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T:\Accounting Services\FIS\XL-DOC\REPORTS\CHESTER\Program Costing Summary\New Pgm Costing Templates\"/>
    </mc:Choice>
  </mc:AlternateContent>
  <xr:revisionPtr revIDLastSave="0" documentId="13_ncr:1_{B7F78647-63F3-4091-8386-EE28334624E9}" xr6:coauthVersionLast="47" xr6:coauthVersionMax="47" xr10:uidLastSave="{00000000-0000-0000-0000-000000000000}"/>
  <bookViews>
    <workbookView xWindow="38280" yWindow="-120" windowWidth="29040" windowHeight="15720" activeTab="1" xr2:uid="{00000000-000D-0000-FFFF-FFFF00000000}"/>
  </bookViews>
  <sheets>
    <sheet name="Instructions" sheetId="18" r:id="rId1"/>
    <sheet name="Program Summary" sheetId="4" r:id="rId2"/>
    <sheet name="Enrolment" sheetId="24" r:id="rId3"/>
    <sheet name="Enrol Summary" sheetId="6" r:id="rId4"/>
    <sheet name="TCH" sheetId="23" r:id="rId5"/>
    <sheet name="TCH Summary" sheetId="9" r:id="rId6"/>
    <sheet name="Other" sheetId="11" r:id="rId7"/>
    <sheet name="Other Internal Depts" sheetId="21" r:id="rId8"/>
    <sheet name="Summary - Finance" sheetId="16" r:id="rId9"/>
    <sheet name="Summary - BOG" sheetId="17" r:id="rId10"/>
    <sheet name="Aug 2025 APS Table w mods" sheetId="25" r:id="rId11"/>
  </sheets>
  <definedNames>
    <definedName name="_edn1" localSheetId="3">'Enrol Summary'!#REF!</definedName>
    <definedName name="_edn1" localSheetId="6">Other!#REF!</definedName>
    <definedName name="_edn1" localSheetId="1">'Program Summary'!#REF!</definedName>
    <definedName name="_edn1" localSheetId="9">'Summary - BOG'!#REF!</definedName>
    <definedName name="_edn1" localSheetId="8">'Summary - Finance'!#REF!</definedName>
    <definedName name="_edn1" localSheetId="5">'TCH Summary'!#REF!</definedName>
    <definedName name="_edn2" localSheetId="3">'Enrol Summary'!#REF!</definedName>
    <definedName name="_edn2" localSheetId="6">Other!#REF!</definedName>
    <definedName name="_edn2" localSheetId="1">'Program Summary'!#REF!</definedName>
    <definedName name="_edn2" localSheetId="9">'Summary - BOG'!#REF!</definedName>
    <definedName name="_edn2" localSheetId="8">'Summary - Finance'!#REF!</definedName>
    <definedName name="_edn2" localSheetId="5">'TCH Summary'!#REF!</definedName>
    <definedName name="_edn3" localSheetId="3">'Enrol Summary'!#REF!</definedName>
    <definedName name="_edn3" localSheetId="6">Other!#REF!</definedName>
    <definedName name="_edn3" localSheetId="1">'Program Summary'!#REF!</definedName>
    <definedName name="_edn3" localSheetId="9">'Summary - BOG'!#REF!</definedName>
    <definedName name="_edn3" localSheetId="8">'Summary - Finance'!#REF!</definedName>
    <definedName name="_edn3" localSheetId="5">'TCH Summary'!#REF!</definedName>
    <definedName name="_edn4" localSheetId="3">'Enrol Summary'!#REF!</definedName>
    <definedName name="_edn4" localSheetId="6">Other!#REF!</definedName>
    <definedName name="_edn4" localSheetId="1">'Program Summary'!#REF!</definedName>
    <definedName name="_edn4" localSheetId="9">'Summary - BOG'!#REF!</definedName>
    <definedName name="_edn4" localSheetId="8">'Summary - Finance'!#REF!</definedName>
    <definedName name="_edn4" localSheetId="5">'TCH Summary'!#REF!</definedName>
    <definedName name="_edn5" localSheetId="3">'Enrol Summary'!#REF!</definedName>
    <definedName name="_edn5" localSheetId="6">Other!#REF!</definedName>
    <definedName name="_edn5" localSheetId="1">'Program Summary'!#REF!</definedName>
    <definedName name="_edn5" localSheetId="9">'Summary - BOG'!#REF!</definedName>
    <definedName name="_edn5" localSheetId="8">'Summary - Finance'!#REF!</definedName>
    <definedName name="_edn5" localSheetId="5">'TCH Summary'!#REF!</definedName>
    <definedName name="_edn6" localSheetId="3">'Enrol Summary'!#REF!</definedName>
    <definedName name="_edn6" localSheetId="6">Other!#REF!</definedName>
    <definedName name="_edn6" localSheetId="1">'Program Summary'!#REF!</definedName>
    <definedName name="_edn6" localSheetId="9">'Summary - BOG'!#REF!</definedName>
    <definedName name="_edn6" localSheetId="8">'Summary - Finance'!#REF!</definedName>
    <definedName name="_edn6" localSheetId="5">'TCH Summary'!#REF!</definedName>
    <definedName name="_edn7" localSheetId="3">'Enrol Summary'!#REF!</definedName>
    <definedName name="_edn7" localSheetId="6">Other!#REF!</definedName>
    <definedName name="_edn7" localSheetId="1">'Program Summary'!#REF!</definedName>
    <definedName name="_edn7" localSheetId="9">'Summary - BOG'!#REF!</definedName>
    <definedName name="_edn7" localSheetId="8">'Summary - Finance'!#REF!</definedName>
    <definedName name="_edn7" localSheetId="5">'TCH Summary'!#REF!</definedName>
    <definedName name="_edn8" localSheetId="3">'Enrol Summary'!#REF!</definedName>
    <definedName name="_edn8" localSheetId="6">Other!#REF!</definedName>
    <definedName name="_edn8" localSheetId="1">'Program Summary'!#REF!</definedName>
    <definedName name="_edn8" localSheetId="9">'Summary - BOG'!#REF!</definedName>
    <definedName name="_edn8" localSheetId="8">'Summary - Finance'!#REF!</definedName>
    <definedName name="_edn8" localSheetId="5">'TCH Summary'!#REF!</definedName>
    <definedName name="_ednref1" localSheetId="3">'Enrol Summary'!#REF!</definedName>
    <definedName name="_ednref1" localSheetId="6">Other!#REF!</definedName>
    <definedName name="_ednref1" localSheetId="1">'Program Summary'!#REF!</definedName>
    <definedName name="_ednref1" localSheetId="9">'Summary - BOG'!#REF!</definedName>
    <definedName name="_ednref1" localSheetId="8">'Summary - Finance'!#REF!</definedName>
    <definedName name="_ednref1" localSheetId="5">'TCH Summary'!#REF!</definedName>
    <definedName name="_ednref2" localSheetId="3">'Enrol Summary'!#REF!</definedName>
    <definedName name="_ednref2" localSheetId="6">Other!#REF!</definedName>
    <definedName name="_ednref2" localSheetId="1">'Program Summary'!#REF!</definedName>
    <definedName name="_ednref2" localSheetId="9">'Summary - BOG'!#REF!</definedName>
    <definedName name="_ednref2" localSheetId="8">'Summary - Finance'!#REF!</definedName>
    <definedName name="_ednref2" localSheetId="5">'TCH Summary'!#REF!</definedName>
    <definedName name="_ednref3" localSheetId="3">'Enrol Summary'!#REF!</definedName>
    <definedName name="_ednref3" localSheetId="6">Other!#REF!</definedName>
    <definedName name="_ednref3" localSheetId="1">'Program Summary'!#REF!</definedName>
    <definedName name="_ednref3" localSheetId="9">'Summary - BOG'!#REF!</definedName>
    <definedName name="_ednref3" localSheetId="8">'Summary - Finance'!#REF!</definedName>
    <definedName name="_ednref3" localSheetId="5">'TCH Summary'!#REF!</definedName>
    <definedName name="_ednref4" localSheetId="3">'Enrol Summary'!#REF!</definedName>
    <definedName name="_ednref4" localSheetId="6">Other!#REF!</definedName>
    <definedName name="_ednref4" localSheetId="1">'Program Summary'!#REF!</definedName>
    <definedName name="_ednref4" localSheetId="9">'Summary - BOG'!#REF!</definedName>
    <definedName name="_ednref4" localSheetId="8">'Summary - Finance'!#REF!</definedName>
    <definedName name="_ednref4" localSheetId="5">'TCH Summary'!#REF!</definedName>
    <definedName name="_ednref5" localSheetId="3">'Enrol Summary'!#REF!</definedName>
    <definedName name="_ednref5" localSheetId="6">Other!#REF!</definedName>
    <definedName name="_ednref5" localSheetId="1">'Program Summary'!#REF!</definedName>
    <definedName name="_ednref5" localSheetId="9">'Summary - BOG'!#REF!</definedName>
    <definedName name="_ednref5" localSheetId="8">'Summary - Finance'!#REF!</definedName>
    <definedName name="_ednref5" localSheetId="5">'TCH Summary'!#REF!</definedName>
    <definedName name="_ednref6" localSheetId="3">'Enrol Summary'!#REF!</definedName>
    <definedName name="_ednref6" localSheetId="6">Other!#REF!</definedName>
    <definedName name="_ednref6" localSheetId="1">'Program Summary'!#REF!</definedName>
    <definedName name="_ednref6" localSheetId="9">'Summary - BOG'!#REF!</definedName>
    <definedName name="_ednref6" localSheetId="8">'Summary - Finance'!#REF!</definedName>
    <definedName name="_ednref6" localSheetId="5">'TCH Summary'!#REF!</definedName>
    <definedName name="_ednref7" localSheetId="3">'Enrol Summary'!#REF!</definedName>
    <definedName name="_ednref7" localSheetId="6">Other!#REF!</definedName>
    <definedName name="_ednref7" localSheetId="1">'Program Summary'!#REF!</definedName>
    <definedName name="_ednref7" localSheetId="9">'Summary - BOG'!#REF!</definedName>
    <definedName name="_ednref7" localSheetId="8">'Summary - Finance'!#REF!</definedName>
    <definedName name="_ednref7" localSheetId="5">'TCH Summary'!#REF!</definedName>
    <definedName name="_ednref8" localSheetId="3">'Enrol Summary'!#REF!</definedName>
    <definedName name="_ednref8" localSheetId="6">Other!#REF!</definedName>
    <definedName name="_ednref8" localSheetId="1">'Program Summary'!#REF!</definedName>
    <definedName name="_ednref8" localSheetId="9">'Summary - BOG'!#REF!</definedName>
    <definedName name="_ednref8" localSheetId="8">'Summary - Finance'!#REF!</definedName>
    <definedName name="_ednref8" localSheetId="5">'TCH Summary'!#REF!</definedName>
    <definedName name="_xlnm._FilterDatabase" localSheetId="10" hidden="1">'Aug 2025 APS Table w mods'!$A$2:$AE$7297</definedName>
    <definedName name="_xlnm._FilterDatabase" localSheetId="2" hidden="1">Enrolment!$A$4:$G$4</definedName>
    <definedName name="_xlnm._FilterDatabase" localSheetId="4" hidden="1">TCH!$A$4:$P$164</definedName>
    <definedName name="_xlnm.Print_Area" localSheetId="3">'Enrol Summary'!$A$1:$P$67</definedName>
    <definedName name="_xlnm.Print_Area" localSheetId="0">Instructions!$A$1:$J$102</definedName>
    <definedName name="_xlnm.Print_Area" localSheetId="6">Other!$A$1:$G$81</definedName>
    <definedName name="_xlnm.Print_Area" localSheetId="7">'Other Internal Depts'!$A$1:$I$28</definedName>
    <definedName name="_xlnm.Print_Area" localSheetId="1">'Program Summary'!$A$1:$E$69</definedName>
    <definedName name="_xlnm.Print_Area" localSheetId="9">'Summary - BOG'!$A$1:$G$34</definedName>
    <definedName name="_xlnm.Print_Area" localSheetId="8">'Summary - Finance'!$A$1:$G$79</definedName>
    <definedName name="_xlnm.Print_Area" localSheetId="5">'TCH Summary'!$A$1:$P$42</definedName>
    <definedName name="Print_Area_MI" localSheetId="3">#REF!</definedName>
    <definedName name="Print_Area_MI" localSheetId="6">#REF!</definedName>
    <definedName name="Print_Area_MI" localSheetId="9">#REF!</definedName>
    <definedName name="Print_Area_MI" localSheetId="8">#REF!</definedName>
    <definedName name="Print_Area_MI" localSheetId="4">#REF!</definedName>
    <definedName name="Print_Area_MI" localSheetId="5">#REF!</definedName>
    <definedName name="Print_Area_MI">#REF!</definedName>
    <definedName name="_xlnm.Print_Titles" localSheetId="3">'Enrol Summary'!$1:$4</definedName>
    <definedName name="_xlnm.Print_Titles" localSheetId="6">Other!$1:$4</definedName>
    <definedName name="_xlnm.Print_Titles" localSheetId="1">'Program Summary'!$1:$6</definedName>
    <definedName name="_xlnm.Print_Titles" localSheetId="9">'Summary - BOG'!$1:$4</definedName>
    <definedName name="_xlnm.Print_Titles" localSheetId="8">'Summary - Finance'!$1:$5</definedName>
    <definedName name="_xlnm.Print_Titles" localSheetId="5">'TCH Summary'!$1:$4</definedName>
    <definedName name="Text13" localSheetId="3">'Enrol Summary'!#REF!</definedName>
    <definedName name="Text13" localSheetId="6">Other!#REF!</definedName>
    <definedName name="Text13" localSheetId="1">'Program Summary'!#REF!</definedName>
    <definedName name="Text13" localSheetId="9">'Summary - BOG'!#REF!</definedName>
    <definedName name="Text13" localSheetId="8">'Summary - Finance'!#REF!</definedName>
    <definedName name="Text13" localSheetId="5">'TCH Summary'!#REF!</definedName>
  </definedNames>
  <calcPr calcId="191029"/>
  <customWorkbookViews>
    <customWorkbookView name="Administrator - Personal View" guid="{0A86EF0B-24BB-4A22-8B1A-E00A21454094}" mergeInterval="0" personalView="1" maximized="1" xWindow="1" yWindow="1" windowWidth="1276" windowHeight="73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4" l="1"/>
  <c r="E15" i="4" s="1"/>
  <c r="H7297" i="25"/>
  <c r="H7296" i="25"/>
  <c r="H7287" i="25"/>
  <c r="H7280" i="25"/>
  <c r="H7269" i="25"/>
  <c r="H7268" i="25"/>
  <c r="H7267" i="25"/>
  <c r="H7265" i="25"/>
  <c r="H7264" i="25"/>
  <c r="H7255" i="25"/>
  <c r="H7239" i="25"/>
  <c r="H7238" i="25"/>
  <c r="H7237" i="25"/>
  <c r="H7236" i="25"/>
  <c r="H7203" i="25"/>
  <c r="H7142" i="25"/>
  <c r="H7141" i="25"/>
  <c r="H7140" i="25"/>
  <c r="H7139" i="25"/>
  <c r="H7138" i="25"/>
  <c r="H7128" i="25"/>
  <c r="H7120" i="25"/>
  <c r="H7102" i="25"/>
  <c r="H7085" i="25"/>
  <c r="H7075" i="25"/>
  <c r="H7074" i="25"/>
  <c r="H7034" i="25"/>
  <c r="H7033" i="25"/>
  <c r="H7032" i="25"/>
  <c r="H7029" i="25"/>
  <c r="H7019" i="25"/>
  <c r="H7015" i="25"/>
  <c r="H6987" i="25"/>
  <c r="H6986" i="25"/>
  <c r="H6985" i="25"/>
  <c r="H6984" i="25"/>
  <c r="H6983" i="25"/>
  <c r="H6982" i="25"/>
  <c r="H6979" i="25"/>
  <c r="H6978" i="25"/>
  <c r="H6950" i="25"/>
  <c r="H6949" i="25"/>
  <c r="H6948" i="25"/>
  <c r="H6932" i="25"/>
  <c r="H6931" i="25"/>
  <c r="H6930" i="25"/>
  <c r="H6929" i="25"/>
  <c r="H6928" i="25"/>
  <c r="H6927" i="25"/>
  <c r="H6926" i="25"/>
  <c r="H6925" i="25"/>
  <c r="H6924" i="25"/>
  <c r="H6919" i="25"/>
  <c r="H6918" i="25"/>
  <c r="H6917" i="25"/>
  <c r="H6916" i="25"/>
  <c r="H6904" i="25"/>
  <c r="H6896" i="25"/>
  <c r="H6895" i="25"/>
  <c r="H6894" i="25"/>
  <c r="H6892" i="25"/>
  <c r="H6891" i="25"/>
  <c r="H6890" i="25"/>
  <c r="H6889" i="25"/>
  <c r="H6884" i="25"/>
  <c r="H6883" i="25"/>
  <c r="H6882" i="25"/>
  <c r="H6881" i="25"/>
  <c r="H6880" i="25"/>
  <c r="H6879" i="25"/>
  <c r="H6878" i="25"/>
  <c r="H6877" i="25"/>
  <c r="H6876" i="25"/>
  <c r="H6872" i="25"/>
  <c r="H6867" i="25"/>
  <c r="H6856" i="25"/>
  <c r="H6855" i="25"/>
  <c r="H6854" i="25"/>
  <c r="H6853" i="25"/>
  <c r="H6852" i="25"/>
  <c r="H6848" i="25"/>
  <c r="H6847" i="25"/>
  <c r="H6846" i="25"/>
  <c r="H6845" i="25"/>
  <c r="H6844" i="25"/>
  <c r="H6843" i="25"/>
  <c r="H6842" i="25"/>
  <c r="H6841" i="25"/>
  <c r="H6840" i="25"/>
  <c r="H6839" i="25"/>
  <c r="H6834" i="25"/>
  <c r="H6833" i="25"/>
  <c r="H6819" i="25"/>
  <c r="H6818" i="25"/>
  <c r="H6817" i="25"/>
  <c r="H6815" i="25"/>
  <c r="H6814" i="25"/>
  <c r="H6813" i="25"/>
  <c r="H6812" i="25"/>
  <c r="H6811" i="25"/>
  <c r="H6808" i="25"/>
  <c r="H6807" i="25"/>
  <c r="H6806" i="25"/>
  <c r="H6805" i="25"/>
  <c r="H6803" i="25"/>
  <c r="H6788" i="25"/>
  <c r="H6787" i="25"/>
  <c r="H6777" i="25"/>
  <c r="H6776" i="25"/>
  <c r="H6773" i="25"/>
  <c r="H6745" i="25"/>
  <c r="H6735" i="25"/>
  <c r="H6734" i="25"/>
  <c r="H6733" i="25"/>
  <c r="H6732" i="25"/>
  <c r="H6731" i="25"/>
  <c r="H6730" i="25"/>
  <c r="H6729" i="25"/>
  <c r="H6723" i="25"/>
  <c r="H6722" i="25"/>
  <c r="H6721" i="25"/>
  <c r="H6720" i="25"/>
  <c r="H6719" i="25"/>
  <c r="H6684" i="25"/>
  <c r="H6683" i="25"/>
  <c r="H6682" i="25"/>
  <c r="H6681" i="25"/>
  <c r="H6680" i="25"/>
  <c r="H6679" i="25"/>
  <c r="H6660" i="25"/>
  <c r="H6650" i="25"/>
  <c r="H6637" i="25"/>
  <c r="H6636" i="25"/>
  <c r="H6623" i="25"/>
  <c r="H6622" i="25"/>
  <c r="H6621" i="25"/>
  <c r="H6612" i="25"/>
  <c r="H6611" i="25"/>
  <c r="H6610" i="25"/>
  <c r="H6609" i="25"/>
  <c r="H6608" i="25"/>
  <c r="H6607" i="25"/>
  <c r="H6606" i="25"/>
  <c r="H6605" i="25"/>
  <c r="H6604" i="25"/>
  <c r="H6603" i="25"/>
  <c r="H6602" i="25"/>
  <c r="H6601" i="25"/>
  <c r="H6600" i="25"/>
  <c r="H6599" i="25"/>
  <c r="H6598" i="25"/>
  <c r="H6597" i="25"/>
  <c r="H6596" i="25"/>
  <c r="H6593" i="25"/>
  <c r="H6592" i="25"/>
  <c r="H6591" i="25"/>
  <c r="H6586" i="25"/>
  <c r="H6579" i="25"/>
  <c r="H6578" i="25"/>
  <c r="H6547" i="25"/>
  <c r="H6546" i="25"/>
  <c r="H6545" i="25"/>
  <c r="H6544" i="25"/>
  <c r="H6543" i="25"/>
  <c r="H6542" i="25"/>
  <c r="H6524" i="25"/>
  <c r="H6523" i="25"/>
  <c r="H6522" i="25"/>
  <c r="H6521" i="25"/>
  <c r="H6512" i="25"/>
  <c r="H6501" i="25"/>
  <c r="H6500" i="25"/>
  <c r="H6499" i="25"/>
  <c r="H6498" i="25"/>
  <c r="H6497" i="25"/>
  <c r="H6494" i="25"/>
  <c r="H6493" i="25"/>
  <c r="H6487" i="25"/>
  <c r="H6478" i="25"/>
  <c r="H6471" i="25"/>
  <c r="H6470" i="25"/>
  <c r="H6469" i="25"/>
  <c r="H6467" i="25"/>
  <c r="H6466" i="25"/>
  <c r="H6465" i="25"/>
  <c r="H6464" i="25"/>
  <c r="H6463" i="25"/>
  <c r="H6462" i="25"/>
  <c r="H6424" i="25"/>
  <c r="H6421" i="25"/>
  <c r="H6420" i="25"/>
  <c r="H6419" i="25"/>
  <c r="H6418" i="25"/>
  <c r="H6416" i="25"/>
  <c r="H6415" i="25"/>
  <c r="H6414" i="25"/>
  <c r="H6413" i="25"/>
  <c r="H6412" i="25"/>
  <c r="H6405" i="25"/>
  <c r="H6404" i="25"/>
  <c r="H6402" i="25"/>
  <c r="H6398" i="25"/>
  <c r="H6395" i="25"/>
  <c r="H6394" i="25"/>
  <c r="H6393" i="25"/>
  <c r="H6373" i="25"/>
  <c r="H6372" i="25"/>
  <c r="H6371" i="25"/>
  <c r="H6370" i="25"/>
  <c r="H6369" i="25"/>
  <c r="H6368" i="25"/>
  <c r="H6367" i="25"/>
  <c r="H6353" i="25"/>
  <c r="H6351" i="25"/>
  <c r="H6349" i="25"/>
  <c r="H6348" i="25"/>
  <c r="H6347" i="25"/>
  <c r="H6344" i="25"/>
  <c r="H6343" i="25"/>
  <c r="H6342" i="25"/>
  <c r="H6341" i="25"/>
  <c r="H6340" i="25"/>
  <c r="H6339" i="25"/>
  <c r="H6338" i="25"/>
  <c r="H6334" i="25"/>
  <c r="H6333" i="25"/>
  <c r="H6332" i="25"/>
  <c r="H6326" i="25"/>
  <c r="H6325" i="25"/>
  <c r="H6324" i="25"/>
  <c r="H6323" i="25"/>
  <c r="H6322" i="25"/>
  <c r="H6320" i="25"/>
  <c r="H6319" i="25"/>
  <c r="H6318" i="25"/>
  <c r="H6317" i="25"/>
  <c r="H6316" i="25"/>
  <c r="H6315" i="25"/>
  <c r="H6310" i="25"/>
  <c r="H6299" i="25"/>
  <c r="H6295" i="25"/>
  <c r="H6294" i="25"/>
  <c r="H6293" i="25"/>
  <c r="H6292" i="25"/>
  <c r="H6291" i="25"/>
  <c r="H6289" i="25"/>
  <c r="H6288" i="25"/>
  <c r="H6287" i="25"/>
  <c r="H6286" i="25"/>
  <c r="H6285" i="25"/>
  <c r="H6268" i="25"/>
  <c r="H6267" i="25"/>
  <c r="H6266" i="25"/>
  <c r="H6265" i="25"/>
  <c r="H6264" i="25"/>
  <c r="H6263" i="25"/>
  <c r="H6262" i="25"/>
  <c r="H6261" i="25"/>
  <c r="H6260" i="25"/>
  <c r="H6259" i="25"/>
  <c r="H6258" i="25"/>
  <c r="H6256" i="25"/>
  <c r="H6255" i="25"/>
  <c r="H6254" i="25"/>
  <c r="H6253" i="25"/>
  <c r="H6252" i="25"/>
  <c r="H6251" i="25"/>
  <c r="H6250" i="25"/>
  <c r="H6249" i="25"/>
  <c r="H6248" i="25"/>
  <c r="H6247" i="25"/>
  <c r="H6246" i="25"/>
  <c r="H6245" i="25"/>
  <c r="H6244" i="25"/>
  <c r="H6243" i="25"/>
  <c r="H6241" i="25"/>
  <c r="H6240" i="25"/>
  <c r="H6239" i="25"/>
  <c r="H6238" i="25"/>
  <c r="H6237" i="25"/>
  <c r="H6236" i="25"/>
  <c r="H6235" i="25"/>
  <c r="H6234" i="25"/>
  <c r="H6233" i="25"/>
  <c r="H6232" i="25"/>
  <c r="H6231" i="25"/>
  <c r="H6230" i="25"/>
  <c r="H6229" i="25"/>
  <c r="H6228" i="25"/>
  <c r="H6189" i="25"/>
  <c r="H6188" i="25"/>
  <c r="H6177" i="25"/>
  <c r="H6176" i="25"/>
  <c r="H6175" i="25"/>
  <c r="H6174" i="25"/>
  <c r="H6173" i="25"/>
  <c r="H6172" i="25"/>
  <c r="H6171" i="25"/>
  <c r="H6170" i="25"/>
  <c r="H6169" i="25"/>
  <c r="H6168" i="25"/>
  <c r="H6167" i="25"/>
  <c r="H6166" i="25"/>
  <c r="H6165" i="25"/>
  <c r="H6164" i="25"/>
  <c r="H6163" i="25"/>
  <c r="H6162" i="25"/>
  <c r="H6160" i="25"/>
  <c r="H6159" i="25"/>
  <c r="H6158" i="25"/>
  <c r="H6157" i="25"/>
  <c r="H6156" i="25"/>
  <c r="H6155" i="25"/>
  <c r="H6154" i="25"/>
  <c r="H6153" i="25"/>
  <c r="H6152" i="25"/>
  <c r="H6151" i="25"/>
  <c r="H6150" i="25"/>
  <c r="H6149" i="25"/>
  <c r="H6148" i="25"/>
  <c r="H6147" i="25"/>
  <c r="H6146" i="25"/>
  <c r="H6144" i="25"/>
  <c r="H6143" i="25"/>
  <c r="H6142" i="25"/>
  <c r="H6141" i="25"/>
  <c r="H6140" i="25"/>
  <c r="H6139" i="25"/>
  <c r="H6138" i="25"/>
  <c r="H6137" i="25"/>
  <c r="H6136" i="25"/>
  <c r="H6135" i="25"/>
  <c r="H6134" i="25"/>
  <c r="H6133" i="25"/>
  <c r="H6132" i="25"/>
  <c r="H6131" i="25"/>
  <c r="H6130" i="25"/>
  <c r="H6129" i="25"/>
  <c r="H6127" i="25"/>
  <c r="H6126" i="25"/>
  <c r="H6125" i="25"/>
  <c r="H6124" i="25"/>
  <c r="H6123" i="25"/>
  <c r="H6122" i="25"/>
  <c r="H6121" i="25"/>
  <c r="H6120" i="25"/>
  <c r="H6119" i="25"/>
  <c r="H6118" i="25"/>
  <c r="H6117" i="25"/>
  <c r="H6116" i="25"/>
  <c r="H6115" i="25"/>
  <c r="H6114" i="25"/>
  <c r="H6113" i="25"/>
  <c r="H6112" i="25"/>
  <c r="H6111" i="25"/>
  <c r="H6110" i="25"/>
  <c r="H6109" i="25"/>
  <c r="H6108" i="25"/>
  <c r="H6107" i="25"/>
  <c r="H6106" i="25"/>
  <c r="H6105" i="25"/>
  <c r="H6104" i="25"/>
  <c r="H6103" i="25"/>
  <c r="H6102" i="25"/>
  <c r="H6101" i="25"/>
  <c r="H6100" i="25"/>
  <c r="H6099" i="25"/>
  <c r="H6098" i="25"/>
  <c r="H6097" i="25"/>
  <c r="H6096" i="25"/>
  <c r="H6095" i="25"/>
  <c r="H6094" i="25"/>
  <c r="H6093" i="25"/>
  <c r="H6091" i="25"/>
  <c r="H6090" i="25"/>
  <c r="H6075" i="25"/>
  <c r="H6064" i="25"/>
  <c r="H6062" i="25"/>
  <c r="H6061" i="25"/>
  <c r="H6060" i="25"/>
  <c r="H6059" i="25"/>
  <c r="H6058" i="25"/>
  <c r="H6057" i="25"/>
  <c r="H6056" i="25"/>
  <c r="H6055" i="25"/>
  <c r="H6054" i="25"/>
  <c r="H6053" i="25"/>
  <c r="H6052" i="25"/>
  <c r="H6050" i="25"/>
  <c r="H6049" i="25"/>
  <c r="H6048" i="25"/>
  <c r="H6047" i="25"/>
  <c r="H6046" i="25"/>
  <c r="H6045" i="25"/>
  <c r="H6044" i="25"/>
  <c r="H6043" i="25"/>
  <c r="H6041" i="25"/>
  <c r="H6040" i="25"/>
  <c r="H6039" i="25"/>
  <c r="H6038" i="25"/>
  <c r="H6037" i="25"/>
  <c r="H6036" i="25"/>
  <c r="H5991" i="25"/>
  <c r="H5990" i="25"/>
  <c r="H5989" i="25"/>
  <c r="H5988" i="25"/>
  <c r="H5987" i="25"/>
  <c r="H5986" i="25"/>
  <c r="H5985" i="25"/>
  <c r="H5984" i="25"/>
  <c r="H5983" i="25"/>
  <c r="H5982" i="25"/>
  <c r="H5981" i="25"/>
  <c r="H5980" i="25"/>
  <c r="H5979" i="25"/>
  <c r="H5978" i="25"/>
  <c r="H5977" i="25"/>
  <c r="H5976" i="25"/>
  <c r="H5975" i="25"/>
  <c r="H5974" i="25"/>
  <c r="H5973" i="25"/>
  <c r="H5972" i="25"/>
  <c r="H5971" i="25"/>
  <c r="H5970" i="25"/>
  <c r="H5968" i="25"/>
  <c r="H5967" i="25"/>
  <c r="H5966" i="25"/>
  <c r="H5965" i="25"/>
  <c r="H5964" i="25"/>
  <c r="H5945" i="25"/>
  <c r="H5944" i="25"/>
  <c r="H5943" i="25"/>
  <c r="H5942" i="25"/>
  <c r="H5941" i="25"/>
  <c r="H5940" i="25"/>
  <c r="H5939" i="25"/>
  <c r="H5938" i="25"/>
  <c r="H5937" i="25"/>
  <c r="H5936" i="25"/>
  <c r="H5935" i="25"/>
  <c r="H5934" i="25"/>
  <c r="H5933" i="25"/>
  <c r="H5932" i="25"/>
  <c r="H5931" i="25"/>
  <c r="H5929" i="25"/>
  <c r="H5928" i="25"/>
  <c r="H5927" i="25"/>
  <c r="H5926" i="25"/>
  <c r="H5925" i="25"/>
  <c r="H5924" i="25"/>
  <c r="H5923" i="25"/>
  <c r="H5922" i="25"/>
  <c r="H5921" i="25"/>
  <c r="H5920" i="25"/>
  <c r="H5919" i="25"/>
  <c r="H5918" i="25"/>
  <c r="H5917" i="25"/>
  <c r="H5916" i="25"/>
  <c r="H5915" i="25"/>
  <c r="H5914" i="25"/>
  <c r="H5913" i="25"/>
  <c r="H5912" i="25"/>
  <c r="H5911" i="25"/>
  <c r="H5910" i="25"/>
  <c r="H5909" i="25"/>
  <c r="H5908" i="25"/>
  <c r="H5907" i="25"/>
  <c r="H5906" i="25"/>
  <c r="H5905" i="25"/>
  <c r="H5904" i="25"/>
  <c r="H5903" i="25"/>
  <c r="H5902" i="25"/>
  <c r="H5901" i="25"/>
  <c r="H5900" i="25"/>
  <c r="H5899" i="25"/>
  <c r="H5898" i="25"/>
  <c r="H5897" i="25"/>
  <c r="H5893" i="25"/>
  <c r="H5892" i="25"/>
  <c r="H5891" i="25"/>
  <c r="H5890" i="25"/>
  <c r="H5874" i="25"/>
  <c r="H5873" i="25"/>
  <c r="H5872" i="25"/>
  <c r="H5870" i="25"/>
  <c r="H5869" i="25"/>
  <c r="H5868" i="25"/>
  <c r="H5867" i="25"/>
  <c r="H5866" i="25"/>
  <c r="H5863" i="25"/>
  <c r="H5862" i="25"/>
  <c r="H5861" i="25"/>
  <c r="H5860" i="25"/>
  <c r="H5857" i="25"/>
  <c r="H5856" i="25"/>
  <c r="H5855" i="25"/>
  <c r="H5854" i="25"/>
  <c r="H5853" i="25"/>
  <c r="H5852" i="25"/>
  <c r="H5851" i="25"/>
  <c r="H5850" i="25"/>
  <c r="H5849" i="25"/>
  <c r="H5848" i="25"/>
  <c r="H5846" i="25"/>
  <c r="H5805" i="25"/>
  <c r="H5804" i="25"/>
  <c r="H5803" i="25"/>
  <c r="H5802" i="25"/>
  <c r="H5801" i="25"/>
  <c r="H5800" i="25"/>
  <c r="H5799" i="25"/>
  <c r="H5798" i="25"/>
  <c r="H5797" i="25"/>
  <c r="H5788" i="25"/>
  <c r="H5785" i="25"/>
  <c r="H5779" i="25"/>
  <c r="H5778" i="25"/>
  <c r="H5766" i="25"/>
  <c r="H5765" i="25"/>
  <c r="H5764" i="25"/>
  <c r="H5763" i="25"/>
  <c r="H5741" i="25"/>
  <c r="H5740" i="25"/>
  <c r="H5739" i="25"/>
  <c r="H5738" i="25"/>
  <c r="H5737" i="25"/>
  <c r="H5736" i="25"/>
  <c r="H5735" i="25"/>
  <c r="H5734" i="25"/>
  <c r="H5733" i="25"/>
  <c r="H5732" i="25"/>
  <c r="H5731" i="25"/>
  <c r="H5730" i="25"/>
  <c r="H5729" i="25"/>
  <c r="H5728" i="25"/>
  <c r="H5723" i="25"/>
  <c r="H5722" i="25"/>
  <c r="H5721" i="25"/>
  <c r="H5720" i="25"/>
  <c r="H5693" i="25"/>
  <c r="H5692" i="25"/>
  <c r="H5688" i="25"/>
  <c r="H5687" i="25"/>
  <c r="H5672" i="25"/>
  <c r="H5671" i="25"/>
  <c r="H5670" i="25"/>
  <c r="H5669" i="25"/>
  <c r="H5668" i="25"/>
  <c r="H5646" i="25"/>
  <c r="H5645" i="25"/>
  <c r="H5644" i="25"/>
  <c r="H5643" i="25"/>
  <c r="H5642" i="25"/>
  <c r="H5624" i="25"/>
  <c r="H5619" i="25"/>
  <c r="H5618" i="25"/>
  <c r="H5617" i="25"/>
  <c r="H5616" i="25"/>
  <c r="H5615" i="25"/>
  <c r="H5614" i="25"/>
  <c r="H5571" i="25"/>
  <c r="H5570" i="25"/>
  <c r="H5569" i="25"/>
  <c r="H5568" i="25"/>
  <c r="H5567" i="25"/>
  <c r="H5566" i="25"/>
  <c r="H5564" i="25"/>
  <c r="H5563" i="25"/>
  <c r="H5561" i="25"/>
  <c r="H5560" i="25"/>
  <c r="H5559" i="25"/>
  <c r="H5558" i="25"/>
  <c r="H5557" i="25"/>
  <c r="H5556" i="25"/>
  <c r="H5555" i="25"/>
  <c r="H5554" i="25"/>
  <c r="H5553" i="25"/>
  <c r="H5552" i="25"/>
  <c r="H5551" i="25"/>
  <c r="H5550" i="25"/>
  <c r="H5549" i="25"/>
  <c r="H5546" i="25"/>
  <c r="H5506" i="25"/>
  <c r="H5505" i="25"/>
  <c r="H5504" i="25"/>
  <c r="H5503" i="25"/>
  <c r="H5502" i="25"/>
  <c r="H5501" i="25"/>
  <c r="H5500" i="25"/>
  <c r="H5484" i="25"/>
  <c r="H5483" i="25"/>
  <c r="H5482" i="25"/>
  <c r="H5481" i="25"/>
  <c r="H5480" i="25"/>
  <c r="H5479" i="25"/>
  <c r="H5478" i="25"/>
  <c r="H5477" i="25"/>
  <c r="H5476" i="25"/>
  <c r="H5475" i="25"/>
  <c r="H5474" i="25"/>
  <c r="H5473" i="25"/>
  <c r="H5471" i="25"/>
  <c r="H5464" i="25"/>
  <c r="H5463" i="25"/>
  <c r="H5459" i="25"/>
  <c r="H5458" i="25"/>
  <c r="H5457" i="25"/>
  <c r="H5450" i="25"/>
  <c r="H5449" i="25"/>
  <c r="H5448" i="25"/>
  <c r="H5428" i="25"/>
  <c r="H5427" i="25"/>
  <c r="H5426" i="25"/>
  <c r="H5425" i="25"/>
  <c r="H5422" i="25"/>
  <c r="H5421" i="25"/>
  <c r="H5416" i="25"/>
  <c r="H5415" i="25"/>
  <c r="H5414" i="25"/>
  <c r="H5413" i="25"/>
  <c r="H5412" i="25"/>
  <c r="H5411" i="25"/>
  <c r="H5410" i="25"/>
  <c r="H5395" i="25"/>
  <c r="H5394" i="25"/>
  <c r="H5392" i="25"/>
  <c r="H5389" i="25"/>
  <c r="H5365" i="25"/>
  <c r="H5364" i="25"/>
  <c r="H5363" i="25"/>
  <c r="H5362" i="25"/>
  <c r="H5352" i="25"/>
  <c r="H5346" i="25"/>
  <c r="H5345" i="25"/>
  <c r="H5314" i="25"/>
  <c r="H5313" i="25"/>
  <c r="H5288" i="25"/>
  <c r="H5271" i="25"/>
  <c r="H5270" i="25"/>
  <c r="H5269" i="25"/>
  <c r="H5268" i="25"/>
  <c r="H5244" i="25"/>
  <c r="H5243" i="25"/>
  <c r="H5242" i="25"/>
  <c r="H5240" i="25"/>
  <c r="H5239" i="25"/>
  <c r="H5218" i="25"/>
  <c r="H5217" i="25"/>
  <c r="H5216" i="25"/>
  <c r="H5215" i="25"/>
  <c r="H5214" i="25"/>
  <c r="H5213" i="25"/>
  <c r="H5200" i="25"/>
  <c r="H5193" i="25"/>
  <c r="H5175" i="25"/>
  <c r="H5173" i="25"/>
  <c r="H5155" i="25"/>
  <c r="H5154" i="25"/>
  <c r="H5153" i="25"/>
  <c r="H5152" i="25"/>
  <c r="H5151" i="25"/>
  <c r="H5150" i="25"/>
  <c r="H5149" i="25"/>
  <c r="H5148" i="25"/>
  <c r="H5147" i="25"/>
  <c r="H5146" i="25"/>
  <c r="H5051" i="25"/>
  <c r="H5050" i="25"/>
  <c r="H5049" i="25"/>
  <c r="H5048" i="25"/>
  <c r="H5047" i="25"/>
  <c r="H5046" i="25"/>
  <c r="H5045" i="25"/>
  <c r="H5041" i="25"/>
  <c r="H5040" i="25"/>
  <c r="H5039" i="25"/>
  <c r="H5038" i="25"/>
  <c r="H5037" i="25"/>
  <c r="H5036" i="25"/>
  <c r="H5035" i="25"/>
  <c r="H5034" i="25"/>
  <c r="H5033" i="25"/>
  <c r="H5032" i="25"/>
  <c r="H5028" i="25"/>
  <c r="H5027" i="25"/>
  <c r="H5026" i="25"/>
  <c r="H5025" i="25"/>
  <c r="H5016" i="25"/>
  <c r="H5015" i="25"/>
  <c r="H5001" i="25"/>
  <c r="H5000" i="25"/>
  <c r="H4987" i="25"/>
  <c r="H4986" i="25"/>
  <c r="H4977" i="25"/>
  <c r="H4976" i="25"/>
  <c r="H4937" i="25"/>
  <c r="H4936" i="25"/>
  <c r="H4935" i="25"/>
  <c r="H4933" i="25"/>
  <c r="H4925" i="25"/>
  <c r="H4924" i="25"/>
  <c r="H4895" i="25"/>
  <c r="H4894" i="25"/>
  <c r="H4893" i="25"/>
  <c r="H4892" i="25"/>
  <c r="H4891" i="25"/>
  <c r="H4890" i="25"/>
  <c r="H4889" i="25"/>
  <c r="H4888" i="25"/>
  <c r="H4887" i="25"/>
  <c r="H4886" i="25"/>
  <c r="H4885" i="25"/>
  <c r="H4884" i="25"/>
  <c r="H4883" i="25"/>
  <c r="H4882" i="25"/>
  <c r="H4881" i="25"/>
  <c r="H4880" i="25"/>
  <c r="H4879" i="25"/>
  <c r="H4878" i="25"/>
  <c r="H4877" i="25"/>
  <c r="H4876" i="25"/>
  <c r="H4875" i="25"/>
  <c r="H4874" i="25"/>
  <c r="H4873" i="25"/>
  <c r="H4872" i="25"/>
  <c r="H4865" i="25"/>
  <c r="H4864" i="25"/>
  <c r="H4863" i="25"/>
  <c r="H4862" i="25"/>
  <c r="H4861" i="25"/>
  <c r="H4860" i="25"/>
  <c r="H4859" i="25"/>
  <c r="H4851" i="25"/>
  <c r="H4850" i="25"/>
  <c r="H4841" i="25"/>
  <c r="H4840" i="25"/>
  <c r="H4838" i="25"/>
  <c r="H4837" i="25"/>
  <c r="H4785" i="25"/>
  <c r="H4771" i="25"/>
  <c r="H4770" i="25"/>
  <c r="H4769" i="25"/>
  <c r="H4768" i="25"/>
  <c r="H4767" i="25"/>
  <c r="H4766" i="25"/>
  <c r="H4765" i="25"/>
  <c r="H4764" i="25"/>
  <c r="H4736" i="25"/>
  <c r="H4735" i="25"/>
  <c r="H4734" i="25"/>
  <c r="H4733" i="25"/>
  <c r="H4730" i="25"/>
  <c r="H4729" i="25"/>
  <c r="H4728" i="25"/>
  <c r="H4706" i="25"/>
  <c r="H4657" i="25"/>
  <c r="H4656" i="25"/>
  <c r="H4635" i="25"/>
  <c r="H4618" i="25"/>
  <c r="H4617" i="25"/>
  <c r="H4616" i="25"/>
  <c r="H4615" i="25"/>
  <c r="H4614" i="25"/>
  <c r="H4613" i="25"/>
  <c r="H4612" i="25"/>
  <c r="H4611" i="25"/>
  <c r="H4610" i="25"/>
  <c r="H4609" i="25"/>
  <c r="H4608" i="25"/>
  <c r="H4607" i="25"/>
  <c r="H4606" i="25"/>
  <c r="H4605" i="25"/>
  <c r="H4603" i="25"/>
  <c r="H4602" i="25"/>
  <c r="H4601" i="25"/>
  <c r="H4600" i="25"/>
  <c r="H4599" i="25"/>
  <c r="H4598" i="25"/>
  <c r="H4597" i="25"/>
  <c r="H4596" i="25"/>
  <c r="H4595" i="25"/>
  <c r="H4594" i="25"/>
  <c r="H4593" i="25"/>
  <c r="H4592" i="25"/>
  <c r="H4591" i="25"/>
  <c r="H4590" i="25"/>
  <c r="H4589" i="25"/>
  <c r="H4588" i="25"/>
  <c r="H4587" i="25"/>
  <c r="H4586" i="25"/>
  <c r="H4585" i="25"/>
  <c r="H4584" i="25"/>
  <c r="H4583" i="25"/>
  <c r="H4582" i="25"/>
  <c r="H4581" i="25"/>
  <c r="H4580" i="25"/>
  <c r="H4579" i="25"/>
  <c r="H4578" i="25"/>
  <c r="H4577" i="25"/>
  <c r="H4576" i="25"/>
  <c r="H4574" i="25"/>
  <c r="H4573" i="25"/>
  <c r="H4572" i="25"/>
  <c r="H4571" i="25"/>
  <c r="H4570" i="25"/>
  <c r="H4569" i="25"/>
  <c r="H4568" i="25"/>
  <c r="H4567" i="25"/>
  <c r="H4566" i="25"/>
  <c r="H4565" i="25"/>
  <c r="H4564" i="25"/>
  <c r="H4563" i="25"/>
  <c r="H4562" i="25"/>
  <c r="H4561" i="25"/>
  <c r="H4492" i="25"/>
  <c r="H4491" i="25"/>
  <c r="H4415" i="25"/>
  <c r="H4414" i="25"/>
  <c r="H4413" i="25"/>
  <c r="H4412" i="25"/>
  <c r="H4411" i="25"/>
  <c r="H4410" i="25"/>
  <c r="H4409" i="25"/>
  <c r="H4408" i="25"/>
  <c r="H4371" i="25"/>
  <c r="H4370" i="25"/>
  <c r="H4369" i="25"/>
  <c r="H4358" i="25"/>
  <c r="H4357" i="25"/>
  <c r="H4356" i="25"/>
  <c r="H4350" i="25"/>
  <c r="H4349" i="25"/>
  <c r="H4294" i="25"/>
  <c r="H4293" i="25"/>
  <c r="H4265" i="25"/>
  <c r="H4218" i="25"/>
  <c r="H4217" i="25"/>
  <c r="H4216" i="25"/>
  <c r="H4215" i="25"/>
  <c r="H4214" i="25"/>
  <c r="H4213" i="25"/>
  <c r="H4212" i="25"/>
  <c r="H4211" i="25"/>
  <c r="H4210" i="25"/>
  <c r="H4209" i="25"/>
  <c r="H4208" i="25"/>
  <c r="H4207" i="25"/>
  <c r="H4206" i="25"/>
  <c r="H4205" i="25"/>
  <c r="H4204" i="25"/>
  <c r="H4203" i="25"/>
  <c r="H4202" i="25"/>
  <c r="H4200" i="25"/>
  <c r="H4199" i="25"/>
  <c r="H4198" i="25"/>
  <c r="H4197" i="25"/>
  <c r="H4196" i="25"/>
  <c r="H4195" i="25"/>
  <c r="H4194" i="25"/>
  <c r="H4193" i="25"/>
  <c r="H4192" i="25"/>
  <c r="H4190" i="25"/>
  <c r="H4189" i="25"/>
  <c r="H4188" i="25"/>
  <c r="H4186" i="25"/>
  <c r="H4185" i="25"/>
  <c r="H4184" i="25"/>
  <c r="H4183" i="25"/>
  <c r="H4182" i="25"/>
  <c r="H4181" i="25"/>
  <c r="H4180" i="25"/>
  <c r="H4179" i="25"/>
  <c r="H4178" i="25"/>
  <c r="H4177" i="25"/>
  <c r="H4176" i="25"/>
  <c r="H4175" i="25"/>
  <c r="H4174" i="25"/>
  <c r="H4173" i="25"/>
  <c r="H4172" i="25"/>
  <c r="H4171" i="25"/>
  <c r="H4170" i="25"/>
  <c r="H4169" i="25"/>
  <c r="H4168" i="25"/>
  <c r="H4167" i="25"/>
  <c r="H4166" i="25"/>
  <c r="H4165" i="25"/>
  <c r="H4164" i="25"/>
  <c r="H4163" i="25"/>
  <c r="H4162" i="25"/>
  <c r="H4161" i="25"/>
  <c r="H4160" i="25"/>
  <c r="H4159" i="25"/>
  <c r="H4153" i="25"/>
  <c r="H4152" i="25"/>
  <c r="H4151" i="25"/>
  <c r="H4150" i="25"/>
  <c r="H4142" i="25"/>
  <c r="H4141" i="25"/>
  <c r="H4140" i="25"/>
  <c r="H4138" i="25"/>
  <c r="H4137" i="25"/>
  <c r="H4136" i="25"/>
  <c r="H4135" i="25"/>
  <c r="H4134" i="25"/>
  <c r="H4133" i="25"/>
  <c r="H4113" i="25"/>
  <c r="H4112" i="25"/>
  <c r="H4103" i="25"/>
  <c r="H4102" i="25"/>
  <c r="H4101" i="25"/>
  <c r="H4022" i="25"/>
  <c r="H3966" i="25"/>
  <c r="H3965" i="25"/>
  <c r="H3964" i="25"/>
  <c r="H3963" i="25"/>
  <c r="H3962" i="25"/>
  <c r="H3961" i="25"/>
  <c r="H3960" i="25"/>
  <c r="H3959" i="25"/>
  <c r="H3958" i="25"/>
  <c r="H3957" i="25"/>
  <c r="H3940" i="25"/>
  <c r="H3939" i="25"/>
  <c r="H3925" i="25"/>
  <c r="H3924" i="25"/>
  <c r="H3923" i="25"/>
  <c r="H3922" i="25"/>
  <c r="H3921" i="25"/>
  <c r="H3920" i="25"/>
  <c r="H3919" i="25"/>
  <c r="H3918" i="25"/>
  <c r="H3917" i="25"/>
  <c r="H3916" i="25"/>
  <c r="H3915" i="25"/>
  <c r="H3913" i="25"/>
  <c r="H3911" i="25"/>
  <c r="H3902" i="25"/>
  <c r="H3899" i="25"/>
  <c r="H3898" i="25"/>
  <c r="H3859" i="25"/>
  <c r="H3858" i="25"/>
  <c r="H3857" i="25"/>
  <c r="H3842" i="25"/>
  <c r="H3841" i="25"/>
  <c r="H3840" i="25"/>
  <c r="H3837" i="25"/>
  <c r="H3836" i="25"/>
  <c r="H3835" i="25"/>
  <c r="H3834" i="25"/>
  <c r="H3833" i="25"/>
  <c r="H3810" i="25"/>
  <c r="H3793" i="25"/>
  <c r="H3748" i="25"/>
  <c r="H3742" i="25"/>
  <c r="H3695" i="25"/>
  <c r="H3694" i="25"/>
  <c r="H3546" i="25"/>
  <c r="H3545" i="25"/>
  <c r="H3544" i="25"/>
  <c r="H3543" i="25"/>
  <c r="H3522" i="25"/>
  <c r="H3521" i="25"/>
  <c r="H3478" i="25"/>
  <c r="H3477" i="25"/>
  <c r="H3476" i="25"/>
  <c r="H3473" i="25"/>
  <c r="H3472" i="25"/>
  <c r="H3471" i="25"/>
  <c r="H3463" i="25"/>
  <c r="H3462" i="25"/>
  <c r="H3461" i="25"/>
  <c r="H3438" i="25"/>
  <c r="H3437" i="25"/>
  <c r="H3436" i="25"/>
  <c r="H3416" i="25"/>
  <c r="H3411" i="25"/>
  <c r="H3410" i="25"/>
  <c r="H3370" i="25"/>
  <c r="H3368" i="25"/>
  <c r="H3325" i="25"/>
  <c r="H3256" i="25"/>
  <c r="H3255" i="25"/>
  <c r="H3245" i="25"/>
  <c r="H3177" i="25"/>
  <c r="H3176" i="25"/>
  <c r="H3175" i="25"/>
  <c r="H3174" i="25"/>
  <c r="H3173" i="25"/>
  <c r="H3172" i="25"/>
  <c r="H3171" i="25"/>
  <c r="H3170" i="25"/>
  <c r="H3169" i="25"/>
  <c r="H3168" i="25"/>
  <c r="H3158" i="25"/>
  <c r="H3157" i="25"/>
  <c r="H3156" i="25"/>
  <c r="H3155" i="25"/>
  <c r="H3154" i="25"/>
  <c r="H3153" i="25"/>
  <c r="H3152" i="25"/>
  <c r="H3151" i="25"/>
  <c r="H3150" i="25"/>
  <c r="H3149" i="25"/>
  <c r="H3148" i="25"/>
  <c r="H3147" i="25"/>
  <c r="H3146" i="25"/>
  <c r="H3145" i="25"/>
  <c r="H3144" i="25"/>
  <c r="H3143" i="25"/>
  <c r="H3142" i="25"/>
  <c r="H3128" i="25"/>
  <c r="H3127" i="25"/>
  <c r="H3126" i="25"/>
  <c r="H3091" i="25"/>
  <c r="H3059" i="25"/>
  <c r="H3047" i="25"/>
  <c r="H3046" i="25"/>
  <c r="H3043" i="25"/>
  <c r="H3042" i="25"/>
  <c r="H3001" i="25"/>
  <c r="H3000" i="25"/>
  <c r="H2977" i="25"/>
  <c r="H2976" i="25"/>
  <c r="H2975" i="25"/>
  <c r="H2974" i="25"/>
  <c r="H2973" i="25"/>
  <c r="H2972" i="25"/>
  <c r="H2971" i="25"/>
  <c r="H2970" i="25"/>
  <c r="H2969" i="25"/>
  <c r="H2968" i="25"/>
  <c r="H2967" i="25"/>
  <c r="H2966" i="25"/>
  <c r="H2964" i="25"/>
  <c r="H2963" i="25"/>
  <c r="H2962" i="25"/>
  <c r="H2961" i="25"/>
  <c r="H2960" i="25"/>
  <c r="H2959" i="25"/>
  <c r="H2958" i="25"/>
  <c r="H2957" i="25"/>
  <c r="H2956" i="25"/>
  <c r="H2955" i="25"/>
  <c r="H2954" i="25"/>
  <c r="H2953" i="25"/>
  <c r="H2952" i="25"/>
  <c r="H2951" i="25"/>
  <c r="H2950" i="25"/>
  <c r="H2949" i="25"/>
  <c r="H2890" i="25"/>
  <c r="H2856" i="25"/>
  <c r="H2825" i="25"/>
  <c r="H2824" i="25"/>
  <c r="H2823" i="25"/>
  <c r="H2822" i="25"/>
  <c r="H2821" i="25"/>
  <c r="H2820" i="25"/>
  <c r="H2811" i="25"/>
  <c r="H2810" i="25"/>
  <c r="H2809" i="25"/>
  <c r="H2808" i="25"/>
  <c r="H2807" i="25"/>
  <c r="H2806" i="25"/>
  <c r="H2805" i="25"/>
  <c r="H2804" i="25"/>
  <c r="H2803" i="25"/>
  <c r="H2802" i="25"/>
  <c r="H2790" i="25"/>
  <c r="H2767" i="25"/>
  <c r="H2766" i="25"/>
  <c r="H2765" i="25"/>
  <c r="H2764" i="25"/>
  <c r="H2763" i="25"/>
  <c r="H2762" i="25"/>
  <c r="H2719" i="25"/>
  <c r="H2718" i="25"/>
  <c r="H2716" i="25"/>
  <c r="H2715" i="25"/>
  <c r="H2695" i="25"/>
  <c r="H2670" i="25"/>
  <c r="H2669" i="25"/>
  <c r="H2668" i="25"/>
  <c r="H2667" i="25"/>
  <c r="H2666" i="25"/>
  <c r="H2665" i="25"/>
  <c r="H2664" i="25"/>
  <c r="H2663" i="25"/>
  <c r="H2653" i="25"/>
  <c r="H2634" i="25"/>
  <c r="H2571" i="25"/>
  <c r="H2570" i="25"/>
  <c r="H2569" i="25"/>
  <c r="H2568" i="25"/>
  <c r="H2567" i="25"/>
  <c r="H2566" i="25"/>
  <c r="H2564" i="25"/>
  <c r="H2563" i="25"/>
  <c r="H2562" i="25"/>
  <c r="H2561" i="25"/>
  <c r="H2560" i="25"/>
  <c r="H2559" i="25"/>
  <c r="H2525" i="25"/>
  <c r="H2518" i="25"/>
  <c r="H2517" i="25"/>
  <c r="H2495" i="25"/>
  <c r="H2494" i="25"/>
  <c r="H2484" i="25"/>
  <c r="H2483" i="25"/>
  <c r="H2456" i="25"/>
  <c r="H2455" i="25"/>
  <c r="H2398" i="25"/>
  <c r="H2397" i="25"/>
  <c r="H2396" i="25"/>
  <c r="H2395" i="25"/>
  <c r="H2393" i="25"/>
  <c r="H2392" i="25"/>
  <c r="H2391" i="25"/>
  <c r="H2390" i="25"/>
  <c r="H2389" i="25"/>
  <c r="H2388" i="25"/>
  <c r="H2387" i="25"/>
  <c r="H2386" i="25"/>
  <c r="H2385" i="25"/>
  <c r="H2384" i="25"/>
  <c r="H2383" i="25"/>
  <c r="H2382" i="25"/>
  <c r="H2380" i="25"/>
  <c r="H2379" i="25"/>
  <c r="H2378" i="25"/>
  <c r="H2377" i="25"/>
  <c r="H2376" i="25"/>
  <c r="H2375" i="25"/>
  <c r="H2374" i="25"/>
  <c r="H2373" i="25"/>
  <c r="H2372" i="25"/>
  <c r="H2354" i="25"/>
  <c r="H2345" i="25"/>
  <c r="H2344" i="25"/>
  <c r="H2333" i="25"/>
  <c r="H2311" i="25"/>
  <c r="H2310" i="25"/>
  <c r="H2309" i="25"/>
  <c r="H2308" i="25"/>
  <c r="H2307" i="25"/>
  <c r="H2244" i="25"/>
  <c r="H2242" i="25"/>
  <c r="H2241" i="25"/>
  <c r="H2240" i="25"/>
  <c r="H2239" i="25"/>
  <c r="H2225" i="25"/>
  <c r="H2224" i="25"/>
  <c r="H2223" i="25"/>
  <c r="H2222" i="25"/>
  <c r="H2221" i="25"/>
  <c r="H2220" i="25"/>
  <c r="H2219" i="25"/>
  <c r="H2218" i="25"/>
  <c r="H2217" i="25"/>
  <c r="H2216" i="25"/>
  <c r="H2215" i="25"/>
  <c r="H2214" i="25"/>
  <c r="H2174" i="25"/>
  <c r="H2173" i="25"/>
  <c r="H2172" i="25"/>
  <c r="H2171" i="25"/>
  <c r="H2170" i="25"/>
  <c r="H2169" i="25"/>
  <c r="H2168" i="25"/>
  <c r="H2167" i="25"/>
  <c r="H2166" i="25"/>
  <c r="H2165" i="25"/>
  <c r="H2052" i="25"/>
  <c r="H2051" i="25"/>
  <c r="H2050" i="25"/>
  <c r="H2049" i="25"/>
  <c r="H2048" i="25"/>
  <c r="H2047" i="25"/>
  <c r="H2046" i="25"/>
  <c r="H2045" i="25"/>
  <c r="H2044" i="25"/>
  <c r="H2043" i="25"/>
  <c r="H2042" i="25"/>
  <c r="H2041" i="25"/>
  <c r="H2040" i="25"/>
  <c r="H2039" i="25"/>
  <c r="H2037" i="25"/>
  <c r="H2036" i="25"/>
  <c r="H2035" i="25"/>
  <c r="H2034" i="25"/>
  <c r="H2000" i="25"/>
  <c r="H1999" i="25"/>
  <c r="H1998" i="25"/>
  <c r="H1997" i="25"/>
  <c r="H1979" i="25"/>
  <c r="H1978" i="25"/>
  <c r="H1977" i="25"/>
  <c r="H1976" i="25"/>
  <c r="H1975" i="25"/>
  <c r="H1974" i="25"/>
  <c r="H1952" i="25"/>
  <c r="H1951" i="25"/>
  <c r="H1949" i="25"/>
  <c r="H1948" i="25"/>
  <c r="H1947" i="25"/>
  <c r="H1849" i="25"/>
  <c r="H1848" i="25"/>
  <c r="H1847" i="25"/>
  <c r="H1846" i="25"/>
  <c r="H1845" i="25"/>
  <c r="H1844" i="25"/>
  <c r="H1843" i="25"/>
  <c r="H1842" i="25"/>
  <c r="H1841" i="25"/>
  <c r="H1840" i="25"/>
  <c r="H1839" i="25"/>
  <c r="H1838" i="25"/>
  <c r="H1775" i="25"/>
  <c r="H1702" i="25"/>
  <c r="H1701" i="25"/>
  <c r="H1700" i="25"/>
  <c r="H1699" i="25"/>
  <c r="H1698" i="25"/>
  <c r="H1697" i="25"/>
  <c r="H1696" i="25"/>
  <c r="H1695" i="25"/>
  <c r="H1694" i="25"/>
  <c r="H1693" i="25"/>
  <c r="H1692" i="25"/>
  <c r="H1691" i="25"/>
  <c r="H1690" i="25"/>
  <c r="H1689" i="25"/>
  <c r="H1688" i="25"/>
  <c r="H1687" i="25"/>
  <c r="H1685" i="25"/>
  <c r="H1684" i="25"/>
  <c r="H1683" i="25"/>
  <c r="H1682" i="25"/>
  <c r="H1681" i="25"/>
  <c r="H1680" i="25"/>
  <c r="H1679" i="25"/>
  <c r="H1678" i="25"/>
  <c r="H1677" i="25"/>
  <c r="H1676" i="25"/>
  <c r="H1675" i="25"/>
  <c r="H1674" i="25"/>
  <c r="H1672" i="25"/>
  <c r="H1671" i="25"/>
  <c r="H1670" i="25"/>
  <c r="H1669" i="25"/>
  <c r="H1668" i="25"/>
  <c r="H1667" i="25"/>
  <c r="H1666" i="25"/>
  <c r="H1665" i="25"/>
  <c r="H1664" i="25"/>
  <c r="H1663" i="25"/>
  <c r="H1662" i="25"/>
  <c r="H1661" i="25"/>
  <c r="H1660" i="25"/>
  <c r="H1659" i="25"/>
  <c r="H1658" i="25"/>
  <c r="H1657" i="25"/>
  <c r="H1656" i="25"/>
  <c r="H1655" i="25"/>
  <c r="H1654" i="25"/>
  <c r="H1653" i="25"/>
  <c r="H1652" i="25"/>
  <c r="H1651" i="25"/>
  <c r="H1650" i="25"/>
  <c r="H1649" i="25"/>
  <c r="H1648" i="25"/>
  <c r="H1647" i="25"/>
  <c r="H1646" i="25"/>
  <c r="H1645" i="25"/>
  <c r="H1644" i="25"/>
  <c r="H1643" i="25"/>
  <c r="H1642" i="25"/>
  <c r="H1611" i="25"/>
  <c r="H1610" i="25"/>
  <c r="H1609" i="25"/>
  <c r="H1607" i="25"/>
  <c r="H1606" i="25"/>
  <c r="H1605" i="25"/>
  <c r="H1604" i="25"/>
  <c r="H1603" i="25"/>
  <c r="H1602" i="25"/>
  <c r="H1601" i="25"/>
  <c r="H1600" i="25"/>
  <c r="H1599" i="25"/>
  <c r="H1591" i="25"/>
  <c r="H1588" i="25"/>
  <c r="H1587" i="25"/>
  <c r="H1585" i="25"/>
  <c r="H1584" i="25"/>
  <c r="H1583" i="25"/>
  <c r="H1580" i="25"/>
  <c r="H1579" i="25"/>
  <c r="H1574" i="25"/>
  <c r="H1573" i="25"/>
  <c r="H1572" i="25"/>
  <c r="H1563" i="25"/>
  <c r="H1562" i="25"/>
  <c r="H1561" i="25"/>
  <c r="H1550" i="25"/>
  <c r="H1549" i="25"/>
  <c r="H1539" i="25"/>
  <c r="H1520" i="25"/>
  <c r="H1519" i="25"/>
  <c r="H1518" i="25"/>
  <c r="H1517" i="25"/>
  <c r="H1516" i="25"/>
  <c r="H1515" i="25"/>
  <c r="H1514" i="25"/>
  <c r="H1513" i="25"/>
  <c r="H1512" i="25"/>
  <c r="H1511" i="25"/>
  <c r="H1430" i="25"/>
  <c r="H1390" i="25"/>
  <c r="H1389" i="25"/>
  <c r="H1388" i="25"/>
  <c r="H1387" i="25"/>
  <c r="H1386" i="25"/>
  <c r="H1385" i="25"/>
  <c r="H1384" i="25"/>
  <c r="H1383" i="25"/>
  <c r="H1380" i="25"/>
  <c r="H1379" i="25"/>
  <c r="H1366" i="25"/>
  <c r="H1350" i="25"/>
  <c r="H1349" i="25"/>
  <c r="H1348" i="25"/>
  <c r="H1347" i="25"/>
  <c r="H1344" i="25"/>
  <c r="H1343" i="25"/>
  <c r="H1331" i="25"/>
  <c r="H1330" i="25"/>
  <c r="H1329" i="25"/>
  <c r="H1328" i="25"/>
  <c r="H1327" i="25"/>
  <c r="H1326" i="25"/>
  <c r="H1303" i="25"/>
  <c r="H1302" i="25"/>
  <c r="H1296" i="25"/>
  <c r="H1295" i="25"/>
  <c r="H1294" i="25"/>
  <c r="H1293" i="25"/>
  <c r="H1276" i="25"/>
  <c r="H1272" i="25"/>
  <c r="H1267" i="25"/>
  <c r="H1266" i="25"/>
  <c r="H1241" i="25"/>
  <c r="H1237" i="25"/>
  <c r="H1236" i="25"/>
  <c r="H1214" i="25"/>
  <c r="H1210" i="25"/>
  <c r="H1182" i="25"/>
  <c r="H1181" i="25"/>
  <c r="H1180" i="25"/>
  <c r="H1179" i="25"/>
  <c r="H1070" i="25"/>
  <c r="H1069" i="25"/>
  <c r="H1064" i="25"/>
  <c r="H1063" i="25"/>
  <c r="H1062" i="25"/>
  <c r="H1050" i="25"/>
  <c r="H1049" i="25"/>
  <c r="H1044" i="25"/>
  <c r="H1025" i="25"/>
  <c r="H1024" i="25"/>
  <c r="H1023" i="25"/>
  <c r="H1019" i="25"/>
  <c r="H1015" i="25"/>
  <c r="H1014" i="25"/>
  <c r="H1013" i="25"/>
  <c r="H1011" i="25"/>
  <c r="H1010" i="25"/>
  <c r="H974" i="25"/>
  <c r="H973" i="25"/>
  <c r="H940" i="25"/>
  <c r="H939" i="25"/>
  <c r="H911" i="25"/>
  <c r="H910" i="25"/>
  <c r="H909" i="25"/>
  <c r="H908" i="25"/>
  <c r="H907" i="25"/>
  <c r="H906" i="25"/>
  <c r="H905" i="25"/>
  <c r="H904" i="25"/>
  <c r="H903" i="25"/>
  <c r="H902" i="25"/>
  <c r="H901" i="25"/>
  <c r="H900" i="25"/>
  <c r="H899" i="25"/>
  <c r="H898" i="25"/>
  <c r="H897" i="25"/>
  <c r="H896" i="25"/>
  <c r="H895" i="25"/>
  <c r="H894" i="25"/>
  <c r="H893" i="25"/>
  <c r="H892" i="25"/>
  <c r="H891" i="25"/>
  <c r="H890" i="25"/>
  <c r="H889" i="25"/>
  <c r="H888" i="25"/>
  <c r="H887" i="25"/>
  <c r="H886" i="25"/>
  <c r="H885" i="25"/>
  <c r="H884" i="25"/>
  <c r="H883" i="25"/>
  <c r="H882" i="25"/>
  <c r="H881" i="25"/>
  <c r="H880" i="25"/>
  <c r="H879" i="25"/>
  <c r="H878" i="25"/>
  <c r="H877" i="25"/>
  <c r="H876" i="25"/>
  <c r="H875" i="25"/>
  <c r="H874" i="25"/>
  <c r="H873" i="25"/>
  <c r="H872" i="25"/>
  <c r="H871" i="25"/>
  <c r="H870" i="25"/>
  <c r="H869" i="25"/>
  <c r="H868" i="25"/>
  <c r="H867" i="25"/>
  <c r="H866" i="25"/>
  <c r="H865" i="25"/>
  <c r="H864" i="25"/>
  <c r="H863" i="25"/>
  <c r="H862" i="25"/>
  <c r="H861" i="25"/>
  <c r="H857" i="25"/>
  <c r="H856" i="25"/>
  <c r="H855" i="25"/>
  <c r="H846" i="25"/>
  <c r="H845" i="25"/>
  <c r="H844" i="25"/>
  <c r="H843" i="25"/>
  <c r="H837" i="25"/>
  <c r="H836" i="25"/>
  <c r="H835" i="25"/>
  <c r="H834" i="25"/>
  <c r="H833" i="25"/>
  <c r="H832" i="25"/>
  <c r="H831" i="25"/>
  <c r="H830" i="25"/>
  <c r="H829" i="25"/>
  <c r="H828" i="25"/>
  <c r="H827" i="25"/>
  <c r="H826" i="25"/>
  <c r="H825" i="25"/>
  <c r="H824" i="25"/>
  <c r="H811" i="25"/>
  <c r="H810" i="25"/>
  <c r="H809" i="25"/>
  <c r="H808" i="25"/>
  <c r="H806" i="25"/>
  <c r="H805" i="25"/>
  <c r="H804" i="25"/>
  <c r="H803" i="25"/>
  <c r="H802" i="25"/>
  <c r="H801" i="25"/>
  <c r="H800" i="25"/>
  <c r="H799" i="25"/>
  <c r="H798" i="25"/>
  <c r="H797" i="25"/>
  <c r="H752" i="25"/>
  <c r="H735" i="25"/>
  <c r="H734" i="25"/>
  <c r="H733" i="25"/>
  <c r="H732" i="25"/>
  <c r="H730" i="25"/>
  <c r="H729" i="25"/>
  <c r="H728" i="25"/>
  <c r="H727" i="25"/>
  <c r="H726" i="25"/>
  <c r="H725" i="25"/>
  <c r="H724" i="25"/>
  <c r="H715" i="25"/>
  <c r="H714" i="25"/>
  <c r="H713" i="25"/>
  <c r="H712" i="25"/>
  <c r="H711" i="25"/>
  <c r="H710" i="25"/>
  <c r="H709" i="25"/>
  <c r="H708" i="25"/>
  <c r="H707" i="25"/>
  <c r="H706" i="25"/>
  <c r="H705" i="25"/>
  <c r="H704" i="25"/>
  <c r="H703" i="25"/>
  <c r="H702" i="25"/>
  <c r="H701" i="25"/>
  <c r="H700" i="25"/>
  <c r="H699" i="25"/>
  <c r="H698" i="25"/>
  <c r="H697" i="25"/>
  <c r="H696" i="25"/>
  <c r="H695" i="25"/>
  <c r="H685" i="25"/>
  <c r="H684" i="25"/>
  <c r="H681" i="25"/>
  <c r="H661" i="25"/>
  <c r="H660" i="25"/>
  <c r="H658" i="25"/>
  <c r="H657" i="25"/>
  <c r="H656" i="25"/>
  <c r="H655" i="25"/>
  <c r="H654" i="25"/>
  <c r="H653" i="25"/>
  <c r="H652" i="25"/>
  <c r="H651" i="25"/>
  <c r="H649" i="25"/>
  <c r="H642" i="25"/>
  <c r="H618" i="25"/>
  <c r="H617" i="25"/>
  <c r="H616" i="25"/>
  <c r="H615" i="25"/>
  <c r="H614" i="25"/>
  <c r="H613" i="25"/>
  <c r="H612" i="25"/>
  <c r="H611" i="25"/>
  <c r="H610" i="25"/>
  <c r="H609" i="25"/>
  <c r="H608" i="25"/>
  <c r="H607" i="25"/>
  <c r="H606" i="25"/>
  <c r="H605" i="25"/>
  <c r="H604" i="25"/>
  <c r="H603" i="25"/>
  <c r="H602" i="25"/>
  <c r="H601" i="25"/>
  <c r="H600" i="25"/>
  <c r="H599" i="25"/>
  <c r="H597" i="25"/>
  <c r="H596" i="25"/>
  <c r="H595" i="25"/>
  <c r="H594" i="25"/>
  <c r="H593" i="25"/>
  <c r="H592" i="25"/>
  <c r="H591" i="25"/>
  <c r="H590" i="25"/>
  <c r="H589" i="25"/>
  <c r="H588" i="25"/>
  <c r="H565" i="25"/>
  <c r="H564" i="25"/>
  <c r="H563" i="25"/>
  <c r="H562" i="25"/>
  <c r="H561" i="25"/>
  <c r="H560" i="25"/>
  <c r="H559" i="25"/>
  <c r="H558" i="25"/>
  <c r="H557" i="25"/>
  <c r="H554" i="25"/>
  <c r="H553" i="25"/>
  <c r="H552" i="25"/>
  <c r="H551" i="25"/>
  <c r="H550" i="25"/>
  <c r="H549" i="25"/>
  <c r="H548" i="25"/>
  <c r="H547" i="25"/>
  <c r="H546" i="25"/>
  <c r="H545" i="25"/>
  <c r="H544" i="25"/>
  <c r="H543" i="25"/>
  <c r="H542" i="25"/>
  <c r="H541" i="25"/>
  <c r="H540" i="25"/>
  <c r="H539" i="25"/>
  <c r="H527" i="25"/>
  <c r="H526" i="25"/>
  <c r="H525" i="25"/>
  <c r="H524" i="25"/>
  <c r="H523" i="25"/>
  <c r="H522" i="25"/>
  <c r="H521" i="25"/>
  <c r="H520" i="25"/>
  <c r="H519" i="25"/>
  <c r="H518" i="25"/>
  <c r="H517" i="25"/>
  <c r="H516" i="25"/>
  <c r="H515" i="25"/>
  <c r="H514" i="25"/>
  <c r="H512" i="25"/>
  <c r="H510" i="25"/>
  <c r="H459" i="25"/>
  <c r="H417" i="25"/>
  <c r="H416" i="25"/>
  <c r="H415" i="25"/>
  <c r="H414" i="25"/>
  <c r="H413" i="25"/>
  <c r="H412" i="25"/>
  <c r="H411" i="25"/>
  <c r="H410" i="25"/>
  <c r="H409" i="25"/>
  <c r="H408" i="25"/>
  <c r="H407" i="25"/>
  <c r="H406" i="25"/>
  <c r="H405" i="25"/>
  <c r="H404" i="25"/>
  <c r="H403" i="25"/>
  <c r="H402" i="25"/>
  <c r="H375" i="25"/>
  <c r="H374" i="25"/>
  <c r="H373" i="25"/>
  <c r="H372" i="25"/>
  <c r="H371" i="25"/>
  <c r="H370" i="25"/>
  <c r="H369" i="25"/>
  <c r="H368" i="25"/>
  <c r="H367" i="25"/>
  <c r="H366" i="25"/>
  <c r="H365" i="25"/>
  <c r="H364" i="25"/>
  <c r="H363" i="25"/>
  <c r="H362" i="25"/>
  <c r="H360" i="25"/>
  <c r="H359" i="25"/>
  <c r="H358" i="25"/>
  <c r="H357" i="25"/>
  <c r="H356" i="25"/>
  <c r="H355" i="25"/>
  <c r="H354" i="25"/>
  <c r="H353" i="25"/>
  <c r="H352" i="25"/>
  <c r="H351" i="25"/>
  <c r="H350" i="25"/>
  <c r="H349" i="25"/>
  <c r="H348" i="25"/>
  <c r="H347" i="25"/>
  <c r="H346" i="25"/>
  <c r="H345" i="25"/>
  <c r="H344" i="25"/>
  <c r="H343" i="25"/>
  <c r="H342" i="25"/>
  <c r="H341" i="25"/>
  <c r="H340" i="25"/>
  <c r="H339" i="25"/>
  <c r="H338" i="25"/>
  <c r="H337" i="25"/>
  <c r="H336" i="25"/>
  <c r="H335" i="25"/>
  <c r="H334" i="25"/>
  <c r="H333" i="25"/>
  <c r="H332" i="25"/>
  <c r="H331" i="25"/>
  <c r="H330" i="25"/>
  <c r="H329" i="25"/>
  <c r="H328" i="25"/>
  <c r="H327" i="25"/>
  <c r="H326" i="25"/>
  <c r="H325" i="25"/>
  <c r="H324" i="25"/>
  <c r="H323" i="25"/>
  <c r="H322" i="25"/>
  <c r="H321" i="25"/>
  <c r="H320" i="25"/>
  <c r="H319" i="25"/>
  <c r="H318" i="25"/>
  <c r="H317" i="25"/>
  <c r="H316" i="25"/>
  <c r="H315" i="25"/>
  <c r="H314" i="25"/>
  <c r="H313" i="25"/>
  <c r="H312" i="25"/>
  <c r="H311" i="25"/>
  <c r="H310" i="25"/>
  <c r="H309" i="25"/>
  <c r="H306" i="25"/>
  <c r="H305" i="25"/>
  <c r="H304" i="25"/>
  <c r="H303" i="25"/>
  <c r="H302" i="25"/>
  <c r="H301" i="25"/>
  <c r="H300" i="25"/>
  <c r="H299" i="25"/>
  <c r="H298" i="25"/>
  <c r="H297" i="25"/>
  <c r="H296" i="25"/>
  <c r="H295" i="25"/>
  <c r="H294" i="25"/>
  <c r="H293" i="25"/>
  <c r="H292" i="25"/>
  <c r="H291" i="25"/>
  <c r="H290" i="25"/>
  <c r="H289" i="25"/>
  <c r="H288" i="25"/>
  <c r="H287" i="25"/>
  <c r="H286" i="25"/>
  <c r="H285" i="25"/>
  <c r="H284" i="25"/>
  <c r="H283" i="25"/>
  <c r="H282" i="25"/>
  <c r="H281" i="25"/>
  <c r="H280" i="25"/>
  <c r="H279" i="25"/>
  <c r="H278" i="25"/>
  <c r="H277" i="25"/>
  <c r="H276" i="25"/>
  <c r="H275" i="25"/>
  <c r="H274" i="25"/>
  <c r="H272" i="25"/>
  <c r="H271" i="25"/>
  <c r="H270" i="25"/>
  <c r="H269" i="25"/>
  <c r="H268" i="25"/>
  <c r="H267" i="25"/>
  <c r="H266" i="25"/>
  <c r="H265" i="25"/>
  <c r="H264" i="25"/>
  <c r="H263" i="25"/>
  <c r="H262" i="25"/>
  <c r="H261" i="25"/>
  <c r="H260" i="25"/>
  <c r="H259" i="25"/>
  <c r="H258" i="25"/>
  <c r="H257" i="25"/>
  <c r="H256" i="25"/>
  <c r="H255" i="25"/>
  <c r="H254" i="25"/>
  <c r="H253" i="25"/>
  <c r="H252" i="25"/>
  <c r="H251" i="25"/>
  <c r="H250" i="25"/>
  <c r="H248" i="25"/>
  <c r="H247" i="25"/>
  <c r="H246" i="25"/>
  <c r="H237" i="25"/>
  <c r="H236" i="25"/>
  <c r="H235" i="25"/>
  <c r="H234" i="25"/>
  <c r="H230" i="25"/>
  <c r="H229" i="25"/>
  <c r="H228" i="25"/>
  <c r="H227" i="25"/>
  <c r="H226" i="25"/>
  <c r="H161" i="25"/>
  <c r="H160" i="25"/>
  <c r="H159" i="25"/>
  <c r="H157" i="25"/>
  <c r="H156" i="25"/>
  <c r="H146" i="25"/>
  <c r="H145" i="25"/>
  <c r="H130" i="25"/>
  <c r="H129" i="25"/>
  <c r="H128" i="25"/>
  <c r="H126" i="25"/>
  <c r="H125" i="25"/>
  <c r="H122" i="25"/>
  <c r="H121" i="25"/>
  <c r="H107" i="25"/>
  <c r="H92" i="25"/>
  <c r="H91" i="25"/>
  <c r="H90" i="25"/>
  <c r="H89" i="25"/>
  <c r="H88" i="25"/>
  <c r="H87" i="25"/>
  <c r="H83" i="25"/>
  <c r="H80" i="25"/>
  <c r="H79" i="25"/>
  <c r="H78" i="25"/>
  <c r="H77" i="25"/>
  <c r="H76" i="25"/>
  <c r="H75" i="25"/>
  <c r="H74" i="25"/>
  <c r="H73" i="25"/>
  <c r="H72" i="25"/>
  <c r="H71" i="25"/>
  <c r="H70" i="25"/>
  <c r="H69" i="25"/>
  <c r="H67" i="25"/>
  <c r="H66" i="25"/>
  <c r="H65" i="25"/>
  <c r="H64" i="25"/>
  <c r="H63" i="25"/>
  <c r="H62" i="25"/>
  <c r="H61" i="25"/>
  <c r="H60" i="25"/>
  <c r="H59" i="25"/>
  <c r="H58" i="25"/>
  <c r="H57" i="25"/>
  <c r="H56" i="25"/>
  <c r="H55" i="25"/>
  <c r="H54" i="25"/>
  <c r="H33" i="25"/>
  <c r="H32" i="25"/>
  <c r="H21" i="25"/>
  <c r="H20" i="25"/>
  <c r="H19" i="25"/>
  <c r="H18" i="25"/>
  <c r="H17" i="25"/>
  <c r="H16" i="25"/>
  <c r="H15" i="25"/>
  <c r="H14" i="25"/>
  <c r="H12" i="25"/>
  <c r="H7" i="25"/>
  <c r="H6951" i="25"/>
  <c r="H6908" i="25"/>
  <c r="H6893" i="25"/>
  <c r="H6885" i="25"/>
  <c r="H6820" i="25"/>
  <c r="H6775" i="25"/>
  <c r="H6774" i="25"/>
  <c r="H6425" i="25"/>
  <c r="H6417" i="25"/>
  <c r="H6403" i="25"/>
  <c r="H6397" i="25"/>
  <c r="H6396" i="25"/>
  <c r="H6352" i="25"/>
  <c r="H6321" i="25"/>
  <c r="H6290" i="25"/>
  <c r="H6257" i="25"/>
  <c r="H6242" i="25"/>
  <c r="H6161" i="25"/>
  <c r="H6145" i="25"/>
  <c r="H6128" i="25"/>
  <c r="H6092" i="25"/>
  <c r="H6051" i="25"/>
  <c r="H6042" i="25"/>
  <c r="H5969" i="25"/>
  <c r="H5930" i="25"/>
  <c r="H5713" i="25"/>
  <c r="H5565" i="25"/>
  <c r="H5562" i="25"/>
  <c r="H5351" i="25"/>
  <c r="H5347" i="25"/>
  <c r="H5198" i="25"/>
  <c r="H5174" i="25"/>
  <c r="H4871" i="25"/>
  <c r="H4732" i="25"/>
  <c r="H4704" i="25"/>
  <c r="H4604" i="25"/>
  <c r="H4575" i="25"/>
  <c r="H4266" i="25"/>
  <c r="H4201" i="25"/>
  <c r="H4191" i="25"/>
  <c r="H4139" i="25"/>
  <c r="H3912" i="25"/>
  <c r="H3369" i="25"/>
  <c r="H3167" i="25"/>
  <c r="H2965" i="25"/>
  <c r="H2565" i="25"/>
  <c r="H2394" i="25"/>
  <c r="H2381" i="25"/>
  <c r="H2334" i="25"/>
  <c r="H2038" i="25"/>
  <c r="H1950" i="25"/>
  <c r="H1686" i="25"/>
  <c r="H1673" i="25"/>
  <c r="H1608" i="25"/>
  <c r="H1586" i="25"/>
  <c r="H1582" i="25"/>
  <c r="H1581" i="25"/>
  <c r="H1346" i="25"/>
  <c r="H1345" i="25"/>
  <c r="H1156" i="25"/>
  <c r="H1012" i="25"/>
  <c r="H995" i="25"/>
  <c r="H938" i="25"/>
  <c r="H807" i="25"/>
  <c r="H731" i="25"/>
  <c r="H598" i="25"/>
  <c r="H566" i="25"/>
  <c r="H556" i="25"/>
  <c r="H555" i="25"/>
  <c r="H361" i="25"/>
  <c r="H308" i="25"/>
  <c r="H307" i="25"/>
  <c r="H249" i="25"/>
  <c r="H158" i="25"/>
  <c r="H127" i="25"/>
  <c r="H82" i="25"/>
  <c r="H81" i="25"/>
  <c r="H68" i="25"/>
  <c r="H53" i="25"/>
  <c r="B23" i="16"/>
  <c r="B12" i="16"/>
  <c r="E53" i="4" l="1"/>
  <c r="F53" i="4" s="1"/>
  <c r="G53" i="4" s="1"/>
  <c r="H53" i="4" s="1"/>
  <c r="E52" i="4"/>
  <c r="F52" i="4" s="1"/>
  <c r="G52" i="4" s="1"/>
  <c r="H52" i="4" s="1"/>
  <c r="O55" i="9" s="1"/>
  <c r="E51" i="4"/>
  <c r="F51" i="4" s="1"/>
  <c r="G51" i="4" s="1"/>
  <c r="H51" i="4" s="1"/>
  <c r="E50" i="4"/>
  <c r="E48" i="9" s="1"/>
  <c r="C16" i="4"/>
  <c r="C17" i="4"/>
  <c r="C20" i="4" s="1"/>
  <c r="C18" i="4"/>
  <c r="C19" i="4"/>
  <c r="G24" i="11"/>
  <c r="F24" i="11"/>
  <c r="E24" i="11"/>
  <c r="D24" i="11"/>
  <c r="C24" i="11"/>
  <c r="G23" i="11"/>
  <c r="F23" i="11"/>
  <c r="E23" i="11"/>
  <c r="D23" i="11"/>
  <c r="C23" i="11"/>
  <c r="B24" i="11"/>
  <c r="B23" i="11"/>
  <c r="D20" i="21"/>
  <c r="D12" i="21"/>
  <c r="J55" i="9" l="1"/>
  <c r="K55" i="9"/>
  <c r="G55" i="9"/>
  <c r="H55" i="9"/>
  <c r="F55" i="9"/>
  <c r="I55" i="9"/>
  <c r="L55" i="9"/>
  <c r="M55" i="9"/>
  <c r="N55" i="9"/>
  <c r="F48" i="9"/>
  <c r="G48" i="9"/>
  <c r="P55" i="9"/>
  <c r="F50" i="4"/>
  <c r="E55" i="9"/>
  <c r="I57" i="18"/>
  <c r="H58" i="18"/>
  <c r="G59" i="18"/>
  <c r="G60" i="18"/>
  <c r="G39" i="18"/>
  <c r="G38" i="18"/>
  <c r="G37" i="18"/>
  <c r="G36" i="18"/>
  <c r="G35" i="18"/>
  <c r="G34" i="18"/>
  <c r="G33" i="18"/>
  <c r="G32" i="18"/>
  <c r="G31" i="18"/>
  <c r="G30" i="18"/>
  <c r="G29" i="18"/>
  <c r="G28" i="18"/>
  <c r="G27" i="18"/>
  <c r="G26" i="18"/>
  <c r="G25" i="18"/>
  <c r="G24" i="18"/>
  <c r="G23" i="18"/>
  <c r="G22" i="18"/>
  <c r="G21" i="18"/>
  <c r="G50" i="4" l="1"/>
  <c r="J48" i="9"/>
  <c r="I48" i="9"/>
  <c r="H48" i="9"/>
  <c r="C22" i="4"/>
  <c r="B72" i="16"/>
  <c r="B71" i="16"/>
  <c r="B50" i="16"/>
  <c r="B49" i="16"/>
  <c r="B48" i="16"/>
  <c r="B47" i="16"/>
  <c r="B46" i="16"/>
  <c r="G151" i="24"/>
  <c r="G150" i="24"/>
  <c r="G149" i="24"/>
  <c r="G148" i="24"/>
  <c r="G147" i="24"/>
  <c r="G146" i="24"/>
  <c r="G145" i="24"/>
  <c r="G144" i="24"/>
  <c r="G143" i="24"/>
  <c r="G142" i="24"/>
  <c r="G141" i="24"/>
  <c r="G140" i="24"/>
  <c r="G139" i="24"/>
  <c r="G138" i="24"/>
  <c r="G137" i="24"/>
  <c r="G136" i="24"/>
  <c r="G135" i="24"/>
  <c r="G134" i="24"/>
  <c r="G133" i="24"/>
  <c r="G132" i="24"/>
  <c r="G131" i="24"/>
  <c r="G130" i="24"/>
  <c r="G129" i="24"/>
  <c r="G128" i="24"/>
  <c r="G127" i="24"/>
  <c r="G126" i="24"/>
  <c r="G125" i="24"/>
  <c r="G124" i="24"/>
  <c r="G123" i="24"/>
  <c r="G122" i="24"/>
  <c r="G121" i="24"/>
  <c r="G120" i="24"/>
  <c r="G119" i="24"/>
  <c r="G118" i="24"/>
  <c r="G117" i="24"/>
  <c r="G116" i="24"/>
  <c r="G115" i="24"/>
  <c r="G114" i="24"/>
  <c r="G113" i="24"/>
  <c r="G112" i="24"/>
  <c r="G111" i="24"/>
  <c r="G110" i="24"/>
  <c r="G109" i="24"/>
  <c r="G108" i="24"/>
  <c r="G107" i="24"/>
  <c r="G106" i="24"/>
  <c r="G105" i="24"/>
  <c r="G104" i="24"/>
  <c r="G103" i="24"/>
  <c r="G102" i="24"/>
  <c r="G101" i="24"/>
  <c r="G100" i="24"/>
  <c r="G99" i="24"/>
  <c r="G98" i="24"/>
  <c r="G97" i="24"/>
  <c r="G96" i="24"/>
  <c r="G95" i="24"/>
  <c r="G94" i="24"/>
  <c r="G93" i="24"/>
  <c r="G92" i="24"/>
  <c r="G91" i="24"/>
  <c r="G90" i="24"/>
  <c r="G89" i="24"/>
  <c r="G88" i="24"/>
  <c r="G87" i="24"/>
  <c r="G86" i="24"/>
  <c r="G85" i="24"/>
  <c r="G84" i="24"/>
  <c r="G83" i="24"/>
  <c r="G82" i="24"/>
  <c r="G81" i="24"/>
  <c r="G80"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G47" i="24"/>
  <c r="G46" i="24"/>
  <c r="G45" i="24"/>
  <c r="G44" i="24"/>
  <c r="G43" i="24"/>
  <c r="G42" i="24"/>
  <c r="G41" i="24"/>
  <c r="G40" i="24"/>
  <c r="G39" i="24"/>
  <c r="G38" i="24"/>
  <c r="G37" i="24"/>
  <c r="G36" i="24"/>
  <c r="G35" i="24"/>
  <c r="G34" i="24"/>
  <c r="G33" i="24"/>
  <c r="G32" i="24"/>
  <c r="G31" i="24"/>
  <c r="G30" i="24"/>
  <c r="G29" i="24"/>
  <c r="G28" i="24"/>
  <c r="G27" i="24"/>
  <c r="G26" i="24"/>
  <c r="G25" i="24"/>
  <c r="G24" i="24"/>
  <c r="G23" i="24"/>
  <c r="G22" i="24"/>
  <c r="G21" i="24"/>
  <c r="G20" i="24"/>
  <c r="G19" i="24"/>
  <c r="G18" i="24"/>
  <c r="G17" i="24"/>
  <c r="G16" i="24"/>
  <c r="G15" i="24"/>
  <c r="G14" i="24"/>
  <c r="G13" i="24"/>
  <c r="G12" i="24"/>
  <c r="G11" i="24"/>
  <c r="G10" i="24"/>
  <c r="G9" i="24"/>
  <c r="G8" i="24"/>
  <c r="G7" i="24"/>
  <c r="G6" i="24"/>
  <c r="G5" i="24"/>
  <c r="B47" i="11"/>
  <c r="B31" i="11"/>
  <c r="B69" i="11"/>
  <c r="B56" i="11"/>
  <c r="B41" i="11"/>
  <c r="B18" i="11"/>
  <c r="B70" i="11"/>
  <c r="B72" i="11" s="1"/>
  <c r="B57" i="11"/>
  <c r="B60" i="11" s="1"/>
  <c r="B30" i="16"/>
  <c r="D55" i="9"/>
  <c r="C55" i="9"/>
  <c r="B55" i="9"/>
  <c r="D48" i="9"/>
  <c r="C48" i="9"/>
  <c r="B48" i="9"/>
  <c r="A2" i="24"/>
  <c r="R164" i="23"/>
  <c r="R163" i="23"/>
  <c r="R162" i="23"/>
  <c r="R161" i="23"/>
  <c r="R160" i="23"/>
  <c r="R159" i="23"/>
  <c r="R158" i="23"/>
  <c r="R157" i="23"/>
  <c r="R156" i="23"/>
  <c r="R155" i="23"/>
  <c r="R154" i="23"/>
  <c r="R153" i="23"/>
  <c r="R152" i="23"/>
  <c r="R151" i="23"/>
  <c r="R150" i="23"/>
  <c r="R149" i="23"/>
  <c r="R148" i="23"/>
  <c r="R147" i="23"/>
  <c r="R146" i="23"/>
  <c r="R145" i="23"/>
  <c r="R144" i="23"/>
  <c r="R143" i="23"/>
  <c r="R142" i="23"/>
  <c r="R141" i="23"/>
  <c r="R140" i="23"/>
  <c r="R139" i="23"/>
  <c r="R138" i="23"/>
  <c r="R137" i="23"/>
  <c r="R136" i="23"/>
  <c r="R135" i="23"/>
  <c r="R134" i="23"/>
  <c r="R133" i="23"/>
  <c r="R132" i="23"/>
  <c r="R131" i="23"/>
  <c r="R130" i="23"/>
  <c r="R129" i="23"/>
  <c r="R128" i="23"/>
  <c r="R127" i="23"/>
  <c r="R126" i="23"/>
  <c r="R125" i="23"/>
  <c r="R124" i="23"/>
  <c r="R123" i="23"/>
  <c r="R122" i="23"/>
  <c r="R121" i="23"/>
  <c r="R120" i="23"/>
  <c r="R119" i="23"/>
  <c r="R118" i="23"/>
  <c r="R117" i="23"/>
  <c r="R116" i="23"/>
  <c r="R115" i="23"/>
  <c r="R114" i="23"/>
  <c r="R113" i="23"/>
  <c r="R112" i="23"/>
  <c r="R111" i="23"/>
  <c r="R110" i="23"/>
  <c r="R109" i="23"/>
  <c r="R108" i="23"/>
  <c r="R107" i="23"/>
  <c r="R106" i="23"/>
  <c r="R105" i="23"/>
  <c r="R104" i="23"/>
  <c r="R103" i="23"/>
  <c r="R102" i="23"/>
  <c r="R101" i="23"/>
  <c r="R100" i="23"/>
  <c r="R99" i="23"/>
  <c r="R98" i="23"/>
  <c r="R97" i="23"/>
  <c r="R96" i="23"/>
  <c r="R95" i="23"/>
  <c r="R94" i="23"/>
  <c r="R93" i="23"/>
  <c r="R92" i="23"/>
  <c r="R91" i="23"/>
  <c r="R90" i="23"/>
  <c r="R89" i="23"/>
  <c r="R88" i="23"/>
  <c r="R87" i="23"/>
  <c r="R86" i="23"/>
  <c r="R85" i="23"/>
  <c r="R84" i="23"/>
  <c r="R83" i="23"/>
  <c r="R82" i="23"/>
  <c r="R81" i="23"/>
  <c r="R80" i="23"/>
  <c r="R79" i="23"/>
  <c r="R78" i="23"/>
  <c r="R77" i="23"/>
  <c r="R76" i="23"/>
  <c r="R75" i="23"/>
  <c r="R74" i="23"/>
  <c r="R73" i="23"/>
  <c r="R72" i="23"/>
  <c r="R71" i="23"/>
  <c r="R70" i="23"/>
  <c r="R69" i="23"/>
  <c r="R68" i="23"/>
  <c r="R67" i="23"/>
  <c r="R66" i="23"/>
  <c r="R65" i="23"/>
  <c r="R64" i="23"/>
  <c r="R63" i="23"/>
  <c r="R62" i="23"/>
  <c r="R61" i="23"/>
  <c r="R60" i="23"/>
  <c r="R59" i="23"/>
  <c r="R58" i="23"/>
  <c r="R57" i="23"/>
  <c r="R56" i="23"/>
  <c r="R55" i="23"/>
  <c r="R54" i="23"/>
  <c r="R53" i="23"/>
  <c r="R52" i="23"/>
  <c r="R51" i="23"/>
  <c r="R50" i="23"/>
  <c r="R49" i="23"/>
  <c r="R48" i="23"/>
  <c r="R47" i="23"/>
  <c r="R46" i="23"/>
  <c r="R45" i="23"/>
  <c r="R44" i="23"/>
  <c r="R43" i="23"/>
  <c r="R42" i="23"/>
  <c r="R41" i="23"/>
  <c r="R40" i="23"/>
  <c r="R39" i="23"/>
  <c r="R38" i="23"/>
  <c r="R37" i="23"/>
  <c r="R36" i="23"/>
  <c r="R35" i="23"/>
  <c r="R34" i="23"/>
  <c r="R33" i="23"/>
  <c r="R32" i="23"/>
  <c r="R31" i="23"/>
  <c r="R30" i="23"/>
  <c r="R29" i="23"/>
  <c r="R28" i="23"/>
  <c r="R27" i="23"/>
  <c r="R26" i="23"/>
  <c r="R25" i="23"/>
  <c r="R24" i="23"/>
  <c r="R23" i="23"/>
  <c r="R22" i="23"/>
  <c r="R21" i="23"/>
  <c r="R20" i="23"/>
  <c r="R19" i="23"/>
  <c r="R18" i="23"/>
  <c r="R17" i="23"/>
  <c r="R16" i="23"/>
  <c r="R15" i="23"/>
  <c r="R14" i="23"/>
  <c r="R13" i="23"/>
  <c r="R12" i="23"/>
  <c r="R11" i="23"/>
  <c r="R10" i="23"/>
  <c r="R9" i="23"/>
  <c r="R8" i="23"/>
  <c r="R7" i="23"/>
  <c r="R6" i="23"/>
  <c r="R5" i="23"/>
  <c r="L164" i="23"/>
  <c r="M164" i="23" s="1"/>
  <c r="L163" i="23"/>
  <c r="M163" i="23" s="1"/>
  <c r="L162" i="23"/>
  <c r="M162" i="23" s="1"/>
  <c r="L161" i="23"/>
  <c r="M161" i="23" s="1"/>
  <c r="L160" i="23"/>
  <c r="M160" i="23" s="1"/>
  <c r="L159" i="23"/>
  <c r="M159" i="23" s="1"/>
  <c r="L158" i="23"/>
  <c r="M158" i="23" s="1"/>
  <c r="L157" i="23"/>
  <c r="M157" i="23" s="1"/>
  <c r="L156" i="23"/>
  <c r="M156" i="23" s="1"/>
  <c r="L155" i="23"/>
  <c r="M155" i="23" s="1"/>
  <c r="L154" i="23"/>
  <c r="M154" i="23" s="1"/>
  <c r="L153" i="23"/>
  <c r="M153" i="23" s="1"/>
  <c r="L152" i="23"/>
  <c r="M152" i="23" s="1"/>
  <c r="L151" i="23"/>
  <c r="M151" i="23" s="1"/>
  <c r="L150" i="23"/>
  <c r="M150" i="23" s="1"/>
  <c r="L149" i="23"/>
  <c r="M149" i="23" s="1"/>
  <c r="L148" i="23"/>
  <c r="M148" i="23" s="1"/>
  <c r="L147" i="23"/>
  <c r="M147" i="23" s="1"/>
  <c r="L146" i="23"/>
  <c r="M146" i="23" s="1"/>
  <c r="L145" i="23"/>
  <c r="M145" i="23" s="1"/>
  <c r="L144" i="23"/>
  <c r="M144" i="23" s="1"/>
  <c r="L143" i="23"/>
  <c r="M143" i="23" s="1"/>
  <c r="L142" i="23"/>
  <c r="M142" i="23" s="1"/>
  <c r="L141" i="23"/>
  <c r="M141" i="23" s="1"/>
  <c r="L140" i="23"/>
  <c r="M140" i="23" s="1"/>
  <c r="L139" i="23"/>
  <c r="M139" i="23" s="1"/>
  <c r="L138" i="23"/>
  <c r="M138" i="23" s="1"/>
  <c r="L137" i="23"/>
  <c r="M137" i="23" s="1"/>
  <c r="L136" i="23"/>
  <c r="M136" i="23" s="1"/>
  <c r="L135" i="23"/>
  <c r="M135" i="23" s="1"/>
  <c r="L134" i="23"/>
  <c r="M134" i="23" s="1"/>
  <c r="L133" i="23"/>
  <c r="M133" i="23" s="1"/>
  <c r="L132" i="23"/>
  <c r="M132" i="23" s="1"/>
  <c r="L131" i="23"/>
  <c r="M131" i="23" s="1"/>
  <c r="L130" i="23"/>
  <c r="M130" i="23" s="1"/>
  <c r="L129" i="23"/>
  <c r="M129" i="23" s="1"/>
  <c r="L128" i="23"/>
  <c r="M128" i="23" s="1"/>
  <c r="L127" i="23"/>
  <c r="M127" i="23" s="1"/>
  <c r="L126" i="23"/>
  <c r="M126" i="23" s="1"/>
  <c r="L125" i="23"/>
  <c r="M125" i="23" s="1"/>
  <c r="L124" i="23"/>
  <c r="M124" i="23" s="1"/>
  <c r="L123" i="23"/>
  <c r="M123" i="23" s="1"/>
  <c r="L122" i="23"/>
  <c r="M122" i="23" s="1"/>
  <c r="L121" i="23"/>
  <c r="M121" i="23" s="1"/>
  <c r="L120" i="23"/>
  <c r="M120" i="23" s="1"/>
  <c r="L119" i="23"/>
  <c r="M119" i="23" s="1"/>
  <c r="L118" i="23"/>
  <c r="M118" i="23" s="1"/>
  <c r="L117" i="23"/>
  <c r="M117" i="23" s="1"/>
  <c r="L116" i="23"/>
  <c r="M116" i="23" s="1"/>
  <c r="L115" i="23"/>
  <c r="M115" i="23" s="1"/>
  <c r="L114" i="23"/>
  <c r="M114" i="23" s="1"/>
  <c r="L113" i="23"/>
  <c r="M113" i="23" s="1"/>
  <c r="L112" i="23"/>
  <c r="M112" i="23" s="1"/>
  <c r="L111" i="23"/>
  <c r="M111" i="23" s="1"/>
  <c r="L110" i="23"/>
  <c r="M110" i="23" s="1"/>
  <c r="L109" i="23"/>
  <c r="M109" i="23" s="1"/>
  <c r="L108" i="23"/>
  <c r="M108" i="23" s="1"/>
  <c r="L107" i="23"/>
  <c r="M107" i="23" s="1"/>
  <c r="L106" i="23"/>
  <c r="M106" i="23" s="1"/>
  <c r="L105" i="23"/>
  <c r="M105" i="23" s="1"/>
  <c r="L104" i="23"/>
  <c r="M104" i="23" s="1"/>
  <c r="L103" i="23"/>
  <c r="M103" i="23" s="1"/>
  <c r="L102" i="23"/>
  <c r="M102" i="23" s="1"/>
  <c r="L101" i="23"/>
  <c r="M101" i="23" s="1"/>
  <c r="L100" i="23"/>
  <c r="M100" i="23" s="1"/>
  <c r="L99" i="23"/>
  <c r="M99" i="23" s="1"/>
  <c r="L98" i="23"/>
  <c r="M98" i="23" s="1"/>
  <c r="L97" i="23"/>
  <c r="M97" i="23" s="1"/>
  <c r="L96" i="23"/>
  <c r="M96" i="23" s="1"/>
  <c r="L95" i="23"/>
  <c r="M95" i="23" s="1"/>
  <c r="L94" i="23"/>
  <c r="M94" i="23" s="1"/>
  <c r="L93" i="23"/>
  <c r="M93" i="23" s="1"/>
  <c r="L92" i="23"/>
  <c r="M92" i="23" s="1"/>
  <c r="L91" i="23"/>
  <c r="M91" i="23" s="1"/>
  <c r="L90" i="23"/>
  <c r="M90" i="23" s="1"/>
  <c r="L89" i="23"/>
  <c r="M89" i="23" s="1"/>
  <c r="L88" i="23"/>
  <c r="M88" i="23" s="1"/>
  <c r="L87" i="23"/>
  <c r="M87" i="23" s="1"/>
  <c r="L86" i="23"/>
  <c r="M86" i="23" s="1"/>
  <c r="L85" i="23"/>
  <c r="M85" i="23" s="1"/>
  <c r="L84" i="23"/>
  <c r="M84" i="23" s="1"/>
  <c r="L83" i="23"/>
  <c r="M83" i="23" s="1"/>
  <c r="L82" i="23"/>
  <c r="M82" i="23" s="1"/>
  <c r="L81" i="23"/>
  <c r="M81" i="23" s="1"/>
  <c r="L80" i="23"/>
  <c r="M80" i="23" s="1"/>
  <c r="L79" i="23"/>
  <c r="M79" i="23" s="1"/>
  <c r="L78" i="23"/>
  <c r="M78" i="23" s="1"/>
  <c r="L77" i="23"/>
  <c r="M77" i="23" s="1"/>
  <c r="L76" i="23"/>
  <c r="M76" i="23" s="1"/>
  <c r="L75" i="23"/>
  <c r="M75" i="23" s="1"/>
  <c r="L74" i="23"/>
  <c r="M74" i="23" s="1"/>
  <c r="L73" i="23"/>
  <c r="M73" i="23" s="1"/>
  <c r="L72" i="23"/>
  <c r="M72" i="23" s="1"/>
  <c r="L71" i="23"/>
  <c r="M71" i="23" s="1"/>
  <c r="L70" i="23"/>
  <c r="M70" i="23" s="1"/>
  <c r="L69" i="23"/>
  <c r="M69" i="23" s="1"/>
  <c r="L68" i="23"/>
  <c r="M68" i="23" s="1"/>
  <c r="L67" i="23"/>
  <c r="M67" i="23" s="1"/>
  <c r="L66" i="23"/>
  <c r="M66" i="23" s="1"/>
  <c r="L65" i="23"/>
  <c r="M65" i="23" s="1"/>
  <c r="L64" i="23"/>
  <c r="L63" i="23"/>
  <c r="L62" i="23"/>
  <c r="L61" i="23"/>
  <c r="L60" i="23"/>
  <c r="L59" i="23"/>
  <c r="L58" i="23"/>
  <c r="L57" i="23"/>
  <c r="L56" i="23"/>
  <c r="L55" i="23"/>
  <c r="L54" i="23"/>
  <c r="L53" i="23"/>
  <c r="L52" i="23"/>
  <c r="L51" i="23"/>
  <c r="L50" i="23"/>
  <c r="L49" i="23"/>
  <c r="L48" i="23"/>
  <c r="L47" i="23"/>
  <c r="L46" i="23"/>
  <c r="L45" i="23"/>
  <c r="L44" i="23"/>
  <c r="L43" i="23"/>
  <c r="L42" i="23"/>
  <c r="L41" i="23"/>
  <c r="L40" i="23"/>
  <c r="L39" i="23"/>
  <c r="L38" i="23"/>
  <c r="L37" i="23"/>
  <c r="L36" i="23"/>
  <c r="L35" i="23"/>
  <c r="L34" i="23"/>
  <c r="L33" i="23"/>
  <c r="L32" i="23"/>
  <c r="L31" i="23"/>
  <c r="L30" i="23"/>
  <c r="L29" i="23"/>
  <c r="L28" i="23"/>
  <c r="L27" i="23"/>
  <c r="L26" i="23"/>
  <c r="L25" i="23"/>
  <c r="L24" i="23"/>
  <c r="L23" i="23"/>
  <c r="L22" i="23"/>
  <c r="L21" i="23"/>
  <c r="L20" i="23"/>
  <c r="L19" i="23"/>
  <c r="L18" i="23"/>
  <c r="L17" i="23"/>
  <c r="L16" i="23"/>
  <c r="L15" i="23"/>
  <c r="L14" i="23"/>
  <c r="L13" i="23"/>
  <c r="L12" i="23"/>
  <c r="L11" i="23"/>
  <c r="L10" i="23"/>
  <c r="L9" i="23"/>
  <c r="L8" i="23"/>
  <c r="G145" i="23"/>
  <c r="G132" i="23"/>
  <c r="G131" i="23"/>
  <c r="G107" i="23"/>
  <c r="G94" i="23"/>
  <c r="G93" i="23"/>
  <c r="G92" i="23"/>
  <c r="G69" i="23"/>
  <c r="G33" i="23"/>
  <c r="G10" i="23"/>
  <c r="G9" i="23"/>
  <c r="G47" i="4"/>
  <c r="G88" i="23" s="1"/>
  <c r="G46" i="4"/>
  <c r="G45" i="4"/>
  <c r="G55" i="23" s="1"/>
  <c r="H151" i="24"/>
  <c r="H150" i="24"/>
  <c r="H149" i="24"/>
  <c r="H148" i="24"/>
  <c r="H147" i="24"/>
  <c r="H146" i="24"/>
  <c r="H145" i="24"/>
  <c r="H144" i="24"/>
  <c r="H143" i="24"/>
  <c r="H142" i="24"/>
  <c r="H141" i="24"/>
  <c r="H140" i="24"/>
  <c r="H139" i="24"/>
  <c r="H138" i="24"/>
  <c r="H137" i="24"/>
  <c r="H136" i="24"/>
  <c r="H135" i="24"/>
  <c r="H134" i="24"/>
  <c r="H133" i="24"/>
  <c r="H132" i="24"/>
  <c r="H131" i="24"/>
  <c r="H130" i="24"/>
  <c r="H129" i="24"/>
  <c r="H128" i="24"/>
  <c r="H127" i="24"/>
  <c r="H126" i="24"/>
  <c r="H125" i="24"/>
  <c r="H124" i="24"/>
  <c r="H123" i="24"/>
  <c r="H122" i="24"/>
  <c r="H121" i="24"/>
  <c r="H120" i="24"/>
  <c r="H119" i="24"/>
  <c r="H118" i="24"/>
  <c r="H117" i="24"/>
  <c r="H116" i="24"/>
  <c r="H115" i="24"/>
  <c r="H114" i="24"/>
  <c r="H113" i="24"/>
  <c r="H112" i="24"/>
  <c r="H111" i="24"/>
  <c r="H110" i="24"/>
  <c r="H109" i="24"/>
  <c r="H108" i="24"/>
  <c r="H107" i="24"/>
  <c r="H106" i="24"/>
  <c r="H105" i="24"/>
  <c r="H104" i="24"/>
  <c r="H103" i="24"/>
  <c r="H102" i="24"/>
  <c r="H101" i="24"/>
  <c r="H100" i="24"/>
  <c r="H99" i="24"/>
  <c r="H98" i="24"/>
  <c r="H97" i="24"/>
  <c r="H96" i="24"/>
  <c r="H95" i="24"/>
  <c r="H94" i="24"/>
  <c r="H93" i="24"/>
  <c r="H92" i="24"/>
  <c r="H91" i="24"/>
  <c r="H90" i="24"/>
  <c r="H89" i="24"/>
  <c r="H88" i="24"/>
  <c r="H87" i="24"/>
  <c r="H86" i="24"/>
  <c r="H85" i="24"/>
  <c r="H84" i="24"/>
  <c r="H83" i="24"/>
  <c r="H82" i="24"/>
  <c r="H81" i="24"/>
  <c r="H80" i="24"/>
  <c r="H79" i="24"/>
  <c r="H78" i="24"/>
  <c r="H77" i="24"/>
  <c r="H76" i="24"/>
  <c r="H75" i="24"/>
  <c r="H74" i="24"/>
  <c r="H73" i="24"/>
  <c r="H72" i="24"/>
  <c r="H71" i="24"/>
  <c r="H70" i="24"/>
  <c r="H69" i="24"/>
  <c r="H68" i="24"/>
  <c r="H67" i="24"/>
  <c r="H66" i="24"/>
  <c r="H65" i="24"/>
  <c r="H64" i="24"/>
  <c r="H63" i="24"/>
  <c r="H62" i="24"/>
  <c r="H61" i="24"/>
  <c r="H60" i="24"/>
  <c r="H59" i="24"/>
  <c r="H58" i="24"/>
  <c r="H57" i="24"/>
  <c r="H56" i="24"/>
  <c r="H55" i="24"/>
  <c r="H54" i="24"/>
  <c r="H53" i="24"/>
  <c r="H52" i="24"/>
  <c r="H51" i="24"/>
  <c r="H50" i="24"/>
  <c r="H49" i="24"/>
  <c r="H48" i="24"/>
  <c r="H47" i="24"/>
  <c r="H46" i="24"/>
  <c r="H45" i="24"/>
  <c r="H44" i="24"/>
  <c r="H43" i="24"/>
  <c r="H42" i="24"/>
  <c r="H41" i="24"/>
  <c r="H40" i="24"/>
  <c r="H39" i="24"/>
  <c r="H38" i="24"/>
  <c r="H37" i="24"/>
  <c r="H36" i="24"/>
  <c r="H35" i="24"/>
  <c r="H34" i="24"/>
  <c r="H33" i="24"/>
  <c r="H32" i="24"/>
  <c r="H31" i="24"/>
  <c r="H30" i="24"/>
  <c r="H29" i="24"/>
  <c r="H28" i="24"/>
  <c r="H27" i="24"/>
  <c r="H26" i="24"/>
  <c r="H25" i="24"/>
  <c r="H24" i="24"/>
  <c r="H23" i="24"/>
  <c r="H22" i="24"/>
  <c r="H21" i="24"/>
  <c r="H20" i="24"/>
  <c r="H19" i="24"/>
  <c r="H18" i="24"/>
  <c r="H17" i="24"/>
  <c r="H16" i="24"/>
  <c r="H15" i="24"/>
  <c r="H14" i="24"/>
  <c r="H13" i="24"/>
  <c r="H12" i="24"/>
  <c r="H11" i="24"/>
  <c r="H10" i="24"/>
  <c r="H9" i="24"/>
  <c r="H8" i="24"/>
  <c r="H7" i="24"/>
  <c r="H6" i="24"/>
  <c r="H5" i="24"/>
  <c r="B70" i="16" l="1"/>
  <c r="B73" i="16" s="1"/>
  <c r="B29" i="17" s="1"/>
  <c r="B76" i="16"/>
  <c r="B78" i="16" s="1"/>
  <c r="B30" i="17" s="1"/>
  <c r="B33" i="16"/>
  <c r="C19" i="16"/>
  <c r="M48" i="9"/>
  <c r="H50" i="4"/>
  <c r="L48" i="9"/>
  <c r="K48" i="9"/>
  <c r="M10" i="23"/>
  <c r="M9" i="23"/>
  <c r="B53" i="16"/>
  <c r="B20" i="17" s="1"/>
  <c r="B51" i="16"/>
  <c r="E19" i="16"/>
  <c r="M60" i="23"/>
  <c r="M13" i="23"/>
  <c r="M25" i="23"/>
  <c r="M37" i="23"/>
  <c r="M49" i="23"/>
  <c r="M61" i="23"/>
  <c r="M26" i="23"/>
  <c r="G149" i="23"/>
  <c r="G58" i="18"/>
  <c r="M18" i="23"/>
  <c r="M30" i="23"/>
  <c r="M54" i="23"/>
  <c r="M55" i="23"/>
  <c r="G32" i="23"/>
  <c r="M32" i="23"/>
  <c r="M56" i="23"/>
  <c r="M21" i="23"/>
  <c r="M33" i="23"/>
  <c r="M45" i="23"/>
  <c r="M57" i="23"/>
  <c r="M38" i="23"/>
  <c r="G161" i="23"/>
  <c r="G55" i="18"/>
  <c r="G56" i="18"/>
  <c r="G57" i="18"/>
  <c r="M19" i="23"/>
  <c r="M43" i="23"/>
  <c r="G56" i="23"/>
  <c r="M23" i="23"/>
  <c r="M47" i="23"/>
  <c r="L5" i="23"/>
  <c r="L59" i="18"/>
  <c r="M59" i="18" s="1"/>
  <c r="P59" i="18" s="1"/>
  <c r="L58" i="18"/>
  <c r="L55" i="18"/>
  <c r="L60" i="18"/>
  <c r="M60" i="18" s="1"/>
  <c r="O60" i="18" s="1"/>
  <c r="L56" i="18"/>
  <c r="L57" i="18"/>
  <c r="L7" i="23"/>
  <c r="L6" i="23"/>
  <c r="G130" i="23"/>
  <c r="G31" i="23"/>
  <c r="M31" i="23" s="1"/>
  <c r="G67" i="23"/>
  <c r="G70" i="23"/>
  <c r="G8" i="23"/>
  <c r="M8" i="23" s="1"/>
  <c r="G36" i="23"/>
  <c r="M36" i="23" s="1"/>
  <c r="G71" i="23"/>
  <c r="G105" i="23"/>
  <c r="G134" i="23"/>
  <c r="G37" i="23"/>
  <c r="G72" i="23"/>
  <c r="G138" i="23"/>
  <c r="G47" i="23"/>
  <c r="G73" i="23"/>
  <c r="G108" i="23"/>
  <c r="G11" i="23"/>
  <c r="M11" i="23" s="1"/>
  <c r="G48" i="23"/>
  <c r="M48" i="23" s="1"/>
  <c r="G74" i="23"/>
  <c r="G109" i="23"/>
  <c r="G146" i="23"/>
  <c r="G12" i="23"/>
  <c r="M12" i="23" s="1"/>
  <c r="G49" i="23"/>
  <c r="G78" i="23"/>
  <c r="G114" i="23"/>
  <c r="G152" i="23"/>
  <c r="G13" i="23"/>
  <c r="G85" i="23"/>
  <c r="G115" i="23"/>
  <c r="G153" i="23"/>
  <c r="G14" i="23"/>
  <c r="M14" i="23" s="1"/>
  <c r="G86" i="23"/>
  <c r="G116" i="23"/>
  <c r="G154" i="23"/>
  <c r="G25" i="23"/>
  <c r="G57" i="23"/>
  <c r="G90" i="23"/>
  <c r="G128" i="23"/>
  <c r="G155" i="23"/>
  <c r="G30" i="23"/>
  <c r="G58" i="23"/>
  <c r="M58" i="23" s="1"/>
  <c r="G91" i="23"/>
  <c r="G129" i="23"/>
  <c r="G156" i="23"/>
  <c r="G20" i="23"/>
  <c r="M20" i="23" s="1"/>
  <c r="G95" i="23"/>
  <c r="G21" i="23"/>
  <c r="G43" i="23"/>
  <c r="G60" i="23"/>
  <c r="G79" i="23"/>
  <c r="G96" i="23"/>
  <c r="G120" i="23"/>
  <c r="G158" i="23"/>
  <c r="G44" i="23"/>
  <c r="M44" i="23" s="1"/>
  <c r="G61" i="23"/>
  <c r="G97" i="23"/>
  <c r="G121" i="23"/>
  <c r="G159" i="23"/>
  <c r="G6" i="23"/>
  <c r="G23" i="23"/>
  <c r="G45" i="23"/>
  <c r="G62" i="23"/>
  <c r="M62" i="23" s="1"/>
  <c r="G81" i="23"/>
  <c r="G103" i="23"/>
  <c r="G122" i="23"/>
  <c r="G142" i="23"/>
  <c r="G160" i="23"/>
  <c r="G42" i="23"/>
  <c r="M42" i="23" s="1"/>
  <c r="G59" i="23"/>
  <c r="M59" i="23" s="1"/>
  <c r="G119" i="23"/>
  <c r="G139" i="23"/>
  <c r="G157" i="23"/>
  <c r="G140" i="23"/>
  <c r="G22" i="23"/>
  <c r="M22" i="23" s="1"/>
  <c r="G80" i="23"/>
  <c r="G141" i="23"/>
  <c r="G7" i="23"/>
  <c r="G24" i="23"/>
  <c r="M24" i="23" s="1"/>
  <c r="G46" i="23"/>
  <c r="M46" i="23" s="1"/>
  <c r="G66" i="23"/>
  <c r="G82" i="23"/>
  <c r="G104" i="23"/>
  <c r="G127" i="23"/>
  <c r="G143" i="23"/>
  <c r="G162" i="23"/>
  <c r="G126" i="23"/>
  <c r="G144" i="23"/>
  <c r="G18" i="23"/>
  <c r="G34" i="23"/>
  <c r="M34" i="23" s="1"/>
  <c r="G50" i="23"/>
  <c r="M50" i="23" s="1"/>
  <c r="G68" i="23"/>
  <c r="G83" i="23"/>
  <c r="G98" i="23"/>
  <c r="G117" i="23"/>
  <c r="G150" i="23"/>
  <c r="G163" i="23"/>
  <c r="G19" i="16"/>
  <c r="G106" i="23"/>
  <c r="G19" i="23"/>
  <c r="G35" i="23"/>
  <c r="M35" i="23" s="1"/>
  <c r="G54" i="23"/>
  <c r="G84" i="23"/>
  <c r="G102" i="23"/>
  <c r="G118" i="23"/>
  <c r="G133" i="23"/>
  <c r="G151" i="23"/>
  <c r="G164" i="23"/>
  <c r="D19" i="16"/>
  <c r="F19" i="16"/>
  <c r="G26" i="23"/>
  <c r="G38" i="23"/>
  <c r="G110" i="23"/>
  <c r="G15" i="23"/>
  <c r="M15" i="23" s="1"/>
  <c r="G27" i="23"/>
  <c r="M27" i="23" s="1"/>
  <c r="G39" i="23"/>
  <c r="M39" i="23" s="1"/>
  <c r="G51" i="23"/>
  <c r="M51" i="23" s="1"/>
  <c r="G63" i="23"/>
  <c r="M63" i="23" s="1"/>
  <c r="G75" i="23"/>
  <c r="G87" i="23"/>
  <c r="G99" i="23"/>
  <c r="G111" i="23"/>
  <c r="G123" i="23"/>
  <c r="G135" i="23"/>
  <c r="G147" i="23"/>
  <c r="G16" i="23"/>
  <c r="M16" i="23" s="1"/>
  <c r="G28" i="23"/>
  <c r="M28" i="23" s="1"/>
  <c r="G40" i="23"/>
  <c r="M40" i="23" s="1"/>
  <c r="G52" i="23"/>
  <c r="M52" i="23" s="1"/>
  <c r="G64" i="23"/>
  <c r="M64" i="23" s="1"/>
  <c r="G76" i="23"/>
  <c r="G100" i="23"/>
  <c r="G112" i="23"/>
  <c r="G124" i="23"/>
  <c r="G136" i="23"/>
  <c r="G148" i="23"/>
  <c r="G5" i="23"/>
  <c r="G17" i="23"/>
  <c r="M17" i="23" s="1"/>
  <c r="G29" i="23"/>
  <c r="M29" i="23" s="1"/>
  <c r="G41" i="23"/>
  <c r="M41" i="23" s="1"/>
  <c r="G53" i="23"/>
  <c r="M53" i="23" s="1"/>
  <c r="G65" i="23"/>
  <c r="G77" i="23"/>
  <c r="G89" i="23"/>
  <c r="G101" i="23"/>
  <c r="G113" i="23"/>
  <c r="G125" i="23"/>
  <c r="G137" i="23"/>
  <c r="B31" i="16"/>
  <c r="B32" i="16"/>
  <c r="P54" i="6"/>
  <c r="B42" i="16" l="1"/>
  <c r="B64" i="16" s="1"/>
  <c r="B66" i="16" s="1"/>
  <c r="M56" i="18"/>
  <c r="N56" i="18" s="1"/>
  <c r="P48" i="9"/>
  <c r="O48" i="9"/>
  <c r="N48" i="9"/>
  <c r="M7" i="23"/>
  <c r="M58" i="18"/>
  <c r="P58" i="18" s="1"/>
  <c r="M55" i="18"/>
  <c r="N55" i="18" s="1"/>
  <c r="M5" i="23"/>
  <c r="N5" i="23" s="1"/>
  <c r="M6" i="23"/>
  <c r="P6" i="23" s="1"/>
  <c r="M57" i="18"/>
  <c r="N57" i="18" s="1"/>
  <c r="N59" i="18"/>
  <c r="O59" i="18"/>
  <c r="N60" i="18"/>
  <c r="P60" i="18"/>
  <c r="D114" i="16"/>
  <c r="C114" i="16"/>
  <c r="P164" i="23"/>
  <c r="P163" i="23"/>
  <c r="P162" i="23"/>
  <c r="P161" i="23"/>
  <c r="P160" i="23"/>
  <c r="P159" i="23"/>
  <c r="P158" i="23"/>
  <c r="P157" i="23"/>
  <c r="P156" i="23"/>
  <c r="P155" i="23"/>
  <c r="P154" i="23"/>
  <c r="P153" i="23"/>
  <c r="P152" i="23"/>
  <c r="P151" i="23"/>
  <c r="P150" i="23"/>
  <c r="P148" i="23"/>
  <c r="P147" i="23"/>
  <c r="P146" i="23"/>
  <c r="P145" i="23"/>
  <c r="P144" i="23"/>
  <c r="P143" i="23"/>
  <c r="P142" i="23"/>
  <c r="P141" i="23"/>
  <c r="P140" i="23"/>
  <c r="P139" i="23"/>
  <c r="P138" i="23"/>
  <c r="P137" i="23"/>
  <c r="P135" i="23"/>
  <c r="P134" i="23"/>
  <c r="P133" i="23"/>
  <c r="P131" i="23"/>
  <c r="P129" i="23"/>
  <c r="P128" i="23"/>
  <c r="P127" i="23"/>
  <c r="P126" i="23"/>
  <c r="P125" i="23"/>
  <c r="P124" i="23"/>
  <c r="P123" i="23"/>
  <c r="P122" i="23"/>
  <c r="P121" i="23"/>
  <c r="P120" i="23"/>
  <c r="P119" i="23"/>
  <c r="P118" i="23"/>
  <c r="P117" i="23"/>
  <c r="P116" i="23"/>
  <c r="P114" i="23"/>
  <c r="P113" i="23"/>
  <c r="P112" i="23"/>
  <c r="P111" i="23"/>
  <c r="P110" i="23"/>
  <c r="P109" i="23"/>
  <c r="P108" i="23"/>
  <c r="P107" i="23"/>
  <c r="P106" i="23"/>
  <c r="P105" i="23"/>
  <c r="P104" i="23"/>
  <c r="P103" i="23"/>
  <c r="P102" i="23"/>
  <c r="P101" i="23"/>
  <c r="P99" i="23"/>
  <c r="P98" i="23"/>
  <c r="P97" i="23"/>
  <c r="P96" i="23"/>
  <c r="P95" i="23"/>
  <c r="P94" i="23"/>
  <c r="P93" i="23"/>
  <c r="P92" i="23"/>
  <c r="P91" i="23"/>
  <c r="P90" i="23"/>
  <c r="P88" i="23"/>
  <c r="P87" i="23"/>
  <c r="P86" i="23"/>
  <c r="P85" i="23"/>
  <c r="P83" i="23"/>
  <c r="P82" i="23"/>
  <c r="P81" i="23"/>
  <c r="P80" i="23"/>
  <c r="P79" i="23"/>
  <c r="P78" i="23"/>
  <c r="P76" i="23"/>
  <c r="P75" i="23"/>
  <c r="P74" i="23"/>
  <c r="P73" i="23"/>
  <c r="P72" i="23"/>
  <c r="P71" i="23"/>
  <c r="P70" i="23"/>
  <c r="P69" i="23"/>
  <c r="P68" i="23"/>
  <c r="P67" i="23"/>
  <c r="P66" i="23"/>
  <c r="P64" i="23"/>
  <c r="P62" i="23"/>
  <c r="P61" i="23"/>
  <c r="P57" i="23"/>
  <c r="P56" i="23"/>
  <c r="P55" i="23"/>
  <c r="P54" i="23"/>
  <c r="P52" i="23"/>
  <c r="P51" i="23"/>
  <c r="P50" i="23"/>
  <c r="P49" i="23"/>
  <c r="P48" i="23"/>
  <c r="P47" i="23"/>
  <c r="P46" i="23"/>
  <c r="P45" i="23"/>
  <c r="P44" i="23"/>
  <c r="P43" i="23"/>
  <c r="P42" i="23"/>
  <c r="P40" i="23"/>
  <c r="P39" i="23"/>
  <c r="P38" i="23"/>
  <c r="P37" i="23"/>
  <c r="P36" i="23"/>
  <c r="P35" i="23"/>
  <c r="P34" i="23"/>
  <c r="P33" i="23"/>
  <c r="P32" i="23"/>
  <c r="P31" i="23"/>
  <c r="P30" i="23"/>
  <c r="P28" i="23"/>
  <c r="P27" i="23"/>
  <c r="P26" i="23"/>
  <c r="P25" i="23"/>
  <c r="P24" i="23"/>
  <c r="P23" i="23"/>
  <c r="P22" i="23"/>
  <c r="P21" i="23"/>
  <c r="P19" i="23"/>
  <c r="P18" i="23"/>
  <c r="P17" i="23"/>
  <c r="P16" i="23"/>
  <c r="P15" i="23"/>
  <c r="P14" i="23"/>
  <c r="P13" i="23"/>
  <c r="P12" i="23"/>
  <c r="P11" i="23"/>
  <c r="P10" i="23"/>
  <c r="P136" i="23"/>
  <c r="P20" i="23"/>
  <c r="P115" i="23"/>
  <c r="K167" i="23"/>
  <c r="K168" i="23" s="1"/>
  <c r="B19" i="17" l="1"/>
  <c r="B22" i="17" s="1"/>
  <c r="B24" i="17" s="1"/>
  <c r="P56" i="18"/>
  <c r="O56" i="18"/>
  <c r="O57" i="18"/>
  <c r="O58" i="18"/>
  <c r="N58" i="18"/>
  <c r="P55" i="18"/>
  <c r="O55" i="18"/>
  <c r="P57" i="18"/>
  <c r="E114" i="16"/>
  <c r="P9" i="23"/>
  <c r="I167" i="23"/>
  <c r="I168" i="23" s="1"/>
  <c r="H167" i="23"/>
  <c r="H168" i="23" s="1"/>
  <c r="P58" i="23"/>
  <c r="O58" i="23"/>
  <c r="N58" i="23"/>
  <c r="P59" i="23"/>
  <c r="O59" i="23"/>
  <c r="N59" i="23"/>
  <c r="P60" i="23"/>
  <c r="O60" i="23"/>
  <c r="N60" i="23"/>
  <c r="P84" i="23"/>
  <c r="O84" i="23"/>
  <c r="N84" i="23"/>
  <c r="P63" i="23"/>
  <c r="O63" i="23"/>
  <c r="N63" i="23"/>
  <c r="P100" i="23"/>
  <c r="O100" i="23"/>
  <c r="N100" i="23"/>
  <c r="P132" i="23"/>
  <c r="O132" i="23"/>
  <c r="N132" i="23"/>
  <c r="P29" i="23"/>
  <c r="O29" i="23"/>
  <c r="N29" i="23"/>
  <c r="P41" i="23"/>
  <c r="O41" i="23"/>
  <c r="N41" i="23"/>
  <c r="P53" i="23"/>
  <c r="O53" i="23"/>
  <c r="N53" i="23"/>
  <c r="P65" i="23"/>
  <c r="O65" i="23"/>
  <c r="N65" i="23"/>
  <c r="P89" i="23"/>
  <c r="O89" i="23"/>
  <c r="N89" i="23"/>
  <c r="P149" i="23"/>
  <c r="O149" i="23"/>
  <c r="N149" i="23"/>
  <c r="P77" i="23"/>
  <c r="O77" i="23"/>
  <c r="N77" i="23"/>
  <c r="P130" i="23"/>
  <c r="O130" i="23"/>
  <c r="N130" i="23"/>
  <c r="P7" i="23"/>
  <c r="O7" i="23"/>
  <c r="N7" i="23"/>
  <c r="P8" i="23"/>
  <c r="O8" i="23"/>
  <c r="N8" i="23"/>
  <c r="N9" i="23"/>
  <c r="N13" i="23"/>
  <c r="N17" i="23"/>
  <c r="N21" i="23"/>
  <c r="N25" i="23"/>
  <c r="N33" i="23"/>
  <c r="N37" i="23"/>
  <c r="N45" i="23"/>
  <c r="N49" i="23"/>
  <c r="N57" i="23"/>
  <c r="N61" i="23"/>
  <c r="N69" i="23"/>
  <c r="N73" i="23"/>
  <c r="N81" i="23"/>
  <c r="N85" i="23"/>
  <c r="N93" i="23"/>
  <c r="N97" i="23"/>
  <c r="N101" i="23"/>
  <c r="N105" i="23"/>
  <c r="N109" i="23"/>
  <c r="N113" i="23"/>
  <c r="N117" i="23"/>
  <c r="N121" i="23"/>
  <c r="N125" i="23"/>
  <c r="N129" i="23"/>
  <c r="N133" i="23"/>
  <c r="N137" i="23"/>
  <c r="N141" i="23"/>
  <c r="N145" i="23"/>
  <c r="N153" i="23"/>
  <c r="N157" i="23"/>
  <c r="N161" i="23"/>
  <c r="O9" i="23"/>
  <c r="O13" i="23"/>
  <c r="Q13" i="23" s="1"/>
  <c r="O17" i="23"/>
  <c r="Q17" i="23" s="1"/>
  <c r="O21" i="23"/>
  <c r="Q21" i="23" s="1"/>
  <c r="O25" i="23"/>
  <c r="Q25" i="23" s="1"/>
  <c r="O33" i="23"/>
  <c r="Q33" i="23" s="1"/>
  <c r="O37" i="23"/>
  <c r="Q37" i="23" s="1"/>
  <c r="O45" i="23"/>
  <c r="Q45" i="23" s="1"/>
  <c r="O49" i="23"/>
  <c r="Q49" i="23" s="1"/>
  <c r="O57" i="23"/>
  <c r="Q57" i="23" s="1"/>
  <c r="O61" i="23"/>
  <c r="Q61" i="23" s="1"/>
  <c r="O69" i="23"/>
  <c r="Q69" i="23" s="1"/>
  <c r="O73" i="23"/>
  <c r="Q73" i="23" s="1"/>
  <c r="O81" i="23"/>
  <c r="Q81" i="23" s="1"/>
  <c r="O85" i="23"/>
  <c r="Q85" i="23" s="1"/>
  <c r="O93" i="23"/>
  <c r="Q93" i="23" s="1"/>
  <c r="O97" i="23"/>
  <c r="Q97" i="23" s="1"/>
  <c r="O101" i="23"/>
  <c r="Q101" i="23" s="1"/>
  <c r="O105" i="23"/>
  <c r="Q105" i="23" s="1"/>
  <c r="O109" i="23"/>
  <c r="Q109" i="23" s="1"/>
  <c r="O113" i="23"/>
  <c r="Q113" i="23" s="1"/>
  <c r="O117" i="23"/>
  <c r="Q117" i="23" s="1"/>
  <c r="O121" i="23"/>
  <c r="Q121" i="23" s="1"/>
  <c r="O125" i="23"/>
  <c r="Q125" i="23" s="1"/>
  <c r="O129" i="23"/>
  <c r="Q129" i="23" s="1"/>
  <c r="O133" i="23"/>
  <c r="Q133" i="23" s="1"/>
  <c r="O137" i="23"/>
  <c r="Q137" i="23" s="1"/>
  <c r="O141" i="23"/>
  <c r="Q141" i="23" s="1"/>
  <c r="O145" i="23"/>
  <c r="Q145" i="23" s="1"/>
  <c r="O153" i="23"/>
  <c r="Q153" i="23" s="1"/>
  <c r="O157" i="23"/>
  <c r="Q157" i="23" s="1"/>
  <c r="O161" i="23"/>
  <c r="Q161" i="23" s="1"/>
  <c r="N6" i="23"/>
  <c r="N10" i="23"/>
  <c r="N14" i="23"/>
  <c r="N18" i="23"/>
  <c r="N22" i="23"/>
  <c r="N26" i="23"/>
  <c r="N30" i="23"/>
  <c r="N34" i="23"/>
  <c r="N38" i="23"/>
  <c r="N42" i="23"/>
  <c r="N46" i="23"/>
  <c r="N50" i="23"/>
  <c r="N54" i="23"/>
  <c r="N62" i="23"/>
  <c r="N66" i="23"/>
  <c r="N70" i="23"/>
  <c r="N74" i="23"/>
  <c r="N78" i="23"/>
  <c r="N82" i="23"/>
  <c r="N86" i="23"/>
  <c r="N90" i="23"/>
  <c r="N94" i="23"/>
  <c r="N98" i="23"/>
  <c r="N102" i="23"/>
  <c r="N106" i="23"/>
  <c r="N110" i="23"/>
  <c r="N114" i="23"/>
  <c r="N118" i="23"/>
  <c r="N122" i="23"/>
  <c r="N126" i="23"/>
  <c r="N134" i="23"/>
  <c r="N138" i="23"/>
  <c r="N142" i="23"/>
  <c r="N146" i="23"/>
  <c r="N150" i="23"/>
  <c r="N154" i="23"/>
  <c r="N158" i="23"/>
  <c r="N162" i="23"/>
  <c r="O6" i="23"/>
  <c r="Q6" i="23" s="1"/>
  <c r="O10" i="23"/>
  <c r="Q10" i="23" s="1"/>
  <c r="O14" i="23"/>
  <c r="Q14" i="23" s="1"/>
  <c r="O18" i="23"/>
  <c r="Q18" i="23" s="1"/>
  <c r="O22" i="23"/>
  <c r="Q22" i="23" s="1"/>
  <c r="O26" i="23"/>
  <c r="Q26" i="23" s="1"/>
  <c r="O30" i="23"/>
  <c r="Q30" i="23" s="1"/>
  <c r="O34" i="23"/>
  <c r="Q34" i="23" s="1"/>
  <c r="O38" i="23"/>
  <c r="Q38" i="23" s="1"/>
  <c r="O42" i="23"/>
  <c r="Q42" i="23" s="1"/>
  <c r="O46" i="23"/>
  <c r="Q46" i="23" s="1"/>
  <c r="O50" i="23"/>
  <c r="Q50" i="23" s="1"/>
  <c r="O54" i="23"/>
  <c r="Q54" i="23" s="1"/>
  <c r="O62" i="23"/>
  <c r="Q62" i="23" s="1"/>
  <c r="O66" i="23"/>
  <c r="Q66" i="23" s="1"/>
  <c r="O70" i="23"/>
  <c r="Q70" i="23" s="1"/>
  <c r="O74" i="23"/>
  <c r="Q74" i="23" s="1"/>
  <c r="O78" i="23"/>
  <c r="Q78" i="23" s="1"/>
  <c r="O82" i="23"/>
  <c r="Q82" i="23" s="1"/>
  <c r="O86" i="23"/>
  <c r="Q86" i="23" s="1"/>
  <c r="O90" i="23"/>
  <c r="Q90" i="23" s="1"/>
  <c r="O94" i="23"/>
  <c r="Q94" i="23" s="1"/>
  <c r="O98" i="23"/>
  <c r="Q98" i="23" s="1"/>
  <c r="O102" i="23"/>
  <c r="Q102" i="23" s="1"/>
  <c r="O106" i="23"/>
  <c r="Q106" i="23" s="1"/>
  <c r="O110" i="23"/>
  <c r="Q110" i="23" s="1"/>
  <c r="O114" i="23"/>
  <c r="Q114" i="23" s="1"/>
  <c r="O118" i="23"/>
  <c r="Q118" i="23" s="1"/>
  <c r="O122" i="23"/>
  <c r="Q122" i="23" s="1"/>
  <c r="O126" i="23"/>
  <c r="Q126" i="23" s="1"/>
  <c r="O134" i="23"/>
  <c r="Q134" i="23" s="1"/>
  <c r="O138" i="23"/>
  <c r="Q138" i="23" s="1"/>
  <c r="O142" i="23"/>
  <c r="Q142" i="23" s="1"/>
  <c r="O146" i="23"/>
  <c r="Q146" i="23" s="1"/>
  <c r="O150" i="23"/>
  <c r="Q150" i="23" s="1"/>
  <c r="O154" i="23"/>
  <c r="Q154" i="23" s="1"/>
  <c r="O158" i="23"/>
  <c r="Q158" i="23" s="1"/>
  <c r="O162" i="23"/>
  <c r="Q162" i="23" s="1"/>
  <c r="N11" i="23"/>
  <c r="N15" i="23"/>
  <c r="N19" i="23"/>
  <c r="N23" i="23"/>
  <c r="N27" i="23"/>
  <c r="N31" i="23"/>
  <c r="N35" i="23"/>
  <c r="N39" i="23"/>
  <c r="N43" i="23"/>
  <c r="N47" i="23"/>
  <c r="N51" i="23"/>
  <c r="N55" i="23"/>
  <c r="N67" i="23"/>
  <c r="N71" i="23"/>
  <c r="N75" i="23"/>
  <c r="N79" i="23"/>
  <c r="N83" i="23"/>
  <c r="N87" i="23"/>
  <c r="N91" i="23"/>
  <c r="N95" i="23"/>
  <c r="N99" i="23"/>
  <c r="N103" i="23"/>
  <c r="N107" i="23"/>
  <c r="N111" i="23"/>
  <c r="N115" i="23"/>
  <c r="N119" i="23"/>
  <c r="N123" i="23"/>
  <c r="N127" i="23"/>
  <c r="N131" i="23"/>
  <c r="N135" i="23"/>
  <c r="N139" i="23"/>
  <c r="N143" i="23"/>
  <c r="N147" i="23"/>
  <c r="N151" i="23"/>
  <c r="N155" i="23"/>
  <c r="N159" i="23"/>
  <c r="N163" i="23"/>
  <c r="O11" i="23"/>
  <c r="Q11" i="23" s="1"/>
  <c r="O15" i="23"/>
  <c r="Q15" i="23" s="1"/>
  <c r="O19" i="23"/>
  <c r="Q19" i="23" s="1"/>
  <c r="O23" i="23"/>
  <c r="Q23" i="23" s="1"/>
  <c r="O27" i="23"/>
  <c r="Q27" i="23" s="1"/>
  <c r="O31" i="23"/>
  <c r="Q31" i="23" s="1"/>
  <c r="O35" i="23"/>
  <c r="Q35" i="23" s="1"/>
  <c r="O39" i="23"/>
  <c r="Q39" i="23" s="1"/>
  <c r="O43" i="23"/>
  <c r="Q43" i="23" s="1"/>
  <c r="O47" i="23"/>
  <c r="Q47" i="23" s="1"/>
  <c r="O51" i="23"/>
  <c r="Q51" i="23" s="1"/>
  <c r="O55" i="23"/>
  <c r="Q55" i="23" s="1"/>
  <c r="O67" i="23"/>
  <c r="Q67" i="23" s="1"/>
  <c r="O71" i="23"/>
  <c r="Q71" i="23" s="1"/>
  <c r="O75" i="23"/>
  <c r="Q75" i="23" s="1"/>
  <c r="O79" i="23"/>
  <c r="Q79" i="23" s="1"/>
  <c r="O83" i="23"/>
  <c r="Q83" i="23" s="1"/>
  <c r="O87" i="23"/>
  <c r="Q87" i="23" s="1"/>
  <c r="O91" i="23"/>
  <c r="Q91" i="23" s="1"/>
  <c r="O95" i="23"/>
  <c r="Q95" i="23" s="1"/>
  <c r="O99" i="23"/>
  <c r="Q99" i="23" s="1"/>
  <c r="O103" i="23"/>
  <c r="Q103" i="23" s="1"/>
  <c r="O107" i="23"/>
  <c r="Q107" i="23" s="1"/>
  <c r="O111" i="23"/>
  <c r="Q111" i="23" s="1"/>
  <c r="O115" i="23"/>
  <c r="Q115" i="23" s="1"/>
  <c r="O119" i="23"/>
  <c r="Q119" i="23" s="1"/>
  <c r="O123" i="23"/>
  <c r="Q123" i="23" s="1"/>
  <c r="O127" i="23"/>
  <c r="Q127" i="23" s="1"/>
  <c r="O131" i="23"/>
  <c r="Q131" i="23" s="1"/>
  <c r="O135" i="23"/>
  <c r="Q135" i="23" s="1"/>
  <c r="O139" i="23"/>
  <c r="Q139" i="23" s="1"/>
  <c r="O143" i="23"/>
  <c r="Q143" i="23" s="1"/>
  <c r="O147" i="23"/>
  <c r="Q147" i="23" s="1"/>
  <c r="O151" i="23"/>
  <c r="Q151" i="23" s="1"/>
  <c r="O155" i="23"/>
  <c r="Q155" i="23" s="1"/>
  <c r="O159" i="23"/>
  <c r="Q159" i="23" s="1"/>
  <c r="O163" i="23"/>
  <c r="Q163" i="23" s="1"/>
  <c r="N12" i="23"/>
  <c r="N16" i="23"/>
  <c r="N20" i="23"/>
  <c r="N24" i="23"/>
  <c r="N28" i="23"/>
  <c r="N32" i="23"/>
  <c r="N36" i="23"/>
  <c r="N40" i="23"/>
  <c r="N44" i="23"/>
  <c r="N48" i="23"/>
  <c r="N52" i="23"/>
  <c r="N56" i="23"/>
  <c r="N64" i="23"/>
  <c r="N68" i="23"/>
  <c r="N72" i="23"/>
  <c r="N76" i="23"/>
  <c r="N80" i="23"/>
  <c r="N88" i="23"/>
  <c r="N92" i="23"/>
  <c r="N96" i="23"/>
  <c r="N104" i="23"/>
  <c r="N108" i="23"/>
  <c r="N112" i="23"/>
  <c r="N116" i="23"/>
  <c r="N120" i="23"/>
  <c r="N124" i="23"/>
  <c r="N128" i="23"/>
  <c r="N136" i="23"/>
  <c r="N140" i="23"/>
  <c r="N144" i="23"/>
  <c r="N148" i="23"/>
  <c r="N152" i="23"/>
  <c r="N156" i="23"/>
  <c r="N160" i="23"/>
  <c r="N164" i="23"/>
  <c r="O12" i="23"/>
  <c r="Q12" i="23" s="1"/>
  <c r="O16" i="23"/>
  <c r="Q16" i="23" s="1"/>
  <c r="O20" i="23"/>
  <c r="Q20" i="23" s="1"/>
  <c r="O24" i="23"/>
  <c r="Q24" i="23" s="1"/>
  <c r="O28" i="23"/>
  <c r="Q28" i="23" s="1"/>
  <c r="O32" i="23"/>
  <c r="Q32" i="23" s="1"/>
  <c r="O36" i="23"/>
  <c r="Q36" i="23" s="1"/>
  <c r="O40" i="23"/>
  <c r="Q40" i="23" s="1"/>
  <c r="O44" i="23"/>
  <c r="Q44" i="23" s="1"/>
  <c r="O48" i="23"/>
  <c r="Q48" i="23" s="1"/>
  <c r="O52" i="23"/>
  <c r="Q52" i="23" s="1"/>
  <c r="O56" i="23"/>
  <c r="Q56" i="23" s="1"/>
  <c r="O64" i="23"/>
  <c r="Q64" i="23" s="1"/>
  <c r="O68" i="23"/>
  <c r="Q68" i="23" s="1"/>
  <c r="O72" i="23"/>
  <c r="Q72" i="23" s="1"/>
  <c r="O76" i="23"/>
  <c r="Q76" i="23" s="1"/>
  <c r="O80" i="23"/>
  <c r="Q80" i="23" s="1"/>
  <c r="O88" i="23"/>
  <c r="Q88" i="23" s="1"/>
  <c r="O92" i="23"/>
  <c r="Q92" i="23" s="1"/>
  <c r="O96" i="23"/>
  <c r="Q96" i="23" s="1"/>
  <c r="O104" i="23"/>
  <c r="Q104" i="23" s="1"/>
  <c r="O108" i="23"/>
  <c r="Q108" i="23" s="1"/>
  <c r="O112" i="23"/>
  <c r="Q112" i="23" s="1"/>
  <c r="O116" i="23"/>
  <c r="Q116" i="23" s="1"/>
  <c r="O120" i="23"/>
  <c r="Q120" i="23" s="1"/>
  <c r="O124" i="23"/>
  <c r="Q124" i="23" s="1"/>
  <c r="O128" i="23"/>
  <c r="Q128" i="23" s="1"/>
  <c r="O136" i="23"/>
  <c r="Q136" i="23" s="1"/>
  <c r="O140" i="23"/>
  <c r="Q140" i="23" s="1"/>
  <c r="O144" i="23"/>
  <c r="Q144" i="23" s="1"/>
  <c r="O148" i="23"/>
  <c r="Q148" i="23" s="1"/>
  <c r="O152" i="23"/>
  <c r="Q152" i="23" s="1"/>
  <c r="O156" i="23"/>
  <c r="Q156" i="23" s="1"/>
  <c r="O160" i="23"/>
  <c r="Q160" i="23" s="1"/>
  <c r="O164" i="23"/>
  <c r="Q164" i="23" s="1"/>
  <c r="J167" i="23"/>
  <c r="J168" i="23" s="1"/>
  <c r="M167" i="23"/>
  <c r="M168" i="23" s="1"/>
  <c r="P5" i="23"/>
  <c r="O5" i="23"/>
  <c r="Q77" i="23" l="1"/>
  <c r="Q53" i="23"/>
  <c r="Q100" i="23"/>
  <c r="Q59" i="23"/>
  <c r="Q130" i="23"/>
  <c r="Q65" i="23"/>
  <c r="Q132" i="23"/>
  <c r="Q60" i="23"/>
  <c r="Q8" i="23"/>
  <c r="Q149" i="23"/>
  <c r="Q9" i="23"/>
  <c r="Q41" i="23"/>
  <c r="Q63" i="23"/>
  <c r="Q5" i="23"/>
  <c r="Q58" i="23"/>
  <c r="Q7" i="23"/>
  <c r="Q89" i="23"/>
  <c r="Q29" i="23"/>
  <c r="Q84" i="23"/>
  <c r="N167" i="23"/>
  <c r="N168" i="23" s="1"/>
  <c r="P167" i="23"/>
  <c r="P168" i="23" s="1"/>
  <c r="O167" i="23"/>
  <c r="O168" i="23" s="1"/>
  <c r="Q167" i="23" l="1"/>
  <c r="Q168" i="23" s="1"/>
  <c r="P40" i="9"/>
  <c r="G52" i="16"/>
  <c r="F52" i="16"/>
  <c r="E52" i="16"/>
  <c r="D52" i="16"/>
  <c r="E112" i="16"/>
  <c r="E111" i="16"/>
  <c r="I20" i="21" l="1"/>
  <c r="G70" i="11" s="1"/>
  <c r="H20" i="21"/>
  <c r="F70" i="11" s="1"/>
  <c r="G20" i="21"/>
  <c r="E70" i="11" s="1"/>
  <c r="F20" i="21"/>
  <c r="D70" i="11" s="1"/>
  <c r="E20" i="21"/>
  <c r="C70" i="11" s="1"/>
  <c r="I12" i="21"/>
  <c r="G57" i="11" s="1"/>
  <c r="H12" i="21"/>
  <c r="F57" i="11" s="1"/>
  <c r="G12" i="21"/>
  <c r="E57" i="11" s="1"/>
  <c r="F12" i="21"/>
  <c r="D57" i="11" s="1"/>
  <c r="E12" i="21"/>
  <c r="C57" i="11" s="1"/>
  <c r="C31" i="11"/>
  <c r="E30" i="16" l="1"/>
  <c r="F30" i="16"/>
  <c r="C30" i="16"/>
  <c r="G30" i="16"/>
  <c r="D30" i="16"/>
  <c r="E110" i="16"/>
  <c r="E109" i="16"/>
  <c r="E108" i="16"/>
  <c r="E107" i="16"/>
  <c r="E106" i="16"/>
  <c r="E105" i="16"/>
  <c r="C93" i="16" l="1"/>
  <c r="A77" i="16" l="1"/>
  <c r="F2" i="21"/>
  <c r="G60" i="11" l="1"/>
  <c r="F60" i="11"/>
  <c r="E60" i="11"/>
  <c r="D60" i="11"/>
  <c r="C60" i="11"/>
  <c r="G2" i="17" l="1"/>
  <c r="A3" i="17"/>
  <c r="A2" i="17"/>
  <c r="G1" i="17"/>
  <c r="C98" i="16" l="1"/>
  <c r="G72" i="16" l="1"/>
  <c r="F72" i="16"/>
  <c r="E72" i="16"/>
  <c r="D72" i="16"/>
  <c r="C72" i="16"/>
  <c r="G71" i="16"/>
  <c r="F71" i="16"/>
  <c r="E71" i="16"/>
  <c r="D71" i="16"/>
  <c r="C71" i="16"/>
  <c r="G70" i="16"/>
  <c r="F70" i="16"/>
  <c r="E70" i="16"/>
  <c r="D70" i="16"/>
  <c r="C70" i="16"/>
  <c r="A72" i="16"/>
  <c r="A71" i="16"/>
  <c r="A70" i="16"/>
  <c r="G76" i="16"/>
  <c r="F76" i="16"/>
  <c r="E76" i="16"/>
  <c r="D76" i="16"/>
  <c r="C76" i="16"/>
  <c r="A76" i="16"/>
  <c r="A75" i="16"/>
  <c r="G46" i="16"/>
  <c r="F46" i="16"/>
  <c r="E46" i="16"/>
  <c r="D46" i="16"/>
  <c r="C46" i="16"/>
  <c r="G47" i="16"/>
  <c r="F47" i="16"/>
  <c r="E47" i="16"/>
  <c r="D47" i="16"/>
  <c r="C47" i="16"/>
  <c r="A46" i="16"/>
  <c r="A47" i="16"/>
  <c r="G50" i="16"/>
  <c r="F50" i="16"/>
  <c r="E50" i="16"/>
  <c r="D50" i="16"/>
  <c r="C50" i="16"/>
  <c r="G49" i="16"/>
  <c r="F49" i="16"/>
  <c r="E49" i="16"/>
  <c r="D49" i="16"/>
  <c r="C49" i="16"/>
  <c r="G48" i="16"/>
  <c r="F48" i="16"/>
  <c r="E48" i="16"/>
  <c r="D48" i="16"/>
  <c r="C48" i="16"/>
  <c r="A50" i="16"/>
  <c r="A49" i="16"/>
  <c r="A48" i="16"/>
  <c r="G38" i="16"/>
  <c r="G41" i="16" s="1"/>
  <c r="F38" i="16"/>
  <c r="F41" i="16" s="1"/>
  <c r="E38" i="16"/>
  <c r="D38" i="16"/>
  <c r="D39" i="16" s="1"/>
  <c r="C38" i="16"/>
  <c r="C41" i="16" s="1"/>
  <c r="G32" i="16"/>
  <c r="E31" i="16"/>
  <c r="D33" i="16"/>
  <c r="C32" i="16"/>
  <c r="G2" i="16"/>
  <c r="A3" i="16"/>
  <c r="A2" i="16"/>
  <c r="G1" i="16"/>
  <c r="C40" i="16" l="1"/>
  <c r="D40" i="16"/>
  <c r="E32" i="16"/>
  <c r="D41" i="16"/>
  <c r="E33" i="16"/>
  <c r="G40" i="16"/>
  <c r="C33" i="16"/>
  <c r="D31" i="16"/>
  <c r="G33" i="16"/>
  <c r="C39" i="16"/>
  <c r="G39" i="16"/>
  <c r="F31" i="16"/>
  <c r="F33" i="16"/>
  <c r="F32" i="16"/>
  <c r="E40" i="16"/>
  <c r="E39" i="16"/>
  <c r="E41" i="16"/>
  <c r="F39" i="16"/>
  <c r="C73" i="16"/>
  <c r="C29" i="17" s="1"/>
  <c r="G73" i="16"/>
  <c r="G29" i="17" s="1"/>
  <c r="F73" i="16"/>
  <c r="F29" i="17" s="1"/>
  <c r="E73" i="16"/>
  <c r="E29" i="17" s="1"/>
  <c r="C31" i="16"/>
  <c r="D32" i="16"/>
  <c r="G31" i="16"/>
  <c r="F40" i="16"/>
  <c r="D73" i="16"/>
  <c r="D29" i="17" s="1"/>
  <c r="G47" i="11" l="1"/>
  <c r="F47" i="11"/>
  <c r="E47" i="11"/>
  <c r="D47" i="11"/>
  <c r="C47" i="11"/>
  <c r="G31" i="11"/>
  <c r="F31" i="11"/>
  <c r="E31" i="11"/>
  <c r="D31" i="11"/>
  <c r="G9" i="11"/>
  <c r="G11" i="16" s="1"/>
  <c r="F9" i="11"/>
  <c r="F11" i="16" s="1"/>
  <c r="E9" i="11"/>
  <c r="E11" i="16" s="1"/>
  <c r="D9" i="11"/>
  <c r="D11" i="16" s="1"/>
  <c r="C9" i="11"/>
  <c r="C11" i="16" s="1"/>
  <c r="G2" i="11"/>
  <c r="G1" i="11"/>
  <c r="A3" i="11"/>
  <c r="A2" i="11"/>
  <c r="O2" i="9"/>
  <c r="B3" i="9"/>
  <c r="B2" i="9"/>
  <c r="O1" i="9"/>
  <c r="O2" i="6" l="1"/>
  <c r="B3" i="6"/>
  <c r="B2" i="6"/>
  <c r="O1" i="6"/>
  <c r="B6" i="6" l="1"/>
  <c r="D6" i="6"/>
  <c r="C6" i="6"/>
  <c r="F4" i="6"/>
  <c r="E4" i="6"/>
  <c r="H4" i="6" s="1"/>
  <c r="F15" i="16"/>
  <c r="E15" i="16"/>
  <c r="D15" i="16"/>
  <c r="G15" i="16"/>
  <c r="C15" i="16"/>
  <c r="B61" i="4"/>
  <c r="C53" i="9" l="1"/>
  <c r="F53" i="9" s="1"/>
  <c r="I53" i="9" s="1"/>
  <c r="L53" i="9" s="1"/>
  <c r="O53" i="9" s="1"/>
  <c r="C25" i="6"/>
  <c r="C60" i="9"/>
  <c r="C6" i="9"/>
  <c r="C13" i="6"/>
  <c r="C46" i="9"/>
  <c r="F46" i="9" s="1"/>
  <c r="I46" i="9" s="1"/>
  <c r="L46" i="9" s="1"/>
  <c r="O46" i="9" s="1"/>
  <c r="C30" i="6"/>
  <c r="C12" i="6"/>
  <c r="C23" i="6"/>
  <c r="C15" i="6"/>
  <c r="C28" i="6"/>
  <c r="C11" i="6"/>
  <c r="C26" i="6"/>
  <c r="C8" i="6"/>
  <c r="C24" i="6"/>
  <c r="C14" i="6"/>
  <c r="C27" i="6"/>
  <c r="C29" i="6"/>
  <c r="C22" i="6"/>
  <c r="C9" i="6"/>
  <c r="C10" i="6"/>
  <c r="C16" i="6"/>
  <c r="D53" i="9"/>
  <c r="G53" i="9" s="1"/>
  <c r="J53" i="9" s="1"/>
  <c r="M53" i="9" s="1"/>
  <c r="P53" i="9" s="1"/>
  <c r="D25" i="6"/>
  <c r="D60" i="9"/>
  <c r="D6" i="9"/>
  <c r="D46" i="9"/>
  <c r="G46" i="9" s="1"/>
  <c r="J46" i="9" s="1"/>
  <c r="M46" i="9" s="1"/>
  <c r="P46" i="9" s="1"/>
  <c r="D12" i="6"/>
  <c r="D28" i="6"/>
  <c r="D29" i="6"/>
  <c r="D8" i="6"/>
  <c r="D10" i="6"/>
  <c r="D14" i="6"/>
  <c r="D16" i="6"/>
  <c r="D9" i="6"/>
  <c r="D24" i="6"/>
  <c r="D15" i="6"/>
  <c r="D27" i="6"/>
  <c r="D13" i="6"/>
  <c r="D11" i="6"/>
  <c r="D23" i="6"/>
  <c r="D30" i="6"/>
  <c r="D26" i="6"/>
  <c r="D22" i="6"/>
  <c r="B14" i="6"/>
  <c r="B24" i="9"/>
  <c r="E24" i="9" s="1"/>
  <c r="H24" i="9" s="1"/>
  <c r="K24" i="9" s="1"/>
  <c r="N24" i="9" s="1"/>
  <c r="B6" i="9"/>
  <c r="B53" i="9"/>
  <c r="E53" i="9" s="1"/>
  <c r="H53" i="9" s="1"/>
  <c r="K53" i="9" s="1"/>
  <c r="N53" i="9" s="1"/>
  <c r="B26" i="6"/>
  <c r="B60" i="9"/>
  <c r="B25" i="6"/>
  <c r="B46" i="9"/>
  <c r="E46" i="9" s="1"/>
  <c r="H46" i="9" s="1"/>
  <c r="K46" i="9" s="1"/>
  <c r="N46" i="9" s="1"/>
  <c r="D24" i="9"/>
  <c r="G24" i="9" s="1"/>
  <c r="J24" i="9" s="1"/>
  <c r="M24" i="9" s="1"/>
  <c r="P24" i="9" s="1"/>
  <c r="B15" i="6"/>
  <c r="C24" i="9"/>
  <c r="F24" i="9" s="1"/>
  <c r="I24" i="9" s="1"/>
  <c r="L24" i="9" s="1"/>
  <c r="O24" i="9" s="1"/>
  <c r="B28" i="6"/>
  <c r="B24" i="6"/>
  <c r="B8" i="6"/>
  <c r="B16" i="6"/>
  <c r="B9" i="6"/>
  <c r="B12" i="6"/>
  <c r="B27" i="6"/>
  <c r="B22" i="6"/>
  <c r="B23" i="6"/>
  <c r="B10" i="6"/>
  <c r="B13" i="6"/>
  <c r="B29" i="6"/>
  <c r="B30" i="6"/>
  <c r="B11" i="6"/>
  <c r="G6" i="6"/>
  <c r="D39" i="6"/>
  <c r="D20" i="6"/>
  <c r="F6" i="6"/>
  <c r="C39" i="6"/>
  <c r="C20" i="6"/>
  <c r="E6" i="6"/>
  <c r="B39" i="6"/>
  <c r="B58" i="6" s="1"/>
  <c r="B20" i="6"/>
  <c r="E5" i="21"/>
  <c r="C5" i="11"/>
  <c r="C5" i="17"/>
  <c r="C5" i="16"/>
  <c r="K4" i="6"/>
  <c r="I4" i="6"/>
  <c r="L4" i="6" s="1"/>
  <c r="O4" i="6" s="1"/>
  <c r="E22" i="16"/>
  <c r="E21" i="16"/>
  <c r="E20" i="16"/>
  <c r="C18" i="16"/>
  <c r="C17" i="16"/>
  <c r="C16" i="16"/>
  <c r="D17" i="16"/>
  <c r="D16" i="16"/>
  <c r="D18" i="16"/>
  <c r="E16" i="16"/>
  <c r="E18" i="16"/>
  <c r="E17" i="16"/>
  <c r="D21" i="16"/>
  <c r="D20" i="16"/>
  <c r="D22" i="16"/>
  <c r="G18" i="16"/>
  <c r="G17" i="16"/>
  <c r="G16" i="16"/>
  <c r="C22" i="16"/>
  <c r="C21" i="16"/>
  <c r="C20" i="16"/>
  <c r="F18" i="16"/>
  <c r="F17" i="16"/>
  <c r="F16" i="16"/>
  <c r="F21" i="16"/>
  <c r="F20" i="16"/>
  <c r="F22" i="16"/>
  <c r="G20" i="16"/>
  <c r="G22" i="16"/>
  <c r="G21" i="16"/>
  <c r="E6" i="9" l="1"/>
  <c r="B27" i="9"/>
  <c r="B56" i="9" s="1"/>
  <c r="G30" i="6"/>
  <c r="G29" i="6"/>
  <c r="G28" i="6"/>
  <c r="G27" i="6"/>
  <c r="G26" i="6"/>
  <c r="G25" i="6"/>
  <c r="G24" i="6"/>
  <c r="G23" i="6"/>
  <c r="G22" i="6"/>
  <c r="G16" i="6"/>
  <c r="G15" i="6"/>
  <c r="G14" i="6"/>
  <c r="G13" i="6"/>
  <c r="G12" i="6"/>
  <c r="G11" i="6"/>
  <c r="G10" i="6"/>
  <c r="G9" i="6"/>
  <c r="G8" i="6"/>
  <c r="C69" i="11"/>
  <c r="C41" i="11"/>
  <c r="C56" i="11"/>
  <c r="C18" i="11"/>
  <c r="F6" i="9"/>
  <c r="C27" i="9"/>
  <c r="C56" i="9" s="1"/>
  <c r="C57" i="9" s="1"/>
  <c r="C9" i="9"/>
  <c r="F60" i="9"/>
  <c r="C62" i="9"/>
  <c r="C63" i="9"/>
  <c r="E30" i="6"/>
  <c r="E29" i="6"/>
  <c r="E28" i="6"/>
  <c r="E27" i="6"/>
  <c r="E26" i="6"/>
  <c r="E25" i="6"/>
  <c r="E24" i="6"/>
  <c r="E23" i="6"/>
  <c r="E22" i="6"/>
  <c r="E16" i="6"/>
  <c r="E15" i="6"/>
  <c r="E14" i="6"/>
  <c r="E13" i="6"/>
  <c r="E12" i="6"/>
  <c r="E11" i="6"/>
  <c r="E10" i="6"/>
  <c r="E9" i="6"/>
  <c r="E8" i="6"/>
  <c r="E60" i="9"/>
  <c r="B66" i="9"/>
  <c r="B63" i="9"/>
  <c r="B62" i="9"/>
  <c r="G6" i="9"/>
  <c r="D27" i="9"/>
  <c r="D56" i="9" s="1"/>
  <c r="D57" i="9" s="1"/>
  <c r="D9" i="9"/>
  <c r="F30" i="6"/>
  <c r="F29" i="6"/>
  <c r="F28" i="6"/>
  <c r="F27" i="6"/>
  <c r="F26" i="6"/>
  <c r="F25" i="6"/>
  <c r="F24" i="6"/>
  <c r="F23" i="6"/>
  <c r="F22" i="6"/>
  <c r="F16" i="6"/>
  <c r="F15" i="6"/>
  <c r="F14" i="6"/>
  <c r="F13" i="6"/>
  <c r="F12" i="6"/>
  <c r="F11" i="6"/>
  <c r="F10" i="6"/>
  <c r="F9" i="6"/>
  <c r="F8" i="6"/>
  <c r="G60" i="9"/>
  <c r="D62" i="9"/>
  <c r="D63" i="9"/>
  <c r="C43" i="6"/>
  <c r="B44" i="6"/>
  <c r="C46" i="6"/>
  <c r="C44" i="6"/>
  <c r="C45" i="6"/>
  <c r="B43" i="6"/>
  <c r="C49" i="6"/>
  <c r="D49" i="6"/>
  <c r="B46" i="6"/>
  <c r="D46" i="6"/>
  <c r="D42" i="6"/>
  <c r="B45" i="6"/>
  <c r="B47" i="6"/>
  <c r="D44" i="6"/>
  <c r="B48" i="6"/>
  <c r="C47" i="6"/>
  <c r="B41" i="6"/>
  <c r="B49" i="6"/>
  <c r="C41" i="6"/>
  <c r="D43" i="6"/>
  <c r="D41" i="6"/>
  <c r="B42" i="6"/>
  <c r="C48" i="6"/>
  <c r="C42" i="6"/>
  <c r="D47" i="6"/>
  <c r="D45" i="6"/>
  <c r="D48" i="6"/>
  <c r="I6" i="6"/>
  <c r="F20" i="6"/>
  <c r="F39" i="6"/>
  <c r="D67" i="6"/>
  <c r="D31" i="6"/>
  <c r="D63" i="6" s="1"/>
  <c r="H6" i="6"/>
  <c r="E20" i="6"/>
  <c r="E39" i="6"/>
  <c r="B67" i="6"/>
  <c r="B31" i="6"/>
  <c r="B63" i="6" s="1"/>
  <c r="C67" i="6"/>
  <c r="C31" i="6"/>
  <c r="C63" i="6" s="1"/>
  <c r="C17" i="6"/>
  <c r="D17" i="6"/>
  <c r="B17" i="6"/>
  <c r="J6" i="6"/>
  <c r="G20" i="6"/>
  <c r="G39" i="6"/>
  <c r="F5" i="21"/>
  <c r="D5" i="17"/>
  <c r="D5" i="16"/>
  <c r="D5" i="11"/>
  <c r="N4" i="6"/>
  <c r="G23" i="16"/>
  <c r="D23" i="16"/>
  <c r="F23" i="16"/>
  <c r="E23" i="16"/>
  <c r="C23" i="16"/>
  <c r="J6" i="9" l="1"/>
  <c r="G9" i="9"/>
  <c r="G49" i="9" s="1"/>
  <c r="G27" i="9"/>
  <c r="J24" i="6"/>
  <c r="J23" i="6"/>
  <c r="J22" i="6"/>
  <c r="J16" i="6"/>
  <c r="J15" i="6"/>
  <c r="J14" i="6"/>
  <c r="J13" i="6"/>
  <c r="J12" i="6"/>
  <c r="J11" i="6"/>
  <c r="J10" i="6"/>
  <c r="J9" i="6"/>
  <c r="J8" i="6"/>
  <c r="J30" i="6"/>
  <c r="J29" i="6"/>
  <c r="J28" i="6"/>
  <c r="J27" i="6"/>
  <c r="J26" i="6"/>
  <c r="J25" i="6"/>
  <c r="I30" i="6"/>
  <c r="I29" i="6"/>
  <c r="I28" i="6"/>
  <c r="I27" i="6"/>
  <c r="I26" i="6"/>
  <c r="I25" i="6"/>
  <c r="I24" i="6"/>
  <c r="I23" i="6"/>
  <c r="I22" i="6"/>
  <c r="I16" i="6"/>
  <c r="I15" i="6"/>
  <c r="I14" i="6"/>
  <c r="I13" i="6"/>
  <c r="I12" i="6"/>
  <c r="I11" i="6"/>
  <c r="I10" i="6"/>
  <c r="I9" i="6"/>
  <c r="I8" i="6"/>
  <c r="D69" i="11"/>
  <c r="D41" i="11"/>
  <c r="D56" i="11"/>
  <c r="D18" i="11"/>
  <c r="C49" i="9"/>
  <c r="C50" i="9" s="1"/>
  <c r="C10" i="9"/>
  <c r="C11" i="9" s="1"/>
  <c r="C34" i="16"/>
  <c r="B57" i="9"/>
  <c r="D49" i="9"/>
  <c r="D50" i="9" s="1"/>
  <c r="D10" i="9"/>
  <c r="D11" i="9" s="1"/>
  <c r="F63" i="9"/>
  <c r="F62" i="9"/>
  <c r="I60" i="9"/>
  <c r="G63" i="9"/>
  <c r="G62" i="9"/>
  <c r="J60" i="9"/>
  <c r="H30" i="6"/>
  <c r="H29" i="6"/>
  <c r="H28" i="6"/>
  <c r="H27" i="6"/>
  <c r="H26" i="6"/>
  <c r="H25" i="6"/>
  <c r="H24" i="6"/>
  <c r="H23" i="6"/>
  <c r="H22" i="6"/>
  <c r="H16" i="6"/>
  <c r="H15" i="6"/>
  <c r="H14" i="6"/>
  <c r="H13" i="6"/>
  <c r="H12" i="6"/>
  <c r="H11" i="6"/>
  <c r="H10" i="6"/>
  <c r="H9" i="6"/>
  <c r="H8" i="6"/>
  <c r="H60" i="9"/>
  <c r="E66" i="9"/>
  <c r="E62" i="9"/>
  <c r="E63" i="9"/>
  <c r="I6" i="9"/>
  <c r="F9" i="9"/>
  <c r="F49" i="9" s="1"/>
  <c r="F27" i="9"/>
  <c r="E9" i="9"/>
  <c r="E49" i="9" s="1"/>
  <c r="E27" i="9"/>
  <c r="E56" i="9" s="1"/>
  <c r="H6" i="9"/>
  <c r="G67" i="6"/>
  <c r="F67" i="6"/>
  <c r="F43" i="6"/>
  <c r="E42" i="6"/>
  <c r="E44" i="6"/>
  <c r="E47" i="6"/>
  <c r="E48" i="6"/>
  <c r="G45" i="6"/>
  <c r="E41" i="6"/>
  <c r="E43" i="6"/>
  <c r="G42" i="6"/>
  <c r="G44" i="6"/>
  <c r="G46" i="6"/>
  <c r="E49" i="6"/>
  <c r="F48" i="6"/>
  <c r="E46" i="6"/>
  <c r="G48" i="6"/>
  <c r="F42" i="6"/>
  <c r="F46" i="6"/>
  <c r="F41" i="6"/>
  <c r="F45" i="6"/>
  <c r="F47" i="6"/>
  <c r="G43" i="6"/>
  <c r="E45" i="6"/>
  <c r="G47" i="6"/>
  <c r="G49" i="6"/>
  <c r="F44" i="6"/>
  <c r="G41" i="6"/>
  <c r="F49" i="6"/>
  <c r="D50" i="6"/>
  <c r="C61" i="6"/>
  <c r="C62" i="6"/>
  <c r="D61" i="6"/>
  <c r="D62" i="6"/>
  <c r="G17" i="6"/>
  <c r="E67" i="6"/>
  <c r="E31" i="6"/>
  <c r="E63" i="6" s="1"/>
  <c r="F31" i="6"/>
  <c r="F63" i="6" s="1"/>
  <c r="L6" i="6"/>
  <c r="I20" i="6"/>
  <c r="I39" i="6"/>
  <c r="M6" i="6"/>
  <c r="J20" i="6"/>
  <c r="J39" i="6"/>
  <c r="G31" i="6"/>
  <c r="G63" i="6" s="1"/>
  <c r="E17" i="6"/>
  <c r="B50" i="6"/>
  <c r="C9" i="16"/>
  <c r="F17" i="6"/>
  <c r="K6" i="6"/>
  <c r="H20" i="6"/>
  <c r="H39" i="6"/>
  <c r="B61" i="6"/>
  <c r="B62" i="6"/>
  <c r="C50" i="6"/>
  <c r="C60" i="16"/>
  <c r="G5" i="21"/>
  <c r="E5" i="17"/>
  <c r="E5" i="16"/>
  <c r="E5" i="11"/>
  <c r="E58" i="6"/>
  <c r="F56" i="9" l="1"/>
  <c r="G56" i="9"/>
  <c r="G57" i="9" s="1"/>
  <c r="M16" i="6"/>
  <c r="M15" i="6"/>
  <c r="M14" i="6"/>
  <c r="M13" i="6"/>
  <c r="M12" i="6"/>
  <c r="M11" i="6"/>
  <c r="M10" i="6"/>
  <c r="M9" i="6"/>
  <c r="M8" i="6"/>
  <c r="M30" i="6"/>
  <c r="M29" i="6"/>
  <c r="M28" i="6"/>
  <c r="M27" i="6"/>
  <c r="M26" i="6"/>
  <c r="M25" i="6"/>
  <c r="M24" i="6"/>
  <c r="M23" i="6"/>
  <c r="M22" i="6"/>
  <c r="I63" i="9"/>
  <c r="L60" i="9"/>
  <c r="I62" i="9"/>
  <c r="L16" i="6"/>
  <c r="L15" i="6"/>
  <c r="L14" i="6"/>
  <c r="L13" i="6"/>
  <c r="L12" i="6"/>
  <c r="L11" i="6"/>
  <c r="L10" i="6"/>
  <c r="L9" i="6"/>
  <c r="L8" i="6"/>
  <c r="L30" i="6"/>
  <c r="L29" i="6"/>
  <c r="L28" i="6"/>
  <c r="L27" i="6"/>
  <c r="L26" i="6"/>
  <c r="L25" i="6"/>
  <c r="L24" i="6"/>
  <c r="L23" i="6"/>
  <c r="L22" i="6"/>
  <c r="E69" i="11"/>
  <c r="E41" i="11"/>
  <c r="E56" i="11"/>
  <c r="E18" i="11"/>
  <c r="H9" i="9"/>
  <c r="H49" i="9" s="1"/>
  <c r="K6" i="9"/>
  <c r="H27" i="9"/>
  <c r="H56" i="9" s="1"/>
  <c r="K60" i="9"/>
  <c r="H66" i="9"/>
  <c r="H62" i="9"/>
  <c r="H63" i="9"/>
  <c r="E57" i="9"/>
  <c r="G50" i="9"/>
  <c r="G10" i="9"/>
  <c r="G11" i="9" s="1"/>
  <c r="F50" i="9"/>
  <c r="F10" i="9"/>
  <c r="F11" i="9" s="1"/>
  <c r="J63" i="9"/>
  <c r="J62" i="9"/>
  <c r="M60" i="9"/>
  <c r="L6" i="9"/>
  <c r="I27" i="9"/>
  <c r="I9" i="9"/>
  <c r="I49" i="9" s="1"/>
  <c r="K24" i="6"/>
  <c r="K23" i="6"/>
  <c r="K22" i="6"/>
  <c r="K16" i="6"/>
  <c r="K15" i="6"/>
  <c r="K14" i="6"/>
  <c r="K13" i="6"/>
  <c r="K12" i="6"/>
  <c r="K11" i="6"/>
  <c r="K10" i="6"/>
  <c r="K9" i="6"/>
  <c r="K8" i="6"/>
  <c r="K30" i="6"/>
  <c r="K29" i="6"/>
  <c r="K28" i="6"/>
  <c r="K27" i="6"/>
  <c r="K26" i="6"/>
  <c r="K25" i="6"/>
  <c r="E10" i="9"/>
  <c r="E11" i="9" s="1"/>
  <c r="C37" i="16"/>
  <c r="C36" i="16"/>
  <c r="C35" i="16"/>
  <c r="M6" i="9"/>
  <c r="J27" i="9"/>
  <c r="J9" i="9"/>
  <c r="J49" i="9" s="1"/>
  <c r="B69" i="9"/>
  <c r="B68" i="9"/>
  <c r="D68" i="9"/>
  <c r="D69" i="9"/>
  <c r="C68" i="9"/>
  <c r="C69" i="9"/>
  <c r="J67" i="6"/>
  <c r="H67" i="6"/>
  <c r="I45" i="6"/>
  <c r="J42" i="6"/>
  <c r="I67" i="6"/>
  <c r="J49" i="6"/>
  <c r="I42" i="6"/>
  <c r="I48" i="6"/>
  <c r="I41" i="6"/>
  <c r="I46" i="6"/>
  <c r="J43" i="6"/>
  <c r="I49" i="6"/>
  <c r="H41" i="6"/>
  <c r="H42" i="6"/>
  <c r="H44" i="6"/>
  <c r="H46" i="6"/>
  <c r="J47" i="6"/>
  <c r="I44" i="6"/>
  <c r="J41" i="6"/>
  <c r="J45" i="6"/>
  <c r="H47" i="6"/>
  <c r="J44" i="6"/>
  <c r="I43" i="6"/>
  <c r="J46" i="6"/>
  <c r="I47" i="6"/>
  <c r="H48" i="6"/>
  <c r="H43" i="6"/>
  <c r="H49" i="6"/>
  <c r="J48" i="6"/>
  <c r="H45" i="6"/>
  <c r="C8" i="16"/>
  <c r="C14" i="17" s="1"/>
  <c r="C64" i="6"/>
  <c r="C65" i="6" s="1"/>
  <c r="C8" i="17"/>
  <c r="H31" i="6"/>
  <c r="H63" i="6" s="1"/>
  <c r="N6" i="6"/>
  <c r="K20" i="6"/>
  <c r="K39" i="6"/>
  <c r="K58" i="6" s="1"/>
  <c r="P6" i="6"/>
  <c r="M39" i="6"/>
  <c r="M20" i="6"/>
  <c r="F5" i="16"/>
  <c r="I17" i="6"/>
  <c r="H17" i="6"/>
  <c r="E61" i="6"/>
  <c r="E62" i="6"/>
  <c r="I31" i="6"/>
  <c r="I63" i="6" s="1"/>
  <c r="O6" i="6"/>
  <c r="L39" i="6"/>
  <c r="L20" i="6"/>
  <c r="G50" i="6"/>
  <c r="C9" i="17"/>
  <c r="D64" i="6"/>
  <c r="D65" i="6" s="1"/>
  <c r="C59" i="16"/>
  <c r="B64" i="6"/>
  <c r="C7" i="17"/>
  <c r="C71" i="11"/>
  <c r="F5" i="11"/>
  <c r="C7" i="16"/>
  <c r="J31" i="6"/>
  <c r="J63" i="6" s="1"/>
  <c r="F50" i="6"/>
  <c r="F61" i="6"/>
  <c r="F62" i="6"/>
  <c r="F5" i="17"/>
  <c r="E50" i="6"/>
  <c r="H5" i="21"/>
  <c r="J17" i="6"/>
  <c r="D9" i="16"/>
  <c r="D60" i="16"/>
  <c r="G61" i="6"/>
  <c r="G62" i="6"/>
  <c r="H58" i="6"/>
  <c r="D34" i="16" l="1"/>
  <c r="D37" i="16" s="1"/>
  <c r="J56" i="9"/>
  <c r="J57" i="9" s="1"/>
  <c r="F57" i="9"/>
  <c r="I56" i="9"/>
  <c r="I57" i="9" s="1"/>
  <c r="H57" i="9"/>
  <c r="N12" i="6"/>
  <c r="N11" i="6"/>
  <c r="N10" i="6"/>
  <c r="N9" i="6"/>
  <c r="N8" i="6"/>
  <c r="N30" i="6"/>
  <c r="N29" i="6"/>
  <c r="N28" i="6"/>
  <c r="N27" i="6"/>
  <c r="N26" i="6"/>
  <c r="N25" i="6"/>
  <c r="N24" i="6"/>
  <c r="N23" i="6"/>
  <c r="N22" i="6"/>
  <c r="N16" i="6"/>
  <c r="N15" i="6"/>
  <c r="N14" i="6"/>
  <c r="N13" i="6"/>
  <c r="D26" i="16"/>
  <c r="E50" i="9"/>
  <c r="K9" i="9"/>
  <c r="K49" i="9" s="1"/>
  <c r="N6" i="9"/>
  <c r="K27" i="9"/>
  <c r="K56" i="9" s="1"/>
  <c r="H10" i="9"/>
  <c r="H11" i="9" s="1"/>
  <c r="O6" i="9"/>
  <c r="L27" i="9"/>
  <c r="L9" i="9"/>
  <c r="L49" i="9" s="1"/>
  <c r="P60" i="9"/>
  <c r="M63" i="9"/>
  <c r="M62" i="9"/>
  <c r="O11" i="6"/>
  <c r="O10" i="6"/>
  <c r="O9" i="6"/>
  <c r="O8" i="6"/>
  <c r="O30" i="6"/>
  <c r="O29" i="6"/>
  <c r="O28" i="6"/>
  <c r="O27" i="6"/>
  <c r="O26" i="6"/>
  <c r="O25" i="6"/>
  <c r="O24" i="6"/>
  <c r="O23" i="6"/>
  <c r="O22" i="6"/>
  <c r="O16" i="6"/>
  <c r="O15" i="6"/>
  <c r="O14" i="6"/>
  <c r="O13" i="6"/>
  <c r="O12" i="6"/>
  <c r="F69" i="11"/>
  <c r="F41" i="11"/>
  <c r="F56" i="11"/>
  <c r="F18" i="11"/>
  <c r="J50" i="9"/>
  <c r="J10" i="9"/>
  <c r="J11" i="9" s="1"/>
  <c r="P30" i="6"/>
  <c r="P29" i="6"/>
  <c r="P28" i="6"/>
  <c r="P27" i="6"/>
  <c r="P26" i="6"/>
  <c r="P25" i="6"/>
  <c r="P24" i="6"/>
  <c r="P23" i="6"/>
  <c r="P22" i="6"/>
  <c r="P16" i="6"/>
  <c r="P15" i="6"/>
  <c r="P14" i="6"/>
  <c r="P13" i="6"/>
  <c r="P12" i="6"/>
  <c r="P11" i="6"/>
  <c r="P10" i="6"/>
  <c r="P9" i="6"/>
  <c r="P8" i="6"/>
  <c r="N60" i="9"/>
  <c r="K63" i="9"/>
  <c r="K62" i="9"/>
  <c r="K66" i="9"/>
  <c r="O60" i="9"/>
  <c r="L63" i="9"/>
  <c r="L62" i="9"/>
  <c r="P6" i="9"/>
  <c r="M27" i="9"/>
  <c r="M9" i="9"/>
  <c r="M49" i="9" s="1"/>
  <c r="I50" i="9"/>
  <c r="I10" i="9"/>
  <c r="I11" i="9" s="1"/>
  <c r="L46" i="6"/>
  <c r="C57" i="16"/>
  <c r="C58" i="16"/>
  <c r="F68" i="9"/>
  <c r="F69" i="9"/>
  <c r="E69" i="9"/>
  <c r="E68" i="9"/>
  <c r="G69" i="9"/>
  <c r="G68" i="9"/>
  <c r="M46" i="6"/>
  <c r="M67" i="6"/>
  <c r="K67" i="6"/>
  <c r="L67" i="6"/>
  <c r="K48" i="6"/>
  <c r="K47" i="6"/>
  <c r="L47" i="6"/>
  <c r="M47" i="6"/>
  <c r="L41" i="6"/>
  <c r="M41" i="6"/>
  <c r="K42" i="6"/>
  <c r="L42" i="6"/>
  <c r="M42" i="6"/>
  <c r="K43" i="6"/>
  <c r="L43" i="6"/>
  <c r="M43" i="6"/>
  <c r="K44" i="6"/>
  <c r="L44" i="6"/>
  <c r="M44" i="6"/>
  <c r="K46" i="6"/>
  <c r="L45" i="6"/>
  <c r="M48" i="6"/>
  <c r="L49" i="6"/>
  <c r="M49" i="6"/>
  <c r="L48" i="6"/>
  <c r="K49" i="6"/>
  <c r="K45" i="6"/>
  <c r="M45" i="6"/>
  <c r="K41" i="6"/>
  <c r="C10" i="16"/>
  <c r="C12" i="16" s="1"/>
  <c r="B65" i="6"/>
  <c r="D8" i="16"/>
  <c r="D14" i="17" s="1"/>
  <c r="L17" i="6"/>
  <c r="I50" i="6"/>
  <c r="C10" i="17"/>
  <c r="O39" i="6"/>
  <c r="O20" i="6"/>
  <c r="I61" i="6"/>
  <c r="I62" i="6"/>
  <c r="J61" i="6"/>
  <c r="J62" i="6"/>
  <c r="G64" i="6"/>
  <c r="G65" i="6" s="1"/>
  <c r="D9" i="17"/>
  <c r="D7" i="17"/>
  <c r="D59" i="16"/>
  <c r="D71" i="11"/>
  <c r="E64" i="6"/>
  <c r="F64" i="6"/>
  <c r="F65" i="6" s="1"/>
  <c r="D8" i="17"/>
  <c r="H50" i="6"/>
  <c r="H61" i="6"/>
  <c r="H62" i="6"/>
  <c r="K17" i="6"/>
  <c r="J50" i="6"/>
  <c r="K31" i="6"/>
  <c r="K63" i="6" s="1"/>
  <c r="C13" i="17"/>
  <c r="D7" i="16"/>
  <c r="P39" i="6"/>
  <c r="P20" i="6"/>
  <c r="C77" i="16"/>
  <c r="C78" i="16" s="1"/>
  <c r="C30" i="17" s="1"/>
  <c r="C72" i="11"/>
  <c r="M31" i="6"/>
  <c r="M63" i="6" s="1"/>
  <c r="N39" i="6"/>
  <c r="N58" i="6" s="1"/>
  <c r="N20" i="6"/>
  <c r="G5" i="16"/>
  <c r="G5" i="11"/>
  <c r="I5" i="21"/>
  <c r="G5" i="17"/>
  <c r="E9" i="16"/>
  <c r="M17" i="6"/>
  <c r="E60" i="16"/>
  <c r="L31" i="6"/>
  <c r="L63" i="6" s="1"/>
  <c r="D35" i="16" l="1"/>
  <c r="E34" i="16"/>
  <c r="E36" i="16" s="1"/>
  <c r="D36" i="16"/>
  <c r="M56" i="9"/>
  <c r="M57" i="9" s="1"/>
  <c r="L56" i="9"/>
  <c r="L57" i="9" s="1"/>
  <c r="N9" i="9"/>
  <c r="N49" i="9" s="1"/>
  <c r="N27" i="9"/>
  <c r="N56" i="9" s="1"/>
  <c r="K10" i="9"/>
  <c r="K11" i="9" s="1"/>
  <c r="D29" i="16"/>
  <c r="D27" i="16"/>
  <c r="D28" i="16"/>
  <c r="P62" i="9"/>
  <c r="P63" i="9"/>
  <c r="L50" i="9"/>
  <c r="L10" i="9"/>
  <c r="L11" i="9" s="1"/>
  <c r="M50" i="9"/>
  <c r="M10" i="9"/>
  <c r="M11" i="9" s="1"/>
  <c r="O62" i="9"/>
  <c r="O63" i="9"/>
  <c r="O9" i="9"/>
  <c r="O49" i="9" s="1"/>
  <c r="O27" i="9"/>
  <c r="P9" i="9"/>
  <c r="P49" i="9" s="1"/>
  <c r="P27" i="9"/>
  <c r="E26" i="16"/>
  <c r="H50" i="9"/>
  <c r="G69" i="11"/>
  <c r="G41" i="11"/>
  <c r="G56" i="11"/>
  <c r="G18" i="11"/>
  <c r="N62" i="9"/>
  <c r="N66" i="9"/>
  <c r="N63" i="9"/>
  <c r="K57" i="9"/>
  <c r="E35" i="16"/>
  <c r="C62" i="16"/>
  <c r="C21" i="17" s="1"/>
  <c r="N67" i="6"/>
  <c r="D58" i="16"/>
  <c r="D57" i="16"/>
  <c r="N42" i="6"/>
  <c r="J69" i="9"/>
  <c r="J68" i="9"/>
  <c r="I68" i="9"/>
  <c r="I69" i="9"/>
  <c r="H69" i="9"/>
  <c r="H68" i="9"/>
  <c r="O46" i="6"/>
  <c r="P43" i="6"/>
  <c r="N46" i="6"/>
  <c r="O67" i="6"/>
  <c r="P67" i="6"/>
  <c r="O45" i="6"/>
  <c r="N47" i="6"/>
  <c r="P46" i="6"/>
  <c r="N41" i="6"/>
  <c r="P47" i="6"/>
  <c r="O44" i="6"/>
  <c r="O48" i="6"/>
  <c r="O42" i="6"/>
  <c r="N48" i="6"/>
  <c r="P48" i="6"/>
  <c r="N44" i="6"/>
  <c r="P44" i="6"/>
  <c r="N43" i="6"/>
  <c r="P42" i="6"/>
  <c r="C15" i="17"/>
  <c r="C16" i="17" s="1"/>
  <c r="C45" i="16"/>
  <c r="C53" i="16" s="1"/>
  <c r="C54" i="16" s="1"/>
  <c r="O47" i="6"/>
  <c r="O49" i="6"/>
  <c r="O41" i="6"/>
  <c r="N45" i="6"/>
  <c r="P41" i="6"/>
  <c r="N49" i="6"/>
  <c r="P45" i="6"/>
  <c r="P49" i="6"/>
  <c r="O43" i="6"/>
  <c r="E8" i="16"/>
  <c r="E14" i="17" s="1"/>
  <c r="N31" i="6"/>
  <c r="N63" i="6" s="1"/>
  <c r="F60" i="16"/>
  <c r="D10" i="16"/>
  <c r="D12" i="16" s="1"/>
  <c r="I64" i="6"/>
  <c r="I65" i="6" s="1"/>
  <c r="E8" i="17"/>
  <c r="K50" i="6"/>
  <c r="K61" i="6"/>
  <c r="K62" i="6"/>
  <c r="P17" i="6"/>
  <c r="E65" i="6"/>
  <c r="D77" i="16"/>
  <c r="D78" i="16" s="1"/>
  <c r="D30" i="17" s="1"/>
  <c r="D72" i="11"/>
  <c r="D13" i="17"/>
  <c r="M50" i="6"/>
  <c r="L50" i="6"/>
  <c r="P31" i="6"/>
  <c r="P63" i="6" s="1"/>
  <c r="N17" i="6"/>
  <c r="F9" i="16"/>
  <c r="E7" i="16"/>
  <c r="O31" i="6"/>
  <c r="O63" i="6" s="1"/>
  <c r="E7" i="17"/>
  <c r="E59" i="16"/>
  <c r="E71" i="11"/>
  <c r="H64" i="6"/>
  <c r="H65" i="6" s="1"/>
  <c r="D10" i="17"/>
  <c r="O17" i="6"/>
  <c r="M61" i="6"/>
  <c r="M62" i="6"/>
  <c r="J64" i="6"/>
  <c r="J65" i="6" s="1"/>
  <c r="E9" i="17"/>
  <c r="L61" i="6"/>
  <c r="L62" i="6"/>
  <c r="E37" i="16" l="1"/>
  <c r="F34" i="16"/>
  <c r="F36" i="16" s="1"/>
  <c r="P56" i="9"/>
  <c r="P57" i="9" s="1"/>
  <c r="O56" i="9"/>
  <c r="O57" i="9" s="1"/>
  <c r="D42" i="16"/>
  <c r="E58" i="16"/>
  <c r="E28" i="16"/>
  <c r="E27" i="16"/>
  <c r="E29" i="16"/>
  <c r="O50" i="9"/>
  <c r="O10" i="9"/>
  <c r="O11" i="9" s="1"/>
  <c r="P50" i="9"/>
  <c r="P10" i="9"/>
  <c r="P11" i="9" s="1"/>
  <c r="F26" i="16"/>
  <c r="K50" i="9"/>
  <c r="N57" i="9"/>
  <c r="N10" i="9"/>
  <c r="N11" i="9" s="1"/>
  <c r="E57" i="16"/>
  <c r="K69" i="9"/>
  <c r="K68" i="9"/>
  <c r="L69" i="9"/>
  <c r="L68" i="9"/>
  <c r="M69" i="9"/>
  <c r="M68" i="9"/>
  <c r="C51" i="16"/>
  <c r="D62" i="16"/>
  <c r="D21" i="17" s="1"/>
  <c r="F8" i="16"/>
  <c r="F14" i="17" s="1"/>
  <c r="O50" i="6"/>
  <c r="E13" i="17"/>
  <c r="E77" i="16"/>
  <c r="E78" i="16" s="1"/>
  <c r="E30" i="17" s="1"/>
  <c r="E72" i="11"/>
  <c r="K64" i="6"/>
  <c r="K65" i="6" s="1"/>
  <c r="F7" i="17"/>
  <c r="F59" i="16"/>
  <c r="F71" i="11"/>
  <c r="L64" i="6"/>
  <c r="L65" i="6" s="1"/>
  <c r="F8" i="17"/>
  <c r="M64" i="6"/>
  <c r="M65" i="6" s="1"/>
  <c r="F9" i="17"/>
  <c r="E10" i="17"/>
  <c r="G60" i="16"/>
  <c r="O61" i="6"/>
  <c r="O62" i="6"/>
  <c r="F7" i="16"/>
  <c r="E10" i="16"/>
  <c r="E12" i="16" s="1"/>
  <c r="D45" i="16"/>
  <c r="D15" i="17"/>
  <c r="D16" i="17" s="1"/>
  <c r="P50" i="6"/>
  <c r="P61" i="6"/>
  <c r="P62" i="6"/>
  <c r="G9" i="16"/>
  <c r="N61" i="6"/>
  <c r="N62" i="6"/>
  <c r="C20" i="17"/>
  <c r="N50" i="6"/>
  <c r="G34" i="16" l="1"/>
  <c r="G37" i="16" s="1"/>
  <c r="F35" i="16"/>
  <c r="F37" i="16"/>
  <c r="D19" i="17"/>
  <c r="E42" i="16"/>
  <c r="F29" i="16"/>
  <c r="F28" i="16"/>
  <c r="F27" i="16"/>
  <c r="G26" i="16"/>
  <c r="N50" i="9"/>
  <c r="F57" i="16"/>
  <c r="F58" i="16"/>
  <c r="P69" i="9"/>
  <c r="P68" i="9"/>
  <c r="O68" i="9"/>
  <c r="O69" i="9"/>
  <c r="N69" i="9"/>
  <c r="N68" i="9"/>
  <c r="P53" i="6"/>
  <c r="P55" i="6" s="1"/>
  <c r="F10" i="17"/>
  <c r="F10" i="16"/>
  <c r="F12" i="16" s="1"/>
  <c r="G8" i="16"/>
  <c r="G14" i="17" s="1"/>
  <c r="F77" i="16"/>
  <c r="F78" i="16" s="1"/>
  <c r="F30" i="17" s="1"/>
  <c r="F72" i="11"/>
  <c r="F13" i="17"/>
  <c r="G7" i="16"/>
  <c r="P64" i="6"/>
  <c r="P65" i="6" s="1"/>
  <c r="G9" i="17"/>
  <c r="E62" i="16"/>
  <c r="E21" i="17" s="1"/>
  <c r="D51" i="16"/>
  <c r="D64" i="16" s="1"/>
  <c r="D66" i="16" s="1"/>
  <c r="D67" i="16" s="1"/>
  <c r="D53" i="16"/>
  <c r="D54" i="16" s="1"/>
  <c r="G71" i="11"/>
  <c r="N64" i="6"/>
  <c r="G59" i="16"/>
  <c r="G7" i="17"/>
  <c r="E15" i="17"/>
  <c r="E16" i="17" s="1"/>
  <c r="E45" i="16"/>
  <c r="E53" i="16" s="1"/>
  <c r="E54" i="16" s="1"/>
  <c r="O64" i="6"/>
  <c r="O65" i="6" s="1"/>
  <c r="G8" i="17"/>
  <c r="G35" i="16" l="1"/>
  <c r="G36" i="16"/>
  <c r="E19" i="17"/>
  <c r="F42" i="16"/>
  <c r="G29" i="16"/>
  <c r="G28" i="16"/>
  <c r="G27" i="16"/>
  <c r="G57" i="16"/>
  <c r="F62" i="16"/>
  <c r="F21" i="17" s="1"/>
  <c r="G58" i="16"/>
  <c r="F45" i="16"/>
  <c r="F53" i="16" s="1"/>
  <c r="F54" i="16" s="1"/>
  <c r="F15" i="17"/>
  <c r="F16" i="17" s="1"/>
  <c r="G10" i="17"/>
  <c r="E51" i="16"/>
  <c r="E64" i="16" s="1"/>
  <c r="E66" i="16" s="1"/>
  <c r="E67" i="16" s="1"/>
  <c r="G10" i="16"/>
  <c r="G77" i="16"/>
  <c r="G78" i="16" s="1"/>
  <c r="G30" i="17" s="1"/>
  <c r="G72" i="11"/>
  <c r="G13" i="17"/>
  <c r="N65" i="6"/>
  <c r="D20" i="17"/>
  <c r="D22" i="17" s="1"/>
  <c r="D24" i="17" s="1"/>
  <c r="D25" i="17" s="1"/>
  <c r="F19" i="17" l="1"/>
  <c r="G42" i="16"/>
  <c r="G62" i="16"/>
  <c r="G21" i="17" s="1"/>
  <c r="F51" i="16"/>
  <c r="F64" i="16" s="1"/>
  <c r="F66" i="16" s="1"/>
  <c r="F67" i="16" s="1"/>
  <c r="G45" i="16"/>
  <c r="G53" i="16" s="1"/>
  <c r="G54" i="16" s="1"/>
  <c r="G15" i="17"/>
  <c r="G16" i="17" s="1"/>
  <c r="F20" i="17"/>
  <c r="G12" i="16"/>
  <c r="E20" i="17"/>
  <c r="E22" i="17" s="1"/>
  <c r="E24" i="17" s="1"/>
  <c r="E25" i="17" s="1"/>
  <c r="F22" i="17" l="1"/>
  <c r="F24" i="17" s="1"/>
  <c r="F25" i="17" s="1"/>
  <c r="G19" i="17"/>
  <c r="G51" i="16"/>
  <c r="G64" i="16" s="1"/>
  <c r="G66" i="16" s="1"/>
  <c r="G67" i="16" s="1"/>
  <c r="G20" i="17" l="1"/>
  <c r="G22" i="17" s="1"/>
  <c r="G24" i="17" s="1"/>
  <c r="G25" i="17" s="1"/>
  <c r="B28" i="9"/>
  <c r="B29" i="9" s="1"/>
  <c r="N28" i="9"/>
  <c r="N29" i="9" s="1"/>
  <c r="F28" i="9"/>
  <c r="F29" i="9" s="1"/>
  <c r="K28" i="9"/>
  <c r="K29" i="9" s="1"/>
  <c r="O28" i="9"/>
  <c r="O29" i="9" s="1"/>
  <c r="J28" i="9"/>
  <c r="J29" i="9" s="1"/>
  <c r="M28" i="9"/>
  <c r="M29" i="9" s="1"/>
  <c r="L28" i="9"/>
  <c r="L29" i="9" s="1"/>
  <c r="I28" i="9"/>
  <c r="I29" i="9" s="1"/>
  <c r="E28" i="9"/>
  <c r="E29" i="9" s="1"/>
  <c r="P28" i="9"/>
  <c r="P29" i="9" s="1"/>
  <c r="D28" i="9"/>
  <c r="D29" i="9" s="1"/>
  <c r="H28" i="9"/>
  <c r="H29" i="9" s="1"/>
  <c r="G28" i="9"/>
  <c r="G29" i="9" s="1"/>
  <c r="C28" i="9"/>
  <c r="C29" i="9" s="1"/>
  <c r="B9" i="9"/>
  <c r="B10" i="9" l="1"/>
  <c r="B49" i="9"/>
  <c r="C26" i="16" l="1"/>
  <c r="B50" i="9"/>
  <c r="P39" i="9"/>
  <c r="P41" i="9" s="1"/>
  <c r="B11" i="9"/>
  <c r="C27" i="16" l="1"/>
  <c r="C28" i="16"/>
  <c r="C29" i="16"/>
  <c r="C42" i="16" l="1"/>
  <c r="C19" i="17" s="1"/>
  <c r="C22" i="17" l="1"/>
  <c r="C24" i="17" s="1"/>
  <c r="C64" i="16"/>
  <c r="C66" i="16" s="1"/>
  <c r="C67" i="16" s="1"/>
  <c r="C27" i="17" l="1"/>
  <c r="D27" i="17"/>
  <c r="E27" i="17"/>
  <c r="C25" i="17"/>
  <c r="F27" i="17"/>
  <c r="G27" i="17"/>
</calcChain>
</file>

<file path=xl/sharedStrings.xml><?xml version="1.0" encoding="utf-8"?>
<sst xmlns="http://schemas.openxmlformats.org/spreadsheetml/2006/main" count="124431" uniqueCount="16958">
  <si>
    <t>S</t>
  </si>
  <si>
    <t>F</t>
  </si>
  <si>
    <t>W</t>
  </si>
  <si>
    <t>Total Revenue</t>
  </si>
  <si>
    <t>Revenue</t>
  </si>
  <si>
    <t>Expenses</t>
  </si>
  <si>
    <t>Total Expense</t>
  </si>
  <si>
    <t>Campus Launch</t>
  </si>
  <si>
    <t>Program Name</t>
  </si>
  <si>
    <t>Yes</t>
  </si>
  <si>
    <t>No</t>
  </si>
  <si>
    <t>Contribution %</t>
  </si>
  <si>
    <t>Tuition</t>
  </si>
  <si>
    <t>Grant</t>
  </si>
  <si>
    <t>Lab Fees</t>
  </si>
  <si>
    <t>What are the number of semesters in the program?</t>
  </si>
  <si>
    <t>Program Development Costs, excluding on-line</t>
  </si>
  <si>
    <t>Program Development Costs, on-line</t>
  </si>
  <si>
    <t>International</t>
  </si>
  <si>
    <t>PT Faculty</t>
  </si>
  <si>
    <t>What are the fees per semester?</t>
  </si>
  <si>
    <t>Annual</t>
  </si>
  <si>
    <t>1 Time</t>
  </si>
  <si>
    <t>Other</t>
  </si>
  <si>
    <t>Rate</t>
  </si>
  <si>
    <t>n/a</t>
  </si>
  <si>
    <t>DOMESTIC ENROLMENT</t>
  </si>
  <si>
    <t>Domestic Tuition</t>
  </si>
  <si>
    <t>International Tuition</t>
  </si>
  <si>
    <t>Version Date:</t>
  </si>
  <si>
    <t>Location:</t>
  </si>
  <si>
    <t>Domestic</t>
  </si>
  <si>
    <t>Program Costing Enrolment Forecast</t>
  </si>
  <si>
    <t>Program Costing Summary</t>
  </si>
  <si>
    <t>Program Name:</t>
  </si>
  <si>
    <t>Launch Date</t>
  </si>
  <si>
    <t>INTERNATIONAL ENROLMENT</t>
  </si>
  <si>
    <t>GRAND TOTAL ENROLMENT</t>
  </si>
  <si>
    <t>Ttl Domestic</t>
  </si>
  <si>
    <t>Ttl International</t>
  </si>
  <si>
    <t>Grand Total</t>
  </si>
  <si>
    <t>Domestic Grant</t>
  </si>
  <si>
    <t>Ttl TCH Faculty</t>
  </si>
  <si>
    <t>FT Faculty</t>
  </si>
  <si>
    <t>FACULTY COST (excl Benefits)</t>
  </si>
  <si>
    <t>Ttl Faculty Cost</t>
  </si>
  <si>
    <t>PT Support</t>
  </si>
  <si>
    <t>Non Salary Direct</t>
  </si>
  <si>
    <t>Instructional</t>
  </si>
  <si>
    <t>Other Non Salary 1</t>
  </si>
  <si>
    <t>Other Non Salary 2</t>
  </si>
  <si>
    <t>Other Non Salary 3</t>
  </si>
  <si>
    <t>Allocations</t>
  </si>
  <si>
    <t>Intl Commissions</t>
  </si>
  <si>
    <t>Gen Ed Comms</t>
  </si>
  <si>
    <t>Clinics</t>
  </si>
  <si>
    <t>College Degree</t>
  </si>
  <si>
    <t>Central Unallocated</t>
  </si>
  <si>
    <t>Other Revenues</t>
  </si>
  <si>
    <t>Total Other Salary Costs, excl Benefits</t>
  </si>
  <si>
    <t>Total Non Salary Direct</t>
  </si>
  <si>
    <t>Total Allocations</t>
  </si>
  <si>
    <t>Other Revenue 1</t>
  </si>
  <si>
    <t>Other Revenue 2</t>
  </si>
  <si>
    <t>Total Other Revenues</t>
  </si>
  <si>
    <t>Total Non Salary Direct - Other Deptids</t>
  </si>
  <si>
    <t>Program Costing Other Revenue and Expense Forecast</t>
  </si>
  <si>
    <t>Revenues</t>
  </si>
  <si>
    <t>Incidental Fees</t>
  </si>
  <si>
    <t>Total Revenues</t>
  </si>
  <si>
    <t>FT Salaries and Benefits</t>
  </si>
  <si>
    <t>Faculty</t>
  </si>
  <si>
    <t>Faculty CPP EI EHT</t>
  </si>
  <si>
    <t>Faculty CAAT</t>
  </si>
  <si>
    <t>Account for Budget</t>
  </si>
  <si>
    <t>Account Note</t>
  </si>
  <si>
    <t>populated from Hyperion</t>
  </si>
  <si>
    <t>populated from Labour Planning</t>
  </si>
  <si>
    <t>Support</t>
  </si>
  <si>
    <t>FT Support</t>
  </si>
  <si>
    <t>Support CPP EI EHT</t>
  </si>
  <si>
    <t>Support CAAT</t>
  </si>
  <si>
    <t>PT Salaries and Benefits</t>
  </si>
  <si>
    <t>Faculty Teaching</t>
  </si>
  <si>
    <t>Faculty Teaching CPP EI EHT</t>
  </si>
  <si>
    <t>Faculty Teaching CAAT</t>
  </si>
  <si>
    <t>Support Other</t>
  </si>
  <si>
    <t>Support Other CPP EI EHT</t>
  </si>
  <si>
    <t>Support Other CAAT</t>
  </si>
  <si>
    <t>Total FT Salaries and Benefits</t>
  </si>
  <si>
    <t>Total PT Salaries Benefits</t>
  </si>
  <si>
    <t>Incidental Fee Expense</t>
  </si>
  <si>
    <t>Specialized Equipment - Non Capital</t>
  </si>
  <si>
    <t>Marketing</t>
  </si>
  <si>
    <t>Contribution</t>
  </si>
  <si>
    <t>Program Costing Summary - Finance</t>
  </si>
  <si>
    <t>Capital</t>
  </si>
  <si>
    <t>Other Capital 1</t>
  </si>
  <si>
    <t>Other Capital 2</t>
  </si>
  <si>
    <t>Amounts for Base Calcs</t>
  </si>
  <si>
    <t>LRC Amt per FTE</t>
  </si>
  <si>
    <t>Total Capital</t>
  </si>
  <si>
    <t>CPP EI EHT</t>
  </si>
  <si>
    <t>CAAT</t>
  </si>
  <si>
    <t>&lt;&lt;&lt;TBD at a later time - could add another tab if clinic part of costing</t>
  </si>
  <si>
    <t>Ext Benefits</t>
  </si>
  <si>
    <t>Faculty Ext Benefits</t>
  </si>
  <si>
    <t>Support Ext Benefits</t>
  </si>
  <si>
    <t>Faculty Teaching Ext Benefits</t>
  </si>
  <si>
    <t>Support Other Ext Benefits</t>
  </si>
  <si>
    <t>PT Faculty (assume Partial Load)</t>
  </si>
  <si>
    <t>Automotive and Business</t>
  </si>
  <si>
    <t>Hospitality</t>
  </si>
  <si>
    <t>Engineering Technology</t>
  </si>
  <si>
    <t>Computer Studies and Design Arts</t>
  </si>
  <si>
    <t>Human Services</t>
  </si>
  <si>
    <t>Liberal Arts</t>
  </si>
  <si>
    <t>Indigenous</t>
  </si>
  <si>
    <t>Health Sciences</t>
  </si>
  <si>
    <t>Allocations - Central Unallocated</t>
  </si>
  <si>
    <t>Allocations - Gen Ed Comms</t>
  </si>
  <si>
    <t>Allocations - College Degrees</t>
  </si>
  <si>
    <t>Total Courses * Students</t>
  </si>
  <si>
    <t>Cost per Courses*Students</t>
  </si>
  <si>
    <t>populated using allocation methodology at time of budget year overall planning</t>
  </si>
  <si>
    <t>TBD</t>
  </si>
  <si>
    <t>Program Costing Summary - Board of Governors</t>
  </si>
  <si>
    <t>Enrolment</t>
  </si>
  <si>
    <t>Summer</t>
  </si>
  <si>
    <t>Fall</t>
  </si>
  <si>
    <t>Winter</t>
  </si>
  <si>
    <t>Total</t>
  </si>
  <si>
    <t>Salary and Benefits</t>
  </si>
  <si>
    <t>Non Salary</t>
  </si>
  <si>
    <t>Allocated Expenses</t>
  </si>
  <si>
    <t>Capital Costs</t>
  </si>
  <si>
    <t>Other Direct Costs to be incurred by other Depts</t>
  </si>
  <si>
    <t>% Taught by FT Faculty</t>
  </si>
  <si>
    <t>Program Costing TCH Forecast - excl TCH from Gen Ed Comms and College Degree Depts</t>
  </si>
  <si>
    <t>FACULTY TCH - excl TCH from Gen Ed Comms and College Degree Depts</t>
  </si>
  <si>
    <t>Other Info Used in Calcs Above</t>
  </si>
  <si>
    <t>Non Salary (excl Incidental) Cost per Student</t>
  </si>
  <si>
    <t>FINANCE ONLY</t>
  </si>
  <si>
    <t>FINANCE ONLY - TOTAL REVENUE</t>
  </si>
  <si>
    <t>Tuition, Lab Fees, and Grant Revenue</t>
  </si>
  <si>
    <t>Academic Area</t>
  </si>
  <si>
    <t>Progression</t>
  </si>
  <si>
    <t>Please insert comments below of the progression of your program</t>
  </si>
  <si>
    <t>Fiscal Year</t>
  </si>
  <si>
    <t>Pgm Development:  On-Line</t>
  </si>
  <si>
    <t>Pgm Development:  Excluding On-Line</t>
  </si>
  <si>
    <t>Other New Salary Costs, Excl Benefits</t>
  </si>
  <si>
    <t>New FT Support</t>
  </si>
  <si>
    <t>New PT Support</t>
  </si>
  <si>
    <t>Program Development Number of Downloads</t>
  </si>
  <si>
    <t>Rates (excluding Benefits) and Other</t>
  </si>
  <si>
    <t>Item(s)</t>
  </si>
  <si>
    <t>Program:</t>
  </si>
  <si>
    <t>New Program</t>
  </si>
  <si>
    <t>Program Change / Renewal</t>
  </si>
  <si>
    <t>Type of Consultation (choose from drop-down)</t>
  </si>
  <si>
    <t>Non Capital</t>
  </si>
  <si>
    <t>Cost / Student</t>
  </si>
  <si>
    <t>FYI Cost / Student in Prior Template</t>
  </si>
  <si>
    <t>populated from TCH process</t>
  </si>
  <si>
    <t>College's Target Contribution</t>
  </si>
  <si>
    <t>What is the maximum section Theory size?</t>
  </si>
  <si>
    <t>Facilities</t>
  </si>
  <si>
    <t>IT</t>
  </si>
  <si>
    <t>Capital Total</t>
  </si>
  <si>
    <t>Non Salary Total</t>
  </si>
  <si>
    <t>Benefits % based on 26/27 plan</t>
  </si>
  <si>
    <t>Gen Ed Costs (deptid 100108) 24/25 - Barrie</t>
  </si>
  <si>
    <t>285 prior template</t>
  </si>
  <si>
    <t>560 prior template</t>
  </si>
  <si>
    <t>College Degree Costs (deptid 100128) 24/25 - Barrie</t>
  </si>
  <si>
    <t>Allocations - International - 25/26 Budget</t>
  </si>
  <si>
    <t>10.0% used previously on all semesters</t>
  </si>
  <si>
    <t>Will Use (based on sem 1/2 tuition only)</t>
  </si>
  <si>
    <t>25/26 Forecast</t>
  </si>
  <si>
    <t>25/26 Central Unallocated Costs</t>
  </si>
  <si>
    <t>Estimated Cost inflation factor</t>
  </si>
  <si>
    <t>Total Non Salary Direct with Cost Inflation</t>
  </si>
  <si>
    <t>Cost Inflation excluding Incidental only</t>
  </si>
  <si>
    <t>Subtotal</t>
  </si>
  <si>
    <t>Clinical</t>
  </si>
  <si>
    <t>Theory</t>
  </si>
  <si>
    <t>Lab</t>
  </si>
  <si>
    <t>GNED</t>
  </si>
  <si>
    <t>XXXX</t>
  </si>
  <si>
    <t>Communication</t>
  </si>
  <si>
    <t>Lab and Safety</t>
  </si>
  <si>
    <t>MLAB 1XXX-3</t>
  </si>
  <si>
    <t>Medical Laboratory Mathematics</t>
  </si>
  <si>
    <t>MLAB 1XXX-2</t>
  </si>
  <si>
    <t>MATH 1XXX-2</t>
  </si>
  <si>
    <t>Anatomy and Teminology</t>
  </si>
  <si>
    <t>BIOL 1XXX-3</t>
  </si>
  <si>
    <t>Sections</t>
  </si>
  <si>
    <t>Enrol</t>
  </si>
  <si>
    <t>TCH Faculty</t>
  </si>
  <si>
    <t>SCH</t>
  </si>
  <si>
    <t>Sec Max</t>
  </si>
  <si>
    <t>Type</t>
  </si>
  <si>
    <t>Course Name</t>
  </si>
  <si>
    <t>Course Code</t>
  </si>
  <si>
    <t>Sem</t>
  </si>
  <si>
    <t>TCH Calcs</t>
  </si>
  <si>
    <t>Term</t>
  </si>
  <si>
    <t>Select via Dropdown</t>
  </si>
  <si>
    <t>What is the maximum section Clinical size? (if applicable)</t>
  </si>
  <si>
    <t>What is the maximum section Lab size? (if applicable)</t>
  </si>
  <si>
    <t>Staffing - Please also attach a loading sheet / complete the TCH calcs tab</t>
  </si>
  <si>
    <t>FYI estimated % increase each academic year</t>
  </si>
  <si>
    <t>Library Costs (calc at base amt per student semester)</t>
  </si>
  <si>
    <t>Will Use</t>
  </si>
  <si>
    <t>(also FYI - using v4 26/27 alloc central file, average is approx $396 - so $400 is reasonable)</t>
  </si>
  <si>
    <t>(previously from 19/20 have used differing amounts by school - ranging from $205 to $480, while overall average was only $298)</t>
  </si>
  <si>
    <t>Faculty Pgm Dev / PT Coordinator</t>
  </si>
  <si>
    <t>Faculty Pgm Dev / PT Coordinator CPP EI EHT</t>
  </si>
  <si>
    <t>Faculty Pgm Dev / PT Coordinator Ext Benefits</t>
  </si>
  <si>
    <t>Faculty Pgm Dev / PT Coordinator CAAT</t>
  </si>
  <si>
    <t>PT Faculty (standard is $125)</t>
  </si>
  <si>
    <t>Projected Enrolment</t>
  </si>
  <si>
    <t>Cohort</t>
  </si>
  <si>
    <t>Fiscal</t>
  </si>
  <si>
    <t>Semester</t>
  </si>
  <si>
    <t>Fiscal Year of Planned Program Launch (enter as YY/YY)</t>
  </si>
  <si>
    <t>Semester 1</t>
  </si>
  <si>
    <t>Semester 2</t>
  </si>
  <si>
    <t>Semester 3</t>
  </si>
  <si>
    <t>Semester 4</t>
  </si>
  <si>
    <t>Semester 5</t>
  </si>
  <si>
    <t>Semester 6</t>
  </si>
  <si>
    <t>Semester 7</t>
  </si>
  <si>
    <t>Semester 8</t>
  </si>
  <si>
    <t>Semester 9</t>
  </si>
  <si>
    <t>26/27</t>
  </si>
  <si>
    <t>Co_Fall</t>
  </si>
  <si>
    <t>FINANCE ONLY - ENROL CHECK</t>
  </si>
  <si>
    <t>Total All Years</t>
  </si>
  <si>
    <t>Total per Enrolment Tab</t>
  </si>
  <si>
    <t>Difference (Must be 0!)</t>
  </si>
  <si>
    <t>International Tuition Sem 1/2 only for Commission calc</t>
  </si>
  <si>
    <t>GenEd/Comm</t>
  </si>
  <si>
    <t>DegrBreadth</t>
  </si>
  <si>
    <t>Version Date (enter as MM/DD/YY)</t>
  </si>
  <si>
    <t>Total per TCH calcs tab</t>
  </si>
  <si>
    <t>Reverse Sign Subtotal</t>
  </si>
  <si>
    <t>Number of GEN ED COMMS / COLLEGE DEGREE BREADTH COURSES</t>
  </si>
  <si>
    <t>FINANCE ONLY - COST OF GEN ED COMMS COURSES / COLLEGE DEGREE BREADTH COURSES</t>
  </si>
  <si>
    <t>Pre-Launch Year</t>
  </si>
  <si>
    <t>&lt;&lt;&lt;student #s and costs used from 10/16/25 forecast allocation file in 25/26.  "Enrol Alloc" tab - column F for enrolment and column O for total allocation</t>
  </si>
  <si>
    <t>Pre-Launch</t>
  </si>
  <si>
    <t>Cumulative Contribution (excl Pre-Launch)</t>
  </si>
  <si>
    <t>MTCU - APS programs list</t>
  </si>
  <si>
    <t>College:</t>
  </si>
  <si>
    <t>Algonquin College,Cambrian College,Canadore College,Centennial College,Collège Boréal,Conestoga College,Confederation College,Durham College,Fanshawe College,George Brown College,Georgian College,Humber College,La Cité Collégiale,Lambton College,Loyalist College,Mohawk College,Niagara College,Northern College,Sault College,Seneca College,Sheridan College,Sir Sandford Fleming College,St. Clair College,St. Lawrence College</t>
  </si>
  <si>
    <t>MTCU:</t>
  </si>
  <si>
    <t>All</t>
  </si>
  <si>
    <t>APS Status:</t>
  </si>
  <si>
    <t>Active Program,Cancelled,Suspended,Transfer</t>
  </si>
  <si>
    <t>College</t>
  </si>
  <si>
    <t>APS</t>
  </si>
  <si>
    <t>APS Title</t>
  </si>
  <si>
    <t>MTCU Code</t>
  </si>
  <si>
    <t>MTCU Title</t>
  </si>
  <si>
    <t>Credential Type</t>
  </si>
  <si>
    <t>Tution</t>
  </si>
  <si>
    <t>WT</t>
  </si>
  <si>
    <t>FU</t>
  </si>
  <si>
    <t>High Demand</t>
  </si>
  <si>
    <t>Status</t>
  </si>
  <si>
    <t>Duration</t>
  </si>
  <si>
    <t>Degree Length</t>
  </si>
  <si>
    <t>OccCl</t>
  </si>
  <si>
    <t>TF</t>
  </si>
  <si>
    <t>Lang</t>
  </si>
  <si>
    <t>Date of Submission</t>
  </si>
  <si>
    <t>Start</t>
  </si>
  <si>
    <t>Cancel</t>
  </si>
  <si>
    <t>Family</t>
  </si>
  <si>
    <t>P-T Co-op</t>
  </si>
  <si>
    <t>MTCU Title Fr</t>
  </si>
  <si>
    <t>Supercode</t>
  </si>
  <si>
    <t>Supercode Title</t>
  </si>
  <si>
    <t>Supercode Title Fr</t>
  </si>
  <si>
    <t>APS Key</t>
  </si>
  <si>
    <t>Coop Flag</t>
  </si>
  <si>
    <t>Date of Approval</t>
  </si>
  <si>
    <t>Occupational Division</t>
  </si>
  <si>
    <t>BORE</t>
  </si>
  <si>
    <t>Baccalauréat en administration des affaires</t>
  </si>
  <si>
    <t>Three-Year Bachelor of Business Administration</t>
  </si>
  <si>
    <t>Baccalaureate Degree</t>
  </si>
  <si>
    <t>T</t>
  </si>
  <si>
    <t>A</t>
  </si>
  <si>
    <t>S006</t>
  </si>
  <si>
    <t>3 years</t>
  </si>
  <si>
    <t>B06</t>
  </si>
  <si>
    <t xml:space="preserve"> 0100"</t>
  </si>
  <si>
    <t>Baccalauréat en administration des affaires en trois ans</t>
  </si>
  <si>
    <t>B-30100</t>
  </si>
  <si>
    <t>BORE03003</t>
  </si>
  <si>
    <t>Affaires</t>
  </si>
  <si>
    <t>CAMB</t>
  </si>
  <si>
    <t>E</t>
  </si>
  <si>
    <t>CAMB03003</t>
  </si>
  <si>
    <t>Business</t>
  </si>
  <si>
    <t>DURH</t>
  </si>
  <si>
    <t>Bachelor of Business Administration (Human Resources Management)</t>
  </si>
  <si>
    <t>S007</t>
  </si>
  <si>
    <t>19/11/2024</t>
  </si>
  <si>
    <t>DURH03011</t>
  </si>
  <si>
    <t>SENE</t>
  </si>
  <si>
    <t>Bachelor of Business Administration</t>
  </si>
  <si>
    <t>SENE03030</t>
  </si>
  <si>
    <t>CANA</t>
  </si>
  <si>
    <t>Bachelor of Commerce</t>
  </si>
  <si>
    <t>Bachelor of Commerce - Applied Business</t>
  </si>
  <si>
    <t xml:space="preserve"> 0200"</t>
  </si>
  <si>
    <t>Baccalauréat en commerce -  affaires appliquées</t>
  </si>
  <si>
    <t>B-30200</t>
  </si>
  <si>
    <t>CANA03003</t>
  </si>
  <si>
    <t>CONS</t>
  </si>
  <si>
    <t>Bachelor of Human Resources Management</t>
  </si>
  <si>
    <t>B11</t>
  </si>
  <si>
    <t xml:space="preserve"> 0223"</t>
  </si>
  <si>
    <t>Baccalauréat en gestion des ressources humaines</t>
  </si>
  <si>
    <t>B-30223</t>
  </si>
  <si>
    <t>CONS03022</t>
  </si>
  <si>
    <t>Baccalauréat en sciences de l'informatique</t>
  </si>
  <si>
    <t>Bachelor of Computer Science</t>
  </si>
  <si>
    <t>T06</t>
  </si>
  <si>
    <t xml:space="preserve"> 0505"</t>
  </si>
  <si>
    <t>Baccalauréats en sciences de l'information</t>
  </si>
  <si>
    <t>B-30505</t>
  </si>
  <si>
    <t>BORE03005</t>
  </si>
  <si>
    <t>Technologie</t>
  </si>
  <si>
    <t>31/05/2023</t>
  </si>
  <si>
    <t>CONS03023</t>
  </si>
  <si>
    <t>Technology</t>
  </si>
  <si>
    <t>SENE03028</t>
  </si>
  <si>
    <t>Bachelor of Data Analytics</t>
  </si>
  <si>
    <t>B01</t>
  </si>
  <si>
    <t>25/03/2024</t>
  </si>
  <si>
    <t xml:space="preserve"> 0523"</t>
  </si>
  <si>
    <t>Baccalauréat en analyse de données</t>
  </si>
  <si>
    <t>B-30523</t>
  </si>
  <si>
    <t>CONS03030</t>
  </si>
  <si>
    <t>Bachelor of Science- Cosmetic Science</t>
  </si>
  <si>
    <t>H03</t>
  </si>
  <si>
    <t xml:space="preserve"> 1304"</t>
  </si>
  <si>
    <t>Baccalauréat en sciences</t>
  </si>
  <si>
    <t>B-31304</t>
  </si>
  <si>
    <t>Bachelor of Science</t>
  </si>
  <si>
    <t>SENE03029</t>
  </si>
  <si>
    <t>Health</t>
  </si>
  <si>
    <t>Bachelor of Animation</t>
  </si>
  <si>
    <t>Bachelor of Applied Arts (Animation)</t>
  </si>
  <si>
    <t>A01</t>
  </si>
  <si>
    <t>29/07/2024</t>
  </si>
  <si>
    <t xml:space="preserve"> 1901"</t>
  </si>
  <si>
    <t>Baccalauréat en arts appliqués-animation</t>
  </si>
  <si>
    <t>B-31901</t>
  </si>
  <si>
    <t>CONS03032</t>
  </si>
  <si>
    <t>Arts</t>
  </si>
  <si>
    <t>Bachelor of Paralegal</t>
  </si>
  <si>
    <t>B15</t>
  </si>
  <si>
    <t>13/09/2023</t>
  </si>
  <si>
    <t xml:space="preserve"> 2611"</t>
  </si>
  <si>
    <t>Baccalauréat en arts appliqués-études parajuridiques</t>
  </si>
  <si>
    <t>B-32611</t>
  </si>
  <si>
    <t>Bachelor of Applied Arts (Paralegal Studies)</t>
  </si>
  <si>
    <t>DURH03009</t>
  </si>
  <si>
    <t>LACI</t>
  </si>
  <si>
    <t>Baccalauréat en commerce</t>
  </si>
  <si>
    <t>28/11/2023</t>
  </si>
  <si>
    <t xml:space="preserve"> 2900"</t>
  </si>
  <si>
    <t>B-32900</t>
  </si>
  <si>
    <t>LACI03002</t>
  </si>
  <si>
    <t>Bachelor of Hospitality Management</t>
  </si>
  <si>
    <t>B17</t>
  </si>
  <si>
    <t xml:space="preserve"> 3209"</t>
  </si>
  <si>
    <t>•	Baccalauréat en gestion du tourisme et de l'hôtellerie</t>
  </si>
  <si>
    <t>B-33209</t>
  </si>
  <si>
    <t>CONS03027</t>
  </si>
  <si>
    <t>Bachelor of Computer Science-Software Development</t>
  </si>
  <si>
    <t>Bachelor of Computer Science - Software Development</t>
  </si>
  <si>
    <t>15/06/2023</t>
  </si>
  <si>
    <t xml:space="preserve"> 7000"</t>
  </si>
  <si>
    <t>Baccalauréats en sciences de l'information appliquées - élaboration de logiciels</t>
  </si>
  <si>
    <t>B-37000</t>
  </si>
  <si>
    <t>CANA03004</t>
  </si>
  <si>
    <t>Accounting Foundations</t>
  </si>
  <si>
    <t>Accounting Techniques</t>
  </si>
  <si>
    <t>Ontario College Certificate</t>
  </si>
  <si>
    <t>S002</t>
  </si>
  <si>
    <t>N/A</t>
  </si>
  <si>
    <t>B07</t>
  </si>
  <si>
    <t>Pratique de la comptabilité</t>
  </si>
  <si>
    <t>C-40100</t>
  </si>
  <si>
    <t>CANA01185</t>
  </si>
  <si>
    <t>LOYT</t>
  </si>
  <si>
    <t>C</t>
  </si>
  <si>
    <t>LOYT01077</t>
  </si>
  <si>
    <t>21/12/2009</t>
  </si>
  <si>
    <t>SENE01281</t>
  </si>
  <si>
    <t>CENT</t>
  </si>
  <si>
    <t>Administration Studies</t>
  </si>
  <si>
    <t>U</t>
  </si>
  <si>
    <t>Études en administration</t>
  </si>
  <si>
    <t>C-40200</t>
  </si>
  <si>
    <t>CENT01000</t>
  </si>
  <si>
    <t>NORT</t>
  </si>
  <si>
    <t>Introductory Management</t>
  </si>
  <si>
    <t>NORT01155</t>
  </si>
  <si>
    <t>Management</t>
  </si>
  <si>
    <t>NORT01194</t>
  </si>
  <si>
    <t>SAUL</t>
  </si>
  <si>
    <t>Technical Administration</t>
  </si>
  <si>
    <t>SAUL01038</t>
  </si>
  <si>
    <t>Aboriginal Business</t>
  </si>
  <si>
    <t>S2.5</t>
  </si>
  <si>
    <t>SAUL01156</t>
  </si>
  <si>
    <t>Pre-business</t>
  </si>
  <si>
    <t>A09</t>
  </si>
  <si>
    <t>23/02/2006</t>
  </si>
  <si>
    <t xml:space="preserve"> 0205"</t>
  </si>
  <si>
    <t>Cours préparatoire au programme d'administration</t>
  </si>
  <si>
    <t>C-40205</t>
  </si>
  <si>
    <t>CENT01203</t>
  </si>
  <si>
    <t>GRBR</t>
  </si>
  <si>
    <t>GRBR01204</t>
  </si>
  <si>
    <t>LAMB</t>
  </si>
  <si>
    <t>LAMB01061</t>
  </si>
  <si>
    <t>Pre-Business</t>
  </si>
  <si>
    <t>SENE01264</t>
  </si>
  <si>
    <t>STCL</t>
  </si>
  <si>
    <t>STCL01185</t>
  </si>
  <si>
    <t>(P-T) Management Skills</t>
  </si>
  <si>
    <t>Management Skills</t>
  </si>
  <si>
    <t>H532</t>
  </si>
  <si>
    <t xml:space="preserve"> 0206"</t>
  </si>
  <si>
    <t>Pratique en gestion</t>
  </si>
  <si>
    <t>C-40206</t>
  </si>
  <si>
    <t>CONS01146</t>
  </si>
  <si>
    <t>MOHA</t>
  </si>
  <si>
    <t>Global Professional Practices</t>
  </si>
  <si>
    <t>27/11/2023</t>
  </si>
  <si>
    <t xml:space="preserve"> 0207"</t>
  </si>
  <si>
    <t>Pratiques professionnelles mondiales</t>
  </si>
  <si>
    <t>C-40207</t>
  </si>
  <si>
    <t>MOHA01313</t>
  </si>
  <si>
    <t>ALGO</t>
  </si>
  <si>
    <t>Business Fundamentals</t>
  </si>
  <si>
    <t>20/07/2018</t>
  </si>
  <si>
    <t xml:space="preserve"> 0208"</t>
  </si>
  <si>
    <t>Principes fondamentaux en commerce</t>
  </si>
  <si>
    <t>C-40208</t>
  </si>
  <si>
    <t>ALGO01480</t>
  </si>
  <si>
    <t>Pratiques en administration des affaires</t>
  </si>
  <si>
    <t>BORE01171</t>
  </si>
  <si>
    <t>17/06/2011</t>
  </si>
  <si>
    <t>CAMB01285</t>
  </si>
  <si>
    <t>26/05/2016</t>
  </si>
  <si>
    <t>CANA01218</t>
  </si>
  <si>
    <t>Business Foundations</t>
  </si>
  <si>
    <t>CENT01283</t>
  </si>
  <si>
    <t>CONF</t>
  </si>
  <si>
    <t>20/06/2006</t>
  </si>
  <si>
    <t>CONF01178</t>
  </si>
  <si>
    <t>CONS01196</t>
  </si>
  <si>
    <t>Business Fundamentals - Banking and Financial Services</t>
  </si>
  <si>
    <t>CONS01425</t>
  </si>
  <si>
    <t>DURH01181</t>
  </si>
  <si>
    <t>FANS</t>
  </si>
  <si>
    <t>Business - Fundamentals</t>
  </si>
  <si>
    <t>28/04/2008</t>
  </si>
  <si>
    <t>FANS01264</t>
  </si>
  <si>
    <t>Business Fundamentals - Entrepreneurship</t>
  </si>
  <si>
    <t>FANS01345</t>
  </si>
  <si>
    <t>GEOR</t>
  </si>
  <si>
    <t>30/05/2011</t>
  </si>
  <si>
    <t>GEOR01230</t>
  </si>
  <si>
    <t>14/07/2011</t>
  </si>
  <si>
    <t>LACI01173</t>
  </si>
  <si>
    <t>20/01/2025</t>
  </si>
  <si>
    <t>LAMB01187</t>
  </si>
  <si>
    <t>25/04/2008</t>
  </si>
  <si>
    <t>MOHA01231</t>
  </si>
  <si>
    <t>Business Fundamentals - Small Business</t>
  </si>
  <si>
    <t>15/08/2018</t>
  </si>
  <si>
    <t>MOHA01298</t>
  </si>
  <si>
    <t>NIAG</t>
  </si>
  <si>
    <t>27/07/2017</t>
  </si>
  <si>
    <t>NIAG01241</t>
  </si>
  <si>
    <t>31/10/2016</t>
  </si>
  <si>
    <t>SAUL01214</t>
  </si>
  <si>
    <t>SLAW</t>
  </si>
  <si>
    <t>21/10/2013</t>
  </si>
  <si>
    <t>SLAW01212</t>
  </si>
  <si>
    <t>S001</t>
  </si>
  <si>
    <t xml:space="preserve"> 0214"</t>
  </si>
  <si>
    <t>Connaissance fondamentale en commerce</t>
  </si>
  <si>
    <t>C-40214</t>
  </si>
  <si>
    <t>GEOR01192</t>
  </si>
  <si>
    <t>Quality Management</t>
  </si>
  <si>
    <t xml:space="preserve"> 0217"</t>
  </si>
  <si>
    <t>Gestion de la qualité</t>
  </si>
  <si>
    <t>C-40217</t>
  </si>
  <si>
    <t>SLAW01146</t>
  </si>
  <si>
    <t>Quality Assurance And Management - Level I</t>
  </si>
  <si>
    <t>H210</t>
  </si>
  <si>
    <t>STCL01172</t>
  </si>
  <si>
    <t>Quality Assurance And Management - Level Ii</t>
  </si>
  <si>
    <t>H336</t>
  </si>
  <si>
    <t>STCL01173</t>
  </si>
  <si>
    <t>(P-T) Municipal Administration</t>
  </si>
  <si>
    <t>Municipal Administration</t>
  </si>
  <si>
    <t>B10</t>
  </si>
  <si>
    <t xml:space="preserve"> 0219"</t>
  </si>
  <si>
    <t>Administration municipale</t>
  </si>
  <si>
    <t>C-40219</t>
  </si>
  <si>
    <t>FANS01104</t>
  </si>
  <si>
    <t>27/03/1974</t>
  </si>
  <si>
    <t>SLAW01082</t>
  </si>
  <si>
    <t>Health Office Operations</t>
  </si>
  <si>
    <t>H788</t>
  </si>
  <si>
    <t>B02</t>
  </si>
  <si>
    <t xml:space="preserve"> 0222"</t>
  </si>
  <si>
    <t>Tenue de bureau médical</t>
  </si>
  <si>
    <t>C-40222</t>
  </si>
  <si>
    <t>CONS01103</t>
  </si>
  <si>
    <t>(P-T) Human Resources Practices</t>
  </si>
  <si>
    <t>Human Resources Practices</t>
  </si>
  <si>
    <t>H360</t>
  </si>
  <si>
    <t>Pratiques en gestion des ressources humaines</t>
  </si>
  <si>
    <t>C-40223</t>
  </si>
  <si>
    <t>SAUL01126</t>
  </si>
  <si>
    <t>Gestion de la petite entreprise</t>
  </si>
  <si>
    <t>Small Business</t>
  </si>
  <si>
    <t>B14</t>
  </si>
  <si>
    <t xml:space="preserve"> 0231"</t>
  </si>
  <si>
    <t>Petites entreprises</t>
  </si>
  <si>
    <t>C-40231</t>
  </si>
  <si>
    <t>BORE01029</t>
  </si>
  <si>
    <t>CAMB01158</t>
  </si>
  <si>
    <t>Entrepreneurship</t>
  </si>
  <si>
    <t>CANA01101</t>
  </si>
  <si>
    <t>Small Business Management</t>
  </si>
  <si>
    <t>CENT01112</t>
  </si>
  <si>
    <t>CONF01104</t>
  </si>
  <si>
    <t>CONS01087</t>
  </si>
  <si>
    <t>26/08/2010</t>
  </si>
  <si>
    <t>FANS01280</t>
  </si>
  <si>
    <t>GEOR01094</t>
  </si>
  <si>
    <t>GRBR01161</t>
  </si>
  <si>
    <t>Small Business And Entrepreneurship</t>
  </si>
  <si>
    <t>MOHA01207</t>
  </si>
  <si>
    <t>Aboriginal Small Business Management</t>
  </si>
  <si>
    <t>20/08/2008</t>
  </si>
  <si>
    <t>MOHA01233</t>
  </si>
  <si>
    <t>NORT01134</t>
  </si>
  <si>
    <t>NORT01135</t>
  </si>
  <si>
    <t>SAUL01106</t>
  </si>
  <si>
    <t>SSFL</t>
  </si>
  <si>
    <t>SSFL01132</t>
  </si>
  <si>
    <t>STCL01127</t>
  </si>
  <si>
    <t>19/05/2010</t>
  </si>
  <si>
    <t>STCL01210</t>
  </si>
  <si>
    <t>Gestion des entreprises agricoles</t>
  </si>
  <si>
    <t>Agriculture Business Management</t>
  </si>
  <si>
    <t>31/05/2018</t>
  </si>
  <si>
    <t xml:space="preserve"> 0232"</t>
  </si>
  <si>
    <t>C-40232</t>
  </si>
  <si>
    <t>LACI01201</t>
  </si>
  <si>
    <t>Ambulance Management</t>
  </si>
  <si>
    <t>H120</t>
  </si>
  <si>
    <t>H01</t>
  </si>
  <si>
    <t xml:space="preserve"> 0250"</t>
  </si>
  <si>
    <t>Gestion des services ambulanciers</t>
  </si>
  <si>
    <t>C-40250</t>
  </si>
  <si>
    <t>CAMB01146</t>
  </si>
  <si>
    <t>HUMB</t>
  </si>
  <si>
    <t>H140</t>
  </si>
  <si>
    <t>HUMB01168</t>
  </si>
  <si>
    <t>Native Education - Business And Tourism</t>
  </si>
  <si>
    <t>A19</t>
  </si>
  <si>
    <t xml:space="preserve"> 0257"</t>
  </si>
  <si>
    <t>Communautés autochtones - commerce et tourisme</t>
  </si>
  <si>
    <t>C-40257</t>
  </si>
  <si>
    <t>Native Education - Business And Tourism - 1 year</t>
  </si>
  <si>
    <t>GEOR01097</t>
  </si>
  <si>
    <t>Native Education - Self Government And Band Management</t>
  </si>
  <si>
    <t>Band Management</t>
  </si>
  <si>
    <t xml:space="preserve"> 0259"</t>
  </si>
  <si>
    <t>Gestion des bandes</t>
  </si>
  <si>
    <t>C-40259</t>
  </si>
  <si>
    <t>Band Management - 1 year</t>
  </si>
  <si>
    <t>Gestion des bandes - 1 an</t>
  </si>
  <si>
    <t>GEOR01095</t>
  </si>
  <si>
    <t>Business Studies - Aviation</t>
  </si>
  <si>
    <t>B18</t>
  </si>
  <si>
    <t xml:space="preserve"> 0261"</t>
  </si>
  <si>
    <t>Administration des affaires aéronautique</t>
  </si>
  <si>
    <t>C-40261</t>
  </si>
  <si>
    <t>CAMB01281</t>
  </si>
  <si>
    <t>Independent Music Production</t>
  </si>
  <si>
    <t>29/09/2013</t>
  </si>
  <si>
    <t xml:space="preserve"> 0264"</t>
  </si>
  <si>
    <t>Production musicale indépendante</t>
  </si>
  <si>
    <t>C-40264</t>
  </si>
  <si>
    <t>CAMB01300</t>
  </si>
  <si>
    <t>SENE01243</t>
  </si>
  <si>
    <t>Independent Songwriting and Performance</t>
  </si>
  <si>
    <t>16/06/2014</t>
  </si>
  <si>
    <t>SENE01302</t>
  </si>
  <si>
    <t>E-business Assistant</t>
  </si>
  <si>
    <t xml:space="preserve"> 0272"</t>
  </si>
  <si>
    <t>Adjoint(e) d'entreprise électronique</t>
  </si>
  <si>
    <t>C-40272</t>
  </si>
  <si>
    <t>ALGO01350</t>
  </si>
  <si>
    <t>Computerized Business Systems</t>
  </si>
  <si>
    <t>Small Business - Office Automation</t>
  </si>
  <si>
    <t xml:space="preserve"> 0273"</t>
  </si>
  <si>
    <t>Petites entreprises - bureautique</t>
  </si>
  <si>
    <t>C-40273</t>
  </si>
  <si>
    <t>ALGO01316</t>
  </si>
  <si>
    <t>LOYT01062</t>
  </si>
  <si>
    <t>(P-T) Computerized Business Systems</t>
  </si>
  <si>
    <t>SAUL01146</t>
  </si>
  <si>
    <t>SLAW01163</t>
  </si>
  <si>
    <t>Geomatics Survey Techniques</t>
  </si>
  <si>
    <t>T04</t>
  </si>
  <si>
    <t xml:space="preserve"> 0300"</t>
  </si>
  <si>
    <t>Pratique géomatique de levé de terrain</t>
  </si>
  <si>
    <t>C-40300</t>
  </si>
  <si>
    <t>FANS01222</t>
  </si>
  <si>
    <t>Drafting Techniques</t>
  </si>
  <si>
    <t>S003</t>
  </si>
  <si>
    <t>T05</t>
  </si>
  <si>
    <t xml:space="preserve"> 0400"</t>
  </si>
  <si>
    <t>Aide en dessin industriel</t>
  </si>
  <si>
    <t>C-40400</t>
  </si>
  <si>
    <t>CONF01108</t>
  </si>
  <si>
    <t>Computer-Aided Drafting and Design</t>
  </si>
  <si>
    <t>CONS01339</t>
  </si>
  <si>
    <t>Drafting and Design for Additive Manufacturing</t>
  </si>
  <si>
    <t>20/01/2023</t>
  </si>
  <si>
    <t>CONS01384</t>
  </si>
  <si>
    <t>Drafting Engineering Techniques - Piping</t>
  </si>
  <si>
    <t>31/03/1991</t>
  </si>
  <si>
    <t>LAMB01027</t>
  </si>
  <si>
    <t>Residential Drafting And Design Techniques</t>
  </si>
  <si>
    <t>H688</t>
  </si>
  <si>
    <t>15/06/1998</t>
  </si>
  <si>
    <t>LOYT01089</t>
  </si>
  <si>
    <t>Information Processing</t>
  </si>
  <si>
    <t xml:space="preserve"> 0500"</t>
  </si>
  <si>
    <t>Traitement de l'information</t>
  </si>
  <si>
    <t>C-40500</t>
  </si>
  <si>
    <t>ALGO01064</t>
  </si>
  <si>
    <t>W043</t>
  </si>
  <si>
    <t>ALGO01203</t>
  </si>
  <si>
    <t>Certificate Of Business - Computer Programming</t>
  </si>
  <si>
    <t>CENT01026</t>
  </si>
  <si>
    <t>Data Processing and Reporting</t>
  </si>
  <si>
    <t>20/06/2019</t>
  </si>
  <si>
    <t>CONS01346</t>
  </si>
  <si>
    <t>Computer Applications</t>
  </si>
  <si>
    <t>27/08/1981</t>
  </si>
  <si>
    <t>GEOR01060</t>
  </si>
  <si>
    <t>Junior Programmer</t>
  </si>
  <si>
    <t>29/05/1981</t>
  </si>
  <si>
    <t>GRBR01099</t>
  </si>
  <si>
    <t>Concentrated Junior Programming</t>
  </si>
  <si>
    <t>SENE01119</t>
  </si>
  <si>
    <t>Computer Foundations</t>
  </si>
  <si>
    <t>Connaissance fondamentale en informatique</t>
  </si>
  <si>
    <t>C-40505</t>
  </si>
  <si>
    <t>DURH01244</t>
  </si>
  <si>
    <t>SAUL01170</t>
  </si>
  <si>
    <t>Computer Applications Support</t>
  </si>
  <si>
    <t xml:space="preserve"> 0508"</t>
  </si>
  <si>
    <t>Soutien en matière d'applications informatiques</t>
  </si>
  <si>
    <t>C-40508</t>
  </si>
  <si>
    <t>FANS01213</t>
  </si>
  <si>
    <t>Computer Repair And Maintenance</t>
  </si>
  <si>
    <t xml:space="preserve"> 0509"</t>
  </si>
  <si>
    <t>Entretien et réparation d'ordinateurs</t>
  </si>
  <si>
    <t>C-40509</t>
  </si>
  <si>
    <t>CENT01148</t>
  </si>
  <si>
    <t>Soutien technique en informatique</t>
  </si>
  <si>
    <t>Computer Technical Support</t>
  </si>
  <si>
    <t xml:space="preserve"> 0510"</t>
  </si>
  <si>
    <t>Soutien Techniques en informatique</t>
  </si>
  <si>
    <t>C-40511</t>
  </si>
  <si>
    <t>Microcomputer Support Services</t>
  </si>
  <si>
    <t>Services de soutien des micro-ordinateurs</t>
  </si>
  <si>
    <t>BORE01127</t>
  </si>
  <si>
    <t>Microcomputer Maintenance And Support</t>
  </si>
  <si>
    <t>W033</t>
  </si>
  <si>
    <t xml:space="preserve"> 0511"</t>
  </si>
  <si>
    <t>CAMB01226</t>
  </si>
  <si>
    <t>Network Maintenance And Support</t>
  </si>
  <si>
    <t>CAMB01236</t>
  </si>
  <si>
    <t>Network Technical Support</t>
  </si>
  <si>
    <t>CONS01337</t>
  </si>
  <si>
    <t>FANS01250</t>
  </si>
  <si>
    <t>NORT01179</t>
  </si>
  <si>
    <t>SHER</t>
  </si>
  <si>
    <t>Help Desk Technician</t>
  </si>
  <si>
    <t>SHER01236</t>
  </si>
  <si>
    <t>Internet Applications and Web Development Fundamentals</t>
  </si>
  <si>
    <t xml:space="preserve"> 0513"</t>
  </si>
  <si>
    <t>Développement de sites Internet</t>
  </si>
  <si>
    <t>C-40513</t>
  </si>
  <si>
    <t>Développement de sites Internet - 1 an</t>
  </si>
  <si>
    <t>CONS01338</t>
  </si>
  <si>
    <t>Web Development Essentials</t>
  </si>
  <si>
    <t>FANS01252</t>
  </si>
  <si>
    <t>Web Development and Internet Applications Fundamentals</t>
  </si>
  <si>
    <t>LOYT01152</t>
  </si>
  <si>
    <t>Internet Website Development</t>
  </si>
  <si>
    <t>NORT01169</t>
  </si>
  <si>
    <t>SSFL01238</t>
  </si>
  <si>
    <t>Computer Certification</t>
  </si>
  <si>
    <t xml:space="preserve"> 0515"</t>
  </si>
  <si>
    <t>Certification en informatique</t>
  </si>
  <si>
    <t>C-40515</t>
  </si>
  <si>
    <t>SAUL01171</t>
  </si>
  <si>
    <t>Computer Network Security</t>
  </si>
  <si>
    <t xml:space="preserve"> 0520"</t>
  </si>
  <si>
    <t>Sécurité des réseaux informatiques</t>
  </si>
  <si>
    <t>C-40520</t>
  </si>
  <si>
    <t>SAUL01167</t>
  </si>
  <si>
    <t>Child and Adolescent Mental Health</t>
  </si>
  <si>
    <t>A13</t>
  </si>
  <si>
    <t>27/01/2025</t>
  </si>
  <si>
    <t xml:space="preserve"> 0701"</t>
  </si>
  <si>
    <t>Santé mentale de l'enfant et de l'adolescent</t>
  </si>
  <si>
    <t>C-40701</t>
  </si>
  <si>
    <t>LOYT01216</t>
  </si>
  <si>
    <t>26/03/2013</t>
  </si>
  <si>
    <t>NORT01231</t>
  </si>
  <si>
    <t>Community School Worker</t>
  </si>
  <si>
    <t>A17</t>
  </si>
  <si>
    <t xml:space="preserve"> 0703"</t>
  </si>
  <si>
    <t>Travail école communautaire</t>
  </si>
  <si>
    <t>C-40703</t>
  </si>
  <si>
    <t>MOHA01017</t>
  </si>
  <si>
    <t>Native Community Worker</t>
  </si>
  <si>
    <t>S004</t>
  </si>
  <si>
    <t xml:space="preserve"> 0704"</t>
  </si>
  <si>
    <t>Travail communautaire auprès des autochtones</t>
  </si>
  <si>
    <t>C-40704</t>
  </si>
  <si>
    <t>Native Community Worker - 1 year</t>
  </si>
  <si>
    <t>Travail communautaire auprès des autochtones - 1 an</t>
  </si>
  <si>
    <t>CONF01053</t>
  </si>
  <si>
    <t>Native Education - Community And Social Development</t>
  </si>
  <si>
    <t>GEOR01099</t>
  </si>
  <si>
    <t>Native Counsellor</t>
  </si>
  <si>
    <t>NORT01136</t>
  </si>
  <si>
    <t>SAUL01155</t>
  </si>
  <si>
    <t>Aboriginal Social Justice</t>
  </si>
  <si>
    <t>A10</t>
  </si>
  <si>
    <t xml:space="preserve"> 0709"</t>
  </si>
  <si>
    <t>Justice sociale autochtone</t>
  </si>
  <si>
    <t>C-40709</t>
  </si>
  <si>
    <t>LAMB01137</t>
  </si>
  <si>
    <t>Human Services Foundations</t>
  </si>
  <si>
    <t>Human Services Foundation</t>
  </si>
  <si>
    <t>27/08/2020</t>
  </si>
  <si>
    <t xml:space="preserve"> 0719"</t>
  </si>
  <si>
    <t>Sciences du comportement</t>
  </si>
  <si>
    <t>C-40719</t>
  </si>
  <si>
    <t>Connaissance fondamentale en services humaines</t>
  </si>
  <si>
    <t>ALGO01491</t>
  </si>
  <si>
    <t>Community Services &amp; Child Studies Foundations</t>
  </si>
  <si>
    <t>26/03/2009</t>
  </si>
  <si>
    <t>CENT01239</t>
  </si>
  <si>
    <t>22/05/2002</t>
  </si>
  <si>
    <t>CONS01153</t>
  </si>
  <si>
    <t>Community Services and Child Studies Foundations</t>
  </si>
  <si>
    <t>DURH01204</t>
  </si>
  <si>
    <t>27/02/1994</t>
  </si>
  <si>
    <t>FANS01006</t>
  </si>
  <si>
    <t>Human Service Foundation</t>
  </si>
  <si>
    <t>GEOR01232</t>
  </si>
  <si>
    <t>Rehabilitation Through Education</t>
  </si>
  <si>
    <t>W020</t>
  </si>
  <si>
    <t>GRBR01069</t>
  </si>
  <si>
    <t>GRBR01228</t>
  </si>
  <si>
    <t>Présciences sociales et humaines</t>
  </si>
  <si>
    <t>LACI01200</t>
  </si>
  <si>
    <t>Pre-Community Services</t>
  </si>
  <si>
    <t>LAMB01057</t>
  </si>
  <si>
    <t>Parent Education Counselling</t>
  </si>
  <si>
    <t>MOHA01066</t>
  </si>
  <si>
    <t>19/01/2011</t>
  </si>
  <si>
    <t>MOHA01249</t>
  </si>
  <si>
    <t>Pre-community Services</t>
  </si>
  <si>
    <t>NIAG01181</t>
  </si>
  <si>
    <t>Human Service Foundations</t>
  </si>
  <si>
    <t>SSFL01258</t>
  </si>
  <si>
    <t>Settlement Services</t>
  </si>
  <si>
    <t xml:space="preserve"> 0723"</t>
  </si>
  <si>
    <t>Services d'aide à l'établissement</t>
  </si>
  <si>
    <t>C-40723</t>
  </si>
  <si>
    <t>HUMB01320</t>
  </si>
  <si>
    <t>Human Services Management</t>
  </si>
  <si>
    <t>H285</t>
  </si>
  <si>
    <t xml:space="preserve"> 0724"</t>
  </si>
  <si>
    <t>Gestion des services sociaux</t>
  </si>
  <si>
    <t>C-40724</t>
  </si>
  <si>
    <t>Human Services Management - 1 year</t>
  </si>
  <si>
    <t>SLAW01116</t>
  </si>
  <si>
    <t>American Sign Language/english Pre-interpreter</t>
  </si>
  <si>
    <t>Pre-interpreter</t>
  </si>
  <si>
    <t xml:space="preserve"> 0735"</t>
  </si>
  <si>
    <t>Pré-interprète</t>
  </si>
  <si>
    <t>C-40735</t>
  </si>
  <si>
    <t>CAMB01209</t>
  </si>
  <si>
    <t>American Sign Language And Deaf Studies</t>
  </si>
  <si>
    <t>GRBR01189</t>
  </si>
  <si>
    <t>STCL01150</t>
  </si>
  <si>
    <t>Anishinaabemowin (Ojibwe) Language Program</t>
  </si>
  <si>
    <t>Aboriginal Languages</t>
  </si>
  <si>
    <t>13/04/2021</t>
  </si>
  <si>
    <t xml:space="preserve"> 0741"</t>
  </si>
  <si>
    <t>Langues autochtones</t>
  </si>
  <si>
    <t>C-40741</t>
  </si>
  <si>
    <t>CONF01205</t>
  </si>
  <si>
    <t>Oneida - Foundations of Language and Culture</t>
  </si>
  <si>
    <t>FANS01372</t>
  </si>
  <si>
    <t>Paswe'aatigook Anishinaabemowin Language Foundations</t>
  </si>
  <si>
    <t>FANS01389</t>
  </si>
  <si>
    <t>Maajii-Anishnaabemdaa (Start Speaking the Language)</t>
  </si>
  <si>
    <t>GEOR01299</t>
  </si>
  <si>
    <t>Cree Interpretation And Translation Techniques</t>
  </si>
  <si>
    <t>NORT01157</t>
  </si>
  <si>
    <t>Anishinaabemowin Immersion</t>
  </si>
  <si>
    <t>R</t>
  </si>
  <si>
    <t>SAUL01162</t>
  </si>
  <si>
    <t>Community And Cultural Interpretation Techniques</t>
  </si>
  <si>
    <t xml:space="preserve"> 0742"</t>
  </si>
  <si>
    <t>Interprétation communautaire et culturelle</t>
  </si>
  <si>
    <t>C-40742</t>
  </si>
  <si>
    <t>ALGO01314</t>
  </si>
  <si>
    <t>Women's Studies</t>
  </si>
  <si>
    <t>H357</t>
  </si>
  <si>
    <t xml:space="preserve"> 0743"</t>
  </si>
  <si>
    <t>Études sur les femmes</t>
  </si>
  <si>
    <t>C-40743</t>
  </si>
  <si>
    <t>CONS01175</t>
  </si>
  <si>
    <t>Diversity and Intercultural Relations</t>
  </si>
  <si>
    <t xml:space="preserve"> 0745"</t>
  </si>
  <si>
    <t>Diversité et relations interculturelles</t>
  </si>
  <si>
    <t>C-40745</t>
  </si>
  <si>
    <t>GEOR01253</t>
  </si>
  <si>
    <t>Native Alcoholism Worker</t>
  </si>
  <si>
    <t xml:space="preserve"> 0901"</t>
  </si>
  <si>
    <t>Consultation en toxicomanie auprès des autochtones</t>
  </si>
  <si>
    <t>C-40901</t>
  </si>
  <si>
    <t>CONF01049</t>
  </si>
  <si>
    <t>Northern Women’s Empowerment, Support and Advocacy Education</t>
  </si>
  <si>
    <t xml:space="preserve"> 0904"</t>
  </si>
  <si>
    <t>Programme de formation sur l'autonomie, le soutien et la défense des droits pour les femmes vivant dans le Nord</t>
  </si>
  <si>
    <t>C-40904</t>
  </si>
  <si>
    <t>Programme de formation sur l'autonomie le soutien et la défense des droits pour les femmes vivant dans le Nord</t>
  </si>
  <si>
    <t>GRBR01270</t>
  </si>
  <si>
    <t>Maintenance Techniques - Small Communities</t>
  </si>
  <si>
    <t xml:space="preserve"> 1004"</t>
  </si>
  <si>
    <t>Entretien de petites collectivités</t>
  </si>
  <si>
    <t>C-41004</t>
  </si>
  <si>
    <t>CANA01123</t>
  </si>
  <si>
    <t>Mechanical Techniques - Precision Machining</t>
  </si>
  <si>
    <t>Mechanical Techniques</t>
  </si>
  <si>
    <t>T09</t>
  </si>
  <si>
    <t xml:space="preserve"> 1007"</t>
  </si>
  <si>
    <t>Pratique en mécanique</t>
  </si>
  <si>
    <t>C-41007</t>
  </si>
  <si>
    <t>ALGO01339</t>
  </si>
  <si>
    <t>Mechanical Techniques - Plumbing</t>
  </si>
  <si>
    <t>23/12/2014</t>
  </si>
  <si>
    <t>ALGO01451</t>
  </si>
  <si>
    <t>Assistant dans les métiers d'entretien</t>
  </si>
  <si>
    <t>BORE01015</t>
  </si>
  <si>
    <t>13/08/1998</t>
  </si>
  <si>
    <t>CAMB01218</t>
  </si>
  <si>
    <t>Mechanical Techniques - Computer Numerical Controlled Machining</t>
  </si>
  <si>
    <t>CAMB01232</t>
  </si>
  <si>
    <t>Mechanical Techniques - Tool And Die Machining</t>
  </si>
  <si>
    <t>CAMB01267</t>
  </si>
  <si>
    <t>Mechanical Techniques - Fluid Power</t>
  </si>
  <si>
    <t>CANA01155</t>
  </si>
  <si>
    <t>23/08/2002</t>
  </si>
  <si>
    <t>CANA01157</t>
  </si>
  <si>
    <t>Mechanical Techniques - Welder-fitter</t>
  </si>
  <si>
    <t>H1050</t>
  </si>
  <si>
    <t>CANA01161</t>
  </si>
  <si>
    <t>W030</t>
  </si>
  <si>
    <t>CANA01178</t>
  </si>
  <si>
    <t>Hydraulic And Pneumatic Techniques</t>
  </si>
  <si>
    <t>CENT01135</t>
  </si>
  <si>
    <t>CONF01083</t>
  </si>
  <si>
    <t>CONF01140</t>
  </si>
  <si>
    <t>Mechanical Techniques-millwright</t>
  </si>
  <si>
    <t>16/05/2007</t>
  </si>
  <si>
    <t>CONS01199</t>
  </si>
  <si>
    <t>19/11/2009</t>
  </si>
  <si>
    <t>CONS01241</t>
  </si>
  <si>
    <t>Mechanical Techniques – Precision Machining and Tooling</t>
  </si>
  <si>
    <t>29/03/2011</t>
  </si>
  <si>
    <t>CONS01259</t>
  </si>
  <si>
    <t>Mechanical Techniques - Tool and Die/Tool Maker</t>
  </si>
  <si>
    <t>CONS01260</t>
  </si>
  <si>
    <t>Mechanical Techniques - CNC Setup</t>
  </si>
  <si>
    <t>24/04/2012</t>
  </si>
  <si>
    <t>CONS01271</t>
  </si>
  <si>
    <t>Mechanical Techniques - Industrial Millwright</t>
  </si>
  <si>
    <t>CONS01301</t>
  </si>
  <si>
    <t>Mechanical Techniques - Gas and Sheet Metal</t>
  </si>
  <si>
    <t>CONS01370</t>
  </si>
  <si>
    <t>Mechanical Techniques - Industrial</t>
  </si>
  <si>
    <t>DURH01096</t>
  </si>
  <si>
    <t>Y001</t>
  </si>
  <si>
    <t>DURH01117</t>
  </si>
  <si>
    <t>DURH01220</t>
  </si>
  <si>
    <t>29/05/2019</t>
  </si>
  <si>
    <t>DURH01264</t>
  </si>
  <si>
    <t>Mechanical Techniques - Manufacturing</t>
  </si>
  <si>
    <t>FANS01198</t>
  </si>
  <si>
    <t>Mechanical Techniques-cnc</t>
  </si>
  <si>
    <t>13/02/2007</t>
  </si>
  <si>
    <t>FANS01254</t>
  </si>
  <si>
    <t>Mechanical Techniques - Marine Engine Mechanic</t>
  </si>
  <si>
    <t>24/05/2002</t>
  </si>
  <si>
    <t>GEOR01163</t>
  </si>
  <si>
    <t>Mechanical Techniques - Small Engine Mechanic</t>
  </si>
  <si>
    <t>GEOR01164</t>
  </si>
  <si>
    <t>Mechanical Techniques - Injection Moulding</t>
  </si>
  <si>
    <t>GEOR01177</t>
  </si>
  <si>
    <t>Mechanical Techniques - Cnc</t>
  </si>
  <si>
    <t>GEOR01184</t>
  </si>
  <si>
    <t>Mechanical Techniques - Industrial Maintenance</t>
  </si>
  <si>
    <t>GEOR01275</t>
  </si>
  <si>
    <t>GRBR01268</t>
  </si>
  <si>
    <t>Mechanical Techniques - Injection Mould Set-up</t>
  </si>
  <si>
    <t>HUMB01257</t>
  </si>
  <si>
    <t>Mechanical Techniques - Millwright</t>
  </si>
  <si>
    <t>HUMB01343</t>
  </si>
  <si>
    <t>LAMB01114</t>
  </si>
  <si>
    <t>LOYT01074</t>
  </si>
  <si>
    <t>Mechanical Techniques - Drafting</t>
  </si>
  <si>
    <t>LOYT01098</t>
  </si>
  <si>
    <t>Mechanical Techniques - Marine and Small Engine Mechanic</t>
  </si>
  <si>
    <t>28/08/2014</t>
  </si>
  <si>
    <t>LOYT01161</t>
  </si>
  <si>
    <t>Industrial Craftsman - Mechanic</t>
  </si>
  <si>
    <t>27/10/1980</t>
  </si>
  <si>
    <t>MOHA01065</t>
  </si>
  <si>
    <t>Mechanical Techniques - Metal Casting</t>
  </si>
  <si>
    <t>H392</t>
  </si>
  <si>
    <t>MOHA01164</t>
  </si>
  <si>
    <t>Mechanical Techniques - Cad/cam Automated Machining</t>
  </si>
  <si>
    <t>MOHA01198</t>
  </si>
  <si>
    <t>Industrial Millwright - Packaging</t>
  </si>
  <si>
    <t>MOHA01218</t>
  </si>
  <si>
    <t>NIAG01191</t>
  </si>
  <si>
    <t>Mechanical Technician - Industrial</t>
  </si>
  <si>
    <t>H960</t>
  </si>
  <si>
    <t>NORT01101</t>
  </si>
  <si>
    <t>Maintenance Trades Helper</t>
  </si>
  <si>
    <t>NORT01123</t>
  </si>
  <si>
    <t>Maintenance Trades Helper (bilingual)</t>
  </si>
  <si>
    <t>B</t>
  </si>
  <si>
    <t>NORT01125</t>
  </si>
  <si>
    <t>NORT01126</t>
  </si>
  <si>
    <t>Mechanical Techniques-industrial Millwright</t>
  </si>
  <si>
    <t>21/03/2006</t>
  </si>
  <si>
    <t>NORT01208</t>
  </si>
  <si>
    <t>SAUL01063</t>
  </si>
  <si>
    <t>SAUL01148</t>
  </si>
  <si>
    <t>Mechanical Techniques - Cnc Programming</t>
  </si>
  <si>
    <t>14/08/1998</t>
  </si>
  <si>
    <t>SENE01200</t>
  </si>
  <si>
    <t>SENE01210</t>
  </si>
  <si>
    <t>Mechanical Techniques-CNC &amp; Precision Machining</t>
  </si>
  <si>
    <t>30/04/2007</t>
  </si>
  <si>
    <t>SHER01222</t>
  </si>
  <si>
    <t>SHER01240</t>
  </si>
  <si>
    <t>SSFL01158</t>
  </si>
  <si>
    <t>SSFL01269</t>
  </si>
  <si>
    <t>Mechanical Techniques - Precision Metal Cutting</t>
  </si>
  <si>
    <t>STCL01156</t>
  </si>
  <si>
    <t>H658</t>
  </si>
  <si>
    <t>STCL01183</t>
  </si>
  <si>
    <t>Plumbing Techniques</t>
  </si>
  <si>
    <t xml:space="preserve"> 1010"</t>
  </si>
  <si>
    <t>Techniques de plomberie</t>
  </si>
  <si>
    <t>C-41010</t>
  </si>
  <si>
    <t>Techniques de plomberie - 1 an</t>
  </si>
  <si>
    <t>FANS01328</t>
  </si>
  <si>
    <t>21/06/2011</t>
  </si>
  <si>
    <t>GEOR01227</t>
  </si>
  <si>
    <t>GRBR01272</t>
  </si>
  <si>
    <t>HUMB01334</t>
  </si>
  <si>
    <t>SSFL01247</t>
  </si>
  <si>
    <t>28/07/2009</t>
  </si>
  <si>
    <t>STCL01196</t>
  </si>
  <si>
    <t>Instrumentation Engineering Techniques - Process Operations</t>
  </si>
  <si>
    <t>Instrumentation Engineering Techniques</t>
  </si>
  <si>
    <t>T08</t>
  </si>
  <si>
    <t xml:space="preserve"> 1011"</t>
  </si>
  <si>
    <t>Pratique en instruments de précision</t>
  </si>
  <si>
    <t>C-41011</t>
  </si>
  <si>
    <t>LAMB01026</t>
  </si>
  <si>
    <t>Programmable Logic Controls Techniques</t>
  </si>
  <si>
    <t>NORT01163</t>
  </si>
  <si>
    <t>Instrumentation Engineering Techniques - Programmable Logic Controllers</t>
  </si>
  <si>
    <t>H700</t>
  </si>
  <si>
    <t>STCL01182</t>
  </si>
  <si>
    <t>Electro-mechanical Techniques</t>
  </si>
  <si>
    <t>Electromechanical Techniques</t>
  </si>
  <si>
    <t>W035</t>
  </si>
  <si>
    <t xml:space="preserve"> 1021"</t>
  </si>
  <si>
    <t>Pratique en électromécanique</t>
  </si>
  <si>
    <t>C-41021</t>
  </si>
  <si>
    <t>MOHA01135</t>
  </si>
  <si>
    <t>Underwater Skills</t>
  </si>
  <si>
    <t>T17</t>
  </si>
  <si>
    <t xml:space="preserve"> 1023"</t>
  </si>
  <si>
    <t>Pratique en environnement sous-marin</t>
  </si>
  <si>
    <t>C-41023</t>
  </si>
  <si>
    <t>SENE01088</t>
  </si>
  <si>
    <t>Professional Butchery Techniques</t>
  </si>
  <si>
    <t>B05</t>
  </si>
  <si>
    <t xml:space="preserve"> 1113"</t>
  </si>
  <si>
    <t>Pratique en boucherie professionnels</t>
  </si>
  <si>
    <t>C-41113</t>
  </si>
  <si>
    <t>FANS01358</t>
  </si>
  <si>
    <t>28/04/2025</t>
  </si>
  <si>
    <t>NIAG01254</t>
  </si>
  <si>
    <t>Deafblind &amp; Intervenor Studies</t>
  </si>
  <si>
    <t>A14</t>
  </si>
  <si>
    <t xml:space="preserve"> 1200"</t>
  </si>
  <si>
    <t>Études sur les sourds-aveugles et les intervenants</t>
  </si>
  <si>
    <t>C-41200</t>
  </si>
  <si>
    <t>GRBR01322</t>
  </si>
  <si>
    <t>Sensory Loss Techniques - Deafblindness</t>
  </si>
  <si>
    <t>Sensory Loss Techniques</t>
  </si>
  <si>
    <t>H288</t>
  </si>
  <si>
    <t xml:space="preserve"> 1201"</t>
  </si>
  <si>
    <t>Pratique en perte sensorielle</t>
  </si>
  <si>
    <t>C-41201</t>
  </si>
  <si>
    <t>MOHA01168</t>
  </si>
  <si>
    <t>Sensory Loss Techniques - Vision</t>
  </si>
  <si>
    <t>MOHA01169</t>
  </si>
  <si>
    <t>Sensory Loss Techniques - Hearing</t>
  </si>
  <si>
    <t>MOHA01170</t>
  </si>
  <si>
    <t>Formation des intervenant(e)s en alphabétisation</t>
  </si>
  <si>
    <t>Training For Literacy Instructors</t>
  </si>
  <si>
    <t>A12</t>
  </si>
  <si>
    <t xml:space="preserve"> 1204"</t>
  </si>
  <si>
    <t>C-41204</t>
  </si>
  <si>
    <t>LACI01115</t>
  </si>
  <si>
    <t>Teachers Of English As A Second/foreign Language</t>
  </si>
  <si>
    <t>Teachers Of Adults</t>
  </si>
  <si>
    <t xml:space="preserve"> 1205"</t>
  </si>
  <si>
    <t>Enseignement aux adultes</t>
  </si>
  <si>
    <t>C-41205</t>
  </si>
  <si>
    <t>Teachers Of Adults - 1 year</t>
  </si>
  <si>
    <t>ALGO01298</t>
  </si>
  <si>
    <t>(P-T) Teachers Of Adults</t>
  </si>
  <si>
    <t>H300</t>
  </si>
  <si>
    <t>CAMB01117</t>
  </si>
  <si>
    <t>Teacher/trainer Of Adults</t>
  </si>
  <si>
    <t>H270</t>
  </si>
  <si>
    <t>CONS01092</t>
  </si>
  <si>
    <t>(P-T) Teacher Of Adults - Literacy Educator</t>
  </si>
  <si>
    <t>H348</t>
  </si>
  <si>
    <t>CONS01116</t>
  </si>
  <si>
    <t>Teachers Of English As A Second Language</t>
  </si>
  <si>
    <t>H320</t>
  </si>
  <si>
    <t>HUMB01182</t>
  </si>
  <si>
    <t>LAMB01047</t>
  </si>
  <si>
    <t>SAUL01127</t>
  </si>
  <si>
    <t>(P-T) Teacher/trainer Of Adults</t>
  </si>
  <si>
    <t>SSFL01145</t>
  </si>
  <si>
    <t>Native Early Childhood Assistant</t>
  </si>
  <si>
    <t>Early Childhood Assistant</t>
  </si>
  <si>
    <t xml:space="preserve"> 1211"</t>
  </si>
  <si>
    <t>Auxiliaire de garderie</t>
  </si>
  <si>
    <t>C-41211</t>
  </si>
  <si>
    <t>CAMB01253</t>
  </si>
  <si>
    <t>Family Living</t>
  </si>
  <si>
    <t>CENT01046</t>
  </si>
  <si>
    <t>CENT01128</t>
  </si>
  <si>
    <t>GEOR01111</t>
  </si>
  <si>
    <t>Day Care Assistant - Group Care</t>
  </si>
  <si>
    <t>W034</t>
  </si>
  <si>
    <t>GRBR01132</t>
  </si>
  <si>
    <t>GRBR01133</t>
  </si>
  <si>
    <t>Day Care Assistant - Family Visitor</t>
  </si>
  <si>
    <t>GRBR01134</t>
  </si>
  <si>
    <t>Family Care Assistant</t>
  </si>
  <si>
    <t>W036</t>
  </si>
  <si>
    <t>NIAG01092</t>
  </si>
  <si>
    <t>SAUL01142</t>
  </si>
  <si>
    <t>Day Care Assistant</t>
  </si>
  <si>
    <t>SENE01148</t>
  </si>
  <si>
    <t>Family Day Care</t>
  </si>
  <si>
    <t>SHER01064</t>
  </si>
  <si>
    <t>SHER01103</t>
  </si>
  <si>
    <t>SHER01141</t>
  </si>
  <si>
    <t>Home Child Care</t>
  </si>
  <si>
    <t>H520</t>
  </si>
  <si>
    <t>SLAW01140</t>
  </si>
  <si>
    <t>(P-T) School-age Child Care</t>
  </si>
  <si>
    <t>School-age Child Care</t>
  </si>
  <si>
    <t>H502</t>
  </si>
  <si>
    <t xml:space="preserve"> 1220"</t>
  </si>
  <si>
    <t>Garde d'enfants d'âge scolaire</t>
  </si>
  <si>
    <t>C-41220</t>
  </si>
  <si>
    <t>SLAW01139</t>
  </si>
  <si>
    <t xml:space="preserve"> 1224"</t>
  </si>
  <si>
    <t>Garde d'enfants en milieu familial</t>
  </si>
  <si>
    <t>C-41224</t>
  </si>
  <si>
    <t>CONS01127</t>
  </si>
  <si>
    <t>Educational Assistant</t>
  </si>
  <si>
    <t>H387</t>
  </si>
  <si>
    <t xml:space="preserve"> 1228"</t>
  </si>
  <si>
    <t>Aide en éducation</t>
  </si>
  <si>
    <t>C-41228</t>
  </si>
  <si>
    <t>Educational Assistant - 1 year</t>
  </si>
  <si>
    <t>Aide en éducation - 1 an</t>
  </si>
  <si>
    <t>CONS01183</t>
  </si>
  <si>
    <t>(P-T) Teacher Assistant</t>
  </si>
  <si>
    <t>H720</t>
  </si>
  <si>
    <t>FANS01162</t>
  </si>
  <si>
    <t>HUMB01196</t>
  </si>
  <si>
    <t>LOYT01078</t>
  </si>
  <si>
    <t>Educational Teacher's Assistant</t>
  </si>
  <si>
    <t>NORT01185</t>
  </si>
  <si>
    <t>Teacher Assistant - Aboriginal</t>
  </si>
  <si>
    <t xml:space="preserve"> 1229"</t>
  </si>
  <si>
    <t>Aide-enseignant(e) - premières nations</t>
  </si>
  <si>
    <t>C-41229</t>
  </si>
  <si>
    <t>CONF01130</t>
  </si>
  <si>
    <t>NORT01170</t>
  </si>
  <si>
    <t>Flight Instructor Training</t>
  </si>
  <si>
    <t>T15</t>
  </si>
  <si>
    <t>17/04/2007</t>
  </si>
  <si>
    <t xml:space="preserve"> 1243"</t>
  </si>
  <si>
    <t>Instructeur de vol</t>
  </si>
  <si>
    <t>C-41243</t>
  </si>
  <si>
    <t>SENE01079</t>
  </si>
  <si>
    <t>Laboratory Assistant - Industrial</t>
  </si>
  <si>
    <t>Laboratory Assistant</t>
  </si>
  <si>
    <t>T03</t>
  </si>
  <si>
    <t xml:space="preserve"> 1301"</t>
  </si>
  <si>
    <t>Aide en laboratoire</t>
  </si>
  <si>
    <t>C-41301</t>
  </si>
  <si>
    <t>CENT01118</t>
  </si>
  <si>
    <t>Orientation To Nursing In Ontario For Practical Nurses</t>
  </si>
  <si>
    <t>W016</t>
  </si>
  <si>
    <t>H04</t>
  </si>
  <si>
    <t xml:space="preserve"> 1397"</t>
  </si>
  <si>
    <t>Perfectionnement pour infirmier et infirmière auxilliaire autorisé dans des Sciences infirmières de l'Ontario</t>
  </si>
  <si>
    <t>C-41397</t>
  </si>
  <si>
    <t>ALGO01382</t>
  </si>
  <si>
    <t>Bridging For Internationally Educated Nurses</t>
  </si>
  <si>
    <t>H1237</t>
  </si>
  <si>
    <t xml:space="preserve"> 1399"</t>
  </si>
  <si>
    <t>Mise à niveau pour les infirmiers et infirmières formés internationalement</t>
  </si>
  <si>
    <t>C-41399</t>
  </si>
  <si>
    <t>FR-Bridging For Internationally Educated Nurses</t>
  </si>
  <si>
    <t>MOHA01211</t>
  </si>
  <si>
    <t>Health Studies and Communication Skills</t>
  </si>
  <si>
    <t>23/09/2016</t>
  </si>
  <si>
    <t xml:space="preserve"> 1404"</t>
  </si>
  <si>
    <t>Les études de santé et capacités de communication</t>
  </si>
  <si>
    <t>C-41404</t>
  </si>
  <si>
    <t>CENT01321</t>
  </si>
  <si>
    <t>Health Care Aide</t>
  </si>
  <si>
    <t xml:space="preserve"> 1405"</t>
  </si>
  <si>
    <t>Aide en soins de santé</t>
  </si>
  <si>
    <t>C-41405</t>
  </si>
  <si>
    <t>ALGO01056</t>
  </si>
  <si>
    <t>ALGO01172</t>
  </si>
  <si>
    <t>W040</t>
  </si>
  <si>
    <t>28/12/1979</t>
  </si>
  <si>
    <t>CANA01047</t>
  </si>
  <si>
    <t>CONF01058</t>
  </si>
  <si>
    <t>H240</t>
  </si>
  <si>
    <t>31/01/1977</t>
  </si>
  <si>
    <t>CONS01048</t>
  </si>
  <si>
    <t>DURH01050</t>
  </si>
  <si>
    <t>GRBR01083</t>
  </si>
  <si>
    <t>23/09/1976</t>
  </si>
  <si>
    <t>LOYT01043</t>
  </si>
  <si>
    <t>NIAG01073</t>
  </si>
  <si>
    <t>SAUL01046</t>
  </si>
  <si>
    <t>W017</t>
  </si>
  <si>
    <t>STCL01063</t>
  </si>
  <si>
    <t>Nursing Assistant - Completion Program For Hospital Orderlies</t>
  </si>
  <si>
    <t>Practical Nursing</t>
  </si>
  <si>
    <t>H450</t>
  </si>
  <si>
    <t xml:space="preserve"> 1407"</t>
  </si>
  <si>
    <t>Soins infirmiers auxiliaires</t>
  </si>
  <si>
    <t>C-41407</t>
  </si>
  <si>
    <t>Practical Nursing - 1 year</t>
  </si>
  <si>
    <t>Soins infirmiers auxiliaires - 1 an</t>
  </si>
  <si>
    <t>ALGO01176</t>
  </si>
  <si>
    <t>ALGO01177</t>
  </si>
  <si>
    <t>Nursing Assistant</t>
  </si>
  <si>
    <t>W038</t>
  </si>
  <si>
    <t>ALGO01201</t>
  </si>
  <si>
    <t>ALGO01202</t>
  </si>
  <si>
    <t>ALGO01303</t>
  </si>
  <si>
    <t>BORE01040</t>
  </si>
  <si>
    <t>Santé</t>
  </si>
  <si>
    <t>Nursing Assistant (bilingual)</t>
  </si>
  <si>
    <t>CAMB01131</t>
  </si>
  <si>
    <t>CAMB01152</t>
  </si>
  <si>
    <t>CAMB01185</t>
  </si>
  <si>
    <t>CAMB01186</t>
  </si>
  <si>
    <t>CANA01021</t>
  </si>
  <si>
    <t>CANA01110</t>
  </si>
  <si>
    <t>CENT01111</t>
  </si>
  <si>
    <t>CENT01144</t>
  </si>
  <si>
    <t>29/10/1982</t>
  </si>
  <si>
    <t>CONF01060</t>
  </si>
  <si>
    <t>CONF01132</t>
  </si>
  <si>
    <t>H940</t>
  </si>
  <si>
    <t>CONS01050</t>
  </si>
  <si>
    <t>CONS01088</t>
  </si>
  <si>
    <t>DURH01034</t>
  </si>
  <si>
    <t>DURH01090</t>
  </si>
  <si>
    <t>FANS01072</t>
  </si>
  <si>
    <t>FANS01155</t>
  </si>
  <si>
    <t>19/12/1980</t>
  </si>
  <si>
    <t>GEOR01050</t>
  </si>
  <si>
    <t>GEOR01117</t>
  </si>
  <si>
    <t>GRBR01151</t>
  </si>
  <si>
    <t>GRBR01160</t>
  </si>
  <si>
    <t>HUMB01072</t>
  </si>
  <si>
    <t>HUMB01207</t>
  </si>
  <si>
    <t>LACI01041</t>
  </si>
  <si>
    <t>Soins infirmiers auxiliaires - programme de parachèvement à l'intention des aides hospitaliers</t>
  </si>
  <si>
    <t>LACI01043</t>
  </si>
  <si>
    <t>LACI01093</t>
  </si>
  <si>
    <t>LACI01095</t>
  </si>
  <si>
    <t>LAMB01031</t>
  </si>
  <si>
    <t>LAMB01065</t>
  </si>
  <si>
    <t>LOYT01033</t>
  </si>
  <si>
    <t>LOYT01079</t>
  </si>
  <si>
    <t>MOHA01107</t>
  </si>
  <si>
    <t>MOHA01120</t>
  </si>
  <si>
    <t>NIAG01081</t>
  </si>
  <si>
    <t>Nursing Assistant - For Health Care Aides</t>
  </si>
  <si>
    <t>W028</t>
  </si>
  <si>
    <t>NIAG01105</t>
  </si>
  <si>
    <t>NIAG01109</t>
  </si>
  <si>
    <t>NIAG01121</t>
  </si>
  <si>
    <t>Practical Nursing - For Health Care Aides</t>
  </si>
  <si>
    <t>NIAG01122</t>
  </si>
  <si>
    <t>NIAG01123</t>
  </si>
  <si>
    <t>NORT01067</t>
  </si>
  <si>
    <t>NORT01120</t>
  </si>
  <si>
    <t>Soins Infirmiers Auxiliaires</t>
  </si>
  <si>
    <t>NORT01145</t>
  </si>
  <si>
    <t>NORT01153</t>
  </si>
  <si>
    <t>NORT01154</t>
  </si>
  <si>
    <t>SAUL01073</t>
  </si>
  <si>
    <t>SAUL01115</t>
  </si>
  <si>
    <t>Registered Nursing Assistant - Gerontological Nursing</t>
  </si>
  <si>
    <t>19/11/1979</t>
  </si>
  <si>
    <t>SENE01093</t>
  </si>
  <si>
    <t>SHER01111</t>
  </si>
  <si>
    <t>SHER01152</t>
  </si>
  <si>
    <t>SLAW01063</t>
  </si>
  <si>
    <t>SLAW01124</t>
  </si>
  <si>
    <t>SLAW01145</t>
  </si>
  <si>
    <t>SSFL01120</t>
  </si>
  <si>
    <t>W045</t>
  </si>
  <si>
    <t>SSFL01148</t>
  </si>
  <si>
    <t>STCL01039</t>
  </si>
  <si>
    <t>(P-T) Practical Nursing</t>
  </si>
  <si>
    <t>STCL01125</t>
  </si>
  <si>
    <t>Hospital Orderly</t>
  </si>
  <si>
    <t xml:space="preserve"> 1409"</t>
  </si>
  <si>
    <t>Aide hospitalière</t>
  </si>
  <si>
    <t>C-41409</t>
  </si>
  <si>
    <t>ALGO01117</t>
  </si>
  <si>
    <t>ALGO01166</t>
  </si>
  <si>
    <t>DURH01028</t>
  </si>
  <si>
    <t>SHER01086</t>
  </si>
  <si>
    <t>H154</t>
  </si>
  <si>
    <t>STCL01059</t>
  </si>
  <si>
    <t>Palliative Care for Personal Support Workers</t>
  </si>
  <si>
    <t xml:space="preserve"> 1412"</t>
  </si>
  <si>
    <t>Programme de formation sur les soins palliatifs à l'intention des préposés aux services de soutien à la personne</t>
  </si>
  <si>
    <t>C-41412</t>
  </si>
  <si>
    <t>MOHA01223</t>
  </si>
  <si>
    <t>Personal Attendant</t>
  </si>
  <si>
    <t>H205</t>
  </si>
  <si>
    <t xml:space="preserve"> 1468"</t>
  </si>
  <si>
    <t>Préposés aux soins personnels</t>
  </si>
  <si>
    <t>C-41468</t>
  </si>
  <si>
    <t>ALGO01321</t>
  </si>
  <si>
    <t>BORE01085</t>
  </si>
  <si>
    <t>CAMB01214</t>
  </si>
  <si>
    <t>CANA01127</t>
  </si>
  <si>
    <t>CENT01158</t>
  </si>
  <si>
    <t>CONF01146</t>
  </si>
  <si>
    <t>CONS01106</t>
  </si>
  <si>
    <t>DURH01105</t>
  </si>
  <si>
    <t>FANS01177</t>
  </si>
  <si>
    <t>GEOR01132</t>
  </si>
  <si>
    <t>GRBR01180</t>
  </si>
  <si>
    <t>HUMB01220</t>
  </si>
  <si>
    <t>LACI01107</t>
  </si>
  <si>
    <t>LAMB01077</t>
  </si>
  <si>
    <t>LOYT01084</t>
  </si>
  <si>
    <t>MOHA01140</t>
  </si>
  <si>
    <t>NIAG01153</t>
  </si>
  <si>
    <t>NORT01175</t>
  </si>
  <si>
    <t>SAUL01137</t>
  </si>
  <si>
    <t>SENE01193</t>
  </si>
  <si>
    <t>SHER01174</t>
  </si>
  <si>
    <t>SLAW01151</t>
  </si>
  <si>
    <t>SSFL01160</t>
  </si>
  <si>
    <t>STCL01148</t>
  </si>
  <si>
    <t>Personal Support Worker</t>
  </si>
  <si>
    <t>H522</t>
  </si>
  <si>
    <t xml:space="preserve"> 1469"</t>
  </si>
  <si>
    <t>Préposés aux services de soutiens personnels</t>
  </si>
  <si>
    <t>C-41469</t>
  </si>
  <si>
    <t>ALGO01320</t>
  </si>
  <si>
    <t>Préposée ou préposé aux services de soutien personnel</t>
  </si>
  <si>
    <t>BORE01084</t>
  </si>
  <si>
    <t>CAMB01213</t>
  </si>
  <si>
    <t>CANA01126</t>
  </si>
  <si>
    <t>CENT01157</t>
  </si>
  <si>
    <t>CONF01145</t>
  </si>
  <si>
    <t>CONS01105</t>
  </si>
  <si>
    <t>DURH01104</t>
  </si>
  <si>
    <t>FANS01176</t>
  </si>
  <si>
    <t>GEOR01131</t>
  </si>
  <si>
    <t>GRBR01179</t>
  </si>
  <si>
    <t>HUMB01219</t>
  </si>
  <si>
    <t>H002</t>
  </si>
  <si>
    <t>LACI01106</t>
  </si>
  <si>
    <t>LAMB01076</t>
  </si>
  <si>
    <t>LOYT01083</t>
  </si>
  <si>
    <t>MOHA01139</t>
  </si>
  <si>
    <t>NIAG01152</t>
  </si>
  <si>
    <t>NORT01174</t>
  </si>
  <si>
    <t>SAUL01136</t>
  </si>
  <si>
    <t>SAUL01252</t>
  </si>
  <si>
    <t>(P-T) Personal Support Worker</t>
  </si>
  <si>
    <t>SENE01192</t>
  </si>
  <si>
    <t>26/04/2016</t>
  </si>
  <si>
    <t>SENE01316</t>
  </si>
  <si>
    <t>SHER01173</t>
  </si>
  <si>
    <t>SLAW01150</t>
  </si>
  <si>
    <t>SSFL01159</t>
  </si>
  <si>
    <t>STCL01147</t>
  </si>
  <si>
    <t>Aide-physiothérapeute</t>
  </si>
  <si>
    <t>Physiotherapist Assistant (p.t.a.)</t>
  </si>
  <si>
    <t xml:space="preserve"> 1501"</t>
  </si>
  <si>
    <t>C-41501</t>
  </si>
  <si>
    <t>Aide-physiothérapeute - 1 an</t>
  </si>
  <si>
    <t>BORE01075</t>
  </si>
  <si>
    <t>Physiotherapist Assistant</t>
  </si>
  <si>
    <t>H104</t>
  </si>
  <si>
    <t>CONS01096</t>
  </si>
  <si>
    <t>HUMB01205</t>
  </si>
  <si>
    <t>LACI01132</t>
  </si>
  <si>
    <t>H972</t>
  </si>
  <si>
    <t>MOHA01129</t>
  </si>
  <si>
    <t>Occupational Therapist Assistant/physiotherapist Assistant (ota/pta)</t>
  </si>
  <si>
    <t xml:space="preserve"> 1502"</t>
  </si>
  <si>
    <t>Aide-ergothérapeute/Aide-physiothérapeute</t>
  </si>
  <si>
    <t>C-41502</t>
  </si>
  <si>
    <t>Occupational Therapist Assistant/physiotherapist Assistant (ota/pta) - 1 year</t>
  </si>
  <si>
    <t>Aide-ergothérapeute/Aide-physiothérapeute - 1 an</t>
  </si>
  <si>
    <t>CONS01111</t>
  </si>
  <si>
    <t>W042</t>
  </si>
  <si>
    <t>MOHA01146</t>
  </si>
  <si>
    <t>Occupational Therapist Assistant/physiotherapist Assistant</t>
  </si>
  <si>
    <t>SAUL01149</t>
  </si>
  <si>
    <t>Aide-ergothérapeute</t>
  </si>
  <si>
    <t>Occupational Therapist Assistant (o.t.a.)</t>
  </si>
  <si>
    <t xml:space="preserve"> 1503"</t>
  </si>
  <si>
    <t>C-41503</t>
  </si>
  <si>
    <t>Aide-ergothérapeute - 1 an</t>
  </si>
  <si>
    <t>BORE01076</t>
  </si>
  <si>
    <t>Occupational Therapist Assistant</t>
  </si>
  <si>
    <t>H1048</t>
  </si>
  <si>
    <t>CONS01097</t>
  </si>
  <si>
    <t>HUMB01204</t>
  </si>
  <si>
    <t>MOHA01130</t>
  </si>
  <si>
    <t>Rehabilitation Assistant</t>
  </si>
  <si>
    <t xml:space="preserve"> 1504"</t>
  </si>
  <si>
    <t>Aide en rééducation</t>
  </si>
  <si>
    <t>C-41504</t>
  </si>
  <si>
    <t>CONS01095</t>
  </si>
  <si>
    <t>H1035</t>
  </si>
  <si>
    <t>SAUL01132</t>
  </si>
  <si>
    <t>SSFL01155</t>
  </si>
  <si>
    <t>Chiropractic Health Assistant</t>
  </si>
  <si>
    <t xml:space="preserve"> 1505"</t>
  </si>
  <si>
    <t>Aide-chiropratique</t>
  </si>
  <si>
    <t>C-41505</t>
  </si>
  <si>
    <t>SAUL01140</t>
  </si>
  <si>
    <t>Pre-Health Sciences Pathway to Certificates and Diplomas</t>
  </si>
  <si>
    <t>30/11/2016</t>
  </si>
  <si>
    <t xml:space="preserve"> 1598"</t>
  </si>
  <si>
    <t>Présciences de la santé – voie vers les certificats et diplômes</t>
  </si>
  <si>
    <t>C-41598</t>
  </si>
  <si>
    <t>ALGO01469</t>
  </si>
  <si>
    <t>Présciences de la santé - voie vers les certificats et diplômes</t>
  </si>
  <si>
    <t>20/06/2016</t>
  </si>
  <si>
    <t>BORE01165</t>
  </si>
  <si>
    <t>CAMB01303</t>
  </si>
  <si>
    <t>18/11/2016</t>
  </si>
  <si>
    <t>CANA01219</t>
  </si>
  <si>
    <t>Pre-Health Sciences Pathway to Certificates and Diplomas-Indigenous</t>
  </si>
  <si>
    <t>21/11/2016</t>
  </si>
  <si>
    <t>CANA01220</t>
  </si>
  <si>
    <t>CENT01317</t>
  </si>
  <si>
    <t>29/07/2016</t>
  </si>
  <si>
    <t>CONF01196</t>
  </si>
  <si>
    <t>CONS01314</t>
  </si>
  <si>
    <t>25/10/2016</t>
  </si>
  <si>
    <t>DURH01249</t>
  </si>
  <si>
    <t>14/09/2016</t>
  </si>
  <si>
    <t>GRBR01313</t>
  </si>
  <si>
    <t>Pre-Health Science Pathways to Certificates and Diplomas</t>
  </si>
  <si>
    <t>HUMB01414</t>
  </si>
  <si>
    <t>LACI01194</t>
  </si>
  <si>
    <t>LAMB01152</t>
  </si>
  <si>
    <t>LOYT01172</t>
  </si>
  <si>
    <t>MOHA01279</t>
  </si>
  <si>
    <t>24/11/2016</t>
  </si>
  <si>
    <t>NIAG01239</t>
  </si>
  <si>
    <t>Pre-Health Sciences Pathways to Certificates and Diplomas</t>
  </si>
  <si>
    <t>SAUL01215</t>
  </si>
  <si>
    <t>18/05/2016</t>
  </si>
  <si>
    <t>SLAW01219</t>
  </si>
  <si>
    <t>26/07/2016</t>
  </si>
  <si>
    <t>SSFL01288</t>
  </si>
  <si>
    <t>Pre-Health Sciences Pathway to Advanced Diplomas and Degrees</t>
  </si>
  <si>
    <t xml:space="preserve"> 1599"</t>
  </si>
  <si>
    <t>Présciences de la santé - voie vers les diplômes avancés et les baccalauréats</t>
  </si>
  <si>
    <t>C-41599</t>
  </si>
  <si>
    <t>Présciences de la santé – voie vers les diplômes et titres</t>
  </si>
  <si>
    <t>ALGO01470</t>
  </si>
  <si>
    <t>BORE01166</t>
  </si>
  <si>
    <t>CAMB01302</t>
  </si>
  <si>
    <t>20/06/2023</t>
  </si>
  <si>
    <t>CANA01256</t>
  </si>
  <si>
    <t>CONF01193</t>
  </si>
  <si>
    <t>CONS01297</t>
  </si>
  <si>
    <t>DURH01250</t>
  </si>
  <si>
    <t>Pre-Health Sciences Pathway to Advances Diplomas and Degrees</t>
  </si>
  <si>
    <t>FANS01332</t>
  </si>
  <si>
    <t>GEOR01269</t>
  </si>
  <si>
    <t>GRBR01301</t>
  </si>
  <si>
    <t>HUMB01366</t>
  </si>
  <si>
    <t>31/01/2018</t>
  </si>
  <si>
    <t>LAMB01165</t>
  </si>
  <si>
    <t>LOYT01168</t>
  </si>
  <si>
    <t>MOHA01269</t>
  </si>
  <si>
    <t>NIAG01238</t>
  </si>
  <si>
    <t>NORT01235</t>
  </si>
  <si>
    <t>SAUL01216</t>
  </si>
  <si>
    <t>SENE01319</t>
  </si>
  <si>
    <t>SHER01249</t>
  </si>
  <si>
    <t>SLAW01220</t>
  </si>
  <si>
    <t>SSFL01290</t>
  </si>
  <si>
    <t>STCL01239</t>
  </si>
  <si>
    <t>Pre-health Science</t>
  </si>
  <si>
    <t>30/05/1980</t>
  </si>
  <si>
    <t xml:space="preserve"> 1600"</t>
  </si>
  <si>
    <t>Sciences de la santé - cours préparatoire</t>
  </si>
  <si>
    <t>C-41600</t>
  </si>
  <si>
    <t>GRBR01094</t>
  </si>
  <si>
    <t>Pré-sciences de la santé</t>
  </si>
  <si>
    <t>Preparatory Health Sciences</t>
  </si>
  <si>
    <t xml:space="preserve"> 1601"</t>
  </si>
  <si>
    <t>Cours préparatoire en sciences de la santé</t>
  </si>
  <si>
    <t>C-41601</t>
  </si>
  <si>
    <t>BORE01111</t>
  </si>
  <si>
    <t>Pre-health Sciences</t>
  </si>
  <si>
    <t>27/08/2001</t>
  </si>
  <si>
    <t>CAMB01248</t>
  </si>
  <si>
    <t>Pre-Health Sciences</t>
  </si>
  <si>
    <t>CANA01153</t>
  </si>
  <si>
    <t>Indigenous Pre-Health Studies</t>
  </si>
  <si>
    <t>CANA01193</t>
  </si>
  <si>
    <t>Pre-health</t>
  </si>
  <si>
    <t>CENT01200</t>
  </si>
  <si>
    <t>Health Foundations</t>
  </si>
  <si>
    <t>13/07/2012</t>
  </si>
  <si>
    <t>CENT01276</t>
  </si>
  <si>
    <t>CONF01165</t>
  </si>
  <si>
    <t>17/01/2008</t>
  </si>
  <si>
    <t>CONS01219</t>
  </si>
  <si>
    <t>29/02/1980</t>
  </si>
  <si>
    <t>FANS01099</t>
  </si>
  <si>
    <t>GEOR01155</t>
  </si>
  <si>
    <t>Aboriginal Pre-health</t>
  </si>
  <si>
    <t>GEOR01175</t>
  </si>
  <si>
    <t>26/07/2001</t>
  </si>
  <si>
    <t>GRBR01201</t>
  </si>
  <si>
    <t>LACI01135</t>
  </si>
  <si>
    <t>Medical Laboratory Technology - Preparatory</t>
  </si>
  <si>
    <t>LAMB01020</t>
  </si>
  <si>
    <t>LAMB01058</t>
  </si>
  <si>
    <t>LOYT01112</t>
  </si>
  <si>
    <t>20/06/2007</t>
  </si>
  <si>
    <t>MOHA01219</t>
  </si>
  <si>
    <t>NIAG01180</t>
  </si>
  <si>
    <t>NORT01207</t>
  </si>
  <si>
    <t>15/08/2002</t>
  </si>
  <si>
    <t>SAUL01158</t>
  </si>
  <si>
    <t>SENE01227</t>
  </si>
  <si>
    <t>SLAW01184</t>
  </si>
  <si>
    <t>Preparatory Health Science</t>
  </si>
  <si>
    <t>SSFL01188</t>
  </si>
  <si>
    <t>STCL01170</t>
  </si>
  <si>
    <t>Pet Grooming</t>
  </si>
  <si>
    <t>Animal Grooming</t>
  </si>
  <si>
    <t>H02</t>
  </si>
  <si>
    <t>26/11/2021</t>
  </si>
  <si>
    <t xml:space="preserve"> 1602"</t>
  </si>
  <si>
    <t>Pansage des animaux</t>
  </si>
  <si>
    <t>C-41602</t>
  </si>
  <si>
    <t>CONS01372</t>
  </si>
  <si>
    <t>31/05/2004</t>
  </si>
  <si>
    <t>NORT01204</t>
  </si>
  <si>
    <t>Veterinary Assistant</t>
  </si>
  <si>
    <t>Animal Care</t>
  </si>
  <si>
    <t>18/02/2010</t>
  </si>
  <si>
    <t xml:space="preserve"> 1603"</t>
  </si>
  <si>
    <t>Soins des animaux</t>
  </si>
  <si>
    <t>C-41603</t>
  </si>
  <si>
    <t>ALGO01412</t>
  </si>
  <si>
    <t>CONS01374</t>
  </si>
  <si>
    <t>DURH01176</t>
  </si>
  <si>
    <t>27/10/2023</t>
  </si>
  <si>
    <t>FANS01397</t>
  </si>
  <si>
    <t>GEOR01234</t>
  </si>
  <si>
    <t>NORT01193</t>
  </si>
  <si>
    <t>29/08/2015</t>
  </si>
  <si>
    <t>SENE01315</t>
  </si>
  <si>
    <t>SHER01001</t>
  </si>
  <si>
    <t>SLAW01129</t>
  </si>
  <si>
    <t>Radiation Safety</t>
  </si>
  <si>
    <t>T10</t>
  </si>
  <si>
    <t xml:space="preserve"> 1605"</t>
  </si>
  <si>
    <t>Radioprotection</t>
  </si>
  <si>
    <t>C-41605</t>
  </si>
  <si>
    <t>Radioprotection - 1 an</t>
  </si>
  <si>
    <t>ALGO01393</t>
  </si>
  <si>
    <t>LOYT01171</t>
  </si>
  <si>
    <t>Medical Laboratory Technician</t>
  </si>
  <si>
    <t>Medical Laboratory Assistant</t>
  </si>
  <si>
    <t xml:space="preserve"> 1609"</t>
  </si>
  <si>
    <t>Assistant de laboratoire médical</t>
  </si>
  <si>
    <t>C-41609</t>
  </si>
  <si>
    <t>CAMB01175</t>
  </si>
  <si>
    <t>CAMB01329</t>
  </si>
  <si>
    <t>28/09/2001</t>
  </si>
  <si>
    <t>CENT01187</t>
  </si>
  <si>
    <t>19/08/2008</t>
  </si>
  <si>
    <t>CONF01183</t>
  </si>
  <si>
    <t>Medical Laboratory Assistant Technician</t>
  </si>
  <si>
    <t>15/11/2023</t>
  </si>
  <si>
    <t>CONS01418</t>
  </si>
  <si>
    <t>17/06/2022</t>
  </si>
  <si>
    <t>GEOR01301</t>
  </si>
  <si>
    <t>22/10/2024</t>
  </si>
  <si>
    <t>HUMB01397</t>
  </si>
  <si>
    <t>(P-T) Medical Laboratory Technician</t>
  </si>
  <si>
    <t>H594</t>
  </si>
  <si>
    <t>MOHA01142</t>
  </si>
  <si>
    <t>28/04/2010</t>
  </si>
  <si>
    <t>NORT01224</t>
  </si>
  <si>
    <t>Medical Laboratory Assistant /Technician</t>
  </si>
  <si>
    <t>H850</t>
  </si>
  <si>
    <t>SLAW01131</t>
  </si>
  <si>
    <t>STCL01124</t>
  </si>
  <si>
    <t>(P-T) Medical Device Reprocessing</t>
  </si>
  <si>
    <t>Sterile Supply Processing</t>
  </si>
  <si>
    <t xml:space="preserve"> 1610"</t>
  </si>
  <si>
    <t>Préparation et stérilisation des instruments et fournitures</t>
  </si>
  <si>
    <t>C-41610</t>
  </si>
  <si>
    <t>CENT01124</t>
  </si>
  <si>
    <t>Medical Device Reprocessing</t>
  </si>
  <si>
    <t>MOHA01241</t>
  </si>
  <si>
    <t>Cardiovascular Technician</t>
  </si>
  <si>
    <t>H841</t>
  </si>
  <si>
    <t xml:space="preserve"> 1612"</t>
  </si>
  <si>
    <t>Pratique en cardiovasculaire</t>
  </si>
  <si>
    <t>C-41612</t>
  </si>
  <si>
    <t>MOHA01127</t>
  </si>
  <si>
    <t>Doula Studies</t>
  </si>
  <si>
    <t>13/11/2015</t>
  </si>
  <si>
    <t xml:space="preserve"> 1616"</t>
  </si>
  <si>
    <t>Études d’accompagnement à la naissance (doula)</t>
  </si>
  <si>
    <t>C-41616</t>
  </si>
  <si>
    <t>FANS01323</t>
  </si>
  <si>
    <t>Indigenous Community Diabetes Support</t>
  </si>
  <si>
    <t xml:space="preserve"> 1621"</t>
  </si>
  <si>
    <t>Soutien de diabète communautaire pour les peuples autochtones</t>
  </si>
  <si>
    <t>C-41621</t>
  </si>
  <si>
    <t>CANA01200</t>
  </si>
  <si>
    <t xml:space="preserve"> 1622"</t>
  </si>
  <si>
    <t>ALGO01438</t>
  </si>
  <si>
    <t>Pharmacy Assistant</t>
  </si>
  <si>
    <t xml:space="preserve"> 1623"</t>
  </si>
  <si>
    <t>Aide pharmaceutique</t>
  </si>
  <si>
    <t>C-41623</t>
  </si>
  <si>
    <t>ALGO01078</t>
  </si>
  <si>
    <t>H863</t>
  </si>
  <si>
    <t>ALGO01222</t>
  </si>
  <si>
    <t>BORE01012</t>
  </si>
  <si>
    <t>CAMB01134</t>
  </si>
  <si>
    <t>Aide Pharmaceutique</t>
  </si>
  <si>
    <t>CAMB01135</t>
  </si>
  <si>
    <t>CENT01142</t>
  </si>
  <si>
    <t>H852</t>
  </si>
  <si>
    <t>FANS01137</t>
  </si>
  <si>
    <t>19/01/2001</t>
  </si>
  <si>
    <t>HUMB01074</t>
  </si>
  <si>
    <t>LACI01007</t>
  </si>
  <si>
    <t>LACI01096</t>
  </si>
  <si>
    <t>MOHA01114</t>
  </si>
  <si>
    <t>NIAG01112</t>
  </si>
  <si>
    <t>SHER01143</t>
  </si>
  <si>
    <t>STCL01040</t>
  </si>
  <si>
    <t>Assistant en pharmacie communautaire</t>
  </si>
  <si>
    <t>Community Pharmacy Assistant</t>
  </si>
  <si>
    <t>30/04/2011</t>
  </si>
  <si>
    <t xml:space="preserve"> 1624"</t>
  </si>
  <si>
    <t>C-41624</t>
  </si>
  <si>
    <t>Retail Pharmacy Assistant</t>
  </si>
  <si>
    <t>Aide pharmaceutique en vente au détail</t>
  </si>
  <si>
    <t>BORE01142</t>
  </si>
  <si>
    <t>17/07/2019</t>
  </si>
  <si>
    <t>CONS01349</t>
  </si>
  <si>
    <t>21/01/2016</t>
  </si>
  <si>
    <t>FANS01314</t>
  </si>
  <si>
    <t>W022</t>
  </si>
  <si>
    <t>LACI01090</t>
  </si>
  <si>
    <t>LACI01177</t>
  </si>
  <si>
    <t>28/03/2011</t>
  </si>
  <si>
    <t>LAMB01120</t>
  </si>
  <si>
    <t>LOYT01212</t>
  </si>
  <si>
    <t>29/01/2014</t>
  </si>
  <si>
    <t>MOHA01264</t>
  </si>
  <si>
    <t>23/07/2010</t>
  </si>
  <si>
    <t>NIAG01220</t>
  </si>
  <si>
    <t>SHER01239</t>
  </si>
  <si>
    <t>SSFL01276</t>
  </si>
  <si>
    <t>Dental Assistant</t>
  </si>
  <si>
    <t xml:space="preserve"> 1627"</t>
  </si>
  <si>
    <t>Soins dentaires</t>
  </si>
  <si>
    <t>C-41627</t>
  </si>
  <si>
    <t>ALGO01034</t>
  </si>
  <si>
    <t>Preventive Dental Assistant</t>
  </si>
  <si>
    <t>ALGO01081</t>
  </si>
  <si>
    <t>ALGO01133</t>
  </si>
  <si>
    <t>BORE01041</t>
  </si>
  <si>
    <t>CAMB01046</t>
  </si>
  <si>
    <t>CAMB01051</t>
  </si>
  <si>
    <t>CAMB01141</t>
  </si>
  <si>
    <t>CANA01010</t>
  </si>
  <si>
    <t>CANA01039</t>
  </si>
  <si>
    <t>Dental Assistant (bilingual)</t>
  </si>
  <si>
    <t>CANA01050</t>
  </si>
  <si>
    <t>CONF01015</t>
  </si>
  <si>
    <t>CONF01037</t>
  </si>
  <si>
    <t>DURH01019</t>
  </si>
  <si>
    <t>DURH01036</t>
  </si>
  <si>
    <t>FANS01019</t>
  </si>
  <si>
    <t>FANS01076</t>
  </si>
  <si>
    <t>GEOR01009</t>
  </si>
  <si>
    <t>GEOR01039</t>
  </si>
  <si>
    <t>GRBR01020</t>
  </si>
  <si>
    <t>GRBR01050</t>
  </si>
  <si>
    <t>LACI01040</t>
  </si>
  <si>
    <t>S032</t>
  </si>
  <si>
    <t>NIAG01017</t>
  </si>
  <si>
    <t>NIAG01046</t>
  </si>
  <si>
    <t>22/08/1996</t>
  </si>
  <si>
    <t>SENE01029</t>
  </si>
  <si>
    <t>SENE01060</t>
  </si>
  <si>
    <t>STCL01017</t>
  </si>
  <si>
    <t>STCL01041</t>
  </si>
  <si>
    <t>Dental Assistant (level Ii)</t>
  </si>
  <si>
    <t>H232</t>
  </si>
  <si>
    <t xml:space="preserve"> 1628"</t>
  </si>
  <si>
    <t>Soins dentaires (niveau II)</t>
  </si>
  <si>
    <t>C-41628</t>
  </si>
  <si>
    <t>GEOR01123</t>
  </si>
  <si>
    <t>Dental Assisting - Levels I And Ii</t>
  </si>
  <si>
    <t>Dental Assisting (levels I And Ii)</t>
  </si>
  <si>
    <t xml:space="preserve"> 1629"</t>
  </si>
  <si>
    <t>Soins dentaires (niveaux I et II)</t>
  </si>
  <si>
    <t>C-41629</t>
  </si>
  <si>
    <t>ALGO01332</t>
  </si>
  <si>
    <t>BORE01090</t>
  </si>
  <si>
    <t>CAMB01206</t>
  </si>
  <si>
    <t>CANA01121</t>
  </si>
  <si>
    <t>CONF01150</t>
  </si>
  <si>
    <t>Dental Assisting (Levels I and II)</t>
  </si>
  <si>
    <t>30/11/2018</t>
  </si>
  <si>
    <t>CONS01333</t>
  </si>
  <si>
    <t>DURH01109</t>
  </si>
  <si>
    <t>FANS01172</t>
  </si>
  <si>
    <t>GEOR01124</t>
  </si>
  <si>
    <t>GRBR01175</t>
  </si>
  <si>
    <t>LACI01139</t>
  </si>
  <si>
    <t>LOYT01207</t>
  </si>
  <si>
    <t>Dental Assisting (level I And Ii)</t>
  </si>
  <si>
    <t>NIAG01145</t>
  </si>
  <si>
    <t>Dental Assisting (levelsi And Ii)</t>
  </si>
  <si>
    <t>STCL01138</t>
  </si>
  <si>
    <t>Emergency Services Communication</t>
  </si>
  <si>
    <t>911 And Emergency Response</t>
  </si>
  <si>
    <t xml:space="preserve"> 1634"</t>
  </si>
  <si>
    <t>911 et interventions d'urgence</t>
  </si>
  <si>
    <t>C-41634</t>
  </si>
  <si>
    <t>CAMB01334</t>
  </si>
  <si>
    <t>DURH01147</t>
  </si>
  <si>
    <t>911 and Public Safety Communications</t>
  </si>
  <si>
    <t>22/07/2019</t>
  </si>
  <si>
    <t>FANS01360</t>
  </si>
  <si>
    <t>29/09/2023</t>
  </si>
  <si>
    <t>LOYT01202</t>
  </si>
  <si>
    <t>911 And Emergency Services Communications</t>
  </si>
  <si>
    <t>29/11/2004</t>
  </si>
  <si>
    <t>SENE01246</t>
  </si>
  <si>
    <t>Emergency Telecommunications</t>
  </si>
  <si>
    <t xml:space="preserve"> 1636"</t>
  </si>
  <si>
    <t>Télécommunications d'urgence</t>
  </si>
  <si>
    <t>C-41636</t>
  </si>
  <si>
    <t>FANS01206</t>
  </si>
  <si>
    <t>HUMB01239</t>
  </si>
  <si>
    <t>Paramedic</t>
  </si>
  <si>
    <t xml:space="preserve"> 1637"</t>
  </si>
  <si>
    <t>Soins ambulanciers paramédicaux</t>
  </si>
  <si>
    <t>C-41637</t>
  </si>
  <si>
    <t>Paramedic - 1 year</t>
  </si>
  <si>
    <t>Soins ambulanciers paramédicaux - 1 an</t>
  </si>
  <si>
    <t>ALGO01001</t>
  </si>
  <si>
    <t>Ambulance And Emergency Care</t>
  </si>
  <si>
    <t>ALGO01171</t>
  </si>
  <si>
    <t>H837</t>
  </si>
  <si>
    <t>ALGO01248</t>
  </si>
  <si>
    <t>BORE01038</t>
  </si>
  <si>
    <t>CAMB01000</t>
  </si>
  <si>
    <t>CAMB01077</t>
  </si>
  <si>
    <t>CENT01002</t>
  </si>
  <si>
    <t>30/03/1983</t>
  </si>
  <si>
    <t>CONF01064</t>
  </si>
  <si>
    <t>CONS01000</t>
  </si>
  <si>
    <t>FANS01004</t>
  </si>
  <si>
    <t>GEOR01073</t>
  </si>
  <si>
    <t>HUMB01003</t>
  </si>
  <si>
    <t>Critical Care Attendant - Air Ambulance Service</t>
  </si>
  <si>
    <t>28/11/1980</t>
  </si>
  <si>
    <t>HUMB01109</t>
  </si>
  <si>
    <t>LACI01039</t>
  </si>
  <si>
    <t>LOYT01073</t>
  </si>
  <si>
    <t>MOHA01162</t>
  </si>
  <si>
    <t>NIAG01060</t>
  </si>
  <si>
    <t>NORT01090</t>
  </si>
  <si>
    <t>NORT01171</t>
  </si>
  <si>
    <t>SAUL01070</t>
  </si>
  <si>
    <t>SENE01000</t>
  </si>
  <si>
    <t>SSFL01063</t>
  </si>
  <si>
    <t>STCL01001</t>
  </si>
  <si>
    <t>Firefighter Emergency Services And Rescue</t>
  </si>
  <si>
    <t>H200</t>
  </si>
  <si>
    <t>T19</t>
  </si>
  <si>
    <t xml:space="preserve"> 1640"</t>
  </si>
  <si>
    <t>Services d'urgence et de secours - Sapeurs-pompiers</t>
  </si>
  <si>
    <t>C-41640</t>
  </si>
  <si>
    <t>SENE01133</t>
  </si>
  <si>
    <t>Developmental Disabilities</t>
  </si>
  <si>
    <t>21/09/2007</t>
  </si>
  <si>
    <t xml:space="preserve"> 1641"</t>
  </si>
  <si>
    <t>Besoins particuliers et soutien à l'intégration</t>
  </si>
  <si>
    <t>C-41641</t>
  </si>
  <si>
    <t>LAMB01098</t>
  </si>
  <si>
    <t>Health Records Technician</t>
  </si>
  <si>
    <t xml:space="preserve"> 1643"</t>
  </si>
  <si>
    <t>Commis aux dossiers de santé</t>
  </si>
  <si>
    <t>C-41643</t>
  </si>
  <si>
    <t>Health Records Technician - 1 year</t>
  </si>
  <si>
    <t>Pratique en dossiers de santé</t>
  </si>
  <si>
    <t>ALGO01268</t>
  </si>
  <si>
    <t>FANS01045</t>
  </si>
  <si>
    <t>GRBR01140</t>
  </si>
  <si>
    <t>Hearing Instrument Dispenser</t>
  </si>
  <si>
    <t>Hearing Instrument Practitioner</t>
  </si>
  <si>
    <t xml:space="preserve"> 1645"</t>
  </si>
  <si>
    <t>Consultation auprès des usagers d'audiophones</t>
  </si>
  <si>
    <t>C-41645</t>
  </si>
  <si>
    <t>Consultation auprès des usagers d'audiophones - 1 an</t>
  </si>
  <si>
    <t>GRBR01155</t>
  </si>
  <si>
    <t>Hearing Aid Consultant</t>
  </si>
  <si>
    <t>15/11/1988</t>
  </si>
  <si>
    <t>SHER01034</t>
  </si>
  <si>
    <t>Support Care</t>
  </si>
  <si>
    <t xml:space="preserve"> 1650"</t>
  </si>
  <si>
    <t>Services de soutien</t>
  </si>
  <si>
    <t>C-41650</t>
  </si>
  <si>
    <t>GRBR01138</t>
  </si>
  <si>
    <t>Drawing Foundations for Animation and Illustration</t>
  </si>
  <si>
    <t>Art Fundamentals</t>
  </si>
  <si>
    <t>A05</t>
  </si>
  <si>
    <t xml:space="preserve"> 1800"</t>
  </si>
  <si>
    <t>Introduction à l'art</t>
  </si>
  <si>
    <t>C-41800</t>
  </si>
  <si>
    <t>ALGO01488</t>
  </si>
  <si>
    <t>Design Foundations</t>
  </si>
  <si>
    <t>ALGO01489</t>
  </si>
  <si>
    <t>Beaux-arts et portfolio</t>
  </si>
  <si>
    <t>BORE01144</t>
  </si>
  <si>
    <t>Art and Design Fundamentals</t>
  </si>
  <si>
    <t>16/06/2008</t>
  </si>
  <si>
    <t>CAMB01275</t>
  </si>
  <si>
    <t>Art And Design Fundamentals</t>
  </si>
  <si>
    <t>CENT01163</t>
  </si>
  <si>
    <t>CONS01195</t>
  </si>
  <si>
    <t>Foundations In Art And Design</t>
  </si>
  <si>
    <t>DURH01113</t>
  </si>
  <si>
    <t>Fine Art Foundation</t>
  </si>
  <si>
    <t>24/11/2008</t>
  </si>
  <si>
    <t>FANS01267</t>
  </si>
  <si>
    <t>15/10/2015</t>
  </si>
  <si>
    <t>FANS01313</t>
  </si>
  <si>
    <t>GEOR01129</t>
  </si>
  <si>
    <t>Art And Design Foundation</t>
  </si>
  <si>
    <t>GRBR01185</t>
  </si>
  <si>
    <t>Art and Design Foundation</t>
  </si>
  <si>
    <t>HUMB01258</t>
  </si>
  <si>
    <t>Art Foundation</t>
  </si>
  <si>
    <t>HUMB01337</t>
  </si>
  <si>
    <t>Initiation aux arts numériques</t>
  </si>
  <si>
    <t>LACI01191</t>
  </si>
  <si>
    <t>LAMB01000</t>
  </si>
  <si>
    <t>Art and Design Foundations</t>
  </si>
  <si>
    <t>28/01/2009</t>
  </si>
  <si>
    <t>LOYT01146</t>
  </si>
  <si>
    <t>MOHA01227</t>
  </si>
  <si>
    <t>NIAG01217</t>
  </si>
  <si>
    <t>Art &amp; Design Foundations</t>
  </si>
  <si>
    <t>24/04/2003</t>
  </si>
  <si>
    <t>SENE01232</t>
  </si>
  <si>
    <t>SHER01005</t>
  </si>
  <si>
    <t>Art Resources Certificate</t>
  </si>
  <si>
    <t>SHER01066</t>
  </si>
  <si>
    <t>Drawing and Painting</t>
  </si>
  <si>
    <t>SSFL01182</t>
  </si>
  <si>
    <t>Crafts Fundamentals Year</t>
  </si>
  <si>
    <t>STCL01078</t>
  </si>
  <si>
    <t>Four Seasons Anishinaabe Art Journey</t>
  </si>
  <si>
    <t>Art Fundamentals - Native</t>
  </si>
  <si>
    <t xml:space="preserve"> 1801"</t>
  </si>
  <si>
    <t>Introduction à l'art - autochtone</t>
  </si>
  <si>
    <t>C-41801</t>
  </si>
  <si>
    <t>SAUL01113</t>
  </si>
  <si>
    <t>Artist Blacksmith</t>
  </si>
  <si>
    <t xml:space="preserve"> 1802"</t>
  </si>
  <si>
    <t>Ferronnerie d'art</t>
  </si>
  <si>
    <t>C-41802</t>
  </si>
  <si>
    <t>SSFL01181</t>
  </si>
  <si>
    <t>Ceramics</t>
  </si>
  <si>
    <t>A06</t>
  </si>
  <si>
    <t xml:space="preserve"> 1803"</t>
  </si>
  <si>
    <t>La céramique</t>
  </si>
  <si>
    <t>C-41803</t>
  </si>
  <si>
    <t>Ceramics - 1 year</t>
  </si>
  <si>
    <t>Céramique - 1 an</t>
  </si>
  <si>
    <t>SSFL01183</t>
  </si>
  <si>
    <t>Fibre Arts</t>
  </si>
  <si>
    <t>Textile Surface Design</t>
  </si>
  <si>
    <t xml:space="preserve"> 1804"</t>
  </si>
  <si>
    <t>Dessin textile de surface</t>
  </si>
  <si>
    <t>C-41804</t>
  </si>
  <si>
    <t>SSFL01206</t>
  </si>
  <si>
    <t>Glassblowing</t>
  </si>
  <si>
    <t xml:space="preserve"> 1805"</t>
  </si>
  <si>
    <t>Soufflage du verre</t>
  </si>
  <si>
    <t>C-41805</t>
  </si>
  <si>
    <t>SSFL01211</t>
  </si>
  <si>
    <t>Jewellery Essentials</t>
  </si>
  <si>
    <t>22/08/2002</t>
  </si>
  <si>
    <t xml:space="preserve"> 1806"</t>
  </si>
  <si>
    <t>Joaillerie-métiers d'arts</t>
  </si>
  <si>
    <t>C-41806</t>
  </si>
  <si>
    <t>GRBR01209</t>
  </si>
  <si>
    <t>22/12/2004</t>
  </si>
  <si>
    <t>SSFL01214</t>
  </si>
  <si>
    <t>Jewellery Repairs</t>
  </si>
  <si>
    <t xml:space="preserve"> 1807"</t>
  </si>
  <si>
    <t>Réparation de bijoux</t>
  </si>
  <si>
    <t>C-41807</t>
  </si>
  <si>
    <t>GRBR01068</t>
  </si>
  <si>
    <t>Gemmology</t>
  </si>
  <si>
    <t xml:space="preserve"> 1808"</t>
  </si>
  <si>
    <t>Gemmologie</t>
  </si>
  <si>
    <t>C-41808</t>
  </si>
  <si>
    <t>GRBR01126</t>
  </si>
  <si>
    <t>Sculpture</t>
  </si>
  <si>
    <t>Sculpture - Figurative And Representational</t>
  </si>
  <si>
    <t xml:space="preserve"> 1810"</t>
  </si>
  <si>
    <t>Sculpture figurative et évocative</t>
  </si>
  <si>
    <t>C-41810</t>
  </si>
  <si>
    <t>SSFL01218</t>
  </si>
  <si>
    <t>Initiation aux arts interactifs et immersifs</t>
  </si>
  <si>
    <t>Digital Image Design</t>
  </si>
  <si>
    <t>24/01/2023</t>
  </si>
  <si>
    <t xml:space="preserve"> 1814"</t>
  </si>
  <si>
    <t>C-41814</t>
  </si>
  <si>
    <t>Conception de l'image numérique</t>
  </si>
  <si>
    <t>LACI01218</t>
  </si>
  <si>
    <t>SSFL01243</t>
  </si>
  <si>
    <t>Moving Image Design</t>
  </si>
  <si>
    <t>A04</t>
  </si>
  <si>
    <t>27/10/2015</t>
  </si>
  <si>
    <t xml:space="preserve"> 1816"</t>
  </si>
  <si>
    <t>Conception d’images mobiles</t>
  </si>
  <si>
    <t>C-41816</t>
  </si>
  <si>
    <t>SSFL01284</t>
  </si>
  <si>
    <t>Graphic Design Fundamentals</t>
  </si>
  <si>
    <t xml:space="preserve"> 1820"</t>
  </si>
  <si>
    <t>Introduction à la conception graphique</t>
  </si>
  <si>
    <t>C-41820</t>
  </si>
  <si>
    <t>LAMB01050</t>
  </si>
  <si>
    <t>Graphics Media Foundation</t>
  </si>
  <si>
    <t>14/10/2008</t>
  </si>
  <si>
    <t>MOHA01235</t>
  </si>
  <si>
    <t>NORT01164</t>
  </si>
  <si>
    <t>Graphic Design Fundamentals - Electronic Design And Publishing</t>
  </si>
  <si>
    <t>NORT01165</t>
  </si>
  <si>
    <t>Fashion Studies</t>
  </si>
  <si>
    <t>A03</t>
  </si>
  <si>
    <t xml:space="preserve"> 1823"</t>
  </si>
  <si>
    <t>Études en mode</t>
  </si>
  <si>
    <t>C-41823</t>
  </si>
  <si>
    <t>SENE01283</t>
  </si>
  <si>
    <t>Photographic Laboratory Operator</t>
  </si>
  <si>
    <t xml:space="preserve"> 1831"</t>
  </si>
  <si>
    <t>Pratique en laboratoire photographique</t>
  </si>
  <si>
    <t>C-41831</t>
  </si>
  <si>
    <t>HUMB01180</t>
  </si>
  <si>
    <t>Photo Arts</t>
  </si>
  <si>
    <t>14/06/2005</t>
  </si>
  <si>
    <t>SSFL01217</t>
  </si>
  <si>
    <t>Foundations of Interior Decorating</t>
  </si>
  <si>
    <t xml:space="preserve"> 1838"</t>
  </si>
  <si>
    <t>Principes fondamentaux de la décoration à l'intérieur</t>
  </si>
  <si>
    <t>C-41838</t>
  </si>
  <si>
    <t>LAMB01111</t>
  </si>
  <si>
    <t>Interior Decorating - Residential</t>
  </si>
  <si>
    <t>22/11/2018</t>
  </si>
  <si>
    <t>LAMB01171</t>
  </si>
  <si>
    <t>Media Fundamentals - Indigenous Visual Storytelling</t>
  </si>
  <si>
    <t>Media Fundamentals</t>
  </si>
  <si>
    <t>17/06/2019</t>
  </si>
  <si>
    <t xml:space="preserve"> 1903"</t>
  </si>
  <si>
    <t>Médias - notions de base</t>
  </si>
  <si>
    <t>C-41903</t>
  </si>
  <si>
    <t>CANA01244</t>
  </si>
  <si>
    <t>DURH01230</t>
  </si>
  <si>
    <t>Media Foundation</t>
  </si>
  <si>
    <t>18/12/2015</t>
  </si>
  <si>
    <t>GRBR01302</t>
  </si>
  <si>
    <t>HUMB01259</t>
  </si>
  <si>
    <t>LAMB01060</t>
  </si>
  <si>
    <t>SHER01211</t>
  </si>
  <si>
    <t>Media Arts Fundamentals</t>
  </si>
  <si>
    <t>29/06/2018</t>
  </si>
  <si>
    <t>SLAW01224</t>
  </si>
  <si>
    <t>Music, Media and Film Foundations</t>
  </si>
  <si>
    <t>Pre-media</t>
  </si>
  <si>
    <t xml:space="preserve"> 1904"</t>
  </si>
  <si>
    <t>Prémédias</t>
  </si>
  <si>
    <t>C-41904</t>
  </si>
  <si>
    <t>ALGO01490</t>
  </si>
  <si>
    <t>Communications and Media Fundamentals</t>
  </si>
  <si>
    <t>CENT01248</t>
  </si>
  <si>
    <t>Media Foundations</t>
  </si>
  <si>
    <t>CONS01215</t>
  </si>
  <si>
    <t>DURH01154</t>
  </si>
  <si>
    <t>Pre-Media</t>
  </si>
  <si>
    <t>FANS01339</t>
  </si>
  <si>
    <t>Social Media Foundations - Content Creation</t>
  </si>
  <si>
    <t>16/06/2023</t>
  </si>
  <si>
    <t>GRBR01346</t>
  </si>
  <si>
    <t>LACI01136</t>
  </si>
  <si>
    <t>Media Experience</t>
  </si>
  <si>
    <t>LOYT01133</t>
  </si>
  <si>
    <t>Pre-media And Entertainment</t>
  </si>
  <si>
    <t>MOHA01221</t>
  </si>
  <si>
    <t>Pre-media (media And Communications Fundamentals)</t>
  </si>
  <si>
    <t>SENE01244</t>
  </si>
  <si>
    <t>Radio Foundations</t>
  </si>
  <si>
    <t xml:space="preserve"> 1905"</t>
  </si>
  <si>
    <t>Radiophonie</t>
  </si>
  <si>
    <t>C-41905</t>
  </si>
  <si>
    <t>Connaissance fondamentale en radiophonie</t>
  </si>
  <si>
    <t>CONF01179</t>
  </si>
  <si>
    <t>Introduction To Commercial/jazz Music</t>
  </si>
  <si>
    <t>Pre-music</t>
  </si>
  <si>
    <t xml:space="preserve"> 1907"</t>
  </si>
  <si>
    <t>Musique - cours préparatoire</t>
  </si>
  <si>
    <t>C-41907</t>
  </si>
  <si>
    <t>HUMB01268</t>
  </si>
  <si>
    <t>Applied Music Preparatory</t>
  </si>
  <si>
    <t>MOHA01117</t>
  </si>
  <si>
    <t>Modelling</t>
  </si>
  <si>
    <t>Fashion Sales And Modelling</t>
  </si>
  <si>
    <t xml:space="preserve"> 1909"</t>
  </si>
  <si>
    <t>Ventes de mode et mannequin</t>
  </si>
  <si>
    <t>C-41909</t>
  </si>
  <si>
    <t>HUMB01070</t>
  </si>
  <si>
    <t>16/04/2007</t>
  </si>
  <si>
    <t>SHER01053</t>
  </si>
  <si>
    <t>Performing Arts</t>
  </si>
  <si>
    <t>Pre - Theatre Arts</t>
  </si>
  <si>
    <t>A02</t>
  </si>
  <si>
    <t xml:space="preserve"> 1911"</t>
  </si>
  <si>
    <t>Arts dramatiques - cours préparatoire</t>
  </si>
  <si>
    <t>C-41911</t>
  </si>
  <si>
    <t>ALGO01442</t>
  </si>
  <si>
    <t>Soutien technique en gestion de scène</t>
  </si>
  <si>
    <t>BORE01139</t>
  </si>
  <si>
    <t>Performing Arts Fundamentals</t>
  </si>
  <si>
    <t>30/10/2015</t>
  </si>
  <si>
    <t>CENT01308</t>
  </si>
  <si>
    <t>Theatre Arts - Preparation</t>
  </si>
  <si>
    <t>21/03/2016</t>
  </si>
  <si>
    <t>GRBR01307</t>
  </si>
  <si>
    <t>Theatre Arts - Pre-audition</t>
  </si>
  <si>
    <t>NIAG01094</t>
  </si>
  <si>
    <t>Performing Arts - Preparation</t>
  </si>
  <si>
    <t>26/05/2003</t>
  </si>
  <si>
    <t>SHER01235</t>
  </si>
  <si>
    <t>STCL01176</t>
  </si>
  <si>
    <t>Commercial Dance Studies</t>
  </si>
  <si>
    <t>23/12/2003</t>
  </si>
  <si>
    <t xml:space="preserve"> 1918"</t>
  </si>
  <si>
    <t>Études de danse commerciale</t>
  </si>
  <si>
    <t>C-41918</t>
  </si>
  <si>
    <t>GRBR01230</t>
  </si>
  <si>
    <t>Dance Performance Preparation</t>
  </si>
  <si>
    <t xml:space="preserve"> 1919"</t>
  </si>
  <si>
    <t>Préparation à la danse du spectacle</t>
  </si>
  <si>
    <t>C-41919</t>
  </si>
  <si>
    <t>GRBR01127</t>
  </si>
  <si>
    <t>Advertising And Promotions For Retail</t>
  </si>
  <si>
    <t xml:space="preserve"> 2100"</t>
  </si>
  <si>
    <t>Publicité pour la vente au détail</t>
  </si>
  <si>
    <t>C-42100</t>
  </si>
  <si>
    <t>LOYT01130</t>
  </si>
  <si>
    <t>Outdoor Adventure Skills</t>
  </si>
  <si>
    <t>B16</t>
  </si>
  <si>
    <t>22/05/2007</t>
  </si>
  <si>
    <t xml:space="preserve"> 2201"</t>
  </si>
  <si>
    <t>Connaissances des aventures et des excursions en plein air</t>
  </si>
  <si>
    <t>C-42201</t>
  </si>
  <si>
    <t>SSFL01226</t>
  </si>
  <si>
    <t>Rural Recreation</t>
  </si>
  <si>
    <t>A15</t>
  </si>
  <si>
    <t xml:space="preserve"> 2203"</t>
  </si>
  <si>
    <t>Loisirs en milieu rural</t>
  </si>
  <si>
    <t>C-42203</t>
  </si>
  <si>
    <t>CANA01187</t>
  </si>
  <si>
    <t>Native Recreation Worker</t>
  </si>
  <si>
    <t>NORT01085</t>
  </si>
  <si>
    <t>Recreation Therapist Assistant</t>
  </si>
  <si>
    <t>Recreation - Therapeutic Assistant</t>
  </si>
  <si>
    <t xml:space="preserve"> 2206"</t>
  </si>
  <si>
    <t>Adjoint-ludothéraphie</t>
  </si>
  <si>
    <t>C-42206</t>
  </si>
  <si>
    <t>CANA01166</t>
  </si>
  <si>
    <t>Coaching Techniques - Gymnastics</t>
  </si>
  <si>
    <t>Coaching Techniques</t>
  </si>
  <si>
    <t xml:space="preserve"> 2207"</t>
  </si>
  <si>
    <t>Introduction aux techniques d'entraînement sportif</t>
  </si>
  <si>
    <t>C-42207</t>
  </si>
  <si>
    <t>Coaching Techniques - 2 year</t>
  </si>
  <si>
    <t>SENE01169</t>
  </si>
  <si>
    <t>Coaching Techniques - Figure Skating</t>
  </si>
  <si>
    <t>SENE01170</t>
  </si>
  <si>
    <t>Coaching Techniques - Tennis</t>
  </si>
  <si>
    <t>SENE01171</t>
  </si>
  <si>
    <t>Fundamentals of Fitness Leadership</t>
  </si>
  <si>
    <t>23/07/2009</t>
  </si>
  <si>
    <t xml:space="preserve"> 2209"</t>
  </si>
  <si>
    <t>Adjoint - Ludothérapie</t>
  </si>
  <si>
    <t>C-42209</t>
  </si>
  <si>
    <t>Introduction à ludothérapie</t>
  </si>
  <si>
    <t>SHER01238</t>
  </si>
  <si>
    <t>Fundamentals of Fitness</t>
  </si>
  <si>
    <t>STCL01227</t>
  </si>
  <si>
    <t>Equine Care</t>
  </si>
  <si>
    <t>Equine Studies - Horse Care And Equine Skills</t>
  </si>
  <si>
    <t xml:space="preserve"> 2213"</t>
  </si>
  <si>
    <t>Soins des chevaux</t>
  </si>
  <si>
    <t>C-42213</t>
  </si>
  <si>
    <t>ALGO01045</t>
  </si>
  <si>
    <t>ALGO01135</t>
  </si>
  <si>
    <t>Equestrian Coach</t>
  </si>
  <si>
    <t>HUMB01128</t>
  </si>
  <si>
    <t>HUMB01143</t>
  </si>
  <si>
    <t>Equestrian Coaching</t>
  </si>
  <si>
    <t>HUMB01188</t>
  </si>
  <si>
    <t>Equine Management</t>
  </si>
  <si>
    <t>Horse Industry Operations</t>
  </si>
  <si>
    <t xml:space="preserve"> 2214"</t>
  </si>
  <si>
    <t>Industrie des chevaux</t>
  </si>
  <si>
    <t>C-42214</t>
  </si>
  <si>
    <t>HUMB01187</t>
  </si>
  <si>
    <t>Harness Horse Industry Operations - Standardbred</t>
  </si>
  <si>
    <t>SENE01164</t>
  </si>
  <si>
    <t>Introduction To Natural Resources</t>
  </si>
  <si>
    <t xml:space="preserve"> 2221"</t>
  </si>
  <si>
    <t>Initiation aux richesses naturelles</t>
  </si>
  <si>
    <t>C-42221</t>
  </si>
  <si>
    <t>SAUL01176</t>
  </si>
  <si>
    <t>Park Operation Skills</t>
  </si>
  <si>
    <t xml:space="preserve"> 2222"</t>
  </si>
  <si>
    <t>Exploitation de parc naturel</t>
  </si>
  <si>
    <t>C-42222</t>
  </si>
  <si>
    <t>SAUL01178</t>
  </si>
  <si>
    <t>Action Sports Parks Development</t>
  </si>
  <si>
    <t>B09</t>
  </si>
  <si>
    <t xml:space="preserve"> 2223"</t>
  </si>
  <si>
    <t>Développement des parcs de sport extrême</t>
  </si>
  <si>
    <t>C-42223</t>
  </si>
  <si>
    <t>ALGO01465</t>
  </si>
  <si>
    <t>Recreational Marine Operations - Boat Repair And Maintenance</t>
  </si>
  <si>
    <t xml:space="preserve"> 2225"</t>
  </si>
  <si>
    <t>Exploitation d'une marina-entretien et réparation de bateau</t>
  </si>
  <si>
    <t>C-42225</t>
  </si>
  <si>
    <t>LOYT01127</t>
  </si>
  <si>
    <t>Customer Service Fundamentals - Insurance</t>
  </si>
  <si>
    <t>B04</t>
  </si>
  <si>
    <t xml:space="preserve"> 2304"</t>
  </si>
  <si>
    <t>Principes fondamentaux du service à la clientèle-assurance</t>
  </si>
  <si>
    <t>C-42304</t>
  </si>
  <si>
    <t>FANS01251</t>
  </si>
  <si>
    <t>Court Support Services</t>
  </si>
  <si>
    <t>Court Reporting - Stenomask</t>
  </si>
  <si>
    <t>B03</t>
  </si>
  <si>
    <t xml:space="preserve"> 2305"</t>
  </si>
  <si>
    <t>Soutien technique pour tribunal</t>
  </si>
  <si>
    <t>C-42305</t>
  </si>
  <si>
    <t>ALGO01420</t>
  </si>
  <si>
    <t>Pratique d'appui aux tribunaux</t>
  </si>
  <si>
    <t>20/01/2015</t>
  </si>
  <si>
    <t>BORE01162</t>
  </si>
  <si>
    <t>Court Reporting Services</t>
  </si>
  <si>
    <t>CENT01238</t>
  </si>
  <si>
    <t>DURH01169</t>
  </si>
  <si>
    <t>30/01/2020</t>
  </si>
  <si>
    <t>FANS01370</t>
  </si>
  <si>
    <t>Court Reporting</t>
  </si>
  <si>
    <t>GRBR01017</t>
  </si>
  <si>
    <t>29/12/1977</t>
  </si>
  <si>
    <t>GRBR01018</t>
  </si>
  <si>
    <t>Secretarial - Legal</t>
  </si>
  <si>
    <t>Office Administration - Legal</t>
  </si>
  <si>
    <t xml:space="preserve"> 2306"</t>
  </si>
  <si>
    <t>Administration de bureau - juridique</t>
  </si>
  <si>
    <t>C-42306</t>
  </si>
  <si>
    <t>Office Administration - Legal - 1 year</t>
  </si>
  <si>
    <t>Administration de bureau - juridique - 1 an</t>
  </si>
  <si>
    <t>ALGO01114</t>
  </si>
  <si>
    <t>Secretarial - Legal (bilingual)</t>
  </si>
  <si>
    <t>ALGO01150</t>
  </si>
  <si>
    <t>ALGO01260</t>
  </si>
  <si>
    <t>CANA01026</t>
  </si>
  <si>
    <t>CENT01080</t>
  </si>
  <si>
    <t>W052</t>
  </si>
  <si>
    <t>CONF01041</t>
  </si>
  <si>
    <t>FANS01256</t>
  </si>
  <si>
    <t>31/12/1980</t>
  </si>
  <si>
    <t>GEOR01054</t>
  </si>
  <si>
    <t>HUMB01088</t>
  </si>
  <si>
    <t>SENE01094</t>
  </si>
  <si>
    <t>SLAW01050</t>
  </si>
  <si>
    <t>SSFL01029</t>
  </si>
  <si>
    <t>Insurance-technical Services</t>
  </si>
  <si>
    <t>Insurance - Technical Services</t>
  </si>
  <si>
    <t xml:space="preserve"> 2307"</t>
  </si>
  <si>
    <t>Assurance - Services Technique</t>
  </si>
  <si>
    <t>C-42307</t>
  </si>
  <si>
    <t>MOHA01213</t>
  </si>
  <si>
    <t>Secretarial - Medical</t>
  </si>
  <si>
    <t>Office Administration - Medical</t>
  </si>
  <si>
    <t xml:space="preserve"> 2308"</t>
  </si>
  <si>
    <t>Administration de bureau - médical</t>
  </si>
  <si>
    <t>C-42308</t>
  </si>
  <si>
    <t>Office Administration - Medical - 1 year</t>
  </si>
  <si>
    <t>Administration de bureau - médical - 1 an</t>
  </si>
  <si>
    <t>ALGO01115</t>
  </si>
  <si>
    <t>Secretarial - Medical (bilingual)</t>
  </si>
  <si>
    <t>ALGO01151</t>
  </si>
  <si>
    <t>ALGO01261</t>
  </si>
  <si>
    <t>CANA01027</t>
  </si>
  <si>
    <t>CENT01091</t>
  </si>
  <si>
    <t>CONF01042</t>
  </si>
  <si>
    <t>Secretarial Certificate - Optometric</t>
  </si>
  <si>
    <t>CONS01042</t>
  </si>
  <si>
    <t>Medical Office Practices</t>
  </si>
  <si>
    <t>CONS01274</t>
  </si>
  <si>
    <t>FANS01257</t>
  </si>
  <si>
    <t>GEOR01055</t>
  </si>
  <si>
    <t>HUMB01089</t>
  </si>
  <si>
    <t>Medical Dicta Typist</t>
  </si>
  <si>
    <t>SENE01078</t>
  </si>
  <si>
    <t>SENE01080</t>
  </si>
  <si>
    <t>SLAW01051</t>
  </si>
  <si>
    <t>SSFL01042</t>
  </si>
  <si>
    <t>Administration de bureau - Commis en soins animaliers</t>
  </si>
  <si>
    <t>Office Administration-animal Care Services</t>
  </si>
  <si>
    <t xml:space="preserve"> 2309"</t>
  </si>
  <si>
    <t>Administration de bureau- Commis en soins animaliers</t>
  </si>
  <si>
    <t>C-42309</t>
  </si>
  <si>
    <t>Administration de bureau- soins animaliers</t>
  </si>
  <si>
    <t>BORE01134</t>
  </si>
  <si>
    <t>Office Administration - General</t>
  </si>
  <si>
    <t xml:space="preserve"> 2313"</t>
  </si>
  <si>
    <t>Pratiques en administration de bureau</t>
  </si>
  <si>
    <t>C-42313</t>
  </si>
  <si>
    <t>ALGO01100</t>
  </si>
  <si>
    <t>Secretarial - Dicta Typist</t>
  </si>
  <si>
    <t>ALGO01111</t>
  </si>
  <si>
    <t>24/01/1995</t>
  </si>
  <si>
    <t>ALGO01113</t>
  </si>
  <si>
    <t>BORE01001</t>
  </si>
  <si>
    <t>CAMB01003</t>
  </si>
  <si>
    <t>CAMB01042</t>
  </si>
  <si>
    <t>CAMB01052</t>
  </si>
  <si>
    <t>Secretarial - Stenographer</t>
  </si>
  <si>
    <t>CAMB01053</t>
  </si>
  <si>
    <t>Common Secretarial (core)</t>
  </si>
  <si>
    <t>CAMB90001</t>
  </si>
  <si>
    <t>Office Administration - General (bilingual)</t>
  </si>
  <si>
    <t>14/09/1979</t>
  </si>
  <si>
    <t>CANA01000</t>
  </si>
  <si>
    <t>Secretarial - Clerk Typist</t>
  </si>
  <si>
    <t>CANA01023</t>
  </si>
  <si>
    <t>CANA01024</t>
  </si>
  <si>
    <t>Secretarial - Office Clerk</t>
  </si>
  <si>
    <t>CANA01028</t>
  </si>
  <si>
    <t>Secretarial - Stenographer (bilingual)</t>
  </si>
  <si>
    <t>CANA01037</t>
  </si>
  <si>
    <t>16/02/2012</t>
  </si>
  <si>
    <t>CANA01049</t>
  </si>
  <si>
    <t>CENT01079</t>
  </si>
  <si>
    <t>CONF01027</t>
  </si>
  <si>
    <t>28/01/2003</t>
  </si>
  <si>
    <t>CONS01159</t>
  </si>
  <si>
    <t>DURH01072</t>
  </si>
  <si>
    <t>FANS01259</t>
  </si>
  <si>
    <t>GEOR01108</t>
  </si>
  <si>
    <t>GRBR01089</t>
  </si>
  <si>
    <t>HUMB01087</t>
  </si>
  <si>
    <t>LACI01048</t>
  </si>
  <si>
    <t>LAMB01025</t>
  </si>
  <si>
    <t>(P-T) Office Administration - General</t>
  </si>
  <si>
    <t>LOYT01066</t>
  </si>
  <si>
    <t>MOHA01099</t>
  </si>
  <si>
    <t>Secretarial - Steno Typist</t>
  </si>
  <si>
    <t>NIAG01052</t>
  </si>
  <si>
    <t>NIAG01072</t>
  </si>
  <si>
    <t>Administration De Bureau - Bilingue General</t>
  </si>
  <si>
    <t>NIAG01116</t>
  </si>
  <si>
    <t>NORT01002</t>
  </si>
  <si>
    <t>NORT01045</t>
  </si>
  <si>
    <t>NORT01076</t>
  </si>
  <si>
    <t>NORT01140</t>
  </si>
  <si>
    <t>SAUL01119</t>
  </si>
  <si>
    <t>SENE01076</t>
  </si>
  <si>
    <t>SENE01081</t>
  </si>
  <si>
    <t>Bilingual Office Administration - General</t>
  </si>
  <si>
    <t>SENE01097</t>
  </si>
  <si>
    <t>SHER01058</t>
  </si>
  <si>
    <t>31/07/1981</t>
  </si>
  <si>
    <t>SLAW01052</t>
  </si>
  <si>
    <t>SLAW01053</t>
  </si>
  <si>
    <t>SLAW01058</t>
  </si>
  <si>
    <t>SSFL01235</t>
  </si>
  <si>
    <t>STCL01045</t>
  </si>
  <si>
    <t>Secretarial - Executive</t>
  </si>
  <si>
    <t>Office Administration - Executive</t>
  </si>
  <si>
    <t xml:space="preserve"> 2316"</t>
  </si>
  <si>
    <t>Administration de bureau - adjoint administratif</t>
  </si>
  <si>
    <t>C-42316</t>
  </si>
  <si>
    <t>Office Administration - Executive - 1 year</t>
  </si>
  <si>
    <t>Administration de bureau - adjoint administratif - 1 an</t>
  </si>
  <si>
    <t>ALGO01112</t>
  </si>
  <si>
    <t>Secretarial - Executive (bilingual)</t>
  </si>
  <si>
    <t>ALGO01149</t>
  </si>
  <si>
    <t>ALGO01262</t>
  </si>
  <si>
    <t>Office Administration - Executive (bilingual)</t>
  </si>
  <si>
    <t>ALGO01263</t>
  </si>
  <si>
    <t>CANA01025</t>
  </si>
  <si>
    <t>CANA01040</t>
  </si>
  <si>
    <t>Secretarial Certificate - Engineering</t>
  </si>
  <si>
    <t>CENT01078</t>
  </si>
  <si>
    <t>CENT01092</t>
  </si>
  <si>
    <t>CONF01040</t>
  </si>
  <si>
    <t>FANS01258</t>
  </si>
  <si>
    <t>GEOR01045</t>
  </si>
  <si>
    <t>HUMB01086</t>
  </si>
  <si>
    <t>Bilingual Secretary (bilingual)</t>
  </si>
  <si>
    <t>NORT01052</t>
  </si>
  <si>
    <t>SENE01077</t>
  </si>
  <si>
    <t>SSFL01041</t>
  </si>
  <si>
    <t>Medical Transcriptionist</t>
  </si>
  <si>
    <t>Medical Transcriptionist - Health Records</t>
  </si>
  <si>
    <t xml:space="preserve"> 2317"</t>
  </si>
  <si>
    <t>Transcription médicale - dossiers de santé</t>
  </si>
  <si>
    <t>C-42317</t>
  </si>
  <si>
    <t>ALGO01264</t>
  </si>
  <si>
    <t>Medical Transcription - Health Records</t>
  </si>
  <si>
    <t>GEOR01242</t>
  </si>
  <si>
    <t>MOHA01052</t>
  </si>
  <si>
    <t>NIAG01050</t>
  </si>
  <si>
    <t>Optometry Office Assistant</t>
  </si>
  <si>
    <t>H716</t>
  </si>
  <si>
    <t xml:space="preserve"> 2319"</t>
  </si>
  <si>
    <t>Adjoint(e) de bureau en optométrie</t>
  </si>
  <si>
    <t>C-42319</t>
  </si>
  <si>
    <t>CONS01131</t>
  </si>
  <si>
    <t>Assistance en optométrie</t>
  </si>
  <si>
    <t>LACI01192</t>
  </si>
  <si>
    <t>Dental Office Administration</t>
  </si>
  <si>
    <t xml:space="preserve"> 2320"</t>
  </si>
  <si>
    <t>Administration d'un cabinet de dentiste</t>
  </si>
  <si>
    <t>C-42320</t>
  </si>
  <si>
    <t>CONS01118</t>
  </si>
  <si>
    <t>DURH01160</t>
  </si>
  <si>
    <t>Dental Administration</t>
  </si>
  <si>
    <t>16/12/2024</t>
  </si>
  <si>
    <t>GEOR01311</t>
  </si>
  <si>
    <t>GRBR01147</t>
  </si>
  <si>
    <t>LOYT01206</t>
  </si>
  <si>
    <t>NIAG01106</t>
  </si>
  <si>
    <t>Executive Receptionist</t>
  </si>
  <si>
    <t xml:space="preserve"> 2323"</t>
  </si>
  <si>
    <t>Réceptionniste de direction</t>
  </si>
  <si>
    <t>C-42323</t>
  </si>
  <si>
    <t>GRBR01091</t>
  </si>
  <si>
    <t>Automated Office Techniques</t>
  </si>
  <si>
    <t>Office Administration - Word Processing</t>
  </si>
  <si>
    <t xml:space="preserve"> 2329"</t>
  </si>
  <si>
    <t>Administration de bureau - traitement de textes</t>
  </si>
  <si>
    <t>C-42329</t>
  </si>
  <si>
    <t>Office Administration - Word Processing - 1 year</t>
  </si>
  <si>
    <t>Administration de bureau - traitement de textes - 1 an</t>
  </si>
  <si>
    <t>ALGO01180</t>
  </si>
  <si>
    <t>Word Processing</t>
  </si>
  <si>
    <t>ALGO01181</t>
  </si>
  <si>
    <t>Word Processing (bilingual)</t>
  </si>
  <si>
    <t>ALGO01240</t>
  </si>
  <si>
    <t>Desktop Publishing Techniques</t>
  </si>
  <si>
    <t>W015</t>
  </si>
  <si>
    <t>ALGO01273</t>
  </si>
  <si>
    <t>CANA01079</t>
  </si>
  <si>
    <t>CANA01080</t>
  </si>
  <si>
    <t>Secretarial - Word Processing</t>
  </si>
  <si>
    <t>DURH01051</t>
  </si>
  <si>
    <t>FANS01102</t>
  </si>
  <si>
    <t>Traitement de textes</t>
  </si>
  <si>
    <t>LACI01070</t>
  </si>
  <si>
    <t>Secretarial - Legal Word Processing Operator</t>
  </si>
  <si>
    <t>29/01/1979</t>
  </si>
  <si>
    <t>SENE01091</t>
  </si>
  <si>
    <t>31/03/1980</t>
  </si>
  <si>
    <t>SENE01102</t>
  </si>
  <si>
    <t>Word Processing Operator - Legal</t>
  </si>
  <si>
    <t>SENE01105</t>
  </si>
  <si>
    <t>SSFL01101</t>
  </si>
  <si>
    <t>Bookkeeping and Accounting Practices</t>
  </si>
  <si>
    <t>Bookkeeping</t>
  </si>
  <si>
    <t>18/06/2015</t>
  </si>
  <si>
    <t xml:space="preserve"> 2400"</t>
  </si>
  <si>
    <t>Comptabilité</t>
  </si>
  <si>
    <t>C-42400</t>
  </si>
  <si>
    <t>ALGO01456</t>
  </si>
  <si>
    <t>CAMB01201</t>
  </si>
  <si>
    <t>20/09/2016</t>
  </si>
  <si>
    <t>CENT01315</t>
  </si>
  <si>
    <t>20/07/2010</t>
  </si>
  <si>
    <t>CONS01243</t>
  </si>
  <si>
    <t>GEOR01207</t>
  </si>
  <si>
    <t>Accounting Clerk - Microcomputer</t>
  </si>
  <si>
    <t xml:space="preserve"> 2401"</t>
  </si>
  <si>
    <t>Commis en comptabilité - micro-ordinateur</t>
  </si>
  <si>
    <t>C-42401</t>
  </si>
  <si>
    <t>CENT01130</t>
  </si>
  <si>
    <t>SENE01156</t>
  </si>
  <si>
    <t>Business Records Techniques</t>
  </si>
  <si>
    <t>Records Operations</t>
  </si>
  <si>
    <t xml:space="preserve"> 2402"</t>
  </si>
  <si>
    <t>Commis à l'exploitation des documents</t>
  </si>
  <si>
    <t>C-42402</t>
  </si>
  <si>
    <t>L'exploitation des documents</t>
  </si>
  <si>
    <t>ALGO01254</t>
  </si>
  <si>
    <t>ALGO01255</t>
  </si>
  <si>
    <t>Computer Operator</t>
  </si>
  <si>
    <t xml:space="preserve"> 2509"</t>
  </si>
  <si>
    <t>Opération d'ordinateurs</t>
  </si>
  <si>
    <t>C-42509</t>
  </si>
  <si>
    <t>ALGO01238</t>
  </si>
  <si>
    <t>ALGO01239</t>
  </si>
  <si>
    <t>LACI01029</t>
  </si>
  <si>
    <t>SHER01157</t>
  </si>
  <si>
    <t>Environmental Field Techniques</t>
  </si>
  <si>
    <t>Environmental Techniques</t>
  </si>
  <si>
    <t>T11</t>
  </si>
  <si>
    <t xml:space="preserve"> 2700"</t>
  </si>
  <si>
    <t>Pratique environnementales</t>
  </si>
  <si>
    <t>C-42700</t>
  </si>
  <si>
    <t>CAMB01299</t>
  </si>
  <si>
    <t>17/10/2003</t>
  </si>
  <si>
    <t>GEOR01172</t>
  </si>
  <si>
    <t>Water Distribution And Wastewater Collection</t>
  </si>
  <si>
    <t>SHER01224</t>
  </si>
  <si>
    <t>Aquaculture Foundations</t>
  </si>
  <si>
    <t>15/10/2020</t>
  </si>
  <si>
    <t>SSFL01309</t>
  </si>
  <si>
    <t>Pest Management Techniques</t>
  </si>
  <si>
    <t xml:space="preserve"> 2702"</t>
  </si>
  <si>
    <t>Techniques de lutte contre les ravageurs</t>
  </si>
  <si>
    <t>C-42702</t>
  </si>
  <si>
    <t>SSFL01277</t>
  </si>
  <si>
    <t>Ecosystem Surveys-field Skills</t>
  </si>
  <si>
    <t xml:space="preserve"> 2703"</t>
  </si>
  <si>
    <t>Enquête écosystématique-apprentissage sur le terrain</t>
  </si>
  <si>
    <t>C-42703</t>
  </si>
  <si>
    <t>SAUL01175</t>
  </si>
  <si>
    <t>Agriculture</t>
  </si>
  <si>
    <t>25/05/2006</t>
  </si>
  <si>
    <t xml:space="preserve"> 2711"</t>
  </si>
  <si>
    <t>C-42711</t>
  </si>
  <si>
    <t>NORT01211</t>
  </si>
  <si>
    <t>Pratiques agricoles</t>
  </si>
  <si>
    <t>Agricultural Practices</t>
  </si>
  <si>
    <t>13/05/2019</t>
  </si>
  <si>
    <t xml:space="preserve"> 2712"</t>
  </si>
  <si>
    <t>Pratiques agricole</t>
  </si>
  <si>
    <t>C-42712</t>
  </si>
  <si>
    <t>BORE01173</t>
  </si>
  <si>
    <t>Pratiques agricoles- production animale</t>
  </si>
  <si>
    <t>LACI01185</t>
  </si>
  <si>
    <t>30/09/2016</t>
  </si>
  <si>
    <t>LACI01186</t>
  </si>
  <si>
    <t>Nature Interpreters</t>
  </si>
  <si>
    <t xml:space="preserve"> 2713"</t>
  </si>
  <si>
    <t>Interprétation de la nature</t>
  </si>
  <si>
    <t>C-42713</t>
  </si>
  <si>
    <t>HUMB01134</t>
  </si>
  <si>
    <t>Field Naturalist</t>
  </si>
  <si>
    <t>SAUL01166</t>
  </si>
  <si>
    <t>Financial Services Fundamentals</t>
  </si>
  <si>
    <t>Investment Sales Assistant</t>
  </si>
  <si>
    <t xml:space="preserve"> 2801"</t>
  </si>
  <si>
    <t>Aide en vente de valeurs mobilières</t>
  </si>
  <si>
    <t>C-42801</t>
  </si>
  <si>
    <t>CENT01244</t>
  </si>
  <si>
    <t>Financial and Client Services</t>
  </si>
  <si>
    <t>CENT01262</t>
  </si>
  <si>
    <t>GRBR01145</t>
  </si>
  <si>
    <t>(T-P) Conseils financiers</t>
  </si>
  <si>
    <t>Financial Advisor</t>
  </si>
  <si>
    <t xml:space="preserve"> 2802"</t>
  </si>
  <si>
    <t>Conseils financiers</t>
  </si>
  <si>
    <t>C-42802</t>
  </si>
  <si>
    <t>BORE01077</t>
  </si>
  <si>
    <t>LACI01100</t>
  </si>
  <si>
    <t>Contact Centre Operations</t>
  </si>
  <si>
    <t>B12</t>
  </si>
  <si>
    <t xml:space="preserve"> 2903"</t>
  </si>
  <si>
    <t>Exploitation d'un centre d'appels</t>
  </si>
  <si>
    <t>C-42905</t>
  </si>
  <si>
    <t>Call Centre Operator</t>
  </si>
  <si>
    <t>Opération d'un standard téléphonique</t>
  </si>
  <si>
    <t>CENT01235</t>
  </si>
  <si>
    <t xml:space="preserve"> 2905"</t>
  </si>
  <si>
    <t>ALGO01355</t>
  </si>
  <si>
    <t>Téléservices</t>
  </si>
  <si>
    <t>BORE01099</t>
  </si>
  <si>
    <t>Customer Service and Sales Support</t>
  </si>
  <si>
    <t>CENT01296</t>
  </si>
  <si>
    <t>Reception and Customer Service</t>
  </si>
  <si>
    <t>CONS01354</t>
  </si>
  <si>
    <t>NIAG01134</t>
  </si>
  <si>
    <t>Call Centre Management</t>
  </si>
  <si>
    <t>NIAG01143</t>
  </si>
  <si>
    <t>Call Centre Operations</t>
  </si>
  <si>
    <t xml:space="preserve"> 2906"</t>
  </si>
  <si>
    <t>Centre d'appels - opérations</t>
  </si>
  <si>
    <t>C-42906</t>
  </si>
  <si>
    <t>CENT01152</t>
  </si>
  <si>
    <t>Fashion Sales and Merchandising</t>
  </si>
  <si>
    <t>Fashion Sales</t>
  </si>
  <si>
    <t xml:space="preserve"> 2909"</t>
  </si>
  <si>
    <t>Ventes de mode</t>
  </si>
  <si>
    <t>C-42909</t>
  </si>
  <si>
    <t>LAMB01133</t>
  </si>
  <si>
    <t>SENE01167</t>
  </si>
  <si>
    <t>30/04/2010</t>
  </si>
  <si>
    <t>SLAW01202</t>
  </si>
  <si>
    <t>Heavy Equipment Product Support</t>
  </si>
  <si>
    <t>H495</t>
  </si>
  <si>
    <t xml:space="preserve"> 2916"</t>
  </si>
  <si>
    <t>Soutien des produits pour équipement lourd</t>
  </si>
  <si>
    <t>C-42916</t>
  </si>
  <si>
    <t>SSFL01196</t>
  </si>
  <si>
    <t>Parts Management And Merchandising</t>
  </si>
  <si>
    <t xml:space="preserve"> 2917"</t>
  </si>
  <si>
    <t>Commis aux pièces</t>
  </si>
  <si>
    <t>C-42917</t>
  </si>
  <si>
    <t>CONF01106</t>
  </si>
  <si>
    <t>FANS01067</t>
  </si>
  <si>
    <t>MOHA01044</t>
  </si>
  <si>
    <t>Automotive Parts Merchandising</t>
  </si>
  <si>
    <t>MOHA01085</t>
  </si>
  <si>
    <t>Automotive Merchandising</t>
  </si>
  <si>
    <t>STCL01079</t>
  </si>
  <si>
    <t>Sports Equipment Specialist</t>
  </si>
  <si>
    <t xml:space="preserve"> 2928"</t>
  </si>
  <si>
    <t>Spécialiste de l'équipement sportif</t>
  </si>
  <si>
    <t>C-42928</t>
  </si>
  <si>
    <t>HUMB01176</t>
  </si>
  <si>
    <t>Vente au détail</t>
  </si>
  <si>
    <t>Retailing</t>
  </si>
  <si>
    <t xml:space="preserve"> 2929"</t>
  </si>
  <si>
    <t>Vente de détail</t>
  </si>
  <si>
    <t>C-42929</t>
  </si>
  <si>
    <t>BORE01136</t>
  </si>
  <si>
    <t>Certificate In Business - Retailing</t>
  </si>
  <si>
    <t>25/06/1980</t>
  </si>
  <si>
    <t>SHER01012</t>
  </si>
  <si>
    <t>Intensive Retail</t>
  </si>
  <si>
    <t>SHER01041</t>
  </si>
  <si>
    <t>SLAW01014</t>
  </si>
  <si>
    <t>Retailing Management</t>
  </si>
  <si>
    <t>17/04/1980</t>
  </si>
  <si>
    <t>SLAW01046</t>
  </si>
  <si>
    <t>SSFL01036</t>
  </si>
  <si>
    <t>Retail Operations</t>
  </si>
  <si>
    <t xml:space="preserve"> 2930"</t>
  </si>
  <si>
    <t>Opérations de détail</t>
  </si>
  <si>
    <t>CONS01232</t>
  </si>
  <si>
    <t>Sales</t>
  </si>
  <si>
    <t xml:space="preserve"> 2936"</t>
  </si>
  <si>
    <t>Pratique en ventes</t>
  </si>
  <si>
    <t>C-42936</t>
  </si>
  <si>
    <t>CONF01120</t>
  </si>
  <si>
    <t>GRBR01085</t>
  </si>
  <si>
    <t>HUMB01151</t>
  </si>
  <si>
    <t>Vente et représentation</t>
  </si>
  <si>
    <t>LACI01163</t>
  </si>
  <si>
    <t>Business Office Procedures And Retail Sales</t>
  </si>
  <si>
    <t>SAUL01052</t>
  </si>
  <si>
    <t>Cosmetic Sales</t>
  </si>
  <si>
    <t xml:space="preserve"> 2937"</t>
  </si>
  <si>
    <t>Ventes de produits de beauté</t>
  </si>
  <si>
    <t>C-42937</t>
  </si>
  <si>
    <t>ALGO01282</t>
  </si>
  <si>
    <t>CENT01129</t>
  </si>
  <si>
    <t>Cosmétologie</t>
  </si>
  <si>
    <t>23/08/1996</t>
  </si>
  <si>
    <t>LACI01102</t>
  </si>
  <si>
    <t>SAUL01091</t>
  </si>
  <si>
    <t>13/05/2013</t>
  </si>
  <si>
    <t>SENE01026</t>
  </si>
  <si>
    <t>Protective Security</t>
  </si>
  <si>
    <t xml:space="preserve"> 3001"</t>
  </si>
  <si>
    <t>Protection et sécurité</t>
  </si>
  <si>
    <t>C-43001</t>
  </si>
  <si>
    <t>ALGO01217</t>
  </si>
  <si>
    <t>ALGO01218</t>
  </si>
  <si>
    <t>LACI01034</t>
  </si>
  <si>
    <t>Security Management Techniques</t>
  </si>
  <si>
    <t>LAMB01074</t>
  </si>
  <si>
    <t>Security Alarm Techniques</t>
  </si>
  <si>
    <t xml:space="preserve"> 3002"</t>
  </si>
  <si>
    <t>Pratique des systèmes de sécurité</t>
  </si>
  <si>
    <t>C-43002</t>
  </si>
  <si>
    <t>SSFL01126</t>
  </si>
  <si>
    <t>Fire Service Career Preparation</t>
  </si>
  <si>
    <t xml:space="preserve"> 3003"</t>
  </si>
  <si>
    <t>Cours préparatoire au Service des incendies</t>
  </si>
  <si>
    <t>C-43003</t>
  </si>
  <si>
    <t>CAMB01230</t>
  </si>
  <si>
    <t>Fire And Emergency Services I</t>
  </si>
  <si>
    <t>HUMB01256</t>
  </si>
  <si>
    <t>Pre-entry Fire Fighter</t>
  </si>
  <si>
    <t>Pre-entry Firefighter</t>
  </si>
  <si>
    <t xml:space="preserve"> 3004"</t>
  </si>
  <si>
    <t>Pré-pompiers</t>
  </si>
  <si>
    <t>C-43004</t>
  </si>
  <si>
    <t>CONS01124</t>
  </si>
  <si>
    <t>Fire And Emergency Services Ii</t>
  </si>
  <si>
    <t xml:space="preserve"> 3005"</t>
  </si>
  <si>
    <t>Services d'urgence et d'incendie II</t>
  </si>
  <si>
    <t>C-43005</t>
  </si>
  <si>
    <t>HUMB01260</t>
  </si>
  <si>
    <t>Pre-service Firefighter Education And Training</t>
  </si>
  <si>
    <t xml:space="preserve"> 3006"</t>
  </si>
  <si>
    <t>Pré-formation pour la protection contre les incendies</t>
  </si>
  <si>
    <t>C-43006</t>
  </si>
  <si>
    <t>ALGO01363</t>
  </si>
  <si>
    <t>CAMB01250</t>
  </si>
  <si>
    <t>Pre-Service Firefighter Education and Training</t>
  </si>
  <si>
    <t>CENT01247</t>
  </si>
  <si>
    <t>CONF01187</t>
  </si>
  <si>
    <t>CONS01149</t>
  </si>
  <si>
    <t>DURH01136</t>
  </si>
  <si>
    <t>GEOR01168</t>
  </si>
  <si>
    <t>HUMB01279</t>
  </si>
  <si>
    <t>Services d'incendie-programme préparatoire</t>
  </si>
  <si>
    <t>LACI01150</t>
  </si>
  <si>
    <t>LAMB01087</t>
  </si>
  <si>
    <t>LOYT01181</t>
  </si>
  <si>
    <t>NORT01198</t>
  </si>
  <si>
    <t>SENE01231</t>
  </si>
  <si>
    <t>25/06/2004</t>
  </si>
  <si>
    <t>SLAW01180</t>
  </si>
  <si>
    <t>SSFL01199</t>
  </si>
  <si>
    <t>STCL01225</t>
  </si>
  <si>
    <t>Corporate Safety and Security</t>
  </si>
  <si>
    <t>Law And Security - Basic</t>
  </si>
  <si>
    <t xml:space="preserve"> 3007"</t>
  </si>
  <si>
    <t>Loi et sécurité - cours d'introduction</t>
  </si>
  <si>
    <t>C-43007</t>
  </si>
  <si>
    <t>CAMB01277</t>
  </si>
  <si>
    <t>31/08/1983</t>
  </si>
  <si>
    <t>CONF01032</t>
  </si>
  <si>
    <t>Protection et sécurité des transports</t>
  </si>
  <si>
    <t>LACI01149</t>
  </si>
  <si>
    <t>Pre-Justice</t>
  </si>
  <si>
    <t>25/11/2008</t>
  </si>
  <si>
    <t>MOHA01236</t>
  </si>
  <si>
    <t>First Nation Constable</t>
  </si>
  <si>
    <t>NORT01124</t>
  </si>
  <si>
    <t>Enforcement Services Preparation</t>
  </si>
  <si>
    <t>SAUL01083</t>
  </si>
  <si>
    <t>Security Administration</t>
  </si>
  <si>
    <t>STCL01047</t>
  </si>
  <si>
    <t>Fire Safety Systems</t>
  </si>
  <si>
    <t xml:space="preserve"> 3011"</t>
  </si>
  <si>
    <t>Systèmes de sécurité incendie</t>
  </si>
  <si>
    <t>C-43011</t>
  </si>
  <si>
    <t>FANS01306</t>
  </si>
  <si>
    <t>Public Safety Fundamentals</t>
  </si>
  <si>
    <t xml:space="preserve"> 3012"</t>
  </si>
  <si>
    <t>Principes de la sécurité publique</t>
  </si>
  <si>
    <t>C-43012</t>
  </si>
  <si>
    <t>FR-Public Safety Fundamentals</t>
  </si>
  <si>
    <t>FANS01308</t>
  </si>
  <si>
    <t>Emergency Services Fundamentals</t>
  </si>
  <si>
    <t xml:space="preserve"> 3015"</t>
  </si>
  <si>
    <t>Principes fondamentaux en services d’urgence</t>
  </si>
  <si>
    <t>C-43015</t>
  </si>
  <si>
    <t>Principes fondamentaux des services d’urgence</t>
  </si>
  <si>
    <t>DURH01188</t>
  </si>
  <si>
    <t>Criminal Investigative Techniques</t>
  </si>
  <si>
    <t xml:space="preserve"> 3018"</t>
  </si>
  <si>
    <t>Techniques d'enquêtes criminelles</t>
  </si>
  <si>
    <t>C-43018</t>
  </si>
  <si>
    <t>GEOR01252</t>
  </si>
  <si>
    <t>Culinary Fundamentals</t>
  </si>
  <si>
    <t xml:space="preserve"> 3102"</t>
  </si>
  <si>
    <t>Pratiques culinaires</t>
  </si>
  <si>
    <t>C-43102</t>
  </si>
  <si>
    <t>Principes fondamentaux de la cuisine</t>
  </si>
  <si>
    <t>CONS01221</t>
  </si>
  <si>
    <t>Hospitality Foundations</t>
  </si>
  <si>
    <t xml:space="preserve"> 3103"</t>
  </si>
  <si>
    <t>Principes fondamentaux de l'accueil</t>
  </si>
  <si>
    <t>C-43103</t>
  </si>
  <si>
    <t>Hospitality Foundations - 1 semester</t>
  </si>
  <si>
    <t>Connaissance fondamentale de l'accueil - 1 semestre</t>
  </si>
  <si>
    <t>CONS01222</t>
  </si>
  <si>
    <t>Baking And Pastry Arts</t>
  </si>
  <si>
    <t>Baking and Pastry Arts</t>
  </si>
  <si>
    <t>28/07/2006</t>
  </si>
  <si>
    <t xml:space="preserve"> 3106"</t>
  </si>
  <si>
    <t>Cuisson au four et patisserie arts</t>
  </si>
  <si>
    <t>C-43106</t>
  </si>
  <si>
    <t>ALGO01380</t>
  </si>
  <si>
    <t>CAMB01249</t>
  </si>
  <si>
    <t>Baking Skills</t>
  </si>
  <si>
    <t>24/03/2010</t>
  </si>
  <si>
    <t>CENT01250</t>
  </si>
  <si>
    <t>CONS01298</t>
  </si>
  <si>
    <t>GEOR01274</t>
  </si>
  <si>
    <t>Baking and Pastry Foundations</t>
  </si>
  <si>
    <t>GRBR01169</t>
  </si>
  <si>
    <t>NIAG01229</t>
  </si>
  <si>
    <t>Culinary Skills</t>
  </si>
  <si>
    <t xml:space="preserve"> 3107"</t>
  </si>
  <si>
    <t>Arts culinaires</t>
  </si>
  <si>
    <t>C-43107</t>
  </si>
  <si>
    <t>ALGO01033</t>
  </si>
  <si>
    <t>Arts culinaires - cuisinier</t>
  </si>
  <si>
    <t>27/04/2010</t>
  </si>
  <si>
    <t>BORE01137</t>
  </si>
  <si>
    <t>CANA01104</t>
  </si>
  <si>
    <t>CENT01277</t>
  </si>
  <si>
    <t>CONS01129</t>
  </si>
  <si>
    <t>DURH01186</t>
  </si>
  <si>
    <t>FANS01242</t>
  </si>
  <si>
    <t>23/05/2006</t>
  </si>
  <si>
    <t>GEOR01183</t>
  </si>
  <si>
    <t>GRBR01077</t>
  </si>
  <si>
    <t>Chef Training - Aboriginal</t>
  </si>
  <si>
    <t>GRBR01172</t>
  </si>
  <si>
    <t>GRBR01260</t>
  </si>
  <si>
    <t>HUMB01164</t>
  </si>
  <si>
    <t>LACI01112</t>
  </si>
  <si>
    <t>Cuisine institutionnelle et commerciale</t>
  </si>
  <si>
    <t>25/03/2015</t>
  </si>
  <si>
    <t>LACI01181</t>
  </si>
  <si>
    <t>20/12/2016</t>
  </si>
  <si>
    <t>LAMB01156</t>
  </si>
  <si>
    <t>LOYT01115</t>
  </si>
  <si>
    <t>NIAG01096</t>
  </si>
  <si>
    <t>Culinary Skills - Chef Training</t>
  </si>
  <si>
    <t>NIAG01183</t>
  </si>
  <si>
    <t>Culinary Skills - Chef Training (native)</t>
  </si>
  <si>
    <t>NORT01200</t>
  </si>
  <si>
    <t>SAUL01009</t>
  </si>
  <si>
    <t>SLAW01176</t>
  </si>
  <si>
    <t>SSFL01205</t>
  </si>
  <si>
    <t>STCL01152</t>
  </si>
  <si>
    <t>Bartending</t>
  </si>
  <si>
    <t xml:space="preserve"> 3108"</t>
  </si>
  <si>
    <t>Service de bar</t>
  </si>
  <si>
    <t>C-43108</t>
  </si>
  <si>
    <t>ALGO01443</t>
  </si>
  <si>
    <t>23/08/2005</t>
  </si>
  <si>
    <t>CONS01179</t>
  </si>
  <si>
    <t>Sommelier</t>
  </si>
  <si>
    <t>Sommelier - beer</t>
  </si>
  <si>
    <t>14/10/2016</t>
  </si>
  <si>
    <t xml:space="preserve"> 3112"</t>
  </si>
  <si>
    <t>Sommelier – bière</t>
  </si>
  <si>
    <t>C-43112</t>
  </si>
  <si>
    <t>FR-Sommelier - beer</t>
  </si>
  <si>
    <t>ALGO01467</t>
  </si>
  <si>
    <t>Sommelier - bière</t>
  </si>
  <si>
    <t>LACI01180</t>
  </si>
  <si>
    <t xml:space="preserve"> 3113"</t>
  </si>
  <si>
    <t>Principes fondamentaux de l’accueil</t>
  </si>
  <si>
    <t>C-43113</t>
  </si>
  <si>
    <t>Hospitality Foundations - 2 semester</t>
  </si>
  <si>
    <t>Connaissance fondamentale de l'accueil - 2 semestres</t>
  </si>
  <si>
    <t>CENT01241</t>
  </si>
  <si>
    <t>SENE01295</t>
  </si>
  <si>
    <t>Hospitality Management</t>
  </si>
  <si>
    <t>Hospitality And Tourism</t>
  </si>
  <si>
    <t xml:space="preserve"> 3200"</t>
  </si>
  <si>
    <t>Accueil et tourisme</t>
  </si>
  <si>
    <t>C-43200</t>
  </si>
  <si>
    <t>ALGO01246</t>
  </si>
  <si>
    <t>Hospitality Services</t>
  </si>
  <si>
    <t>ALGO01411</t>
  </si>
  <si>
    <t>CAMB01254</t>
  </si>
  <si>
    <t>Hospitality Skills</t>
  </si>
  <si>
    <t>CENT01141</t>
  </si>
  <si>
    <t>CONF01110</t>
  </si>
  <si>
    <t>27/09/2013</t>
  </si>
  <si>
    <t>DURH01227</t>
  </si>
  <si>
    <t>GEOR01243</t>
  </si>
  <si>
    <t>GRBR01208</t>
  </si>
  <si>
    <t>Hotel and Restaurant Services</t>
  </si>
  <si>
    <t>HUMB01346</t>
  </si>
  <si>
    <t>Service de la restauration</t>
  </si>
  <si>
    <t>LACI01169</t>
  </si>
  <si>
    <t>NORT01197</t>
  </si>
  <si>
    <t>SLAW01162</t>
  </si>
  <si>
    <t>Food and Beverage Services</t>
  </si>
  <si>
    <t>Food And Beverage Service</t>
  </si>
  <si>
    <t xml:space="preserve"> 3201"</t>
  </si>
  <si>
    <t>Service des aliments et des boissons</t>
  </si>
  <si>
    <t>C-43201</t>
  </si>
  <si>
    <t>CANA01209</t>
  </si>
  <si>
    <t>Hospitality Operations - Kitchen Management</t>
  </si>
  <si>
    <t>CENT01217</t>
  </si>
  <si>
    <t>Hospitality Operations - Food And Beverage</t>
  </si>
  <si>
    <t>CONS01178</t>
  </si>
  <si>
    <t>17/12/2009</t>
  </si>
  <si>
    <t>GRBR01264</t>
  </si>
  <si>
    <t>HUMB01165</t>
  </si>
  <si>
    <t>SAUL01173</t>
  </si>
  <si>
    <t>Foundations Of Gaming And Resort Operations</t>
  </si>
  <si>
    <t>Hospitality/gaming Operations - Native</t>
  </si>
  <si>
    <t xml:space="preserve"> 3202"</t>
  </si>
  <si>
    <t>Accueil/Jeu - Autochtones</t>
  </si>
  <si>
    <t>C-43202</t>
  </si>
  <si>
    <t>GEOR01138</t>
  </si>
  <si>
    <t>Food Service Worker</t>
  </si>
  <si>
    <t xml:space="preserve"> 3203"</t>
  </si>
  <si>
    <t>Travailleur des services alimentaires</t>
  </si>
  <si>
    <t>C-43203</t>
  </si>
  <si>
    <t>CENT01234</t>
  </si>
  <si>
    <t>CONS01278</t>
  </si>
  <si>
    <t>LAMB01110</t>
  </si>
  <si>
    <t>LOYT01138</t>
  </si>
  <si>
    <t>Food Services</t>
  </si>
  <si>
    <t>MOHA01259</t>
  </si>
  <si>
    <t>Ecotourism</t>
  </si>
  <si>
    <t>Travel Counsellor</t>
  </si>
  <si>
    <t xml:space="preserve"> 3205"</t>
  </si>
  <si>
    <t>Aide en voyage et en tourisme</t>
  </si>
  <si>
    <t>C-43205</t>
  </si>
  <si>
    <t>CANA01167</t>
  </si>
  <si>
    <t>Aboriginal Eco-tourism Operator</t>
  </si>
  <si>
    <t>CONF01149</t>
  </si>
  <si>
    <t>Tourism - Travel Studies</t>
  </si>
  <si>
    <t>22/03/2016</t>
  </si>
  <si>
    <t>FANS01330</t>
  </si>
  <si>
    <t>Tourism Operations</t>
  </si>
  <si>
    <t>NORT01180</t>
  </si>
  <si>
    <t>Travel Services - Corporate And Leisure</t>
  </si>
  <si>
    <t>SAUL01124</t>
  </si>
  <si>
    <t>Tour Guiding And Receptive Services</t>
  </si>
  <si>
    <t>SENE01178</t>
  </si>
  <si>
    <t>Tourism - Tavel Operations</t>
  </si>
  <si>
    <t>SENE01274</t>
  </si>
  <si>
    <t>SHER01060</t>
  </si>
  <si>
    <t>STCL01133</t>
  </si>
  <si>
    <t>Travel Consulting</t>
  </si>
  <si>
    <t>H312</t>
  </si>
  <si>
    <t xml:space="preserve"> 3206"</t>
  </si>
  <si>
    <t>Aide en voyage et en tourisme (consultant)</t>
  </si>
  <si>
    <t>C-43206</t>
  </si>
  <si>
    <t>Conseiller en voyage et en tourisme</t>
  </si>
  <si>
    <t>CONS01091</t>
  </si>
  <si>
    <t>Travel Sales</t>
  </si>
  <si>
    <t xml:space="preserve"> 3208"</t>
  </si>
  <si>
    <t>Transaction de voyages</t>
  </si>
  <si>
    <t>C-43208</t>
  </si>
  <si>
    <t>LOYT01121</t>
  </si>
  <si>
    <t>Snow Resort Fundamentals</t>
  </si>
  <si>
    <t>Ski Area Operations</t>
  </si>
  <si>
    <t xml:space="preserve"> 3217"</t>
  </si>
  <si>
    <t>Pratique d'exploitation d'une station de ski</t>
  </si>
  <si>
    <t>C-43217</t>
  </si>
  <si>
    <t>GEOR01182</t>
  </si>
  <si>
    <t>HUMB01167</t>
  </si>
  <si>
    <t>Conseillère ou conseiller en préarrangements funéraires</t>
  </si>
  <si>
    <t>Funeral Pre-Planner</t>
  </si>
  <si>
    <t xml:space="preserve"> 3303"</t>
  </si>
  <si>
    <t>C-43303</t>
  </si>
  <si>
    <t>BORE01151</t>
  </si>
  <si>
    <t>HUMB01339</t>
  </si>
  <si>
    <t>Représentante commerciale ou représentant commercial d’un Service de transfert</t>
  </si>
  <si>
    <t>Funeral Transfer Service Sales Representative</t>
  </si>
  <si>
    <t xml:space="preserve"> 3304"</t>
  </si>
  <si>
    <t>C-43304</t>
  </si>
  <si>
    <t>FR-Funeral Transfer Service Sales Representative</t>
  </si>
  <si>
    <t>BORE01152</t>
  </si>
  <si>
    <t>HUMB01340</t>
  </si>
  <si>
    <t>Hairstyling Techniques</t>
  </si>
  <si>
    <t xml:space="preserve"> 3400"</t>
  </si>
  <si>
    <t>Techniques de coiffure</t>
  </si>
  <si>
    <t>C-43400</t>
  </si>
  <si>
    <t>NIAG01206</t>
  </si>
  <si>
    <t>Spa Assistant</t>
  </si>
  <si>
    <t xml:space="preserve"> 3402"</t>
  </si>
  <si>
    <t>Adjoint thérapeute-station santé</t>
  </si>
  <si>
    <t>C-43402</t>
  </si>
  <si>
    <t>CENT01197</t>
  </si>
  <si>
    <t>Flight Services</t>
  </si>
  <si>
    <t xml:space="preserve"> 3601"</t>
  </si>
  <si>
    <t>Services aériens</t>
  </si>
  <si>
    <t>C-43601</t>
  </si>
  <si>
    <t>FANS01361</t>
  </si>
  <si>
    <t>GEOR01282</t>
  </si>
  <si>
    <t>29/06/2010</t>
  </si>
  <si>
    <t>SENE01043</t>
  </si>
  <si>
    <t>Food Processing Safety Techniques</t>
  </si>
  <si>
    <t xml:space="preserve"> 3702"</t>
  </si>
  <si>
    <t>Techniques de salubrité dans l'industrie de la transformation des aliments</t>
  </si>
  <si>
    <t>C-43702</t>
  </si>
  <si>
    <t>DURH01183</t>
  </si>
  <si>
    <t>Food Safety and Security Techniques</t>
  </si>
  <si>
    <t>19/10/2020</t>
  </si>
  <si>
    <t>SLAW01232</t>
  </si>
  <si>
    <t>Food Processing Techniques</t>
  </si>
  <si>
    <t xml:space="preserve"> 3704"</t>
  </si>
  <si>
    <t>Pratique de la transformation des aliments</t>
  </si>
  <si>
    <t>C-43704</t>
  </si>
  <si>
    <t>CONS01256</t>
  </si>
  <si>
    <t>Florist</t>
  </si>
  <si>
    <t>Retail Florist</t>
  </si>
  <si>
    <t>A08</t>
  </si>
  <si>
    <t xml:space="preserve"> 3901"</t>
  </si>
  <si>
    <t>Fleuriste</t>
  </si>
  <si>
    <t>C-43901</t>
  </si>
  <si>
    <t>ALGO01243</t>
  </si>
  <si>
    <t>ALGO01244</t>
  </si>
  <si>
    <t>CONS01115</t>
  </si>
  <si>
    <t>LACI01019</t>
  </si>
  <si>
    <t>LOYT01131</t>
  </si>
  <si>
    <t>Floral Design</t>
  </si>
  <si>
    <t>SENE01141</t>
  </si>
  <si>
    <t>Landscape Maintenance And Development</t>
  </si>
  <si>
    <t>Landscape And Horticultural Techniques</t>
  </si>
  <si>
    <t xml:space="preserve"> 3905"</t>
  </si>
  <si>
    <t>Aménagement paysagiste et horticulture</t>
  </si>
  <si>
    <t>C-43905</t>
  </si>
  <si>
    <t>HUMB01277</t>
  </si>
  <si>
    <t>Turf And Grounds Maintenance</t>
  </si>
  <si>
    <t>LAMB01041</t>
  </si>
  <si>
    <t>Turf Specialist</t>
  </si>
  <si>
    <t>NIAG01141</t>
  </si>
  <si>
    <t>Landscape Horticulture Techniques</t>
  </si>
  <si>
    <t>NIAG01196</t>
  </si>
  <si>
    <t>Landscape Techniques - Environmental</t>
  </si>
  <si>
    <t>20/09/2012</t>
  </si>
  <si>
    <t>SAUL01200</t>
  </si>
  <si>
    <t>Garden Centre Merchandising</t>
  </si>
  <si>
    <t>SHER01030</t>
  </si>
  <si>
    <t>Landscape Techniques</t>
  </si>
  <si>
    <t>STCL01108</t>
  </si>
  <si>
    <t>Urban Forestry - Arboriculture</t>
  </si>
  <si>
    <t>Urban Arboriculture</t>
  </si>
  <si>
    <t>30/06/2016</t>
  </si>
  <si>
    <t xml:space="preserve"> 3906"</t>
  </si>
  <si>
    <t>Arboriculture urbaine</t>
  </si>
  <si>
    <t>C-43906</t>
  </si>
  <si>
    <t>ALGO01461</t>
  </si>
  <si>
    <t>Urban Tree Maintenance Technician</t>
  </si>
  <si>
    <t>HUMB01141</t>
  </si>
  <si>
    <t>HUMB01179</t>
  </si>
  <si>
    <t>Arboriculture</t>
  </si>
  <si>
    <t>SSFL01163</t>
  </si>
  <si>
    <t>Tree Care Techniques</t>
  </si>
  <si>
    <t>22/03/2004</t>
  </si>
  <si>
    <t>SSFL01285</t>
  </si>
  <si>
    <t>Hardwood Lumber Grader</t>
  </si>
  <si>
    <t xml:space="preserve"> 4200"</t>
  </si>
  <si>
    <t>Classement pour sciage de feuillu</t>
  </si>
  <si>
    <t>C-44200</t>
  </si>
  <si>
    <t>SSFL01212</t>
  </si>
  <si>
    <t>Forestry Worker/operator</t>
  </si>
  <si>
    <t>Forestry Worker</t>
  </si>
  <si>
    <t xml:space="preserve"> 4203"</t>
  </si>
  <si>
    <t>Travail forestier</t>
  </si>
  <si>
    <t>C-44203</t>
  </si>
  <si>
    <t>CONF01158</t>
  </si>
  <si>
    <t>Pratiques en environnement forestier</t>
  </si>
  <si>
    <t>LACI01099</t>
  </si>
  <si>
    <t>Forest Measurement Skills</t>
  </si>
  <si>
    <t>SAUL01177</t>
  </si>
  <si>
    <t>Forestry Techniques</t>
  </si>
  <si>
    <t>14/02/2023</t>
  </si>
  <si>
    <t>SSFL01314</t>
  </si>
  <si>
    <t>Forest Operations - Equipment Operator</t>
  </si>
  <si>
    <t xml:space="preserve"> 4206"</t>
  </si>
  <si>
    <t>Production forestière-opérateur d'équipement</t>
  </si>
  <si>
    <t>C-44206</t>
  </si>
  <si>
    <t>CONF01173</t>
  </si>
  <si>
    <t>Forest Operations - Forestry Worker</t>
  </si>
  <si>
    <t>CONF01174</t>
  </si>
  <si>
    <t>Commercial Cabinetmaking Techniques</t>
  </si>
  <si>
    <t>Manufacturing Techniques - Wood Products</t>
  </si>
  <si>
    <t>T12</t>
  </si>
  <si>
    <t xml:space="preserve"> 4300"</t>
  </si>
  <si>
    <t>Pratique de fabrication-travail du bois</t>
  </si>
  <si>
    <t>C-44300</t>
  </si>
  <si>
    <t>ALGO01308</t>
  </si>
  <si>
    <t>Cabinet Making Techniques</t>
  </si>
  <si>
    <t>CAMB01179</t>
  </si>
  <si>
    <t>CANA01156</t>
  </si>
  <si>
    <t>Industrial Woodworking Techniques</t>
  </si>
  <si>
    <t>CONF01109</t>
  </si>
  <si>
    <t>Woodworking Machine Setter Operator</t>
  </si>
  <si>
    <t>CONS01094</t>
  </si>
  <si>
    <t>Woodworking Techniques - CNC</t>
  </si>
  <si>
    <t>CONS01343</t>
  </si>
  <si>
    <t>Cabinetmaking Techniques</t>
  </si>
  <si>
    <t>31/10/2008</t>
  </si>
  <si>
    <t>GEOR01199</t>
  </si>
  <si>
    <t>Furniture and Cabinetmaking Techniques</t>
  </si>
  <si>
    <t>HUMB01388</t>
  </si>
  <si>
    <t>LOYT01076</t>
  </si>
  <si>
    <t>23/06/1995</t>
  </si>
  <si>
    <t>MOHA01125</t>
  </si>
  <si>
    <t>Woodworking Techniques</t>
  </si>
  <si>
    <t>STCL01144</t>
  </si>
  <si>
    <t>Production des pâtes et papiers</t>
  </si>
  <si>
    <t>Pulp And Paper Engineering Techniques</t>
  </si>
  <si>
    <t xml:space="preserve"> 4307"</t>
  </si>
  <si>
    <t>Pratique de l'industrie des pâtes et papier</t>
  </si>
  <si>
    <t>C-44307</t>
  </si>
  <si>
    <t>BORE01108</t>
  </si>
  <si>
    <t>Pulp And Papermaking Operations</t>
  </si>
  <si>
    <t>NORT01152</t>
  </si>
  <si>
    <t>(P-T) Pulp And Papermaking Operations</t>
  </si>
  <si>
    <t>SAUL01087</t>
  </si>
  <si>
    <t>Blasting Techniques</t>
  </si>
  <si>
    <t xml:space="preserve"> 4403"</t>
  </si>
  <si>
    <t>Techniques de dynamitage</t>
  </si>
  <si>
    <t>C-44403</t>
  </si>
  <si>
    <t>SSFL01234</t>
  </si>
  <si>
    <t>Mining And Mineral Processing</t>
  </si>
  <si>
    <t>T18</t>
  </si>
  <si>
    <t xml:space="preserve"> 4411"</t>
  </si>
  <si>
    <t>Mines et traitement des minéraux</t>
  </si>
  <si>
    <t>C-44411</t>
  </si>
  <si>
    <t>CAMB01147</t>
  </si>
  <si>
    <t>Mining Techniques</t>
  </si>
  <si>
    <t>CONF01182</t>
  </si>
  <si>
    <t>Mineral Exploration Techniques</t>
  </si>
  <si>
    <t>21/07/2017</t>
  </si>
  <si>
    <t>NORT01236</t>
  </si>
  <si>
    <t>Mining Foundations</t>
  </si>
  <si>
    <t xml:space="preserve"> 4413"</t>
  </si>
  <si>
    <t>Fondations minière</t>
  </si>
  <si>
    <t>C-44413</t>
  </si>
  <si>
    <t>FR-Mining Foundations</t>
  </si>
  <si>
    <t>CAMB01295</t>
  </si>
  <si>
    <t>Workforce Foundations</t>
  </si>
  <si>
    <t>Workforce foundations</t>
  </si>
  <si>
    <t xml:space="preserve"> 4500"</t>
  </si>
  <si>
    <t>Connaissance fondamentale de la main d'oeuvre</t>
  </si>
  <si>
    <t>C-44500</t>
  </si>
  <si>
    <t>CONS01228</t>
  </si>
  <si>
    <t>Professional Cheese Making</t>
  </si>
  <si>
    <t>Cheese Production</t>
  </si>
  <si>
    <t xml:space="preserve"> 4513"</t>
  </si>
  <si>
    <t>Production fromagere</t>
  </si>
  <si>
    <t>C-44513</t>
  </si>
  <si>
    <t>CONS01331</t>
  </si>
  <si>
    <t>LACI01202</t>
  </si>
  <si>
    <t>General Arts And Science - One-year - Aboriginal</t>
  </si>
  <si>
    <t>General Arts And Science - One-year</t>
  </si>
  <si>
    <t xml:space="preserve"> 4700"</t>
  </si>
  <si>
    <t>Cours collégial général - un an</t>
  </si>
  <si>
    <t>C-44700</t>
  </si>
  <si>
    <t>ALGO01344</t>
  </si>
  <si>
    <t>ALGO01345</t>
  </si>
  <si>
    <t>General Arts and Science - English for Academic Purposes</t>
  </si>
  <si>
    <t>ALGO01441</t>
  </si>
  <si>
    <t>Indigenous Studies Foundations - Inuit, Metis, and First Nations</t>
  </si>
  <si>
    <t>24/06/2024</t>
  </si>
  <si>
    <t>ALGO01502</t>
  </si>
  <si>
    <t>Programme général d'arts et sciences - un an</t>
  </si>
  <si>
    <t>BORE01112</t>
  </si>
  <si>
    <t>Programme général d'arts et sciences - Anglais pour les études (EAP)</t>
  </si>
  <si>
    <t>29/01/2025</t>
  </si>
  <si>
    <t>BORE01179</t>
  </si>
  <si>
    <t>CAMB01242</t>
  </si>
  <si>
    <t>General Arts and Science -English for Academic Purposes</t>
  </si>
  <si>
    <t>CAMB01298</t>
  </si>
  <si>
    <t>General Arts and Science - Indigenous Specialization</t>
  </si>
  <si>
    <t>CAMB01323</t>
  </si>
  <si>
    <t>CANA01151</t>
  </si>
  <si>
    <t>Aboriginal General Arts And Science - One-year</t>
  </si>
  <si>
    <t>CANA01152</t>
  </si>
  <si>
    <t>Indigenous Preparatory Studies</t>
  </si>
  <si>
    <t>CANA01192</t>
  </si>
  <si>
    <t>29/12/2015</t>
  </si>
  <si>
    <t>CANA01214</t>
  </si>
  <si>
    <t>CENT01185</t>
  </si>
  <si>
    <t>General Arts and Science</t>
  </si>
  <si>
    <t>CENT01291</t>
  </si>
  <si>
    <t>CONF01162</t>
  </si>
  <si>
    <t>14/08/2001</t>
  </si>
  <si>
    <t>CONS01147</t>
  </si>
  <si>
    <t>13/08/2002</t>
  </si>
  <si>
    <t>DURH01141</t>
  </si>
  <si>
    <t>FANS01205</t>
  </si>
  <si>
    <t>General Arts And Science - Liberal Studies Foundation</t>
  </si>
  <si>
    <t>18/12/2000</t>
  </si>
  <si>
    <t>GEOR01153</t>
  </si>
  <si>
    <t>General Arts And Science - Shki Miikan (New Road)</t>
  </si>
  <si>
    <t>GEOR01154</t>
  </si>
  <si>
    <t>General Arts and Science – English for Academic Purposes</t>
  </si>
  <si>
    <t>25/02/2016</t>
  </si>
  <si>
    <t>GEOR01268</t>
  </si>
  <si>
    <t>GRBR01207</t>
  </si>
  <si>
    <t>GRBR01285</t>
  </si>
  <si>
    <t>General Arts and Science – Pathways to Diplomas and Degrees</t>
  </si>
  <si>
    <t>HUMB01276</t>
  </si>
  <si>
    <t>General Arts and Science - English for Academic Purposes (EAP)</t>
  </si>
  <si>
    <t>HUMB01416</t>
  </si>
  <si>
    <t>Programme général d'arts et de sciences - un an</t>
  </si>
  <si>
    <t>LACI01134</t>
  </si>
  <si>
    <t>Programme général d'arts et sciences - voie universitaire</t>
  </si>
  <si>
    <t>LACI01214</t>
  </si>
  <si>
    <t>17/08/2001</t>
  </si>
  <si>
    <t>LAMB01085</t>
  </si>
  <si>
    <t>General Arts and Science - Degree Preparation</t>
  </si>
  <si>
    <t>LAMB01102</t>
  </si>
  <si>
    <t>LOYT01111</t>
  </si>
  <si>
    <t>General Arts &amp; Science: English for Academic Purposes</t>
  </si>
  <si>
    <t>LOYT01150</t>
  </si>
  <si>
    <t>General Arts And Science - Aboriginal</t>
  </si>
  <si>
    <t>MOHA01174</t>
  </si>
  <si>
    <t>MOHA01229</t>
  </si>
  <si>
    <t>28/01/2011</t>
  </si>
  <si>
    <t>MOHA01251</t>
  </si>
  <si>
    <t>NIAG01182</t>
  </si>
  <si>
    <t>NORT01195</t>
  </si>
  <si>
    <t>SAUL01154</t>
  </si>
  <si>
    <t>Biidaaban Indigenous Foundations</t>
  </si>
  <si>
    <t>SAUL01251</t>
  </si>
  <si>
    <t>General Arts</t>
  </si>
  <si>
    <t>SENE01226</t>
  </si>
  <si>
    <t>General Arts - English for Academic Purposes</t>
  </si>
  <si>
    <t>24/04/2009</t>
  </si>
  <si>
    <t>SENE01277</t>
  </si>
  <si>
    <t>SHER01197</t>
  </si>
  <si>
    <t>SLAW01170</t>
  </si>
  <si>
    <t>SLAW01226</t>
  </si>
  <si>
    <t>General Arts And Science - Degree Transfer</t>
  </si>
  <si>
    <t>SSFL01187</t>
  </si>
  <si>
    <t>General Arts and Science - Environmental and Natural Resource Studies</t>
  </si>
  <si>
    <t>SSFL01320</t>
  </si>
  <si>
    <t>21/12/2001</t>
  </si>
  <si>
    <t>STCL01168</t>
  </si>
  <si>
    <t>Pathways to Indigenous Empowerment – Preparation</t>
  </si>
  <si>
    <t>General Vocational Preparation</t>
  </si>
  <si>
    <t xml:space="preserve"> 4701"</t>
  </si>
  <si>
    <t>Cours préparatoire aux études collégiales</t>
  </si>
  <si>
    <t>C-44701</t>
  </si>
  <si>
    <t>ALGO01476</t>
  </si>
  <si>
    <t>College Access</t>
  </si>
  <si>
    <t>CONF01085</t>
  </si>
  <si>
    <t>College Foundations</t>
  </si>
  <si>
    <t>GEOR01302</t>
  </si>
  <si>
    <t>Le Francais, Instrument De Travail</t>
  </si>
  <si>
    <t>NIAG01064</t>
  </si>
  <si>
    <t>NORT01100</t>
  </si>
  <si>
    <t>College Entrance (native)</t>
  </si>
  <si>
    <t>SAUL01098</t>
  </si>
  <si>
    <t>College Entrance (native)-essadewaye:s</t>
  </si>
  <si>
    <t>STCL01136</t>
  </si>
  <si>
    <t>Science and Technology Foundations</t>
  </si>
  <si>
    <t>Pre-technology</t>
  </si>
  <si>
    <t>16/06/2022</t>
  </si>
  <si>
    <t xml:space="preserve"> 4702"</t>
  </si>
  <si>
    <t>Cours préparatoire en technologie</t>
  </si>
  <si>
    <t>C-44702</t>
  </si>
  <si>
    <t>ALGO01497</t>
  </si>
  <si>
    <t>Prétechnologie</t>
  </si>
  <si>
    <t>BORE01131</t>
  </si>
  <si>
    <t>Pre-trades/technology</t>
  </si>
  <si>
    <t>20/10/2005</t>
  </si>
  <si>
    <t>CAMB01269</t>
  </si>
  <si>
    <t>Trades Fundamentals</t>
  </si>
  <si>
    <t>CANA01131</t>
  </si>
  <si>
    <t>Technology Foundations</t>
  </si>
  <si>
    <t>CENT01240</t>
  </si>
  <si>
    <t>Trades Foundations - Motive Power</t>
  </si>
  <si>
    <t>CENT01307</t>
  </si>
  <si>
    <t>CONF01119</t>
  </si>
  <si>
    <t>CONS01168</t>
  </si>
  <si>
    <t>Science &amp; Engineering Fundamentals</t>
  </si>
  <si>
    <t>27/01/2011</t>
  </si>
  <si>
    <t>DURH01192</t>
  </si>
  <si>
    <t>31/05/2011</t>
  </si>
  <si>
    <t>DURH01205</t>
  </si>
  <si>
    <t>Science and Engineering Fundamentals</t>
  </si>
  <si>
    <t>DURH01281</t>
  </si>
  <si>
    <t>FANS01149</t>
  </si>
  <si>
    <t>GEOR01156</t>
  </si>
  <si>
    <t>Technology Fundamentals</t>
  </si>
  <si>
    <t>GEOR01239</t>
  </si>
  <si>
    <t>Pre-Engineering Techniques</t>
  </si>
  <si>
    <t>28/02/2025</t>
  </si>
  <si>
    <t>GEOR01310</t>
  </si>
  <si>
    <t>Applied Sciences and Engineering Fundamentals</t>
  </si>
  <si>
    <t>HUMB01418</t>
  </si>
  <si>
    <t>Prémétiers/Prétechnologie</t>
  </si>
  <si>
    <t>LACI01133</t>
  </si>
  <si>
    <t>Pre-trades and Technology</t>
  </si>
  <si>
    <t>LAMB01059</t>
  </si>
  <si>
    <t>LOYT01123</t>
  </si>
  <si>
    <t>MOHA01196</t>
  </si>
  <si>
    <t>NIAG01179</t>
  </si>
  <si>
    <t>Pre-Technology</t>
  </si>
  <si>
    <t>15/12/2008</t>
  </si>
  <si>
    <t>NORT01221</t>
  </si>
  <si>
    <t>Pre-trades And Technology</t>
  </si>
  <si>
    <t>SAUL01174</t>
  </si>
  <si>
    <t>Applied Science and Technology Fundamentals</t>
  </si>
  <si>
    <t>SENE01265</t>
  </si>
  <si>
    <t>SHER01244</t>
  </si>
  <si>
    <t>SLAW01191</t>
  </si>
  <si>
    <t>SSFL01137</t>
  </si>
  <si>
    <t>Trade Fundamentals</t>
  </si>
  <si>
    <t>SSFL01264</t>
  </si>
  <si>
    <t>STCL01179</t>
  </si>
  <si>
    <t>16/04/2008</t>
  </si>
  <si>
    <t xml:space="preserve"> 4704"</t>
  </si>
  <si>
    <t>Connaissance fondamentale en technologie</t>
  </si>
  <si>
    <t>GEOR01197</t>
  </si>
  <si>
    <t>Welding and Fabrication Techniques</t>
  </si>
  <si>
    <t>Welding Techniques</t>
  </si>
  <si>
    <t>T13</t>
  </si>
  <si>
    <t xml:space="preserve"> 4900"</t>
  </si>
  <si>
    <t>Pratique de soudage</t>
  </si>
  <si>
    <t>C-44900</t>
  </si>
  <si>
    <t>Techniques de soudage</t>
  </si>
  <si>
    <t>ALGO01419</t>
  </si>
  <si>
    <t>BORE01147</t>
  </si>
  <si>
    <t>CONF01082</t>
  </si>
  <si>
    <t>CONS01200</t>
  </si>
  <si>
    <t>DURH01094</t>
  </si>
  <si>
    <t>17/05/2002</t>
  </si>
  <si>
    <t>FANS01228</t>
  </si>
  <si>
    <t>GEOR01205</t>
  </si>
  <si>
    <t>Welding Specialist - Engineering Techniques</t>
  </si>
  <si>
    <t>GRBR01064</t>
  </si>
  <si>
    <t>Welder - Fabricator</t>
  </si>
  <si>
    <t>GRBR01164</t>
  </si>
  <si>
    <t>GRBR01310</t>
  </si>
  <si>
    <t>HUMB01344</t>
  </si>
  <si>
    <t>LAMB01067</t>
  </si>
  <si>
    <t>LOYT01129</t>
  </si>
  <si>
    <t>20/11/2007</t>
  </si>
  <si>
    <t>NIAG01194</t>
  </si>
  <si>
    <t>NORT01253</t>
  </si>
  <si>
    <t>Welding And Fabricating - Techniques</t>
  </si>
  <si>
    <t>SAUL01039</t>
  </si>
  <si>
    <t>Aviation Welding</t>
  </si>
  <si>
    <t>SAUL01123</t>
  </si>
  <si>
    <t>23/11/2009</t>
  </si>
  <si>
    <t>SAUL01186</t>
  </si>
  <si>
    <t>SHER01234</t>
  </si>
  <si>
    <t>SLAW01208</t>
  </si>
  <si>
    <t>SSFL01233</t>
  </si>
  <si>
    <t>STCL01192</t>
  </si>
  <si>
    <t>Precision Electronics Techniques</t>
  </si>
  <si>
    <t>Electronics Servicing Techniques</t>
  </si>
  <si>
    <t xml:space="preserve"> 5200"</t>
  </si>
  <si>
    <t>Pratique d'entretien électronique</t>
  </si>
  <si>
    <t>C-45200</t>
  </si>
  <si>
    <t>Techniques d'entretien électronique</t>
  </si>
  <si>
    <t>ALGO01349</t>
  </si>
  <si>
    <t>Electronics - Servicing Techniques</t>
  </si>
  <si>
    <t>CONF01102</t>
  </si>
  <si>
    <t>Digital Communication Systems Installation</t>
  </si>
  <si>
    <t>Low Voltage Cabling Techniques</t>
  </si>
  <si>
    <t xml:space="preserve"> 5207"</t>
  </si>
  <si>
    <t>Techniques de câblage basse tension</t>
  </si>
  <si>
    <t>C-45207</t>
  </si>
  <si>
    <t>CONS01292</t>
  </si>
  <si>
    <t>Aviation Techniques - Aircraft Maintenance</t>
  </si>
  <si>
    <t>T14</t>
  </si>
  <si>
    <t xml:space="preserve"> 5211"</t>
  </si>
  <si>
    <t>Techniques d'aviation - entretien des aéronefs</t>
  </si>
  <si>
    <t>C-45211</t>
  </si>
  <si>
    <t>ALGO01407</t>
  </si>
  <si>
    <t>Machine Shop Techniques</t>
  </si>
  <si>
    <t>Machine Shop</t>
  </si>
  <si>
    <t>T16</t>
  </si>
  <si>
    <t xml:space="preserve"> 5300"</t>
  </si>
  <si>
    <t>Atelier d'usinage</t>
  </si>
  <si>
    <t>C-45300</t>
  </si>
  <si>
    <t>ALGO01309</t>
  </si>
  <si>
    <t>CAMB01182</t>
  </si>
  <si>
    <t>Machinist</t>
  </si>
  <si>
    <t>CONF01111</t>
  </si>
  <si>
    <t>General Metal Machinist</t>
  </si>
  <si>
    <t>W044</t>
  </si>
  <si>
    <t>CONS01093</t>
  </si>
  <si>
    <t>Basic Machine Operations</t>
  </si>
  <si>
    <t>CONS01277</t>
  </si>
  <si>
    <t>Mechanical Technician - Applied Machine Shop</t>
  </si>
  <si>
    <t>DURH01033</t>
  </si>
  <si>
    <t>Machining Techniques</t>
  </si>
  <si>
    <t>DURH01095</t>
  </si>
  <si>
    <t>Industrial Craftsman - Machinist</t>
  </si>
  <si>
    <t>MOHA01064</t>
  </si>
  <si>
    <t>Mechanical Techniques - Machine Shop</t>
  </si>
  <si>
    <t>SAUL01040</t>
  </si>
  <si>
    <t>Aviation Machinist</t>
  </si>
  <si>
    <t>SAUL01122</t>
  </si>
  <si>
    <t>Manufacturing And Machining Techniques</t>
  </si>
  <si>
    <t>SENE01172</t>
  </si>
  <si>
    <t>STCL01056</t>
  </si>
  <si>
    <t>Heating, Ventilation And Air Conditioning Techniques</t>
  </si>
  <si>
    <t>Heating, Air Conditioning And Refrigeration Techniques</t>
  </si>
  <si>
    <t xml:space="preserve"> 5500"</t>
  </si>
  <si>
    <t>Pratique de chauffage, de climatisation et de réfrigération</t>
  </si>
  <si>
    <t>C-45500</t>
  </si>
  <si>
    <t>CAMB01220</t>
  </si>
  <si>
    <t>CONF01113</t>
  </si>
  <si>
    <t>Heating Ventilation And Air Conditioning Techniques</t>
  </si>
  <si>
    <t>DURH01093</t>
  </si>
  <si>
    <t>Air Conditioning And Refrigeration Techniques</t>
  </si>
  <si>
    <t>GRBR01182</t>
  </si>
  <si>
    <t>Entretien d'appareils de chauffage, de réfrigération et de climatisation</t>
  </si>
  <si>
    <t>LACI01119</t>
  </si>
  <si>
    <t>Heating, Refrigeration and Air Conditioning Techniques</t>
  </si>
  <si>
    <t>LOYT01197</t>
  </si>
  <si>
    <t>(P-T) Gas Technician 2</t>
  </si>
  <si>
    <t>Gas Technician 2</t>
  </si>
  <si>
    <t xml:space="preserve"> 5501"</t>
  </si>
  <si>
    <t>Pratique en gaz</t>
  </si>
  <si>
    <t>C-45501</t>
  </si>
  <si>
    <t>Pratique en gaz (niveau II)</t>
  </si>
  <si>
    <t>ALGO01333</t>
  </si>
  <si>
    <t>CANA01130</t>
  </si>
  <si>
    <t>18/06/1998</t>
  </si>
  <si>
    <t>DURH01108</t>
  </si>
  <si>
    <t>FANS01204</t>
  </si>
  <si>
    <t>GRBR01181</t>
  </si>
  <si>
    <t>HUMB01228</t>
  </si>
  <si>
    <t>Technicien(ne) en gaz 2</t>
  </si>
  <si>
    <t>LACI01118</t>
  </si>
  <si>
    <t>Gas And Oil Burner Technician 2</t>
  </si>
  <si>
    <t>19/06/2000</t>
  </si>
  <si>
    <t>SSFL01178</t>
  </si>
  <si>
    <t>22/09/1998</t>
  </si>
  <si>
    <t xml:space="preserve"> 5502"</t>
  </si>
  <si>
    <t>Pratique en brûleur à gaz et à mazout</t>
  </si>
  <si>
    <t>C-45502</t>
  </si>
  <si>
    <t>MOHA01153</t>
  </si>
  <si>
    <t>Energy Audit Techniques - Residential</t>
  </si>
  <si>
    <t>Energy Audit Techniques</t>
  </si>
  <si>
    <t xml:space="preserve"> 5503"</t>
  </si>
  <si>
    <t>Programme de formation de technicien en systèmes énergétiques</t>
  </si>
  <si>
    <t>C-45503</t>
  </si>
  <si>
    <t>DURH01180</t>
  </si>
  <si>
    <t>Heating, Refrigeration And Air Conditioning Techniques</t>
  </si>
  <si>
    <t>18/08/2005</t>
  </si>
  <si>
    <t xml:space="preserve"> 5504"</t>
  </si>
  <si>
    <t>Pratique de chauffage, de réfrigération et de climatisation</t>
  </si>
  <si>
    <t>MOHA01205</t>
  </si>
  <si>
    <t>Gas Technician</t>
  </si>
  <si>
    <t xml:space="preserve"> 5505"</t>
  </si>
  <si>
    <t>Techniques de gaz</t>
  </si>
  <si>
    <t>C-45505</t>
  </si>
  <si>
    <t>GEOR01206</t>
  </si>
  <si>
    <t>Renewable Energy Techniques</t>
  </si>
  <si>
    <t xml:space="preserve"> 5550"</t>
  </si>
  <si>
    <t>Techniques de l'energie renouvelable</t>
  </si>
  <si>
    <t>C-45550</t>
  </si>
  <si>
    <t>CONS01258</t>
  </si>
  <si>
    <t>Major Appliance Service Technician</t>
  </si>
  <si>
    <t xml:space="preserve"> 5601"</t>
  </si>
  <si>
    <t>Techniques d'entretien des appareils électroménagers</t>
  </si>
  <si>
    <t>C-45601</t>
  </si>
  <si>
    <t>Pratique en entretien des appareils électroménagers</t>
  </si>
  <si>
    <t>SHER01078</t>
  </si>
  <si>
    <t>Pratique de l'électricité</t>
  </si>
  <si>
    <t>Electrical Techniques</t>
  </si>
  <si>
    <t xml:space="preserve"> 5613"</t>
  </si>
  <si>
    <t>Pratique en électricité</t>
  </si>
  <si>
    <t>C-45613</t>
  </si>
  <si>
    <t>Techniques d'électricité</t>
  </si>
  <si>
    <t>BORE01098</t>
  </si>
  <si>
    <t>CAMB01178</t>
  </si>
  <si>
    <t>CAMB01244</t>
  </si>
  <si>
    <t>CANA01177</t>
  </si>
  <si>
    <t>CENT01339</t>
  </si>
  <si>
    <t>CONS01285</t>
  </si>
  <si>
    <t>DURH01092</t>
  </si>
  <si>
    <t>FANS01220</t>
  </si>
  <si>
    <t>GEOR01220</t>
  </si>
  <si>
    <t>30/04/2012</t>
  </si>
  <si>
    <t>GRBR01271</t>
  </si>
  <si>
    <t>HUMB01331</t>
  </si>
  <si>
    <t>LACI01151</t>
  </si>
  <si>
    <t>22/12/2008</t>
  </si>
  <si>
    <t>LAMB01105</t>
  </si>
  <si>
    <t>LOYT01117</t>
  </si>
  <si>
    <t>NIAG01222</t>
  </si>
  <si>
    <t>20/04/2011</t>
  </si>
  <si>
    <t>NORT01219</t>
  </si>
  <si>
    <t>SAUL01198</t>
  </si>
  <si>
    <t>SHER01223</t>
  </si>
  <si>
    <t>Electrical Techniques - Telecommunications</t>
  </si>
  <si>
    <t>SLAW01027</t>
  </si>
  <si>
    <t>SSFL01228</t>
  </si>
  <si>
    <t>STCL01194</t>
  </si>
  <si>
    <t>Furniture Products Techniques</t>
  </si>
  <si>
    <t xml:space="preserve"> 5803"</t>
  </si>
  <si>
    <t>Pratique en fabrication de meubles</t>
  </si>
  <si>
    <t>C-45803</t>
  </si>
  <si>
    <t>Techniques de fabrication de meubles</t>
  </si>
  <si>
    <t>STCL01107</t>
  </si>
  <si>
    <t>Apparel Techniques</t>
  </si>
  <si>
    <t xml:space="preserve"> 5900"</t>
  </si>
  <si>
    <t>Pratique du vêtement</t>
  </si>
  <si>
    <t>C-45900</t>
  </si>
  <si>
    <t>Techniques du vêtement</t>
  </si>
  <si>
    <t>SLAW01143</t>
  </si>
  <si>
    <t>Auto Body Repair Techniques</t>
  </si>
  <si>
    <t>T02</t>
  </si>
  <si>
    <t>21/08/1996</t>
  </si>
  <si>
    <t xml:space="preserve"> 6401"</t>
  </si>
  <si>
    <t>Pratique de carrosserie automobile</t>
  </si>
  <si>
    <t>C-46401</t>
  </si>
  <si>
    <t>Techniques de carrosserie automobile</t>
  </si>
  <si>
    <t>CENT01147</t>
  </si>
  <si>
    <t>CENT01327</t>
  </si>
  <si>
    <t>23/12/2015</t>
  </si>
  <si>
    <t>FANS01320</t>
  </si>
  <si>
    <t>Recreational Vehicle Techniques</t>
  </si>
  <si>
    <t xml:space="preserve"> 6404"</t>
  </si>
  <si>
    <t>Techniques de véhicules récréatifs</t>
  </si>
  <si>
    <t>C-46404</t>
  </si>
  <si>
    <t>FR-Recreational Vehicle Techniques</t>
  </si>
  <si>
    <t>CONS01270</t>
  </si>
  <si>
    <t>Motive Power Fundamentals</t>
  </si>
  <si>
    <t xml:space="preserve"> 6405"</t>
  </si>
  <si>
    <t>Entretien des véhicules moteurs - équipement lourd</t>
  </si>
  <si>
    <t>C-46405</t>
  </si>
  <si>
    <t>Principes fondamentaux d'entretien des véhicules moteurs</t>
  </si>
  <si>
    <t>CANA01199</t>
  </si>
  <si>
    <t>Motive Power Fundamentals - Motorcycle and Sport Vehicle Repair</t>
  </si>
  <si>
    <t>25/04/2017</t>
  </si>
  <si>
    <t>CANA01250</t>
  </si>
  <si>
    <t>Transportation Equipment Service And Repair Fundamentals</t>
  </si>
  <si>
    <t>CENT01151</t>
  </si>
  <si>
    <t>CENT01328</t>
  </si>
  <si>
    <t>Motive Power Techniques</t>
  </si>
  <si>
    <t>CONS01130</t>
  </si>
  <si>
    <t>Motive Power Fundamentals - Automotive Service</t>
  </si>
  <si>
    <t>13/07/2007</t>
  </si>
  <si>
    <t>CONS01201</t>
  </si>
  <si>
    <t>Motive Power Fundamentals - Truck And Coach</t>
  </si>
  <si>
    <t>CONS01202</t>
  </si>
  <si>
    <t>Motive Power Fundamentals - Truck Trailer Service</t>
  </si>
  <si>
    <t>CONS01225</t>
  </si>
  <si>
    <t>CONS01237</t>
  </si>
  <si>
    <t>Motive Power Fundamentals - Motorcycle and Power Sport Vehicles</t>
  </si>
  <si>
    <t>23/08/2010</t>
  </si>
  <si>
    <t>CONS01250</t>
  </si>
  <si>
    <t>Motive Power Fundamentals – Automotive Repair</t>
  </si>
  <si>
    <t>CONS01305</t>
  </si>
  <si>
    <t>Motive Power Fundamentals - Parts And Counter Personnel</t>
  </si>
  <si>
    <t>DURH01106</t>
  </si>
  <si>
    <t>FANS01265</t>
  </si>
  <si>
    <t>LAMB01062</t>
  </si>
  <si>
    <t>LOYT01088</t>
  </si>
  <si>
    <t>MOHA01151</t>
  </si>
  <si>
    <t>NIAG01193</t>
  </si>
  <si>
    <t>NORT01215</t>
  </si>
  <si>
    <t>SAUL01143</t>
  </si>
  <si>
    <t>Motive Power Fundamentals - Automotive Repair</t>
  </si>
  <si>
    <t>SAUL01185</t>
  </si>
  <si>
    <t>Motive Power Fundamentals - Marine and Small Engine Repair</t>
  </si>
  <si>
    <t>SAUL01207</t>
  </si>
  <si>
    <t>SLAW01148</t>
  </si>
  <si>
    <t>Motive Power Fundamentals - Truck and Coach Repair Techniques</t>
  </si>
  <si>
    <t>STCL01202</t>
  </si>
  <si>
    <t>Electric Drive Vehicle Fundamentals</t>
  </si>
  <si>
    <t>STCL01255</t>
  </si>
  <si>
    <t>Transportation Trades Preparation for Women</t>
  </si>
  <si>
    <t xml:space="preserve"> 6406"</t>
  </si>
  <si>
    <t>Préparation pour les métiers du transport pour les femmes</t>
  </si>
  <si>
    <t>C-46406</t>
  </si>
  <si>
    <t>CENT01263</t>
  </si>
  <si>
    <t>Motive Power Techniques - Support</t>
  </si>
  <si>
    <t xml:space="preserve"> 6420"</t>
  </si>
  <si>
    <t>Entretien des véhicules automobiles - aide</t>
  </si>
  <si>
    <t>C-46420</t>
  </si>
  <si>
    <t>Entretien des véhicules moteurs - Soutien</t>
  </si>
  <si>
    <t>FANS01132</t>
  </si>
  <si>
    <t>Aircraft Structural Repair Technician</t>
  </si>
  <si>
    <t xml:space="preserve"> 6600"</t>
  </si>
  <si>
    <t>Pratique de réparation de structure d'aéronefs</t>
  </si>
  <si>
    <t>C-46600</t>
  </si>
  <si>
    <t>CANA01117</t>
  </si>
  <si>
    <t>FANS01363</t>
  </si>
  <si>
    <t>SAUL01114</t>
  </si>
  <si>
    <t>Airframe Assembly</t>
  </si>
  <si>
    <t>19/08/2011</t>
  </si>
  <si>
    <t xml:space="preserve"> 6601"</t>
  </si>
  <si>
    <t>Assemblé de la cellule</t>
  </si>
  <si>
    <t>C-46601</t>
  </si>
  <si>
    <t>CENT01267</t>
  </si>
  <si>
    <t>Aircraft Interior Techniques</t>
  </si>
  <si>
    <t xml:space="preserve"> 6602"</t>
  </si>
  <si>
    <t>Techniques de l’intérieur des aéronefs</t>
  </si>
  <si>
    <t>C-46602</t>
  </si>
  <si>
    <t>SSFL01275</t>
  </si>
  <si>
    <t>Aviation Fundamentals</t>
  </si>
  <si>
    <t xml:space="preserve"> 6603"</t>
  </si>
  <si>
    <t>Principes de l’aviation</t>
  </si>
  <si>
    <t>C-46603</t>
  </si>
  <si>
    <t>CANA01203</t>
  </si>
  <si>
    <t>Commercial Helicopter Foundations</t>
  </si>
  <si>
    <t>22/03/2023</t>
  </si>
  <si>
    <t>CONS01389</t>
  </si>
  <si>
    <t>Aviation Techniques</t>
  </si>
  <si>
    <t>23/07/2020</t>
  </si>
  <si>
    <t>SAUL01233</t>
  </si>
  <si>
    <t>Heavy Equipment Operator</t>
  </si>
  <si>
    <t>Heavy Equipment  Operator</t>
  </si>
  <si>
    <t>15/04/2008</t>
  </si>
  <si>
    <t xml:space="preserve"> 6703"</t>
  </si>
  <si>
    <t>Conducteur de matériel lourd</t>
  </si>
  <si>
    <t>C-46704</t>
  </si>
  <si>
    <t>Opération de machinerie lourde</t>
  </si>
  <si>
    <t>CONS01224</t>
  </si>
  <si>
    <t xml:space="preserve"> 6704"</t>
  </si>
  <si>
    <t>SSFL01195</t>
  </si>
  <si>
    <t>Mécanique de la machinerie lourde</t>
  </si>
  <si>
    <t>Motive Power Techniques - Heavy Equipment</t>
  </si>
  <si>
    <t xml:space="preserve"> 6705"</t>
  </si>
  <si>
    <t>Spécialiste de machinerie lourde</t>
  </si>
  <si>
    <t>C-46705</t>
  </si>
  <si>
    <t>Entretien des véhicules moteurs - machinerie lourde</t>
  </si>
  <si>
    <t>BORE01149</t>
  </si>
  <si>
    <t>13/03/1998</t>
  </si>
  <si>
    <t>CAMB01210</t>
  </si>
  <si>
    <t>Motive Power Techniques - Heavy Duty Equipment</t>
  </si>
  <si>
    <t>CENT01329</t>
  </si>
  <si>
    <t>Motive Power Techniques - Truck and Coach</t>
  </si>
  <si>
    <t>CENT01330</t>
  </si>
  <si>
    <t>CONF01084</t>
  </si>
  <si>
    <t>Motive Power Techniques - Automotive</t>
  </si>
  <si>
    <t>CONF01135</t>
  </si>
  <si>
    <t>Heavy Equipment Techniques</t>
  </si>
  <si>
    <t>CONS01223</t>
  </si>
  <si>
    <t>Heavy Construction Equipment Operation</t>
  </si>
  <si>
    <t>25/01/2016</t>
  </si>
  <si>
    <t>CONS01300</t>
  </si>
  <si>
    <t>Motive Power Techniques - Truck and Coach Repair</t>
  </si>
  <si>
    <t>CONS01306</t>
  </si>
  <si>
    <t>Motive Power Techniques - Heavy Duty Equipment Repair</t>
  </si>
  <si>
    <t>CONS01308</t>
  </si>
  <si>
    <t>Heavy Equipment Techniques - Agricultural Equipment Maintenance and Operation</t>
  </si>
  <si>
    <t>17/06/2021</t>
  </si>
  <si>
    <t>CONS01369</t>
  </si>
  <si>
    <t>NORT01209</t>
  </si>
  <si>
    <t>Motive Power Techniques - Heavy Equipment Diesel</t>
  </si>
  <si>
    <t>13/04/2011</t>
  </si>
  <si>
    <t>SAUL01041</t>
  </si>
  <si>
    <t>Motive Power Fundamentals - Heavy Equipment &amp; Truck Repair</t>
  </si>
  <si>
    <t>SAUL01184</t>
  </si>
  <si>
    <t>SSFL01184</t>
  </si>
  <si>
    <t>Manufacturing Techniques</t>
  </si>
  <si>
    <t>Pratique de fabrication</t>
  </si>
  <si>
    <t>C-47000</t>
  </si>
  <si>
    <t>FANS01239</t>
  </si>
  <si>
    <t>MOHA01177</t>
  </si>
  <si>
    <t>Microelectronics Manufacturing Techniques - Surface Mount</t>
  </si>
  <si>
    <t xml:space="preserve"> 7013"</t>
  </si>
  <si>
    <t>Fabrication de composants montés en surface - microélectronique</t>
  </si>
  <si>
    <t>C-47013</t>
  </si>
  <si>
    <t>GRBR01186</t>
  </si>
  <si>
    <t>Microelectronics Manufacturing Techniques - Semiconductor</t>
  </si>
  <si>
    <t>GRBR01216</t>
  </si>
  <si>
    <t>Motive Power Techniques - Small Powered Equipment</t>
  </si>
  <si>
    <t>H1188</t>
  </si>
  <si>
    <t xml:space="preserve"> 7100"</t>
  </si>
  <si>
    <t>Entretien des véhicules moteurs - petits moteurs</t>
  </si>
  <si>
    <t>C-47100</t>
  </si>
  <si>
    <t>CANA01160</t>
  </si>
  <si>
    <t>Motorcycle Repair Techniques</t>
  </si>
  <si>
    <t>CANA01186</t>
  </si>
  <si>
    <t>Motorcycle And Powersports Products Repair Techniques</t>
  </si>
  <si>
    <t>CENT01164</t>
  </si>
  <si>
    <t>CONF01097</t>
  </si>
  <si>
    <t>Motive Power Techniques - Motorcycle and Power Sport Vehicles Repair</t>
  </si>
  <si>
    <t>CONS01307</t>
  </si>
  <si>
    <t>Marina Operations</t>
  </si>
  <si>
    <t>Marina Techniques</t>
  </si>
  <si>
    <t xml:space="preserve"> 7103"</t>
  </si>
  <si>
    <t>Pratique de marinas</t>
  </si>
  <si>
    <t>C-47103</t>
  </si>
  <si>
    <t>SHER01037</t>
  </si>
  <si>
    <t>SSFL01128</t>
  </si>
  <si>
    <t>Construction Carpentry Techniques</t>
  </si>
  <si>
    <t>Carpentry and Renovation Techniques</t>
  </si>
  <si>
    <t xml:space="preserve"> 7600"</t>
  </si>
  <si>
    <t>Pratique de la charpenterie et de la rénovation</t>
  </si>
  <si>
    <t>C-47600</t>
  </si>
  <si>
    <t>ALGO01313</t>
  </si>
  <si>
    <t>ALGO01439</t>
  </si>
  <si>
    <t>BORE01146</t>
  </si>
  <si>
    <t>CAMB01198</t>
  </si>
  <si>
    <t>CAMB01291</t>
  </si>
  <si>
    <t>CANA01154</t>
  </si>
  <si>
    <t>CONF01171</t>
  </si>
  <si>
    <t>25/01/2017</t>
  </si>
  <si>
    <t>FANS01341</t>
  </si>
  <si>
    <t>GEOR01193</t>
  </si>
  <si>
    <t>Renovation Techniques</t>
  </si>
  <si>
    <t>GRBR01167</t>
  </si>
  <si>
    <t>HUMB01377</t>
  </si>
  <si>
    <t>25/08/2014</t>
  </si>
  <si>
    <t>LACI01176</t>
  </si>
  <si>
    <t>26/06/2007</t>
  </si>
  <si>
    <t>LAMB01099</t>
  </si>
  <si>
    <t>LOYT01128</t>
  </si>
  <si>
    <t>NIAG01188</t>
  </si>
  <si>
    <t>Renewable Energy and Green Construction Techniques</t>
  </si>
  <si>
    <t>SAUL01191</t>
  </si>
  <si>
    <t>SSFL01225</t>
  </si>
  <si>
    <t>STCL01203</t>
  </si>
  <si>
    <t>General Construction Carpentry Techniques</t>
  </si>
  <si>
    <t xml:space="preserve"> 7601"</t>
  </si>
  <si>
    <t>Rénovations résidentielles</t>
  </si>
  <si>
    <t>SLAW01209</t>
  </si>
  <si>
    <t>Carpentry Techniques</t>
  </si>
  <si>
    <t>SLAW01210</t>
  </si>
  <si>
    <t>Construction Craft Worker Foundations</t>
  </si>
  <si>
    <t xml:space="preserve"> 7610"</t>
  </si>
  <si>
    <t>Programme de formation de manoeuvre en construction</t>
  </si>
  <si>
    <t>C-47610</t>
  </si>
  <si>
    <t>GRBR01261</t>
  </si>
  <si>
    <t>Travail en chantier résidentiel</t>
  </si>
  <si>
    <t>LACI01164</t>
  </si>
  <si>
    <t>Masonry Techniques</t>
  </si>
  <si>
    <t xml:space="preserve"> 7700"</t>
  </si>
  <si>
    <t>Maçonnerie</t>
  </si>
  <si>
    <t>C-47700</t>
  </si>
  <si>
    <t>Masonry Techniques - 1 year</t>
  </si>
  <si>
    <t>ALGO01328</t>
  </si>
  <si>
    <t>Brick and Stone Fundamentals</t>
  </si>
  <si>
    <t>CONS01233</t>
  </si>
  <si>
    <t>Drywall Fundamentals</t>
  </si>
  <si>
    <t>CONS01273</t>
  </si>
  <si>
    <t>Pratique de la maçonnerie</t>
  </si>
  <si>
    <t xml:space="preserve"> 7701"</t>
  </si>
  <si>
    <t>BORE01148</t>
  </si>
  <si>
    <t>Roofing Fundamentals</t>
  </si>
  <si>
    <t xml:space="preserve"> 7800"</t>
  </si>
  <si>
    <t>Principes fondamentaux de toiture</t>
  </si>
  <si>
    <t>C-47800</t>
  </si>
  <si>
    <t>CONS01245</t>
  </si>
  <si>
    <t>Building Superintendence and Repair</t>
  </si>
  <si>
    <t xml:space="preserve"> 8101"</t>
  </si>
  <si>
    <t>Surintendance et la réparation des bâtiment</t>
  </si>
  <si>
    <t>C-48101</t>
  </si>
  <si>
    <t>CONS01344</t>
  </si>
  <si>
    <t>Construction Techniques</t>
  </si>
  <si>
    <t xml:space="preserve"> 8200"</t>
  </si>
  <si>
    <t>Pratique des métiers de la contruction</t>
  </si>
  <si>
    <t>C-48200</t>
  </si>
  <si>
    <t>CONS01220</t>
  </si>
  <si>
    <t>Construction Techniques - Brick and Stone</t>
  </si>
  <si>
    <t>19/07/2019</t>
  </si>
  <si>
    <t>CONS01347</t>
  </si>
  <si>
    <t>FANS01098</t>
  </si>
  <si>
    <t>Civil Engineering Technician - Municipal Construction Assistant</t>
  </si>
  <si>
    <t>GEOR01051</t>
  </si>
  <si>
    <t>GEOR01289</t>
  </si>
  <si>
    <t>GRBR01165</t>
  </si>
  <si>
    <t>16/03/2018</t>
  </si>
  <si>
    <t>MOHA01296</t>
  </si>
  <si>
    <t>Construction Techniques - Plumbing</t>
  </si>
  <si>
    <t>19/10/2018</t>
  </si>
  <si>
    <t>MOHA01299</t>
  </si>
  <si>
    <t>SAUL01164</t>
  </si>
  <si>
    <t>Construction Trades Techniques</t>
  </si>
  <si>
    <t>SSFL01127</t>
  </si>
  <si>
    <t>Construction and Hoisting Techniques</t>
  </si>
  <si>
    <t>Construction &amp; Hoisting Techniques</t>
  </si>
  <si>
    <t xml:space="preserve"> 8202"</t>
  </si>
  <si>
    <t>Practique des métiers de la construction et de levage</t>
  </si>
  <si>
    <t>C-48202</t>
  </si>
  <si>
    <t>DURH01200</t>
  </si>
  <si>
    <t>Sustainable Building Design And Construction</t>
  </si>
  <si>
    <t>22/09/2004</t>
  </si>
  <si>
    <t xml:space="preserve"> 8205"</t>
  </si>
  <si>
    <t>Conception et construction durable de bâtiments</t>
  </si>
  <si>
    <t>C-48205</t>
  </si>
  <si>
    <t>SSFL01213</t>
  </si>
  <si>
    <t>Sustainable Renovations</t>
  </si>
  <si>
    <t xml:space="preserve"> 8206"</t>
  </si>
  <si>
    <t>Rénovations durables</t>
  </si>
  <si>
    <t>C-48206</t>
  </si>
  <si>
    <t>SSFL01242</t>
  </si>
  <si>
    <t>Marine Deckhand Techniques</t>
  </si>
  <si>
    <t>Marine Techniques</t>
  </si>
  <si>
    <t xml:space="preserve"> 8600"</t>
  </si>
  <si>
    <t>Techniques maritime</t>
  </si>
  <si>
    <t>C-48600</t>
  </si>
  <si>
    <t>GEOR01258</t>
  </si>
  <si>
    <t>Marine Engine Room Techniques</t>
  </si>
  <si>
    <t>GEOR01259</t>
  </si>
  <si>
    <t>Graphics Assistant - Printing</t>
  </si>
  <si>
    <t>Printing Techniques</t>
  </si>
  <si>
    <t>A07</t>
  </si>
  <si>
    <t xml:space="preserve"> 9005"</t>
  </si>
  <si>
    <t>Pratique d'imprimerie</t>
  </si>
  <si>
    <t>C-49005</t>
  </si>
  <si>
    <t>ALGO01053</t>
  </si>
  <si>
    <t>ALGO01158</t>
  </si>
  <si>
    <t>Electronic Prepress And Image Assembly</t>
  </si>
  <si>
    <t>GRBR01159</t>
  </si>
  <si>
    <t>Édition électronique</t>
  </si>
  <si>
    <t>LACI01098</t>
  </si>
  <si>
    <t>Stationary Engineering - 2nd Class</t>
  </si>
  <si>
    <t>Stationary Engineering</t>
  </si>
  <si>
    <t xml:space="preserve"> 9100"</t>
  </si>
  <si>
    <t>Pratique des machines fixes</t>
  </si>
  <si>
    <t>C-49100</t>
  </si>
  <si>
    <t>Stationary Engineering - 1 year</t>
  </si>
  <si>
    <t>CAMB01076</t>
  </si>
  <si>
    <t>Power Engineering Techniques</t>
  </si>
  <si>
    <t>CAMB01247</t>
  </si>
  <si>
    <t>Stationary Engineering - 3rd And 4th Class</t>
  </si>
  <si>
    <t>CONF01088</t>
  </si>
  <si>
    <t>CONS01283</t>
  </si>
  <si>
    <t>Power Engineering Techniques - 3rd Class</t>
  </si>
  <si>
    <t>15/09/2016</t>
  </si>
  <si>
    <t>CONS01317</t>
  </si>
  <si>
    <t>Power Engineering Techniques - Fourth Class</t>
  </si>
  <si>
    <t>DURH01251</t>
  </si>
  <si>
    <t>Power Engineering Techniques - 4th class</t>
  </si>
  <si>
    <t>FANS01351</t>
  </si>
  <si>
    <t>Refrigeration Plant System Operations</t>
  </si>
  <si>
    <t>15/06/2017</t>
  </si>
  <si>
    <t>LAMB01160</t>
  </si>
  <si>
    <t>26/04/2018</t>
  </si>
  <si>
    <t>LAMB01167</t>
  </si>
  <si>
    <t>MOHA01058</t>
  </si>
  <si>
    <t>Utilities System Operator</t>
  </si>
  <si>
    <t>MOHA01119</t>
  </si>
  <si>
    <t>MOHA01128</t>
  </si>
  <si>
    <t>MOHA01216</t>
  </si>
  <si>
    <t>28/10/2015</t>
  </si>
  <si>
    <t>MOHA01272</t>
  </si>
  <si>
    <t>STCL01243</t>
  </si>
  <si>
    <t>New Media Design</t>
  </si>
  <si>
    <t xml:space="preserve"> 9403"</t>
  </si>
  <si>
    <t>La conception des nouveaux médias</t>
  </si>
  <si>
    <t>C-49403</t>
  </si>
  <si>
    <t>CENT01253</t>
  </si>
  <si>
    <t>College Vocational</t>
  </si>
  <si>
    <t xml:space="preserve"> 9625"</t>
  </si>
  <si>
    <t>Cours collégial préparatoire à l'emploi</t>
  </si>
  <si>
    <t>C-49625</t>
  </si>
  <si>
    <t>College Vocational - 1 year</t>
  </si>
  <si>
    <t>Cours collégial préparatoire à l'emploi - 1 an</t>
  </si>
  <si>
    <t>ALGO01280</t>
  </si>
  <si>
    <t>CAMB01216</t>
  </si>
  <si>
    <t>CONF01115</t>
  </si>
  <si>
    <t>CONF01170</t>
  </si>
  <si>
    <t>GRBR01148</t>
  </si>
  <si>
    <t>HUMB01147</t>
  </si>
  <si>
    <t>LOYT01059</t>
  </si>
  <si>
    <t>NIAG01090</t>
  </si>
  <si>
    <t>NIAG01098</t>
  </si>
  <si>
    <t>NORT01212</t>
  </si>
  <si>
    <t>College Opportunities</t>
  </si>
  <si>
    <t>SENE01152</t>
  </si>
  <si>
    <t>STCL01187</t>
  </si>
  <si>
    <t>Enhanced Life and Social Skills Development</t>
  </si>
  <si>
    <t xml:space="preserve"> 9649"</t>
  </si>
  <si>
    <t>Approfondissement des compétences de vie et sociales</t>
  </si>
  <si>
    <t>C-49649</t>
  </si>
  <si>
    <t>MOHA01318</t>
  </si>
  <si>
    <t>Building Bridges</t>
  </si>
  <si>
    <t xml:space="preserve"> 9651"</t>
  </si>
  <si>
    <t>Créer des liens</t>
  </si>
  <si>
    <t>C-49651</t>
  </si>
  <si>
    <t>CAMB01227</t>
  </si>
  <si>
    <t>Transition To College For Students With Disabilities</t>
  </si>
  <si>
    <t xml:space="preserve"> 9652"</t>
  </si>
  <si>
    <t>Transition au collège des étudiants avec des besoins spéciaux</t>
  </si>
  <si>
    <t>C-49652</t>
  </si>
  <si>
    <t>CAMB01243</t>
  </si>
  <si>
    <t>Career Pathways</t>
  </si>
  <si>
    <t>MOHA01266</t>
  </si>
  <si>
    <t>24/09/2012</t>
  </si>
  <si>
    <t xml:space="preserve"> 9653"</t>
  </si>
  <si>
    <t>Cheminements de carrière</t>
  </si>
  <si>
    <t>MOHA01261</t>
  </si>
  <si>
    <t>Occupational Health And Safety</t>
  </si>
  <si>
    <t>H318</t>
  </si>
  <si>
    <t xml:space="preserve"> 9804"</t>
  </si>
  <si>
    <t>Santé et sécurité au travail</t>
  </si>
  <si>
    <t>C-49804</t>
  </si>
  <si>
    <t>CAMB01151</t>
  </si>
  <si>
    <t>CONF01123</t>
  </si>
  <si>
    <t>(P-T) Occupational Health And Safety</t>
  </si>
  <si>
    <t>FANS01150</t>
  </si>
  <si>
    <t>Occupational Safety</t>
  </si>
  <si>
    <t>HUMB01136</t>
  </si>
  <si>
    <t>Occupational Hygiene</t>
  </si>
  <si>
    <t>HUMB01137</t>
  </si>
  <si>
    <t>H310</t>
  </si>
  <si>
    <t>SAUL01095</t>
  </si>
  <si>
    <t>SLAW01137</t>
  </si>
  <si>
    <t>Business - Accounting</t>
  </si>
  <si>
    <t>Ontario College Diploma</t>
  </si>
  <si>
    <t>Commerce - comptabilité</t>
  </si>
  <si>
    <t>D-50100</t>
  </si>
  <si>
    <t>ALGO01013</t>
  </si>
  <si>
    <t>ALGO01127</t>
  </si>
  <si>
    <t>Business General (core)</t>
  </si>
  <si>
    <t>ALGO90001</t>
  </si>
  <si>
    <t>BORE01017</t>
  </si>
  <si>
    <t>CAMB01071</t>
  </si>
  <si>
    <t>CAMB01072</t>
  </si>
  <si>
    <t>CAMB01284</t>
  </si>
  <si>
    <t>CANA01008</t>
  </si>
  <si>
    <t>CENT01016</t>
  </si>
  <si>
    <t>Business - Records Management</t>
  </si>
  <si>
    <t>CENT01019</t>
  </si>
  <si>
    <t>Business Accounting - Financial and Credit Management</t>
  </si>
  <si>
    <t>CENT01266</t>
  </si>
  <si>
    <t>CONF01010</t>
  </si>
  <si>
    <t>General Business (core) - 2 Semesters</t>
  </si>
  <si>
    <t>CONF90002</t>
  </si>
  <si>
    <t>CONS01005</t>
  </si>
  <si>
    <t>DURH01011</t>
  </si>
  <si>
    <t>FANS01000</t>
  </si>
  <si>
    <t>Basic Business (core)</t>
  </si>
  <si>
    <t>FANS90001</t>
  </si>
  <si>
    <t>GEOR01003</t>
  </si>
  <si>
    <t>GRBR01008</t>
  </si>
  <si>
    <t>20/04/2000</t>
  </si>
  <si>
    <t>HUMB01000</t>
  </si>
  <si>
    <t>LACI01011</t>
  </si>
  <si>
    <t>13/07/2017</t>
  </si>
  <si>
    <t>LACI01197</t>
  </si>
  <si>
    <t>LAMB01002</t>
  </si>
  <si>
    <t>LAMB01148</t>
  </si>
  <si>
    <t>LOYT01000</t>
  </si>
  <si>
    <t>MOHA01007</t>
  </si>
  <si>
    <t>NIAG01009</t>
  </si>
  <si>
    <t>General Business - Accountancy (bilingual)</t>
  </si>
  <si>
    <t>NIAG01067</t>
  </si>
  <si>
    <t>Computer - Accounting Applications</t>
  </si>
  <si>
    <t>NIAG01089</t>
  </si>
  <si>
    <t>NORT01008</t>
  </si>
  <si>
    <t>Business - Accounting (bilingual)</t>
  </si>
  <si>
    <t>NORT01096</t>
  </si>
  <si>
    <t>SAUL01005</t>
  </si>
  <si>
    <t>Accounting</t>
  </si>
  <si>
    <t>SENE01011</t>
  </si>
  <si>
    <t>SHER01009</t>
  </si>
  <si>
    <t>SLAW01011</t>
  </si>
  <si>
    <t>28/06/1982</t>
  </si>
  <si>
    <t>SLAW01079</t>
  </si>
  <si>
    <t>SSFL01068</t>
  </si>
  <si>
    <t>23/03/2015</t>
  </si>
  <si>
    <t>SSFL01279</t>
  </si>
  <si>
    <t>STCL01008</t>
  </si>
  <si>
    <t>Professional Accounting</t>
  </si>
  <si>
    <t>W048</t>
  </si>
  <si>
    <t xml:space="preserve"> 0102"</t>
  </si>
  <si>
    <t>Expert-comptable</t>
  </si>
  <si>
    <t>D-50102</t>
  </si>
  <si>
    <t>ALGO01348</t>
  </si>
  <si>
    <t>Payroll and Bookkeeping</t>
  </si>
  <si>
    <t>Accounting And Payroll</t>
  </si>
  <si>
    <t xml:space="preserve"> 0104"</t>
  </si>
  <si>
    <t>Comptabilisation et service de la paie</t>
  </si>
  <si>
    <t>D-50104</t>
  </si>
  <si>
    <t>CONS01375</t>
  </si>
  <si>
    <t>Accounting and Payroll</t>
  </si>
  <si>
    <t>DURH01231</t>
  </si>
  <si>
    <t>Business - Payroll and Bookkeeping</t>
  </si>
  <si>
    <t>FANS01293</t>
  </si>
  <si>
    <t>SENE01263</t>
  </si>
  <si>
    <t>29/09/1975</t>
  </si>
  <si>
    <t>Commerce</t>
  </si>
  <si>
    <t>D-50200</t>
  </si>
  <si>
    <t>ALGO01052</t>
  </si>
  <si>
    <t>Diploma In Business (bilingual)</t>
  </si>
  <si>
    <t>ALGO01097</t>
  </si>
  <si>
    <t>ALGO01136</t>
  </si>
  <si>
    <t>Business - Management and Entrepreneurship</t>
  </si>
  <si>
    <t>ALGO01424</t>
  </si>
  <si>
    <t>Business - Trades</t>
  </si>
  <si>
    <t>28/04/2017</t>
  </si>
  <si>
    <t>ALGO01474</t>
  </si>
  <si>
    <t>Business - Agriculture</t>
  </si>
  <si>
    <t>ALGO01484</t>
  </si>
  <si>
    <t>Commerce (commun)</t>
  </si>
  <si>
    <t>ALGO90002</t>
  </si>
  <si>
    <t>BORE01016</t>
  </si>
  <si>
    <t>Commerce - gestion informatisée d'entrprise</t>
  </si>
  <si>
    <t>BORE01125</t>
  </si>
  <si>
    <t>CAMB01105</t>
  </si>
  <si>
    <t>CANA01007</t>
  </si>
  <si>
    <t>Business (bilingual)</t>
  </si>
  <si>
    <t>CANA01045</t>
  </si>
  <si>
    <t>CANA01222</t>
  </si>
  <si>
    <t>Business-Entrepreneurship</t>
  </si>
  <si>
    <t>18/08/2020</t>
  </si>
  <si>
    <t>CANA01253</t>
  </si>
  <si>
    <t>CENT01025</t>
  </si>
  <si>
    <t>(P-T) Business</t>
  </si>
  <si>
    <t>31/08/2015</t>
  </si>
  <si>
    <t>CONF01012</t>
  </si>
  <si>
    <t>CONF01098</t>
  </si>
  <si>
    <t>CONF01194</t>
  </si>
  <si>
    <t>General Business (core) - 1 Semester</t>
  </si>
  <si>
    <t>CONF90001</t>
  </si>
  <si>
    <t>CONS01052</t>
  </si>
  <si>
    <t>Business - Entrepreneurship and Small Business</t>
  </si>
  <si>
    <t>DURH01009</t>
  </si>
  <si>
    <t>FANS01043</t>
  </si>
  <si>
    <t>FANS01129</t>
  </si>
  <si>
    <t>Business – Entrepreneurship &amp; Management</t>
  </si>
  <si>
    <t>FANS01344</t>
  </si>
  <si>
    <t>GEOR01001</t>
  </si>
  <si>
    <t>GEOR01115</t>
  </si>
  <si>
    <t>Business - Entrepreneurship</t>
  </si>
  <si>
    <t>GEOR01283</t>
  </si>
  <si>
    <t>GEOR01304</t>
  </si>
  <si>
    <t>GRBR01007</t>
  </si>
  <si>
    <t>HUMB01009</t>
  </si>
  <si>
    <t>Techniques en administration des affaires</t>
  </si>
  <si>
    <t>LACI01074</t>
  </si>
  <si>
    <t>Techniques en administration des affaires - administration publique</t>
  </si>
  <si>
    <t>18/03/2021</t>
  </si>
  <si>
    <t>LACI01213</t>
  </si>
  <si>
    <t>LAMB01046</t>
  </si>
  <si>
    <t>LAMB01138</t>
  </si>
  <si>
    <t>LAMB01164</t>
  </si>
  <si>
    <t>Business - Sustainable Agriculture</t>
  </si>
  <si>
    <t>28/06/2023</t>
  </si>
  <si>
    <t>LAMB01179</t>
  </si>
  <si>
    <t>LOYT01008</t>
  </si>
  <si>
    <t>MOHA01009</t>
  </si>
  <si>
    <t>NIAG01208</t>
  </si>
  <si>
    <t>NORT01009</t>
  </si>
  <si>
    <t>NORT01095</t>
  </si>
  <si>
    <t>Business - Global Business, Entrepreneurship and Technology</t>
  </si>
  <si>
    <t>23/04/2018</t>
  </si>
  <si>
    <t>NORT01244</t>
  </si>
  <si>
    <t>Business Agriculture</t>
  </si>
  <si>
    <t>NORT01251</t>
  </si>
  <si>
    <t>SAUL01003</t>
  </si>
  <si>
    <t>SAUL01007</t>
  </si>
  <si>
    <t>SAUL01253</t>
  </si>
  <si>
    <t>Business Common (core)</t>
  </si>
  <si>
    <t>15/05/2007</t>
  </si>
  <si>
    <t>SAUL90001</t>
  </si>
  <si>
    <t>SENE01013</t>
  </si>
  <si>
    <t>SHER01008</t>
  </si>
  <si>
    <t>Business 1 (core)</t>
  </si>
  <si>
    <t>SHER90006</t>
  </si>
  <si>
    <t>Business 2 (core)</t>
  </si>
  <si>
    <t>SHER90007</t>
  </si>
  <si>
    <t>30/06/1983</t>
  </si>
  <si>
    <t>SLAW01096</t>
  </si>
  <si>
    <t>SLAW01099</t>
  </si>
  <si>
    <t>23/01/1995</t>
  </si>
  <si>
    <t>SSFL01002</t>
  </si>
  <si>
    <t>STCL01208</t>
  </si>
  <si>
    <t>Business - Finance</t>
  </si>
  <si>
    <t xml:space="preserve"> 0201"</t>
  </si>
  <si>
    <t>Commerce - finance</t>
  </si>
  <si>
    <t>D-50201</t>
  </si>
  <si>
    <t>ALGO01015</t>
  </si>
  <si>
    <t>ALGO01129</t>
  </si>
  <si>
    <t>17/11/2022</t>
  </si>
  <si>
    <t>CAMB01336</t>
  </si>
  <si>
    <t>Business General - Finance Management</t>
  </si>
  <si>
    <t>CONF01011</t>
  </si>
  <si>
    <t>Aboriginal Financial And Economic Planning</t>
  </si>
  <si>
    <t>19/03/2001</t>
  </si>
  <si>
    <t>CONF01157</t>
  </si>
  <si>
    <t>28/04/2016</t>
  </si>
  <si>
    <t>CONS01312</t>
  </si>
  <si>
    <t>DURH01242</t>
  </si>
  <si>
    <t>FANS01105</t>
  </si>
  <si>
    <t>FANS01168</t>
  </si>
  <si>
    <t>25/04/2018</t>
  </si>
  <si>
    <t>GRBR01318</t>
  </si>
  <si>
    <t>LACI01198</t>
  </si>
  <si>
    <t>24/04/2025</t>
  </si>
  <si>
    <t>LAMB01192</t>
  </si>
  <si>
    <t>Business - Finance and Analytics</t>
  </si>
  <si>
    <t>26/03/2021</t>
  </si>
  <si>
    <t>LOYT01194</t>
  </si>
  <si>
    <t>SHER01237</t>
  </si>
  <si>
    <t>Commerce international</t>
  </si>
  <si>
    <t>Business - International Business</t>
  </si>
  <si>
    <t xml:space="preserve"> 0202"</t>
  </si>
  <si>
    <t>Commerce - Commerce international</t>
  </si>
  <si>
    <t>D-50202</t>
  </si>
  <si>
    <t>International Business</t>
  </si>
  <si>
    <t>BORE01089</t>
  </si>
  <si>
    <t>13/07/2011</t>
  </si>
  <si>
    <t>CENT01269</t>
  </si>
  <si>
    <t>Business-international Business</t>
  </si>
  <si>
    <t>CONF01125</t>
  </si>
  <si>
    <t>NIAG01169</t>
  </si>
  <si>
    <t>24/05/1996</t>
  </si>
  <si>
    <t>SENE01187</t>
  </si>
  <si>
    <t>STCL01112</t>
  </si>
  <si>
    <t>Sciences des données appliquées</t>
  </si>
  <si>
    <t xml:space="preserve"> 0203"</t>
  </si>
  <si>
    <t>Applied Data Science</t>
  </si>
  <si>
    <t>D-50203</t>
  </si>
  <si>
    <t>LACI01219</t>
  </si>
  <si>
    <t>Human Services Administration</t>
  </si>
  <si>
    <t xml:space="preserve"> 0211"</t>
  </si>
  <si>
    <t>Administration des services sociaux</t>
  </si>
  <si>
    <t>D-50211</t>
  </si>
  <si>
    <t>SHER01036</t>
  </si>
  <si>
    <t>Industrial Management</t>
  </si>
  <si>
    <t>Gestion industrielle</t>
  </si>
  <si>
    <t>D-50217</t>
  </si>
  <si>
    <t>LAMB01064</t>
  </si>
  <si>
    <t>Municipal Administration And Assessment</t>
  </si>
  <si>
    <t>Administration et évaluation municipale</t>
  </si>
  <si>
    <t>D-50219</t>
  </si>
  <si>
    <t>FANS01088</t>
  </si>
  <si>
    <t>Urban Affairs And Real Estate - Municipal Administration</t>
  </si>
  <si>
    <t>FANS01089</t>
  </si>
  <si>
    <t>Urban Affairs And Real Estate (core)</t>
  </si>
  <si>
    <t>FANS90007</t>
  </si>
  <si>
    <t>Business Records And Health Information Management</t>
  </si>
  <si>
    <t xml:space="preserve"> 0220"</t>
  </si>
  <si>
    <t>Gestion de dossiers professionnels et de l'information sur la santé</t>
  </si>
  <si>
    <t>D-50220</t>
  </si>
  <si>
    <t>ALGO01324</t>
  </si>
  <si>
    <t>Business - Office Systems</t>
  </si>
  <si>
    <t xml:space="preserve"> 0221"</t>
  </si>
  <si>
    <t>Commerce - bureautique</t>
  </si>
  <si>
    <t>D-50221</t>
  </si>
  <si>
    <t>CANA01043</t>
  </si>
  <si>
    <t>Business - Office Administration</t>
  </si>
  <si>
    <t>DURH01013</t>
  </si>
  <si>
    <t>Business - Administrative Systems</t>
  </si>
  <si>
    <t>FANS01189</t>
  </si>
  <si>
    <t>SSFL01104</t>
  </si>
  <si>
    <t>Health Office Administration</t>
  </si>
  <si>
    <t>Gestion de soins de santé</t>
  </si>
  <si>
    <t>D-50222</t>
  </si>
  <si>
    <t>Health Office Administration - 2 year</t>
  </si>
  <si>
    <t>CONS01142</t>
  </si>
  <si>
    <t>Business - Human Resources</t>
  </si>
  <si>
    <t>23/03/2017</t>
  </si>
  <si>
    <t>Commerce - ressources humaines</t>
  </si>
  <si>
    <t>D-50223</t>
  </si>
  <si>
    <t>CANA01223</t>
  </si>
  <si>
    <t>26/10/2021</t>
  </si>
  <si>
    <t>CENT01340</t>
  </si>
  <si>
    <t>CONF01035</t>
  </si>
  <si>
    <t>Human Resources - Employment Equity</t>
  </si>
  <si>
    <t>CONF01101</t>
  </si>
  <si>
    <t>DURH01035</t>
  </si>
  <si>
    <t>General Business 1st Year (core)</t>
  </si>
  <si>
    <t>DURH90006</t>
  </si>
  <si>
    <t>FANS01217</t>
  </si>
  <si>
    <t>GRBR01154</t>
  </si>
  <si>
    <t>GRBR01276</t>
  </si>
  <si>
    <t>LACI01211</t>
  </si>
  <si>
    <t>31/10/2023</t>
  </si>
  <si>
    <t>LAMB01182</t>
  </si>
  <si>
    <t>NORT01248</t>
  </si>
  <si>
    <t>Community Resource Development</t>
  </si>
  <si>
    <t>SAUL01012</t>
  </si>
  <si>
    <t>25/08/2021</t>
  </si>
  <si>
    <t>SAUL01240</t>
  </si>
  <si>
    <t>SHER01120</t>
  </si>
  <si>
    <t>SLAW01031</t>
  </si>
  <si>
    <t>19/12/2016</t>
  </si>
  <si>
    <t>SSFL01292</t>
  </si>
  <si>
    <t>Packaging Technician</t>
  </si>
  <si>
    <t xml:space="preserve"> 0224"</t>
  </si>
  <si>
    <t>Techniques d'emballage</t>
  </si>
  <si>
    <t>D-50224</t>
  </si>
  <si>
    <t>MOHA01122</t>
  </si>
  <si>
    <t>Administration publique</t>
  </si>
  <si>
    <t>Government Administration</t>
  </si>
  <si>
    <t xml:space="preserve"> 0227"</t>
  </si>
  <si>
    <t>D-50227</t>
  </si>
  <si>
    <t>Administration publique - 2 ans</t>
  </si>
  <si>
    <t>BORE01011</t>
  </si>
  <si>
    <t>15/03/2021</t>
  </si>
  <si>
    <t>BORE01177</t>
  </si>
  <si>
    <t>Public Administration</t>
  </si>
  <si>
    <t>CAMB01154</t>
  </si>
  <si>
    <t>Public Administration - Municipal Services</t>
  </si>
  <si>
    <t>CONS01252</t>
  </si>
  <si>
    <t>Government Operations</t>
  </si>
  <si>
    <t>NIAG01029</t>
  </si>
  <si>
    <t>S005</t>
  </si>
  <si>
    <t>21/08/2008</t>
  </si>
  <si>
    <t>NORT01218</t>
  </si>
  <si>
    <t>SENE01045</t>
  </si>
  <si>
    <t>Public Administration - Municipal</t>
  </si>
  <si>
    <t>SENE01275</t>
  </si>
  <si>
    <t>SLAW01044</t>
  </si>
  <si>
    <t>Retail Supermarket Management</t>
  </si>
  <si>
    <t xml:space="preserve"> 0229"</t>
  </si>
  <si>
    <t>Gestion de supermarché - vente au détail</t>
  </si>
  <si>
    <t>D-50229</t>
  </si>
  <si>
    <t>HUMB01081</t>
  </si>
  <si>
    <t>SENE01072</t>
  </si>
  <si>
    <t>Small and Medium Enterprise Management</t>
  </si>
  <si>
    <t>Gestion de petites entreprises</t>
  </si>
  <si>
    <t>D-50231</t>
  </si>
  <si>
    <t>ALGO01296</t>
  </si>
  <si>
    <t>CAMB01205</t>
  </si>
  <si>
    <t>CANA01081</t>
  </si>
  <si>
    <t>Business - Entrepreneurship and Management</t>
  </si>
  <si>
    <t>FANS01287</t>
  </si>
  <si>
    <t>GEOR01125</t>
  </si>
  <si>
    <t>GEOR01237</t>
  </si>
  <si>
    <t>GRBR01121</t>
  </si>
  <si>
    <t>LACI01080</t>
  </si>
  <si>
    <t>SENE01113</t>
  </si>
  <si>
    <t>STCL01160</t>
  </si>
  <si>
    <t>Business - Assessment</t>
  </si>
  <si>
    <t>Assessment And Appraisal</t>
  </si>
  <si>
    <t xml:space="preserve"> 0241"</t>
  </si>
  <si>
    <t>Évaluation immobilière</t>
  </si>
  <si>
    <t>D-50241</t>
  </si>
  <si>
    <t>CAMB01009</t>
  </si>
  <si>
    <t>Appraisal And Assessment</t>
  </si>
  <si>
    <t>LOYT01003</t>
  </si>
  <si>
    <t>Property Appraisal And Assessment</t>
  </si>
  <si>
    <t>SLAW01001</t>
  </si>
  <si>
    <t>Public Relations</t>
  </si>
  <si>
    <t>A16</t>
  </si>
  <si>
    <t xml:space="preserve"> 0243"</t>
  </si>
  <si>
    <t>Relations publiques</t>
  </si>
  <si>
    <t>D-50243</t>
  </si>
  <si>
    <t>Public Relations - 2 year</t>
  </si>
  <si>
    <t>Relations publiques - 2 ans</t>
  </si>
  <si>
    <t>ALGO01212</t>
  </si>
  <si>
    <t>Relations Publiques</t>
  </si>
  <si>
    <t>ALGO01265</t>
  </si>
  <si>
    <t>CANA01194</t>
  </si>
  <si>
    <t>Corporate Communication</t>
  </si>
  <si>
    <t>CENT01086</t>
  </si>
  <si>
    <t>CONS01160</t>
  </si>
  <si>
    <t>DURH01037</t>
  </si>
  <si>
    <t>LACI01037</t>
  </si>
  <si>
    <t>STCL01221</t>
  </si>
  <si>
    <t>Public Relations - Native</t>
  </si>
  <si>
    <t xml:space="preserve"> 0244"</t>
  </si>
  <si>
    <t>Relations publiques - Autochtones</t>
  </si>
  <si>
    <t>D-50244</t>
  </si>
  <si>
    <t>CAMB01204</t>
  </si>
  <si>
    <t>Native Communications (core)</t>
  </si>
  <si>
    <t>CAMB90010</t>
  </si>
  <si>
    <t>Industrial Relations</t>
  </si>
  <si>
    <t xml:space="preserve"> 0247"</t>
  </si>
  <si>
    <t>Relations industrielles</t>
  </si>
  <si>
    <t>D-50247</t>
  </si>
  <si>
    <t>Industrial Relations - 2 year</t>
  </si>
  <si>
    <t>Relations industrielles - 2 ans</t>
  </si>
  <si>
    <t>NIAG01035</t>
  </si>
  <si>
    <t>Transportation And Distribution</t>
  </si>
  <si>
    <t xml:space="preserve"> 0251"</t>
  </si>
  <si>
    <t>Techniques du transport et de la distribution</t>
  </si>
  <si>
    <t>D-50251</t>
  </si>
  <si>
    <t>CONF01100</t>
  </si>
  <si>
    <t>International Transportation And Customs</t>
  </si>
  <si>
    <t>SENE01145</t>
  </si>
  <si>
    <t>Business - Transportation And Distribution</t>
  </si>
  <si>
    <t>SHER01050</t>
  </si>
  <si>
    <t>Customs/Border Services Administration</t>
  </si>
  <si>
    <t>24/11/2022</t>
  </si>
  <si>
    <t>SSFL01321</t>
  </si>
  <si>
    <t>First Nations Land Management</t>
  </si>
  <si>
    <t xml:space="preserve"> 0256"</t>
  </si>
  <si>
    <t>Gestion des terres des premières nations</t>
  </si>
  <si>
    <t>D-50256</t>
  </si>
  <si>
    <t>CAMB01160</t>
  </si>
  <si>
    <t>Indian Economic Development</t>
  </si>
  <si>
    <t>Commerce et tourisme - communautés autochtones</t>
  </si>
  <si>
    <t>D-50257</t>
  </si>
  <si>
    <t>Native Education - Business And Tourism - 2 year</t>
  </si>
  <si>
    <t>CONF01077</t>
  </si>
  <si>
    <t>GEOR01098</t>
  </si>
  <si>
    <t>Native Education (core)</t>
  </si>
  <si>
    <t>GEOR90009</t>
  </si>
  <si>
    <t>Community Economic And Social Development Worker</t>
  </si>
  <si>
    <t>Ontario Band Social Services Administrator</t>
  </si>
  <si>
    <t xml:space="preserve"> 0258"</t>
  </si>
  <si>
    <t>Administrateur de services sociaux pour le Conseil de bande de l'Ontario</t>
  </si>
  <si>
    <t>D-50258</t>
  </si>
  <si>
    <t>NORT01202</t>
  </si>
  <si>
    <t>Anishinabek Governance And Management</t>
  </si>
  <si>
    <t>D-50259</t>
  </si>
  <si>
    <t>Band Management - 2 year</t>
  </si>
  <si>
    <t>Gestion des bandes - 2 ans</t>
  </si>
  <si>
    <t>CAMB01258</t>
  </si>
  <si>
    <t>CONF01068</t>
  </si>
  <si>
    <t>GEOR01096</t>
  </si>
  <si>
    <t>Native Community Economic Development Worker</t>
  </si>
  <si>
    <t>SAUL01133</t>
  </si>
  <si>
    <t>SSFL01099</t>
  </si>
  <si>
    <t>Air Carrier/airport Management</t>
  </si>
  <si>
    <t>Gestion des aéroports et des transports aériens</t>
  </si>
  <si>
    <t>D-50261</t>
  </si>
  <si>
    <t>CONF01074</t>
  </si>
  <si>
    <t>Aviation Operations</t>
  </si>
  <si>
    <t>SENE01284</t>
  </si>
  <si>
    <t>Cinema Management (bilingual)</t>
  </si>
  <si>
    <t>Cinema Management</t>
  </si>
  <si>
    <t xml:space="preserve"> 0263"</t>
  </si>
  <si>
    <t>Gestion d'une salle de cinéma</t>
  </si>
  <si>
    <t>D-50263</t>
  </si>
  <si>
    <t>SLAW01017</t>
  </si>
  <si>
    <t>Music Industry Arts</t>
  </si>
  <si>
    <t>14/06/2010</t>
  </si>
  <si>
    <t xml:space="preserve"> 0265"</t>
  </si>
  <si>
    <t>Techniques de l'industrie de la musique</t>
  </si>
  <si>
    <t>D-50265</t>
  </si>
  <si>
    <t>ALGO01416</t>
  </si>
  <si>
    <t>Recording Engineering - Music Production</t>
  </si>
  <si>
    <t>24/06/2019</t>
  </si>
  <si>
    <t>CANA01240</t>
  </si>
  <si>
    <t>Music Industry Arts - Recorded Music Production</t>
  </si>
  <si>
    <t>FANS01070</t>
  </si>
  <si>
    <t>Music Industry Arts - Recording Engineering</t>
  </si>
  <si>
    <t>FANS01071</t>
  </si>
  <si>
    <t>FANS01223</t>
  </si>
  <si>
    <t>FANS01285</t>
  </si>
  <si>
    <t>Audio Industry Arts - Production and Engineering</t>
  </si>
  <si>
    <t>30/11/2023</t>
  </si>
  <si>
    <t>GRBR01353</t>
  </si>
  <si>
    <t>Gestion informatisée d'entreprise</t>
  </si>
  <si>
    <t>Enterprise Business</t>
  </si>
  <si>
    <t xml:space="preserve"> 0271"</t>
  </si>
  <si>
    <t>Entreprise commerciale</t>
  </si>
  <si>
    <t>D-50271</t>
  </si>
  <si>
    <t>BORE01114</t>
  </si>
  <si>
    <t>E-business</t>
  </si>
  <si>
    <t>MOHA01179</t>
  </si>
  <si>
    <t>Electronic Business</t>
  </si>
  <si>
    <t>Affaires électroniques</t>
  </si>
  <si>
    <t>D-50272</t>
  </si>
  <si>
    <t>DURH01118</t>
  </si>
  <si>
    <t>LACI01127</t>
  </si>
  <si>
    <t>Gestion des micro-ordinateurs</t>
  </si>
  <si>
    <t>Microcomputer Management</t>
  </si>
  <si>
    <t>W064</t>
  </si>
  <si>
    <t>Gestion micro-informatique</t>
  </si>
  <si>
    <t>D-50273</t>
  </si>
  <si>
    <t>BORE01030</t>
  </si>
  <si>
    <t>CAMB01100</t>
  </si>
  <si>
    <t>CAMB01173</t>
  </si>
  <si>
    <t>CANA01070</t>
  </si>
  <si>
    <t>CONF01075</t>
  </si>
  <si>
    <t>Microcomputer Software Management</t>
  </si>
  <si>
    <t>GEOR01122</t>
  </si>
  <si>
    <t>HUMB01166</t>
  </si>
  <si>
    <t>LAMB01073</t>
  </si>
  <si>
    <t>SHER01071</t>
  </si>
  <si>
    <t>Survey Technician</t>
  </si>
  <si>
    <t>Techniques des levés</t>
  </si>
  <si>
    <t>D-50300</t>
  </si>
  <si>
    <t>ALGO01091</t>
  </si>
  <si>
    <t>ALGO01092</t>
  </si>
  <si>
    <t>Survey Engineering Technician</t>
  </si>
  <si>
    <t>ALGO01269</t>
  </si>
  <si>
    <t>Cartographic Technician (core)</t>
  </si>
  <si>
    <t>ALGO90003</t>
  </si>
  <si>
    <t>Techniques des levés - terrain</t>
  </si>
  <si>
    <t>BORE01049</t>
  </si>
  <si>
    <t>Civil Engineering Technician - Surveying</t>
  </si>
  <si>
    <t>CENT01031</t>
  </si>
  <si>
    <t>CONF01044</t>
  </si>
  <si>
    <t>Geomatics Survey Technician</t>
  </si>
  <si>
    <t>FANS01084</t>
  </si>
  <si>
    <t>16/02/1999</t>
  </si>
  <si>
    <t>GEOR01046</t>
  </si>
  <si>
    <t>GRBR01060</t>
  </si>
  <si>
    <t>HUMB01091</t>
  </si>
  <si>
    <t>Survey Technician - Aerial</t>
  </si>
  <si>
    <t>HUMB01092</t>
  </si>
  <si>
    <t>29/09/1998</t>
  </si>
  <si>
    <t>LOYT01036</t>
  </si>
  <si>
    <t>NIAG01055</t>
  </si>
  <si>
    <t>19/10/2007</t>
  </si>
  <si>
    <t>NORT01050</t>
  </si>
  <si>
    <t>Survey Engineering Technician - Land (bilingual)</t>
  </si>
  <si>
    <t>NORT01113</t>
  </si>
  <si>
    <t>Survey Engineering Technician (year 1)</t>
  </si>
  <si>
    <t>SAUL02001</t>
  </si>
  <si>
    <t>Cartographic Technician - General</t>
  </si>
  <si>
    <t>Geographic Information Systems Technician</t>
  </si>
  <si>
    <t xml:space="preserve"> 0303"</t>
  </si>
  <si>
    <t>Techniques d'information géographique</t>
  </si>
  <si>
    <t>D-50303</t>
  </si>
  <si>
    <t>ALGO01018</t>
  </si>
  <si>
    <t>ALGO01019</t>
  </si>
  <si>
    <t>Cartographic Technician - Photogrammetric</t>
  </si>
  <si>
    <t>ALGO01020</t>
  </si>
  <si>
    <t>ALGO01021</t>
  </si>
  <si>
    <t>ALGO01270</t>
  </si>
  <si>
    <t>Techniques des systèmes d'information géographique</t>
  </si>
  <si>
    <t>BORE01072</t>
  </si>
  <si>
    <t>CAMB01192</t>
  </si>
  <si>
    <t>Urban Planning and GIS</t>
  </si>
  <si>
    <t>23/02/2023</t>
  </si>
  <si>
    <t>CONS01387</t>
  </si>
  <si>
    <t>Gis And Urban Planning</t>
  </si>
  <si>
    <t>Y002</t>
  </si>
  <si>
    <t>FANS01186</t>
  </si>
  <si>
    <t>Geographic Information Systems Technician - Native</t>
  </si>
  <si>
    <t>NIAG01160</t>
  </si>
  <si>
    <t>Cartographic Technician</t>
  </si>
  <si>
    <t>SENE01014</t>
  </si>
  <si>
    <t>SSFL01049</t>
  </si>
  <si>
    <t>Geographical Information Systems Technician</t>
  </si>
  <si>
    <t>29/11/1982</t>
  </si>
  <si>
    <t>SSFL01083</t>
  </si>
  <si>
    <t>Resource Mapping Technician</t>
  </si>
  <si>
    <t>Geomatics Technician</t>
  </si>
  <si>
    <t xml:space="preserve"> 0310"</t>
  </si>
  <si>
    <t>Techniques en géomatique</t>
  </si>
  <si>
    <t>D-50310</t>
  </si>
  <si>
    <t>SSFL01203</t>
  </si>
  <si>
    <t>Computer Aided Design And Drafting Technician</t>
  </si>
  <si>
    <t>Drafting Technician</t>
  </si>
  <si>
    <t>Techniques de dessin industriel</t>
  </si>
  <si>
    <t>D-50400</t>
  </si>
  <si>
    <t>ALGO01043</t>
  </si>
  <si>
    <t>Electro-mechanical Engineering Technician - Drafting</t>
  </si>
  <si>
    <t>ALGO01044</t>
  </si>
  <si>
    <t>CANA01014</t>
  </si>
  <si>
    <t>Mechanical Engineering Technician - Drafting Design</t>
  </si>
  <si>
    <t>CANA01063</t>
  </si>
  <si>
    <t>Mechanical Engineering Technician - Design</t>
  </si>
  <si>
    <t>CENT01061</t>
  </si>
  <si>
    <t>Mechanical Engineering Technician - Computer Aided Design And Manufacturing</t>
  </si>
  <si>
    <t>CENT01126</t>
  </si>
  <si>
    <t>Mechanical Technician - Drafting</t>
  </si>
  <si>
    <t>CONS01030</t>
  </si>
  <si>
    <t>Mechanical Engineering Technician - Drafting</t>
  </si>
  <si>
    <t>CONS01031</t>
  </si>
  <si>
    <t>Civil Engineering Technician - Drafting</t>
  </si>
  <si>
    <t>30/04/1990</t>
  </si>
  <si>
    <t>FANS01014</t>
  </si>
  <si>
    <t>FANS01056</t>
  </si>
  <si>
    <t>GRBR01026</t>
  </si>
  <si>
    <t>Mechanical Engineering Technician - Building Services Drafting</t>
  </si>
  <si>
    <t>GRBR01042</t>
  </si>
  <si>
    <t>Electro-mechanical Technician - Drafting</t>
  </si>
  <si>
    <t>GRBR01103</t>
  </si>
  <si>
    <t>GRBR01113</t>
  </si>
  <si>
    <t>HUMB01063</t>
  </si>
  <si>
    <t>LAMB01018</t>
  </si>
  <si>
    <t>LOYT01031</t>
  </si>
  <si>
    <t>MOHA01038</t>
  </si>
  <si>
    <t>NIAG01043</t>
  </si>
  <si>
    <t>13/06/1980</t>
  </si>
  <si>
    <t>NORT01023</t>
  </si>
  <si>
    <t>SAUL01028</t>
  </si>
  <si>
    <t>Mechanical Engineering Technician - Design Drafting</t>
  </si>
  <si>
    <t>SENE01121</t>
  </si>
  <si>
    <t>Drafting Engineering Technician</t>
  </si>
  <si>
    <t>SHER01023</t>
  </si>
  <si>
    <t>SHER01102</t>
  </si>
  <si>
    <t>SHER01121</t>
  </si>
  <si>
    <t>SLAW01041</t>
  </si>
  <si>
    <t>SLAW01094</t>
  </si>
  <si>
    <t>SSFL01030</t>
  </si>
  <si>
    <t>Mechanical Engineering Technician - Product Design</t>
  </si>
  <si>
    <t>STCL01113</t>
  </si>
  <si>
    <t>Design Arts - Industrial</t>
  </si>
  <si>
    <t>Design Arts - Industrial Design</t>
  </si>
  <si>
    <t xml:space="preserve"> 0413"</t>
  </si>
  <si>
    <t>Arts du design - design industriel</t>
  </si>
  <si>
    <t>D-50413</t>
  </si>
  <si>
    <t>Arts du design - design industriel - 2 ans</t>
  </si>
  <si>
    <t>DURH01021</t>
  </si>
  <si>
    <t>GEOR01016</t>
  </si>
  <si>
    <t>Business - Information Systems</t>
  </si>
  <si>
    <t>Commerce - informatique</t>
  </si>
  <si>
    <t>D-50500</t>
  </si>
  <si>
    <t>ALGO01014</t>
  </si>
  <si>
    <t>Business - Data Processing</t>
  </si>
  <si>
    <t>ALGO01128</t>
  </si>
  <si>
    <t>BORE01018</t>
  </si>
  <si>
    <t>CAMB01073</t>
  </si>
  <si>
    <t>CAMB01074</t>
  </si>
  <si>
    <t>CENT01017</t>
  </si>
  <si>
    <t>CONF01008</t>
  </si>
  <si>
    <t>CONS01006</t>
  </si>
  <si>
    <t>DURH01010</t>
  </si>
  <si>
    <t>Business - Data Analysis</t>
  </si>
  <si>
    <t>FANS01011</t>
  </si>
  <si>
    <t>FANS01031</t>
  </si>
  <si>
    <t>FANS01249</t>
  </si>
  <si>
    <t>GEOR01077</t>
  </si>
  <si>
    <t>Information Systems</t>
  </si>
  <si>
    <t>GRBR01009</t>
  </si>
  <si>
    <t>HUMB01010</t>
  </si>
  <si>
    <t>HUMB01112</t>
  </si>
  <si>
    <t>LACI01012</t>
  </si>
  <si>
    <t>LOYT01018</t>
  </si>
  <si>
    <t>MOHA01018</t>
  </si>
  <si>
    <t>NIAG01010</t>
  </si>
  <si>
    <t>General Business - Data Processing (bilingual)</t>
  </si>
  <si>
    <t>NIAG01068</t>
  </si>
  <si>
    <t>31/05/1982</t>
  </si>
  <si>
    <t>NIAG01074</t>
  </si>
  <si>
    <t>18/04/2007</t>
  </si>
  <si>
    <t>NORT01102</t>
  </si>
  <si>
    <t>Business - Information Systems (bilingual)</t>
  </si>
  <si>
    <t>NORT01103</t>
  </si>
  <si>
    <t>SAUL01006</t>
  </si>
  <si>
    <t>SHER01025</t>
  </si>
  <si>
    <t>SLAW01012</t>
  </si>
  <si>
    <t>SSFL01069</t>
  </si>
  <si>
    <t>18/12/2001</t>
  </si>
  <si>
    <t>STCL01009</t>
  </si>
  <si>
    <t>Computer Programming</t>
  </si>
  <si>
    <t xml:space="preserve"> 0503"</t>
  </si>
  <si>
    <t>Programmation informatique</t>
  </si>
  <si>
    <t>D-50503</t>
  </si>
  <si>
    <t>ALGO01193</t>
  </si>
  <si>
    <t>Computer Programmer</t>
  </si>
  <si>
    <t>ALGO01229</t>
  </si>
  <si>
    <t>Computer Programming - Internet of Things</t>
  </si>
  <si>
    <t>17/01/2019</t>
  </si>
  <si>
    <t>CAMB01315</t>
  </si>
  <si>
    <t>CANA01061</t>
  </si>
  <si>
    <t>CENT01101</t>
  </si>
  <si>
    <t>CONF01133</t>
  </si>
  <si>
    <t>19/11/2012</t>
  </si>
  <si>
    <t>CONF01189</t>
  </si>
  <si>
    <t>CONS01132</t>
  </si>
  <si>
    <t>Computer Programming - Data Management</t>
  </si>
  <si>
    <t>19/06/2024</t>
  </si>
  <si>
    <t>CONS01438</t>
  </si>
  <si>
    <t>DURH01066</t>
  </si>
  <si>
    <t>DURH01097</t>
  </si>
  <si>
    <t>Programmer/information System (core)</t>
  </si>
  <si>
    <t>DURH90007</t>
  </si>
  <si>
    <t>FANS01113</t>
  </si>
  <si>
    <t>GEOR01061</t>
  </si>
  <si>
    <t>GRBR01106</t>
  </si>
  <si>
    <t>GRBR01351</t>
  </si>
  <si>
    <t>Computer Programming - Low Code</t>
  </si>
  <si>
    <t>24/07/2023</t>
  </si>
  <si>
    <t>GRBR01352</t>
  </si>
  <si>
    <t>HUMB01020</t>
  </si>
  <si>
    <t>LACI01033</t>
  </si>
  <si>
    <t>LAMB01032</t>
  </si>
  <si>
    <t>LOYT01052</t>
  </si>
  <si>
    <t>LOYT01093</t>
  </si>
  <si>
    <t>NIAG01076</t>
  </si>
  <si>
    <t>Computer Programmer/computer Programmer Analyst Common</t>
  </si>
  <si>
    <t>NIAG90007</t>
  </si>
  <si>
    <t>NORT01098</t>
  </si>
  <si>
    <t>NORT01254</t>
  </si>
  <si>
    <t>SAUL01053</t>
  </si>
  <si>
    <t>SENE01025</t>
  </si>
  <si>
    <t>SENE01124</t>
  </si>
  <si>
    <t>SHER01092</t>
  </si>
  <si>
    <t>SLAW01090</t>
  </si>
  <si>
    <t>SLAW01230</t>
  </si>
  <si>
    <t>SSFL01080</t>
  </si>
  <si>
    <t>STCL01070</t>
  </si>
  <si>
    <t>STCL01164</t>
  </si>
  <si>
    <t>STCL01256</t>
  </si>
  <si>
    <t>Software Engineering Technician</t>
  </si>
  <si>
    <t>23/08/2006</t>
  </si>
  <si>
    <t xml:space="preserve"> 0504"</t>
  </si>
  <si>
    <t>Techniques du génie logiciel</t>
  </si>
  <si>
    <t>D-50504</t>
  </si>
  <si>
    <t>CENT01210</t>
  </si>
  <si>
    <t>25/04/2001</t>
  </si>
  <si>
    <t>CONS01141</t>
  </si>
  <si>
    <t>Software Engineering Technician - Artificial Intelligence</t>
  </si>
  <si>
    <t>27/06/2025</t>
  </si>
  <si>
    <t>LAMB01195</t>
  </si>
  <si>
    <t>23/07/2018</t>
  </si>
  <si>
    <t>MOHA01297</t>
  </si>
  <si>
    <t>Computer Systems Technician</t>
  </si>
  <si>
    <t>Techniques des systèmes informatiques</t>
  </si>
  <si>
    <t>D-50505</t>
  </si>
  <si>
    <t>ALGO01178</t>
  </si>
  <si>
    <t>ALGO01189</t>
  </si>
  <si>
    <t>Computer Systems Technician - Networking</t>
  </si>
  <si>
    <t>26/05/2020</t>
  </si>
  <si>
    <t>ALGO01487</t>
  </si>
  <si>
    <t>BORE01093</t>
  </si>
  <si>
    <t>BORE01175</t>
  </si>
  <si>
    <t>13/08/2019</t>
  </si>
  <si>
    <t>CAMB01320</t>
  </si>
  <si>
    <t>CANA01133</t>
  </si>
  <si>
    <t>CANA01143</t>
  </si>
  <si>
    <t>CENT01188</t>
  </si>
  <si>
    <t>Computer Systems Technician - Information Technology Infrastructure and Services</t>
  </si>
  <si>
    <t>30/03/2020</t>
  </si>
  <si>
    <t>CONS01357</t>
  </si>
  <si>
    <t>25/04/2007</t>
  </si>
  <si>
    <t>DURH01025</t>
  </si>
  <si>
    <t>Computer Systems Technician - Database Developer</t>
  </si>
  <si>
    <t>DURH01128</t>
  </si>
  <si>
    <t>FANS01187</t>
  </si>
  <si>
    <t>GEOR01144</t>
  </si>
  <si>
    <t>GRBR01190</t>
  </si>
  <si>
    <t>Systems Analyst</t>
  </si>
  <si>
    <t>HUMB01135</t>
  </si>
  <si>
    <t>27/02/2020</t>
  </si>
  <si>
    <t>HUMB01385</t>
  </si>
  <si>
    <t>LACI01052</t>
  </si>
  <si>
    <t>LAMB01080</t>
  </si>
  <si>
    <t>LAMB01184</t>
  </si>
  <si>
    <t>Computer Systems Technician – Cyber Security</t>
  </si>
  <si>
    <t>LAMB01193</t>
  </si>
  <si>
    <t>LOYT01178</t>
  </si>
  <si>
    <t>Computer Systems Technician - Network Systems</t>
  </si>
  <si>
    <t>MOHA01126</t>
  </si>
  <si>
    <t>Computer Systems Technician - Software Support</t>
  </si>
  <si>
    <t>MOHA01136</t>
  </si>
  <si>
    <t>Computer Systems Technician - Network and Cloud Technologies</t>
  </si>
  <si>
    <t>14/07/2009</t>
  </si>
  <si>
    <t>NIAG01212</t>
  </si>
  <si>
    <t>18/03/2020</t>
  </si>
  <si>
    <t>SENE01335</t>
  </si>
  <si>
    <t>SHER01154</t>
  </si>
  <si>
    <t>21/05/2020</t>
  </si>
  <si>
    <t>SHER01254</t>
  </si>
  <si>
    <t>Computer Systems Technician - Cyber Security</t>
  </si>
  <si>
    <t>SHER01262</t>
  </si>
  <si>
    <t>Computer Software Technician</t>
  </si>
  <si>
    <t>27/09/1982</t>
  </si>
  <si>
    <t>SLAW01087</t>
  </si>
  <si>
    <t>SLAW01229</t>
  </si>
  <si>
    <t>STCL01128</t>
  </si>
  <si>
    <t>Computer Applications Technician</t>
  </si>
  <si>
    <t>Technicien en applications informatiques</t>
  </si>
  <si>
    <t>D-50508</t>
  </si>
  <si>
    <t>FANS01230</t>
  </si>
  <si>
    <t>Techniques du génie informatique</t>
  </si>
  <si>
    <t>Computer Engineering Technician</t>
  </si>
  <si>
    <t>Techniques de génie informatique</t>
  </si>
  <si>
    <t>D-50509</t>
  </si>
  <si>
    <t>BORE01133</t>
  </si>
  <si>
    <t>Computer Engineering Technician - Embedded Networks</t>
  </si>
  <si>
    <t>CENT01204</t>
  </si>
  <si>
    <t>DURH01018</t>
  </si>
  <si>
    <t>LOYT01090</t>
  </si>
  <si>
    <t>MOHA01176</t>
  </si>
  <si>
    <t>Computer Engineering Technician – Mechatronic Systems</t>
  </si>
  <si>
    <t>MOHA01282</t>
  </si>
  <si>
    <t>14/12/1999</t>
  </si>
  <si>
    <t>NIAG01167</t>
  </si>
  <si>
    <t>17/10/2008</t>
  </si>
  <si>
    <t>NORT01220</t>
  </si>
  <si>
    <t>SAUL01078</t>
  </si>
  <si>
    <t>Computer Engineering Technician - Application Specialist</t>
  </si>
  <si>
    <t>SAUL01130</t>
  </si>
  <si>
    <t>Computer Engineering Technician - Networking</t>
  </si>
  <si>
    <t>SAUL01131</t>
  </si>
  <si>
    <t>19/07/2005</t>
  </si>
  <si>
    <t>SHER01204</t>
  </si>
  <si>
    <t>Computer Engineering Technician - Process Control</t>
  </si>
  <si>
    <t>SLAW01100</t>
  </si>
  <si>
    <t>SLAW01164</t>
  </si>
  <si>
    <t>SSFL01185</t>
  </si>
  <si>
    <t>SSFL01193</t>
  </si>
  <si>
    <t>Industrial Control Systems Technician</t>
  </si>
  <si>
    <t>STCL01077</t>
  </si>
  <si>
    <t>Enterprise Network Specialist</t>
  </si>
  <si>
    <t>Computer Networking And Technical Support</t>
  </si>
  <si>
    <t>Réseautique et soutien technique</t>
  </si>
  <si>
    <t>D-50511</t>
  </si>
  <si>
    <t>ALGO01334</t>
  </si>
  <si>
    <t>Network Technician</t>
  </si>
  <si>
    <t>CAMB01287</t>
  </si>
  <si>
    <t>Information Technology Support Services</t>
  </si>
  <si>
    <t>CONS01157</t>
  </si>
  <si>
    <t>Cloud and Information Technology Systems</t>
  </si>
  <si>
    <t>DURH01292</t>
  </si>
  <si>
    <t>Computer And Network Support Technician</t>
  </si>
  <si>
    <t>20/09/2000</t>
  </si>
  <si>
    <t>HUMB01255</t>
  </si>
  <si>
    <t>Mobile Device Integration</t>
  </si>
  <si>
    <t>HUMB01336</t>
  </si>
  <si>
    <t>Computer Networking and Cyber Security</t>
  </si>
  <si>
    <t>16/01/2025</t>
  </si>
  <si>
    <t>SAUL01248</t>
  </si>
  <si>
    <t>SENE01190</t>
  </si>
  <si>
    <t>Information Technologies Support Services</t>
  </si>
  <si>
    <t>SHER01183</t>
  </si>
  <si>
    <t>SLAW01158</t>
  </si>
  <si>
    <t>Computer Support Technician</t>
  </si>
  <si>
    <t>SSFL01164</t>
  </si>
  <si>
    <t>Web Development and Internet Applications</t>
  </si>
  <si>
    <t>Internet Applications and Web Development</t>
  </si>
  <si>
    <t>D-50513</t>
  </si>
  <si>
    <t>Développement de sites Internet - 2 ans</t>
  </si>
  <si>
    <t>ALGO01366</t>
  </si>
  <si>
    <t>Techniques de Webmestre</t>
  </si>
  <si>
    <t>BORE01100</t>
  </si>
  <si>
    <t>Internet Application Programmer</t>
  </si>
  <si>
    <t>CANA01179</t>
  </si>
  <si>
    <t>DURH01114</t>
  </si>
  <si>
    <t>FANS01282</t>
  </si>
  <si>
    <t>LOYT01151</t>
  </si>
  <si>
    <t>NORT01181</t>
  </si>
  <si>
    <t>Web Developer</t>
  </si>
  <si>
    <t>SSFL01202</t>
  </si>
  <si>
    <t>SSFL01239</t>
  </si>
  <si>
    <t>STCL01251</t>
  </si>
  <si>
    <t>Intelligence artificielle en informatique</t>
  </si>
  <si>
    <t>31/01/2024</t>
  </si>
  <si>
    <t>D-50523</t>
  </si>
  <si>
    <t>LACI01221</t>
  </si>
  <si>
    <t>Architectural Technician</t>
  </si>
  <si>
    <t>T01</t>
  </si>
  <si>
    <t xml:space="preserve"> 0600"</t>
  </si>
  <si>
    <t>Techniques d'architecture</t>
  </si>
  <si>
    <t>D-50600</t>
  </si>
  <si>
    <t>ALGO01002</t>
  </si>
  <si>
    <t>ALGO01003</t>
  </si>
  <si>
    <t>Architectural Technician - Mechanical Systems</t>
  </si>
  <si>
    <t>ALGO01004</t>
  </si>
  <si>
    <t>Architectural (core)</t>
  </si>
  <si>
    <t>ALGO90004</t>
  </si>
  <si>
    <t>Architecture (core)</t>
  </si>
  <si>
    <t>ALGO90005</t>
  </si>
  <si>
    <t>BORE01045</t>
  </si>
  <si>
    <t>Technologie d’architecture</t>
  </si>
  <si>
    <t>BORE01153</t>
  </si>
  <si>
    <t>CENT01003</t>
  </si>
  <si>
    <t>Architectural Technician - Design</t>
  </si>
  <si>
    <t>CONF01000</t>
  </si>
  <si>
    <t>DURH01213</t>
  </si>
  <si>
    <t>FANS01090</t>
  </si>
  <si>
    <t>GEOR01195</t>
  </si>
  <si>
    <t>GRBR01004</t>
  </si>
  <si>
    <t>HUMB01004</t>
  </si>
  <si>
    <t>LACI01045</t>
  </si>
  <si>
    <t>Architectural Technician - Drafting</t>
  </si>
  <si>
    <t>LOYT01002</t>
  </si>
  <si>
    <t>LOYT01064</t>
  </si>
  <si>
    <t>MOHA01002</t>
  </si>
  <si>
    <t>NORT01000</t>
  </si>
  <si>
    <t>Architectural Technician - Drafting (bilingual)</t>
  </si>
  <si>
    <t>NORT01105</t>
  </si>
  <si>
    <t>SAUL01001</t>
  </si>
  <si>
    <t>SAUL01065</t>
  </si>
  <si>
    <t>SHER01123</t>
  </si>
  <si>
    <t>Human Studies (core)</t>
  </si>
  <si>
    <t xml:space="preserve"> 0700"</t>
  </si>
  <si>
    <t>Étude sur l'homme - essentiel</t>
  </si>
  <si>
    <t>D-50700</t>
  </si>
  <si>
    <t>SLAW90004</t>
  </si>
  <si>
    <t>Child Care Worker</t>
  </si>
  <si>
    <t>Techniques d'éducation spécialisée</t>
  </si>
  <si>
    <t>D-50701</t>
  </si>
  <si>
    <t>Techniques d'éducation spécialisée - 2 ans</t>
  </si>
  <si>
    <t>ALGO01025</t>
  </si>
  <si>
    <t>ALGO01152</t>
  </si>
  <si>
    <t>CAMB01013</t>
  </si>
  <si>
    <t>CAMB01062</t>
  </si>
  <si>
    <t>CONF01052</t>
  </si>
  <si>
    <t>FANS01013</t>
  </si>
  <si>
    <t>GRBR01011</t>
  </si>
  <si>
    <t>MOHA01013</t>
  </si>
  <si>
    <t>NORT01060</t>
  </si>
  <si>
    <t>Child Care Worker (bilingual)</t>
  </si>
  <si>
    <t>NORT01083</t>
  </si>
  <si>
    <t>29/04/1975</t>
  </si>
  <si>
    <t>STCL01068</t>
  </si>
  <si>
    <t>Indigenous Community Advocacy -Naamaadaagewin</t>
  </si>
  <si>
    <t>Community Worker</t>
  </si>
  <si>
    <t>Travail communautaire</t>
  </si>
  <si>
    <t>D-50703</t>
  </si>
  <si>
    <t>CONF01137</t>
  </si>
  <si>
    <t>Community Settlement Services</t>
  </si>
  <si>
    <t>CONS01391</t>
  </si>
  <si>
    <t>Community Development and Social innovation</t>
  </si>
  <si>
    <t>GEOR01270</t>
  </si>
  <si>
    <t>GRBR01013</t>
  </si>
  <si>
    <t>HUMB01019</t>
  </si>
  <si>
    <t>Community Worker - Outreach And Development</t>
  </si>
  <si>
    <t>SHER01158</t>
  </si>
  <si>
    <t>Native Community Care Counselling And Development</t>
  </si>
  <si>
    <t>D-50704</t>
  </si>
  <si>
    <t>Native Community Worker - 2 year</t>
  </si>
  <si>
    <t>Travail communautaire auprès des autochtones - 2 ans</t>
  </si>
  <si>
    <t>CAMB01126</t>
  </si>
  <si>
    <t>Native Community Worker - Healing And Wellness</t>
  </si>
  <si>
    <t>CAMB01208</t>
  </si>
  <si>
    <t>Aboriginal Community Services Worker</t>
  </si>
  <si>
    <t>CONF01144</t>
  </si>
  <si>
    <t>Indigenous Community And Social Development</t>
  </si>
  <si>
    <t>GEOR01100</t>
  </si>
  <si>
    <t>MOHA01092</t>
  </si>
  <si>
    <t>Native Community Worker - Child And Family Worker</t>
  </si>
  <si>
    <t>SAUL01090</t>
  </si>
  <si>
    <t>Native Community Worker - Traditional Healing Methods</t>
  </si>
  <si>
    <t>STCL01137</t>
  </si>
  <si>
    <t>Community and Justice Services</t>
  </si>
  <si>
    <t>Community And Justice Services</t>
  </si>
  <si>
    <t xml:space="preserve"> 0705"</t>
  </si>
  <si>
    <t>Techniques de réadaptation et de justice pénale</t>
  </si>
  <si>
    <t>D-50705</t>
  </si>
  <si>
    <t>ALGO01215</t>
  </si>
  <si>
    <t>Correctional Worker</t>
  </si>
  <si>
    <t>ALGO01216</t>
  </si>
  <si>
    <t>Techniques d’intervention en criminologie</t>
  </si>
  <si>
    <t>BORE01050</t>
  </si>
  <si>
    <t>CAMB01111</t>
  </si>
  <si>
    <t>CAMB01112</t>
  </si>
  <si>
    <t>CANA01107</t>
  </si>
  <si>
    <t>CENT01035</t>
  </si>
  <si>
    <t>CONS01272</t>
  </si>
  <si>
    <t>GEOR01231</t>
  </si>
  <si>
    <t>14/12/2007</t>
  </si>
  <si>
    <t>HUMB01307</t>
  </si>
  <si>
    <t>LACI01051</t>
  </si>
  <si>
    <t>LAMB01056</t>
  </si>
  <si>
    <t>LOYT01100</t>
  </si>
  <si>
    <t>MOHA01256</t>
  </si>
  <si>
    <t>NIAG01136</t>
  </si>
  <si>
    <t>Correctional Worker(year 1)</t>
  </si>
  <si>
    <t>NORT02001</t>
  </si>
  <si>
    <t>SAUL01082</t>
  </si>
  <si>
    <t>SHER01019</t>
  </si>
  <si>
    <t>27/01/2006</t>
  </si>
  <si>
    <t>SLAW01020</t>
  </si>
  <si>
    <t>SSFL01090</t>
  </si>
  <si>
    <t xml:space="preserve"> Community and Justice Services</t>
  </si>
  <si>
    <t>STCL01209</t>
  </si>
  <si>
    <t>Community Development Work</t>
  </si>
  <si>
    <t xml:space="preserve"> 0707"</t>
  </si>
  <si>
    <t>Travaux de développement communautaire</t>
  </si>
  <si>
    <t>CENT01270</t>
  </si>
  <si>
    <t>Études sur la paix et les conflits</t>
  </si>
  <si>
    <t>Peace and Conflict Studies</t>
  </si>
  <si>
    <t xml:space="preserve"> 0708"</t>
  </si>
  <si>
    <t>Études de la paix et les conflits</t>
  </si>
  <si>
    <t>D-50708</t>
  </si>
  <si>
    <t>BORE01161</t>
  </si>
  <si>
    <t>SAUL01194</t>
  </si>
  <si>
    <t>Enterprise Analysis and Research</t>
  </si>
  <si>
    <t>Social Science Research</t>
  </si>
  <si>
    <t xml:space="preserve"> 0717"</t>
  </si>
  <si>
    <t>Recherche en sciences sociales</t>
  </si>
  <si>
    <t>D-50717</t>
  </si>
  <si>
    <t>CANA01251</t>
  </si>
  <si>
    <t>Statistical Analyst</t>
  </si>
  <si>
    <t>NIAG01054</t>
  </si>
  <si>
    <t>Research Techniques</t>
  </si>
  <si>
    <t>SENE01068</t>
  </si>
  <si>
    <t>Applied Research</t>
  </si>
  <si>
    <t>SHER01054</t>
  </si>
  <si>
    <t>STCL01048</t>
  </si>
  <si>
    <t>Behavioural Science Technician</t>
  </si>
  <si>
    <t>Techniques des sciences du comportement</t>
  </si>
  <si>
    <t>D-50719</t>
  </si>
  <si>
    <t>CANA01237</t>
  </si>
  <si>
    <t>Consumer And Family Studies</t>
  </si>
  <si>
    <t>CONS01011</t>
  </si>
  <si>
    <t>23/04/2020</t>
  </si>
  <si>
    <t>DURH01267</t>
  </si>
  <si>
    <t>Human Services Counsellor</t>
  </si>
  <si>
    <t>GRBR01000</t>
  </si>
  <si>
    <t>14/07/2017</t>
  </si>
  <si>
    <t>GRBR01315</t>
  </si>
  <si>
    <t>LACI01075</t>
  </si>
  <si>
    <t>Human Relations</t>
  </si>
  <si>
    <t>NIAG01034</t>
  </si>
  <si>
    <t>Behavioural Sciences</t>
  </si>
  <si>
    <t>SENE01299</t>
  </si>
  <si>
    <t>SLAW01002</t>
  </si>
  <si>
    <t>SLAW01067</t>
  </si>
  <si>
    <t>Social Service Worker</t>
  </si>
  <si>
    <t xml:space="preserve"> 0721"</t>
  </si>
  <si>
    <t>Techniques de travail social</t>
  </si>
  <si>
    <t>D-50721</t>
  </si>
  <si>
    <t>ALGO01090</t>
  </si>
  <si>
    <t>ALGO01160</t>
  </si>
  <si>
    <t>BORE01070</t>
  </si>
  <si>
    <t>Travail social - gérontologie</t>
  </si>
  <si>
    <t>BORE01071</t>
  </si>
  <si>
    <t>CAMB01043</t>
  </si>
  <si>
    <t>CAMB01067</t>
  </si>
  <si>
    <t>Social Service Worker - Gerontology</t>
  </si>
  <si>
    <t>CAMB01139</t>
  </si>
  <si>
    <t>CAMB01140</t>
  </si>
  <si>
    <t>Social Services Worker - Indigenous</t>
  </si>
  <si>
    <t>CAMB01270</t>
  </si>
  <si>
    <t>CANA01084</t>
  </si>
  <si>
    <t>Social Service Worker - Native</t>
  </si>
  <si>
    <t>CANA01088</t>
  </si>
  <si>
    <t>CENT01082</t>
  </si>
  <si>
    <t>CONF01043</t>
  </si>
  <si>
    <t>CONS01043</t>
  </si>
  <si>
    <t>DURH01086</t>
  </si>
  <si>
    <t>FANS01083</t>
  </si>
  <si>
    <t>16/02/2007</t>
  </si>
  <si>
    <t>GEOR01189</t>
  </si>
  <si>
    <t>31/03/2004</t>
  </si>
  <si>
    <t>GRBR01232</t>
  </si>
  <si>
    <t>HUMB01101</t>
  </si>
  <si>
    <t>U004</t>
  </si>
  <si>
    <t>LACI01071</t>
  </si>
  <si>
    <t>LACI01076</t>
  </si>
  <si>
    <t>LAMB01039</t>
  </si>
  <si>
    <t>LOYT01004</t>
  </si>
  <si>
    <t>MOHA01053</t>
  </si>
  <si>
    <t>NIAG01053</t>
  </si>
  <si>
    <t>Post Diploma Certificate In Social Service Work</t>
  </si>
  <si>
    <t>NIAG01065</t>
  </si>
  <si>
    <t>Social Service Worker (bilingual)</t>
  </si>
  <si>
    <t>NORT01074</t>
  </si>
  <si>
    <t>NORT01086</t>
  </si>
  <si>
    <t>Social Service Worker - Native Specialty</t>
  </si>
  <si>
    <t>NORT01088</t>
  </si>
  <si>
    <t>NORT01132</t>
  </si>
  <si>
    <t>SAUL01151</t>
  </si>
  <si>
    <t>Social Service Worker - Indigenous</t>
  </si>
  <si>
    <t>SAUL01163</t>
  </si>
  <si>
    <t>Social Service Worker(year 1)</t>
  </si>
  <si>
    <t>SAUL02000</t>
  </si>
  <si>
    <t>SENE01084</t>
  </si>
  <si>
    <t>SENE01151</t>
  </si>
  <si>
    <t>Social Service Worker - Immigration and Refugees</t>
  </si>
  <si>
    <t>SENE01259</t>
  </si>
  <si>
    <t>SHER01067</t>
  </si>
  <si>
    <t>SHER01148</t>
  </si>
  <si>
    <t>SHER90004</t>
  </si>
  <si>
    <t>Social Services Technician</t>
  </si>
  <si>
    <t>SLAW01059</t>
  </si>
  <si>
    <t>SLAW01119</t>
  </si>
  <si>
    <t>Travail Social - Gerontologie</t>
  </si>
  <si>
    <t>SLAW01126</t>
  </si>
  <si>
    <t>SLAW01136</t>
  </si>
  <si>
    <t>SSFL01043</t>
  </si>
  <si>
    <t>Onajigawin Indigenous Services</t>
  </si>
  <si>
    <t>Native Child And Family Services</t>
  </si>
  <si>
    <t xml:space="preserve"> 0722"</t>
  </si>
  <si>
    <t>Services aux familles et enfants autochtones</t>
  </si>
  <si>
    <t>D-50722</t>
  </si>
  <si>
    <t>CONF01180</t>
  </si>
  <si>
    <t>Home Economics General</t>
  </si>
  <si>
    <t>Home Economics</t>
  </si>
  <si>
    <t xml:space="preserve"> 0725"</t>
  </si>
  <si>
    <t>L'économie domestique</t>
  </si>
  <si>
    <t>D-50725</t>
  </si>
  <si>
    <t>CENT01052</t>
  </si>
  <si>
    <t>CONS01024</t>
  </si>
  <si>
    <t>SSFL01024</t>
  </si>
  <si>
    <t>Assistive Technologies Support Worker</t>
  </si>
  <si>
    <t xml:space="preserve"> 0726"</t>
  </si>
  <si>
    <t>Soutien en technologie d'aide</t>
  </si>
  <si>
    <t>D-50726</t>
  </si>
  <si>
    <t>GEOR01167</t>
  </si>
  <si>
    <t>Rehabilitation Worker</t>
  </si>
  <si>
    <t>27/05/1975</t>
  </si>
  <si>
    <t xml:space="preserve"> 0727"</t>
  </si>
  <si>
    <t>Techniques de réadaptation</t>
  </si>
  <si>
    <t>D-50727</t>
  </si>
  <si>
    <t>HUMB01098</t>
  </si>
  <si>
    <t>H765</t>
  </si>
  <si>
    <t>SLAW01075</t>
  </si>
  <si>
    <t xml:space="preserve"> 0728"</t>
  </si>
  <si>
    <t>Techniques de travail social - Gérontologie</t>
  </si>
  <si>
    <t>D-50728</t>
  </si>
  <si>
    <t>BORE01103</t>
  </si>
  <si>
    <t>CAMB01237</t>
  </si>
  <si>
    <t>CANA01225</t>
  </si>
  <si>
    <t>Techniques de travail social - gérontologie</t>
  </si>
  <si>
    <t>LACI01120</t>
  </si>
  <si>
    <t>SENE01214</t>
  </si>
  <si>
    <t>SHER01193</t>
  </si>
  <si>
    <t>Social Services Worker - Gerontology</t>
  </si>
  <si>
    <t>18/08/2009</t>
  </si>
  <si>
    <t>STCL01205</t>
  </si>
  <si>
    <t>Recreation Management in Gerontology</t>
  </si>
  <si>
    <t>Activation Co-ordinator/gerontology</t>
  </si>
  <si>
    <t xml:space="preserve"> 0729"</t>
  </si>
  <si>
    <t>Techniques de gérontologie - coordinateur(trice)</t>
  </si>
  <si>
    <t>D-50729</t>
  </si>
  <si>
    <t>GRBR01093</t>
  </si>
  <si>
    <t>Community Mental Health</t>
  </si>
  <si>
    <t>Mental Health Worker</t>
  </si>
  <si>
    <t xml:space="preserve"> 0733"</t>
  </si>
  <si>
    <t>Travail auprès des déficients intellectuels</t>
  </si>
  <si>
    <t>D-50733</t>
  </si>
  <si>
    <t>ALGO01096</t>
  </si>
  <si>
    <t>Mental Health And Addiction Worker</t>
  </si>
  <si>
    <t>CANA01106</t>
  </si>
  <si>
    <t>Indigenous Wellness And Addictions Prevention</t>
  </si>
  <si>
    <t>CANA01137</t>
  </si>
  <si>
    <t>Addiction and Mental Health Worker</t>
  </si>
  <si>
    <t>24/02/2016</t>
  </si>
  <si>
    <t>CENT01305</t>
  </si>
  <si>
    <t>CONF01114</t>
  </si>
  <si>
    <t>FANS01017</t>
  </si>
  <si>
    <t>Mental Health and Addiction Worker</t>
  </si>
  <si>
    <t>13/01/2025</t>
  </si>
  <si>
    <t>LOYT01214</t>
  </si>
  <si>
    <t>Drug And Alcohol Counsellor</t>
  </si>
  <si>
    <t>NORT01077</t>
  </si>
  <si>
    <t>Drug And Alcohol Counsellor - Native</t>
  </si>
  <si>
    <t>NORT01150</t>
  </si>
  <si>
    <t>NORT01249</t>
  </si>
  <si>
    <t>Native Community Worker - Addiction Counsellor</t>
  </si>
  <si>
    <t>SAUL01097</t>
  </si>
  <si>
    <t>Mental Wellness and Addictions Worker</t>
  </si>
  <si>
    <t>SLAW01215</t>
  </si>
  <si>
    <t>SSFL01138</t>
  </si>
  <si>
    <t>Indigenous Wellness and Addictions Prevention</t>
  </si>
  <si>
    <t xml:space="preserve"> 0734"</t>
  </si>
  <si>
    <t>Approches autochtones au bien-être et à la prévention des dépendances</t>
  </si>
  <si>
    <t>D-50734</t>
  </si>
  <si>
    <t>CANA01259</t>
  </si>
  <si>
    <t>Communication en langue des signes</t>
  </si>
  <si>
    <t>Sign Language Communicator</t>
  </si>
  <si>
    <t>Communication en langage gestuel</t>
  </si>
  <si>
    <t>D-50735</t>
  </si>
  <si>
    <t>BORE01021</t>
  </si>
  <si>
    <t>CAMB01167</t>
  </si>
  <si>
    <t>CAMB01176</t>
  </si>
  <si>
    <t>SHER01112</t>
  </si>
  <si>
    <t>STCL01105</t>
  </si>
  <si>
    <t>Paswe'aatigook Anishinaabemowin Language Immersion</t>
  </si>
  <si>
    <t>Anishnaabemowin Language Programming</t>
  </si>
  <si>
    <t>Programme d'enseignement de la langue Anishnaabemowin</t>
  </si>
  <si>
    <t>D-50741</t>
  </si>
  <si>
    <t>FANS01390</t>
  </si>
  <si>
    <t>Anishnaabemowin and Program Development</t>
  </si>
  <si>
    <t>GEOR01248</t>
  </si>
  <si>
    <t>Library And Information Technician</t>
  </si>
  <si>
    <t>A11</t>
  </si>
  <si>
    <t xml:space="preserve"> 0805"</t>
  </si>
  <si>
    <t>Techniques de documentation et d'information</t>
  </si>
  <si>
    <t>D-50805</t>
  </si>
  <si>
    <t>ALGO01070</t>
  </si>
  <si>
    <t>Library Technician</t>
  </si>
  <si>
    <t>ALGO01142</t>
  </si>
  <si>
    <t>Library Technician (bilingual)</t>
  </si>
  <si>
    <t>CAMB01030</t>
  </si>
  <si>
    <t>CAMB01066</t>
  </si>
  <si>
    <t>Library &amp; Information Technician</t>
  </si>
  <si>
    <t>CONF01191</t>
  </si>
  <si>
    <t>Library and Information Technician</t>
  </si>
  <si>
    <t>DURH01208</t>
  </si>
  <si>
    <t>FANS01052</t>
  </si>
  <si>
    <t>GEOR01053</t>
  </si>
  <si>
    <t>Techniques de documentation</t>
  </si>
  <si>
    <t>LACI01010</t>
  </si>
  <si>
    <t>23/12/1974</t>
  </si>
  <si>
    <t>MOHA01068</t>
  </si>
  <si>
    <t>NIAG01041</t>
  </si>
  <si>
    <t>SENE01056</t>
  </si>
  <si>
    <t>SHER01045</t>
  </si>
  <si>
    <t>Library Techniques - Health Sciences</t>
  </si>
  <si>
    <t>SHER01065</t>
  </si>
  <si>
    <t>STCL01033</t>
  </si>
  <si>
    <t>Archives Technician</t>
  </si>
  <si>
    <t xml:space="preserve"> 0809"</t>
  </si>
  <si>
    <t>Techniques des archives</t>
  </si>
  <si>
    <t>D-50809</t>
  </si>
  <si>
    <t>ALGO01286</t>
  </si>
  <si>
    <t>Aboriginal Cultural Interpretation</t>
  </si>
  <si>
    <t>Aboriginal Cultural Interpreter</t>
  </si>
  <si>
    <t xml:space="preserve"> 0810"</t>
  </si>
  <si>
    <t>Interprète culturel autochtone</t>
  </si>
  <si>
    <t>D-50810</t>
  </si>
  <si>
    <t>SSFL01166</t>
  </si>
  <si>
    <t>Collections Conservation And Management</t>
  </si>
  <si>
    <t xml:space="preserve"> 0811"</t>
  </si>
  <si>
    <t>Conservation et gestion des collections d'art</t>
  </si>
  <si>
    <t>D-50811</t>
  </si>
  <si>
    <t>SSFL01152</t>
  </si>
  <si>
    <t>Techniques d'intervention en toxicomanie et en dépendance</t>
  </si>
  <si>
    <t>Consultation en services sociaux</t>
  </si>
  <si>
    <t>D-50901</t>
  </si>
  <si>
    <t>Conseiller en services sociaux</t>
  </si>
  <si>
    <t>BORE01081</t>
  </si>
  <si>
    <t>Assaulted Women's And Children's - Counsellor/advocate</t>
  </si>
  <si>
    <t>Family Violence - Counsellor And Advocate</t>
  </si>
  <si>
    <t>Violence familiale - consultation</t>
  </si>
  <si>
    <t>D-50904</t>
  </si>
  <si>
    <t>Violence familiale - conseiller</t>
  </si>
  <si>
    <t>GRBR01143</t>
  </si>
  <si>
    <t>Counselling d'emploi</t>
  </si>
  <si>
    <t>Career And Work Counsellor</t>
  </si>
  <si>
    <t xml:space="preserve"> 0913"</t>
  </si>
  <si>
    <t>Techniques d'orientation professionnelle</t>
  </si>
  <si>
    <t>D-50913</t>
  </si>
  <si>
    <t>BORE01082</t>
  </si>
  <si>
    <t>GRBR01156</t>
  </si>
  <si>
    <t>SSFL01154</t>
  </si>
  <si>
    <t>Civil Engineering Technician</t>
  </si>
  <si>
    <t xml:space="preserve"> 1003"</t>
  </si>
  <si>
    <t>Techniques du génie civil</t>
  </si>
  <si>
    <t>D-51003</t>
  </si>
  <si>
    <t>CAMB01014</t>
  </si>
  <si>
    <t>Maintenance Management - Small Communities</t>
  </si>
  <si>
    <t>CANA01090</t>
  </si>
  <si>
    <t>CANA01188</t>
  </si>
  <si>
    <t>Civil Engineering Technician - Public Works</t>
  </si>
  <si>
    <t>CENT01030</t>
  </si>
  <si>
    <t>Urban Transit Operations</t>
  </si>
  <si>
    <t>CENT01084</t>
  </si>
  <si>
    <t>CONF01200</t>
  </si>
  <si>
    <t>CONS01392</t>
  </si>
  <si>
    <t>13/09/1996</t>
  </si>
  <si>
    <t>DURH01016</t>
  </si>
  <si>
    <t>26/05/2017</t>
  </si>
  <si>
    <t>DURH01256</t>
  </si>
  <si>
    <t>25/06/2024</t>
  </si>
  <si>
    <t>FANS01405</t>
  </si>
  <si>
    <t>GEOR01006</t>
  </si>
  <si>
    <t>Concrete Products Technician</t>
  </si>
  <si>
    <t>GEOR01092</t>
  </si>
  <si>
    <t>GEOR01203</t>
  </si>
  <si>
    <t>Civil Engineering (core)</t>
  </si>
  <si>
    <t>GEOR90003</t>
  </si>
  <si>
    <t>GRBR01012</t>
  </si>
  <si>
    <t>HUMB01016</t>
  </si>
  <si>
    <t>Civil Engineering Technician - Explosives</t>
  </si>
  <si>
    <t>HUMB01017</t>
  </si>
  <si>
    <t>Civil Engineering Technician - Transportation</t>
  </si>
  <si>
    <t>HUMB01161</t>
  </si>
  <si>
    <t>LOYT01011</t>
  </si>
  <si>
    <t>MOHA01014</t>
  </si>
  <si>
    <t>NIAG01210</t>
  </si>
  <si>
    <t>NORT01017</t>
  </si>
  <si>
    <t>Civil Engineering Technician (bilingual)</t>
  </si>
  <si>
    <t>NORT01117</t>
  </si>
  <si>
    <t>NORT01250</t>
  </si>
  <si>
    <t>SAUL01011</t>
  </si>
  <si>
    <t>SENE01019</t>
  </si>
  <si>
    <t>Transportation Planning</t>
  </si>
  <si>
    <t>SHER01059</t>
  </si>
  <si>
    <t>SHER01131</t>
  </si>
  <si>
    <t>Restoration Technology</t>
  </si>
  <si>
    <t>SLAW01018</t>
  </si>
  <si>
    <t>Gestion de l'entretien-petites communautés</t>
  </si>
  <si>
    <t>D-51004</t>
  </si>
  <si>
    <t>CANA01124</t>
  </si>
  <si>
    <t>(P-T) Industrial Engineering Techniques</t>
  </si>
  <si>
    <t>Industrial Engineering Technician</t>
  </si>
  <si>
    <t>T07</t>
  </si>
  <si>
    <t xml:space="preserve"> 1005"</t>
  </si>
  <si>
    <t>Techniques du génie industriel</t>
  </si>
  <si>
    <t>D-51005</t>
  </si>
  <si>
    <t>CONS01025</t>
  </si>
  <si>
    <t>(P-T) Quality Assurance Technician</t>
  </si>
  <si>
    <t>CONS01078</t>
  </si>
  <si>
    <t>Quality Assurance Technician</t>
  </si>
  <si>
    <t>FANS01173</t>
  </si>
  <si>
    <t>GEOR01048</t>
  </si>
  <si>
    <t>GRBR01162</t>
  </si>
  <si>
    <t>Industrial Engineering Technician - Quality Control</t>
  </si>
  <si>
    <t>HUMB01047</t>
  </si>
  <si>
    <t>Quality Engineering Technician</t>
  </si>
  <si>
    <t>HUMB01162</t>
  </si>
  <si>
    <t>MOHA01030</t>
  </si>
  <si>
    <t>Materials Testing Technician</t>
  </si>
  <si>
    <t>MOHA01069</t>
  </si>
  <si>
    <t>Industrial Engineering Technician - Production</t>
  </si>
  <si>
    <t>W060</t>
  </si>
  <si>
    <t>MOHA01071</t>
  </si>
  <si>
    <t>NIAG01079</t>
  </si>
  <si>
    <t>Industrial Techniques - Chemical</t>
  </si>
  <si>
    <t>SENE01049</t>
  </si>
  <si>
    <t>Quality Assurance Engineering And Management</t>
  </si>
  <si>
    <t>SHER01166</t>
  </si>
  <si>
    <t>SSFL01025</t>
  </si>
  <si>
    <t>Industrial Technician - Materials Testing</t>
  </si>
  <si>
    <t>SSFL01047</t>
  </si>
  <si>
    <t>SSFL01107</t>
  </si>
  <si>
    <t>Industrial Technician</t>
  </si>
  <si>
    <t>STCL01055</t>
  </si>
  <si>
    <t>Quality Control Technician - Food Processing</t>
  </si>
  <si>
    <t>STCL01115</t>
  </si>
  <si>
    <t>Quality Engineering Technician - Non Destructive Evaluation</t>
  </si>
  <si>
    <t>Quality Engineering Technician-non Destructive Evaluation</t>
  </si>
  <si>
    <t xml:space="preserve"> 1006"</t>
  </si>
  <si>
    <t>Techniques de gestions de la qualité - évaluation non destructive</t>
  </si>
  <si>
    <t>D-51006</t>
  </si>
  <si>
    <t>MOHA01220</t>
  </si>
  <si>
    <t>Mechanical Engineering Technician</t>
  </si>
  <si>
    <t>Techniques du génie mécanique</t>
  </si>
  <si>
    <t>D-51007</t>
  </si>
  <si>
    <t>ALGO01073</t>
  </si>
  <si>
    <t>ALGO01074</t>
  </si>
  <si>
    <t>BORE01054</t>
  </si>
  <si>
    <t>Techniques du génie mécanique - mécanicien-monteur industriel</t>
  </si>
  <si>
    <t>BORE01115</t>
  </si>
  <si>
    <t>Mechanical Engineering Technician - Industrial</t>
  </si>
  <si>
    <t>CAMB01184</t>
  </si>
  <si>
    <t>Mechanical Engineering Technician - Industrial Maintenance</t>
  </si>
  <si>
    <t>CAMB01219</t>
  </si>
  <si>
    <t>29/10/2019</t>
  </si>
  <si>
    <t>CAMB01324</t>
  </si>
  <si>
    <t>Mechanical Engineering Technician - Flexible Manufacturing Systems</t>
  </si>
  <si>
    <t>CANA01077</t>
  </si>
  <si>
    <t>22/12/2014</t>
  </si>
  <si>
    <t>CANA01207</t>
  </si>
  <si>
    <t>CENT01063</t>
  </si>
  <si>
    <t>CENT01162</t>
  </si>
  <si>
    <t>CONF01033</t>
  </si>
  <si>
    <t>25/06/2001</t>
  </si>
  <si>
    <t>CONF01156</t>
  </si>
  <si>
    <t>Mechanical Engineering Technician - Hydraulics And Pneumatics</t>
  </si>
  <si>
    <t>CONS01032</t>
  </si>
  <si>
    <t>Mechanical Engineering Technician - Manufacturing</t>
  </si>
  <si>
    <t>CONS01033</t>
  </si>
  <si>
    <t>CONS01062</t>
  </si>
  <si>
    <t>Mechanical Engineering (core)</t>
  </si>
  <si>
    <t>20/04/2007</t>
  </si>
  <si>
    <t>CONS90001</t>
  </si>
  <si>
    <t>23/02/1995</t>
  </si>
  <si>
    <t>DURH01031</t>
  </si>
  <si>
    <t>Mechanical Engineering Technician (non Destructive Evaluation)</t>
  </si>
  <si>
    <t>20/06/2001</t>
  </si>
  <si>
    <t>DURH01129</t>
  </si>
  <si>
    <t>Mechanical Engineering Technician - Maintenance</t>
  </si>
  <si>
    <t>FANS01057</t>
  </si>
  <si>
    <t>Mechanical Engineering Technician - Mobile Equipment</t>
  </si>
  <si>
    <t>FANS01058</t>
  </si>
  <si>
    <t>Mechanical Engineering Technician - Materials And Quality</t>
  </si>
  <si>
    <t>FANS01064</t>
  </si>
  <si>
    <t>Mechanical Engineering Technician - Multicrafting</t>
  </si>
  <si>
    <t>FANS01157</t>
  </si>
  <si>
    <t>FANS01211</t>
  </si>
  <si>
    <t>FANS01221</t>
  </si>
  <si>
    <t>Mechanical Engineering Technician - CNC/CAM</t>
  </si>
  <si>
    <t>FANS01255</t>
  </si>
  <si>
    <t>Mechanical Engineering Technician – Tool &amp; Die</t>
  </si>
  <si>
    <t>FANS01371</t>
  </si>
  <si>
    <t>GEOR01035</t>
  </si>
  <si>
    <t>GEOR90006</t>
  </si>
  <si>
    <t>Mechanical Engineering Technician - Production</t>
  </si>
  <si>
    <t>W068</t>
  </si>
  <si>
    <t>GRBR01136</t>
  </si>
  <si>
    <t>Mechanical Technician - Maintenance</t>
  </si>
  <si>
    <t>GRBR01139</t>
  </si>
  <si>
    <t>Mechanical Engineering Technician - Mechatronics</t>
  </si>
  <si>
    <t>GRBR01157</t>
  </si>
  <si>
    <t>HUMB01111</t>
  </si>
  <si>
    <t>HUMB01252</t>
  </si>
  <si>
    <t>LAMB01017</t>
  </si>
  <si>
    <t>LAMB01081</t>
  </si>
  <si>
    <t>LOYT01029</t>
  </si>
  <si>
    <t>LOYT01053</t>
  </si>
  <si>
    <t>Mechanical Engineering Technician - Automation And Motion Control</t>
  </si>
  <si>
    <t>MOHA01081</t>
  </si>
  <si>
    <t>Mechanical Engineering Technician - Metal Casting</t>
  </si>
  <si>
    <t>MOHA01158</t>
  </si>
  <si>
    <t>NIAG01189</t>
  </si>
  <si>
    <t>(P-T) Mechanical Engineering Technician</t>
  </si>
  <si>
    <t>NORT01035</t>
  </si>
  <si>
    <t>Mechanical Engineering Technician - Mines Maintenance</t>
  </si>
  <si>
    <t>NORT01079</t>
  </si>
  <si>
    <t>Mechanical Engineering Technician (bilingual)</t>
  </si>
  <si>
    <t>NORT01104</t>
  </si>
  <si>
    <t>Mechanical Engineering Technician - Mine Ventilation</t>
  </si>
  <si>
    <t>SAUL01049</t>
  </si>
  <si>
    <t>Mechanical Common (core)</t>
  </si>
  <si>
    <t>SAUL90002</t>
  </si>
  <si>
    <t>SENE01057</t>
  </si>
  <si>
    <t>Mechanical Engineering Technician - Tool Design</t>
  </si>
  <si>
    <t>SENE01228</t>
  </si>
  <si>
    <t>SHER01068</t>
  </si>
  <si>
    <t>W004</t>
  </si>
  <si>
    <t>SHER01191</t>
  </si>
  <si>
    <t>SLAW01039</t>
  </si>
  <si>
    <t>SSFL01092</t>
  </si>
  <si>
    <t>STCL01073</t>
  </si>
  <si>
    <t>W065</t>
  </si>
  <si>
    <t>STCL01116</t>
  </si>
  <si>
    <t>Building Systems Engineering Technician</t>
  </si>
  <si>
    <t xml:space="preserve"> 1009"</t>
  </si>
  <si>
    <t>Techniques du génie en méchanique du bâtiment</t>
  </si>
  <si>
    <t>D-51009</t>
  </si>
  <si>
    <t>SENE01218</t>
  </si>
  <si>
    <t>Plumbing Technician</t>
  </si>
  <si>
    <t>D-51010</t>
  </si>
  <si>
    <t>Techniques de plomberie - 2 ans</t>
  </si>
  <si>
    <t>BORE01167</t>
  </si>
  <si>
    <t>CONS01444</t>
  </si>
  <si>
    <t>27/07/2009</t>
  </si>
  <si>
    <t>LACI01157</t>
  </si>
  <si>
    <t>24/09/2018</t>
  </si>
  <si>
    <t>LACI01205</t>
  </si>
  <si>
    <t>29/05/2017</t>
  </si>
  <si>
    <t>SHER01246</t>
  </si>
  <si>
    <t>Instrumentation Engineering Technician - Industrial</t>
  </si>
  <si>
    <t>Instrumentation and Control Engineering Technician</t>
  </si>
  <si>
    <t>Techniques des instruments de précision</t>
  </si>
  <si>
    <t>D-51011</t>
  </si>
  <si>
    <t>ALGO01098</t>
  </si>
  <si>
    <t>ALGO01099</t>
  </si>
  <si>
    <t>Instrumentation Engineering Technician - Control Systems</t>
  </si>
  <si>
    <t>ALGO01253</t>
  </si>
  <si>
    <t>CAMB01026</t>
  </si>
  <si>
    <t>Instrumentation Engineering Technician - Industrial (bilingual)</t>
  </si>
  <si>
    <t>CAMB01079</t>
  </si>
  <si>
    <t>CANA01067</t>
  </si>
  <si>
    <t>Instrumentation Engineering Technician - Process - Measurement And Control</t>
  </si>
  <si>
    <t>CENT01058</t>
  </si>
  <si>
    <t>Instrumentation Engineering Technician</t>
  </si>
  <si>
    <t>CENT01104</t>
  </si>
  <si>
    <t>Automation and Instrumentation Technician</t>
  </si>
  <si>
    <t>CONF01061</t>
  </si>
  <si>
    <t>GRBR01038</t>
  </si>
  <si>
    <t>HUMB01054</t>
  </si>
  <si>
    <t>LAMB01014</t>
  </si>
  <si>
    <t>Industrial Technician - Instrumentation</t>
  </si>
  <si>
    <t>LAMB01033</t>
  </si>
  <si>
    <t>MOHA01032</t>
  </si>
  <si>
    <t>NIAG01036</t>
  </si>
  <si>
    <t>NORT01034</t>
  </si>
  <si>
    <t>SAUL01055</t>
  </si>
  <si>
    <t>21/03/2011</t>
  </si>
  <si>
    <t>SLAW01033</t>
  </si>
  <si>
    <t>Instrumentation Engineering Technician - Process Control</t>
  </si>
  <si>
    <t>SLAW01034</t>
  </si>
  <si>
    <t>SSFL01241</t>
  </si>
  <si>
    <t>Photonics Engineering Technician</t>
  </si>
  <si>
    <t xml:space="preserve"> 1020"</t>
  </si>
  <si>
    <t>Techniques du génie de la photonique</t>
  </si>
  <si>
    <t>D-51020</t>
  </si>
  <si>
    <t>ALGO01341</t>
  </si>
  <si>
    <t>NIAG01177</t>
  </si>
  <si>
    <t>Electro-mechanical Engineering Technician - Precision Instruments</t>
  </si>
  <si>
    <t>Electromechanical Engineering Technician</t>
  </si>
  <si>
    <t>Techniques du génie électromécanique</t>
  </si>
  <si>
    <t>D-51021</t>
  </si>
  <si>
    <t>Electro-mechanical Engineering Technician</t>
  </si>
  <si>
    <t>Techniques de génie électromécanique</t>
  </si>
  <si>
    <t>ALGO01187</t>
  </si>
  <si>
    <t>Electr0-mechanical Engineering Technician - Precision Instruments</t>
  </si>
  <si>
    <t>ALGO01188</t>
  </si>
  <si>
    <t>ALGO01241</t>
  </si>
  <si>
    <t>Electromechanical Engineering Technician - Mechatronics</t>
  </si>
  <si>
    <t>CAMB01312</t>
  </si>
  <si>
    <t>Electro-mechanical Engineering Technician - Robotics</t>
  </si>
  <si>
    <t>CANA01066</t>
  </si>
  <si>
    <t>Electro-mechanical Engineering Technician - Automation And Robotics</t>
  </si>
  <si>
    <t>CENT01048</t>
  </si>
  <si>
    <t>Electro-mechanical Technician</t>
  </si>
  <si>
    <t>CONS01068</t>
  </si>
  <si>
    <t>Electro-mechanical Technician - Hydraulics</t>
  </si>
  <si>
    <t>CONS01073</t>
  </si>
  <si>
    <t>Electro-mechanical Engineering Technician - Mechatronics</t>
  </si>
  <si>
    <t>DURH01067</t>
  </si>
  <si>
    <t>FANS01275</t>
  </si>
  <si>
    <t>GEOR01306</t>
  </si>
  <si>
    <t>21/01/2005</t>
  </si>
  <si>
    <t>GRBR01236</t>
  </si>
  <si>
    <t>HUMB01028</t>
  </si>
  <si>
    <t>HUMB01029</t>
  </si>
  <si>
    <t>Techniques des systèmes automatises - robotique</t>
  </si>
  <si>
    <t>LACI01094</t>
  </si>
  <si>
    <t>17/06/2014</t>
  </si>
  <si>
    <t>LAMB01140</t>
  </si>
  <si>
    <t>18/12/2020</t>
  </si>
  <si>
    <t>LOYT01192</t>
  </si>
  <si>
    <t>22/08/1980</t>
  </si>
  <si>
    <t>NIAG01024</t>
  </si>
  <si>
    <t>SHER01168</t>
  </si>
  <si>
    <t>Electro-mechanical Technician - Maintenance</t>
  </si>
  <si>
    <t>SLAW01103</t>
  </si>
  <si>
    <t>28/09/2022</t>
  </si>
  <si>
    <t>SLAW01237</t>
  </si>
  <si>
    <t>31/12/1982</t>
  </si>
  <si>
    <t>SSFL01073</t>
  </si>
  <si>
    <t>STCL01023</t>
  </si>
  <si>
    <t>Electromechanical Engineering Technician - Robotics</t>
  </si>
  <si>
    <t>STCL01218</t>
  </si>
  <si>
    <t>Wind Turbine Technician</t>
  </si>
  <si>
    <t>15/02/2012</t>
  </si>
  <si>
    <t xml:space="preserve"> 1022"</t>
  </si>
  <si>
    <t>Techniques d'aérogénérateur</t>
  </si>
  <si>
    <t>D-51022</t>
  </si>
  <si>
    <t>CAMB01289</t>
  </si>
  <si>
    <t>SLAW01196</t>
  </si>
  <si>
    <t>STCL01206</t>
  </si>
  <si>
    <t>Electro Mechanical and Automation Maintenance</t>
  </si>
  <si>
    <t>Electro-Mechanical Maintenance</t>
  </si>
  <si>
    <t xml:space="preserve"> 1024"</t>
  </si>
  <si>
    <t>Entretien électromécanique</t>
  </si>
  <si>
    <t>D-51024</t>
  </si>
  <si>
    <t>FR-Electro-Mechanical Maintenance</t>
  </si>
  <si>
    <t>CONS01279</t>
  </si>
  <si>
    <t>Agricultural Automation Technician - Greenhouse System Controls</t>
  </si>
  <si>
    <t>LAMB01181</t>
  </si>
  <si>
    <t>Automation Technician</t>
  </si>
  <si>
    <t xml:space="preserve"> 1100"</t>
  </si>
  <si>
    <t>Techniques en automatisation</t>
  </si>
  <si>
    <t>D-51100</t>
  </si>
  <si>
    <t>SSFL01191</t>
  </si>
  <si>
    <t>Automation Engineering Technician</t>
  </si>
  <si>
    <t xml:space="preserve"> 1101"</t>
  </si>
  <si>
    <t>Techniques du génie de l'automatisation</t>
  </si>
  <si>
    <t>D-51101</t>
  </si>
  <si>
    <t>CAMB01262</t>
  </si>
  <si>
    <t>Behavioural Science - Counsellor For The Deaf And Blind</t>
  </si>
  <si>
    <t>Intervenor For Deaf - Blind Persons</t>
  </si>
  <si>
    <t>Intervention auprès des personnes sourdes-aveugles</t>
  </si>
  <si>
    <t>D-51200</t>
  </si>
  <si>
    <t>Intervener For Deaf - Blind Persons</t>
  </si>
  <si>
    <t>FANS01007</t>
  </si>
  <si>
    <t>Intervenor For Deaf-blind Persons</t>
  </si>
  <si>
    <t>GRBR01152</t>
  </si>
  <si>
    <t>Techniques d'enseignement aux adultes</t>
  </si>
  <si>
    <t>D-51205</t>
  </si>
  <si>
    <t>Teachers Of Adults - 2 year</t>
  </si>
  <si>
    <t>ALGO01168</t>
  </si>
  <si>
    <t>ALGO01170</t>
  </si>
  <si>
    <t>H900</t>
  </si>
  <si>
    <t>CONF01054</t>
  </si>
  <si>
    <t>Techniques d'alphabétisation</t>
  </si>
  <si>
    <t>LACI01101</t>
  </si>
  <si>
    <t>(P-T) Teacher Of Adults</t>
  </si>
  <si>
    <t>SAUL01081</t>
  </si>
  <si>
    <t>American Sign Language And Literacy Instructor</t>
  </si>
  <si>
    <t xml:space="preserve"> 1207"</t>
  </si>
  <si>
    <t>Langage des signes américains et alphabétiseur</t>
  </si>
  <si>
    <t>D-51207</t>
  </si>
  <si>
    <t>GRBR01231</t>
  </si>
  <si>
    <t>Early Childhood Education</t>
  </si>
  <si>
    <t>Garde éducative à l'enfance</t>
  </si>
  <si>
    <t>D-51211</t>
  </si>
  <si>
    <t>ALGO01038</t>
  </si>
  <si>
    <t>ALGO01153</t>
  </si>
  <si>
    <t>ALGO01276</t>
  </si>
  <si>
    <t>Éducation en services à l'enfance</t>
  </si>
  <si>
    <t>BORE01024</t>
  </si>
  <si>
    <t>CAMB01018</t>
  </si>
  <si>
    <t>CAMB01063</t>
  </si>
  <si>
    <t>Binoojiinyag Kinoomaadwin - Early Childhood Education</t>
  </si>
  <si>
    <t>CAMB01161</t>
  </si>
  <si>
    <t>CANA01012</t>
  </si>
  <si>
    <t>Anishinaabemowin - Indigenous Early Childhood Education -</t>
  </si>
  <si>
    <t>13/04/2016</t>
  </si>
  <si>
    <t>CANA01216</t>
  </si>
  <si>
    <t>CENT01037</t>
  </si>
  <si>
    <t>CONF01019</t>
  </si>
  <si>
    <t>CONS01015</t>
  </si>
  <si>
    <t>DURH01070</t>
  </si>
  <si>
    <t>FANS01028</t>
  </si>
  <si>
    <t>GEOR01024</t>
  </si>
  <si>
    <t>GRBR01027</t>
  </si>
  <si>
    <t>HUMB01025</t>
  </si>
  <si>
    <t>LACI01017</t>
  </si>
  <si>
    <t>LAMB01010</t>
  </si>
  <si>
    <t>LOYT01015</t>
  </si>
  <si>
    <t>MOHA01022</t>
  </si>
  <si>
    <t>NIAG01021</t>
  </si>
  <si>
    <t>Early Childhood Education (bilingual)</t>
  </si>
  <si>
    <t>NIAG01071</t>
  </si>
  <si>
    <t>NIAG01108</t>
  </si>
  <si>
    <t>Early Childhood Education - Native Concentration</t>
  </si>
  <si>
    <t>NIAG01142</t>
  </si>
  <si>
    <t>NORT01062</t>
  </si>
  <si>
    <t>NORT01082</t>
  </si>
  <si>
    <t>NORT01133</t>
  </si>
  <si>
    <t>SAUL01016</t>
  </si>
  <si>
    <t>SENE01033</t>
  </si>
  <si>
    <t>SHER01024</t>
  </si>
  <si>
    <t>Child Studies (core)</t>
  </si>
  <si>
    <t>SHER90015</t>
  </si>
  <si>
    <t>SLAW01024</t>
  </si>
  <si>
    <t>SLAW01068</t>
  </si>
  <si>
    <t>SLAW01069</t>
  </si>
  <si>
    <t>SSFL01006</t>
  </si>
  <si>
    <t>Community Services - Core</t>
  </si>
  <si>
    <t>SSFL90008</t>
  </si>
  <si>
    <t>STCL01020</t>
  </si>
  <si>
    <t>Binoojiingyag Kinoomaadwin - Indigenous Early Childhood Education</t>
  </si>
  <si>
    <t>STCL01161</t>
  </si>
  <si>
    <t>Audio-visual Technician (bilingual)</t>
  </si>
  <si>
    <t>Audio-visual Technician</t>
  </si>
  <si>
    <t xml:space="preserve"> 1213"</t>
  </si>
  <si>
    <t>Techniques audiovisuelles</t>
  </si>
  <si>
    <t>D-51213</t>
  </si>
  <si>
    <t>CAMB01001</t>
  </si>
  <si>
    <t>CAMB01068</t>
  </si>
  <si>
    <t>CONF01003</t>
  </si>
  <si>
    <t>Multi Media Design And Production</t>
  </si>
  <si>
    <t>26/05/1999</t>
  </si>
  <si>
    <t>FANS01005</t>
  </si>
  <si>
    <t>Multimedia Design And Production</t>
  </si>
  <si>
    <t>FANS01236</t>
  </si>
  <si>
    <t>Audio Visual And Multi Media Production Technician</t>
  </si>
  <si>
    <t>28/01/1998</t>
  </si>
  <si>
    <t>HUMB01100</t>
  </si>
  <si>
    <t>Resources Technician - Educational</t>
  </si>
  <si>
    <t>LOYT01038</t>
  </si>
  <si>
    <t>SENE01002</t>
  </si>
  <si>
    <t>Educational Resources Techniques</t>
  </si>
  <si>
    <t>SENE01034</t>
  </si>
  <si>
    <t>Audio-visual Techniques - Marketing</t>
  </si>
  <si>
    <t>SENE01090</t>
  </si>
  <si>
    <t>SSFL01055</t>
  </si>
  <si>
    <t>Audio-video-graphics Communication Technician</t>
  </si>
  <si>
    <t>SSFL01084</t>
  </si>
  <si>
    <t>Techniques d’appui à l’enseignement-besoins particuliers</t>
  </si>
  <si>
    <t>Educational Support</t>
  </si>
  <si>
    <t>Techniques d'appui à l'enseignement – besoins particuliers</t>
  </si>
  <si>
    <t>D-51228</t>
  </si>
  <si>
    <t>Educational Assistant - 2 year</t>
  </si>
  <si>
    <t>Techniques d'appui à l'enseignement - besoins particuliers</t>
  </si>
  <si>
    <t>BORE01129</t>
  </si>
  <si>
    <t>CENT01249</t>
  </si>
  <si>
    <t>CONF01176</t>
  </si>
  <si>
    <t>CONS01287</t>
  </si>
  <si>
    <t>H1500</t>
  </si>
  <si>
    <t>DURH01173</t>
  </si>
  <si>
    <t>15/08/2019</t>
  </si>
  <si>
    <t>FANS01365</t>
  </si>
  <si>
    <t>Education Assistant</t>
  </si>
  <si>
    <t>GRBR01226</t>
  </si>
  <si>
    <t>MOHA01212</t>
  </si>
  <si>
    <t>NORT01186</t>
  </si>
  <si>
    <t>SAUL01249</t>
  </si>
  <si>
    <t>SHER01225</t>
  </si>
  <si>
    <t>SSFL01121</t>
  </si>
  <si>
    <t>STCL01190</t>
  </si>
  <si>
    <t>Teacher Aide</t>
  </si>
  <si>
    <t>Techniques d'appui à l'enseignement</t>
  </si>
  <si>
    <t>D-51229</t>
  </si>
  <si>
    <t>CONF01091</t>
  </si>
  <si>
    <t>Teacher Assistant</t>
  </si>
  <si>
    <t>SAUL01080</t>
  </si>
  <si>
    <t>Instructional Techniques</t>
  </si>
  <si>
    <t>SHER01040</t>
  </si>
  <si>
    <t>SLAW01141</t>
  </si>
  <si>
    <t>Educational Assistance and Adult Supports</t>
  </si>
  <si>
    <t>Educational Resources And Special Needs</t>
  </si>
  <si>
    <t>20/07/2001</t>
  </si>
  <si>
    <t xml:space="preserve"> 1237"</t>
  </si>
  <si>
    <t>Ressources pédagogiques et besoins particuliers</t>
  </si>
  <si>
    <t>D-51237</t>
  </si>
  <si>
    <t>NIAG01061</t>
  </si>
  <si>
    <t>Canadian Nanny</t>
  </si>
  <si>
    <t xml:space="preserve"> 1239"</t>
  </si>
  <si>
    <t>Bonne d'enfants canadienne</t>
  </si>
  <si>
    <t>D-51239</t>
  </si>
  <si>
    <t>SHER01011</t>
  </si>
  <si>
    <t>Techniques chimiques - aspect environnemental</t>
  </si>
  <si>
    <t>Chemical Engineering Technician</t>
  </si>
  <si>
    <t>Techniques du génie chimique</t>
  </si>
  <si>
    <t>D-51301</t>
  </si>
  <si>
    <t>BORE01044</t>
  </si>
  <si>
    <t>CAMB01010</t>
  </si>
  <si>
    <t>Chemical Techniques</t>
  </si>
  <si>
    <t>CAMB01166</t>
  </si>
  <si>
    <t>18/11/2021</t>
  </si>
  <si>
    <t>CAMB01332</t>
  </si>
  <si>
    <t>Biotechnician</t>
  </si>
  <si>
    <t>CANA01115</t>
  </si>
  <si>
    <t>Biological Technician - Industrial Microbiology</t>
  </si>
  <si>
    <t>CENT01006</t>
  </si>
  <si>
    <t>Chemical Engineering Technician - Industrial</t>
  </si>
  <si>
    <t>CENT01021</t>
  </si>
  <si>
    <t>Chemical Engineering Technician - Polymer</t>
  </si>
  <si>
    <t>CENT01022</t>
  </si>
  <si>
    <t>GEOR01005</t>
  </si>
  <si>
    <t>Chemical Technician - Coatings</t>
  </si>
  <si>
    <t>GRBR01125</t>
  </si>
  <si>
    <t>Chemical Technician - Laboratory</t>
  </si>
  <si>
    <t>HUMB01013</t>
  </si>
  <si>
    <t>LAMB01006</t>
  </si>
  <si>
    <t>LOYT01009</t>
  </si>
  <si>
    <t>Chemical Engineering Technician - Computer Applications</t>
  </si>
  <si>
    <t>15/10/2007</t>
  </si>
  <si>
    <t>MOHA01012</t>
  </si>
  <si>
    <t>NIAG01012</t>
  </si>
  <si>
    <t>NORT01011</t>
  </si>
  <si>
    <t>NORT01012</t>
  </si>
  <si>
    <t>Chemical Technician - Biochemical</t>
  </si>
  <si>
    <t>NORT01014</t>
  </si>
  <si>
    <t>SAUL01010</t>
  </si>
  <si>
    <t>Biological (chemical) Technician</t>
  </si>
  <si>
    <t>SENE01004</t>
  </si>
  <si>
    <t>SHER01013</t>
  </si>
  <si>
    <t>Science Technician - Laboratory</t>
  </si>
  <si>
    <t>SLAW01074</t>
  </si>
  <si>
    <t>SSFL01037</t>
  </si>
  <si>
    <t>Chemical Laboratory Technician</t>
  </si>
  <si>
    <t xml:space="preserve"> 1302"</t>
  </si>
  <si>
    <t>Techniques chimiques</t>
  </si>
  <si>
    <t>D-51302</t>
  </si>
  <si>
    <t>BORE01106</t>
  </si>
  <si>
    <t>25/10/2010</t>
  </si>
  <si>
    <t>DURH01184</t>
  </si>
  <si>
    <t>HUMB01266</t>
  </si>
  <si>
    <t>LAMB01135</t>
  </si>
  <si>
    <t>SENE01221</t>
  </si>
  <si>
    <t>SHER01196</t>
  </si>
  <si>
    <t>Biotechnology Technician</t>
  </si>
  <si>
    <t>Biotechnology</t>
  </si>
  <si>
    <t>Techniques de biotechnologie</t>
  </si>
  <si>
    <t>D-51304</t>
  </si>
  <si>
    <t>CANA01147</t>
  </si>
  <si>
    <t>Biotechnology - Remote and Rural Public Health</t>
  </si>
  <si>
    <t>27/04/2017</t>
  </si>
  <si>
    <t>CANA01227</t>
  </si>
  <si>
    <t>Biotechnology Technician - Industrial Microbiology</t>
  </si>
  <si>
    <t>CENT01181</t>
  </si>
  <si>
    <t>CONS01176</t>
  </si>
  <si>
    <t>29/08/2023</t>
  </si>
  <si>
    <t>FANS01398</t>
  </si>
  <si>
    <t>Biotechnology – Health</t>
  </si>
  <si>
    <t>30/05/2016</t>
  </si>
  <si>
    <t>GEOR01272</t>
  </si>
  <si>
    <t>HUMB01349</t>
  </si>
  <si>
    <t>LOYT01103</t>
  </si>
  <si>
    <t>MOHA01197</t>
  </si>
  <si>
    <t>D-51407</t>
  </si>
  <si>
    <t>Practical Nursing - 2 year</t>
  </si>
  <si>
    <t>Soins infirmiers auxiliaires - 2 ans</t>
  </si>
  <si>
    <t>ALGO01352</t>
  </si>
  <si>
    <t>BORE01110</t>
  </si>
  <si>
    <t>CAMB01251</t>
  </si>
  <si>
    <t>CANA01150</t>
  </si>
  <si>
    <t>CENT01183</t>
  </si>
  <si>
    <t>CONF01164</t>
  </si>
  <si>
    <t>CONS01154</t>
  </si>
  <si>
    <t>DURH01124</t>
  </si>
  <si>
    <t>FANS01227</t>
  </si>
  <si>
    <t>14/01/2002</t>
  </si>
  <si>
    <t>GEOR01162</t>
  </si>
  <si>
    <t>20/08/2002</t>
  </si>
  <si>
    <t>GRBR01213</t>
  </si>
  <si>
    <t>HUMB01272</t>
  </si>
  <si>
    <t>Y004</t>
  </si>
  <si>
    <t>LACI01130</t>
  </si>
  <si>
    <t>LAMB01086</t>
  </si>
  <si>
    <t>LOYT01110</t>
  </si>
  <si>
    <t>MOHA01183</t>
  </si>
  <si>
    <t>NIAG01197</t>
  </si>
  <si>
    <t>NORT01196</t>
  </si>
  <si>
    <t>17/07/2002</t>
  </si>
  <si>
    <t>SAUL01157</t>
  </si>
  <si>
    <t>SENE01229</t>
  </si>
  <si>
    <t>SHER01203</t>
  </si>
  <si>
    <t>SLAW01167</t>
  </si>
  <si>
    <t>SSFL01197</t>
  </si>
  <si>
    <t>STCL01169</t>
  </si>
  <si>
    <t>Community Gerontology</t>
  </si>
  <si>
    <t xml:space="preserve"> 1470"</t>
  </si>
  <si>
    <t>Gérontologie en milieu communautaire</t>
  </si>
  <si>
    <t>D-51470</t>
  </si>
  <si>
    <t>CONF01055</t>
  </si>
  <si>
    <t>NORT01173</t>
  </si>
  <si>
    <t>SAUL01120</t>
  </si>
  <si>
    <t>SHER01146</t>
  </si>
  <si>
    <t>D-51501</t>
  </si>
  <si>
    <t>Aide-physiothérapeute - 2 ans</t>
  </si>
  <si>
    <t>HUMB01282</t>
  </si>
  <si>
    <t>Occupational Therapist Assistant and Physiotherapy Assistant</t>
  </si>
  <si>
    <t>D-51502</t>
  </si>
  <si>
    <t>Occupational Therapist Assistant/physiotherapist Assistant (ota/pta) - 2 year</t>
  </si>
  <si>
    <t>Aide-ergothérapeute/Aide-physiothérapeute - 2 ans</t>
  </si>
  <si>
    <t>ALGO01450</t>
  </si>
  <si>
    <t>Assistant de l’ergothérapeute et assistant du physiothérapeute</t>
  </si>
  <si>
    <t>BORE01123</t>
  </si>
  <si>
    <t>Occupational Therapist Assistant and Physiotherapist Assistant</t>
  </si>
  <si>
    <t>CAMB01317</t>
  </si>
  <si>
    <t>CANA01196</t>
  </si>
  <si>
    <t>CENT01209</t>
  </si>
  <si>
    <t>17/07/2003</t>
  </si>
  <si>
    <t>CONS01167</t>
  </si>
  <si>
    <t>DURH01212</t>
  </si>
  <si>
    <t>FANS01340</t>
  </si>
  <si>
    <t>GEOR01235</t>
  </si>
  <si>
    <t>Occupational Therapist Assistant and Physical Therapist Assistant</t>
  </si>
  <si>
    <t>GRBR01362</t>
  </si>
  <si>
    <t>HUMB01297</t>
  </si>
  <si>
    <t>28/06/2005</t>
  </si>
  <si>
    <t>LACI01142</t>
  </si>
  <si>
    <t>LAMB01166</t>
  </si>
  <si>
    <t>LOYT01176</t>
  </si>
  <si>
    <t>MOHA01195</t>
  </si>
  <si>
    <t>NIAG01209</t>
  </si>
  <si>
    <t>Occupational Therapist Assistant/Physiotherapist Assistant</t>
  </si>
  <si>
    <t>NORT01234</t>
  </si>
  <si>
    <t>SAUL01160</t>
  </si>
  <si>
    <t>15/06/2022</t>
  </si>
  <si>
    <t>SENE01344</t>
  </si>
  <si>
    <t>SSFL01204</t>
  </si>
  <si>
    <t>STCL01199</t>
  </si>
  <si>
    <t>D-51503</t>
  </si>
  <si>
    <t>Aide-ergothérapeute - 2 ans</t>
  </si>
  <si>
    <t>HUMB01281</t>
  </si>
  <si>
    <t>Denture Design and Fabrication</t>
  </si>
  <si>
    <t xml:space="preserve"> 1526"</t>
  </si>
  <si>
    <t>Techniques de prothèses dentaires</t>
  </si>
  <si>
    <t>D-51526</t>
  </si>
  <si>
    <t>GEOR01312</t>
  </si>
  <si>
    <t>Veterinary Technician</t>
  </si>
  <si>
    <t>14/03/2003</t>
  </si>
  <si>
    <t>Techniques des soins vétérinaires</t>
  </si>
  <si>
    <t>D-51603</t>
  </si>
  <si>
    <t>ALGO01359</t>
  </si>
  <si>
    <t>BORE01080</t>
  </si>
  <si>
    <t>CONS01373</t>
  </si>
  <si>
    <t>15/09/2023</t>
  </si>
  <si>
    <t>FANS01396</t>
  </si>
  <si>
    <t>GEOR01170</t>
  </si>
  <si>
    <t>NORT01168</t>
  </si>
  <si>
    <t>SENE01001</t>
  </si>
  <si>
    <t>SHER01226</t>
  </si>
  <si>
    <t>STCL01002</t>
  </si>
  <si>
    <t>Radiography (bilingual)</t>
  </si>
  <si>
    <t>Radiography</t>
  </si>
  <si>
    <t>W104</t>
  </si>
  <si>
    <t>Techniques de radiodiagnostic</t>
  </si>
  <si>
    <t>D-51605</t>
  </si>
  <si>
    <t>CAMB01082</t>
  </si>
  <si>
    <t>MOHA01046</t>
  </si>
  <si>
    <t>Électroneurodiagnostic</t>
  </si>
  <si>
    <t>Medical Electroneurophysiology Technician</t>
  </si>
  <si>
    <t xml:space="preserve"> 1606"</t>
  </si>
  <si>
    <t>Technique d'életroneurophysiologie médicale</t>
  </si>
  <si>
    <t>D-51606</t>
  </si>
  <si>
    <t>Techniques d'életroneurophysiologie médicale</t>
  </si>
  <si>
    <t>LACI01145</t>
  </si>
  <si>
    <t>Opticianry</t>
  </si>
  <si>
    <t xml:space="preserve"> 1611"</t>
  </si>
  <si>
    <t>Fabrication et commerce d'instruments d'optique</t>
  </si>
  <si>
    <t>D-51611</t>
  </si>
  <si>
    <t>GEOR01023</t>
  </si>
  <si>
    <t>Opticien</t>
  </si>
  <si>
    <t>LACI01193</t>
  </si>
  <si>
    <t>SENE01162</t>
  </si>
  <si>
    <t>Cardiovascular Technology</t>
  </si>
  <si>
    <t>Technologie cardio-vasculaire</t>
  </si>
  <si>
    <t>D-51612</t>
  </si>
  <si>
    <t>ALGO01481</t>
  </si>
  <si>
    <t>CONS01443</t>
  </si>
  <si>
    <t>MOHA01214</t>
  </si>
  <si>
    <t>STCL01224</t>
  </si>
  <si>
    <t>Doula Care Across the Lifespan</t>
  </si>
  <si>
    <t>D-51616</t>
  </si>
  <si>
    <t>FANS01411</t>
  </si>
  <si>
    <t>Techniques pharmaceutiques</t>
  </si>
  <si>
    <t>Pharmacy Technician</t>
  </si>
  <si>
    <t>D-51623</t>
  </si>
  <si>
    <t>BORE01109</t>
  </si>
  <si>
    <t>CENT01173</t>
  </si>
  <si>
    <t>CONF01210</t>
  </si>
  <si>
    <t>17/05/2019</t>
  </si>
  <si>
    <t>CONS01341</t>
  </si>
  <si>
    <t>FANS01218</t>
  </si>
  <si>
    <t>GEOR01226</t>
  </si>
  <si>
    <t>HUMB01262</t>
  </si>
  <si>
    <t>Y003</t>
  </si>
  <si>
    <t>LACI01129</t>
  </si>
  <si>
    <t>26/08/2005</t>
  </si>
  <si>
    <t>LAMB01094</t>
  </si>
  <si>
    <t>LOYT01205</t>
  </si>
  <si>
    <t>MOHA01163</t>
  </si>
  <si>
    <t>NIAG01174</t>
  </si>
  <si>
    <t>SAUL01197</t>
  </si>
  <si>
    <t>SHER01192</t>
  </si>
  <si>
    <t>SSFL01249</t>
  </si>
  <si>
    <t>STCL01158</t>
  </si>
  <si>
    <t>Orthotic/prosthetic Technician</t>
  </si>
  <si>
    <t xml:space="preserve"> 1625"</t>
  </si>
  <si>
    <t>Techniques d'orthotique et de prothétique</t>
  </si>
  <si>
    <t>D-51625</t>
  </si>
  <si>
    <t>GRBR01047</t>
  </si>
  <si>
    <t>Dental Hygiene</t>
  </si>
  <si>
    <t>Hygiène dentaire</t>
  </si>
  <si>
    <t>D-51628</t>
  </si>
  <si>
    <t>ALGO01035</t>
  </si>
  <si>
    <t>ALGO01183</t>
  </si>
  <si>
    <t>BORE01031</t>
  </si>
  <si>
    <t>CAMB01016</t>
  </si>
  <si>
    <t>CAMB01132</t>
  </si>
  <si>
    <t>CANA01011</t>
  </si>
  <si>
    <t>27/03/2003</t>
  </si>
  <si>
    <t>CONF01016</t>
  </si>
  <si>
    <t>DURH01020</t>
  </si>
  <si>
    <t>FANS01020</t>
  </si>
  <si>
    <t>GEOR01010</t>
  </si>
  <si>
    <t>GRBR01021</t>
  </si>
  <si>
    <t>LACI01023</t>
  </si>
  <si>
    <t>NIAG01018</t>
  </si>
  <si>
    <t>SENE01030</t>
  </si>
  <si>
    <t>STCL01052</t>
  </si>
  <si>
    <t>ALGO01319</t>
  </si>
  <si>
    <t>BORE01094</t>
  </si>
  <si>
    <t>CAMB01217</t>
  </si>
  <si>
    <t>CANA01164</t>
  </si>
  <si>
    <t>CONF01166</t>
  </si>
  <si>
    <t>DURH01112</t>
  </si>
  <si>
    <t>S4.5</t>
  </si>
  <si>
    <t>FANS01232</t>
  </si>
  <si>
    <t>GEOR01159</t>
  </si>
  <si>
    <t>GRBR01174</t>
  </si>
  <si>
    <t>LACI01113</t>
  </si>
  <si>
    <t>NIAG01166</t>
  </si>
  <si>
    <t>STCL01163</t>
  </si>
  <si>
    <t>9-1-1 Emergency and Call Communications</t>
  </si>
  <si>
    <t>9-1-1 Emergency and Call Centre Communications</t>
  </si>
  <si>
    <t>Service d'urgence 911 et centres d'appels</t>
  </si>
  <si>
    <t>D-51634</t>
  </si>
  <si>
    <t>DURH01178</t>
  </si>
  <si>
    <t>911 et répartition en services d'urgence</t>
  </si>
  <si>
    <t>LACI01170</t>
  </si>
  <si>
    <t>24/08/1999</t>
  </si>
  <si>
    <t>D-51637</t>
  </si>
  <si>
    <t>Paramedic - 2 year</t>
  </si>
  <si>
    <t>Soins ambulanciers paramédicaux - 2 ans</t>
  </si>
  <si>
    <t>ALGO01330</t>
  </si>
  <si>
    <t>BORE01097</t>
  </si>
  <si>
    <t>CAMB01229</t>
  </si>
  <si>
    <t>CENT01168</t>
  </si>
  <si>
    <t>CONF01154</t>
  </si>
  <si>
    <t>CONS01121</t>
  </si>
  <si>
    <t>DURH01138</t>
  </si>
  <si>
    <t>FANS01196</t>
  </si>
  <si>
    <t>GEOR01178</t>
  </si>
  <si>
    <t>HUMB01244</t>
  </si>
  <si>
    <t>LACI01116</t>
  </si>
  <si>
    <t>LAMB01092</t>
  </si>
  <si>
    <t>(P-T) Paramedic</t>
  </si>
  <si>
    <t>LOYT01099</t>
  </si>
  <si>
    <t>LOYT01167</t>
  </si>
  <si>
    <t>MOHA01182</t>
  </si>
  <si>
    <t>NIAG01164</t>
  </si>
  <si>
    <t>NORT01184</t>
  </si>
  <si>
    <t>SLAW01173</t>
  </si>
  <si>
    <t>SSFL01201</t>
  </si>
  <si>
    <t>STCL01153</t>
  </si>
  <si>
    <t>Developmental Services Worker</t>
  </si>
  <si>
    <t>Services de réadaptation</t>
  </si>
  <si>
    <t>D-51641</t>
  </si>
  <si>
    <t>ALGO01076</t>
  </si>
  <si>
    <t>ALGO01144</t>
  </si>
  <si>
    <t>Services de soutien à l'intégration</t>
  </si>
  <si>
    <t>BORE01039</t>
  </si>
  <si>
    <t>CAMB01032</t>
  </si>
  <si>
    <t>CAMB01078</t>
  </si>
  <si>
    <t>CENT01067</t>
  </si>
  <si>
    <t>CONF01034</t>
  </si>
  <si>
    <t>Developmental Services Worker - Disability Studies</t>
  </si>
  <si>
    <t>CONS01446</t>
  </si>
  <si>
    <t>DURH01189</t>
  </si>
  <si>
    <t>FANS01063</t>
  </si>
  <si>
    <t>GEOR01037</t>
  </si>
  <si>
    <t>HUMB01067</t>
  </si>
  <si>
    <t>Interventions auprès de personnes ayant un handicap</t>
  </si>
  <si>
    <t>LACI01056</t>
  </si>
  <si>
    <t>LAMB01130</t>
  </si>
  <si>
    <t>LOYT01032</t>
  </si>
  <si>
    <t>Developmental Services Worker (bilingual)</t>
  </si>
  <si>
    <t>NORT01081</t>
  </si>
  <si>
    <t>NORT01087</t>
  </si>
  <si>
    <t>NORT01131</t>
  </si>
  <si>
    <t>15/05/2003</t>
  </si>
  <si>
    <t>SAUL01031</t>
  </si>
  <si>
    <t>SAUL01250</t>
  </si>
  <si>
    <t>13/05/2014</t>
  </si>
  <si>
    <t>SLAW01043</t>
  </si>
  <si>
    <t>SSFL01253</t>
  </si>
  <si>
    <t>STCL01037</t>
  </si>
  <si>
    <t>Applied Nuclear Science and Radiation Safety</t>
  </si>
  <si>
    <t>29/06/2016</t>
  </si>
  <si>
    <t xml:space="preserve"> 1642"</t>
  </si>
  <si>
    <t>Applied Science nucléaire et radioprotection</t>
  </si>
  <si>
    <t>D-51642</t>
  </si>
  <si>
    <t>ALGO01464</t>
  </si>
  <si>
    <t>Radiation Protection Technician</t>
  </si>
  <si>
    <t>LOYT01180</t>
  </si>
  <si>
    <t>Health Records Administration</t>
  </si>
  <si>
    <t>Health Information Management</t>
  </si>
  <si>
    <t>Technologie de l'information en santé</t>
  </si>
  <si>
    <t>D-51643</t>
  </si>
  <si>
    <t>Technologie de l'information en santé - 2 ans</t>
  </si>
  <si>
    <t>ALGO01057</t>
  </si>
  <si>
    <t>ALGO01137</t>
  </si>
  <si>
    <t>CAMB01264</t>
  </si>
  <si>
    <t>FANS01167</t>
  </si>
  <si>
    <t>GRBR01135</t>
  </si>
  <si>
    <t>SLAW01178</t>
  </si>
  <si>
    <t>SSFL01207</t>
  </si>
  <si>
    <t>Hearing Instrument Specialist</t>
  </si>
  <si>
    <t>Audioprothésiste</t>
  </si>
  <si>
    <t>D-51645</t>
  </si>
  <si>
    <t>Hearing Instrument Specialist - 2 year</t>
  </si>
  <si>
    <t>Audioprothésiste - 2 ans</t>
  </si>
  <si>
    <t>CONS01193</t>
  </si>
  <si>
    <t>22/06/2021</t>
  </si>
  <si>
    <t>HUMB01387</t>
  </si>
  <si>
    <t xml:space="preserve"> 1646"</t>
  </si>
  <si>
    <t>Techniques des dossiers de santé</t>
  </si>
  <si>
    <t>D-51646</t>
  </si>
  <si>
    <t>Health Records Technician - 2 year</t>
  </si>
  <si>
    <t>CONF01107</t>
  </si>
  <si>
    <t>NIAG01031</t>
  </si>
  <si>
    <t>Fine Arts</t>
  </si>
  <si>
    <t>Fine Arts And Crafts</t>
  </si>
  <si>
    <t>Beaux-arts et artisanat</t>
  </si>
  <si>
    <t>D-51800</t>
  </si>
  <si>
    <t>ALGO01047</t>
  </si>
  <si>
    <t>Fine Crafts</t>
  </si>
  <si>
    <t>ALGO01048</t>
  </si>
  <si>
    <t>ALGO01155</t>
  </si>
  <si>
    <t>ALGO01156</t>
  </si>
  <si>
    <t>Fine Art</t>
  </si>
  <si>
    <t>CAMB01261</t>
  </si>
  <si>
    <t>Crafts And Design</t>
  </si>
  <si>
    <t>CANA01009</t>
  </si>
  <si>
    <t>Crafts And Design - Textiles</t>
  </si>
  <si>
    <t>CANA01036</t>
  </si>
  <si>
    <t>Fine Craft And Design</t>
  </si>
  <si>
    <t>CANA01046</t>
  </si>
  <si>
    <t>Fine Arts Studio</t>
  </si>
  <si>
    <t>CENT01199</t>
  </si>
  <si>
    <t>GEOR01012</t>
  </si>
  <si>
    <t>Design Arts - Material Arts</t>
  </si>
  <si>
    <t>GEOR01020</t>
  </si>
  <si>
    <t>Visual and Digital Media Arts</t>
  </si>
  <si>
    <t>14/02/2022</t>
  </si>
  <si>
    <t>GEOR01297</t>
  </si>
  <si>
    <t>NORT01064</t>
  </si>
  <si>
    <t>Visual Arts</t>
  </si>
  <si>
    <t>SAUL01093</t>
  </si>
  <si>
    <t>Visual Arts Instructor Training</t>
  </si>
  <si>
    <t>SENE01086</t>
  </si>
  <si>
    <t>Creative Art</t>
  </si>
  <si>
    <t>SHER01061</t>
  </si>
  <si>
    <t>Visual And Creative Arts - Fine Arts</t>
  </si>
  <si>
    <t>SLAW01080</t>
  </si>
  <si>
    <t>Visual And Creative Arts</t>
  </si>
  <si>
    <t>SSFL01131</t>
  </si>
  <si>
    <t>STCL01016</t>
  </si>
  <si>
    <t>STCL01175</t>
  </si>
  <si>
    <t>Design and Visual Arts</t>
  </si>
  <si>
    <t>Design And Visual Arts - General</t>
  </si>
  <si>
    <t>Design et arts visuels</t>
  </si>
  <si>
    <t>D-51802</t>
  </si>
  <si>
    <t>CAMB01297</t>
  </si>
  <si>
    <t>GEOR01137</t>
  </si>
  <si>
    <t>Arts numériques</t>
  </si>
  <si>
    <t>LACI01190</t>
  </si>
  <si>
    <t>LOYT01164</t>
  </si>
  <si>
    <t>SHER01220</t>
  </si>
  <si>
    <t>Integrated Design</t>
  </si>
  <si>
    <t>SSFL01274</t>
  </si>
  <si>
    <t>Crafts And Design - Ceramics</t>
  </si>
  <si>
    <t>Céramique</t>
  </si>
  <si>
    <t>D-51803</t>
  </si>
  <si>
    <t>Ceramics - 2 year</t>
  </si>
  <si>
    <t>Céramique - 2 ans</t>
  </si>
  <si>
    <t>CANA01035</t>
  </si>
  <si>
    <t>GRBR01075</t>
  </si>
  <si>
    <t>Jewellery Methods</t>
  </si>
  <si>
    <t>Techniques en joaillerie</t>
  </si>
  <si>
    <t>D-51806</t>
  </si>
  <si>
    <t>GRBR01210</t>
  </si>
  <si>
    <t>Jewellery And Metals</t>
  </si>
  <si>
    <t>Jewellery And Metals Technician</t>
  </si>
  <si>
    <t>Techniques de joaillerie</t>
  </si>
  <si>
    <t>D-51807</t>
  </si>
  <si>
    <t>GEOR01118</t>
  </si>
  <si>
    <t>Jewellery Design, Bench Skills and Business</t>
  </si>
  <si>
    <t>GEOR01296</t>
  </si>
  <si>
    <t>Jewellery Arts</t>
  </si>
  <si>
    <t>30/06/1989</t>
  </si>
  <si>
    <t>GRBR01040</t>
  </si>
  <si>
    <t>Digital Visual Effects</t>
  </si>
  <si>
    <t>Visual And Digital Arts</t>
  </si>
  <si>
    <t>27/09/2019</t>
  </si>
  <si>
    <t>Arts visuels et numériques</t>
  </si>
  <si>
    <t>D-51814</t>
  </si>
  <si>
    <t>CANA01249</t>
  </si>
  <si>
    <t>CENT01297</t>
  </si>
  <si>
    <t>20/05/2005</t>
  </si>
  <si>
    <t>HUMB01295</t>
  </si>
  <si>
    <t>Arts interactifs et immersifs</t>
  </si>
  <si>
    <t>LACI01217</t>
  </si>
  <si>
    <t>Visual Content Creation</t>
  </si>
  <si>
    <t>23/10/2023</t>
  </si>
  <si>
    <t>SENE01350</t>
  </si>
  <si>
    <t>Techniques de design industriel</t>
  </si>
  <si>
    <t>Industrial Design Technician</t>
  </si>
  <si>
    <t xml:space="preserve"> 1817"</t>
  </si>
  <si>
    <t>D-51817</t>
  </si>
  <si>
    <t>LACI01085</t>
  </si>
  <si>
    <t>Product Innovation Technician</t>
  </si>
  <si>
    <t xml:space="preserve"> 1818"</t>
  </si>
  <si>
    <t>Techniques en produits innovateurs</t>
  </si>
  <si>
    <t>D-51818</t>
  </si>
  <si>
    <t>HUMB01289</t>
  </si>
  <si>
    <t>Commercial Art</t>
  </si>
  <si>
    <t>Graphic Design Production</t>
  </si>
  <si>
    <t>Techniques de graphisme</t>
  </si>
  <si>
    <t>D-51820</t>
  </si>
  <si>
    <t>ALGO01028</t>
  </si>
  <si>
    <t>ALGO01132</t>
  </si>
  <si>
    <t>ALGO01232</t>
  </si>
  <si>
    <t>Graphic Design</t>
  </si>
  <si>
    <t>ALGO01233</t>
  </si>
  <si>
    <t>CANA01018</t>
  </si>
  <si>
    <t>DURH01001</t>
  </si>
  <si>
    <t>14/04/1997</t>
  </si>
  <si>
    <t>GEOR01014</t>
  </si>
  <si>
    <t>Design Arts (core)</t>
  </si>
  <si>
    <t>GEOR90001</t>
  </si>
  <si>
    <t>GRBR01035</t>
  </si>
  <si>
    <t>Advertising And Graphic Design</t>
  </si>
  <si>
    <t>HUMB01001</t>
  </si>
  <si>
    <t>LACI01015</t>
  </si>
  <si>
    <t>Graphic Design Production - Creative Studio</t>
  </si>
  <si>
    <t>MOHA01100</t>
  </si>
  <si>
    <t>Graphic Design Production - Packaging</t>
  </si>
  <si>
    <t>MOHA01201</t>
  </si>
  <si>
    <t>Graphic Design Production - Digital Media</t>
  </si>
  <si>
    <t>MOHA01202</t>
  </si>
  <si>
    <t>Graphic Design Production - Integrated Animation</t>
  </si>
  <si>
    <t>MOHA01239</t>
  </si>
  <si>
    <t>Graphic Design Production - Art And Design Fundamentals</t>
  </si>
  <si>
    <t>NIAG01099</t>
  </si>
  <si>
    <t>SENE01106</t>
  </si>
  <si>
    <t>Computer Graphics - Technical</t>
  </si>
  <si>
    <t>SENE01137</t>
  </si>
  <si>
    <t>Illustration - Technical</t>
  </si>
  <si>
    <t>SENE01138</t>
  </si>
  <si>
    <t>SLAW01144</t>
  </si>
  <si>
    <t>STCL01064</t>
  </si>
  <si>
    <t>Design expérientiel</t>
  </si>
  <si>
    <t>Experiential Design</t>
  </si>
  <si>
    <t xml:space="preserve"> 1821"</t>
  </si>
  <si>
    <t>LACI01189</t>
  </si>
  <si>
    <t>Sign Graphics</t>
  </si>
  <si>
    <t>Graphic Sign Design And Production</t>
  </si>
  <si>
    <t xml:space="preserve"> 1822"</t>
  </si>
  <si>
    <t>Création et production graphique d'affiches</t>
  </si>
  <si>
    <t>D-51822</t>
  </si>
  <si>
    <t>GRBR01122</t>
  </si>
  <si>
    <t>Fashion Techniques And Design</t>
  </si>
  <si>
    <t>Fashion Technique And Design</t>
  </si>
  <si>
    <t>Techniques et création de mode</t>
  </si>
  <si>
    <t>D-51823</t>
  </si>
  <si>
    <t>GRBR01015</t>
  </si>
  <si>
    <t>Fashion Careers</t>
  </si>
  <si>
    <t>HUMB01037</t>
  </si>
  <si>
    <t>SHER01003</t>
  </si>
  <si>
    <t>Fashion Technique And Design - Knit Design</t>
  </si>
  <si>
    <t>SHER01029</t>
  </si>
  <si>
    <t>Fashion Design Technician</t>
  </si>
  <si>
    <t>STCL01226</t>
  </si>
  <si>
    <t>Fashion Arts and Business</t>
  </si>
  <si>
    <t>Fashion Arts - Modelling And Fashion</t>
  </si>
  <si>
    <t xml:space="preserve"> 1825"</t>
  </si>
  <si>
    <t>Mode - mannequin et mode</t>
  </si>
  <si>
    <t>D-51825</t>
  </si>
  <si>
    <t>HUMB01139</t>
  </si>
  <si>
    <t>Graphic Arts Electronic Prepress</t>
  </si>
  <si>
    <t xml:space="preserve"> 1826"</t>
  </si>
  <si>
    <t>Arts graphiques - prépresse électronique</t>
  </si>
  <si>
    <t>D-51826</t>
  </si>
  <si>
    <t>MOHA01121</t>
  </si>
  <si>
    <t>Video Production</t>
  </si>
  <si>
    <t>17/07/2017</t>
  </si>
  <si>
    <t xml:space="preserve"> 1827"</t>
  </si>
  <si>
    <t>production vidéo</t>
  </si>
  <si>
    <t>D-51827</t>
  </si>
  <si>
    <t>DURH01257</t>
  </si>
  <si>
    <t>Video and Motion Graphics Production</t>
  </si>
  <si>
    <t>GEOR01314</t>
  </si>
  <si>
    <t>Film and Media Production</t>
  </si>
  <si>
    <t>Film Production</t>
  </si>
  <si>
    <t xml:space="preserve"> 1829"</t>
  </si>
  <si>
    <t>Production cinématographique</t>
  </si>
  <si>
    <t>D-51829</t>
  </si>
  <si>
    <t>Film Production - 2 year</t>
  </si>
  <si>
    <t>Production cinématographique - 2 ans</t>
  </si>
  <si>
    <t>ALGO01477</t>
  </si>
  <si>
    <t>CONF01023</t>
  </si>
  <si>
    <t>Video Design and Production</t>
  </si>
  <si>
    <t>23/02/2016</t>
  </si>
  <si>
    <t>GRBR01305</t>
  </si>
  <si>
    <t>Film Production - Directing for Extended Reality</t>
  </si>
  <si>
    <t>GRBR01344</t>
  </si>
  <si>
    <t>Social Media Production - Culture-Based Creativity</t>
  </si>
  <si>
    <t>GRBR01350</t>
  </si>
  <si>
    <t>Digital Film Production</t>
  </si>
  <si>
    <t>SAUL01204</t>
  </si>
  <si>
    <t>Photography</t>
  </si>
  <si>
    <t>Digital Photography And Imaging</t>
  </si>
  <si>
    <t xml:space="preserve"> 1830"</t>
  </si>
  <si>
    <t>Photographie numérique et traitement de l'image</t>
  </si>
  <si>
    <t>D-51830</t>
  </si>
  <si>
    <t>CENT01293</t>
  </si>
  <si>
    <t>Digital Photography</t>
  </si>
  <si>
    <t>DURH01190</t>
  </si>
  <si>
    <t>Digital Video Production</t>
  </si>
  <si>
    <t>DURH01191</t>
  </si>
  <si>
    <t>GEOR01171</t>
  </si>
  <si>
    <t>LAMB01127</t>
  </si>
  <si>
    <t>NIAG01213</t>
  </si>
  <si>
    <t>Digital Photography and Imaging</t>
  </si>
  <si>
    <t>SAUL01192</t>
  </si>
  <si>
    <t>Independent Digital Photography</t>
  </si>
  <si>
    <t>25/06/2007</t>
  </si>
  <si>
    <t>SENE01260</t>
  </si>
  <si>
    <t>Photography – Content Creation</t>
  </si>
  <si>
    <t>Photographie</t>
  </si>
  <si>
    <t>D-51831</t>
  </si>
  <si>
    <t>Photography - 2 year</t>
  </si>
  <si>
    <t>Photographie - 2 ans</t>
  </si>
  <si>
    <t>ALGO01088</t>
  </si>
  <si>
    <t>Science Technician - Photographic</t>
  </si>
  <si>
    <t>ALGO01089</t>
  </si>
  <si>
    <t>20/06/2018</t>
  </si>
  <si>
    <t>CENT01334</t>
  </si>
  <si>
    <t>CONF01026</t>
  </si>
  <si>
    <t>DURH01258</t>
  </si>
  <si>
    <t>FANS01073</t>
  </si>
  <si>
    <t>GEOR01284</t>
  </si>
  <si>
    <t>HUMB01022</t>
  </si>
  <si>
    <t>Photographic Laboratory Technician</t>
  </si>
  <si>
    <t>HUMB01181</t>
  </si>
  <si>
    <t>LACI01050</t>
  </si>
  <si>
    <t>20/07/2017</t>
  </si>
  <si>
    <t>LAMB01161</t>
  </si>
  <si>
    <t>MOHA01246</t>
  </si>
  <si>
    <t>NIAG01243</t>
  </si>
  <si>
    <t>SENE01325</t>
  </si>
  <si>
    <t>Applied Photography</t>
  </si>
  <si>
    <t>SHER01051</t>
  </si>
  <si>
    <t>Création de contenu médiatique</t>
  </si>
  <si>
    <t>Photojournalism</t>
  </si>
  <si>
    <t>19/10/2022</t>
  </si>
  <si>
    <t xml:space="preserve"> 1832"</t>
  </si>
  <si>
    <t>Reportage-photo</t>
  </si>
  <si>
    <t>D-51832</t>
  </si>
  <si>
    <t>LACI01216</t>
  </si>
  <si>
    <t>LOYT01058</t>
  </si>
  <si>
    <t>Interior Design</t>
  </si>
  <si>
    <t xml:space="preserve"> 1833"</t>
  </si>
  <si>
    <t>Design d'intérieur</t>
  </si>
  <si>
    <t>D-51833</t>
  </si>
  <si>
    <t>Interior Design - 2 year</t>
  </si>
  <si>
    <t>ALGO01065</t>
  </si>
  <si>
    <t>ALGO01138</t>
  </si>
  <si>
    <t>Home Furnishings Marketing</t>
  </si>
  <si>
    <t>CENT01099</t>
  </si>
  <si>
    <t>CONF01017</t>
  </si>
  <si>
    <t>Design Arts - Interior</t>
  </si>
  <si>
    <t>DURH01022</t>
  </si>
  <si>
    <t>Design Arts 1st Year (core)</t>
  </si>
  <si>
    <t>DURH90003</t>
  </si>
  <si>
    <t>GEOR01018</t>
  </si>
  <si>
    <t>Furniture And Accessories</t>
  </si>
  <si>
    <t>HUMB01041</t>
  </si>
  <si>
    <t>HUMB01055</t>
  </si>
  <si>
    <t>Interior Decorating</t>
  </si>
  <si>
    <t>NIAG01037</t>
  </si>
  <si>
    <t>SHER01133</t>
  </si>
  <si>
    <t>Design - Interior</t>
  </si>
  <si>
    <t>STCL01018</t>
  </si>
  <si>
    <t>Taxidermy</t>
  </si>
  <si>
    <t xml:space="preserve"> 1835"</t>
  </si>
  <si>
    <t>Taxidermie</t>
  </si>
  <si>
    <t>D-51835</t>
  </si>
  <si>
    <t>SAUL01092</t>
  </si>
  <si>
    <t>Visual Merchandising Arts</t>
  </si>
  <si>
    <t xml:space="preserve"> 1837"</t>
  </si>
  <si>
    <t>Arts visuels - présentation commerciale</t>
  </si>
  <si>
    <t>D-51837</t>
  </si>
  <si>
    <t>CONS01214</t>
  </si>
  <si>
    <t>SENE01110</t>
  </si>
  <si>
    <t>SHER01072</t>
  </si>
  <si>
    <t>Décoration d'intérieur</t>
  </si>
  <si>
    <t>D-51838</t>
  </si>
  <si>
    <t>ALGO01362</t>
  </si>
  <si>
    <t>H330</t>
  </si>
  <si>
    <t>19/01/2006</t>
  </si>
  <si>
    <t>CONS01174</t>
  </si>
  <si>
    <t>CONS01226</t>
  </si>
  <si>
    <t>DURH01283</t>
  </si>
  <si>
    <t>FANS01231</t>
  </si>
  <si>
    <t>GEOR01201</t>
  </si>
  <si>
    <t>HUMB01292</t>
  </si>
  <si>
    <t>Décoration intérieure</t>
  </si>
  <si>
    <t>LACI01155</t>
  </si>
  <si>
    <t>LACI01206</t>
  </si>
  <si>
    <t>SHER01213</t>
  </si>
  <si>
    <t>Mobile Application Design and Development</t>
  </si>
  <si>
    <t>Game</t>
  </si>
  <si>
    <t xml:space="preserve"> 1900"</t>
  </si>
  <si>
    <t>Jeux vidéo</t>
  </si>
  <si>
    <t>D-51900</t>
  </si>
  <si>
    <t>Game Design And Development - 2 year</t>
  </si>
  <si>
    <t>Conception et production de jeux électroniques - 2 ans</t>
  </si>
  <si>
    <t>ALGO01427</t>
  </si>
  <si>
    <t>Game - Art</t>
  </si>
  <si>
    <t>ALGO01501</t>
  </si>
  <si>
    <t>Game-Design and Simulation</t>
  </si>
  <si>
    <t>14/07/2020</t>
  </si>
  <si>
    <t>CAMB01328</t>
  </si>
  <si>
    <t>CANA01211</t>
  </si>
  <si>
    <t>CENT01207</t>
  </si>
  <si>
    <t>Game - Design</t>
  </si>
  <si>
    <t>24/07/2017</t>
  </si>
  <si>
    <t>CONS01326</t>
  </si>
  <si>
    <t>CONS01393</t>
  </si>
  <si>
    <t>GEOR01295</t>
  </si>
  <si>
    <t>SAUL01190</t>
  </si>
  <si>
    <t>Game - Programming</t>
  </si>
  <si>
    <t>SLAW01199</t>
  </si>
  <si>
    <t>Animation - Television</t>
  </si>
  <si>
    <t>Animation</t>
  </si>
  <si>
    <t>D-51901</t>
  </si>
  <si>
    <t>ALGO01257</t>
  </si>
  <si>
    <t>Animation -2D/3D</t>
  </si>
  <si>
    <t>BORE01145</t>
  </si>
  <si>
    <t>CAMB01340</t>
  </si>
  <si>
    <t>Animation - 3D</t>
  </si>
  <si>
    <t>CENT01208</t>
  </si>
  <si>
    <t>31/07/2016</t>
  </si>
  <si>
    <t>CONS01316</t>
  </si>
  <si>
    <t>Animation - Digital</t>
  </si>
  <si>
    <t>DURH01179</t>
  </si>
  <si>
    <t>18/03/2019</t>
  </si>
  <si>
    <t>FANS01354</t>
  </si>
  <si>
    <t>Animation - 3D for Extended Reality</t>
  </si>
  <si>
    <t>GRBR01345</t>
  </si>
  <si>
    <t>17/05/2004</t>
  </si>
  <si>
    <t>HUMB01288</t>
  </si>
  <si>
    <t>LACI01125</t>
  </si>
  <si>
    <t>Broadcasting - Radio And Television</t>
  </si>
  <si>
    <t>Broadcasting - Radio</t>
  </si>
  <si>
    <t>Radio</t>
  </si>
  <si>
    <t>D-51903</t>
  </si>
  <si>
    <t>ALGO01007</t>
  </si>
  <si>
    <t>ALGO01121</t>
  </si>
  <si>
    <t>Broadcasting – Radio and Podcasting</t>
  </si>
  <si>
    <t>ALGO01287</t>
  </si>
  <si>
    <t>CANA01002</t>
  </si>
  <si>
    <t>CANA01052</t>
  </si>
  <si>
    <t>Broadcast - Radio</t>
  </si>
  <si>
    <t>CONS01187</t>
  </si>
  <si>
    <t>DURH01222</t>
  </si>
  <si>
    <t>Broadcasting - Radio and Media Production</t>
  </si>
  <si>
    <t>FANS01008</t>
  </si>
  <si>
    <t>FANS01238</t>
  </si>
  <si>
    <t>HUMB01190</t>
  </si>
  <si>
    <t>Radiotélédiffusion</t>
  </si>
  <si>
    <t>LACI01036</t>
  </si>
  <si>
    <t>LACI01081</t>
  </si>
  <si>
    <t>Broadcasting/journalism - Radio, Television And Print</t>
  </si>
  <si>
    <t>LAMB01005</t>
  </si>
  <si>
    <t>LOYT01005</t>
  </si>
  <si>
    <t>MOHA01004</t>
  </si>
  <si>
    <t>Broadcasting – Radio and Creative Content</t>
  </si>
  <si>
    <t>MOHA01210</t>
  </si>
  <si>
    <t>15/04/1977</t>
  </si>
  <si>
    <t>NIAG01001</t>
  </si>
  <si>
    <t>SENE01203</t>
  </si>
  <si>
    <t>Broadcasting - Television and Streaming Video</t>
  </si>
  <si>
    <t>Broadcasting - Television</t>
  </si>
  <si>
    <t>Production télévisuelle</t>
  </si>
  <si>
    <t>D-51904</t>
  </si>
  <si>
    <t>Télédiffusion</t>
  </si>
  <si>
    <t>ALGO01288</t>
  </si>
  <si>
    <t>CANA01053</t>
  </si>
  <si>
    <t>22/03/2006</t>
  </si>
  <si>
    <t>CONF01007</t>
  </si>
  <si>
    <t>Broadcast - Television</t>
  </si>
  <si>
    <t>CONS01186</t>
  </si>
  <si>
    <t>Broadcasting - Television and Film Production</t>
  </si>
  <si>
    <t>25/01/2000</t>
  </si>
  <si>
    <t>FANS01009</t>
  </si>
  <si>
    <t>FANS01235</t>
  </si>
  <si>
    <t>HUMB01311</t>
  </si>
  <si>
    <t>LACI01082</t>
  </si>
  <si>
    <t>LOYT01006</t>
  </si>
  <si>
    <t>Broadcasting - Television, Filmmaking &amp; Digital Content Creation</t>
  </si>
  <si>
    <t>23/11/2020</t>
  </si>
  <si>
    <t>LOYT01190</t>
  </si>
  <si>
    <t>SENE01202</t>
  </si>
  <si>
    <t>D-51905</t>
  </si>
  <si>
    <t>Broadcasting - Radio And Television - 2 year</t>
  </si>
  <si>
    <t>Radiotélédiffusion - 2 ans</t>
  </si>
  <si>
    <t>SENE01006</t>
  </si>
  <si>
    <t>Esports and Event Media Production</t>
  </si>
  <si>
    <t>Corporate Media Production</t>
  </si>
  <si>
    <t xml:space="preserve"> 1906"</t>
  </si>
  <si>
    <t>Production corporative en multimédia</t>
  </si>
  <si>
    <t>D-51906</t>
  </si>
  <si>
    <t>CONS01394</t>
  </si>
  <si>
    <t>Event and Media Production</t>
  </si>
  <si>
    <t>SENE01241</t>
  </si>
  <si>
    <t>Music and Digital Media</t>
  </si>
  <si>
    <t>Digital Arts For Musicians</t>
  </si>
  <si>
    <t xml:space="preserve"> 1908"</t>
  </si>
  <si>
    <t>Arts numériques pour musiciens</t>
  </si>
  <si>
    <t>D-51908</t>
  </si>
  <si>
    <t>SLAW01175</t>
  </si>
  <si>
    <t>Acting for Screen and Stage</t>
  </si>
  <si>
    <t>Acting For Film And Television</t>
  </si>
  <si>
    <t>31/03/2021</t>
  </si>
  <si>
    <t xml:space="preserve"> 1910"</t>
  </si>
  <si>
    <t>Interprétation artistique au cinéma et à la télévision</t>
  </si>
  <si>
    <t>D-51910</t>
  </si>
  <si>
    <t>FANS01380</t>
  </si>
  <si>
    <t>Acting for Media</t>
  </si>
  <si>
    <t>GRBR01300</t>
  </si>
  <si>
    <t>Acting For Stage and Screen</t>
  </si>
  <si>
    <t>27/11/2001</t>
  </si>
  <si>
    <t>HUMB01275</t>
  </si>
  <si>
    <t>Acting For Film And Digital Media</t>
  </si>
  <si>
    <t>NIAG01203</t>
  </si>
  <si>
    <t>Acting for Camera and Voice</t>
  </si>
  <si>
    <t>SENE01278</t>
  </si>
  <si>
    <t>Theatre Arts</t>
  </si>
  <si>
    <t>Theatre Arts - Production</t>
  </si>
  <si>
    <t>30/05/1995</t>
  </si>
  <si>
    <t>Arts dramatiques - production</t>
  </si>
  <si>
    <t>D-51911</t>
  </si>
  <si>
    <t>ALGO01305</t>
  </si>
  <si>
    <t>Theatre Arts - Technical Production</t>
  </si>
  <si>
    <t>CAMB01122</t>
  </si>
  <si>
    <t>CANA01030</t>
  </si>
  <si>
    <t>FANS01166</t>
  </si>
  <si>
    <t>Theatre Arts - Performance</t>
  </si>
  <si>
    <t>FANS01233</t>
  </si>
  <si>
    <t>GRBR01062</t>
  </si>
  <si>
    <t>HUMB01189</t>
  </si>
  <si>
    <t>NIAG01056</t>
  </si>
  <si>
    <t>SHER01100</t>
  </si>
  <si>
    <t>STCL01049</t>
  </si>
  <si>
    <t>Techniques et gestion de scène</t>
  </si>
  <si>
    <t>Stage Management Technician</t>
  </si>
  <si>
    <t>24/09/2010</t>
  </si>
  <si>
    <t xml:space="preserve"> 1913"</t>
  </si>
  <si>
    <t>D-51913</t>
  </si>
  <si>
    <t>BORE01140</t>
  </si>
  <si>
    <t>Music Business Administration</t>
  </si>
  <si>
    <t>Entertainment Administration</t>
  </si>
  <si>
    <t xml:space="preserve"> 1914"</t>
  </si>
  <si>
    <t>Administration des divertissements</t>
  </si>
  <si>
    <t>D-51914</t>
  </si>
  <si>
    <t>DURH01130</t>
  </si>
  <si>
    <t>Mobile Applications Development</t>
  </si>
  <si>
    <t xml:space="preserve"> 1916"</t>
  </si>
  <si>
    <t>Développement d’applications mobiles</t>
  </si>
  <si>
    <t>D-51916</t>
  </si>
  <si>
    <t>ALGO01485</t>
  </si>
  <si>
    <t>15/06/2018</t>
  </si>
  <si>
    <t>CANA01234</t>
  </si>
  <si>
    <t>Mobile and Web Development</t>
  </si>
  <si>
    <t>17/08/2023</t>
  </si>
  <si>
    <t>CONS01403</t>
  </si>
  <si>
    <t>Dance Performance</t>
  </si>
  <si>
    <t>Dance Performance Studies</t>
  </si>
  <si>
    <t>Études de danses de spectacle</t>
  </si>
  <si>
    <t>D-51919</t>
  </si>
  <si>
    <t>CENT01287</t>
  </si>
  <si>
    <t>W076</t>
  </si>
  <si>
    <t>GRBR01073</t>
  </si>
  <si>
    <t>Performance Studies Fundamentals (core)</t>
  </si>
  <si>
    <t>SHER90002</t>
  </si>
  <si>
    <t>Drama Fundamentals (core)</t>
  </si>
  <si>
    <t>SHER90012</t>
  </si>
  <si>
    <t>Music Theatre Fundamentals (core)</t>
  </si>
  <si>
    <t>SHER90013</t>
  </si>
  <si>
    <t>Arts Administration</t>
  </si>
  <si>
    <t>13/04/2007</t>
  </si>
  <si>
    <t xml:space="preserve"> 1921"</t>
  </si>
  <si>
    <t>Administration des arts</t>
  </si>
  <si>
    <t>D-51921</t>
  </si>
  <si>
    <t>Arts Administration - 2 year</t>
  </si>
  <si>
    <t>Administration des arts - 2 ans</t>
  </si>
  <si>
    <t>CONF01048</t>
  </si>
  <si>
    <t>SSFL01016</t>
  </si>
  <si>
    <t>Journalism - Broadcast</t>
  </si>
  <si>
    <t xml:space="preserve"> 1995"</t>
  </si>
  <si>
    <t>Journalisme - électronique</t>
  </si>
  <si>
    <t>D-51995</t>
  </si>
  <si>
    <t>CANA01065</t>
  </si>
  <si>
    <t>FANS01234</t>
  </si>
  <si>
    <t>Journalisme électronique</t>
  </si>
  <si>
    <t>LACI01123</t>
  </si>
  <si>
    <t>LOYT01042</t>
  </si>
  <si>
    <t>MOHA01035</t>
  </si>
  <si>
    <t>SENE01235</t>
  </si>
  <si>
    <t>Professional Writing</t>
  </si>
  <si>
    <t xml:space="preserve"> 2001"</t>
  </si>
  <si>
    <t>Art d'écrire</t>
  </si>
  <si>
    <t>D-52001</t>
  </si>
  <si>
    <t>ALGO01370</t>
  </si>
  <si>
    <t>Comedy: Writing And Performance</t>
  </si>
  <si>
    <t xml:space="preserve"> 2002"</t>
  </si>
  <si>
    <t>Comédie : écriture et spectacle</t>
  </si>
  <si>
    <t>D-52002</t>
  </si>
  <si>
    <t>Comedy: Writing And Performance - 2 year</t>
  </si>
  <si>
    <t>HUMB01247</t>
  </si>
  <si>
    <t>Journalism - Print</t>
  </si>
  <si>
    <t xml:space="preserve"> 2005"</t>
  </si>
  <si>
    <t>Journalisme - écrit</t>
  </si>
  <si>
    <t>D-52005</t>
  </si>
  <si>
    <t>Journalism - Print - 1 year</t>
  </si>
  <si>
    <t>Journalisme - écrit - 1 an</t>
  </si>
  <si>
    <t>ALGO01067</t>
  </si>
  <si>
    <t>ALGO01140</t>
  </si>
  <si>
    <t>CANA01038</t>
  </si>
  <si>
    <t>CONS01185</t>
  </si>
  <si>
    <t>DURH01029</t>
  </si>
  <si>
    <t>Journalism - Print And Broadcasting</t>
  </si>
  <si>
    <t>GEOR01031</t>
  </si>
  <si>
    <t>Journalisme écrit</t>
  </si>
  <si>
    <t>LACI01124</t>
  </si>
  <si>
    <t>Techniques de médias et communications numériques</t>
  </si>
  <si>
    <t>16/09/2019</t>
  </si>
  <si>
    <t>LACI01209</t>
  </si>
  <si>
    <t>30/06/2011</t>
  </si>
  <si>
    <t>LOYT01027</t>
  </si>
  <si>
    <t>SLAW01195</t>
  </si>
  <si>
    <t>Journalism</t>
  </si>
  <si>
    <t xml:space="preserve"> 2006"</t>
  </si>
  <si>
    <t>Journalisme</t>
  </si>
  <si>
    <t>D-52006</t>
  </si>
  <si>
    <t>CAMB01027</t>
  </si>
  <si>
    <t>CONS01184</t>
  </si>
  <si>
    <t>Journalism - Broadcast and Electronic Media</t>
  </si>
  <si>
    <t>DURH01228</t>
  </si>
  <si>
    <t>FANS01047</t>
  </si>
  <si>
    <t>Journalism - Multimedia</t>
  </si>
  <si>
    <t>21/11/2022</t>
  </si>
  <si>
    <t>FANS01391</t>
  </si>
  <si>
    <t>LACI01024</t>
  </si>
  <si>
    <t>Journalism - Communications</t>
  </si>
  <si>
    <t>LOYT01185</t>
  </si>
  <si>
    <t>NIAG01038</t>
  </si>
  <si>
    <t>SENE01323</t>
  </si>
  <si>
    <t>23/06/2014</t>
  </si>
  <si>
    <t>SHER01042</t>
  </si>
  <si>
    <t>SHER01216</t>
  </si>
  <si>
    <t>Journalism - Print And New Media</t>
  </si>
  <si>
    <t>STCL01132</t>
  </si>
  <si>
    <t>Native Journalism - Print</t>
  </si>
  <si>
    <t xml:space="preserve"> 2008"</t>
  </si>
  <si>
    <t>Journalisme écrit-autochtones</t>
  </si>
  <si>
    <t>D-52008</t>
  </si>
  <si>
    <t>CAMB01203</t>
  </si>
  <si>
    <t>Communications</t>
  </si>
  <si>
    <t xml:space="preserve"> 2009"</t>
  </si>
  <si>
    <t>D-52009</t>
  </si>
  <si>
    <t>BORE01020</t>
  </si>
  <si>
    <t>CAMB01094</t>
  </si>
  <si>
    <t>Media Communications</t>
  </si>
  <si>
    <t>CAMB01322</t>
  </si>
  <si>
    <t>HUMB01308</t>
  </si>
  <si>
    <t>Advertising</t>
  </si>
  <si>
    <t>Advertising and Marketing Communications</t>
  </si>
  <si>
    <t>Publicité et communications marketing</t>
  </si>
  <si>
    <t>D-52100</t>
  </si>
  <si>
    <t>ALGO01000</t>
  </si>
  <si>
    <t>Advertising - Creative</t>
  </si>
  <si>
    <t>ALGO01119</t>
  </si>
  <si>
    <t>CAMB01133</t>
  </si>
  <si>
    <t>Advertising - Creative Media</t>
  </si>
  <si>
    <t>CANA01168</t>
  </si>
  <si>
    <t>CONS01152</t>
  </si>
  <si>
    <t>DURH01000</t>
  </si>
  <si>
    <t>DURH01224</t>
  </si>
  <si>
    <t>Communication Arts 1st Year (core)</t>
  </si>
  <si>
    <t>DURH90004</t>
  </si>
  <si>
    <t>GEOR01000</t>
  </si>
  <si>
    <t>HUMB01174</t>
  </si>
  <si>
    <t>Publicité</t>
  </si>
  <si>
    <t>LACI01035</t>
  </si>
  <si>
    <t>Advertising and Marketing Communications - Creative Design</t>
  </si>
  <si>
    <t>LOYT01001</t>
  </si>
  <si>
    <t>SHER01000</t>
  </si>
  <si>
    <t>SLAW01165</t>
  </si>
  <si>
    <t>Creative Advertising</t>
  </si>
  <si>
    <t xml:space="preserve"> 2102"</t>
  </si>
  <si>
    <t>Création publicitaire</t>
  </si>
  <si>
    <t>D-52102</t>
  </si>
  <si>
    <t>SENE01028</t>
  </si>
  <si>
    <t>Business - Advertising</t>
  </si>
  <si>
    <t xml:space="preserve"> 2103"</t>
  </si>
  <si>
    <t>Commerce - publicité</t>
  </si>
  <si>
    <t>D-52103</t>
  </si>
  <si>
    <t>SAUL01042</t>
  </si>
  <si>
    <t>Business - Advertising And Public Relations</t>
  </si>
  <si>
    <t>SLAW01019</t>
  </si>
  <si>
    <t>Strength and Sport Conditioning</t>
  </si>
  <si>
    <t>Sport Conditioning</t>
  </si>
  <si>
    <t xml:space="preserve"> 2109"</t>
  </si>
  <si>
    <t>Conditionnement sportif</t>
  </si>
  <si>
    <t>D-52109</t>
  </si>
  <si>
    <t>CANA01180</t>
  </si>
  <si>
    <t>Outdoor and Adventure Education</t>
  </si>
  <si>
    <t xml:space="preserve"> 2198"</t>
  </si>
  <si>
    <t>Gestion du récréotourisme</t>
  </si>
  <si>
    <t>D-52201</t>
  </si>
  <si>
    <t>Recreational Tourism Management</t>
  </si>
  <si>
    <t>SSFL01256</t>
  </si>
  <si>
    <t>Sports Injury Management</t>
  </si>
  <si>
    <t xml:space="preserve"> 2200"</t>
  </si>
  <si>
    <t>Soins des blessures sportives</t>
  </si>
  <si>
    <t>D-52200</t>
  </si>
  <si>
    <t>Soins des blessures sportives - 2 ans</t>
  </si>
  <si>
    <t>SHER01006</t>
  </si>
  <si>
    <t>Outdoor Adventure</t>
  </si>
  <si>
    <t>19/04/2000</t>
  </si>
  <si>
    <t>ALGO01335</t>
  </si>
  <si>
    <t>Outdoor Adventure Naturalist</t>
  </si>
  <si>
    <t>ALGO01353</t>
  </si>
  <si>
    <t>Nature-based Adventure Tourism</t>
  </si>
  <si>
    <t>CAMB01255</t>
  </si>
  <si>
    <t>Adventure Expeditions and Interpretive Leadership</t>
  </si>
  <si>
    <t>16/03/2013</t>
  </si>
  <si>
    <t>FANS01294</t>
  </si>
  <si>
    <t>Tourism Management - Business Development</t>
  </si>
  <si>
    <t>Tourism</t>
  </si>
  <si>
    <t xml:space="preserve"> 2202"</t>
  </si>
  <si>
    <t>Tourisme</t>
  </si>
  <si>
    <t>D-52202</t>
  </si>
  <si>
    <t>NIAG01159</t>
  </si>
  <si>
    <t>Recreation Facilities Management</t>
  </si>
  <si>
    <t>Recreation And Leisure Services</t>
  </si>
  <si>
    <t>Études en loisirs</t>
  </si>
  <si>
    <t>D-52203</t>
  </si>
  <si>
    <t>ALGO01083</t>
  </si>
  <si>
    <t>ALGO01084</t>
  </si>
  <si>
    <t>Recreation Leadership</t>
  </si>
  <si>
    <t>ALGO01085</t>
  </si>
  <si>
    <t>21/03/1997</t>
  </si>
  <si>
    <t>ALGO01101</t>
  </si>
  <si>
    <t>Recreation Leadership - Installations</t>
  </si>
  <si>
    <t>ALGO01182</t>
  </si>
  <si>
    <t>BORE01022</t>
  </si>
  <si>
    <t>CAMB01143</t>
  </si>
  <si>
    <t>CANA01022</t>
  </si>
  <si>
    <t>CENT01070</t>
  </si>
  <si>
    <t>CONF01039</t>
  </si>
  <si>
    <t>CONS01037</t>
  </si>
  <si>
    <t>Sports And Entertainment</t>
  </si>
  <si>
    <t>DURH01045</t>
  </si>
  <si>
    <t>Recreation and Leisure Services</t>
  </si>
  <si>
    <t>DURH01201</t>
  </si>
  <si>
    <t>FANS01079</t>
  </si>
  <si>
    <t>GEOR01212</t>
  </si>
  <si>
    <t>HUMB01076</t>
  </si>
  <si>
    <t>Techniques des services en loisirs</t>
  </si>
  <si>
    <t>LACI01018</t>
  </si>
  <si>
    <t>Recreation And Leisure Services - Sports</t>
  </si>
  <si>
    <t>LOYT01061</t>
  </si>
  <si>
    <t>MOHA01048</t>
  </si>
  <si>
    <t>NIAG01107</t>
  </si>
  <si>
    <t>SAUL01033</t>
  </si>
  <si>
    <t>SENE01059</t>
  </si>
  <si>
    <t>SENE01066</t>
  </si>
  <si>
    <t>SSFL01032</t>
  </si>
  <si>
    <t>Recreation Leadership - Aquatic</t>
  </si>
  <si>
    <t>SSFL01033</t>
  </si>
  <si>
    <t>Tourism and Hospitality Management</t>
  </si>
  <si>
    <t>Hospitality, Recreation And Tourism</t>
  </si>
  <si>
    <t xml:space="preserve"> 2204"</t>
  </si>
  <si>
    <t>Accueil, tourisme et loisirs</t>
  </si>
  <si>
    <t>D-52204</t>
  </si>
  <si>
    <t>GRBR01205</t>
  </si>
  <si>
    <t>Tourism And Hospitality Management - Business Applications</t>
  </si>
  <si>
    <t>HUMB01231</t>
  </si>
  <si>
    <t>Event Planning</t>
  </si>
  <si>
    <t>Special Events Planning</t>
  </si>
  <si>
    <t xml:space="preserve"> 2205"</t>
  </si>
  <si>
    <t>Planification d'événements spéciaux</t>
  </si>
  <si>
    <t>D-52205</t>
  </si>
  <si>
    <t>Special Events Planning - Destination Tourism</t>
  </si>
  <si>
    <t>Planification d'événements spéciaux-destination tourisme</t>
  </si>
  <si>
    <t>CENT01311</t>
  </si>
  <si>
    <t>DURH01219</t>
  </si>
  <si>
    <t>FANS01309</t>
  </si>
  <si>
    <t>GRBR01218</t>
  </si>
  <si>
    <t>Recreation Therapy</t>
  </si>
  <si>
    <t>Loisir thérapeutique</t>
  </si>
  <si>
    <t>D-52206</t>
  </si>
  <si>
    <t>CANA01181</t>
  </si>
  <si>
    <t>CONF01185</t>
  </si>
  <si>
    <t>DURH01272</t>
  </si>
  <si>
    <t>LAMB01153</t>
  </si>
  <si>
    <t>MOHA01253</t>
  </si>
  <si>
    <t>26/11/2009</t>
  </si>
  <si>
    <t>NIAG01215</t>
  </si>
  <si>
    <t>Coaching Techniques, Advanced - Gymnastics</t>
  </si>
  <si>
    <t>Techniques d'entraînement sportif</t>
  </si>
  <si>
    <t>D-52207</t>
  </si>
  <si>
    <t>Coaching Techniques - 3 year</t>
  </si>
  <si>
    <t>SENE01022</t>
  </si>
  <si>
    <t>Coaching Techniques, Advanced - Figure Skating</t>
  </si>
  <si>
    <t>SENE01107</t>
  </si>
  <si>
    <t>Coaching Techniques - Diving</t>
  </si>
  <si>
    <t>SENE01108</t>
  </si>
  <si>
    <t>Coaching Techniques - Synchronized Swimming</t>
  </si>
  <si>
    <t>SENE01109</t>
  </si>
  <si>
    <t>Coaching Techniques, Advanced - Tennis</t>
  </si>
  <si>
    <t>SENE01168</t>
  </si>
  <si>
    <t>Coaching - Figure Skating</t>
  </si>
  <si>
    <t>SLAW01071</t>
  </si>
  <si>
    <t>Fitness And Health Promotion</t>
  </si>
  <si>
    <t>13/04/2005</t>
  </si>
  <si>
    <t>Conditionnement physique et santé</t>
  </si>
  <si>
    <t>D-52209</t>
  </si>
  <si>
    <t>ALGO01374</t>
  </si>
  <si>
    <t>Promotion de l'activité physique et de la santé</t>
  </si>
  <si>
    <t>20/08/2004</t>
  </si>
  <si>
    <t>BORE01116</t>
  </si>
  <si>
    <t>Fitness and Health Promotion</t>
  </si>
  <si>
    <t>20/11/2019</t>
  </si>
  <si>
    <t>CAMB01326</t>
  </si>
  <si>
    <t>CENT01273</t>
  </si>
  <si>
    <t>CONF01204</t>
  </si>
  <si>
    <t>CONS01230</t>
  </si>
  <si>
    <t>16/01/2006</t>
  </si>
  <si>
    <t>DURH01164</t>
  </si>
  <si>
    <t>FANS01075</t>
  </si>
  <si>
    <t>Fitness &amp; Health Promotion</t>
  </si>
  <si>
    <t>GEOR01236</t>
  </si>
  <si>
    <t>Fitness And Lifestyle Management</t>
  </si>
  <si>
    <t>GRBR01034</t>
  </si>
  <si>
    <t>GRBR01273</t>
  </si>
  <si>
    <t>17/04/2001</t>
  </si>
  <si>
    <t>HUMB01265</t>
  </si>
  <si>
    <t>LAMB01149</t>
  </si>
  <si>
    <t>LOYT01085</t>
  </si>
  <si>
    <t>Health, Wellness and Fitness</t>
  </si>
  <si>
    <t>MOHA01238</t>
  </si>
  <si>
    <t>NIAG01185</t>
  </si>
  <si>
    <t>29/03/2022</t>
  </si>
  <si>
    <t>NORT01255</t>
  </si>
  <si>
    <t>SAUL01180</t>
  </si>
  <si>
    <t>SENE01301</t>
  </si>
  <si>
    <t>SLAW01149</t>
  </si>
  <si>
    <t>SSFL01232</t>
  </si>
  <si>
    <t>STCL01228</t>
  </si>
  <si>
    <t>Gestion des sports et des loisirs</t>
  </si>
  <si>
    <t>Sports And Leisure Management</t>
  </si>
  <si>
    <t xml:space="preserve"> 2210"</t>
  </si>
  <si>
    <t>D-52210</t>
  </si>
  <si>
    <t>BORE01104</t>
  </si>
  <si>
    <t>Sports Entrepreneurship and Administration</t>
  </si>
  <si>
    <t>Sports Administration</t>
  </si>
  <si>
    <t>28/06/2019</t>
  </si>
  <si>
    <t xml:space="preserve"> 2211"</t>
  </si>
  <si>
    <t>Techniques d'administration des activités sportives</t>
  </si>
  <si>
    <t>D-52211</t>
  </si>
  <si>
    <t>CANA01246</t>
  </si>
  <si>
    <t>Recreation and Sport Administration</t>
  </si>
  <si>
    <t>CONS01408</t>
  </si>
  <si>
    <t>Sport Administration</t>
  </si>
  <si>
    <t>DURH01131</t>
  </si>
  <si>
    <t>GEOR01265</t>
  </si>
  <si>
    <t>Sports and Recreation Administration</t>
  </si>
  <si>
    <t>LAMB01151</t>
  </si>
  <si>
    <t>Esports Entrepreneurship and Administration</t>
  </si>
  <si>
    <t>LAMB01159</t>
  </si>
  <si>
    <t>Esports Administration</t>
  </si>
  <si>
    <t>27/05/2021</t>
  </si>
  <si>
    <t>MOHA01309</t>
  </si>
  <si>
    <t>NIAG01228</t>
  </si>
  <si>
    <t>26/08/2021</t>
  </si>
  <si>
    <t>SAUL01241</t>
  </si>
  <si>
    <t>Esports Administration and Entrepreneurship</t>
  </si>
  <si>
    <t>STCL01241</t>
  </si>
  <si>
    <t>Nutrition and Healthy Lifestyle Promotion</t>
  </si>
  <si>
    <t xml:space="preserve"> 2212"</t>
  </si>
  <si>
    <t>Nutrition et la promotion de saines habitudes de vie</t>
  </si>
  <si>
    <t>D-52212</t>
  </si>
  <si>
    <t>FR-Nutrition and Healthy Lifestyle Promotion</t>
  </si>
  <si>
    <t>HUMB01342</t>
  </si>
  <si>
    <t>Equine Studies</t>
  </si>
  <si>
    <t>Hippotechnie</t>
  </si>
  <si>
    <t>D-52213</t>
  </si>
  <si>
    <t>HUMB01035</t>
  </si>
  <si>
    <t>Equine Studies - Coaching</t>
  </si>
  <si>
    <t>HUMB01145</t>
  </si>
  <si>
    <t>Equine Studies - Management</t>
  </si>
  <si>
    <t>Horse Industry Management</t>
  </si>
  <si>
    <t>Gestion de l'industrie des chevaux</t>
  </si>
  <si>
    <t>D-52214</t>
  </si>
  <si>
    <t>HUMB01144</t>
  </si>
  <si>
    <t>Harness Horse Industry Operations</t>
  </si>
  <si>
    <t>MOHA01080</t>
  </si>
  <si>
    <t>SENE01100</t>
  </si>
  <si>
    <t>Recreational Marine Management</t>
  </si>
  <si>
    <t xml:space="preserve"> 2215"</t>
  </si>
  <si>
    <t>Gestion des marinas</t>
  </si>
  <si>
    <t>D-52215</t>
  </si>
  <si>
    <t>SLAW01121</t>
  </si>
  <si>
    <t>Recreational Vehicle And Marina Management</t>
  </si>
  <si>
    <t>SSFL01034</t>
  </si>
  <si>
    <t>Recreation Facility Management</t>
  </si>
  <si>
    <t xml:space="preserve"> 2219"</t>
  </si>
  <si>
    <t>Gestion de centre sportif</t>
  </si>
  <si>
    <t>D-52219</t>
  </si>
  <si>
    <t>ALGO01338</t>
  </si>
  <si>
    <t>CONF01002</t>
  </si>
  <si>
    <t>SENE01209</t>
  </si>
  <si>
    <t>Golf Facility Operations Management</t>
  </si>
  <si>
    <t>Golf &amp; Recreational Club Management</t>
  </si>
  <si>
    <t xml:space="preserve"> 2220"</t>
  </si>
  <si>
    <t>Gestion de sites récréatifs et de terrains de golf</t>
  </si>
  <si>
    <t>D-52220</t>
  </si>
  <si>
    <t>DURH01211</t>
  </si>
  <si>
    <t>Golf and Club Management</t>
  </si>
  <si>
    <t>FANS01246</t>
  </si>
  <si>
    <t>Golf Facilities Operation Management</t>
  </si>
  <si>
    <t>GEOR01214</t>
  </si>
  <si>
    <t>Recreation - Parks Operation And Services</t>
  </si>
  <si>
    <t>Loisirs - exploitation de parcs et services</t>
  </si>
  <si>
    <t>D-52221</t>
  </si>
  <si>
    <t>LAMB01021</t>
  </si>
  <si>
    <t>Parks/golf Course Technician</t>
  </si>
  <si>
    <t>LAMB01055</t>
  </si>
  <si>
    <t>Environmental Landscape Management</t>
  </si>
  <si>
    <t>19/05/1998</t>
  </si>
  <si>
    <t>SENE01067</t>
  </si>
  <si>
    <t>Golf Course Technician</t>
  </si>
  <si>
    <t>SENE01099</t>
  </si>
  <si>
    <t>Park Operations And Outdoor Recreation Technician</t>
  </si>
  <si>
    <t>SSFL01072</t>
  </si>
  <si>
    <t>Golf And Ski Operations Management</t>
  </si>
  <si>
    <t>Gestion des opérations pour le ski et le golf</t>
  </si>
  <si>
    <t>D-52223</t>
  </si>
  <si>
    <t>ALGO01392</t>
  </si>
  <si>
    <t>Small Craft And Marina Technician</t>
  </si>
  <si>
    <t>Techniques de marinas et de bateaux de plaisance</t>
  </si>
  <si>
    <t>D-52225</t>
  </si>
  <si>
    <t>HUMB01129</t>
  </si>
  <si>
    <t>Coaching And Sport Development</t>
  </si>
  <si>
    <t xml:space="preserve"> 2230"</t>
  </si>
  <si>
    <t>Perfectionnement pour entraîneur sportif</t>
  </si>
  <si>
    <t>D-52230</t>
  </si>
  <si>
    <t>HUMB01284</t>
  </si>
  <si>
    <t>Competitive Gymnastics Coaching</t>
  </si>
  <si>
    <t>SENE01248</t>
  </si>
  <si>
    <t>Dietetic Technician</t>
  </si>
  <si>
    <t xml:space="preserve"> 2303"</t>
  </si>
  <si>
    <t>Techniques diététiques</t>
  </si>
  <si>
    <t>D-52303</t>
  </si>
  <si>
    <t>CONS01177</t>
  </si>
  <si>
    <t>Court Reporting - Machine Shorthand</t>
  </si>
  <si>
    <t>Sténographie judiciaire</t>
  </si>
  <si>
    <t>D-52305</t>
  </si>
  <si>
    <t>Court Reporting - Machine Shorthand - 2 year</t>
  </si>
  <si>
    <t>Sténotypie assistée par ordinateur - 2 ans</t>
  </si>
  <si>
    <t>GRBR01184</t>
  </si>
  <si>
    <t>D-52306</t>
  </si>
  <si>
    <t>Office Administration - Legal - 2 year</t>
  </si>
  <si>
    <t>Administration de bureau - juridique - 2 ans</t>
  </si>
  <si>
    <t>ALGO01109</t>
  </si>
  <si>
    <t>BORE01002</t>
  </si>
  <si>
    <t>CAMB01040</t>
  </si>
  <si>
    <t>CAMB01047</t>
  </si>
  <si>
    <t>CANA01091</t>
  </si>
  <si>
    <t>CENT01076</t>
  </si>
  <si>
    <t>CONF01116</t>
  </si>
  <si>
    <t>CONF01208</t>
  </si>
  <si>
    <t>Secretarial Arts - Legal</t>
  </si>
  <si>
    <t>CONS01040</t>
  </si>
  <si>
    <t>CONS01190</t>
  </si>
  <si>
    <t>DURH01042</t>
  </si>
  <si>
    <t>FANS01050</t>
  </si>
  <si>
    <t>Legal Secretarial - Dicta Typist</t>
  </si>
  <si>
    <t>FANS01051</t>
  </si>
  <si>
    <t>GEOR01043</t>
  </si>
  <si>
    <t>GRBR01058</t>
  </si>
  <si>
    <t>(P-T) Office Administration - Legal</t>
  </si>
  <si>
    <t>HUMB01084</t>
  </si>
  <si>
    <t>LACI01078</t>
  </si>
  <si>
    <t>LAMB01023</t>
  </si>
  <si>
    <t>LOYT01067</t>
  </si>
  <si>
    <t>LOYT01175</t>
  </si>
  <si>
    <t>MOHA01050</t>
  </si>
  <si>
    <t>NORT01141</t>
  </si>
  <si>
    <t>Office Administration - Legal (bilingual)</t>
  </si>
  <si>
    <t>NORT01143</t>
  </si>
  <si>
    <t>SAUL01035</t>
  </si>
  <si>
    <t>SENE01074</t>
  </si>
  <si>
    <t>SHER01044</t>
  </si>
  <si>
    <t>SLAW01054</t>
  </si>
  <si>
    <t>SSFL01039</t>
  </si>
  <si>
    <t>STCL01043</t>
  </si>
  <si>
    <t>STCL01200</t>
  </si>
  <si>
    <t>Office Administration-Real Estate</t>
  </si>
  <si>
    <t>Office Administration - Real Estate</t>
  </si>
  <si>
    <t>Administration de bureau - immobilier</t>
  </si>
  <si>
    <t>D-52307</t>
  </si>
  <si>
    <t>Office Admistration - Real Estate</t>
  </si>
  <si>
    <t>DURH01245</t>
  </si>
  <si>
    <t>Office Administration - Health Services</t>
  </si>
  <si>
    <t>D-52308</t>
  </si>
  <si>
    <t>Administration de bureau - médical - 2 ans</t>
  </si>
  <si>
    <t>ALGO01110</t>
  </si>
  <si>
    <t>ALGO01430</t>
  </si>
  <si>
    <t>BORE01003</t>
  </si>
  <si>
    <t>CAMB01041</t>
  </si>
  <si>
    <t>CAMB01044</t>
  </si>
  <si>
    <t>CANA01092</t>
  </si>
  <si>
    <t>16/08/2017</t>
  </si>
  <si>
    <t>CANA01231</t>
  </si>
  <si>
    <t>CENT01077</t>
  </si>
  <si>
    <t>CONF01117</t>
  </si>
  <si>
    <t>Office Administration - Health</t>
  </si>
  <si>
    <t>CONF01209</t>
  </si>
  <si>
    <t>Secretarial Arts - Medical</t>
  </si>
  <si>
    <t>CONS01041</t>
  </si>
  <si>
    <t>DURH01043</t>
  </si>
  <si>
    <t>FANS01061</t>
  </si>
  <si>
    <t>Medical Secretarial - Dicta Typist</t>
  </si>
  <si>
    <t>FANS01062</t>
  </si>
  <si>
    <t>FANS01245</t>
  </si>
  <si>
    <t>GEOR01044</t>
  </si>
  <si>
    <t>GRBR01059</t>
  </si>
  <si>
    <t>31/10/1996</t>
  </si>
  <si>
    <t>HUMB01085</t>
  </si>
  <si>
    <t>LAMB01024</t>
  </si>
  <si>
    <t>LOYT01068</t>
  </si>
  <si>
    <t>Office Administration - Medical Transcription</t>
  </si>
  <si>
    <t>LOYT01137</t>
  </si>
  <si>
    <t>MOHA01051</t>
  </si>
  <si>
    <t>NIAG01226</t>
  </si>
  <si>
    <t>NORT01142</t>
  </si>
  <si>
    <t>Office Administration - Medical (bilingual)</t>
  </si>
  <si>
    <t>NORT01144</t>
  </si>
  <si>
    <t>SAUL01036</t>
  </si>
  <si>
    <t>SENE01075</t>
  </si>
  <si>
    <t>SHER01048</t>
  </si>
  <si>
    <t>SHER01057</t>
  </si>
  <si>
    <t>SHER01227</t>
  </si>
  <si>
    <t>SLAW01055</t>
  </si>
  <si>
    <t>SSFL01040</t>
  </si>
  <si>
    <t>STCL01044</t>
  </si>
  <si>
    <t>Office Administration - Veterinary</t>
  </si>
  <si>
    <t>Office Administration - Veterinary (Online)</t>
  </si>
  <si>
    <t>Administration de bureau - secteur vétérinaire (en ligne)</t>
  </si>
  <si>
    <t>D-52309</t>
  </si>
  <si>
    <t>LOYT01155</t>
  </si>
  <si>
    <t>Office Administration</t>
  </si>
  <si>
    <t>Administration de bureau</t>
  </si>
  <si>
    <t>D-52313</t>
  </si>
  <si>
    <t>CANA01165</t>
  </si>
  <si>
    <t>Techniques en administration de bureau</t>
  </si>
  <si>
    <t>D-52316</t>
  </si>
  <si>
    <t>ALGO01107</t>
  </si>
  <si>
    <t>ALGO01108</t>
  </si>
  <si>
    <t>Secretarial Arts (core)</t>
  </si>
  <si>
    <t>ALGO90006</t>
  </si>
  <si>
    <t>BORE01004</t>
  </si>
  <si>
    <t>CAMB01022</t>
  </si>
  <si>
    <t>CAMB01039</t>
  </si>
  <si>
    <t>Secretariat (commun)</t>
  </si>
  <si>
    <t>CAMB90007</t>
  </si>
  <si>
    <t>CANA01095</t>
  </si>
  <si>
    <t>17/08/2017</t>
  </si>
  <si>
    <t>CANA01230</t>
  </si>
  <si>
    <t>Secretarial Arts - Business</t>
  </si>
  <si>
    <t>CENT01073</t>
  </si>
  <si>
    <t>Secretarial Arts - Comptroller Assistant</t>
  </si>
  <si>
    <t>CENT01074</t>
  </si>
  <si>
    <t>Secretarial Arts - Engineering</t>
  </si>
  <si>
    <t>CENT01075</t>
  </si>
  <si>
    <t>CENT01093</t>
  </si>
  <si>
    <t>CONF01118</t>
  </si>
  <si>
    <t>CONF01207</t>
  </si>
  <si>
    <t>CONS01039</t>
  </si>
  <si>
    <t>CONS01158</t>
  </si>
  <si>
    <t>Office Administration - Engineering</t>
  </si>
  <si>
    <t>DURH01040</t>
  </si>
  <si>
    <t>DURH01041</t>
  </si>
  <si>
    <t>Secretarial Arts 1st Year (core)</t>
  </si>
  <si>
    <t>DURH90002</t>
  </si>
  <si>
    <t>Executive Secretarial - Dicta Typist</t>
  </si>
  <si>
    <t>FANS01035</t>
  </si>
  <si>
    <t>FANS01081</t>
  </si>
  <si>
    <t>Secretarial Arts</t>
  </si>
  <si>
    <t>FANS01082</t>
  </si>
  <si>
    <t>GEOR01042</t>
  </si>
  <si>
    <t>GRBR01057</t>
  </si>
  <si>
    <t>HUMB01083</t>
  </si>
  <si>
    <t>Administration de bureau - secrétariat de direction</t>
  </si>
  <si>
    <t>LACI01072</t>
  </si>
  <si>
    <t>LACI01083</t>
  </si>
  <si>
    <t>LAMB01022</t>
  </si>
  <si>
    <t>(P-T) Secretarial Arts - Executive</t>
  </si>
  <si>
    <t>LOYT01024</t>
  </si>
  <si>
    <t>LOYT01069</t>
  </si>
  <si>
    <t>LOYT01195</t>
  </si>
  <si>
    <t>MOHA01049</t>
  </si>
  <si>
    <t>MOHA01077</t>
  </si>
  <si>
    <t>NIAG01047</t>
  </si>
  <si>
    <t>NIAG01048</t>
  </si>
  <si>
    <t>NIAG01049</t>
  </si>
  <si>
    <t>Secretarial Science</t>
  </si>
  <si>
    <t>NORT01046</t>
  </si>
  <si>
    <t>NORT01068</t>
  </si>
  <si>
    <t>NORT01070</t>
  </si>
  <si>
    <t>SAUL01034</t>
  </si>
  <si>
    <t>Secretarial Common (core)</t>
  </si>
  <si>
    <t>SAUL90003</t>
  </si>
  <si>
    <t>SENE01073</t>
  </si>
  <si>
    <t>SHER01028</t>
  </si>
  <si>
    <t>Secretarial Arts - Executive</t>
  </si>
  <si>
    <t>SHER01056</t>
  </si>
  <si>
    <t>Secretarial (core)</t>
  </si>
  <si>
    <t>SHER90003</t>
  </si>
  <si>
    <t>Secretarial I (core)</t>
  </si>
  <si>
    <t>SHER90009</t>
  </si>
  <si>
    <t>SLAW01049</t>
  </si>
  <si>
    <t>SLAW01056</t>
  </si>
  <si>
    <t>SLAW01062</t>
  </si>
  <si>
    <t>SLAW01123</t>
  </si>
  <si>
    <t>Secretarial Science (core)</t>
  </si>
  <si>
    <t>SLAW90001</t>
  </si>
  <si>
    <t>Executive Secretary</t>
  </si>
  <si>
    <t>SSFL01014</t>
  </si>
  <si>
    <t>SSFL01038</t>
  </si>
  <si>
    <t>SSFL01236</t>
  </si>
  <si>
    <t>Office Administration -core</t>
  </si>
  <si>
    <t>23/04/2007</t>
  </si>
  <si>
    <t>SSFL90005</t>
  </si>
  <si>
    <t>STCL01042</t>
  </si>
  <si>
    <t>Translation Support Techniques (bilingual)</t>
  </si>
  <si>
    <t>Translation Support Techniques</t>
  </si>
  <si>
    <t xml:space="preserve"> 2318"</t>
  </si>
  <si>
    <t>Communication et bureautique</t>
  </si>
  <si>
    <t>D-52318</t>
  </si>
  <si>
    <t>ALGO01186</t>
  </si>
  <si>
    <t>Communication Et Bureautique</t>
  </si>
  <si>
    <t>ALGO01272</t>
  </si>
  <si>
    <t>LACI01014</t>
  </si>
  <si>
    <t>D-52329</t>
  </si>
  <si>
    <t>Office Administration - Word Processing - 2 year</t>
  </si>
  <si>
    <t>Administration de bureau - traitement de textes - 2 ans</t>
  </si>
  <si>
    <t>CANA01094</t>
  </si>
  <si>
    <t>Secretarial Arts - Word Processing</t>
  </si>
  <si>
    <t>FANS01127</t>
  </si>
  <si>
    <t>GRBR01074</t>
  </si>
  <si>
    <t>Word Processing - Legal</t>
  </si>
  <si>
    <t>GRBR01101</t>
  </si>
  <si>
    <t>HUMB01121</t>
  </si>
  <si>
    <t>SENE01103</t>
  </si>
  <si>
    <t>SENE01127</t>
  </si>
  <si>
    <t>Office Administration - Word Processing (bilingual)</t>
  </si>
  <si>
    <t>SENE01136</t>
  </si>
  <si>
    <t>Secretarial Arts - Office Automation</t>
  </si>
  <si>
    <t>SLAW01110</t>
  </si>
  <si>
    <t>STCL01095</t>
  </si>
  <si>
    <t>Administrative Assistant</t>
  </si>
  <si>
    <t>Office Administration - Office Systems</t>
  </si>
  <si>
    <t xml:space="preserve"> 2330"</t>
  </si>
  <si>
    <t>Administration de bureau - informatique</t>
  </si>
  <si>
    <t>D-52330</t>
  </si>
  <si>
    <t>CAMB01207</t>
  </si>
  <si>
    <t>CANA01093</t>
  </si>
  <si>
    <t>DURH01052</t>
  </si>
  <si>
    <t>GEOR01140</t>
  </si>
  <si>
    <t>GRBR01137</t>
  </si>
  <si>
    <t>LOYT01075</t>
  </si>
  <si>
    <t>SHER01073</t>
  </si>
  <si>
    <t>SSFL01102</t>
  </si>
  <si>
    <t>Accounting Business Systems</t>
  </si>
  <si>
    <t>Méthode de comptabilité commerciale</t>
  </si>
  <si>
    <t>D-52400</t>
  </si>
  <si>
    <t>HUMB01254</t>
  </si>
  <si>
    <t>Records And Information Management</t>
  </si>
  <si>
    <t>Gestion de documents</t>
  </si>
  <si>
    <t>D-52402</t>
  </si>
  <si>
    <t>ALGO01249</t>
  </si>
  <si>
    <t>ALGO01250</t>
  </si>
  <si>
    <t>CAMB01189</t>
  </si>
  <si>
    <t>GRBR01129</t>
  </si>
  <si>
    <t>(P-T) Records And Information Management</t>
  </si>
  <si>
    <t>MOHA01106</t>
  </si>
  <si>
    <t>SENE01150</t>
  </si>
  <si>
    <t>SHER01116</t>
  </si>
  <si>
    <t>Justice Administration Services</t>
  </si>
  <si>
    <t>Court And Tribunal Administration</t>
  </si>
  <si>
    <t xml:space="preserve"> 2610"</t>
  </si>
  <si>
    <t>Tribunaux administratifs</t>
  </si>
  <si>
    <t>D-52610</t>
  </si>
  <si>
    <t>SENE01174</t>
  </si>
  <si>
    <t>Law Clerk</t>
  </si>
  <si>
    <t>Adjoint juridique</t>
  </si>
  <si>
    <t>D-52611</t>
  </si>
  <si>
    <t>ALGO01069</t>
  </si>
  <si>
    <t>Legal Assistant</t>
  </si>
  <si>
    <t>ALGO01141</t>
  </si>
  <si>
    <t>BORE01096</t>
  </si>
  <si>
    <t>CAMB01029</t>
  </si>
  <si>
    <t>CANA01042</t>
  </si>
  <si>
    <t>13/09/2000</t>
  </si>
  <si>
    <t>CENT01018</t>
  </si>
  <si>
    <t>DURH01277</t>
  </si>
  <si>
    <t>FANS01049</t>
  </si>
  <si>
    <t>17/07/2009</t>
  </si>
  <si>
    <t>GEOR01208</t>
  </si>
  <si>
    <t>HUMB01172</t>
  </si>
  <si>
    <t>LACI01009</t>
  </si>
  <si>
    <t>13/09/2010</t>
  </si>
  <si>
    <t>LAMB01113</t>
  </si>
  <si>
    <t>MOHA01097</t>
  </si>
  <si>
    <t>NIAG01040</t>
  </si>
  <si>
    <t>NORT01213</t>
  </si>
  <si>
    <t>SAUL01102</t>
  </si>
  <si>
    <t>SENE01055</t>
  </si>
  <si>
    <t>SLAW01037</t>
  </si>
  <si>
    <t>Legal Office - Administration</t>
  </si>
  <si>
    <t>SSFL01028</t>
  </si>
  <si>
    <t>SSFL01115</t>
  </si>
  <si>
    <t>20/10/2009</t>
  </si>
  <si>
    <t>STCL01032</t>
  </si>
  <si>
    <t>Techniques juridiques - civiles</t>
  </si>
  <si>
    <t>Legal Technician - Civil</t>
  </si>
  <si>
    <t xml:space="preserve"> 2612"</t>
  </si>
  <si>
    <t>Techniques juridiques - droit civil</t>
  </si>
  <si>
    <t>D-52612</t>
  </si>
  <si>
    <t>BORE01057</t>
  </si>
  <si>
    <t>CAMB01138</t>
  </si>
  <si>
    <t>Paralegal</t>
  </si>
  <si>
    <t>Court And Tribunal Agent</t>
  </si>
  <si>
    <t xml:space="preserve"> 2613"</t>
  </si>
  <si>
    <t>Agent juridique</t>
  </si>
  <si>
    <t>D-52613</t>
  </si>
  <si>
    <t>ALGO01401</t>
  </si>
  <si>
    <t>Paralegal - Court and Tribunal Agent</t>
  </si>
  <si>
    <t>13/06/2018</t>
  </si>
  <si>
    <t>CENT01333</t>
  </si>
  <si>
    <t>DURH01126</t>
  </si>
  <si>
    <t>HUMB01240</t>
  </si>
  <si>
    <t>Parajuriste</t>
  </si>
  <si>
    <t>LACI01161</t>
  </si>
  <si>
    <t>LOYT01028</t>
  </si>
  <si>
    <t>MOHA01255</t>
  </si>
  <si>
    <t>SENE01182</t>
  </si>
  <si>
    <t>SHER01160</t>
  </si>
  <si>
    <t>SSFL01200</t>
  </si>
  <si>
    <t>29/07/2009</t>
  </si>
  <si>
    <t>STCL01197</t>
  </si>
  <si>
    <t>Environmental Technician</t>
  </si>
  <si>
    <t>Techniques de l'environnement</t>
  </si>
  <si>
    <t>D-52700</t>
  </si>
  <si>
    <t>ALGO01423</t>
  </si>
  <si>
    <t>BORE01055</t>
  </si>
  <si>
    <t>Techniques En Sciences Environnementales</t>
  </si>
  <si>
    <t>CAMB01181</t>
  </si>
  <si>
    <t>Environmental Protection Technician</t>
  </si>
  <si>
    <t>CAMB01212</t>
  </si>
  <si>
    <t>21/04/2017</t>
  </si>
  <si>
    <t>CAMB01309</t>
  </si>
  <si>
    <t>CANA01057</t>
  </si>
  <si>
    <t>CENT01127</t>
  </si>
  <si>
    <t>Renewable Resources Management Technician</t>
  </si>
  <si>
    <t>CONF01069</t>
  </si>
  <si>
    <t>Environmental Technician-Water Resource Management</t>
  </si>
  <si>
    <t>22/04/2005</t>
  </si>
  <si>
    <t>CONF01175</t>
  </si>
  <si>
    <t>26/02/2024</t>
  </si>
  <si>
    <t>DURH01282</t>
  </si>
  <si>
    <t>FANS01138</t>
  </si>
  <si>
    <t>24/08/2009</t>
  </si>
  <si>
    <t>GEOR01213</t>
  </si>
  <si>
    <t>LACI01079</t>
  </si>
  <si>
    <t>Environmental Technician - Water Treatment Operations</t>
  </si>
  <si>
    <t>LAMB01146</t>
  </si>
  <si>
    <t>LOYT01037</t>
  </si>
  <si>
    <t>MOHA01124</t>
  </si>
  <si>
    <t>Environmental Technician - Occupational Health And Safety</t>
  </si>
  <si>
    <t>NIAG01124</t>
  </si>
  <si>
    <t>Environmental Technician - Water Resources</t>
  </si>
  <si>
    <t>NIAG01139</t>
  </si>
  <si>
    <t>NIAG01157</t>
  </si>
  <si>
    <t>Environmental Technician - Water and Waste Water Systems Operations</t>
  </si>
  <si>
    <t>NORT01203</t>
  </si>
  <si>
    <t>Environmental Engineering Technician (year 1)</t>
  </si>
  <si>
    <t>NORT02004</t>
  </si>
  <si>
    <t>Environmental Technician - Water</t>
  </si>
  <si>
    <t>SAUL01088</t>
  </si>
  <si>
    <t>Natural Environment Technician - Conservation and Management</t>
  </si>
  <si>
    <t>SAUL01181</t>
  </si>
  <si>
    <t>20/09/2004</t>
  </si>
  <si>
    <t>SENE01070</t>
  </si>
  <si>
    <t>Environmental Technician - Sampling and Monitoring</t>
  </si>
  <si>
    <t>30/03/2012</t>
  </si>
  <si>
    <t>SENE01293</t>
  </si>
  <si>
    <t>SHER01162</t>
  </si>
  <si>
    <t>14/11/2002</t>
  </si>
  <si>
    <t>SLAW01171</t>
  </si>
  <si>
    <t>SSFL01110</t>
  </si>
  <si>
    <t>Ecological Restoration Technician</t>
  </si>
  <si>
    <t>SSFL01230</t>
  </si>
  <si>
    <t>Waste Management Technician</t>
  </si>
  <si>
    <t>Waste Facility Management</t>
  </si>
  <si>
    <t xml:space="preserve"> 2701"</t>
  </si>
  <si>
    <t>Gestion des installations pour le traitement des déchets</t>
  </si>
  <si>
    <t>D-52701</t>
  </si>
  <si>
    <t>NORT01187</t>
  </si>
  <si>
    <t>Environmental Pest Management</t>
  </si>
  <si>
    <t>Lutte contre les parasites dans l'environnement</t>
  </si>
  <si>
    <t>D-52702</t>
  </si>
  <si>
    <t>SSFL01059</t>
  </si>
  <si>
    <t>Water And Waste Water Technician</t>
  </si>
  <si>
    <t xml:space="preserve"> 2705"</t>
  </si>
  <si>
    <t>Techniques sur les ressources en eau et sur les eaux usées</t>
  </si>
  <si>
    <t>D-52705</t>
  </si>
  <si>
    <t>ALGO01378</t>
  </si>
  <si>
    <t>Water Quality Technician</t>
  </si>
  <si>
    <t>DURH01168</t>
  </si>
  <si>
    <t>Techniques de pisciculture</t>
  </si>
  <si>
    <t>Aquaculture Technician</t>
  </si>
  <si>
    <t xml:space="preserve"> 2708"</t>
  </si>
  <si>
    <t>Techniques d'aquaculture</t>
  </si>
  <si>
    <t>D-52708</t>
  </si>
  <si>
    <t>BORE01083</t>
  </si>
  <si>
    <t>SSFL01105</t>
  </si>
  <si>
    <t>Techniques de foresterie et de gestion de la pêche et de la faune</t>
  </si>
  <si>
    <t>Fish And Wildlife Technician</t>
  </si>
  <si>
    <t xml:space="preserve"> 2709"</t>
  </si>
  <si>
    <t>Techniques de gestion de la pêche et de la faune</t>
  </si>
  <si>
    <t>D-52709</t>
  </si>
  <si>
    <t>BORE01043</t>
  </si>
  <si>
    <t>CAMB01148</t>
  </si>
  <si>
    <t>Natural Resource Technician</t>
  </si>
  <si>
    <t>NORT01199</t>
  </si>
  <si>
    <t>Fish And Wildlife Conservation Technician</t>
  </si>
  <si>
    <t>SAUL01109</t>
  </si>
  <si>
    <t>SSFL01048</t>
  </si>
  <si>
    <t>Conservation Biology</t>
  </si>
  <si>
    <t>22/05/2019</t>
  </si>
  <si>
    <t>SSFL01304</t>
  </si>
  <si>
    <t>Food and Farming</t>
  </si>
  <si>
    <t>Artisan Agriculture</t>
  </si>
  <si>
    <t>Agriculture artisanale</t>
  </si>
  <si>
    <t>D-52711</t>
  </si>
  <si>
    <t>DURH01210</t>
  </si>
  <si>
    <t>Techniques agricoles</t>
  </si>
  <si>
    <t>Agricultural Techniques</t>
  </si>
  <si>
    <t>D-52712</t>
  </si>
  <si>
    <t>Technologie Agricole</t>
  </si>
  <si>
    <t>BORE01163</t>
  </si>
  <si>
    <t>Techniques agricoles - production animale et grandes cultures</t>
  </si>
  <si>
    <t>LACI01187</t>
  </si>
  <si>
    <t>Techniques agricoles - production fruits et légumes</t>
  </si>
  <si>
    <t>LACI01188</t>
  </si>
  <si>
    <t>Techniques agricoles - production de cannabis</t>
  </si>
  <si>
    <t>LACI01207</t>
  </si>
  <si>
    <t>Historical/natural Interpretive Services</t>
  </si>
  <si>
    <t>Services de guide de nature et d'histoire</t>
  </si>
  <si>
    <t>D-52713</t>
  </si>
  <si>
    <t>SENE01046</t>
  </si>
  <si>
    <t>Financial Services</t>
  </si>
  <si>
    <t>Services financiers</t>
  </si>
  <si>
    <t>D-52801</t>
  </si>
  <si>
    <t>CENT01243</t>
  </si>
  <si>
    <t>Financial Planning</t>
  </si>
  <si>
    <t>CONF02000</t>
  </si>
  <si>
    <t>DURH01111</t>
  </si>
  <si>
    <t>GRBR01171</t>
  </si>
  <si>
    <t>Investment Sales And Securities</t>
  </si>
  <si>
    <t>GRBR01221</t>
  </si>
  <si>
    <t>30/07/2021</t>
  </si>
  <si>
    <t>HUMB01381</t>
  </si>
  <si>
    <t>Business-financial Services</t>
  </si>
  <si>
    <t>22/06/2007</t>
  </si>
  <si>
    <t>MOHA01217</t>
  </si>
  <si>
    <t>Financial Services - Client Services</t>
  </si>
  <si>
    <t>SENE01286</t>
  </si>
  <si>
    <t>Business - Financial Planning</t>
  </si>
  <si>
    <t>SSFL01161</t>
  </si>
  <si>
    <t>Business - Insurance</t>
  </si>
  <si>
    <t>Insurance</t>
  </si>
  <si>
    <t xml:space="preserve"> 2803"</t>
  </si>
  <si>
    <t>Assurance</t>
  </si>
  <si>
    <t>D-52803</t>
  </si>
  <si>
    <t>ALGO01283</t>
  </si>
  <si>
    <t>Gestion des assurances</t>
  </si>
  <si>
    <t>BORE01086</t>
  </si>
  <si>
    <t>CONS01194</t>
  </si>
  <si>
    <t>Insurance - Life</t>
  </si>
  <si>
    <t>CONS01282</t>
  </si>
  <si>
    <t>DURH01233</t>
  </si>
  <si>
    <t>FANS01143</t>
  </si>
  <si>
    <t>GRBR01006</t>
  </si>
  <si>
    <t>General Insurance</t>
  </si>
  <si>
    <t>HUMB01044</t>
  </si>
  <si>
    <t>MOHA01033</t>
  </si>
  <si>
    <t>Insurance Administration - Life</t>
  </si>
  <si>
    <t>MOHA01034</t>
  </si>
  <si>
    <t>Insurance General</t>
  </si>
  <si>
    <t>SENE01051</t>
  </si>
  <si>
    <t>SENE01257</t>
  </si>
  <si>
    <t>Property Management</t>
  </si>
  <si>
    <t xml:space="preserve"> 2805"</t>
  </si>
  <si>
    <t>Gestion immobilière</t>
  </si>
  <si>
    <t>D-52805</t>
  </si>
  <si>
    <t>Property Management - 2 year</t>
  </si>
  <si>
    <t>ALGO01082</t>
  </si>
  <si>
    <t>Real Estate - Property Management</t>
  </si>
  <si>
    <t>ALGO01146</t>
  </si>
  <si>
    <t>Facility Planning And Management</t>
  </si>
  <si>
    <t>ALGO01304</t>
  </si>
  <si>
    <t>Urban Affairs And Real Estate - Mortgage</t>
  </si>
  <si>
    <t>FANS01087</t>
  </si>
  <si>
    <t>GRBR01051</t>
  </si>
  <si>
    <t>Real Estate - Marketing</t>
  </si>
  <si>
    <t>MOHA01047</t>
  </si>
  <si>
    <t>Real Estate And Insurance Management</t>
  </si>
  <si>
    <t>SAUL01032</t>
  </si>
  <si>
    <t>Real Estate</t>
  </si>
  <si>
    <t>SENE01062</t>
  </si>
  <si>
    <t>Real Property Administration</t>
  </si>
  <si>
    <t>SENE01063</t>
  </si>
  <si>
    <t>SENE01160</t>
  </si>
  <si>
    <t>Risk Analyst</t>
  </si>
  <si>
    <t xml:space="preserve"> 2811"</t>
  </si>
  <si>
    <t>Analyste du risque</t>
  </si>
  <si>
    <t>D-52811</t>
  </si>
  <si>
    <t>SHER01170</t>
  </si>
  <si>
    <t>Business - Marketing</t>
  </si>
  <si>
    <t>Commerce - marketing</t>
  </si>
  <si>
    <t>D-52900</t>
  </si>
  <si>
    <t>ALGO01016</t>
  </si>
  <si>
    <t>ALGO01130</t>
  </si>
  <si>
    <t>BORE01019</t>
  </si>
  <si>
    <t>25/04/1980</t>
  </si>
  <si>
    <t>CAMB01056</t>
  </si>
  <si>
    <t>CAMB01075</t>
  </si>
  <si>
    <t>CENT01090</t>
  </si>
  <si>
    <t>CONF01013</t>
  </si>
  <si>
    <t>CONS01240</t>
  </si>
  <si>
    <t>DURH01012</t>
  </si>
  <si>
    <t>FANS01055</t>
  </si>
  <si>
    <t>GEOR01004</t>
  </si>
  <si>
    <t>GEOR01052</t>
  </si>
  <si>
    <t>GRBR01010</t>
  </si>
  <si>
    <t>GRBR01275</t>
  </si>
  <si>
    <t>Industrial Sales Representative</t>
  </si>
  <si>
    <t>HUMB01052</t>
  </si>
  <si>
    <t>HUMB01062</t>
  </si>
  <si>
    <t>Merchandising Management</t>
  </si>
  <si>
    <t>HUMB01068</t>
  </si>
  <si>
    <t>LACI01013</t>
  </si>
  <si>
    <t>LACI01199</t>
  </si>
  <si>
    <t>LAMB01004</t>
  </si>
  <si>
    <t>LAMB01183</t>
  </si>
  <si>
    <t>LOYT01046</t>
  </si>
  <si>
    <t>MOHA01010</t>
  </si>
  <si>
    <t>General Business - Sales And Merchandising (bilingual)</t>
  </si>
  <si>
    <t>NIAG01069</t>
  </si>
  <si>
    <t>NORT01010</t>
  </si>
  <si>
    <t>Business - Marketing (bilingual)</t>
  </si>
  <si>
    <t>NORT01097</t>
  </si>
  <si>
    <t>SAUL01008</t>
  </si>
  <si>
    <t>27/08/2021</t>
  </si>
  <si>
    <t>SAUL01239</t>
  </si>
  <si>
    <t>SENE01012</t>
  </si>
  <si>
    <t>SHER01010</t>
  </si>
  <si>
    <t>SLAW01013</t>
  </si>
  <si>
    <t>SLAW01083</t>
  </si>
  <si>
    <t>Marketing And Merchandising - Core</t>
  </si>
  <si>
    <t>SSFL90004</t>
  </si>
  <si>
    <t>STCL01010</t>
  </si>
  <si>
    <t>Customer Service Management</t>
  </si>
  <si>
    <t>Business - Customer Service</t>
  </si>
  <si>
    <t>Commerce - service à la clientèle</t>
  </si>
  <si>
    <t>D-52905</t>
  </si>
  <si>
    <t>CENT01294</t>
  </si>
  <si>
    <t>NIAG01135</t>
  </si>
  <si>
    <t>SSFL01141</t>
  </si>
  <si>
    <t>Automotive Parts and Service Operations</t>
  </si>
  <si>
    <t>Automotive Business</t>
  </si>
  <si>
    <t>15/06/2016</t>
  </si>
  <si>
    <t xml:space="preserve"> 2907"</t>
  </si>
  <si>
    <t>Commerce - automobiles</t>
  </si>
  <si>
    <t>D-52907</t>
  </si>
  <si>
    <t>CENT01316</t>
  </si>
  <si>
    <t>GEOR01221</t>
  </si>
  <si>
    <t>Fashion Merchandising - Fashion Apparel</t>
  </si>
  <si>
    <t>Fashion Merchandising</t>
  </si>
  <si>
    <t>Marchandisage de la mode</t>
  </si>
  <si>
    <t>D-52909</t>
  </si>
  <si>
    <t>Fashion Merchandising - 2 year</t>
  </si>
  <si>
    <t>Marchandisage de la mode - 2 ans</t>
  </si>
  <si>
    <t>CENT01047</t>
  </si>
  <si>
    <t>Fashion Business and Management</t>
  </si>
  <si>
    <t>CENT01299</t>
  </si>
  <si>
    <t>Fashion Marketing and Management</t>
  </si>
  <si>
    <t>FANS01153</t>
  </si>
  <si>
    <t>GEOR01028</t>
  </si>
  <si>
    <t>Fashion Business</t>
  </si>
  <si>
    <t>LAMB01108</t>
  </si>
  <si>
    <t>Fashion Merchandising - Visual Promotions</t>
  </si>
  <si>
    <t>NIAG01027</t>
  </si>
  <si>
    <t>SENE01041</t>
  </si>
  <si>
    <t>SLAW01132</t>
  </si>
  <si>
    <t>SSFL01096</t>
  </si>
  <si>
    <t>Procurement &amp; Strategic Sourcing</t>
  </si>
  <si>
    <t>Business - Purchasing</t>
  </si>
  <si>
    <t>B13</t>
  </si>
  <si>
    <t xml:space="preserve"> 2925"</t>
  </si>
  <si>
    <t>Commerce - achats</t>
  </si>
  <si>
    <t>D-52925</t>
  </si>
  <si>
    <t>CONS01261</t>
  </si>
  <si>
    <t>FANS01106</t>
  </si>
  <si>
    <t>Sporting Goods Business</t>
  </si>
  <si>
    <t>Recreational Merchandising</t>
  </si>
  <si>
    <t>Commercialisation des loisirs</t>
  </si>
  <si>
    <t>D-52928</t>
  </si>
  <si>
    <t>SSFL01060</t>
  </si>
  <si>
    <t>Business - Retailing</t>
  </si>
  <si>
    <t>Commerce - vente au détail</t>
  </si>
  <si>
    <t>D-52929</t>
  </si>
  <si>
    <t>ALGO01017</t>
  </si>
  <si>
    <t>Business - Retail Management</t>
  </si>
  <si>
    <t>ALGO01131</t>
  </si>
  <si>
    <t>CENT01020</t>
  </si>
  <si>
    <t>CONS01007</t>
  </si>
  <si>
    <t>Retail Management</t>
  </si>
  <si>
    <t>GRBR01102</t>
  </si>
  <si>
    <t>HUMB01138</t>
  </si>
  <si>
    <t>LOYT01143</t>
  </si>
  <si>
    <t>NIAG01019</t>
  </si>
  <si>
    <t>Business - Retailing Mgmt/sales (common)</t>
  </si>
  <si>
    <t>NIAG90005</t>
  </si>
  <si>
    <t>Retail Fashion Arts</t>
  </si>
  <si>
    <t>SHER01055</t>
  </si>
  <si>
    <t>SHER01094</t>
  </si>
  <si>
    <t>SLAW01022</t>
  </si>
  <si>
    <t>Retail Marketing Management</t>
  </si>
  <si>
    <t>SSFL01156</t>
  </si>
  <si>
    <t>STCL01090</t>
  </si>
  <si>
    <t>Photographic Sales</t>
  </si>
  <si>
    <t>Photographic Merchandising</t>
  </si>
  <si>
    <t xml:space="preserve"> 2935"</t>
  </si>
  <si>
    <t>Photographie de la marchandisage</t>
  </si>
  <si>
    <t>D-52935</t>
  </si>
  <si>
    <t>SSFL01031</t>
  </si>
  <si>
    <t>SSFL01087</t>
  </si>
  <si>
    <t>Business Sales And Marketing</t>
  </si>
  <si>
    <t>Business - Sales</t>
  </si>
  <si>
    <t>Commerce - ventes</t>
  </si>
  <si>
    <t>D-52936</t>
  </si>
  <si>
    <t>LOYT01057</t>
  </si>
  <si>
    <t>Business - Sales And Marketing</t>
  </si>
  <si>
    <t>NIAG01011</t>
  </si>
  <si>
    <t>SSFL01070</t>
  </si>
  <si>
    <t>Cosmetic Techniques and Management</t>
  </si>
  <si>
    <t>Cosmetic Techniques</t>
  </si>
  <si>
    <t>Techniques de cosmétologie</t>
  </si>
  <si>
    <t>D-52937</t>
  </si>
  <si>
    <t>DURH01254</t>
  </si>
  <si>
    <t>Fashion Arts - Fashion And Cosmetic Management</t>
  </si>
  <si>
    <t>HUMB01140</t>
  </si>
  <si>
    <t>Cosmetic Management</t>
  </si>
  <si>
    <t>HUMB01316</t>
  </si>
  <si>
    <t>Cosmetic Techniques And Management</t>
  </si>
  <si>
    <t>SENE01027</t>
  </si>
  <si>
    <t>Makeup for Media and Creative Arts</t>
  </si>
  <si>
    <t>SHER01128</t>
  </si>
  <si>
    <t>Microcomputer Marketing - Products And Software</t>
  </si>
  <si>
    <t>Computer Sales And Marketing</t>
  </si>
  <si>
    <t xml:space="preserve"> 2940"</t>
  </si>
  <si>
    <t>Ventes d'ordinateurs et marketing</t>
  </si>
  <si>
    <t>D-52940</t>
  </si>
  <si>
    <t>GEOR01126</t>
  </si>
  <si>
    <t>Information Systems Marketing</t>
  </si>
  <si>
    <t>HUMB01193</t>
  </si>
  <si>
    <t>Floor Covering Marketing</t>
  </si>
  <si>
    <t xml:space="preserve"> 2941"</t>
  </si>
  <si>
    <t>Marchandisage des revêtements de sol</t>
  </si>
  <si>
    <t>D-52941</t>
  </si>
  <si>
    <t>HUMB01039</t>
  </si>
  <si>
    <t>Medical Techniques - Prosthetic Aids - Hearing</t>
  </si>
  <si>
    <t xml:space="preserve"> 2943"</t>
  </si>
  <si>
    <t>D-52943</t>
  </si>
  <si>
    <t>Consultation auprès des usagers d'audiophones - 2 ans</t>
  </si>
  <si>
    <t>SHER01049</t>
  </si>
  <si>
    <t>Corporate And Risk Management</t>
  </si>
  <si>
    <t>Security Management</t>
  </si>
  <si>
    <t>Administration de la sécurité</t>
  </si>
  <si>
    <t>D-53001</t>
  </si>
  <si>
    <t>ALGO01297</t>
  </si>
  <si>
    <t>Gestion de la sécurité</t>
  </si>
  <si>
    <t>LACI01097</t>
  </si>
  <si>
    <t>Security Systems Technician</t>
  </si>
  <si>
    <t>Security And Alarms Systems Technician</t>
  </si>
  <si>
    <t>Conception et installation de systèmes de sécurité</t>
  </si>
  <si>
    <t>D-53002</t>
  </si>
  <si>
    <t>ALGO01284</t>
  </si>
  <si>
    <t>Security Systems Implementation And Design</t>
  </si>
  <si>
    <t>CONF01092</t>
  </si>
  <si>
    <t>Closed Circuit Television Surveillance Technician</t>
  </si>
  <si>
    <t>LOYT01106</t>
  </si>
  <si>
    <t>Security System Implementation And Design</t>
  </si>
  <si>
    <t>SHER01164</t>
  </si>
  <si>
    <t>Home And Building Automation Technician</t>
  </si>
  <si>
    <t>SSFL01173</t>
  </si>
  <si>
    <t>Fire Protection And Safety Technician</t>
  </si>
  <si>
    <t>Fire Protection Technician</t>
  </si>
  <si>
    <t>Techniques de protection contre les incendies</t>
  </si>
  <si>
    <t>D-53003</t>
  </si>
  <si>
    <t>ALGO01060</t>
  </si>
  <si>
    <t>ALGO01061</t>
  </si>
  <si>
    <t>Fire Services</t>
  </si>
  <si>
    <t>CONS01445</t>
  </si>
  <si>
    <t>Fire Protection Engineering Technician</t>
  </si>
  <si>
    <t>SENE01101</t>
  </si>
  <si>
    <t>Fire Systems Engineering Technician</t>
  </si>
  <si>
    <t>SSFL01209</t>
  </si>
  <si>
    <t>Law And Security Administration</t>
  </si>
  <si>
    <t>Protection, Security and Investigation</t>
  </si>
  <si>
    <t>Protection, sécurité et enquête</t>
  </si>
  <si>
    <t>D-53007</t>
  </si>
  <si>
    <t>ALGO01068</t>
  </si>
  <si>
    <t>ALGO01159</t>
  </si>
  <si>
    <t>Administration de la loi et de la sécurité</t>
  </si>
  <si>
    <t>BORE01005</t>
  </si>
  <si>
    <t>CAMB01028</t>
  </si>
  <si>
    <t>CAMB01065</t>
  </si>
  <si>
    <t>CANA01089</t>
  </si>
  <si>
    <t>CONF01031</t>
  </si>
  <si>
    <t>CONS01027</t>
  </si>
  <si>
    <t>DURH01084</t>
  </si>
  <si>
    <t>FANS01048</t>
  </si>
  <si>
    <t>GEOR01032</t>
  </si>
  <si>
    <t>HUMB01060</t>
  </si>
  <si>
    <t>LACI01000</t>
  </si>
  <si>
    <t>Protection, sécurité et enquête - sûreté</t>
  </si>
  <si>
    <t>25/09/2019</t>
  </si>
  <si>
    <t>LACI01208</t>
  </si>
  <si>
    <t>Law And Security Administration - Private Security</t>
  </si>
  <si>
    <t>LAMB01036</t>
  </si>
  <si>
    <t>Protection, Security and Investigation - Border Services</t>
  </si>
  <si>
    <t>LAMB01174</t>
  </si>
  <si>
    <t>Law And Security Administration - Customs Border Services</t>
  </si>
  <si>
    <t>LOYT01086</t>
  </si>
  <si>
    <t>Law And Security Administration - Corporate And Commercial Security</t>
  </si>
  <si>
    <t>LOYT01087</t>
  </si>
  <si>
    <t>MOHA01036</t>
  </si>
  <si>
    <t>NIAG01039</t>
  </si>
  <si>
    <t>NIAG01155</t>
  </si>
  <si>
    <t>Law And Security Administration (year 1)</t>
  </si>
  <si>
    <t>NORT02000</t>
  </si>
  <si>
    <t>SAUL01084</t>
  </si>
  <si>
    <t>Law And Security Administration - Customs</t>
  </si>
  <si>
    <t>SAUL01138</t>
  </si>
  <si>
    <t>SAUL01139</t>
  </si>
  <si>
    <t>13/12/2010</t>
  </si>
  <si>
    <t>SENE01054</t>
  </si>
  <si>
    <t>SENE01195</t>
  </si>
  <si>
    <t>SHER01043</t>
  </si>
  <si>
    <t>SHER01110</t>
  </si>
  <si>
    <t>SLAW01125</t>
  </si>
  <si>
    <t>Law And Security Administration - Police Education</t>
  </si>
  <si>
    <t>SSFL01027</t>
  </si>
  <si>
    <t>SSFL01058</t>
  </si>
  <si>
    <t>Law And Security Administration - Security And Risk Management</t>
  </si>
  <si>
    <t>SSFL01089</t>
  </si>
  <si>
    <t>SSFL01106</t>
  </si>
  <si>
    <t>Legal Administration And International Trade - Core</t>
  </si>
  <si>
    <t>SSFL90011</t>
  </si>
  <si>
    <t>STCL01057</t>
  </si>
  <si>
    <t>Border Services</t>
  </si>
  <si>
    <t>STCL01201</t>
  </si>
  <si>
    <t>Police Foundations</t>
  </si>
  <si>
    <t xml:space="preserve"> 3008"</t>
  </si>
  <si>
    <t>Techniques des services policiers</t>
  </si>
  <si>
    <t>D-53008</t>
  </si>
  <si>
    <t>ALGO01322</t>
  </si>
  <si>
    <t>BORE01088</t>
  </si>
  <si>
    <t>CAMB01215</t>
  </si>
  <si>
    <t>14/04/1998</t>
  </si>
  <si>
    <t>CANA01128</t>
  </si>
  <si>
    <t>CENT01191</t>
  </si>
  <si>
    <t>Police Foundations-Investigations and Community Security Services</t>
  </si>
  <si>
    <t>CONF01147</t>
  </si>
  <si>
    <t>26/06/1998</t>
  </si>
  <si>
    <t>CONS01114</t>
  </si>
  <si>
    <t>26/01/1998</t>
  </si>
  <si>
    <t>DURH01103</t>
  </si>
  <si>
    <t>FANS01179</t>
  </si>
  <si>
    <t>GEOR01133</t>
  </si>
  <si>
    <t>HUMB01222</t>
  </si>
  <si>
    <t>LACI01108</t>
  </si>
  <si>
    <t>LAMB01075</t>
  </si>
  <si>
    <t>LOYT01082</t>
  </si>
  <si>
    <t>MOHA01138</t>
  </si>
  <si>
    <t>NIAG01151</t>
  </si>
  <si>
    <t>NORT01176</t>
  </si>
  <si>
    <t>SAUL01135</t>
  </si>
  <si>
    <t>16/04/1998</t>
  </si>
  <si>
    <t>SENE01194</t>
  </si>
  <si>
    <t>SHER01176</t>
  </si>
  <si>
    <t>SLAW01157</t>
  </si>
  <si>
    <t>SSFL01162</t>
  </si>
  <si>
    <t>STCL01149</t>
  </si>
  <si>
    <t>Fire and Life Safety Systems Technician</t>
  </si>
  <si>
    <t>Technicien de systèmes de prévention des incendies et de sécurité des personnes</t>
  </si>
  <si>
    <t>DURH01206</t>
  </si>
  <si>
    <t>HUMB01362</t>
  </si>
  <si>
    <t>Safety, Security and Emergency Management</t>
  </si>
  <si>
    <t>Administration de la sécurité et cas d'urgence</t>
  </si>
  <si>
    <t>D-53015</t>
  </si>
  <si>
    <t>GRBR01267</t>
  </si>
  <si>
    <t>Investigation - Public And Private</t>
  </si>
  <si>
    <t xml:space="preserve"> 3016"</t>
  </si>
  <si>
    <t>Techniques d'enquêtes - publiques et privées</t>
  </si>
  <si>
    <t>D-53016</t>
  </si>
  <si>
    <t>SHER01165</t>
  </si>
  <si>
    <t>Baking and Pastry Arts Management</t>
  </si>
  <si>
    <t>Baking And Pastry Arts Management</t>
  </si>
  <si>
    <t>17/06/2016</t>
  </si>
  <si>
    <t xml:space="preserve"> 3104"</t>
  </si>
  <si>
    <t>Gestion en boulangerie et pâtisserie</t>
  </si>
  <si>
    <t>D-53104</t>
  </si>
  <si>
    <t>ALGO01462</t>
  </si>
  <si>
    <t>CENT01280</t>
  </si>
  <si>
    <t>15/03/2019</t>
  </si>
  <si>
    <t>CONS01342</t>
  </si>
  <si>
    <t>FANS01304</t>
  </si>
  <si>
    <t>GRBR01246</t>
  </si>
  <si>
    <t>Baking &amp; Pastry Arts Management</t>
  </si>
  <si>
    <t>HUMB01338</t>
  </si>
  <si>
    <t>NIAG01248</t>
  </si>
  <si>
    <t>STCL01237</t>
  </si>
  <si>
    <t>Institutional Cooking</t>
  </si>
  <si>
    <t xml:space="preserve"> 3105"</t>
  </si>
  <si>
    <t>Restauration collective</t>
  </si>
  <si>
    <t>D-53105</t>
  </si>
  <si>
    <t>HUMB01171</t>
  </si>
  <si>
    <t>Baking And Pastry Skills</t>
  </si>
  <si>
    <t>Cuisson au four et pâtisserie</t>
  </si>
  <si>
    <t>D-53106</t>
  </si>
  <si>
    <t>NIAG01120</t>
  </si>
  <si>
    <t>Culinary Management</t>
  </si>
  <si>
    <t>Arts culinaires - gestion</t>
  </si>
  <si>
    <t>D-53107</t>
  </si>
  <si>
    <t>ALGO01278</t>
  </si>
  <si>
    <t>Gestion culinaire</t>
  </si>
  <si>
    <t>BORE01028</t>
  </si>
  <si>
    <t>Gestion Culinaire</t>
  </si>
  <si>
    <t>BORE01155</t>
  </si>
  <si>
    <t>CANA01074</t>
  </si>
  <si>
    <t>Culinary Management (bilingual)</t>
  </si>
  <si>
    <t>CANA01075</t>
  </si>
  <si>
    <t>Culinary Arts - Italian</t>
  </si>
  <si>
    <t>CANA01099</t>
  </si>
  <si>
    <t>CENT01272</t>
  </si>
  <si>
    <t>CONF01087</t>
  </si>
  <si>
    <t>Culinary Management - Aboriginal</t>
  </si>
  <si>
    <t>CONF01167</t>
  </si>
  <si>
    <t>CONS01192</t>
  </si>
  <si>
    <t>DURH01202</t>
  </si>
  <si>
    <t>FANS01152</t>
  </si>
  <si>
    <t>GEOR01069</t>
  </si>
  <si>
    <t>GRBR01019</t>
  </si>
  <si>
    <t>Culinary Management - Nutrition</t>
  </si>
  <si>
    <t>GRBR01256</t>
  </si>
  <si>
    <t>HUMB01110</t>
  </si>
  <si>
    <t>LACI01144</t>
  </si>
  <si>
    <t>LAMB01069</t>
  </si>
  <si>
    <t>LAMB01106</t>
  </si>
  <si>
    <t>23/10/2003</t>
  </si>
  <si>
    <t>LOYT01114</t>
  </si>
  <si>
    <t>NIAG01113</t>
  </si>
  <si>
    <t>SAUL01172</t>
  </si>
  <si>
    <t>26/02/2004</t>
  </si>
  <si>
    <t>SLAW01177</t>
  </si>
  <si>
    <t>23/03/1999</t>
  </si>
  <si>
    <t>SSFL01168</t>
  </si>
  <si>
    <t>STCL01119</t>
  </si>
  <si>
    <t>Hospitality - Hotel and Restaurant Operations</t>
  </si>
  <si>
    <t>Hôtellerie</t>
  </si>
  <si>
    <t>D-53200</t>
  </si>
  <si>
    <t>ALGO01059</t>
  </si>
  <si>
    <t>Hotel And Restaurant Management</t>
  </si>
  <si>
    <t>ALGO01221</t>
  </si>
  <si>
    <t>Hospitality Management - Inn And Spa</t>
  </si>
  <si>
    <t>ALGO01388</t>
  </si>
  <si>
    <t>Gestion alimentaire et hôtelière</t>
  </si>
  <si>
    <t>BORE01027</t>
  </si>
  <si>
    <t>Hospitality - Hotel and Restaurant</t>
  </si>
  <si>
    <t>CAMB01119</t>
  </si>
  <si>
    <t>Gestion Alimentaire Et Hoteliere</t>
  </si>
  <si>
    <t>CAMB01120</t>
  </si>
  <si>
    <t>Hotel, Resort And Restaurant Management</t>
  </si>
  <si>
    <t>CANA01019</t>
  </si>
  <si>
    <t>Hotel, Resort And Restaurant Management (bilingual)</t>
  </si>
  <si>
    <t>CANA01041</t>
  </si>
  <si>
    <t>Hospitality - Hotel Operations Management</t>
  </si>
  <si>
    <t>CENT01222</t>
  </si>
  <si>
    <t>Hospitality Management-hotel, Restaurant And Resort</t>
  </si>
  <si>
    <t>CONF01029</t>
  </si>
  <si>
    <t>Hospitality - Hotel and Resort Operations</t>
  </si>
  <si>
    <t>DURH01187</t>
  </si>
  <si>
    <t>Hospitality - Hotel and Resort Services Management</t>
  </si>
  <si>
    <t>FANS01046</t>
  </si>
  <si>
    <t>Hospitality - Hotel and Resort Operations Management</t>
  </si>
  <si>
    <t>GEOR01040</t>
  </si>
  <si>
    <t>GRBR01067</t>
  </si>
  <si>
    <t>Hospitality- Hotel And Restaurant Operations Management</t>
  </si>
  <si>
    <t>HUMB01045</t>
  </si>
  <si>
    <t>Hospitality - Event Management</t>
  </si>
  <si>
    <t>HUMB01353</t>
  </si>
  <si>
    <t>Hôtellerie - Gestion des services d'hébergement et de restauration</t>
  </si>
  <si>
    <t>LACI01021</t>
  </si>
  <si>
    <t>Hospitality And Tourism Management</t>
  </si>
  <si>
    <t>LAMB01040</t>
  </si>
  <si>
    <t>LOYT01026</t>
  </si>
  <si>
    <t>NIAG01148</t>
  </si>
  <si>
    <t>SAUL01026</t>
  </si>
  <si>
    <t>Hospitality Management - Hotel And Resort</t>
  </si>
  <si>
    <t>SAUL01153</t>
  </si>
  <si>
    <t>Hospitality And Hotel Services</t>
  </si>
  <si>
    <t>SENE01047</t>
  </si>
  <si>
    <t>Hospitality Management - Hotel and Restaurant</t>
  </si>
  <si>
    <t>SENE01268</t>
  </si>
  <si>
    <t>SHER01035</t>
  </si>
  <si>
    <t>SLAW01102</t>
  </si>
  <si>
    <t>Hospitality – Hotel &amp; Restaurant Operations</t>
  </si>
  <si>
    <t>SSFL01255</t>
  </si>
  <si>
    <t>Tourism And Hospitality - Core</t>
  </si>
  <si>
    <t>SSFL90006</t>
  </si>
  <si>
    <t>STCL01121</t>
  </si>
  <si>
    <t>Administration alimentaire et hôtelière</t>
  </si>
  <si>
    <t>Food And Beverage Management</t>
  </si>
  <si>
    <t>Gestion des aliments et boissons</t>
  </si>
  <si>
    <t>D-53201</t>
  </si>
  <si>
    <t>BORE01000</t>
  </si>
  <si>
    <t>Food and Beverage Management</t>
  </si>
  <si>
    <t>CENT01221</t>
  </si>
  <si>
    <t>Food and Beverage Management - Hotel and Restaurant Operations</t>
  </si>
  <si>
    <t>26/09/2008</t>
  </si>
  <si>
    <t>CONS01021</t>
  </si>
  <si>
    <t>DURH01058</t>
  </si>
  <si>
    <t>FANS01185</t>
  </si>
  <si>
    <t>GRBR01066</t>
  </si>
  <si>
    <t>MOHA01076</t>
  </si>
  <si>
    <t>NIAG01114</t>
  </si>
  <si>
    <t>Hospitality Administration And Food Service</t>
  </si>
  <si>
    <t>NORT01066</t>
  </si>
  <si>
    <t>Hospitality Administration And Food Service (bilingual)</t>
  </si>
  <si>
    <t>NORT01080</t>
  </si>
  <si>
    <t>SAUL01061</t>
  </si>
  <si>
    <t>Restaurant Management</t>
  </si>
  <si>
    <t>SSFL01017</t>
  </si>
  <si>
    <t>Food Technician - Service Management</t>
  </si>
  <si>
    <t>STCL01027</t>
  </si>
  <si>
    <t>Food And Beverage Service Management</t>
  </si>
  <si>
    <t>STCL01120</t>
  </si>
  <si>
    <t>Native Hotel Lodge Management</t>
  </si>
  <si>
    <t>Gestion autochtone de site de villégiatures</t>
  </si>
  <si>
    <t>D-53202</t>
  </si>
  <si>
    <t>CAMB01194</t>
  </si>
  <si>
    <t>Food And Nutrition Management</t>
  </si>
  <si>
    <t>Nutrition and Food Service Management</t>
  </si>
  <si>
    <t xml:space="preserve"> 3204"</t>
  </si>
  <si>
    <t>Supervision des services alimentaires</t>
  </si>
  <si>
    <t>D-53204</t>
  </si>
  <si>
    <t>Supervision des services alimentaires - 2 ans</t>
  </si>
  <si>
    <t>CANA01015</t>
  </si>
  <si>
    <t>CENT01050</t>
  </si>
  <si>
    <t>Food Service Supervisor</t>
  </si>
  <si>
    <t>CONF01024</t>
  </si>
  <si>
    <t>CONS01299</t>
  </si>
  <si>
    <t>14/08/2023</t>
  </si>
  <si>
    <t>DURH01279</t>
  </si>
  <si>
    <t>Nutrition and Food Services Management</t>
  </si>
  <si>
    <t>FANS01268</t>
  </si>
  <si>
    <t>Food and Nutrition Management</t>
  </si>
  <si>
    <t>HUMB01330</t>
  </si>
  <si>
    <t>Gestion de la nutrition et des services alimentaires</t>
  </si>
  <si>
    <t>LACI01183</t>
  </si>
  <si>
    <t>Food Services Operations Management</t>
  </si>
  <si>
    <t>SHER01115</t>
  </si>
  <si>
    <t>SHER01130</t>
  </si>
  <si>
    <t>SSFL01097</t>
  </si>
  <si>
    <t>Food Services Management</t>
  </si>
  <si>
    <t>STCL01213</t>
  </si>
  <si>
    <t>Tourism - Travel Services</t>
  </si>
  <si>
    <t>17/07/1998</t>
  </si>
  <si>
    <t>D-53205</t>
  </si>
  <si>
    <t>ALGO01095</t>
  </si>
  <si>
    <t>ALGO01234</t>
  </si>
  <si>
    <t>Tourisme et voyage</t>
  </si>
  <si>
    <t>BORE01078</t>
  </si>
  <si>
    <t>Sustainable Outdoor Recreation</t>
  </si>
  <si>
    <t>CAMB01199</t>
  </si>
  <si>
    <t>29/04/1999</t>
  </si>
  <si>
    <t>CAMB01224</t>
  </si>
  <si>
    <t>15/08/2015</t>
  </si>
  <si>
    <t>CENT01042</t>
  </si>
  <si>
    <t>Tourism - Cultural and Heritage</t>
  </si>
  <si>
    <t>CENT01220</t>
  </si>
  <si>
    <t>Tourism - Travel and Eco-Adventure</t>
  </si>
  <si>
    <t>CONF01045</t>
  </si>
  <si>
    <t>Tourism - Destinations and Travel Management</t>
  </si>
  <si>
    <t>30/01/2019</t>
  </si>
  <si>
    <t>CONS01336</t>
  </si>
  <si>
    <t>Tourism - Destination Marketing</t>
  </si>
  <si>
    <t>DURH01262</t>
  </si>
  <si>
    <t>Tourism - Travel</t>
  </si>
  <si>
    <t>FANS01086</t>
  </si>
  <si>
    <t>GEOR01176</t>
  </si>
  <si>
    <t>Aboriginal Tourism</t>
  </si>
  <si>
    <t>GEOR01190</t>
  </si>
  <si>
    <t>Tourism - Travel Services Management</t>
  </si>
  <si>
    <t>HUMB01097</t>
  </si>
  <si>
    <t>LACI01006</t>
  </si>
  <si>
    <t>Tourism - Operations Management</t>
  </si>
  <si>
    <t>31/10/2018</t>
  </si>
  <si>
    <t>LAMB01172</t>
  </si>
  <si>
    <t>Tourism And Travel - Marketing And Promotion</t>
  </si>
  <si>
    <t>LOYT01070</t>
  </si>
  <si>
    <t>MOHA01084</t>
  </si>
  <si>
    <t>NIAG01058</t>
  </si>
  <si>
    <t>Tourism - Tours And Attractions (bilingual)</t>
  </si>
  <si>
    <t>NIAG01063</t>
  </si>
  <si>
    <t>Ecotourism Operations</t>
  </si>
  <si>
    <t>SAUL01116</t>
  </si>
  <si>
    <t>Tourism And Travel</t>
  </si>
  <si>
    <t>SENE01157</t>
  </si>
  <si>
    <t>SHER01114</t>
  </si>
  <si>
    <t>Tourism Management - Eco-adventure</t>
  </si>
  <si>
    <t>SLAW01190</t>
  </si>
  <si>
    <t>21/02/2018</t>
  </si>
  <si>
    <t>SLAW01225</t>
  </si>
  <si>
    <t>SSFL01086</t>
  </si>
  <si>
    <t>STCL01053</t>
  </si>
  <si>
    <t>STCL01122</t>
  </si>
  <si>
    <t>Gestion de l'industrie de l'accueil et du tourisme</t>
  </si>
  <si>
    <t>D-53209</t>
  </si>
  <si>
    <t>CONS01210</t>
  </si>
  <si>
    <t>23/06/2005</t>
  </si>
  <si>
    <t>SLAW01189</t>
  </si>
  <si>
    <t>Hospitality Management - Catering</t>
  </si>
  <si>
    <t xml:space="preserve"> 3211"</t>
  </si>
  <si>
    <t>Gestion de l’industrie de l'accueil – restauration</t>
  </si>
  <si>
    <t>D-53211</t>
  </si>
  <si>
    <t>Gestion de l’industrie de l'accueil - restauration</t>
  </si>
  <si>
    <t>GRBR01254</t>
  </si>
  <si>
    <t>Snow Resort Operations</t>
  </si>
  <si>
    <t>Ski Resort Operations And Management</t>
  </si>
  <si>
    <t>Exploitation d'une station de ski</t>
  </si>
  <si>
    <t>D-53217</t>
  </si>
  <si>
    <t>GEOR01146</t>
  </si>
  <si>
    <t>HUMB01156</t>
  </si>
  <si>
    <t>Formation en services funéraires</t>
  </si>
  <si>
    <t>Funeral Service Education</t>
  </si>
  <si>
    <t>Services funéraires</t>
  </si>
  <si>
    <t>D-53303</t>
  </si>
  <si>
    <t>BORE01023</t>
  </si>
  <si>
    <t>CAMB01170</t>
  </si>
  <si>
    <t>HUMB01040</t>
  </si>
  <si>
    <t>Directrice ou directeur de funérailles - classe 2 (sans permis d’embaumeur)</t>
  </si>
  <si>
    <t>Funeral Director</t>
  </si>
  <si>
    <t xml:space="preserve"> 3305"</t>
  </si>
  <si>
    <t>Directrice ou directeur de funérailles</t>
  </si>
  <si>
    <t>D-53305</t>
  </si>
  <si>
    <t>BORE01156</t>
  </si>
  <si>
    <t>Directrice ou directeur de funérailles- classe 1 (avec permis d’embaumeur)</t>
  </si>
  <si>
    <t>BORE01157</t>
  </si>
  <si>
    <t>Funeral Director Class 1 (Embalming)</t>
  </si>
  <si>
    <t>HUMB01347</t>
  </si>
  <si>
    <t>Funeral Director Class 2 (Non-Embalming)</t>
  </si>
  <si>
    <t>HUMB01348</t>
  </si>
  <si>
    <t>Hair Stylist</t>
  </si>
  <si>
    <t>Hairstyling</t>
  </si>
  <si>
    <t>14/04/2008</t>
  </si>
  <si>
    <t>Coiffure</t>
  </si>
  <si>
    <t>D-53400</t>
  </si>
  <si>
    <t>ALGO01395</t>
  </si>
  <si>
    <t>BORE01150</t>
  </si>
  <si>
    <t>FANS01260</t>
  </si>
  <si>
    <t>GEOR01255</t>
  </si>
  <si>
    <t>Design de coiffure</t>
  </si>
  <si>
    <t>31/08/2007</t>
  </si>
  <si>
    <t>LACI01152</t>
  </si>
  <si>
    <t>LAMB01124</t>
  </si>
  <si>
    <t>NIAG01231</t>
  </si>
  <si>
    <t>SAUL01206</t>
  </si>
  <si>
    <t>SLAW01207</t>
  </si>
  <si>
    <t>25/05/2023</t>
  </si>
  <si>
    <t>SSFL01322</t>
  </si>
  <si>
    <t>STCL01230</t>
  </si>
  <si>
    <t>Esthetician</t>
  </si>
  <si>
    <t xml:space="preserve"> 3401"</t>
  </si>
  <si>
    <t>Techniques d'esthétique</t>
  </si>
  <si>
    <t>D-53401</t>
  </si>
  <si>
    <t>ALGO01396</t>
  </si>
  <si>
    <t>BORE01091</t>
  </si>
  <si>
    <t>CENT01223</t>
  </si>
  <si>
    <t>Esthetics</t>
  </si>
  <si>
    <t>H484</t>
  </si>
  <si>
    <t>CONS01173</t>
  </si>
  <si>
    <t>CONS01348</t>
  </si>
  <si>
    <t>Esthetician-Spa Management</t>
  </si>
  <si>
    <t>DURH01253</t>
  </si>
  <si>
    <t>Esthetician - Spa Management</t>
  </si>
  <si>
    <t>GEOR01217</t>
  </si>
  <si>
    <t>GRBR01146</t>
  </si>
  <si>
    <t>Esthetician-spa Management</t>
  </si>
  <si>
    <t>HUMB01301</t>
  </si>
  <si>
    <t>LACI01109</t>
  </si>
  <si>
    <t>24/09/2007</t>
  </si>
  <si>
    <t>LAMB01097</t>
  </si>
  <si>
    <t>Esthetics and Spa Management</t>
  </si>
  <si>
    <t>LOYT01122</t>
  </si>
  <si>
    <t>NIAG01202</t>
  </si>
  <si>
    <t>NORT01233</t>
  </si>
  <si>
    <t>30/05/2005</t>
  </si>
  <si>
    <t>SAUL01165</t>
  </si>
  <si>
    <t>SENE01166</t>
  </si>
  <si>
    <t>SHER01087</t>
  </si>
  <si>
    <t>SLAW01172</t>
  </si>
  <si>
    <t>SSFL01221</t>
  </si>
  <si>
    <t>20/07/2004</t>
  </si>
  <si>
    <t>STCL01177</t>
  </si>
  <si>
    <t>Flight Services - Operations and Cabin Management</t>
  </si>
  <si>
    <t>Services aériens – Les opérations et la gestion de la cabine</t>
  </si>
  <si>
    <t>D-53601</t>
  </si>
  <si>
    <t>SENE01320</t>
  </si>
  <si>
    <t>Wine Technician</t>
  </si>
  <si>
    <t>Bio-food Technician</t>
  </si>
  <si>
    <t xml:space="preserve"> 3700"</t>
  </si>
  <si>
    <t>Techniques d'oenologie</t>
  </si>
  <si>
    <t>D-53700</t>
  </si>
  <si>
    <t>LOYT01102</t>
  </si>
  <si>
    <t>LOYT01104</t>
  </si>
  <si>
    <t>Winery And Viticulture Technician</t>
  </si>
  <si>
    <t>18/02/2000</t>
  </si>
  <si>
    <t xml:space="preserve"> 3701"</t>
  </si>
  <si>
    <t>Techniques de vinerie et viticulture</t>
  </si>
  <si>
    <t>D-53701</t>
  </si>
  <si>
    <t>NIAG01172</t>
  </si>
  <si>
    <t>Brewmaster and Brewery Operations Management</t>
  </si>
  <si>
    <t xml:space="preserve"> 3703"</t>
  </si>
  <si>
    <t>Maître-brasseur et gestion de brasserie</t>
  </si>
  <si>
    <t>D-53703</t>
  </si>
  <si>
    <t>NIAG01216</t>
  </si>
  <si>
    <t>Food Processing Technician</t>
  </si>
  <si>
    <t>Techniques de la transformation des aliments</t>
  </si>
  <si>
    <t>D-53704</t>
  </si>
  <si>
    <t>CONS01257</t>
  </si>
  <si>
    <t>Transformation des aliments et assurance qualité</t>
  </si>
  <si>
    <t>24/07/2018</t>
  </si>
  <si>
    <t>LACI01203</t>
  </si>
  <si>
    <t>Retail Floristry</t>
  </si>
  <si>
    <t>Retail Floriculture</t>
  </si>
  <si>
    <t>Floriculture - vente de détail</t>
  </si>
  <si>
    <t>D-53901</t>
  </si>
  <si>
    <t>HUMB01080</t>
  </si>
  <si>
    <t>Greenhouse Technician</t>
  </si>
  <si>
    <t xml:space="preserve"> 3902"</t>
  </si>
  <si>
    <t>Techniques de serriculture</t>
  </si>
  <si>
    <t>D-53902</t>
  </si>
  <si>
    <t>NIAG01171</t>
  </si>
  <si>
    <t>27/05/2022</t>
  </si>
  <si>
    <t>STCL01254</t>
  </si>
  <si>
    <t>Horticulture Technician</t>
  </si>
  <si>
    <t>Techniques d'horticulture</t>
  </si>
  <si>
    <t>D-53905</t>
  </si>
  <si>
    <t>ALGO01058</t>
  </si>
  <si>
    <t>Horticulture And Landscaping Technician</t>
  </si>
  <si>
    <t>ALGO01116</t>
  </si>
  <si>
    <t>CAMB01145</t>
  </si>
  <si>
    <t>DURH01203</t>
  </si>
  <si>
    <t>FANS01207</t>
  </si>
  <si>
    <t>GEOR01309</t>
  </si>
  <si>
    <t>HUMB01058</t>
  </si>
  <si>
    <t>Horticulture et paysagisme</t>
  </si>
  <si>
    <t>LACI01022</t>
  </si>
  <si>
    <t>LAMB01054</t>
  </si>
  <si>
    <t>NIAG01032</t>
  </si>
  <si>
    <t>Horticulture Technician - Landscape</t>
  </si>
  <si>
    <t>H004</t>
  </si>
  <si>
    <t>NIAG01154</t>
  </si>
  <si>
    <t>Landscape Technician - Environmental</t>
  </si>
  <si>
    <t>26/06/2013</t>
  </si>
  <si>
    <t>SAUL01199</t>
  </si>
  <si>
    <t>STCL01031</t>
  </si>
  <si>
    <t>Urban Ecosystem Technician</t>
  </si>
  <si>
    <t>Urban Forestry Technician</t>
  </si>
  <si>
    <t>Pratique en sylviculture urbaine</t>
  </si>
  <si>
    <t>D-53906</t>
  </si>
  <si>
    <t>SAUL01243</t>
  </si>
  <si>
    <t>SSFL01251</t>
  </si>
  <si>
    <t>Horticultural Industries</t>
  </si>
  <si>
    <t xml:space="preserve"> 3907"</t>
  </si>
  <si>
    <t>Secteurs de l'horticulture</t>
  </si>
  <si>
    <t>D-53907</t>
  </si>
  <si>
    <t>ALGO01425</t>
  </si>
  <si>
    <t>Landscape Design Technician</t>
  </si>
  <si>
    <t>FANS01404</t>
  </si>
  <si>
    <t>Farm Business Management</t>
  </si>
  <si>
    <t xml:space="preserve"> 4005"</t>
  </si>
  <si>
    <t>Gestion d'entreprises agricoles</t>
  </si>
  <si>
    <t>D-54005</t>
  </si>
  <si>
    <t>FANS01036</t>
  </si>
  <si>
    <t>Farm Management - Land Use</t>
  </si>
  <si>
    <t>FANS01037</t>
  </si>
  <si>
    <t>Farm Management And Agroecology</t>
  </si>
  <si>
    <t>SSFL01015</t>
  </si>
  <si>
    <t>Forestry Technician</t>
  </si>
  <si>
    <t>Techniques forestières</t>
  </si>
  <si>
    <t>D-54203</t>
  </si>
  <si>
    <t>ALGO01049</t>
  </si>
  <si>
    <t>ALGO01050</t>
  </si>
  <si>
    <t>Forestry Techniques - Woodsworker</t>
  </si>
  <si>
    <t>ALGO01164</t>
  </si>
  <si>
    <t>ALGO01165</t>
  </si>
  <si>
    <t>BORE01056</t>
  </si>
  <si>
    <t>Techniques Forestieres</t>
  </si>
  <si>
    <t>CAMB01156</t>
  </si>
  <si>
    <t>Forestry Technician - Ecosystem Management</t>
  </si>
  <si>
    <t>CONF01159</t>
  </si>
  <si>
    <t>Techniques en environnement forestier</t>
  </si>
  <si>
    <t>LACI01057</t>
  </si>
  <si>
    <t>Timber Operations Technician</t>
  </si>
  <si>
    <t>NORT01188</t>
  </si>
  <si>
    <t>Forest Conservation Technician</t>
  </si>
  <si>
    <t>21/01/2008</t>
  </si>
  <si>
    <t>SAUL01021</t>
  </si>
  <si>
    <t>Aboriginal Resource Technician</t>
  </si>
  <si>
    <t>SAUL01110</t>
  </si>
  <si>
    <t>SSFL01051</t>
  </si>
  <si>
    <t>Forestry Technician - Adaptive Practices</t>
  </si>
  <si>
    <t>SSFL01312</t>
  </si>
  <si>
    <t>Natural Resources Program (core)</t>
  </si>
  <si>
    <t>SSFL90001</t>
  </si>
  <si>
    <t>Renewable Resource Technician</t>
  </si>
  <si>
    <t xml:space="preserve"> 4204"</t>
  </si>
  <si>
    <t>Techniques des systèmes intégrés de gestion des ressources</t>
  </si>
  <si>
    <t>D-54204</t>
  </si>
  <si>
    <t>SAUL01111</t>
  </si>
  <si>
    <t>Ecosystem Management Technician</t>
  </si>
  <si>
    <t>SSFL01143</t>
  </si>
  <si>
    <t>Adventure Recreation And Parks Technician</t>
  </si>
  <si>
    <t>Forest Recreation Technician</t>
  </si>
  <si>
    <t xml:space="preserve"> 4205"</t>
  </si>
  <si>
    <t>Techniques des loisirs en forêt</t>
  </si>
  <si>
    <t>D-54205</t>
  </si>
  <si>
    <t>SAUL01112</t>
  </si>
  <si>
    <t>Manufacturing Technician - Wood Products</t>
  </si>
  <si>
    <t>Techniques de fabrication - travail du bois</t>
  </si>
  <si>
    <t>D-54300</t>
  </si>
  <si>
    <t>CANA01175</t>
  </si>
  <si>
    <t>Woodworking Technician</t>
  </si>
  <si>
    <t>CONS01028</t>
  </si>
  <si>
    <t>Industrial Woodworking Technician</t>
  </si>
  <si>
    <t>W003</t>
  </si>
  <si>
    <t>16/08/1999</t>
  </si>
  <si>
    <t>HUMB01241</t>
  </si>
  <si>
    <t>MOHA01228</t>
  </si>
  <si>
    <t>STCL01145</t>
  </si>
  <si>
    <t>Manufacturing Technician - Forest Products</t>
  </si>
  <si>
    <t xml:space="preserve"> 4305"</t>
  </si>
  <si>
    <t>Techniques de fabrication-produits forestiers</t>
  </si>
  <si>
    <t>D-54305</t>
  </si>
  <si>
    <t>CONF01169</t>
  </si>
  <si>
    <t>Pulp And Paper Engineering Technician</t>
  </si>
  <si>
    <t>Techniques du génie des pâtes et papier</t>
  </si>
  <si>
    <t>D-54307</t>
  </si>
  <si>
    <t>SAUL01147</t>
  </si>
  <si>
    <t>Geological Engineering - Common</t>
  </si>
  <si>
    <t xml:space="preserve"> 4400"</t>
  </si>
  <si>
    <t>Génie géologique - générale</t>
  </si>
  <si>
    <t>D-54400</t>
  </si>
  <si>
    <t>SSFL90002</t>
  </si>
  <si>
    <t>Resources Drilling Technician</t>
  </si>
  <si>
    <t>Resources Technician - Drilling</t>
  </si>
  <si>
    <t>26/05/2000</t>
  </si>
  <si>
    <t>Techniques des richesses naturelles - forage</t>
  </si>
  <si>
    <t>D-54403</t>
  </si>
  <si>
    <t>SSFL01035</t>
  </si>
  <si>
    <t>Geological Engineering Technician</t>
  </si>
  <si>
    <t xml:space="preserve"> 4407"</t>
  </si>
  <si>
    <t>Techniques du génie géologique</t>
  </si>
  <si>
    <t>D-54407</t>
  </si>
  <si>
    <t>CAMB01045</t>
  </si>
  <si>
    <t>SAUL01025</t>
  </si>
  <si>
    <t>SSFL01022</t>
  </si>
  <si>
    <t>Earth Resources Technician</t>
  </si>
  <si>
    <t>30/11/1981</t>
  </si>
  <si>
    <t>SSFL01061</t>
  </si>
  <si>
    <t>Geological Technician - Minerals</t>
  </si>
  <si>
    <t>SSFL01062</t>
  </si>
  <si>
    <t>Geoscience Data Technician</t>
  </si>
  <si>
    <t>SSFL01082</t>
  </si>
  <si>
    <t>Metallurgical Engineering Technician</t>
  </si>
  <si>
    <t xml:space="preserve"> 4409"</t>
  </si>
  <si>
    <t>Techniques de génie métallurgique</t>
  </si>
  <si>
    <t>D-54409</t>
  </si>
  <si>
    <t>CAMB01033</t>
  </si>
  <si>
    <t>NORT01183</t>
  </si>
  <si>
    <t>Metallurgical Engineering Technician - Materials Testing</t>
  </si>
  <si>
    <t>SSFL01046</t>
  </si>
  <si>
    <t>Mining Engineering Technician</t>
  </si>
  <si>
    <t>Techniques du génie minier</t>
  </si>
  <si>
    <t>D-54411</t>
  </si>
  <si>
    <t>CAMB01036</t>
  </si>
  <si>
    <t>NORT01038</t>
  </si>
  <si>
    <t>Food Processing Technician - Industrial</t>
  </si>
  <si>
    <t>Food Industry Technician</t>
  </si>
  <si>
    <t>Techniques de l'industrie alimentaire</t>
  </si>
  <si>
    <t>D-54513</t>
  </si>
  <si>
    <t>CANA01056</t>
  </si>
  <si>
    <t>HUMB01036</t>
  </si>
  <si>
    <t>Food Technician - Laboratory</t>
  </si>
  <si>
    <t>STCL01026</t>
  </si>
  <si>
    <t>Military Arts And Science</t>
  </si>
  <si>
    <t>Programme militaire d'arts et science</t>
  </si>
  <si>
    <t>D-54700</t>
  </si>
  <si>
    <t>ALGO01381</t>
  </si>
  <si>
    <t>Programme général d'arts et de sciences - études militaires</t>
  </si>
  <si>
    <t>BORE01130</t>
  </si>
  <si>
    <t>CANA01182</t>
  </si>
  <si>
    <t>Military Arts &amp; Science</t>
  </si>
  <si>
    <t>FANS01270</t>
  </si>
  <si>
    <t>Programme général d'arts et de sciences- étude militaires</t>
  </si>
  <si>
    <t>LACI01146</t>
  </si>
  <si>
    <t>NIAG01204</t>
  </si>
  <si>
    <t>General Arts And Science</t>
  </si>
  <si>
    <t>Cours collégial général</t>
  </si>
  <si>
    <t>D-54701</t>
  </si>
  <si>
    <t>ALGO01051</t>
  </si>
  <si>
    <t>ALGO01157</t>
  </si>
  <si>
    <t>Programme général d'arts et science</t>
  </si>
  <si>
    <t>BORE01035</t>
  </si>
  <si>
    <t>CAMB01023</t>
  </si>
  <si>
    <t>General Arts And Science - Social Science</t>
  </si>
  <si>
    <t>CAMB01024</t>
  </si>
  <si>
    <t>CAMB01113</t>
  </si>
  <si>
    <t>CANA01017</t>
  </si>
  <si>
    <t>31/01/2014</t>
  </si>
  <si>
    <t>CENT01087</t>
  </si>
  <si>
    <t>CONF01025</t>
  </si>
  <si>
    <t>CONS01022</t>
  </si>
  <si>
    <t>DURH01073</t>
  </si>
  <si>
    <t>FANS01042</t>
  </si>
  <si>
    <t>General Arts And Science - Liberal Studies</t>
  </si>
  <si>
    <t>GEOR01029</t>
  </si>
  <si>
    <t>GRBR01131</t>
  </si>
  <si>
    <t>HUMB01043</t>
  </si>
  <si>
    <t>LACI01032</t>
  </si>
  <si>
    <t>Liberal Studies</t>
  </si>
  <si>
    <t>LAMB01012</t>
  </si>
  <si>
    <t>LOYT01022</t>
  </si>
  <si>
    <t>MOHA01095</t>
  </si>
  <si>
    <t>15/03/1994</t>
  </si>
  <si>
    <t>NIAG01059</t>
  </si>
  <si>
    <t>NORT01065</t>
  </si>
  <si>
    <t>NORT01156</t>
  </si>
  <si>
    <t>SAUL01024</t>
  </si>
  <si>
    <t>General Arts and Science - University Transfer</t>
  </si>
  <si>
    <t>24/11/2015</t>
  </si>
  <si>
    <t>SAUL01211</t>
  </si>
  <si>
    <t>General Arts and Science- Environmental Health</t>
  </si>
  <si>
    <t>SAUL01212</t>
  </si>
  <si>
    <t>SENE01147</t>
  </si>
  <si>
    <t>Arts and Science - University Transfer</t>
  </si>
  <si>
    <t>SENE01309</t>
  </si>
  <si>
    <t>SHER01031</t>
  </si>
  <si>
    <t>General Arts And Science - Interdisciplinary Arts</t>
  </si>
  <si>
    <t>SHER01179</t>
  </si>
  <si>
    <t>SLAW01114</t>
  </si>
  <si>
    <t>General Arts And Science (bilingual)</t>
  </si>
  <si>
    <t>SLAW01115</t>
  </si>
  <si>
    <t>Programme General D'arts Et Science</t>
  </si>
  <si>
    <t>SLAW01122</t>
  </si>
  <si>
    <t>15/05/2014</t>
  </si>
  <si>
    <t>SSFL01021</t>
  </si>
  <si>
    <t>Arts And Science - Core</t>
  </si>
  <si>
    <t>SSFL90007</t>
  </si>
  <si>
    <t>STCL01111</t>
  </si>
  <si>
    <t>STCL01211</t>
  </si>
  <si>
    <t>Indigenous Studies</t>
  </si>
  <si>
    <t>Études autochtones</t>
  </si>
  <si>
    <t>D-54702</t>
  </si>
  <si>
    <t>ALGO01503</t>
  </si>
  <si>
    <t>Cree Cultural Practitioner</t>
  </si>
  <si>
    <t xml:space="preserve"> 4703"</t>
  </si>
  <si>
    <t>Praticien de la culture Cris</t>
  </si>
  <si>
    <t>D-54703</t>
  </si>
  <si>
    <t>CANA01139</t>
  </si>
  <si>
    <t>Techniques de soudage et de fabrication</t>
  </si>
  <si>
    <t>Welding Engineering Technician</t>
  </si>
  <si>
    <t>19/06/2006</t>
  </si>
  <si>
    <t>Techniques du génie du soudage</t>
  </si>
  <si>
    <t>D-54900</t>
  </si>
  <si>
    <t>BORE01048</t>
  </si>
  <si>
    <t>Welding And Fabrication Technician</t>
  </si>
  <si>
    <t>CAMB01235</t>
  </si>
  <si>
    <t>CONS01044</t>
  </si>
  <si>
    <t>Metal Fabrication Technician</t>
  </si>
  <si>
    <t>CONS01058</t>
  </si>
  <si>
    <t>Welding Engineering Technician - Robotics</t>
  </si>
  <si>
    <t>CONS01352</t>
  </si>
  <si>
    <t>DURH01232</t>
  </si>
  <si>
    <t>Welding Technician</t>
  </si>
  <si>
    <t>GRBR01117</t>
  </si>
  <si>
    <t>LACI01184</t>
  </si>
  <si>
    <t>MOHA01087</t>
  </si>
  <si>
    <t>NIAG01082</t>
  </si>
  <si>
    <t>30/07/2009</t>
  </si>
  <si>
    <t>NIAG01214</t>
  </si>
  <si>
    <t>Welding Engineering Technician - Inspection</t>
  </si>
  <si>
    <t>NORT01084</t>
  </si>
  <si>
    <t>Welding Engineering Technician - Inspection (bilingual)</t>
  </si>
  <si>
    <t>NORT01111</t>
  </si>
  <si>
    <t>Welding &amp; Fabrication Technician</t>
  </si>
  <si>
    <t>SLAW01193</t>
  </si>
  <si>
    <t>Welding and Fabrication Technician</t>
  </si>
  <si>
    <t>26/05/2014</t>
  </si>
  <si>
    <t>SSFL01272</t>
  </si>
  <si>
    <t xml:space="preserve"> 4902"</t>
  </si>
  <si>
    <t>FANS01379</t>
  </si>
  <si>
    <t>LOYT01159</t>
  </si>
  <si>
    <t>NORT01252</t>
  </si>
  <si>
    <t>29/10/2015</t>
  </si>
  <si>
    <t>SHER01251</t>
  </si>
  <si>
    <t>Metal Fabrication</t>
  </si>
  <si>
    <t xml:space="preserve"> 4910"</t>
  </si>
  <si>
    <t>Pratique de fabrication des produits métalliques</t>
  </si>
  <si>
    <t>D-54910</t>
  </si>
  <si>
    <t>SAUL01187</t>
  </si>
  <si>
    <t>Computer Maintenance Technician</t>
  </si>
  <si>
    <t>Electronics Technician - General Servicing</t>
  </si>
  <si>
    <t>Techniques du génie électronique - entretien général</t>
  </si>
  <si>
    <t>D-55200</t>
  </si>
  <si>
    <t>FANS01117</t>
  </si>
  <si>
    <t>FANS01135</t>
  </si>
  <si>
    <t>Electronics Techniques - Radio, Tv And Hi-fi Servicing</t>
  </si>
  <si>
    <t>LAMB01028</t>
  </si>
  <si>
    <t>Signals And Communications Technician</t>
  </si>
  <si>
    <t xml:space="preserve"> 5202"</t>
  </si>
  <si>
    <t>Techniques de signalisation et de communications</t>
  </si>
  <si>
    <t>D-55202</t>
  </si>
  <si>
    <t>SAUL01161</t>
  </si>
  <si>
    <t>Electronics Engineering Technician - Microcomputer</t>
  </si>
  <si>
    <t>Electronics Engineering Technician</t>
  </si>
  <si>
    <t xml:space="preserve"> 5203"</t>
  </si>
  <si>
    <t>Techniques du génie électronique</t>
  </si>
  <si>
    <t>D-55203</t>
  </si>
  <si>
    <t>ALGO00900</t>
  </si>
  <si>
    <t>ALGO01039</t>
  </si>
  <si>
    <t>ALGO01040</t>
  </si>
  <si>
    <t>(P-T) Electronics Engineering Technician - Digital</t>
  </si>
  <si>
    <t>ALGO01179</t>
  </si>
  <si>
    <t>Techniques du génie électronique - industriel</t>
  </si>
  <si>
    <t>BORE01053</t>
  </si>
  <si>
    <t>CAMB01020</t>
  </si>
  <si>
    <t>CAMB01064</t>
  </si>
  <si>
    <t>Electronique (commun)</t>
  </si>
  <si>
    <t>CAMB90008</t>
  </si>
  <si>
    <t>Broadcast Systems Technician</t>
  </si>
  <si>
    <t>CANA01044</t>
  </si>
  <si>
    <t>Electronics Engineering Technician - Telecommunications</t>
  </si>
  <si>
    <t>CANA01068</t>
  </si>
  <si>
    <t>CANA01069</t>
  </si>
  <si>
    <t>CENT01039</t>
  </si>
  <si>
    <t>CONF01021</t>
  </si>
  <si>
    <t>Electronics Engineering Technician - Tv/audio</t>
  </si>
  <si>
    <t>CONF01022</t>
  </si>
  <si>
    <t>CONS01017</t>
  </si>
  <si>
    <t>CONS01046</t>
  </si>
  <si>
    <t>Electronics Engineering Technician - Industrial Controls</t>
  </si>
  <si>
    <t>CONS01056</t>
  </si>
  <si>
    <t>DURH01024</t>
  </si>
  <si>
    <t>Electronics Engineering Technician - Office Information Systems</t>
  </si>
  <si>
    <t>DURH01053</t>
  </si>
  <si>
    <t>Electronics Technician - Process Control</t>
  </si>
  <si>
    <t>FANS00909</t>
  </si>
  <si>
    <t>FANS01097</t>
  </si>
  <si>
    <t>Electronics Engineering Technician - Robotics And Automation</t>
  </si>
  <si>
    <t>FANS01118</t>
  </si>
  <si>
    <t>FANS01209</t>
  </si>
  <si>
    <t>GEOR01026</t>
  </si>
  <si>
    <t>GRBR01031</t>
  </si>
  <si>
    <t>Electronics Engineering Technician - Acoustics</t>
  </si>
  <si>
    <t>GRBR01032</t>
  </si>
  <si>
    <t>Electronics Technician - Communications</t>
  </si>
  <si>
    <t>GRBR01166</t>
  </si>
  <si>
    <t>Electronics Technician - Microcomputer</t>
  </si>
  <si>
    <t>GRBR01168</t>
  </si>
  <si>
    <t>HUMB01031</t>
  </si>
  <si>
    <t>Electronics Engineering Technician - Medical Equipment</t>
  </si>
  <si>
    <t>HUMB01032</t>
  </si>
  <si>
    <t>LACI01054</t>
  </si>
  <si>
    <t>LAMB01053</t>
  </si>
  <si>
    <t>Electronics Engineering Technician - Computers</t>
  </si>
  <si>
    <t>LOYT01020</t>
  </si>
  <si>
    <t>MOHA01026</t>
  </si>
  <si>
    <t>NIAG01025</t>
  </si>
  <si>
    <t>NORT01028</t>
  </si>
  <si>
    <t>Electronics Engineering Technician (bilingual)</t>
  </si>
  <si>
    <t>NORT01115</t>
  </si>
  <si>
    <t>SAUL01019</t>
  </si>
  <si>
    <t>25/04/2014</t>
  </si>
  <si>
    <t>SENE01035</t>
  </si>
  <si>
    <t>30/01/1980</t>
  </si>
  <si>
    <t>SENE01098</t>
  </si>
  <si>
    <t>Electronics Engineering Technician - Electrophotographic Systems</t>
  </si>
  <si>
    <t>SENE01159</t>
  </si>
  <si>
    <t>Electronics Engineering Technician - Broadband Cable</t>
  </si>
  <si>
    <t>SENE01212</t>
  </si>
  <si>
    <t>Electronics Engineering Technician (core)</t>
  </si>
  <si>
    <t>SENE90001</t>
  </si>
  <si>
    <t>Telecommunications Technician</t>
  </si>
  <si>
    <t>SHER00901</t>
  </si>
  <si>
    <t>SHER01026</t>
  </si>
  <si>
    <t>SHER01079</t>
  </si>
  <si>
    <t>SHER01163</t>
  </si>
  <si>
    <t>SLAW01076</t>
  </si>
  <si>
    <t>SLAW01081</t>
  </si>
  <si>
    <t>SLAW01095</t>
  </si>
  <si>
    <t>Electronics Engineering Technician - Data Communication</t>
  </si>
  <si>
    <t>SLAW01104</t>
  </si>
  <si>
    <t>SSFL01009</t>
  </si>
  <si>
    <t>Electronics Engineering Technician - Telephone Systems</t>
  </si>
  <si>
    <t>SSFL01075</t>
  </si>
  <si>
    <t>SSFL01077</t>
  </si>
  <si>
    <t>Electronics Engineering Technician - Consumer Electronics</t>
  </si>
  <si>
    <t>SSFL01119</t>
  </si>
  <si>
    <t>Electronics Engineering Technician - Information Networks</t>
  </si>
  <si>
    <t>SSFL01151</t>
  </si>
  <si>
    <t>Electrical/electronics - Core</t>
  </si>
  <si>
    <t>SSFL90010</t>
  </si>
  <si>
    <t>STCL01021</t>
  </si>
  <si>
    <t>Electronics Technician - Computers</t>
  </si>
  <si>
    <t>STCL01096</t>
  </si>
  <si>
    <t>Aviation Technician - Avionics Maintenance</t>
  </si>
  <si>
    <t>Techniques de l'aviation - entretien avionique</t>
  </si>
  <si>
    <t>D-55211</t>
  </si>
  <si>
    <t>CANA01033</t>
  </si>
  <si>
    <t>CENT01121</t>
  </si>
  <si>
    <t>CONF01006</t>
  </si>
  <si>
    <t>CONF01168</t>
  </si>
  <si>
    <t>30/03/2011</t>
  </si>
  <si>
    <t>FANS01283</t>
  </si>
  <si>
    <t>MOHA01262</t>
  </si>
  <si>
    <t>Electronics Engineering Technician - Avionics</t>
  </si>
  <si>
    <t>SENE01039</t>
  </si>
  <si>
    <t>Mechanical Technician - Toolmaking</t>
  </si>
  <si>
    <t>Mechanical Technician</t>
  </si>
  <si>
    <t>Techniques mécaniques</t>
  </si>
  <si>
    <t>D-55300</t>
  </si>
  <si>
    <t>ALGO01071</t>
  </si>
  <si>
    <t>Mechanical Engineering Technician - Toolmaking</t>
  </si>
  <si>
    <t>ALGO01072</t>
  </si>
  <si>
    <t>Techniques mécaniques - fabrication de prototypes et usinage</t>
  </si>
  <si>
    <t>24/06/2010</t>
  </si>
  <si>
    <t>BORE01138</t>
  </si>
  <si>
    <t>Mechanical Technician - Cnc</t>
  </si>
  <si>
    <t>CAMB01228</t>
  </si>
  <si>
    <t>Mechanical Technician - Manufacturing/Machining</t>
  </si>
  <si>
    <t>CAMB01268</t>
  </si>
  <si>
    <t>Mechanical Technician - Machine Shop Operations</t>
  </si>
  <si>
    <t>CANA01058</t>
  </si>
  <si>
    <t>Mechanical Engineering Technician - Numerical Control</t>
  </si>
  <si>
    <t>CANA01072</t>
  </si>
  <si>
    <t>Mechanical Technician - Industrial Maintenance</t>
  </si>
  <si>
    <t>26/08/2002</t>
  </si>
  <si>
    <t>CANA01159</t>
  </si>
  <si>
    <t>Mechanical Technician - Welder-fitter</t>
  </si>
  <si>
    <t>CANA01172</t>
  </si>
  <si>
    <t>Mechanical Technician - CNC and Precision Machining</t>
  </si>
  <si>
    <t>CANA01173</t>
  </si>
  <si>
    <t>Mechanical Technician - Tool And Die Maker</t>
  </si>
  <si>
    <t>CENT01005</t>
  </si>
  <si>
    <t>Metal Machining - Mould Maker</t>
  </si>
  <si>
    <t>CENT01040</t>
  </si>
  <si>
    <t>Metal Machining - Industrial Machinist</t>
  </si>
  <si>
    <t>CENT01041</t>
  </si>
  <si>
    <t>Mechanical Technician - Cad/cam</t>
  </si>
  <si>
    <t>CENT01161</t>
  </si>
  <si>
    <t>Mechanical Engineering Technician - Automated Manufacturing</t>
  </si>
  <si>
    <t>CONS01063</t>
  </si>
  <si>
    <t>Mechanical Technician-general Machinist</t>
  </si>
  <si>
    <t>CONS01203</t>
  </si>
  <si>
    <t>Mechanical Technician - Machine Tool Builder Integrator</t>
  </si>
  <si>
    <t>CONS01204</t>
  </si>
  <si>
    <t>Mechanical Technician-tool And Die/tool Maker</t>
  </si>
  <si>
    <t>CONS01205</t>
  </si>
  <si>
    <t>Mechanical Technician - CNC</t>
  </si>
  <si>
    <t>CONS01356</t>
  </si>
  <si>
    <t>Mechanical Technician - Numerical Control Machining</t>
  </si>
  <si>
    <t>DURH01078</t>
  </si>
  <si>
    <t>Mechanical Technician - Mechanical Maintenance And Control</t>
  </si>
  <si>
    <t>25/08/2003</t>
  </si>
  <si>
    <t>DURH01148</t>
  </si>
  <si>
    <t>Mechanical Technician - Tool And Die/cnc</t>
  </si>
  <si>
    <t>DURH01149</t>
  </si>
  <si>
    <t>Mechanical Technician-Elevating Devices</t>
  </si>
  <si>
    <t>25/05/2016</t>
  </si>
  <si>
    <t>DURH01246</t>
  </si>
  <si>
    <t>Manufacturing Engineering Technician - Numerical Control</t>
  </si>
  <si>
    <t>FANS01112</t>
  </si>
  <si>
    <t>Mechanical Technician - Tool And Die</t>
  </si>
  <si>
    <t>FANS01171</t>
  </si>
  <si>
    <t>FANS01266</t>
  </si>
  <si>
    <t>GEOR01109</t>
  </si>
  <si>
    <t>GEOR01143</t>
  </si>
  <si>
    <t>Mechanical Technician - Outdoor Power Equipment</t>
  </si>
  <si>
    <t>GEOR01149</t>
  </si>
  <si>
    <t>Mechanical Technician - Marine</t>
  </si>
  <si>
    <t>GEOR01150</t>
  </si>
  <si>
    <t>Mechanical Technician - Mould Maker</t>
  </si>
  <si>
    <t>GEOR01152</t>
  </si>
  <si>
    <t>Mechanical Technician - Precision Skills</t>
  </si>
  <si>
    <t>GEOR01200</t>
  </si>
  <si>
    <t>Mechanical Engineering Technician - Machine Design</t>
  </si>
  <si>
    <t>GRBR01043</t>
  </si>
  <si>
    <t>GRBR01044</t>
  </si>
  <si>
    <t>GRBR01045</t>
  </si>
  <si>
    <t>Mouldmaking Technician</t>
  </si>
  <si>
    <t>GRBR01128</t>
  </si>
  <si>
    <t>Mechanical Technician - Numerical Control</t>
  </si>
  <si>
    <t>HUMB01064</t>
  </si>
  <si>
    <t>HUMB01065</t>
  </si>
  <si>
    <t>Techniques mécaniques - fabrication de prototype et usinage</t>
  </si>
  <si>
    <t>LACI01055</t>
  </si>
  <si>
    <t>LAMB01083</t>
  </si>
  <si>
    <t>Mechanical Engineering Technician - Tool And Die</t>
  </si>
  <si>
    <t>LOYT01030</t>
  </si>
  <si>
    <t>MOHA01148</t>
  </si>
  <si>
    <t>MOHA01149</t>
  </si>
  <si>
    <t>Mechanical Technician – Elevating Devices</t>
  </si>
  <si>
    <t>13/11/2019</t>
  </si>
  <si>
    <t>MOHA01303</t>
  </si>
  <si>
    <t>Mechanical Technician - Industrial Millwright</t>
  </si>
  <si>
    <t>20/08/2010</t>
  </si>
  <si>
    <t>NORT01228</t>
  </si>
  <si>
    <t>Mechanical Technician - Welding Fitter</t>
  </si>
  <si>
    <t>NORT01232</t>
  </si>
  <si>
    <t>Mechanical Engineering Technician - Tool And Die Design</t>
  </si>
  <si>
    <t>SAUL01043</t>
  </si>
  <si>
    <t>Mechanical Technician - Automated Machining</t>
  </si>
  <si>
    <t>SAUL01074</t>
  </si>
  <si>
    <t>Manufacturing Engineering Technician - Numerical Control/computer Numerical Control Programmer</t>
  </si>
  <si>
    <t>SENE01131</t>
  </si>
  <si>
    <t>Mechanical Technician - CNC Programming</t>
  </si>
  <si>
    <t>24/08/2017</t>
  </si>
  <si>
    <t>SENE01324</t>
  </si>
  <si>
    <t>Mechanical Technician - CNC &amp; Precision Machining</t>
  </si>
  <si>
    <t>SHER01241</t>
  </si>
  <si>
    <t>Mechanical Technician – Industrial Millwright</t>
  </si>
  <si>
    <t>SHER01266</t>
  </si>
  <si>
    <t>Mechanical Engineering Technician - Machining</t>
  </si>
  <si>
    <t>SLAW01066</t>
  </si>
  <si>
    <t>SSFL01045</t>
  </si>
  <si>
    <t>SSFL01094</t>
  </si>
  <si>
    <t>Mechanical Technician - Mouldmaking</t>
  </si>
  <si>
    <t>STCL01050</t>
  </si>
  <si>
    <t>STCL01051</t>
  </si>
  <si>
    <t>Model/pattern Maker Technician</t>
  </si>
  <si>
    <t>STCL01100</t>
  </si>
  <si>
    <t>Mechanical Technician - Plastics Mould/product Design</t>
  </si>
  <si>
    <t>STCL01117</t>
  </si>
  <si>
    <t>STCL01118</t>
  </si>
  <si>
    <t>Techniques en prospection et exploration minière</t>
  </si>
  <si>
    <t>Prospecting and Mining Exploration Techniques</t>
  </si>
  <si>
    <t xml:space="preserve"> 5413"</t>
  </si>
  <si>
    <t>D-55413</t>
  </si>
  <si>
    <t>FR-Prospecting and Mining Exploration Techniques</t>
  </si>
  <si>
    <t>BORE01158</t>
  </si>
  <si>
    <t>Heating, Refrigeration And Air Conditioning Technician</t>
  </si>
  <si>
    <t>Heating, Refrigeration And Air Conditionning Technician</t>
  </si>
  <si>
    <t>Techniques de chauffage, de climatisation et de réfrigération</t>
  </si>
  <si>
    <t>D-55500</t>
  </si>
  <si>
    <t>ALGO01277</t>
  </si>
  <si>
    <t>CAMB01174</t>
  </si>
  <si>
    <t>Heating, Refrigeration and Air Conditioning Technician</t>
  </si>
  <si>
    <t>CENT01268</t>
  </si>
  <si>
    <t>CONS01254</t>
  </si>
  <si>
    <t>FANS01002</t>
  </si>
  <si>
    <t>Heating, Refrigeration, and Air Conditioning Technician</t>
  </si>
  <si>
    <t>GEOR01209</t>
  </si>
  <si>
    <t>GRBR01001</t>
  </si>
  <si>
    <t>18/06/2007</t>
  </si>
  <si>
    <t>HUMB01002</t>
  </si>
  <si>
    <t>Techniques de chauffage, de réfrigération et de climatisation</t>
  </si>
  <si>
    <t>LACI01128</t>
  </si>
  <si>
    <t>Air Conditioning, Refrigeration Engineering Technician</t>
  </si>
  <si>
    <t>LAMB01048</t>
  </si>
  <si>
    <t>Heating Refrigeration and Air Conditioning Technician</t>
  </si>
  <si>
    <t>LAMB01157</t>
  </si>
  <si>
    <t>LOYT01196</t>
  </si>
  <si>
    <t>(P-T) Heating And Air Conditioning Technician</t>
  </si>
  <si>
    <t>MOHA01113</t>
  </si>
  <si>
    <t>NIAG01000</t>
  </si>
  <si>
    <t>SSFL01248</t>
  </si>
  <si>
    <t>Heating, Refrigeration And Airconditioning Technician</t>
  </si>
  <si>
    <t>STCL01098</t>
  </si>
  <si>
    <t>Energy Systems Engineering Technician</t>
  </si>
  <si>
    <t>Techniques du génie des systèmes énergitiques</t>
  </si>
  <si>
    <t>D-55503</t>
  </si>
  <si>
    <t>CENT01213</t>
  </si>
  <si>
    <t>Renewable Energy Technician</t>
  </si>
  <si>
    <t>DURH01182</t>
  </si>
  <si>
    <t>MOHA01252</t>
  </si>
  <si>
    <t>SLAW01182</t>
  </si>
  <si>
    <t>Geothermal Engineering Technician</t>
  </si>
  <si>
    <t xml:space="preserve"> 5506"</t>
  </si>
  <si>
    <t>Techniques de génie géothermique</t>
  </si>
  <si>
    <t>D-55506</t>
  </si>
  <si>
    <t>SLAW01204</t>
  </si>
  <si>
    <t>Sustainable Energy Technician</t>
  </si>
  <si>
    <t xml:space="preserve"> 5507"</t>
  </si>
  <si>
    <t>Techniques d'énergie durable</t>
  </si>
  <si>
    <t>D-55507</t>
  </si>
  <si>
    <t>STCL01217</t>
  </si>
  <si>
    <t>Renewable Energies Technician</t>
  </si>
  <si>
    <t>Integrated Energy Systems Technician</t>
  </si>
  <si>
    <t>Techniques de systèmes énergètiques intégrés</t>
  </si>
  <si>
    <t>D-55550</t>
  </si>
  <si>
    <t>FANS01289</t>
  </si>
  <si>
    <t>NIAG01219</t>
  </si>
  <si>
    <t>Powerline Technician</t>
  </si>
  <si>
    <t xml:space="preserve"> 5610"</t>
  </si>
  <si>
    <t>Techniques en ligne de transmission</t>
  </si>
  <si>
    <t>D-55610</t>
  </si>
  <si>
    <t>ALGO01418</t>
  </si>
  <si>
    <t>CAMB01273</t>
  </si>
  <si>
    <t>CONS01242</t>
  </si>
  <si>
    <t>STCL01216</t>
  </si>
  <si>
    <t>Electrical Engineering Technician</t>
  </si>
  <si>
    <t>Techniques du génie électrique</t>
  </si>
  <si>
    <t>D-55613</t>
  </si>
  <si>
    <t>ALGO01310</t>
  </si>
  <si>
    <t>BORE01052</t>
  </si>
  <si>
    <t>CAMB01019</t>
  </si>
  <si>
    <t>Electrical Engineering Technician (bilingual)</t>
  </si>
  <si>
    <t>CAMB01081</t>
  </si>
  <si>
    <t>CAMB01245</t>
  </si>
  <si>
    <t>Electrical Engineering Technician - Controls</t>
  </si>
  <si>
    <t>CANA01073</t>
  </si>
  <si>
    <t>CENT01271</t>
  </si>
  <si>
    <t>CONF01020</t>
  </si>
  <si>
    <t>CONF01212</t>
  </si>
  <si>
    <t>CONS01016</t>
  </si>
  <si>
    <t>CONS01064</t>
  </si>
  <si>
    <t>Electrical Engineering Technician - Industrial</t>
  </si>
  <si>
    <t>CONS01207</t>
  </si>
  <si>
    <t>DURH01150</t>
  </si>
  <si>
    <t>FANS01029</t>
  </si>
  <si>
    <t>GEOR01025</t>
  </si>
  <si>
    <t>Electrical Engineering Technician - Power</t>
  </si>
  <si>
    <t>GEOR01204</t>
  </si>
  <si>
    <t>Electrical Engineering (core)</t>
  </si>
  <si>
    <t>GEOR90005</t>
  </si>
  <si>
    <t>GRBR01028</t>
  </si>
  <si>
    <t>Electrical Engineering Technician - Design</t>
  </si>
  <si>
    <t>GRBR01029</t>
  </si>
  <si>
    <t>HUMB01027</t>
  </si>
  <si>
    <t>Electrical Engineering Technician - Control Systems</t>
  </si>
  <si>
    <t>HUMB01177</t>
  </si>
  <si>
    <t>LACI01153</t>
  </si>
  <si>
    <t>Electrical Engineering Technician-Power Distribution and Control</t>
  </si>
  <si>
    <t>LAMB01122</t>
  </si>
  <si>
    <t>LOYT01016</t>
  </si>
  <si>
    <t>LOYT01125</t>
  </si>
  <si>
    <t>MOHA01060</t>
  </si>
  <si>
    <t>NIAG01022</t>
  </si>
  <si>
    <t>NIAG90004</t>
  </si>
  <si>
    <t>NORT01025</t>
  </si>
  <si>
    <t>NORT01109</t>
  </si>
  <si>
    <t>Electrical Engineering Technician - Process Automation</t>
  </si>
  <si>
    <t>27/06/2002</t>
  </si>
  <si>
    <t>SAUL01017</t>
  </si>
  <si>
    <t>Electrical Engineering Technician - Power Generation</t>
  </si>
  <si>
    <t>SAUL01168</t>
  </si>
  <si>
    <t>Electrical Engineering Technician-process Automation And Trades</t>
  </si>
  <si>
    <t>28/12/2006</t>
  </si>
  <si>
    <t>SAUL01179</t>
  </si>
  <si>
    <t>Electrical Common (core)</t>
  </si>
  <si>
    <t>SAUL90004</t>
  </si>
  <si>
    <t>SHER01245</t>
  </si>
  <si>
    <t>27/03/2006</t>
  </si>
  <si>
    <t>SLAW01192</t>
  </si>
  <si>
    <t>SSFL01007</t>
  </si>
  <si>
    <t>SSFL01091</t>
  </si>
  <si>
    <t>26/02/2009</t>
  </si>
  <si>
    <t>SSFL01237</t>
  </si>
  <si>
    <t>29/11/2010</t>
  </si>
  <si>
    <t>STCL01215</t>
  </si>
  <si>
    <t>Wireless/Mobility Telecommunications Engineering Technician</t>
  </si>
  <si>
    <t xml:space="preserve"> 5700"</t>
  </si>
  <si>
    <t>Techniques du génie des télécommunications sans fil et mobiles</t>
  </si>
  <si>
    <t>D-55700</t>
  </si>
  <si>
    <t>ALGO01399</t>
  </si>
  <si>
    <t>Cabinetmaking And Furniture Technician</t>
  </si>
  <si>
    <t>Furniture Technician</t>
  </si>
  <si>
    <t>Techniques d'ameublement</t>
  </si>
  <si>
    <t>D-55803</t>
  </si>
  <si>
    <t>ALGO01292</t>
  </si>
  <si>
    <t>Furniture Technician - Production And Design</t>
  </si>
  <si>
    <t>GRBR01070</t>
  </si>
  <si>
    <t>Furniture Products Technician</t>
  </si>
  <si>
    <t>STCL01028</t>
  </si>
  <si>
    <t>Fashion Management</t>
  </si>
  <si>
    <t>Apparel Manufacturing Management</t>
  </si>
  <si>
    <t>Gestion de la confection de vêtements</t>
  </si>
  <si>
    <t>D-55900</t>
  </si>
  <si>
    <t>GRBR01002</t>
  </si>
  <si>
    <t>Fashion Business Industry</t>
  </si>
  <si>
    <t xml:space="preserve"> 5901"</t>
  </si>
  <si>
    <t>Industrie de la commercialisation de la mode</t>
  </si>
  <si>
    <t>D-55901</t>
  </si>
  <si>
    <t>GRBR01229</t>
  </si>
  <si>
    <t>Plastics Engineering Technician</t>
  </si>
  <si>
    <t xml:space="preserve"> 6301"</t>
  </si>
  <si>
    <t>Techniques de fabrication de moules</t>
  </si>
  <si>
    <t>D-56301</t>
  </si>
  <si>
    <t>HUMB01201</t>
  </si>
  <si>
    <t>Auto Body Repair Technician</t>
  </si>
  <si>
    <t>Technicien- Réparation de carrosseries d'automobile</t>
  </si>
  <si>
    <t>D-56401</t>
  </si>
  <si>
    <t>CENT01325</t>
  </si>
  <si>
    <t>Motive Power Technician</t>
  </si>
  <si>
    <t>Techniques des véhicules moteurs</t>
  </si>
  <si>
    <t>D-56405</t>
  </si>
  <si>
    <t>Motive Power Technician - 2 year</t>
  </si>
  <si>
    <t>ALGO01290</t>
  </si>
  <si>
    <t>Motive Power Technician – Diesel Equipment and Truck</t>
  </si>
  <si>
    <t>27/10/2016</t>
  </si>
  <si>
    <t>ALGO01468</t>
  </si>
  <si>
    <t>Techniques des véhicules automobiles</t>
  </si>
  <si>
    <t>BORE01135</t>
  </si>
  <si>
    <t>Techniques des véhicules à moteur - camions et autobus</t>
  </si>
  <si>
    <t>19/06/2017</t>
  </si>
  <si>
    <t>BORE01169</t>
  </si>
  <si>
    <t>Motive Power Technician - Service And Management</t>
  </si>
  <si>
    <t>CAMB01240</t>
  </si>
  <si>
    <t>Motive Power Technician - Truck &amp; Coach</t>
  </si>
  <si>
    <t>23/09/2009</t>
  </si>
  <si>
    <t>CAMB01282</t>
  </si>
  <si>
    <t>H1557</t>
  </si>
  <si>
    <t>CANA01158</t>
  </si>
  <si>
    <t>Motive Power Technician - Marine And Small Powered Equipment</t>
  </si>
  <si>
    <t>CANA01174</t>
  </si>
  <si>
    <t>Motive Power Technician- Turf Operations Equipment</t>
  </si>
  <si>
    <t>CANA01212</t>
  </si>
  <si>
    <t>CENT01068</t>
  </si>
  <si>
    <t>Motive Power Technician - Administration</t>
  </si>
  <si>
    <t>22/10/2009</t>
  </si>
  <si>
    <t>CENT01088</t>
  </si>
  <si>
    <t>CENT01089</t>
  </si>
  <si>
    <t>Motive Power - Truck and Coach Technician</t>
  </si>
  <si>
    <t>CENT01289</t>
  </si>
  <si>
    <t>Motive Power - Heavy Duty Equipment Technician</t>
  </si>
  <si>
    <t>CENT01290</t>
  </si>
  <si>
    <t>Electric Rail Technician</t>
  </si>
  <si>
    <t>30/08/2023</t>
  </si>
  <si>
    <t>CENT01342</t>
  </si>
  <si>
    <t>Petroleum And Automotive Management</t>
  </si>
  <si>
    <t>CONF01036</t>
  </si>
  <si>
    <t>CONS01197</t>
  </si>
  <si>
    <t>Motive Power Technician - Heavy Duty Equipment</t>
  </si>
  <si>
    <t>CONS01262</t>
  </si>
  <si>
    <t>Motive Power Technician - Automotive Service</t>
  </si>
  <si>
    <t>CONS01263</t>
  </si>
  <si>
    <t>Motive Power Technician - Truck and Coach</t>
  </si>
  <si>
    <t>CONS01264</t>
  </si>
  <si>
    <t>Motive Power Technician - Motorcycle and Power Sport Vehicles</t>
  </si>
  <si>
    <t>CONS01265</t>
  </si>
  <si>
    <t>DURH01107</t>
  </si>
  <si>
    <t>Electric Drive Vehicle Technician</t>
  </si>
  <si>
    <t>DURH01285</t>
  </si>
  <si>
    <t>Motive Power Technician - Automotive</t>
  </si>
  <si>
    <t>15/11/1994</t>
  </si>
  <si>
    <t>FANS01065</t>
  </si>
  <si>
    <t>Motive Power Technician - Diesel</t>
  </si>
  <si>
    <t>FANS01066</t>
  </si>
  <si>
    <t>Green Vehicle Technician</t>
  </si>
  <si>
    <t>25/04/2024</t>
  </si>
  <si>
    <t>FANS01403</t>
  </si>
  <si>
    <t>Motive Power Technician (core)</t>
  </si>
  <si>
    <t>FANS90004</t>
  </si>
  <si>
    <t>LACI01111</t>
  </si>
  <si>
    <t>LOYT01119</t>
  </si>
  <si>
    <t>Motive Power Technician - Service And Management (year 1)</t>
  </si>
  <si>
    <t>LOYT02000</t>
  </si>
  <si>
    <t>Motive Power Engineering Technician</t>
  </si>
  <si>
    <t>MOHA01041</t>
  </si>
  <si>
    <t>Motivwe Power Technician</t>
  </si>
  <si>
    <t>MOHA01206</t>
  </si>
  <si>
    <t>Motive Power Operations - Automotive</t>
  </si>
  <si>
    <t>NIAG00902</t>
  </si>
  <si>
    <t>NIAG01173</t>
  </si>
  <si>
    <t>16/07/2010</t>
  </si>
  <si>
    <t>NORT01225</t>
  </si>
  <si>
    <t>Motive Power Technician - Heavy Equipment</t>
  </si>
  <si>
    <t>NORT01226</t>
  </si>
  <si>
    <t>SAUL01144</t>
  </si>
  <si>
    <t>Motive Power Technician - Advanced Repair</t>
  </si>
  <si>
    <t>22/08/2008</t>
  </si>
  <si>
    <t>SAUL01183</t>
  </si>
  <si>
    <t>SLAW01188</t>
  </si>
  <si>
    <t>Motive Power Technician - Marine And Leisure Equipment</t>
  </si>
  <si>
    <t>SSFL01103</t>
  </si>
  <si>
    <t>Motive Power Technician - Recreational and Sport Vehicles</t>
  </si>
  <si>
    <t>31/05/2021</t>
  </si>
  <si>
    <t>SSFL01315</t>
  </si>
  <si>
    <t>STCL01038</t>
  </si>
  <si>
    <t>14/11/2022</t>
  </si>
  <si>
    <t>STCL01257</t>
  </si>
  <si>
    <t>Electric Light Rail Technician</t>
  </si>
  <si>
    <t>D-56406</t>
  </si>
  <si>
    <t>CENT01345</t>
  </si>
  <si>
    <t>Community Development</t>
  </si>
  <si>
    <t>Community Planning</t>
  </si>
  <si>
    <t>A18</t>
  </si>
  <si>
    <t xml:space="preserve"> 6500"</t>
  </si>
  <si>
    <t>Techniques d'urbanisme</t>
  </si>
  <si>
    <t>D-56500</t>
  </si>
  <si>
    <t>ALGO01029</t>
  </si>
  <si>
    <t>Animation communautaire</t>
  </si>
  <si>
    <t>BORE01014</t>
  </si>
  <si>
    <t>CAMB01017</t>
  </si>
  <si>
    <t>Planning Technician</t>
  </si>
  <si>
    <t>GEOR01047</t>
  </si>
  <si>
    <t>Community Planning And Development Technician</t>
  </si>
  <si>
    <t>24/05/2001</t>
  </si>
  <si>
    <t>MOHA01016</t>
  </si>
  <si>
    <t>Urban and Regional Planning – Geographic Information Systems (GIS)</t>
  </si>
  <si>
    <t>MOHA01175</t>
  </si>
  <si>
    <t>SHER01016</t>
  </si>
  <si>
    <t>Entrepreneuriat social</t>
  </si>
  <si>
    <t>Social Entrepreneurship</t>
  </si>
  <si>
    <t>30/10/2020</t>
  </si>
  <si>
    <t xml:space="preserve"> 6501"</t>
  </si>
  <si>
    <t>D-56501</t>
  </si>
  <si>
    <t>BORE01176</t>
  </si>
  <si>
    <t>Aircraft Maintenance Technician</t>
  </si>
  <si>
    <t>Aviation Technician - Aircraft Maintenance</t>
  </si>
  <si>
    <t>Techniques de l'aviation - entretien des appareils</t>
  </si>
  <si>
    <t>D-56600</t>
  </si>
  <si>
    <t>ALGO01454</t>
  </si>
  <si>
    <t>CANA01031</t>
  </si>
  <si>
    <t>Aircraft Structural Repair Technician-Manufacturing and Inspection</t>
  </si>
  <si>
    <t>CANA01229</t>
  </si>
  <si>
    <t>CENT01120</t>
  </si>
  <si>
    <t>CONF01004</t>
  </si>
  <si>
    <t>FANS01290</t>
  </si>
  <si>
    <t>MOHA01243</t>
  </si>
  <si>
    <t>Aviation Technician - Aircraft Structures</t>
  </si>
  <si>
    <t>MOHA01257</t>
  </si>
  <si>
    <t>Grain Elevator Technician</t>
  </si>
  <si>
    <t xml:space="preserve"> 6702"</t>
  </si>
  <si>
    <t>Techniques de silo à grains</t>
  </si>
  <si>
    <t>D-56702</t>
  </si>
  <si>
    <t>CONF01080</t>
  </si>
  <si>
    <t>Techniques en réparation de machinerie lourde</t>
  </si>
  <si>
    <t>Heavy Equipment Technician</t>
  </si>
  <si>
    <t>Techniques de l'équipement lourd</t>
  </si>
  <si>
    <t>D-56705</t>
  </si>
  <si>
    <t>BORE01126</t>
  </si>
  <si>
    <t>CAMB01211</t>
  </si>
  <si>
    <t>Truck And Coach/heavy Duty Equipment Technician</t>
  </si>
  <si>
    <t>SAUL01085</t>
  </si>
  <si>
    <t>Heavy Equipment Technician - Construction</t>
  </si>
  <si>
    <t>SHER01018</t>
  </si>
  <si>
    <t>SSFL01052</t>
  </si>
  <si>
    <t>Generator Service Technician</t>
  </si>
  <si>
    <t>SSFL01224</t>
  </si>
  <si>
    <t>Powered Lift Technician</t>
  </si>
  <si>
    <t>SSFL01229</t>
  </si>
  <si>
    <t>Manufacturing Engineering Technician</t>
  </si>
  <si>
    <t>Techniques du génie de la fabrication</t>
  </si>
  <si>
    <t>D-57000</t>
  </si>
  <si>
    <t>ALGO01436</t>
  </si>
  <si>
    <t>Techniques de maintenance industrielle (foresterie)</t>
  </si>
  <si>
    <t>BORE01102</t>
  </si>
  <si>
    <t>Techniques du génie de fabrication</t>
  </si>
  <si>
    <t>BORE01122</t>
  </si>
  <si>
    <t>FANS01053</t>
  </si>
  <si>
    <t>HUMB01253</t>
  </si>
  <si>
    <t>LOYT01107</t>
  </si>
  <si>
    <t>Manufacturing Engineering Technician - Automation</t>
  </si>
  <si>
    <t>MOHA01150</t>
  </si>
  <si>
    <t>30/04/1988</t>
  </si>
  <si>
    <t>NIAG01042</t>
  </si>
  <si>
    <t>NIAG01150</t>
  </si>
  <si>
    <t>16/05/1994</t>
  </si>
  <si>
    <t>SAUL01027</t>
  </si>
  <si>
    <t>SHER01206</t>
  </si>
  <si>
    <t>SLAW01161</t>
  </si>
  <si>
    <t>SSFL01122</t>
  </si>
  <si>
    <t>Applied Science - Core</t>
  </si>
  <si>
    <t>SSFL90012</t>
  </si>
  <si>
    <t>Manufacturing Engineering Technician - Design</t>
  </si>
  <si>
    <t>STCL01034</t>
  </si>
  <si>
    <t>Chemical Production And Power Engineering Technician</t>
  </si>
  <si>
    <t xml:space="preserve"> 7001"</t>
  </si>
  <si>
    <t>Techniques du génie électrique et de fabrication de produits chimiques</t>
  </si>
  <si>
    <t>D-57001</t>
  </si>
  <si>
    <t>LAMB01100</t>
  </si>
  <si>
    <t>Techniques d'imagerie par résonance magnétique</t>
  </si>
  <si>
    <t>Magnetic Resonance Imaging</t>
  </si>
  <si>
    <t>13/10/2023</t>
  </si>
  <si>
    <t xml:space="preserve"> 7003"</t>
  </si>
  <si>
    <t>D-57003</t>
  </si>
  <si>
    <t>LACI01220</t>
  </si>
  <si>
    <t>25/09/2024</t>
  </si>
  <si>
    <t>MOHA01316</t>
  </si>
  <si>
    <t>Watch Technician</t>
  </si>
  <si>
    <t xml:space="preserve"> 7011"</t>
  </si>
  <si>
    <t>Techniques de l'horlogerie</t>
  </si>
  <si>
    <t>D-57011</t>
  </si>
  <si>
    <t>GRBR01086</t>
  </si>
  <si>
    <t>Clockmaking</t>
  </si>
  <si>
    <t>GRBR01114</t>
  </si>
  <si>
    <t>Aerospace Manufacturing Engineering Technician</t>
  </si>
  <si>
    <t>Aviation Engineering Technician</t>
  </si>
  <si>
    <t xml:space="preserve"> 7019"</t>
  </si>
  <si>
    <t>Techniques du génie de l'aviation</t>
  </si>
  <si>
    <t>D-57019</t>
  </si>
  <si>
    <t>CENT01285</t>
  </si>
  <si>
    <t>CONF01050</t>
  </si>
  <si>
    <t>Aviation Technician - Simulator Technology</t>
  </si>
  <si>
    <t xml:space="preserve"> 7020"</t>
  </si>
  <si>
    <t>Techniques en aviation-technologie de simulateur</t>
  </si>
  <si>
    <t>D-57020</t>
  </si>
  <si>
    <t>Techniques en aviation - technologie de simulateur</t>
  </si>
  <si>
    <t>CENT01190</t>
  </si>
  <si>
    <t>Combustion Technician</t>
  </si>
  <si>
    <t xml:space="preserve"> 7101"</t>
  </si>
  <si>
    <t>Techniques de combustion</t>
  </si>
  <si>
    <t>D-57101</t>
  </si>
  <si>
    <t>STCL01013</t>
  </si>
  <si>
    <t>Piano Technician</t>
  </si>
  <si>
    <t xml:space="preserve"> 7201"</t>
  </si>
  <si>
    <t>Réparation de pianos</t>
  </si>
  <si>
    <t>D-57201</t>
  </si>
  <si>
    <t>GRBR01071</t>
  </si>
  <si>
    <t>Carpentry And Joinery - Heritage</t>
  </si>
  <si>
    <t>Carpentry and Renovation Technician</t>
  </si>
  <si>
    <t>Charpenterie et travail du bois à l'ancienne</t>
  </si>
  <si>
    <t>D-57600</t>
  </si>
  <si>
    <t>ALGO01256</t>
  </si>
  <si>
    <t>Carpentry and Renovation Technician - Sustainable Design Build</t>
  </si>
  <si>
    <t>ALGO01361</t>
  </si>
  <si>
    <t>Techniques de la charpenterie et de la rénovation</t>
  </si>
  <si>
    <t>21/06/2023</t>
  </si>
  <si>
    <t>BORE01178</t>
  </si>
  <si>
    <t>Construction Carpentry Technician</t>
  </si>
  <si>
    <t>CAMB01200</t>
  </si>
  <si>
    <t>CONS01099</t>
  </si>
  <si>
    <t>22/10/2018</t>
  </si>
  <si>
    <t>DURH01260</t>
  </si>
  <si>
    <t>FANS01342</t>
  </si>
  <si>
    <t>GRBR01158</t>
  </si>
  <si>
    <t>HUMB01314</t>
  </si>
  <si>
    <t>LAMB01109</t>
  </si>
  <si>
    <t>LOYT01158</t>
  </si>
  <si>
    <t>NIAG01205</t>
  </si>
  <si>
    <t>SSFL01273</t>
  </si>
  <si>
    <t>Heritage Carpentry and Joinery</t>
  </si>
  <si>
    <t>Menuiserie et charpenterie à l'ancienne</t>
  </si>
  <si>
    <t>ALGO01478</t>
  </si>
  <si>
    <t>Masonry - Heritage And Traditional</t>
  </si>
  <si>
    <t>Maçonnerie - techniques anciennes et traditionnelles</t>
  </si>
  <si>
    <t>D-57700</t>
  </si>
  <si>
    <t>ALGO01285</t>
  </si>
  <si>
    <t>Building Restoration Technician</t>
  </si>
  <si>
    <t>GRBR01200</t>
  </si>
  <si>
    <t>Techniques maçonnerie</t>
  </si>
  <si>
    <t>D-57701</t>
  </si>
  <si>
    <t>Masonry Techniques - 2 year</t>
  </si>
  <si>
    <t>LACI01159</t>
  </si>
  <si>
    <t>Building Construction Technician</t>
  </si>
  <si>
    <t xml:space="preserve"> 8100"</t>
  </si>
  <si>
    <t>Techniques de construction de bâtiment</t>
  </si>
  <si>
    <t>D-58100</t>
  </si>
  <si>
    <t>ALGO01360</t>
  </si>
  <si>
    <t>CANA01176</t>
  </si>
  <si>
    <t>20/01/2011</t>
  </si>
  <si>
    <t>DURH01196</t>
  </si>
  <si>
    <t>HUMB01376</t>
  </si>
  <si>
    <t>Techniques de la construction et du bâtiment</t>
  </si>
  <si>
    <t>LACI01158</t>
  </si>
  <si>
    <t>Building Inspection Technician</t>
  </si>
  <si>
    <t>Techniques d'inspection de bâtiment</t>
  </si>
  <si>
    <t>D-58101</t>
  </si>
  <si>
    <t>NORT01210</t>
  </si>
  <si>
    <t>Residential Construction Technician - Home Inspection</t>
  </si>
  <si>
    <t>SAUL01195</t>
  </si>
  <si>
    <t>Construction Engineering Technician</t>
  </si>
  <si>
    <t>Techniques du génie de la construction</t>
  </si>
  <si>
    <t>D-58200</t>
  </si>
  <si>
    <t>ALGO01031</t>
  </si>
  <si>
    <t>Construction Technician</t>
  </si>
  <si>
    <t>ALGO01032</t>
  </si>
  <si>
    <t>ALGO01213</t>
  </si>
  <si>
    <t>ALGO01266</t>
  </si>
  <si>
    <t>Building Operations Technician</t>
  </si>
  <si>
    <t>ALGO01279</t>
  </si>
  <si>
    <t>Techniques du génie de construction - civil et minier</t>
  </si>
  <si>
    <t>BORE01051</t>
  </si>
  <si>
    <t>Techniques du génie de la construction - civil</t>
  </si>
  <si>
    <t>BORE01168</t>
  </si>
  <si>
    <t>CAMB01054</t>
  </si>
  <si>
    <t>Civil Engineering Technician - Construction</t>
  </si>
  <si>
    <t>CANA01034</t>
  </si>
  <si>
    <t>Architectural Technician - Building</t>
  </si>
  <si>
    <t>CENT01023</t>
  </si>
  <si>
    <t>CONF01047</t>
  </si>
  <si>
    <t>Residential Construction Supervision</t>
  </si>
  <si>
    <t>CONS01060</t>
  </si>
  <si>
    <t>16/05/2014</t>
  </si>
  <si>
    <t>FANS01096</t>
  </si>
  <si>
    <t>GEOR01087</t>
  </si>
  <si>
    <t>22/07/2005</t>
  </si>
  <si>
    <t>GRBR01014</t>
  </si>
  <si>
    <t>Residential Construction Management</t>
  </si>
  <si>
    <t>GRBR01065</t>
  </si>
  <si>
    <t>Building Technology (core)</t>
  </si>
  <si>
    <t>GRBR90001</t>
  </si>
  <si>
    <t>Techniques de construction</t>
  </si>
  <si>
    <t>LACI01049</t>
  </si>
  <si>
    <t>Techniques du génie de construction</t>
  </si>
  <si>
    <t>LACI01053</t>
  </si>
  <si>
    <t>LOYT01013</t>
  </si>
  <si>
    <t>MOHA01020</t>
  </si>
  <si>
    <t>Construction Engineering Technician - Building Renovation</t>
  </si>
  <si>
    <t>MOHA01232</t>
  </si>
  <si>
    <t>NORT01020</t>
  </si>
  <si>
    <t>NORT01166</t>
  </si>
  <si>
    <t>SAUL01013</t>
  </si>
  <si>
    <t>Log Construction Technician</t>
  </si>
  <si>
    <t>SAUL01094</t>
  </si>
  <si>
    <t>27/03/2025</t>
  </si>
  <si>
    <t>SAUL01255</t>
  </si>
  <si>
    <t>SHER01015</t>
  </si>
  <si>
    <t>SSFL01003</t>
  </si>
  <si>
    <t>SSFL01286</t>
  </si>
  <si>
    <t>STCL01015</t>
  </si>
  <si>
    <t>Biofuels &amp; Bioprocesses Technician</t>
  </si>
  <si>
    <t>Alternative (Sustainable) Energy Engineering Technician</t>
  </si>
  <si>
    <t>Techniques de biocarburants et bioprocédés</t>
  </si>
  <si>
    <t>D-58205</t>
  </si>
  <si>
    <t>DURH01199</t>
  </si>
  <si>
    <t>Alternative Energy Technician</t>
  </si>
  <si>
    <t>LAMB01134</t>
  </si>
  <si>
    <t>Commercial Flight Operations</t>
  </si>
  <si>
    <t>Professional Pilot Operations</t>
  </si>
  <si>
    <t>22/02/2023</t>
  </si>
  <si>
    <t xml:space="preserve"> 8401"</t>
  </si>
  <si>
    <t>Opérations de pilote professionnel</t>
  </si>
  <si>
    <t>D-58401</t>
  </si>
  <si>
    <t>CONS01388</t>
  </si>
  <si>
    <t>21/10/2019</t>
  </si>
  <si>
    <t>SENE01332</t>
  </si>
  <si>
    <t>Meteorological Technician</t>
  </si>
  <si>
    <t xml:space="preserve"> 8515"</t>
  </si>
  <si>
    <t>Techniques de météorologie</t>
  </si>
  <si>
    <t>D-58515</t>
  </si>
  <si>
    <t>SAUL01101</t>
  </si>
  <si>
    <t>Marine Engineering Technician</t>
  </si>
  <si>
    <t>Technicien de genie maritime</t>
  </si>
  <si>
    <t>D-58600</t>
  </si>
  <si>
    <t>GEOR01256</t>
  </si>
  <si>
    <t>Business - Supply Chain and Operations</t>
  </si>
  <si>
    <t xml:space="preserve"> 8900"</t>
  </si>
  <si>
    <t>Commerce - gestion de stocks</t>
  </si>
  <si>
    <t>D-58900</t>
  </si>
  <si>
    <t>CENT01195</t>
  </si>
  <si>
    <t>Business - Supply Chain and Operations for Commercial Trucking</t>
  </si>
  <si>
    <t>CONS01368</t>
  </si>
  <si>
    <t>DURH01069</t>
  </si>
  <si>
    <t>22/08/2019</t>
  </si>
  <si>
    <t>FANS01366</t>
  </si>
  <si>
    <t>Techniques de gestion de la production manufacturiere</t>
  </si>
  <si>
    <t>LACI01092</t>
  </si>
  <si>
    <t>Production And Material Control</t>
  </si>
  <si>
    <t>SENE01061</t>
  </si>
  <si>
    <t>Business – Supply Chain &amp; Operations</t>
  </si>
  <si>
    <t>SENE01353</t>
  </si>
  <si>
    <t>Business - Logistics and Supply Chain Management</t>
  </si>
  <si>
    <t>Business - Logistics</t>
  </si>
  <si>
    <t xml:space="preserve"> 8902"</t>
  </si>
  <si>
    <t>Commerce - gestion de la distribution</t>
  </si>
  <si>
    <t>D-58902</t>
  </si>
  <si>
    <t>FANS01316</t>
  </si>
  <si>
    <t>Business-logistics</t>
  </si>
  <si>
    <t>31/10/2006</t>
  </si>
  <si>
    <t>GEOR01186</t>
  </si>
  <si>
    <t>Business - Logistics Management</t>
  </si>
  <si>
    <t>GRBR01049</t>
  </si>
  <si>
    <t>Packaging Engineering Technician</t>
  </si>
  <si>
    <t>26/08/2014</t>
  </si>
  <si>
    <t xml:space="preserve"> 8905"</t>
  </si>
  <si>
    <t>Technicien en génie d'emballage</t>
  </si>
  <si>
    <t>D-58905</t>
  </si>
  <si>
    <t>CONS01293</t>
  </si>
  <si>
    <t>Industrial Editing And Book Publishing</t>
  </si>
  <si>
    <t>Book And Magazine Publishing</t>
  </si>
  <si>
    <t xml:space="preserve"> 9000"</t>
  </si>
  <si>
    <t>Édition de livres et de magazines</t>
  </si>
  <si>
    <t>D-59000</t>
  </si>
  <si>
    <t>Book And Magazine Publishing - 2 year</t>
  </si>
  <si>
    <t>Édition de livres et de magazines - 2 ans</t>
  </si>
  <si>
    <t>CENT01055</t>
  </si>
  <si>
    <t>Book Editing And Design</t>
  </si>
  <si>
    <t>CENT01085</t>
  </si>
  <si>
    <t>CENT01109</t>
  </si>
  <si>
    <t>Print Media</t>
  </si>
  <si>
    <t>Printing Technician</t>
  </si>
  <si>
    <t>Techniques d'imprimerie</t>
  </si>
  <si>
    <t>D-59005</t>
  </si>
  <si>
    <t>ALGO01054</t>
  </si>
  <si>
    <t>Graphics Technician - Printing</t>
  </si>
  <si>
    <t>ALGO01055</t>
  </si>
  <si>
    <t>Graphics Technician</t>
  </si>
  <si>
    <t>CONS01023</t>
  </si>
  <si>
    <t>GRBR01037</t>
  </si>
  <si>
    <t>GRBR01081</t>
  </si>
  <si>
    <t>LACI01047</t>
  </si>
  <si>
    <t>Techniques d'infographie en pré-impression</t>
  </si>
  <si>
    <t>LACI01105</t>
  </si>
  <si>
    <t>Graphic Arts - Technician</t>
  </si>
  <si>
    <t>NIAG01030</t>
  </si>
  <si>
    <t>Power Engineering Technician</t>
  </si>
  <si>
    <t>Techniques du génie des machines fixes</t>
  </si>
  <si>
    <t>D-59100</t>
  </si>
  <si>
    <t>Stationary Engineering - 2 year</t>
  </si>
  <si>
    <t>ALGO01307</t>
  </si>
  <si>
    <t>CAMB01162</t>
  </si>
  <si>
    <t>CONF01139</t>
  </si>
  <si>
    <t>DURH01122</t>
  </si>
  <si>
    <t>Stationary Engineering - 4th And 3rd Class</t>
  </si>
  <si>
    <t>FANS01124</t>
  </si>
  <si>
    <t>GEOR01210</t>
  </si>
  <si>
    <t>Stationary Power Plant Engineering</t>
  </si>
  <si>
    <t>GRBR01076</t>
  </si>
  <si>
    <t>LAMB01045</t>
  </si>
  <si>
    <t>LAMB01126</t>
  </si>
  <si>
    <t>MOHA01063</t>
  </si>
  <si>
    <t>Stationary Engineering - 3rd Class</t>
  </si>
  <si>
    <t>NIAG01085</t>
  </si>
  <si>
    <t>STCL01109</t>
  </si>
  <si>
    <t>STCL01244</t>
  </si>
  <si>
    <t xml:space="preserve"> 9302"</t>
  </si>
  <si>
    <t>Techniques des télécommunications</t>
  </si>
  <si>
    <t>D-59302</t>
  </si>
  <si>
    <t>SHER01198</t>
  </si>
  <si>
    <t>Telecommunications System Technician</t>
  </si>
  <si>
    <t>SSFL01190</t>
  </si>
  <si>
    <t>Interactive Multimedia Developer</t>
  </si>
  <si>
    <t>Interactive Media Design</t>
  </si>
  <si>
    <t>Techniques des médias</t>
  </si>
  <si>
    <t>D-59403</t>
  </si>
  <si>
    <t>ALGO01369</t>
  </si>
  <si>
    <t>28/05/2013</t>
  </si>
  <si>
    <t>DURH01225</t>
  </si>
  <si>
    <t>Interactive Media Design - Web Development</t>
  </si>
  <si>
    <t>23/04/2021</t>
  </si>
  <si>
    <t>DURH01270</t>
  </si>
  <si>
    <t>Interactive Media Design - Front End Web Development</t>
  </si>
  <si>
    <t>FANS01277</t>
  </si>
  <si>
    <t>FANS01284</t>
  </si>
  <si>
    <t>Interactive Media Design - Web</t>
  </si>
  <si>
    <t>GEOR01191</t>
  </si>
  <si>
    <t>Multimedia Design and Development</t>
  </si>
  <si>
    <t>HUMB01215</t>
  </si>
  <si>
    <t>New Media Web Design</t>
  </si>
  <si>
    <t>NIAG01195</t>
  </si>
  <si>
    <t>Web Animation and Design</t>
  </si>
  <si>
    <t>SAUL01189</t>
  </si>
  <si>
    <t>Digital Media Arts</t>
  </si>
  <si>
    <t>SENE01207</t>
  </si>
  <si>
    <t>Digital Media Technical Production</t>
  </si>
  <si>
    <t>SENE01208</t>
  </si>
  <si>
    <t>Media Arts</t>
  </si>
  <si>
    <t>SHER01047</t>
  </si>
  <si>
    <t>Media Fundamentals (core)</t>
  </si>
  <si>
    <t>SHER90001</t>
  </si>
  <si>
    <t>Digital Media Technician</t>
  </si>
  <si>
    <t>SLAW01181</t>
  </si>
  <si>
    <t>Illustration and Concept Art</t>
  </si>
  <si>
    <t>Independent Illustration</t>
  </si>
  <si>
    <t xml:space="preserve"> 9405"</t>
  </si>
  <si>
    <t>Illustration indépendante</t>
  </si>
  <si>
    <t>D-59405</t>
  </si>
  <si>
    <t>ALGO01440</t>
  </si>
  <si>
    <t>Illustration</t>
  </si>
  <si>
    <t>SENE01282</t>
  </si>
  <si>
    <t>Programme collégial préparatoire à l'emploi</t>
  </si>
  <si>
    <t>D-59625</t>
  </si>
  <si>
    <t>College Vocational - 2 year</t>
  </si>
  <si>
    <t>Cours collégial préparatoire à l'emploi - 2 ans</t>
  </si>
  <si>
    <t>BORE01034</t>
  </si>
  <si>
    <t>CAMB01110</t>
  </si>
  <si>
    <t>College Vocational Program</t>
  </si>
  <si>
    <t>CAMB01130</t>
  </si>
  <si>
    <t>CANA01083</t>
  </si>
  <si>
    <t>30/08/1993</t>
  </si>
  <si>
    <t>LACI01087</t>
  </si>
  <si>
    <t>NORT01128</t>
  </si>
  <si>
    <t>NORT01129</t>
  </si>
  <si>
    <t>College Vocational (bilingual)</t>
  </si>
  <si>
    <t>NORT01130</t>
  </si>
  <si>
    <t>SENE01191</t>
  </si>
  <si>
    <t>SLAW01128</t>
  </si>
  <si>
    <t>Community Integration Through Co-operative Education</t>
  </si>
  <si>
    <t xml:space="preserve"> 9650"</t>
  </si>
  <si>
    <t>Intégration communautaire par l'éducation coopérative</t>
  </si>
  <si>
    <t>C-59650</t>
  </si>
  <si>
    <t>ALGO01311</t>
  </si>
  <si>
    <t>CONF01188</t>
  </si>
  <si>
    <t>Community Integration through Cooperative Education</t>
  </si>
  <si>
    <t>CONS01291</t>
  </si>
  <si>
    <t>DURH01174</t>
  </si>
  <si>
    <t>Community Integration Through Cooperative Education</t>
  </si>
  <si>
    <t>FANS01147</t>
  </si>
  <si>
    <t>FANS01302</t>
  </si>
  <si>
    <t>GEOR01215</t>
  </si>
  <si>
    <t>HUMB01146</t>
  </si>
  <si>
    <t>Intégration communautaire</t>
  </si>
  <si>
    <t>LACI01104</t>
  </si>
  <si>
    <t>Intégration communautaire par l’éducation coopérative</t>
  </si>
  <si>
    <t>LACI01178</t>
  </si>
  <si>
    <t>LAMB01088</t>
  </si>
  <si>
    <t>LOYT01173</t>
  </si>
  <si>
    <t>MOHA01254</t>
  </si>
  <si>
    <t>Community Integration through Co-operative Education</t>
  </si>
  <si>
    <t>NIAG01235</t>
  </si>
  <si>
    <t>SAUL01107</t>
  </si>
  <si>
    <t>Community Integration Through Co-Operative Education</t>
  </si>
  <si>
    <t>SLAW01203</t>
  </si>
  <si>
    <t>SSFL01245</t>
  </si>
  <si>
    <t>STCL01231</t>
  </si>
  <si>
    <t>Occupational Health And Safety Technician</t>
  </si>
  <si>
    <t>Technicien en santé et sécurité au travail</t>
  </si>
  <si>
    <t>D-59804</t>
  </si>
  <si>
    <t>ALGO01301</t>
  </si>
  <si>
    <t>Workplace Safety and Prevention</t>
  </si>
  <si>
    <t>CAMB01311</t>
  </si>
  <si>
    <t>LAMB01150</t>
  </si>
  <si>
    <t>22/02/2019</t>
  </si>
  <si>
    <t>SENE01330</t>
  </si>
  <si>
    <t>Healthcare Environmental Services Management</t>
  </si>
  <si>
    <t xml:space="preserve"> 9806"</t>
  </si>
  <si>
    <t>Gestion des services environnementaux en matière de santé</t>
  </si>
  <si>
    <t>D-59806</t>
  </si>
  <si>
    <t>CENT01274</t>
  </si>
  <si>
    <t>Business Administration - Accounting</t>
  </si>
  <si>
    <t>Ontario College Advanced Diploma</t>
  </si>
  <si>
    <t>Administration des affaires - comptabilité</t>
  </si>
  <si>
    <t>A-60100</t>
  </si>
  <si>
    <t>ALGO01009</t>
  </si>
  <si>
    <t>ALGO01123</t>
  </si>
  <si>
    <t>Business Administration (core)</t>
  </si>
  <si>
    <t>ALGO90008</t>
  </si>
  <si>
    <t>BORE01007</t>
  </si>
  <si>
    <t>CAMB01005</t>
  </si>
  <si>
    <t>CAMB01059</t>
  </si>
  <si>
    <t>CANA01004</t>
  </si>
  <si>
    <t>CENT01009</t>
  </si>
  <si>
    <t>CONF01056</t>
  </si>
  <si>
    <t>CONS01002</t>
  </si>
  <si>
    <t>DURH01005</t>
  </si>
  <si>
    <t>FANS01141</t>
  </si>
  <si>
    <t>GEOR01082</t>
  </si>
  <si>
    <t>GRBR01095</t>
  </si>
  <si>
    <t>HUMB01132</t>
  </si>
  <si>
    <t>U006</t>
  </si>
  <si>
    <t>LACI01001</t>
  </si>
  <si>
    <t>LAMB01037</t>
  </si>
  <si>
    <t>LAMB01051</t>
  </si>
  <si>
    <t>LOYT01041</t>
  </si>
  <si>
    <t>MOHA01286</t>
  </si>
  <si>
    <t>NIAG01004</t>
  </si>
  <si>
    <t>NORT01004</t>
  </si>
  <si>
    <t>Business Administration - Accounting (bilingual)</t>
  </si>
  <si>
    <t>NORT01091</t>
  </si>
  <si>
    <t>SAUL01067</t>
  </si>
  <si>
    <t>Accounting And Finance</t>
  </si>
  <si>
    <t>SENE01009</t>
  </si>
  <si>
    <t>SHER01007</t>
  </si>
  <si>
    <t>SLAW01006</t>
  </si>
  <si>
    <t>Business Administration/business General (core)</t>
  </si>
  <si>
    <t>SLAW90002</t>
  </si>
  <si>
    <t>SSFL01065</t>
  </si>
  <si>
    <t>STCL01004</t>
  </si>
  <si>
    <t>STCL90001</t>
  </si>
  <si>
    <t>Business Common (1 Semester Core)</t>
  </si>
  <si>
    <t>STCL90003</t>
  </si>
  <si>
    <t>Business Administration - Accounting and Financial Services</t>
  </si>
  <si>
    <t>Business Administration – Accounting and Financial Services</t>
  </si>
  <si>
    <t xml:space="preserve"> 0106"</t>
  </si>
  <si>
    <t>Administration des affaires - comptabilité et services financiers</t>
  </si>
  <si>
    <t>A-60106</t>
  </si>
  <si>
    <t>SAUL01201</t>
  </si>
  <si>
    <t>Business Administration</t>
  </si>
  <si>
    <t>Administration des affaires</t>
  </si>
  <si>
    <t>A-60200</t>
  </si>
  <si>
    <t>ALGO01008</t>
  </si>
  <si>
    <t>Business Administration - Management</t>
  </si>
  <si>
    <t>ALGO01011</t>
  </si>
  <si>
    <t>Business Administration - General</t>
  </si>
  <si>
    <t>ALGO01122</t>
  </si>
  <si>
    <t>ALGO01125</t>
  </si>
  <si>
    <t>Administration Des Affaires (commun)</t>
  </si>
  <si>
    <t>ALGO90007</t>
  </si>
  <si>
    <t>BORE01006</t>
  </si>
  <si>
    <t>CAMB01004</t>
  </si>
  <si>
    <t>CAMB01058</t>
  </si>
  <si>
    <t>Common Business (core)</t>
  </si>
  <si>
    <t>CAMB90005</t>
  </si>
  <si>
    <t>CAMB90006</t>
  </si>
  <si>
    <t>23/04/2012</t>
  </si>
  <si>
    <t>CANA01003</t>
  </si>
  <si>
    <t>Business Administration (bilingual)</t>
  </si>
  <si>
    <t>CANA01051</t>
  </si>
  <si>
    <t>Business Administration - Leadership and Management</t>
  </si>
  <si>
    <t>CENT01010</t>
  </si>
  <si>
    <t>Business Administration - Entrepreneurship</t>
  </si>
  <si>
    <t>CENT01275</t>
  </si>
  <si>
    <t>CONS01001</t>
  </si>
  <si>
    <t>DURH01003</t>
  </si>
  <si>
    <t>FANS01010</t>
  </si>
  <si>
    <t>Business Administration - Leadership &amp; Management</t>
  </si>
  <si>
    <t>FANS01281</t>
  </si>
  <si>
    <t>GEOR01002</t>
  </si>
  <si>
    <t>GEOR90007</t>
  </si>
  <si>
    <t>GRBR01005</t>
  </si>
  <si>
    <t>Business Administration - Project Management</t>
  </si>
  <si>
    <t>GRBR01279</t>
  </si>
  <si>
    <t>Business Administration - Retail</t>
  </si>
  <si>
    <t>GRBR01293</t>
  </si>
  <si>
    <t>HUMB01008</t>
  </si>
  <si>
    <t>LACI01002</t>
  </si>
  <si>
    <t>LACI01003</t>
  </si>
  <si>
    <t>LAMB01001</t>
  </si>
  <si>
    <t>LOYT01007</t>
  </si>
  <si>
    <t>MOHA01006</t>
  </si>
  <si>
    <t>NORT01003</t>
  </si>
  <si>
    <t>NORT01016</t>
  </si>
  <si>
    <t>SAUL01004</t>
  </si>
  <si>
    <t>SAUL01076</t>
  </si>
  <si>
    <t>26/08/2008</t>
  </si>
  <si>
    <t>SENE01007</t>
  </si>
  <si>
    <t>Business Administration - Corporation Administration</t>
  </si>
  <si>
    <t>SENE01008</t>
  </si>
  <si>
    <t>Business Administration - Financial Planning</t>
  </si>
  <si>
    <t>SENE01269</t>
  </si>
  <si>
    <t>Business Administration - Purchasing and Supply Management</t>
  </si>
  <si>
    <t>SENE01270</t>
  </si>
  <si>
    <t>Business Administration - Entrepreneurship and Small Business</t>
  </si>
  <si>
    <t>SENE01271</t>
  </si>
  <si>
    <t>Business Administration - Retail Management</t>
  </si>
  <si>
    <t>SENE01272</t>
  </si>
  <si>
    <t>SHER01076</t>
  </si>
  <si>
    <t>Business Administration - Traffic Management And Distribution</t>
  </si>
  <si>
    <t>SHER01077</t>
  </si>
  <si>
    <t>Business (core)</t>
  </si>
  <si>
    <t>SHER90005</t>
  </si>
  <si>
    <t>Business Administration -- Year 3 (core)</t>
  </si>
  <si>
    <t>SHER90010</t>
  </si>
  <si>
    <t>SLAW01097</t>
  </si>
  <si>
    <t>SLAW01098</t>
  </si>
  <si>
    <t>SSFL01001</t>
  </si>
  <si>
    <t>Business Administration - Core</t>
  </si>
  <si>
    <t>SSFL90003</t>
  </si>
  <si>
    <t>STCL01104</t>
  </si>
  <si>
    <t>Business Administration - Financial Services</t>
  </si>
  <si>
    <t>Business Administration - Finance</t>
  </si>
  <si>
    <t>Administration des affaires - finance</t>
  </si>
  <si>
    <t>A-60201</t>
  </si>
  <si>
    <t>ALGO01247</t>
  </si>
  <si>
    <t>First Nation Financial Management</t>
  </si>
  <si>
    <t>CAMB01234</t>
  </si>
  <si>
    <t>CENT01138</t>
  </si>
  <si>
    <t>Business Administration- Finance</t>
  </si>
  <si>
    <t>CENT01301</t>
  </si>
  <si>
    <t>DURH01243</t>
  </si>
  <si>
    <t>Financial Services Management</t>
  </si>
  <si>
    <t>GRBR01196</t>
  </si>
  <si>
    <t>GRBR01242</t>
  </si>
  <si>
    <t>Financial Services Administration</t>
  </si>
  <si>
    <t>HUMB01169</t>
  </si>
  <si>
    <t>LACI01073</t>
  </si>
  <si>
    <t>Administration des affaires - services financiers</t>
  </si>
  <si>
    <t>LACI01084</t>
  </si>
  <si>
    <t>SHER01074</t>
  </si>
  <si>
    <t>SLAW01004</t>
  </si>
  <si>
    <t>STCL01166</t>
  </si>
  <si>
    <t>Business Administration - International Business</t>
  </si>
  <si>
    <t>14/04/2004</t>
  </si>
  <si>
    <t>Administration des affaires - Commerce international</t>
  </si>
  <si>
    <t>A-60202</t>
  </si>
  <si>
    <t>ALGO01368</t>
  </si>
  <si>
    <t>CENT01115</t>
  </si>
  <si>
    <t>International Business Management</t>
  </si>
  <si>
    <t>CONF01126</t>
  </si>
  <si>
    <t>GRBR01277</t>
  </si>
  <si>
    <t>HUMB01200</t>
  </si>
  <si>
    <t>Business Administration - International Trade</t>
  </si>
  <si>
    <t>LAMB01068</t>
  </si>
  <si>
    <t>NIAG01170</t>
  </si>
  <si>
    <t>International Business Administration</t>
  </si>
  <si>
    <t>14/05/1996</t>
  </si>
  <si>
    <t>SENE01052</t>
  </si>
  <si>
    <t>SLAW01228</t>
  </si>
  <si>
    <t>International Trade</t>
  </si>
  <si>
    <t>SSFL01117</t>
  </si>
  <si>
    <t>STCL01198</t>
  </si>
  <si>
    <t>Business Administration - Professional Golf Management</t>
  </si>
  <si>
    <t xml:space="preserve"> 0204"</t>
  </si>
  <si>
    <t>Administration des affaires - gestion du golf professionnel</t>
  </si>
  <si>
    <t>A-60204</t>
  </si>
  <si>
    <t>DURH01119</t>
  </si>
  <si>
    <t>GEOR01135</t>
  </si>
  <si>
    <t>HUMB01264</t>
  </si>
  <si>
    <t>MOHA01111</t>
  </si>
  <si>
    <t>19/01/2000</t>
  </si>
  <si>
    <t>NIAG01168</t>
  </si>
  <si>
    <t>STCL01181</t>
  </si>
  <si>
    <t>Industrial Engineering Technology - Management</t>
  </si>
  <si>
    <t xml:space="preserve"> 0209"</t>
  </si>
  <si>
    <t>Technologie du génie industriel - gestion</t>
  </si>
  <si>
    <t>A-60209</t>
  </si>
  <si>
    <t>HUMB01048</t>
  </si>
  <si>
    <t>Industrial Management Technology</t>
  </si>
  <si>
    <t>HUMB01051</t>
  </si>
  <si>
    <t>MOHA01031</t>
  </si>
  <si>
    <t>Business Administration - Operations Management</t>
  </si>
  <si>
    <t>Administration des affaires - gestion des activités</t>
  </si>
  <si>
    <t>A-60217</t>
  </si>
  <si>
    <t>CENT01013</t>
  </si>
  <si>
    <t>DURH01007</t>
  </si>
  <si>
    <t>29/02/2008</t>
  </si>
  <si>
    <t>NIAG01005</t>
  </si>
  <si>
    <t>Business Administration - Common</t>
  </si>
  <si>
    <t>NIAG90001</t>
  </si>
  <si>
    <t>Business Administration - Wood Products</t>
  </si>
  <si>
    <t>NORT01007</t>
  </si>
  <si>
    <t>Business Administration - Wood Products (bilingual)</t>
  </si>
  <si>
    <t>NORT01094</t>
  </si>
  <si>
    <t>SLAW01007</t>
  </si>
  <si>
    <t>Business Administration - Industrial Management (bilingual)</t>
  </si>
  <si>
    <t>SLAW01085</t>
  </si>
  <si>
    <t>Business Administration - Environmental Waste Management In Industry</t>
  </si>
  <si>
    <t>Business Administration - Environmental Waste Management</t>
  </si>
  <si>
    <t xml:space="preserve"> 0218"</t>
  </si>
  <si>
    <t>Administration des affaires - traitement des déchets environnementaux</t>
  </si>
  <si>
    <t>A-60218</t>
  </si>
  <si>
    <t>SSFL01135</t>
  </si>
  <si>
    <t>Business Administration - Municipal Management</t>
  </si>
  <si>
    <t>Administration des affaires - Gestion municipale</t>
  </si>
  <si>
    <t>A-60219</t>
  </si>
  <si>
    <t>SSFL01140</t>
  </si>
  <si>
    <t>Business Administration - Human Resources</t>
  </si>
  <si>
    <t>Administration des affaires - gestion des ressources humaines</t>
  </si>
  <si>
    <t>A-60223</t>
  </si>
  <si>
    <t>ALGO01219</t>
  </si>
  <si>
    <t>CANA01224</t>
  </si>
  <si>
    <t>Business Administration - Human Resources Management</t>
  </si>
  <si>
    <t>CENT01012</t>
  </si>
  <si>
    <t>CENT01170</t>
  </si>
  <si>
    <t>CONF01161</t>
  </si>
  <si>
    <t>Human Resources Management</t>
  </si>
  <si>
    <t>DURH01089</t>
  </si>
  <si>
    <t>FANS01278</t>
  </si>
  <si>
    <t>GEOR01194</t>
  </si>
  <si>
    <t>GRBR01194</t>
  </si>
  <si>
    <t>LACI01210</t>
  </si>
  <si>
    <t>LAMB01070</t>
  </si>
  <si>
    <t>MOHA01284</t>
  </si>
  <si>
    <t>NIAG01008</t>
  </si>
  <si>
    <t>NORT01217</t>
  </si>
  <si>
    <t>SENE01177</t>
  </si>
  <si>
    <t>SHER01119</t>
  </si>
  <si>
    <t>SLAW01109</t>
  </si>
  <si>
    <t>SSFL01088</t>
  </si>
  <si>
    <t>STCL01171</t>
  </si>
  <si>
    <t>Packaging Management And Technology</t>
  </si>
  <si>
    <t>Gestion et technologie de l'emballage</t>
  </si>
  <si>
    <t>A-60224</t>
  </si>
  <si>
    <t>MOHA01091</t>
  </si>
  <si>
    <t>STCL01102</t>
  </si>
  <si>
    <t>Public And Personnel Administration - Advanced</t>
  </si>
  <si>
    <t>Public Institution Management And Administration</t>
  </si>
  <si>
    <t>Administration et gestion d'établissements publiques</t>
  </si>
  <si>
    <t>A-60227</t>
  </si>
  <si>
    <t>DURH01038</t>
  </si>
  <si>
    <t>Public Sector Administration</t>
  </si>
  <si>
    <t>FANS01241</t>
  </si>
  <si>
    <t>Small Business Administration</t>
  </si>
  <si>
    <t>Business Administration - Small Business Management</t>
  </si>
  <si>
    <t>Administration des affaires - gestion de petites entreprises</t>
  </si>
  <si>
    <t>A-60231</t>
  </si>
  <si>
    <t>CANA01082</t>
  </si>
  <si>
    <t>CENT01116</t>
  </si>
  <si>
    <t>GEOR01093</t>
  </si>
  <si>
    <t>GRBR01109</t>
  </si>
  <si>
    <t>Administration des affaires - gestion</t>
  </si>
  <si>
    <t>LACI01103</t>
  </si>
  <si>
    <t>SENE01114</t>
  </si>
  <si>
    <t>A-60243</t>
  </si>
  <si>
    <t>Public Relations - 3 year</t>
  </si>
  <si>
    <t>Relations publiques - 3 ans</t>
  </si>
  <si>
    <t>BORE01036</t>
  </si>
  <si>
    <t>CAMB01127</t>
  </si>
  <si>
    <t>Public Relations (bilingual)</t>
  </si>
  <si>
    <t>CAMB01128</t>
  </si>
  <si>
    <t>CAMB01142</t>
  </si>
  <si>
    <t>Public Relations - Creative</t>
  </si>
  <si>
    <t>CENT01034</t>
  </si>
  <si>
    <t>DURH01075</t>
  </si>
  <si>
    <t>HUMB01075</t>
  </si>
  <si>
    <t>Human Resource Management</t>
  </si>
  <si>
    <t>A-60247</t>
  </si>
  <si>
    <t>Industrial Relations - 3 year</t>
  </si>
  <si>
    <t>Relations industrielles - 3 ans</t>
  </si>
  <si>
    <t>CONF01030</t>
  </si>
  <si>
    <t>International Transportation And Customs Administration</t>
  </si>
  <si>
    <t>Transportation And Distribution Administration</t>
  </si>
  <si>
    <t>Administration des transports et de la distribution</t>
  </si>
  <si>
    <t>A-60251</t>
  </si>
  <si>
    <t>SENE01146</t>
  </si>
  <si>
    <t>Community Economic And Social Development Administration</t>
  </si>
  <si>
    <t>Administration en développement communautaire économique et social</t>
  </si>
  <si>
    <t>A-60258</t>
  </si>
  <si>
    <t>NORT01201</t>
  </si>
  <si>
    <t>Business Management - Aboriginal Organizations</t>
  </si>
  <si>
    <t>Administration des affaires - organismes autochtones</t>
  </si>
  <si>
    <t>A-60259</t>
  </si>
  <si>
    <t>CONF01129</t>
  </si>
  <si>
    <t>Commercial Flight and Aviation Leadership</t>
  </si>
  <si>
    <t>Air Carrier/airport Management Technology</t>
  </si>
  <si>
    <t>Administration des aéroports et des transports aériens</t>
  </si>
  <si>
    <t>A-60261</t>
  </si>
  <si>
    <t>FANS01362</t>
  </si>
  <si>
    <t>Civil Aviation - Airport Management And Operations</t>
  </si>
  <si>
    <t>GEOR01089</t>
  </si>
  <si>
    <t>Aviation Management</t>
  </si>
  <si>
    <t>GEOR01090</t>
  </si>
  <si>
    <t>Civil Aviation Core</t>
  </si>
  <si>
    <t>GEOR90008</t>
  </si>
  <si>
    <t>Aviation Safety</t>
  </si>
  <si>
    <t xml:space="preserve"> 0262"</t>
  </si>
  <si>
    <t>A-60262</t>
  </si>
  <si>
    <t>Sécurité d'aviation</t>
  </si>
  <si>
    <t>SENE01285</t>
  </si>
  <si>
    <t>E-commerce Management</t>
  </si>
  <si>
    <t>Gestion du commerce électronique</t>
  </si>
  <si>
    <t>A-60272</t>
  </si>
  <si>
    <t>SHER01200</t>
  </si>
  <si>
    <t>Microcomputer Analyst</t>
  </si>
  <si>
    <t>Analyste en micro-informatique</t>
  </si>
  <si>
    <t>A-60273</t>
  </si>
  <si>
    <t>CENT01139</t>
  </si>
  <si>
    <t>Microcomputer Administration</t>
  </si>
  <si>
    <t>CONS01102</t>
  </si>
  <si>
    <t>Survey Technology</t>
  </si>
  <si>
    <t>Technologie des levés</t>
  </si>
  <si>
    <t>A-60300</t>
  </si>
  <si>
    <t>ALGO01093</t>
  </si>
  <si>
    <t>Survey Engineering Technology</t>
  </si>
  <si>
    <t>ALGO01205</t>
  </si>
  <si>
    <t>Survey And Mapping Technology - Common (core)</t>
  </si>
  <si>
    <t>ALGO90009</t>
  </si>
  <si>
    <t>Technologie De Leve Et De Cartographie - (commun)</t>
  </si>
  <si>
    <t>ALGO90010</t>
  </si>
  <si>
    <t>Technologie des levés - terrain</t>
  </si>
  <si>
    <t>BORE01061</t>
  </si>
  <si>
    <t>Civil Engineering Technology - Surveying</t>
  </si>
  <si>
    <t>CENT01033</t>
  </si>
  <si>
    <t>FANS01085</t>
  </si>
  <si>
    <t>GRBR01061</t>
  </si>
  <si>
    <t>HUMB01093</t>
  </si>
  <si>
    <t>Survey Technology - Hydrographic</t>
  </si>
  <si>
    <t>HUMB01094</t>
  </si>
  <si>
    <t>Survey Engineering Technology - Land</t>
  </si>
  <si>
    <t>NORT01049</t>
  </si>
  <si>
    <t>Survey Engineering Technology - Land (bilingual)</t>
  </si>
  <si>
    <t>NORT01114</t>
  </si>
  <si>
    <t>Survey And Mapping Technology - Mapping</t>
  </si>
  <si>
    <t>Geographic Information Systems Technology</t>
  </si>
  <si>
    <t>Technologie des systèmes d'information géographique</t>
  </si>
  <si>
    <t>A-60303</t>
  </si>
  <si>
    <t>ALGO01206</t>
  </si>
  <si>
    <t>Survey And Mapping Technology - Photogrammetry</t>
  </si>
  <si>
    <t>ALGO01207</t>
  </si>
  <si>
    <t>Survey And Mapping Technology - Survey</t>
  </si>
  <si>
    <t>ALGO01208</t>
  </si>
  <si>
    <t>ALGO01209</t>
  </si>
  <si>
    <t>Survey And Mapping Technology - Photogrammetrie</t>
  </si>
  <si>
    <t>ALGO01210</t>
  </si>
  <si>
    <t>Geographic Information Systems Technologist</t>
  </si>
  <si>
    <t>ALGO01271</t>
  </si>
  <si>
    <t>BORE01073</t>
  </si>
  <si>
    <t>CAMB01193</t>
  </si>
  <si>
    <t>Technologie de levé et de cartographie - cartographie</t>
  </si>
  <si>
    <t>LACI01066</t>
  </si>
  <si>
    <t>Technologie de levé et de cartographie - levé</t>
  </si>
  <si>
    <t>LACI01067</t>
  </si>
  <si>
    <t>Technologie de levé et de cartographie - photogrammétrie</t>
  </si>
  <si>
    <t>LACI01068</t>
  </si>
  <si>
    <t>Geographic Information Systems Technology - Programming</t>
  </si>
  <si>
    <t>SAUL01159</t>
  </si>
  <si>
    <t>Cartographic Technology</t>
  </si>
  <si>
    <t>SSFL01050</t>
  </si>
  <si>
    <t>Product Design and Development</t>
  </si>
  <si>
    <t xml:space="preserve"> 0404"</t>
  </si>
  <si>
    <t>Conception et production de produits industriels</t>
  </si>
  <si>
    <t>A-60404</t>
  </si>
  <si>
    <t>FR-Product Design and Development</t>
  </si>
  <si>
    <t>CENT01298</t>
  </si>
  <si>
    <t>Design Arts</t>
  </si>
  <si>
    <t>A-60413</t>
  </si>
  <si>
    <t>Arts du design - design industriel - 3 ans</t>
  </si>
  <si>
    <t>CONS01012</t>
  </si>
  <si>
    <t>DURH01062</t>
  </si>
  <si>
    <t>Industrial Design</t>
  </si>
  <si>
    <t>FANS01023</t>
  </si>
  <si>
    <t>GEOR01017</t>
  </si>
  <si>
    <t>Business Administration - Information Systems</t>
  </si>
  <si>
    <t>Administration des affaires - informatique</t>
  </si>
  <si>
    <t>A-60500</t>
  </si>
  <si>
    <t>ALGO01010</t>
  </si>
  <si>
    <t>Business Administration - Data Processing</t>
  </si>
  <si>
    <t>ALGO01124</t>
  </si>
  <si>
    <t>BORE01008</t>
  </si>
  <si>
    <t>CAMB01006</t>
  </si>
  <si>
    <t>CAMB01060</t>
  </si>
  <si>
    <t>CANA01005</t>
  </si>
  <si>
    <t>CONS01003</t>
  </si>
  <si>
    <t>DURH01004</t>
  </si>
  <si>
    <t>FANS01012</t>
  </si>
  <si>
    <t>GEOR01105</t>
  </si>
  <si>
    <t>GRBR01096</t>
  </si>
  <si>
    <t>HUMB01113</t>
  </si>
  <si>
    <t>LACI01004</t>
  </si>
  <si>
    <t>Business General - Data Processing</t>
  </si>
  <si>
    <t>24/06/1980</t>
  </si>
  <si>
    <t>LAMB01003</t>
  </si>
  <si>
    <t>LAMB01089</t>
  </si>
  <si>
    <t>LOYT01019</t>
  </si>
  <si>
    <t>MOHA01008</t>
  </si>
  <si>
    <t>NIAG01003</t>
  </si>
  <si>
    <t>NORT01005</t>
  </si>
  <si>
    <t>NORT01027</t>
  </si>
  <si>
    <t>Business Administration - Information Systems (bilingual)</t>
  </si>
  <si>
    <t>NORT01092</t>
  </si>
  <si>
    <t>Business Computer Systems</t>
  </si>
  <si>
    <t>SENE01153</t>
  </si>
  <si>
    <t>SENE01215</t>
  </si>
  <si>
    <t>SLAW01005</t>
  </si>
  <si>
    <t>SLAW01086</t>
  </si>
  <si>
    <t>SSFL01066</t>
  </si>
  <si>
    <t>STCL01005</t>
  </si>
  <si>
    <t>Computer Programming and Analysis</t>
  </si>
  <si>
    <t>Programmation informatique et analyse</t>
  </si>
  <si>
    <t>A-60503</t>
  </si>
  <si>
    <t>ALGO01496</t>
  </si>
  <si>
    <t>CAMB01238</t>
  </si>
  <si>
    <t>CANA01071</t>
  </si>
  <si>
    <t>Computer Programmer Analyst</t>
  </si>
  <si>
    <t>CENT01015</t>
  </si>
  <si>
    <t>CONF01009</t>
  </si>
  <si>
    <t>CONS01049</t>
  </si>
  <si>
    <t>DURH01175</t>
  </si>
  <si>
    <t>FANS01188</t>
  </si>
  <si>
    <t>GEOR01062</t>
  </si>
  <si>
    <t>GRBR01170</t>
  </si>
  <si>
    <t>23/12/1998</t>
  </si>
  <si>
    <t>HUMB01232</t>
  </si>
  <si>
    <t>LAMB01030</t>
  </si>
  <si>
    <t>LAMB01175</t>
  </si>
  <si>
    <t>LOYT01092</t>
  </si>
  <si>
    <t>Computer Technology - Systems</t>
  </si>
  <si>
    <t>MOHA01019</t>
  </si>
  <si>
    <t>NIAG01146</t>
  </si>
  <si>
    <t>SAUL01054</t>
  </si>
  <si>
    <t>SENE01024</t>
  </si>
  <si>
    <t>SENE01117</t>
  </si>
  <si>
    <t>Engineering Applications Programmer</t>
  </si>
  <si>
    <t>SENE01134</t>
  </si>
  <si>
    <t>SHER01063</t>
  </si>
  <si>
    <t>SLAW01159</t>
  </si>
  <si>
    <t>SSFL01157</t>
  </si>
  <si>
    <t>STCL01091</t>
  </si>
  <si>
    <t>STCL01165</t>
  </si>
  <si>
    <t>Software Engineering Technology</t>
  </si>
  <si>
    <t>Technologie du génie logiciel</t>
  </si>
  <si>
    <t>A-60504</t>
  </si>
  <si>
    <t>CENT01211</t>
  </si>
  <si>
    <t>Software Engineering Technology-interactive Gaming</t>
  </si>
  <si>
    <t>CENT01215</t>
  </si>
  <si>
    <t>Software Engineering Technology - Artificial Intelligence</t>
  </si>
  <si>
    <t>19/02/2019</t>
  </si>
  <si>
    <t>CENT01337</t>
  </si>
  <si>
    <t>14/02/2005</t>
  </si>
  <si>
    <t>CONS01172</t>
  </si>
  <si>
    <t>Computer Systems Technology - Networking</t>
  </si>
  <si>
    <t>Computer Systems Technology</t>
  </si>
  <si>
    <t>Technologie des systèmes informatiques</t>
  </si>
  <si>
    <t>A-60505</t>
  </si>
  <si>
    <t>ALGO01386</t>
  </si>
  <si>
    <t>Computer Systems Technology - Security</t>
  </si>
  <si>
    <t>ALGO01408</t>
  </si>
  <si>
    <t>BORE01174</t>
  </si>
  <si>
    <t>CAMB01223</t>
  </si>
  <si>
    <t>CANA01149</t>
  </si>
  <si>
    <t>CENT01057</t>
  </si>
  <si>
    <t>17/08/2000</t>
  </si>
  <si>
    <t>DURH01027</t>
  </si>
  <si>
    <t>FANS01219</t>
  </si>
  <si>
    <t>GRBR01222</t>
  </si>
  <si>
    <t>Technologie de l’information - réseaux informatiques</t>
  </si>
  <si>
    <t>LACI01137</t>
  </si>
  <si>
    <t>Technologie des systèmes informatiques - cybersécurité et réseautique</t>
  </si>
  <si>
    <t>LACI01172</t>
  </si>
  <si>
    <t>Computer Systems Technology - Software Engineering</t>
  </si>
  <si>
    <t>MOHA01137</t>
  </si>
  <si>
    <t>Computer Systems Technology – Network Administration and Cybersecurity</t>
  </si>
  <si>
    <t>MOHA01199</t>
  </si>
  <si>
    <t>Computer Systems Technology - Information Technology Infrastructure and Services</t>
  </si>
  <si>
    <t>26/10/1999</t>
  </si>
  <si>
    <t>SENE01204</t>
  </si>
  <si>
    <t>Computer Systems Technology - Software Development And Network Engineering</t>
  </si>
  <si>
    <t>SHER01017</t>
  </si>
  <si>
    <t>Computer Systems Technology - Information Systems Engineering</t>
  </si>
  <si>
    <t>SHER01109</t>
  </si>
  <si>
    <t>STCL01129</t>
  </si>
  <si>
    <t>Business Administration - Accountant/programmer Analyst</t>
  </si>
  <si>
    <t xml:space="preserve"> 0507"</t>
  </si>
  <si>
    <t>Administration des affaires - comptabilité/programmation et analyse</t>
  </si>
  <si>
    <t>A-60507</t>
  </si>
  <si>
    <t>CENT01103</t>
  </si>
  <si>
    <t>GEOR01103</t>
  </si>
  <si>
    <t>Computer Engineering Technology - Computing Science</t>
  </si>
  <si>
    <t>Computer Engineering Technology</t>
  </si>
  <si>
    <t>Technologie du génie informatique</t>
  </si>
  <si>
    <t>A-60509</t>
  </si>
  <si>
    <t>ALGO01030</t>
  </si>
  <si>
    <t>Computer Technology - Computing Science</t>
  </si>
  <si>
    <t>ALGO01161</t>
  </si>
  <si>
    <t>ALGO01198</t>
  </si>
  <si>
    <t>Technologie des ordinateurs - science</t>
  </si>
  <si>
    <t>BORE01062</t>
  </si>
  <si>
    <t>BORE01092</t>
  </si>
  <si>
    <t>Computer Engineering Technology - Embedded Networks</t>
  </si>
  <si>
    <t>CENT01205</t>
  </si>
  <si>
    <t>CONS01128</t>
  </si>
  <si>
    <t>FANS01178</t>
  </si>
  <si>
    <t>HUMB01119</t>
  </si>
  <si>
    <t>LACI01061</t>
  </si>
  <si>
    <t>LAMB01078</t>
  </si>
  <si>
    <t>LOYT01091</t>
  </si>
  <si>
    <t>Computer Engineering Technology – Mechatronic Systems</t>
  </si>
  <si>
    <t>Y006</t>
  </si>
  <si>
    <t>MOHA01157</t>
  </si>
  <si>
    <t>NIAG01014</t>
  </si>
  <si>
    <t>Computer/electrical/electronic Engineering Technology - Common</t>
  </si>
  <si>
    <t>NIAG90002</t>
  </si>
  <si>
    <t>Computer Technology - Science</t>
  </si>
  <si>
    <t>NORT01019</t>
  </si>
  <si>
    <t>Computer Technology - Science (bilingual)</t>
  </si>
  <si>
    <t>NORT01107</t>
  </si>
  <si>
    <t>31/12/1981</t>
  </si>
  <si>
    <t>SAUL01050</t>
  </si>
  <si>
    <t>Computer Engineering Technologist - Networking</t>
  </si>
  <si>
    <t>SAUL01128</t>
  </si>
  <si>
    <t>Computer System Support Technology</t>
  </si>
  <si>
    <t>SAUL01129</t>
  </si>
  <si>
    <t>SENE01126</t>
  </si>
  <si>
    <t>SHER01205</t>
  </si>
  <si>
    <t>Computer Engineering Technology - Microcomputers</t>
  </si>
  <si>
    <t>SLAW01070</t>
  </si>
  <si>
    <t>SLAW01092</t>
  </si>
  <si>
    <t>24/07/2001</t>
  </si>
  <si>
    <t>SSFL01186</t>
  </si>
  <si>
    <t>Computer Engineering Technology - Networking</t>
  </si>
  <si>
    <t>SSFL01194</t>
  </si>
  <si>
    <t>Business Technology - Information/communication Systems</t>
  </si>
  <si>
    <t>Technologie de l'administration des affaires - informatique et communication</t>
  </si>
  <si>
    <t>A-60510</t>
  </si>
  <si>
    <t>SLAW01112</t>
  </si>
  <si>
    <t>Network Professional</t>
  </si>
  <si>
    <t>Expert en réseau</t>
  </si>
  <si>
    <t>A-60511</t>
  </si>
  <si>
    <t>CENT01184</t>
  </si>
  <si>
    <t>Technologie de projets Internet</t>
  </si>
  <si>
    <t>Internet Applications and Web Development Advanced</t>
  </si>
  <si>
    <t>Technologie de projet Internet</t>
  </si>
  <si>
    <t>A-60513</t>
  </si>
  <si>
    <t>BORE01101</t>
  </si>
  <si>
    <t>Web Design And Development</t>
  </si>
  <si>
    <t>DURH01167</t>
  </si>
  <si>
    <t>Internet Technologist</t>
  </si>
  <si>
    <t>FANS01208</t>
  </si>
  <si>
    <t>Web Design and Interactive Media</t>
  </si>
  <si>
    <t>HUMB01325</t>
  </si>
  <si>
    <t>Internet Application Developer</t>
  </si>
  <si>
    <t>LAMB01093</t>
  </si>
  <si>
    <t>Web Communications Development</t>
  </si>
  <si>
    <t>STCL01195</t>
  </si>
  <si>
    <t>IT Innovation and Design</t>
  </si>
  <si>
    <t xml:space="preserve"> 0518"</t>
  </si>
  <si>
    <t>Innovation et conception - technologie de l'information</t>
  </si>
  <si>
    <t>A-60518</t>
  </si>
  <si>
    <t>CONS01244</t>
  </si>
  <si>
    <t>Architectural Technology</t>
  </si>
  <si>
    <t>Technologie de l'architecture</t>
  </si>
  <si>
    <t>A-60600</t>
  </si>
  <si>
    <t>ALGO01005</t>
  </si>
  <si>
    <t>ALGO01006</t>
  </si>
  <si>
    <t>Technologie de l'architecture - construction</t>
  </si>
  <si>
    <t>BORE01059</t>
  </si>
  <si>
    <t>Techniques de l’architecture</t>
  </si>
  <si>
    <t>BORE01154</t>
  </si>
  <si>
    <t>CENT01004</t>
  </si>
  <si>
    <t>Architectural Technology - Housing</t>
  </si>
  <si>
    <t>CENT01024</t>
  </si>
  <si>
    <t>CONF01001</t>
  </si>
  <si>
    <t>DURH01214</t>
  </si>
  <si>
    <t>FANS01092</t>
  </si>
  <si>
    <t>GEOR01196</t>
  </si>
  <si>
    <t>GRBR01116</t>
  </si>
  <si>
    <t>HUMB01005</t>
  </si>
  <si>
    <t>Architectural Technology - Sustainable Design</t>
  </si>
  <si>
    <t>28/10/2024</t>
  </si>
  <si>
    <t>HUMB01399</t>
  </si>
  <si>
    <t>LACI01058</t>
  </si>
  <si>
    <t>LOYT01065</t>
  </si>
  <si>
    <t>MOHA01003</t>
  </si>
  <si>
    <t>Architectural Technology - Construction</t>
  </si>
  <si>
    <t>NORT01001</t>
  </si>
  <si>
    <t>Architectural Technology - Construction (bilingual)</t>
  </si>
  <si>
    <t>NORT01106</t>
  </si>
  <si>
    <t>SAUL01064</t>
  </si>
  <si>
    <t>SHER01124</t>
  </si>
  <si>
    <t>STCL01003</t>
  </si>
  <si>
    <t>Child and Youth Care</t>
  </si>
  <si>
    <t>A-60701</t>
  </si>
  <si>
    <t>Techniques d'éducation spécialisée - 3 ans</t>
  </si>
  <si>
    <t>ALGO01230</t>
  </si>
  <si>
    <t>ALGO01231</t>
  </si>
  <si>
    <t>BORE01046</t>
  </si>
  <si>
    <t>CAMB01095</t>
  </si>
  <si>
    <t>Techniques D'education Specialisee</t>
  </si>
  <si>
    <t>CAMB01096</t>
  </si>
  <si>
    <t>CENT01029</t>
  </si>
  <si>
    <t>CONF01079</t>
  </si>
  <si>
    <t>DURH01163</t>
  </si>
  <si>
    <t>FANS01122</t>
  </si>
  <si>
    <t>GEOR01180</t>
  </si>
  <si>
    <t>GRBR01124</t>
  </si>
  <si>
    <t>HUMB01015</t>
  </si>
  <si>
    <t>LACI01046</t>
  </si>
  <si>
    <t>LAMB01063</t>
  </si>
  <si>
    <t>LOYT01126</t>
  </si>
  <si>
    <t>MOHA01083</t>
  </si>
  <si>
    <t>NIAG01129</t>
  </si>
  <si>
    <t>Child And Youth Worker</t>
  </si>
  <si>
    <t>NORT01121</t>
  </si>
  <si>
    <t>Child And Youth Worker (bilingual)</t>
  </si>
  <si>
    <t>NORT01122</t>
  </si>
  <si>
    <t>NORT01138</t>
  </si>
  <si>
    <t>SAUL01047</t>
  </si>
  <si>
    <t>SENE01276</t>
  </si>
  <si>
    <t>SHER01215</t>
  </si>
  <si>
    <t>SLAW01016</t>
  </si>
  <si>
    <t>SSFL01244</t>
  </si>
  <si>
    <t>STCL01097</t>
  </si>
  <si>
    <t>Research Technician Behavioural Studies</t>
  </si>
  <si>
    <t>Social Science Research - Advanced</t>
  </si>
  <si>
    <t>Recherche en sciences sociales - avancée</t>
  </si>
  <si>
    <t>A-60717</t>
  </si>
  <si>
    <t>CENT01071</t>
  </si>
  <si>
    <t>SENE01069</t>
  </si>
  <si>
    <t>Behavioural Science Technology</t>
  </si>
  <si>
    <t>Technologie des sciences du comportement</t>
  </si>
  <si>
    <t>A-60719</t>
  </si>
  <si>
    <t>CANA01236</t>
  </si>
  <si>
    <t>GRBR01223</t>
  </si>
  <si>
    <t>HUMB01046</t>
  </si>
  <si>
    <t>Social Service Techniques</t>
  </si>
  <si>
    <t>SENE01083</t>
  </si>
  <si>
    <t>Behavioural Science</t>
  </si>
  <si>
    <t>SLAW01003</t>
  </si>
  <si>
    <t>Native Child And Family Worker</t>
  </si>
  <si>
    <t>Consultation auprès des enfants et des familles autochtones</t>
  </si>
  <si>
    <t>A-60722</t>
  </si>
  <si>
    <t>CAMB01116</t>
  </si>
  <si>
    <t>CONF01072</t>
  </si>
  <si>
    <t>Native Child And Community Worker</t>
  </si>
  <si>
    <t>NORT01172</t>
  </si>
  <si>
    <t>Interprétation en langue des signes</t>
  </si>
  <si>
    <t>American Sign Language - English Interpreter</t>
  </si>
  <si>
    <t>Interprétation en langage gestuel</t>
  </si>
  <si>
    <t>A-60735</t>
  </si>
  <si>
    <t>BORE01032</t>
  </si>
  <si>
    <t>Interprétation En Langage Gestuel</t>
  </si>
  <si>
    <t>CAMB01168</t>
  </si>
  <si>
    <t>American Sign Language/english Interpreter</t>
  </si>
  <si>
    <t>CAMB01177</t>
  </si>
  <si>
    <t>GRBR01176</t>
  </si>
  <si>
    <t>Sign Language Interpreter</t>
  </si>
  <si>
    <t>SHER01113</t>
  </si>
  <si>
    <t>STCL01106</t>
  </si>
  <si>
    <t>Oneida - Language Immersion, Culture and Teaching</t>
  </si>
  <si>
    <t>langues autochtones</t>
  </si>
  <si>
    <t>A-60741</t>
  </si>
  <si>
    <t>FANS01373</t>
  </si>
  <si>
    <t>Applied Museum Studies</t>
  </si>
  <si>
    <t>Museum Technology</t>
  </si>
  <si>
    <t>19/03/1997</t>
  </si>
  <si>
    <t xml:space="preserve"> 0807"</t>
  </si>
  <si>
    <t>Technologie des musées</t>
  </si>
  <si>
    <t>A-60807</t>
  </si>
  <si>
    <t>ALGO01077</t>
  </si>
  <si>
    <t>ALGO01145</t>
  </si>
  <si>
    <t>LACI01060</t>
  </si>
  <si>
    <t>Art Conservation Techniques</t>
  </si>
  <si>
    <t>Techniques de conservation d'objets d'arts</t>
  </si>
  <si>
    <t>A-60811</t>
  </si>
  <si>
    <t>SSFL01000</t>
  </si>
  <si>
    <t>Employment Counsellor</t>
  </si>
  <si>
    <t>Consultation en planification de carrière</t>
  </si>
  <si>
    <t>A-60913</t>
  </si>
  <si>
    <t>SSFL01112</t>
  </si>
  <si>
    <t>Engineering Technology (core)</t>
  </si>
  <si>
    <t xml:space="preserve"> 1000"</t>
  </si>
  <si>
    <t>Technologie du génie - générale</t>
  </si>
  <si>
    <t>A-61000</t>
  </si>
  <si>
    <t>LOYT90001</t>
  </si>
  <si>
    <t>Civil Engineering Technology</t>
  </si>
  <si>
    <t>Technologie du génie civil</t>
  </si>
  <si>
    <t>A-61003</t>
  </si>
  <si>
    <t>ALGO01026</t>
  </si>
  <si>
    <t>ALGO01162</t>
  </si>
  <si>
    <t>ALGO01214</t>
  </si>
  <si>
    <t>CAMB01015</t>
  </si>
  <si>
    <t>CANA01204</t>
  </si>
  <si>
    <t>Civil Engineering Technology - Public Works</t>
  </si>
  <si>
    <t>CENT01032</t>
  </si>
  <si>
    <t>CONF01014</t>
  </si>
  <si>
    <t>CONS01009</t>
  </si>
  <si>
    <t>Civil Engineering Technology - Environmental</t>
  </si>
  <si>
    <t>28/12/2000</t>
  </si>
  <si>
    <t>CONS01136</t>
  </si>
  <si>
    <t>DURH01048</t>
  </si>
  <si>
    <t>DURH01255</t>
  </si>
  <si>
    <t>Civil Engineering Technology - Municipal</t>
  </si>
  <si>
    <t>FANS01015</t>
  </si>
  <si>
    <t>Civil Engineering Technology - Structural</t>
  </si>
  <si>
    <t>FANS01016</t>
  </si>
  <si>
    <t>FANS01126</t>
  </si>
  <si>
    <t>Civil Engineering Technology (core)</t>
  </si>
  <si>
    <t>FANS90005</t>
  </si>
  <si>
    <t>GEOR01007</t>
  </si>
  <si>
    <t>GEOR01008</t>
  </si>
  <si>
    <t>Environmental Engineering Technology</t>
  </si>
  <si>
    <t>GEOR01041</t>
  </si>
  <si>
    <t>GEOR01202</t>
  </si>
  <si>
    <t>GRBR01098</t>
  </si>
  <si>
    <t>14/12/2009</t>
  </si>
  <si>
    <t>GRBR01263</t>
  </si>
  <si>
    <t>HUMB01018</t>
  </si>
  <si>
    <t>Civil Engineering Technology - Transportation</t>
  </si>
  <si>
    <t>HUMB01053</t>
  </si>
  <si>
    <t>Technologie du génie civil - construction</t>
  </si>
  <si>
    <t>LACI01062</t>
  </si>
  <si>
    <t>LOYT01039</t>
  </si>
  <si>
    <t>MOHA01015</t>
  </si>
  <si>
    <t>MOHA01055</t>
  </si>
  <si>
    <t>NORT01018</t>
  </si>
  <si>
    <t>Civil Engineering Technology (bilingual)</t>
  </si>
  <si>
    <t>NORT01118</t>
  </si>
  <si>
    <t>SAUL01066</t>
  </si>
  <si>
    <t>SENE01020</t>
  </si>
  <si>
    <t>SHER01132</t>
  </si>
  <si>
    <t>SLAW01065</t>
  </si>
  <si>
    <t>SLAW01142</t>
  </si>
  <si>
    <t>SSFL01004</t>
  </si>
  <si>
    <t>STCL01012</t>
  </si>
  <si>
    <t>Industrial Engineering Technology</t>
  </si>
  <si>
    <t>Technologie du génie industriel</t>
  </si>
  <si>
    <t>A-61005</t>
  </si>
  <si>
    <t>ALGO01062</t>
  </si>
  <si>
    <t>ALGO01063</t>
  </si>
  <si>
    <t>Physics Engineering Technology</t>
  </si>
  <si>
    <t>ALGO01079</t>
  </si>
  <si>
    <t>Quality Engineering Technology</t>
  </si>
  <si>
    <t>HUMB01163</t>
  </si>
  <si>
    <t>SSFL01026</t>
  </si>
  <si>
    <t>SSFL01108</t>
  </si>
  <si>
    <t>STCL01029</t>
  </si>
  <si>
    <t>Product Engineering-Advanced Manufacturing and Robotics</t>
  </si>
  <si>
    <t>Product Engineering - Advanced Manufacturing and Robotics</t>
  </si>
  <si>
    <t>19/06/2019</t>
  </si>
  <si>
    <t>Ingénierie Produit - fabrication avancées et robotiques</t>
  </si>
  <si>
    <t>A-61006</t>
  </si>
  <si>
    <t>CANA01245</t>
  </si>
  <si>
    <t>Mechanical Engineering Technology</t>
  </si>
  <si>
    <t>Technologie du génie mécanique</t>
  </si>
  <si>
    <t>A-61007</t>
  </si>
  <si>
    <t>ALGO01027</t>
  </si>
  <si>
    <t>ALGO01080</t>
  </si>
  <si>
    <t>BORE01066</t>
  </si>
  <si>
    <t>Mechanical Engineering Technology - Industrial</t>
  </si>
  <si>
    <t>CAMB01183</t>
  </si>
  <si>
    <t>CAMB01325</t>
  </si>
  <si>
    <t>CANA01208</t>
  </si>
  <si>
    <t>Fluid Power Engineering Technology</t>
  </si>
  <si>
    <t>CENT01049</t>
  </si>
  <si>
    <t>CENT01065</t>
  </si>
  <si>
    <t>CENT01066</t>
  </si>
  <si>
    <t>20/03/2018</t>
  </si>
  <si>
    <t>CONF01198</t>
  </si>
  <si>
    <t>CONS01034</t>
  </si>
  <si>
    <t>Mechanical Engineering Technology - Design And Analysis</t>
  </si>
  <si>
    <t>CONS01065</t>
  </si>
  <si>
    <t>Mechanical Engineering Technology - Automated Manufacturing</t>
  </si>
  <si>
    <t>CONS01066</t>
  </si>
  <si>
    <t>Mechanical Engineering Technology - Robotics And Automation</t>
  </si>
  <si>
    <t>CONS01077</t>
  </si>
  <si>
    <t>DURH01032</t>
  </si>
  <si>
    <t>Mechanical Engineering Technology - Computer Aided Design And Manufacturing</t>
  </si>
  <si>
    <t>DURH01054</t>
  </si>
  <si>
    <t>Mechanical Engineering Technology - Production</t>
  </si>
  <si>
    <t>DURH01055</t>
  </si>
  <si>
    <t>Mechanical Engineering Technology - Mobile Equipment</t>
  </si>
  <si>
    <t>FANS01059</t>
  </si>
  <si>
    <t>Mechanical Engineering Technician/technology (common Core)</t>
  </si>
  <si>
    <t>FANS90002</t>
  </si>
  <si>
    <t>GEOR01036</t>
  </si>
  <si>
    <t>GEOR01121</t>
  </si>
  <si>
    <t>Mechanical Engineering Technology - Automotive Products Design</t>
  </si>
  <si>
    <t>31/03/1999</t>
  </si>
  <si>
    <t>GEOR01139</t>
  </si>
  <si>
    <t>HUMB01061</t>
  </si>
  <si>
    <t>Mechanical Engineering Technology - Solar Energy</t>
  </si>
  <si>
    <t>HUMB01066</t>
  </si>
  <si>
    <t>LACI01064</t>
  </si>
  <si>
    <t>LAMB01019</t>
  </si>
  <si>
    <t>Mechanical Engineering Technology - Manufacturing</t>
  </si>
  <si>
    <t>LOYT01040</t>
  </si>
  <si>
    <t>MOHA01037</t>
  </si>
  <si>
    <t>NIAG01045</t>
  </si>
  <si>
    <t>Manufacturing/mechanical Engineering Technology - Common</t>
  </si>
  <si>
    <t>NIAG90003</t>
  </si>
  <si>
    <t>NORT01036</t>
  </si>
  <si>
    <t>Mechanical Engineering Technology - Mines Maintenance</t>
  </si>
  <si>
    <t>NORT01078</t>
  </si>
  <si>
    <t>Mechanical Engineering Technology (bilingual)</t>
  </si>
  <si>
    <t>NORT01108</t>
  </si>
  <si>
    <t>24/01/2018</t>
  </si>
  <si>
    <t>NORT01238</t>
  </si>
  <si>
    <t>SAUL01029</t>
  </si>
  <si>
    <t>SAUL01188</t>
  </si>
  <si>
    <t>SENE01058</t>
  </si>
  <si>
    <t>Mechanical Engineering Technology - Nuclear</t>
  </si>
  <si>
    <t>SENE01095</t>
  </si>
  <si>
    <t>Mechanical Engineering Technology - Building Sciences</t>
  </si>
  <si>
    <t>SENE01219</t>
  </si>
  <si>
    <t>Mechanical Engineering Technology - Industrial Design</t>
  </si>
  <si>
    <t>SENE01279</t>
  </si>
  <si>
    <t>SHER01046</t>
  </si>
  <si>
    <t>Mechanical Engineering Technology - Building Operations Management</t>
  </si>
  <si>
    <t>SHER01070</t>
  </si>
  <si>
    <t>Mechanical Engineering Technology - Design</t>
  </si>
  <si>
    <t>SHER01122</t>
  </si>
  <si>
    <t>Mechanical Engineering Technology (core)</t>
  </si>
  <si>
    <t>SHER90016</t>
  </si>
  <si>
    <t>SLAW01040</t>
  </si>
  <si>
    <t>SSFL01057</t>
  </si>
  <si>
    <t>Mechanical Engineering Technology - Machine And Tool Design</t>
  </si>
  <si>
    <t>STCL01035</t>
  </si>
  <si>
    <t>Mechanical Engineering Technology - Energy Management</t>
  </si>
  <si>
    <t>STCL01076</t>
  </si>
  <si>
    <t>Mechanical Engineering Technology - Product Design</t>
  </si>
  <si>
    <t>STCL01110</t>
  </si>
  <si>
    <t>Mechanical Engineering Technology - Mechatronics</t>
  </si>
  <si>
    <t>STCL01126</t>
  </si>
  <si>
    <t>Mechanical Engineering Technology - Automotive Product Design</t>
  </si>
  <si>
    <t>STCL01154</t>
  </si>
  <si>
    <t>General Technology (core)</t>
  </si>
  <si>
    <t>STCL90002</t>
  </si>
  <si>
    <t>Instrumentation Engineering Technology - Industrial</t>
  </si>
  <si>
    <t>Instrumentation and Control Engineering Technology</t>
  </si>
  <si>
    <t>Technologie du génie des instruments de précision</t>
  </si>
  <si>
    <t>A-61011</t>
  </si>
  <si>
    <t>CAMB01097</t>
  </si>
  <si>
    <t>Computer Technology - Process Control</t>
  </si>
  <si>
    <t>CANA01059</t>
  </si>
  <si>
    <t>Control Engineering Technology - Systems</t>
  </si>
  <si>
    <t>FANS01091</t>
  </si>
  <si>
    <t>GRBR01039</t>
  </si>
  <si>
    <t>Automation and Instrumentation Technology</t>
  </si>
  <si>
    <t>LAMB01015</t>
  </si>
  <si>
    <t>MOHA01108</t>
  </si>
  <si>
    <t>SLAW01035</t>
  </si>
  <si>
    <t>Instrumentation Engineering Technology - Process Control</t>
  </si>
  <si>
    <t>SLAW01036</t>
  </si>
  <si>
    <t>Photonics and Laser Technology</t>
  </si>
  <si>
    <t>Photonics Engineering Technology</t>
  </si>
  <si>
    <t>Technologie du génie de la photonique</t>
  </si>
  <si>
    <t>A-61020</t>
  </si>
  <si>
    <t>ALGO01342</t>
  </si>
  <si>
    <t>NIAG01178</t>
  </si>
  <si>
    <t>Electromechanical Engineering Technology - Mechatronics</t>
  </si>
  <si>
    <t>Electromechanical Engineering Technology</t>
  </si>
  <si>
    <t>Technologie du génie électromécanique</t>
  </si>
  <si>
    <t>A-61021</t>
  </si>
  <si>
    <t>CAMB01313</t>
  </si>
  <si>
    <t>CENT01098</t>
  </si>
  <si>
    <t>DURH01098</t>
  </si>
  <si>
    <t>FANS01408</t>
  </si>
  <si>
    <t>16/06/2020</t>
  </si>
  <si>
    <t>GEOR01288</t>
  </si>
  <si>
    <t>Electromechanical Engineering Technology - Building Automation</t>
  </si>
  <si>
    <t>GRBR01274</t>
  </si>
  <si>
    <t>Electromechanical Engineering Technology - Power and Control</t>
  </si>
  <si>
    <t>GRBR01320</t>
  </si>
  <si>
    <t>HUMB01030</t>
  </si>
  <si>
    <t>Electromechanical Engineering Technology - Automation</t>
  </si>
  <si>
    <t>SENE01328</t>
  </si>
  <si>
    <t>27/08/1996</t>
  </si>
  <si>
    <t>SHER01167</t>
  </si>
  <si>
    <t>Electro-mechanical Engineering Technology - Energy Systems</t>
  </si>
  <si>
    <t>SSFL01012</t>
  </si>
  <si>
    <t>Electro-mechanical Engineering Technology - Robotics</t>
  </si>
  <si>
    <t>SSFL01013</t>
  </si>
  <si>
    <t>Electromechanical Engineering Technology- Robotics Systems Design</t>
  </si>
  <si>
    <t>STCL01247</t>
  </si>
  <si>
    <t>Automation Technology</t>
  </si>
  <si>
    <t>Technologie en automatisation</t>
  </si>
  <si>
    <t>A-61100</t>
  </si>
  <si>
    <t>SSFL01192</t>
  </si>
  <si>
    <t>Automation Engineering Technology</t>
  </si>
  <si>
    <t>Technologie du génie de l'automatisation</t>
  </si>
  <si>
    <t>A-61101</t>
  </si>
  <si>
    <t>CAMB01263</t>
  </si>
  <si>
    <t>Chemical Engineering Technology</t>
  </si>
  <si>
    <t>Technologie du génie chimique</t>
  </si>
  <si>
    <t>A-61301</t>
  </si>
  <si>
    <t>ALGO01022</t>
  </si>
  <si>
    <t>Chemical Technology - Biochemical</t>
  </si>
  <si>
    <t>ALGO01023</t>
  </si>
  <si>
    <t>ALGO01024</t>
  </si>
  <si>
    <t>ALGO01185</t>
  </si>
  <si>
    <t>Chemical Technology - Bioengineering</t>
  </si>
  <si>
    <t>ALGO01211</t>
  </si>
  <si>
    <t>Chemical Engineering Technology (core)</t>
  </si>
  <si>
    <t>ALGO90011</t>
  </si>
  <si>
    <t>BORE01058</t>
  </si>
  <si>
    <t>CAMB01011</t>
  </si>
  <si>
    <t>Chemical Engineering Technology - Environmental</t>
  </si>
  <si>
    <t>CAMB01012</t>
  </si>
  <si>
    <t>CAMB01061</t>
  </si>
  <si>
    <t>Chemical Engineering Technology - Waste Management</t>
  </si>
  <si>
    <t>CAMB01098</t>
  </si>
  <si>
    <t>Chemical Engineering Technology - Materials Science</t>
  </si>
  <si>
    <t>CAMB01099</t>
  </si>
  <si>
    <t>Common Chemistry (core)</t>
  </si>
  <si>
    <t>CAMB90002</t>
  </si>
  <si>
    <t>Biotechnologist</t>
  </si>
  <si>
    <t>CANA01116</t>
  </si>
  <si>
    <t>Biological Technology - Industrial Microbiology</t>
  </si>
  <si>
    <t>CENT01007</t>
  </si>
  <si>
    <t>Chemical Engineering Technology - Industrial</t>
  </si>
  <si>
    <t>CENT01027</t>
  </si>
  <si>
    <t>Chemical Engineering Technology - Polymer</t>
  </si>
  <si>
    <t>CENT01028</t>
  </si>
  <si>
    <t>DURH01014</t>
  </si>
  <si>
    <t>Chemical Technology - Food And Drug</t>
  </si>
  <si>
    <t>DURH01015</t>
  </si>
  <si>
    <t>Chemical Engineering Technology - Paper Processing And Recycling</t>
  </si>
  <si>
    <t>DURH01134</t>
  </si>
  <si>
    <t>Science Laboratory Technology</t>
  </si>
  <si>
    <t>FANS01093</t>
  </si>
  <si>
    <t>HUMB01011</t>
  </si>
  <si>
    <t>HUMB01012</t>
  </si>
  <si>
    <t>Chemical Technology - Microbiological</t>
  </si>
  <si>
    <t>HUMB01014</t>
  </si>
  <si>
    <t>Biotechnologie</t>
  </si>
  <si>
    <t>LACI01059</t>
  </si>
  <si>
    <t>Technologie d'hygiène industrielle</t>
  </si>
  <si>
    <t>LACI01088</t>
  </si>
  <si>
    <t>LAMB01007</t>
  </si>
  <si>
    <t>Industrial Hygiene Technology</t>
  </si>
  <si>
    <t>LAMB01008</t>
  </si>
  <si>
    <t>LOYT01010</t>
  </si>
  <si>
    <t>MOHA01011</t>
  </si>
  <si>
    <t>MOHA01180</t>
  </si>
  <si>
    <t>NIAG01013</t>
  </si>
  <si>
    <t>NORT01013</t>
  </si>
  <si>
    <t>NORT01015</t>
  </si>
  <si>
    <t>Biological (research) Technology</t>
  </si>
  <si>
    <t>SENE01005</t>
  </si>
  <si>
    <t>SENE01015</t>
  </si>
  <si>
    <t>Chemical Technology - Life Sciences Research</t>
  </si>
  <si>
    <t>SENE01016</t>
  </si>
  <si>
    <t>Chemical Technology - Nuclear</t>
  </si>
  <si>
    <t>SENE01017</t>
  </si>
  <si>
    <t>Chemical (pharmaceutical) Technology</t>
  </si>
  <si>
    <t>SENE01018</t>
  </si>
  <si>
    <t>Laboratory Technology</t>
  </si>
  <si>
    <t>SENE01048</t>
  </si>
  <si>
    <t>Laboratory Technology - Electron Microscopy</t>
  </si>
  <si>
    <t>SENE01089</t>
  </si>
  <si>
    <t>SHER01014</t>
  </si>
  <si>
    <t>Chemical Engineering Technology - Instrumentation And Process Control</t>
  </si>
  <si>
    <t>SHER01090</t>
  </si>
  <si>
    <t>SHER01140</t>
  </si>
  <si>
    <t>Chemical Technology</t>
  </si>
  <si>
    <t>SLAW01015</t>
  </si>
  <si>
    <t>SLAW01047</t>
  </si>
  <si>
    <t>SLAW01064</t>
  </si>
  <si>
    <t>Chemical Engineering Technology - Industrial And Environmental</t>
  </si>
  <si>
    <t>STCL01011</t>
  </si>
  <si>
    <t>Biological Technology - Sciences</t>
  </si>
  <si>
    <t>STCL01054</t>
  </si>
  <si>
    <t>Chemical Laboratory Technology - Food Science</t>
  </si>
  <si>
    <t>Chemical Laboratory Technology</t>
  </si>
  <si>
    <t>Technologie chimique</t>
  </si>
  <si>
    <t>A-61302</t>
  </si>
  <si>
    <t>DURH01162</t>
  </si>
  <si>
    <t>Chemical Laboratory Technology - Science Laboratory</t>
  </si>
  <si>
    <t>FANS01312</t>
  </si>
  <si>
    <t>26/06/2019</t>
  </si>
  <si>
    <t>LAMB01173</t>
  </si>
  <si>
    <t>SENE01220</t>
  </si>
  <si>
    <t>Chemical Laboratory Technology - Pharmaceutical</t>
  </si>
  <si>
    <t>SENE01223</t>
  </si>
  <si>
    <t>STCL01157</t>
  </si>
  <si>
    <t>Biomedical Engineering Technology</t>
  </si>
  <si>
    <t xml:space="preserve"> 1303"</t>
  </si>
  <si>
    <t>Technologie du génie biomédical</t>
  </si>
  <si>
    <t>A-61303</t>
  </si>
  <si>
    <t>CENT01216</t>
  </si>
  <si>
    <t>DURH01143</t>
  </si>
  <si>
    <t>Biomedical Engineering Technology - Equipment and Devices</t>
  </si>
  <si>
    <t>STCL01232</t>
  </si>
  <si>
    <t>Biotechnology Technologist</t>
  </si>
  <si>
    <t>Biotechnology - Advanced</t>
  </si>
  <si>
    <t>Biotechnologie - Niveau avancé</t>
  </si>
  <si>
    <t>A-61304</t>
  </si>
  <si>
    <t>ALGO01343</t>
  </si>
  <si>
    <t>CANA01146</t>
  </si>
  <si>
    <t>Biotechnology Technologist - Industrial Microbiology</t>
  </si>
  <si>
    <t>CENT01182</t>
  </si>
  <si>
    <t>DURH01146</t>
  </si>
  <si>
    <t>LACI01126</t>
  </si>
  <si>
    <t>LOYT01120</t>
  </si>
  <si>
    <t>14/06/2016</t>
  </si>
  <si>
    <t>MOHA01283</t>
  </si>
  <si>
    <t>SENE01224</t>
  </si>
  <si>
    <t>SLAW01168</t>
  </si>
  <si>
    <t>Biotechnology Technologist - Forensics</t>
  </si>
  <si>
    <t>SSFL01215</t>
  </si>
  <si>
    <t>Nursing</t>
  </si>
  <si>
    <t xml:space="preserve"> 1400"</t>
  </si>
  <si>
    <t>Sciences infirmières</t>
  </si>
  <si>
    <t>A-61400</t>
  </si>
  <si>
    <t>ALGO01037</t>
  </si>
  <si>
    <t>ALGO01134</t>
  </si>
  <si>
    <t>ALGO01274</t>
  </si>
  <si>
    <t>ALGO01275</t>
  </si>
  <si>
    <t>BORE01037</t>
  </si>
  <si>
    <t>CAMB01002</t>
  </si>
  <si>
    <t>CAMB01069</t>
  </si>
  <si>
    <t>Nursing (bilingual)</t>
  </si>
  <si>
    <t>CANA01013</t>
  </si>
  <si>
    <t>CANA01048</t>
  </si>
  <si>
    <t>CENT01036</t>
  </si>
  <si>
    <t>CONF01018</t>
  </si>
  <si>
    <t>CONS01014</t>
  </si>
  <si>
    <t>DURH01023</t>
  </si>
  <si>
    <t>29/03/1976</t>
  </si>
  <si>
    <t>FANS01027</t>
  </si>
  <si>
    <t>27/06/1975</t>
  </si>
  <si>
    <t>GEOR01022</t>
  </si>
  <si>
    <t>GRBR01025</t>
  </si>
  <si>
    <t>24/10/1975</t>
  </si>
  <si>
    <t>HUMB01024</t>
  </si>
  <si>
    <t>LACI01038</t>
  </si>
  <si>
    <t>LACI01077</t>
  </si>
  <si>
    <t>LAMB01009</t>
  </si>
  <si>
    <t>LOYT01014</t>
  </si>
  <si>
    <t>MOHA01021</t>
  </si>
  <si>
    <t>NIAG01020</t>
  </si>
  <si>
    <t>NORT01022</t>
  </si>
  <si>
    <t>NORT01061</t>
  </si>
  <si>
    <t>SAUL01015</t>
  </si>
  <si>
    <t>SENE01032</t>
  </si>
  <si>
    <t>SHER01022</t>
  </si>
  <si>
    <t>Nursing (core)</t>
  </si>
  <si>
    <t>SHER90017</t>
  </si>
  <si>
    <t>SLAW01023</t>
  </si>
  <si>
    <t>SLAW01105</t>
  </si>
  <si>
    <t>SSFL01005</t>
  </si>
  <si>
    <t>Health Science - Core</t>
  </si>
  <si>
    <t>SSFL90009</t>
  </si>
  <si>
    <t>STCL01019</t>
  </si>
  <si>
    <t>'final' Diploma Nursing</t>
  </si>
  <si>
    <t xml:space="preserve"> 1401"</t>
  </si>
  <si>
    <t>ALGO11037</t>
  </si>
  <si>
    <t>'final' sciences infirmières</t>
  </si>
  <si>
    <t>BORE11037</t>
  </si>
  <si>
    <t>CAMB11069</t>
  </si>
  <si>
    <t>CANA11048</t>
  </si>
  <si>
    <t>CENT11036</t>
  </si>
  <si>
    <t>CONF11018</t>
  </si>
  <si>
    <t>CONS11014</t>
  </si>
  <si>
    <t>DURH11023</t>
  </si>
  <si>
    <t>FANS11027</t>
  </si>
  <si>
    <t>GEOR11022</t>
  </si>
  <si>
    <t>GRBR11025</t>
  </si>
  <si>
    <t>HUMB11024</t>
  </si>
  <si>
    <t>LACI11038</t>
  </si>
  <si>
    <t>LAMB11009</t>
  </si>
  <si>
    <t>LOYT11014</t>
  </si>
  <si>
    <t>MOHA11021</t>
  </si>
  <si>
    <t>NORT11022</t>
  </si>
  <si>
    <t>SAUL11015</t>
  </si>
  <si>
    <t>SENE11032</t>
  </si>
  <si>
    <t>SLAW11023</t>
  </si>
  <si>
    <t>SSFL11005</t>
  </si>
  <si>
    <t>STCL11019</t>
  </si>
  <si>
    <t>Physiotherapy</t>
  </si>
  <si>
    <t>Physiothérapie</t>
  </si>
  <si>
    <t>A-61501</t>
  </si>
  <si>
    <t>MOHA01045</t>
  </si>
  <si>
    <t>Occupational Therapy</t>
  </si>
  <si>
    <t>Ergothérapie</t>
  </si>
  <si>
    <t>A-61503</t>
  </si>
  <si>
    <t>MOHA01043</t>
  </si>
  <si>
    <t>Veterinary Technology - Wildlife Rehabilitation</t>
  </si>
  <si>
    <t>Veterinary Technology</t>
  </si>
  <si>
    <t>Technologie des soins vétérinaires</t>
  </si>
  <si>
    <t>A-61603</t>
  </si>
  <si>
    <t>NORT01205</t>
  </si>
  <si>
    <t>SLAW01000</t>
  </si>
  <si>
    <t>Medical Radiation Technology</t>
  </si>
  <si>
    <t>Medical Imaging Technology - Radiography</t>
  </si>
  <si>
    <t>Radiographie</t>
  </si>
  <si>
    <t>A-61605</t>
  </si>
  <si>
    <t>ALGO01417</t>
  </si>
  <si>
    <t>Technologie en radiation médicale</t>
  </si>
  <si>
    <t>BORE01047</t>
  </si>
  <si>
    <t>CAMB01038</t>
  </si>
  <si>
    <t>CONF01038</t>
  </si>
  <si>
    <t>FANS01078</t>
  </si>
  <si>
    <t>LOYT01201</t>
  </si>
  <si>
    <t>S008</t>
  </si>
  <si>
    <t>MOHA01056</t>
  </si>
  <si>
    <t>Medical Radiation Sciences - Radiography</t>
  </si>
  <si>
    <t>MOHA01115</t>
  </si>
  <si>
    <t>MOHA01294</t>
  </si>
  <si>
    <t>Nuclear Medicine and Molecular Imaging Technology</t>
  </si>
  <si>
    <t>MOHA01317</t>
  </si>
  <si>
    <t>Diagnostic Imaging Technology- X-Ray/CT</t>
  </si>
  <si>
    <t>SHER01263</t>
  </si>
  <si>
    <t>Diagnostic Imaging Technology- Ultrasound</t>
  </si>
  <si>
    <t>SHER01264</t>
  </si>
  <si>
    <t>Diagnostic Imaging Technology- MRI</t>
  </si>
  <si>
    <t>SHER01265</t>
  </si>
  <si>
    <t>Dental Technology</t>
  </si>
  <si>
    <t xml:space="preserve"> 1607"</t>
  </si>
  <si>
    <t>Technologie des soins dentaires</t>
  </si>
  <si>
    <t>A-61607</t>
  </si>
  <si>
    <t>GRBR01023</t>
  </si>
  <si>
    <t>Bridging Program For Medical Laboratory Technology</t>
  </si>
  <si>
    <t xml:space="preserve"> 1608"</t>
  </si>
  <si>
    <t>Programme de mise à niveau pour technologue de laboratoire médical</t>
  </si>
  <si>
    <t>A-61608</t>
  </si>
  <si>
    <t>MOHA01194</t>
  </si>
  <si>
    <t>Medical Laboratory Technology</t>
  </si>
  <si>
    <t>Technologie du laboratoire médical</t>
  </si>
  <si>
    <t>A-61609</t>
  </si>
  <si>
    <t>ALGO01075</t>
  </si>
  <si>
    <t>ALGO01143</t>
  </si>
  <si>
    <t>CAMB01031</t>
  </si>
  <si>
    <t>CANA01020</t>
  </si>
  <si>
    <t>Medical Laboratory Science</t>
  </si>
  <si>
    <t>CONS01371</t>
  </si>
  <si>
    <t>FANS01060</t>
  </si>
  <si>
    <t>28/04/2023</t>
  </si>
  <si>
    <t>GEOR01303</t>
  </si>
  <si>
    <t>HUMB01398</t>
  </si>
  <si>
    <t>LACI01065</t>
  </si>
  <si>
    <t>LAMB01029</t>
  </si>
  <si>
    <t>MOHA01039</t>
  </si>
  <si>
    <t>Medical Technology - Laboratory</t>
  </si>
  <si>
    <t>NORT01037</t>
  </si>
  <si>
    <t>SAUL01030</t>
  </si>
  <si>
    <t>SLAW01042</t>
  </si>
  <si>
    <t>STCL01036</t>
  </si>
  <si>
    <t>Diagnostic Medical Sonography</t>
  </si>
  <si>
    <t>Medical Imaging Technology - Ultrasonography</t>
  </si>
  <si>
    <t>16/03/2010</t>
  </si>
  <si>
    <t>Technologie d'imagerie médicale - ultrasonographie</t>
  </si>
  <si>
    <t>A-61610</t>
  </si>
  <si>
    <t>CAMB01283</t>
  </si>
  <si>
    <t>CONS01442</t>
  </si>
  <si>
    <t>Medical Radiation Sciences - Ultrasonography</t>
  </si>
  <si>
    <t>MOHA01116</t>
  </si>
  <si>
    <t>MOHA01293</t>
  </si>
  <si>
    <t>STCL01223</t>
  </si>
  <si>
    <t>Environmental Health</t>
  </si>
  <si>
    <t>28/11/1975</t>
  </si>
  <si>
    <t xml:space="preserve"> 1613"</t>
  </si>
  <si>
    <t>Santé environnementale</t>
  </si>
  <si>
    <t>A-61613</t>
  </si>
  <si>
    <t>FANS01110</t>
  </si>
  <si>
    <t>Chiropody</t>
  </si>
  <si>
    <t xml:space="preserve"> 1614"</t>
  </si>
  <si>
    <t>Podologie</t>
  </si>
  <si>
    <t>A-61614</t>
  </si>
  <si>
    <t>GRBR01092</t>
  </si>
  <si>
    <t>Respiratory Therapy</t>
  </si>
  <si>
    <t xml:space="preserve"> 1615"</t>
  </si>
  <si>
    <t>Thérapie respiratoire</t>
  </si>
  <si>
    <t>A-61615</t>
  </si>
  <si>
    <t>ALGO01086</t>
  </si>
  <si>
    <t>ALGO01087</t>
  </si>
  <si>
    <t>CANA01097</t>
  </si>
  <si>
    <t>CONS01182</t>
  </si>
  <si>
    <t>FANS01080</t>
  </si>
  <si>
    <t>LACI01069</t>
  </si>
  <si>
    <t>LOYT01204</t>
  </si>
  <si>
    <t>SSFL01319</t>
  </si>
  <si>
    <t>STCL01220</t>
  </si>
  <si>
    <t>Massage Therapy</t>
  </si>
  <si>
    <t xml:space="preserve"> 1618"</t>
  </si>
  <si>
    <t>Massothérapie</t>
  </si>
  <si>
    <t>A-61618</t>
  </si>
  <si>
    <t>ALGO01318</t>
  </si>
  <si>
    <t>BORE01079</t>
  </si>
  <si>
    <t>CAMB01318</t>
  </si>
  <si>
    <t>CAMB01321</t>
  </si>
  <si>
    <t>CENT01149</t>
  </si>
  <si>
    <t>20/12/2018</t>
  </si>
  <si>
    <t>CONS01335</t>
  </si>
  <si>
    <t>DURH01247</t>
  </si>
  <si>
    <t>FANS01291</t>
  </si>
  <si>
    <t>30/01/2004</t>
  </si>
  <si>
    <t>GEOR01174</t>
  </si>
  <si>
    <t>HUMB01318</t>
  </si>
  <si>
    <t>LAMB01082</t>
  </si>
  <si>
    <t>LOYT01188</t>
  </si>
  <si>
    <t>MOHA01260</t>
  </si>
  <si>
    <t>NIAG01245</t>
  </si>
  <si>
    <t>18/09/2012</t>
  </si>
  <si>
    <t>NORT01230</t>
  </si>
  <si>
    <t>SAUL01125</t>
  </si>
  <si>
    <t>SSFL01149</t>
  </si>
  <si>
    <t>Denturism</t>
  </si>
  <si>
    <t xml:space="preserve"> 1626"</t>
  </si>
  <si>
    <t>Denturothérapie</t>
  </si>
  <si>
    <t>A-61626</t>
  </si>
  <si>
    <t>GEOR01225</t>
  </si>
  <si>
    <t>GRBR01024</t>
  </si>
  <si>
    <t>GRBR01183</t>
  </si>
  <si>
    <t>A-61628</t>
  </si>
  <si>
    <t>FR-Dental Hygiene</t>
  </si>
  <si>
    <t>ALGO01446</t>
  </si>
  <si>
    <t>BORE01160</t>
  </si>
  <si>
    <t>CAMB01301</t>
  </si>
  <si>
    <t>CANA01206</t>
  </si>
  <si>
    <t>CONF01192</t>
  </si>
  <si>
    <t>CONS01334</t>
  </si>
  <si>
    <t>DURH01229</t>
  </si>
  <si>
    <t>FANS01299</t>
  </si>
  <si>
    <t>GEOR01260</t>
  </si>
  <si>
    <t>GRBR01292</t>
  </si>
  <si>
    <t>LACI01175</t>
  </si>
  <si>
    <t>LOYT01210</t>
  </si>
  <si>
    <t>NIAG01232</t>
  </si>
  <si>
    <t>STCL01236</t>
  </si>
  <si>
    <t>Acupuncture</t>
  </si>
  <si>
    <t xml:space="preserve"> 1630"</t>
  </si>
  <si>
    <t>Acuponcture</t>
  </si>
  <si>
    <t>A-61630</t>
  </si>
  <si>
    <t>FR-Acupuncture</t>
  </si>
  <si>
    <t>GEOR01247</t>
  </si>
  <si>
    <t>13/09/2024</t>
  </si>
  <si>
    <t>LOYT01213</t>
  </si>
  <si>
    <t>Traditional Chinese Medicine Practitioner</t>
  </si>
  <si>
    <t>26/02/2016</t>
  </si>
  <si>
    <t xml:space="preserve"> 1632"</t>
  </si>
  <si>
    <t>Praticien en médecine traditionnelle chinoise</t>
  </si>
  <si>
    <t>A-61632</t>
  </si>
  <si>
    <t>HUMB01355</t>
  </si>
  <si>
    <t>Homeopathy</t>
  </si>
  <si>
    <t xml:space="preserve"> 1633"</t>
  </si>
  <si>
    <t>Homéopathie</t>
  </si>
  <si>
    <t>A-61633</t>
  </si>
  <si>
    <t>GEOR01278</t>
  </si>
  <si>
    <t>Health Informatics Technology</t>
  </si>
  <si>
    <t>A-61643</t>
  </si>
  <si>
    <t>Technologie de l'information en santé - 3 ans</t>
  </si>
  <si>
    <t>CENT01212</t>
  </si>
  <si>
    <t>Business Administration - Health Group</t>
  </si>
  <si>
    <t>Health Care Administration</t>
  </si>
  <si>
    <t xml:space="preserve"> 1644"</t>
  </si>
  <si>
    <t>Administration des soins de santé – 3 ans</t>
  </si>
  <si>
    <t>A-61644</t>
  </si>
  <si>
    <t>Health Care Administration - 3 year</t>
  </si>
  <si>
    <t>Administration des soins de santé - 3 ans</t>
  </si>
  <si>
    <t>CENT01011</t>
  </si>
  <si>
    <t>A-61645</t>
  </si>
  <si>
    <t>Hearing Instrument Specialist - 3 year</t>
  </si>
  <si>
    <t>Audioprothésiste - 3 ans</t>
  </si>
  <si>
    <t>GRBR01212</t>
  </si>
  <si>
    <t>Fine Arts Technology - Arts</t>
  </si>
  <si>
    <t>Fine Arts And Crafts - Advanced</t>
  </si>
  <si>
    <t>Beaux-arts - avancés</t>
  </si>
  <si>
    <t>A-61800</t>
  </si>
  <si>
    <t>Beaux-arts et artisant - avancés</t>
  </si>
  <si>
    <t>CAMB01048</t>
  </si>
  <si>
    <t>Visual And Creative Arts - Graphic Design</t>
  </si>
  <si>
    <t>CAMB01169</t>
  </si>
  <si>
    <t>Visual And Creative Arts - Fine Arts And Crafts</t>
  </si>
  <si>
    <t>CAMB01171</t>
  </si>
  <si>
    <t>Fine Arts - Advanced</t>
  </si>
  <si>
    <t>DURH01198</t>
  </si>
  <si>
    <t>Fine Art - Environmental</t>
  </si>
  <si>
    <t>FANS01038</t>
  </si>
  <si>
    <t>Fine Art - Painting</t>
  </si>
  <si>
    <t>FANS01040</t>
  </si>
  <si>
    <t>Fine Art - Print Making</t>
  </si>
  <si>
    <t>FANS01041</t>
  </si>
  <si>
    <t>FANS01101</t>
  </si>
  <si>
    <t>15/01/1996</t>
  </si>
  <si>
    <t>GEOR01013</t>
  </si>
  <si>
    <t>GEOR01021</t>
  </si>
  <si>
    <t>Creative Crafts</t>
  </si>
  <si>
    <t>SAUL01014</t>
  </si>
  <si>
    <t>Art (core)</t>
  </si>
  <si>
    <t>SAUL90005</t>
  </si>
  <si>
    <t>Art And Art History</t>
  </si>
  <si>
    <t>SHER01004</t>
  </si>
  <si>
    <t>Creative Art - Advanced</t>
  </si>
  <si>
    <t>SHER01062</t>
  </si>
  <si>
    <t>Crafts and Design - Textiles</t>
  </si>
  <si>
    <t>28/02/2014</t>
  </si>
  <si>
    <t>SHER01080</t>
  </si>
  <si>
    <t>Crafts And Design - Furniture</t>
  </si>
  <si>
    <t>SHER01081</t>
  </si>
  <si>
    <t>Visual And Creative Arts - Advanced</t>
  </si>
  <si>
    <t>28/06/2007</t>
  </si>
  <si>
    <t>SHER01221</t>
  </si>
  <si>
    <t>(P-T) Crafts And Design</t>
  </si>
  <si>
    <t>SLAW01021</t>
  </si>
  <si>
    <t>SLAW01029</t>
  </si>
  <si>
    <t>Visual And Creative Arts (core)</t>
  </si>
  <si>
    <t>SLAW90003</t>
  </si>
  <si>
    <t>Ceramics - Advanced</t>
  </si>
  <si>
    <t>Céramique - avancée</t>
  </si>
  <si>
    <t>A-61803</t>
  </si>
  <si>
    <t>SHER01020</t>
  </si>
  <si>
    <t>Crafts And Design - Glass</t>
  </si>
  <si>
    <t>SHER01083</t>
  </si>
  <si>
    <t>Crafts And Design (core)</t>
  </si>
  <si>
    <t>SHER90014</t>
  </si>
  <si>
    <t>Les arts de la joaillerie</t>
  </si>
  <si>
    <t>A-61806</t>
  </si>
  <si>
    <t>GRBR01215</t>
  </si>
  <si>
    <t>Bijouterie</t>
  </si>
  <si>
    <t>GEOR01114</t>
  </si>
  <si>
    <t>GRBR01041</t>
  </si>
  <si>
    <t>Metal Arts</t>
  </si>
  <si>
    <t>HUMB01069</t>
  </si>
  <si>
    <t>Crafts And Design - Metal And Jewellery</t>
  </si>
  <si>
    <t>SHER01082</t>
  </si>
  <si>
    <t>Design industriel</t>
  </si>
  <si>
    <t>A-61817</t>
  </si>
  <si>
    <t>HUMB01042</t>
  </si>
  <si>
    <t>14/06/1999</t>
  </si>
  <si>
    <t>Design graphique</t>
  </si>
  <si>
    <t>A-61820</t>
  </si>
  <si>
    <t>ALGO01329</t>
  </si>
  <si>
    <t>18/06/2003</t>
  </si>
  <si>
    <t>CANA01163</t>
  </si>
  <si>
    <t>CENT01201</t>
  </si>
  <si>
    <t>CONS01013</t>
  </si>
  <si>
    <t>DURH01017</t>
  </si>
  <si>
    <t>FANS01001</t>
  </si>
  <si>
    <t>GEOR01015</t>
  </si>
  <si>
    <t>GRBR01036</t>
  </si>
  <si>
    <t>HUMB01299</t>
  </si>
  <si>
    <t>LACI01117</t>
  </si>
  <si>
    <t>LOYT01153</t>
  </si>
  <si>
    <t>MOHA01258</t>
  </si>
  <si>
    <t>NIAG01207</t>
  </si>
  <si>
    <t>SAUL01000</t>
  </si>
  <si>
    <t>SENE01031</t>
  </si>
  <si>
    <t>Graphic Design - Advanced</t>
  </si>
  <si>
    <t>SHER01033</t>
  </si>
  <si>
    <t>Illustration - Interpretive</t>
  </si>
  <si>
    <t>SHER01038</t>
  </si>
  <si>
    <t>Illustration - Technical And Scientific</t>
  </si>
  <si>
    <t>SHER01039</t>
  </si>
  <si>
    <t>Illustration (core)</t>
  </si>
  <si>
    <t>SHER90008</t>
  </si>
  <si>
    <t>SLAW01030</t>
  </si>
  <si>
    <t>Graphic Design - Visual Communication</t>
  </si>
  <si>
    <t>SSFL01283</t>
  </si>
  <si>
    <t>STCL01141</t>
  </si>
  <si>
    <t>Fashion Design</t>
  </si>
  <si>
    <t>Fashion Arts</t>
  </si>
  <si>
    <t>Mode</t>
  </si>
  <si>
    <t>A-61823</t>
  </si>
  <si>
    <t>FANS01021</t>
  </si>
  <si>
    <t>Creative Fashions - Design-a-line</t>
  </si>
  <si>
    <t>GRBR01016</t>
  </si>
  <si>
    <t>Fashion Careers - Advanced</t>
  </si>
  <si>
    <t>HUMB01038</t>
  </si>
  <si>
    <t>SENE01040</t>
  </si>
  <si>
    <t>Visual And Creative Arts - Fashion Design</t>
  </si>
  <si>
    <t>SLAW01028</t>
  </si>
  <si>
    <t>Graphic Arts Management</t>
  </si>
  <si>
    <t>Graphic Arts Reproduction - Production Co-ordinator</t>
  </si>
  <si>
    <t>Reproduction d'arts graphiques - coordination de la production</t>
  </si>
  <si>
    <t>A-61826</t>
  </si>
  <si>
    <t>FANS01044</t>
  </si>
  <si>
    <t>Graphic Technology And Management</t>
  </si>
  <si>
    <t>MOHA01079</t>
  </si>
  <si>
    <t>A-61829</t>
  </si>
  <si>
    <t>Film Production - 3 year</t>
  </si>
  <si>
    <t>Production cinématographique - 3 ans</t>
  </si>
  <si>
    <t>ALGO01046</t>
  </si>
  <si>
    <t>ALGO01154</t>
  </si>
  <si>
    <t>CONS01020</t>
  </si>
  <si>
    <t>Photography - Advanced</t>
  </si>
  <si>
    <t>Photographie - avancée</t>
  </si>
  <si>
    <t>A-61831</t>
  </si>
  <si>
    <t>Photography - Advanced - 3 year</t>
  </si>
  <si>
    <t>Photographie - avancée - 3 ans</t>
  </si>
  <si>
    <t>CONS01036</t>
  </si>
  <si>
    <t>Creative Photography - Advanced</t>
  </si>
  <si>
    <t>HUMB01023</t>
  </si>
  <si>
    <t>Applied Photography - Advanced</t>
  </si>
  <si>
    <t>SHER01052</t>
  </si>
  <si>
    <t>Interior Design - Advanced</t>
  </si>
  <si>
    <t>Design d'intérieur - avancé</t>
  </si>
  <si>
    <t>A-61833</t>
  </si>
  <si>
    <t>Interior Design - 3 year</t>
  </si>
  <si>
    <t>ALGO01066</t>
  </si>
  <si>
    <t>ALGO01139</t>
  </si>
  <si>
    <t>CONF01078</t>
  </si>
  <si>
    <t>DURH01061</t>
  </si>
  <si>
    <t>FANS01024</t>
  </si>
  <si>
    <t>GEOR01019</t>
  </si>
  <si>
    <t>GRBR01281</t>
  </si>
  <si>
    <t>HUMB01056</t>
  </si>
  <si>
    <t>LACI01016</t>
  </si>
  <si>
    <t>Interior Design (year 1)</t>
  </si>
  <si>
    <t>LAMB02000</t>
  </si>
  <si>
    <t>NIAG01070</t>
  </si>
  <si>
    <t>S009</t>
  </si>
  <si>
    <t>SHER01134</t>
  </si>
  <si>
    <t>STCL01065</t>
  </si>
  <si>
    <t>Game Programming</t>
  </si>
  <si>
    <t xml:space="preserve"> 1850"</t>
  </si>
  <si>
    <t>Programmation de jeux multimédia</t>
  </si>
  <si>
    <t>A-61850</t>
  </si>
  <si>
    <t>HUMB01303</t>
  </si>
  <si>
    <t>Game - Development</t>
  </si>
  <si>
    <t>13/06/2005</t>
  </si>
  <si>
    <t>A-61900</t>
  </si>
  <si>
    <t>Game Development</t>
  </si>
  <si>
    <t>Conception de jeux multimédia</t>
  </si>
  <si>
    <t>ALGO01375</t>
  </si>
  <si>
    <t>Game - Design and Development</t>
  </si>
  <si>
    <t>30/10/2019</t>
  </si>
  <si>
    <t>CANA01252</t>
  </si>
  <si>
    <t>CENT01314</t>
  </si>
  <si>
    <t>25/06/2018</t>
  </si>
  <si>
    <t>CENT01335</t>
  </si>
  <si>
    <t>DURH01166</t>
  </si>
  <si>
    <t>FANS01303</t>
  </si>
  <si>
    <t>GEOR01315</t>
  </si>
  <si>
    <t>GRBR01259</t>
  </si>
  <si>
    <t>GRBR01266</t>
  </si>
  <si>
    <t>Interaction Design and Development</t>
  </si>
  <si>
    <t>GRBR01280</t>
  </si>
  <si>
    <t>Game-Programming</t>
  </si>
  <si>
    <t>HUMB01368</t>
  </si>
  <si>
    <t>MOHA01311</t>
  </si>
  <si>
    <t>NIAG01218</t>
  </si>
  <si>
    <t>A-61901</t>
  </si>
  <si>
    <t>ALGO01371</t>
  </si>
  <si>
    <t>Animation 2D-3D</t>
  </si>
  <si>
    <t>BORE01087</t>
  </si>
  <si>
    <t>CAMB01280</t>
  </si>
  <si>
    <t>Animation - Digital Production</t>
  </si>
  <si>
    <t>DURH01152</t>
  </si>
  <si>
    <t>HUMB01322</t>
  </si>
  <si>
    <t>Animation 3D - avancé</t>
  </si>
  <si>
    <t>LACI01162</t>
  </si>
  <si>
    <t>MOHA01275</t>
  </si>
  <si>
    <t>SENE01237</t>
  </si>
  <si>
    <t>24/06/2011</t>
  </si>
  <si>
    <t>SHER01002</t>
  </si>
  <si>
    <t>Animation - Technical</t>
  </si>
  <si>
    <t>SHER01084</t>
  </si>
  <si>
    <t>Animation - Tradigital</t>
  </si>
  <si>
    <t>STCL01155</t>
  </si>
  <si>
    <t>Broadcasting - Radio, Television, Film and Digital Media</t>
  </si>
  <si>
    <t>Broadcasting</t>
  </si>
  <si>
    <t>Production radio et télévision</t>
  </si>
  <si>
    <t>A-61903</t>
  </si>
  <si>
    <t>CENT01008</t>
  </si>
  <si>
    <t>CONS01008</t>
  </si>
  <si>
    <t>HUMB01007</t>
  </si>
  <si>
    <t>Communication Studio Techniques - Advanced</t>
  </si>
  <si>
    <t>LOYT01012</t>
  </si>
  <si>
    <t>Broadcasting - Television Specialist</t>
  </si>
  <si>
    <t>LOYT01097</t>
  </si>
  <si>
    <t>Broadcasting - Television And Communications Media</t>
  </si>
  <si>
    <t>MOHA01005</t>
  </si>
  <si>
    <t>Broadcasting - Radio And Communications Media</t>
  </si>
  <si>
    <t>MOHA01131</t>
  </si>
  <si>
    <t>Broadcasting - Radio, Television And Film</t>
  </si>
  <si>
    <t>NIAG01002</t>
  </si>
  <si>
    <t>Music - Performance</t>
  </si>
  <si>
    <t>Music</t>
  </si>
  <si>
    <t>Musique</t>
  </si>
  <si>
    <t>A-61907</t>
  </si>
  <si>
    <t>CAMB01049</t>
  </si>
  <si>
    <t>Music - Production</t>
  </si>
  <si>
    <t>CAMB01092</t>
  </si>
  <si>
    <t>Music Industry Arts and Performance</t>
  </si>
  <si>
    <t>CENT01278</t>
  </si>
  <si>
    <t>Music Industry Arts - Music Language</t>
  </si>
  <si>
    <t>FANS01069</t>
  </si>
  <si>
    <t>HUMB01071</t>
  </si>
  <si>
    <t>Applied Music</t>
  </si>
  <si>
    <t>MOHA01001</t>
  </si>
  <si>
    <t>Fine Arts Technology - Theatre</t>
  </si>
  <si>
    <t>Arts dramatiques</t>
  </si>
  <si>
    <t>A-61911</t>
  </si>
  <si>
    <t>CAMB01050</t>
  </si>
  <si>
    <t>Acting for Stage and Screen</t>
  </si>
  <si>
    <t>CANA01169</t>
  </si>
  <si>
    <t>GRBR01142</t>
  </si>
  <si>
    <t>HUMB01096</t>
  </si>
  <si>
    <t>NIAG01057</t>
  </si>
  <si>
    <t>SLAW01060</t>
  </si>
  <si>
    <t>Music Theatre - Performance</t>
  </si>
  <si>
    <t xml:space="preserve"> 1912"</t>
  </si>
  <si>
    <t>Théâtre musical - interprétation</t>
  </si>
  <si>
    <t>A-61912</t>
  </si>
  <si>
    <t>SHER01099</t>
  </si>
  <si>
    <t>SLAW01174</t>
  </si>
  <si>
    <t>STCL01174</t>
  </si>
  <si>
    <t>Theatrical Production Arts</t>
  </si>
  <si>
    <t>Arts liés à la production théâtrale</t>
  </si>
  <si>
    <t>A-61913</t>
  </si>
  <si>
    <t>CONS01231</t>
  </si>
  <si>
    <t>Technical Production for Theatre and Live Events</t>
  </si>
  <si>
    <t>SHER01232</t>
  </si>
  <si>
    <t>Music Business Management</t>
  </si>
  <si>
    <t>Administration de l'industrie musicale</t>
  </si>
  <si>
    <t>A-61914</t>
  </si>
  <si>
    <t>DURH01161</t>
  </si>
  <si>
    <t>STCL01235</t>
  </si>
  <si>
    <t>Dance Arts</t>
  </si>
  <si>
    <t>Les arts de la danse</t>
  </si>
  <si>
    <t>A-61919</t>
  </si>
  <si>
    <t>CAMB01197</t>
  </si>
  <si>
    <t>Entertainment Technology</t>
  </si>
  <si>
    <t xml:space="preserve"> 1920"</t>
  </si>
  <si>
    <t>Technologie du spectacle</t>
  </si>
  <si>
    <t>A-61920</t>
  </si>
  <si>
    <t>STCL01186</t>
  </si>
  <si>
    <t>Theatre Arts and Performance</t>
  </si>
  <si>
    <t xml:space="preserve"> 1922"</t>
  </si>
  <si>
    <t>CENT01292</t>
  </si>
  <si>
    <t>A-62005</t>
  </si>
  <si>
    <t>CONS01026</t>
  </si>
  <si>
    <t>STCL01030</t>
  </si>
  <si>
    <t>Journalism - Print And Broadcast</t>
  </si>
  <si>
    <t>A-62006</t>
  </si>
  <si>
    <t>CANA01162</t>
  </si>
  <si>
    <t>13/06/2012</t>
  </si>
  <si>
    <t>CENT01059</t>
  </si>
  <si>
    <t>CONS01123</t>
  </si>
  <si>
    <t>DURH01158</t>
  </si>
  <si>
    <t>HUMB01057</t>
  </si>
  <si>
    <t>LOYT01145</t>
  </si>
  <si>
    <t>MOHA01132</t>
  </si>
  <si>
    <t>Journalism - Print And Broadcast (year I)</t>
  </si>
  <si>
    <t>NORT02005</t>
  </si>
  <si>
    <t>Technical Writer</t>
  </si>
  <si>
    <t xml:space="preserve"> 2007"</t>
  </si>
  <si>
    <t>Rédaction technique</t>
  </si>
  <si>
    <t>A-62007</t>
  </si>
  <si>
    <t>Technical Writer - 3 year</t>
  </si>
  <si>
    <t>Rédaction technique - 3 ans</t>
  </si>
  <si>
    <t>ALGO01204</t>
  </si>
  <si>
    <t>DURH01065</t>
  </si>
  <si>
    <t>Advertising and Marketing Communications Management</t>
  </si>
  <si>
    <t>Publicité et gestion des communications marketing</t>
  </si>
  <si>
    <t>A-62100</t>
  </si>
  <si>
    <t>ALGO01357</t>
  </si>
  <si>
    <t>CENT01001</t>
  </si>
  <si>
    <t>26/07/2004</t>
  </si>
  <si>
    <t>DURH01159</t>
  </si>
  <si>
    <t>MOHA01000</t>
  </si>
  <si>
    <t>SHER01212</t>
  </si>
  <si>
    <t>Advertising - Integrated Marketing Communications</t>
  </si>
  <si>
    <t>SLAW01160</t>
  </si>
  <si>
    <t>STCL01000</t>
  </si>
  <si>
    <t>Sports Injury</t>
  </si>
  <si>
    <t>A-62200</t>
  </si>
  <si>
    <t>Soins des blessures sportives - 3 ans</t>
  </si>
  <si>
    <t>SHER01138</t>
  </si>
  <si>
    <t>Nature-based Adventure Tourism Management</t>
  </si>
  <si>
    <t>Gestion en tourisme d'aventure</t>
  </si>
  <si>
    <t>A-62201</t>
  </si>
  <si>
    <t>CAMB01252</t>
  </si>
  <si>
    <t>Recreation And Leisure Services Administration</t>
  </si>
  <si>
    <t>Sports And Entertainment Administration</t>
  </si>
  <si>
    <t>Administration des loisirs</t>
  </si>
  <si>
    <t>A-62203</t>
  </si>
  <si>
    <t>CANA01148</t>
  </si>
  <si>
    <t>DURH01046</t>
  </si>
  <si>
    <t>Recreation Facilities Administration</t>
  </si>
  <si>
    <t>SENE01065</t>
  </si>
  <si>
    <t>Physical Fitness Management</t>
  </si>
  <si>
    <t>Fitness Management</t>
  </si>
  <si>
    <t>Gestion de l'activité physique</t>
  </si>
  <si>
    <t>A-62209</t>
  </si>
  <si>
    <t>CAMB01109</t>
  </si>
  <si>
    <t>GRBR01178</t>
  </si>
  <si>
    <t>Sport Management</t>
  </si>
  <si>
    <t>Gestion des activités sportives</t>
  </si>
  <si>
    <t>A-62211</t>
  </si>
  <si>
    <t>Gestion des activités sportives - 3 ans</t>
  </si>
  <si>
    <t>DURH01145</t>
  </si>
  <si>
    <t>HUMB01321</t>
  </si>
  <si>
    <t>Sports and Recreation Management</t>
  </si>
  <si>
    <t>LAMB01066</t>
  </si>
  <si>
    <t>NIAG01227</t>
  </si>
  <si>
    <t>Sport and Recreation Management</t>
  </si>
  <si>
    <t>STCL01234</t>
  </si>
  <si>
    <t>Marine Technology - Recreation</t>
  </si>
  <si>
    <t>Marina Technology</t>
  </si>
  <si>
    <t>Technologie des marinas</t>
  </si>
  <si>
    <t>A-62225</t>
  </si>
  <si>
    <t>GEOR01101</t>
  </si>
  <si>
    <t>Small Craft And Marina Technology</t>
  </si>
  <si>
    <t>HUMB01099</t>
  </si>
  <si>
    <t>Sténotypie assistée par ordinateur</t>
  </si>
  <si>
    <t>A-62305</t>
  </si>
  <si>
    <t>Court Reporting - Machine Shorthand - 3 year</t>
  </si>
  <si>
    <t>Sténotypie assistée par ordinateur - 3 ans</t>
  </si>
  <si>
    <t>GRBR01090</t>
  </si>
  <si>
    <t>H2006</t>
  </si>
  <si>
    <t>LACI01138</t>
  </si>
  <si>
    <t>Secretarial Science - Legal</t>
  </si>
  <si>
    <t>A-62306</t>
  </si>
  <si>
    <t>Office Administration - Legal - 3 year</t>
  </si>
  <si>
    <t>Administration de bureau - juridique - 3 ans</t>
  </si>
  <si>
    <t>CENT01081</t>
  </si>
  <si>
    <t>Office Systems Administration</t>
  </si>
  <si>
    <t>Administration des systèmes de bureau</t>
  </si>
  <si>
    <t>A-62330</t>
  </si>
  <si>
    <t>ALGO01242</t>
  </si>
  <si>
    <t>CAMB01091</t>
  </si>
  <si>
    <t>CENT01102</t>
  </si>
  <si>
    <t>CONS01061</t>
  </si>
  <si>
    <t>DURH01044</t>
  </si>
  <si>
    <t>DURH01064</t>
  </si>
  <si>
    <t>FANS01077</t>
  </si>
  <si>
    <t>GRBR01108</t>
  </si>
  <si>
    <t>HUMB01120</t>
  </si>
  <si>
    <t>LOYT01034</t>
  </si>
  <si>
    <t>NIAG01051</t>
  </si>
  <si>
    <t>NIAG01088</t>
  </si>
  <si>
    <t>NORT01047</t>
  </si>
  <si>
    <t>Secretarial Arts (bilingual)</t>
  </si>
  <si>
    <t>NORT01069</t>
  </si>
  <si>
    <t>Secretary Administration</t>
  </si>
  <si>
    <t>SAUL01037</t>
  </si>
  <si>
    <t>SENE01082</t>
  </si>
  <si>
    <t>SLAW01101</t>
  </si>
  <si>
    <t>SSFL01109</t>
  </si>
  <si>
    <t>Secretarial Science - Executive</t>
  </si>
  <si>
    <t>STCL01046</t>
  </si>
  <si>
    <t>Records And Information Technology Management</t>
  </si>
  <si>
    <t>Gestion des technologies de l'information et de la documentation</t>
  </si>
  <si>
    <t>A-62402</t>
  </si>
  <si>
    <t>CAMB01202</t>
  </si>
  <si>
    <t>Legal Administration</t>
  </si>
  <si>
    <t>Law Clerk Advanced</t>
  </si>
  <si>
    <t>Administration juridique</t>
  </si>
  <si>
    <t>A-62611</t>
  </si>
  <si>
    <t>DURH01030</t>
  </si>
  <si>
    <t>15/05/2019</t>
  </si>
  <si>
    <t>LOYT01182</t>
  </si>
  <si>
    <t>Environmental Technology</t>
  </si>
  <si>
    <t>Technologie de l'environnement</t>
  </si>
  <si>
    <t>A-62700</t>
  </si>
  <si>
    <t>ALGO01300</t>
  </si>
  <si>
    <t>BORE01068</t>
  </si>
  <si>
    <t>Technologie En Sciences Environnementales</t>
  </si>
  <si>
    <t>CAMB01180</t>
  </si>
  <si>
    <t>Environmental Protection Technology - Environmental Management</t>
  </si>
  <si>
    <t>CANA01001</t>
  </si>
  <si>
    <t>Environmental Protection Technology - Monitoring And Analysis</t>
  </si>
  <si>
    <t>CANA01111</t>
  </si>
  <si>
    <t>CANA01235</t>
  </si>
  <si>
    <t>CENT01145</t>
  </si>
  <si>
    <t>CONF01131</t>
  </si>
  <si>
    <t>Resources Engineering Technology - Air And Water</t>
  </si>
  <si>
    <t>CONS01038</t>
  </si>
  <si>
    <t>DURH01088</t>
  </si>
  <si>
    <t>FANS01094</t>
  </si>
  <si>
    <t>GEOR01169</t>
  </si>
  <si>
    <t>Environmental Systems Engineering Technology - Energy Management</t>
  </si>
  <si>
    <t>HUMB01130</t>
  </si>
  <si>
    <t>HUMB01286</t>
  </si>
  <si>
    <t>Technologie de l'environment</t>
  </si>
  <si>
    <t>LACI01160</t>
  </si>
  <si>
    <t>LAMB01049</t>
  </si>
  <si>
    <t>Environmental Technology - Industrial Health And Safety</t>
  </si>
  <si>
    <t>LAMB01079</t>
  </si>
  <si>
    <t>LOYT01071</t>
  </si>
  <si>
    <t>Water Resources Engineering Technology (year 1)</t>
  </si>
  <si>
    <t>NORT02003</t>
  </si>
  <si>
    <t>Water Resources Engineering Technology</t>
  </si>
  <si>
    <t>SAUL01044</t>
  </si>
  <si>
    <t>SAUL01089</t>
  </si>
  <si>
    <t>Environmental Engineering Technology - Site Assessment And Rehabilitation</t>
  </si>
  <si>
    <t>SAUL01118</t>
  </si>
  <si>
    <t>Natural Environment Technologist - Conservation Management</t>
  </si>
  <si>
    <t>SAUL01182</t>
  </si>
  <si>
    <t>SENE01087</t>
  </si>
  <si>
    <t>Resources Engineering Technology - Environmental</t>
  </si>
  <si>
    <t>SLAW01045</t>
  </si>
  <si>
    <t>SSFL01111</t>
  </si>
  <si>
    <t>Technologie en remédiement environemental</t>
  </si>
  <si>
    <t>Technologie du génie de l'environnement</t>
  </si>
  <si>
    <t>A-62703</t>
  </si>
  <si>
    <t>BORE01120</t>
  </si>
  <si>
    <t>Aki Kwaamdandaa: Aboriginal Environmental Protection</t>
  </si>
  <si>
    <t xml:space="preserve"> 2704"</t>
  </si>
  <si>
    <t>Technologie en sciences environnementales - Premières Nations</t>
  </si>
  <si>
    <t>A-62704</t>
  </si>
  <si>
    <t>CAMB01195</t>
  </si>
  <si>
    <t>Technologie de gestion de la pêche et de la faune</t>
  </si>
  <si>
    <t>Fish And Wildlife Technology</t>
  </si>
  <si>
    <t>Technologie de la pêche et de la faune</t>
  </si>
  <si>
    <t>A-62709</t>
  </si>
  <si>
    <t>BORE01067</t>
  </si>
  <si>
    <t>CAMB01149</t>
  </si>
  <si>
    <t>SAUL01022</t>
  </si>
  <si>
    <t>SSFL01019</t>
  </si>
  <si>
    <t>Financial Planning Management</t>
  </si>
  <si>
    <t>21/02/2001</t>
  </si>
  <si>
    <t>Gestion de la planification financière</t>
  </si>
  <si>
    <t>A-62801</t>
  </si>
  <si>
    <t>CONS01140</t>
  </si>
  <si>
    <t>GRBR01195</t>
  </si>
  <si>
    <t>Business Administration -accounting&amp;financial Planning</t>
  </si>
  <si>
    <t>SENE01261</t>
  </si>
  <si>
    <t>Insurance Administration</t>
  </si>
  <si>
    <t>Administration de l'assurance</t>
  </si>
  <si>
    <t>A-62803</t>
  </si>
  <si>
    <t>SENE01050</t>
  </si>
  <si>
    <t>Banking And Wealth Management</t>
  </si>
  <si>
    <t xml:space="preserve"> 2804"</t>
  </si>
  <si>
    <t>Gestion bancaire et de patrimoine</t>
  </si>
  <si>
    <t>A-62804</t>
  </si>
  <si>
    <t>SHER01219</t>
  </si>
  <si>
    <t>Business Administration - Real Estate Administration</t>
  </si>
  <si>
    <t>Gestion des biens immobiliers</t>
  </si>
  <si>
    <t>A-62805</t>
  </si>
  <si>
    <t>Property Management - 3 year</t>
  </si>
  <si>
    <t>CAMB01008</t>
  </si>
  <si>
    <t>SENE01064</t>
  </si>
  <si>
    <t>Business Administration - Real Property</t>
  </si>
  <si>
    <t>SLAW01009</t>
  </si>
  <si>
    <t>Business Administration - Marketing</t>
  </si>
  <si>
    <t>Administration des affaires - marketing</t>
  </si>
  <si>
    <t>A-62900</t>
  </si>
  <si>
    <t>ALGO01012</t>
  </si>
  <si>
    <t>ALGO01126</t>
  </si>
  <si>
    <t>BORE01009</t>
  </si>
  <si>
    <t>CAMB01007</t>
  </si>
  <si>
    <t>CAMB01057</t>
  </si>
  <si>
    <t>CANA01006</t>
  </si>
  <si>
    <t>CENT01014</t>
  </si>
  <si>
    <t>CONF01099</t>
  </si>
  <si>
    <t>CONS01004</t>
  </si>
  <si>
    <t>DURH01008</t>
  </si>
  <si>
    <t>Business Administration 1st Year (core)</t>
  </si>
  <si>
    <t>DURH90005</t>
  </si>
  <si>
    <t>FANS01142</t>
  </si>
  <si>
    <t>Marketing - Computer And Data Products</t>
  </si>
  <si>
    <t>GEOR01075</t>
  </si>
  <si>
    <t>GEOR01083</t>
  </si>
  <si>
    <t>GRBR01097</t>
  </si>
  <si>
    <t>LACI01005</t>
  </si>
  <si>
    <t>LAMB01052</t>
  </si>
  <si>
    <t>MOHA01285</t>
  </si>
  <si>
    <t>NIAG01007</t>
  </si>
  <si>
    <t>NORT01006</t>
  </si>
  <si>
    <t>Business Administration - Marketing (bilingual)</t>
  </si>
  <si>
    <t>NORT01093</t>
  </si>
  <si>
    <t>21/12/2005</t>
  </si>
  <si>
    <t>SENE01010</t>
  </si>
  <si>
    <t>SHER01075</t>
  </si>
  <si>
    <t>SLAW01008</t>
  </si>
  <si>
    <t>SLAW01084</t>
  </si>
  <si>
    <t>SSFL01067</t>
  </si>
  <si>
    <t>STCL01006</t>
  </si>
  <si>
    <t>Motive Power Technician - Service Management</t>
  </si>
  <si>
    <t>Business Administration - Automotive Marketing</t>
  </si>
  <si>
    <t>Administration des affaires - marketing automobile</t>
  </si>
  <si>
    <t>A-62907</t>
  </si>
  <si>
    <t>FANS01068</t>
  </si>
  <si>
    <t>GEOR01080</t>
  </si>
  <si>
    <t>Business Administration - Automotive Marketing (bilingual)</t>
  </si>
  <si>
    <t>GEOR01102</t>
  </si>
  <si>
    <t>A-62909</t>
  </si>
  <si>
    <t>Fashion Merchandising - 3 year</t>
  </si>
  <si>
    <t>Marchandisage de la mode - 3 ans</t>
  </si>
  <si>
    <t>CAMB01129</t>
  </si>
  <si>
    <t>Fashion Retail Administration</t>
  </si>
  <si>
    <t>DURH01076</t>
  </si>
  <si>
    <t>FANS01140</t>
  </si>
  <si>
    <t>Fashion Promotion</t>
  </si>
  <si>
    <t>NIAG01028</t>
  </si>
  <si>
    <t>Retail Administration</t>
  </si>
  <si>
    <t>SENE01071</t>
  </si>
  <si>
    <t>Retail Management - Fashion Merchandising</t>
  </si>
  <si>
    <t>SENE01129</t>
  </si>
  <si>
    <t>SLAW01057</t>
  </si>
  <si>
    <t>Fashion Marketing And Management</t>
  </si>
  <si>
    <t>SLAW01133</t>
  </si>
  <si>
    <t>Industrial Engineering Technology - Technical Sales</t>
  </si>
  <si>
    <t>Technical Sales Representative</t>
  </si>
  <si>
    <t xml:space="preserve"> 2939"</t>
  </si>
  <si>
    <t>Agent technico-commercial</t>
  </si>
  <si>
    <t>A-62939</t>
  </si>
  <si>
    <t>HUMB01049</t>
  </si>
  <si>
    <t>HUMB01095</t>
  </si>
  <si>
    <t>Cyber Security</t>
  </si>
  <si>
    <t>Information Security Technology</t>
  </si>
  <si>
    <t>18/02/2016</t>
  </si>
  <si>
    <t>Technologie de la sécurité de l'information</t>
  </si>
  <si>
    <t>A-63002</t>
  </si>
  <si>
    <t>FANS01327</t>
  </si>
  <si>
    <t>LACI01121</t>
  </si>
  <si>
    <t>Computer Security And Investigations</t>
  </si>
  <si>
    <t>SSFL01198</t>
  </si>
  <si>
    <t>Fire Prevention and Technology</t>
  </si>
  <si>
    <t>Fire Protection Technology</t>
  </si>
  <si>
    <t>17/12/2021</t>
  </si>
  <si>
    <t>Technologie de la protection contre les incendies</t>
  </si>
  <si>
    <t>A-63003</t>
  </si>
  <si>
    <t>DURH01273</t>
  </si>
  <si>
    <t>Fire Science Technology</t>
  </si>
  <si>
    <t>LAMB01071</t>
  </si>
  <si>
    <t>Fire Protection Engineering Technology</t>
  </si>
  <si>
    <t>SENE01042</t>
  </si>
  <si>
    <t>Fire Systems Engineering Technology</t>
  </si>
  <si>
    <t>SSFL01210</t>
  </si>
  <si>
    <t>Fire Inspection and Fire Safety Education</t>
  </si>
  <si>
    <t>16/10/2015</t>
  </si>
  <si>
    <t>Prévention des incendies</t>
  </si>
  <si>
    <t>A-63012</t>
  </si>
  <si>
    <t>FANS01322</t>
  </si>
  <si>
    <t>Culinary Administration</t>
  </si>
  <si>
    <t>Arts culinaires - administration</t>
  </si>
  <si>
    <t>A-63107</t>
  </si>
  <si>
    <t>CANA01119</t>
  </si>
  <si>
    <t>HUMB01305</t>
  </si>
  <si>
    <t>Culinary Innovation and Food Technology</t>
  </si>
  <si>
    <t xml:space="preserve"> 3111"</t>
  </si>
  <si>
    <t>Innovation de la cuisine et la technologie de l'alimentation</t>
  </si>
  <si>
    <t>A-63111</t>
  </si>
  <si>
    <t>NIAG01221</t>
  </si>
  <si>
    <t>Hotel, Resort And Restaurant Administration</t>
  </si>
  <si>
    <t>Hospitality Administration</t>
  </si>
  <si>
    <t>Administration de l'accueil</t>
  </si>
  <si>
    <t>A-63200</t>
  </si>
  <si>
    <t>CANA01098</t>
  </si>
  <si>
    <t>Hotel And Resort Management</t>
  </si>
  <si>
    <t>CENT01054</t>
  </si>
  <si>
    <t>CONF01028</t>
  </si>
  <si>
    <t>Hospitality Administration - Hotel And Resort</t>
  </si>
  <si>
    <t>GEOR01030</t>
  </si>
  <si>
    <t>Tourism And Hospitality Administration</t>
  </si>
  <si>
    <t>HUMB01185</t>
  </si>
  <si>
    <t>LOYT01025</t>
  </si>
  <si>
    <t>Hotel And Restaurant Administration</t>
  </si>
  <si>
    <t>NIAG01033</t>
  </si>
  <si>
    <t>SSFL01085</t>
  </si>
  <si>
    <t>Hospitality Administration And Service</t>
  </si>
  <si>
    <t>Hospitality And Tourism Administration</t>
  </si>
  <si>
    <t>Administration de l'accueil et du tourisme</t>
  </si>
  <si>
    <t>A-63201</t>
  </si>
  <si>
    <t>CENT01053</t>
  </si>
  <si>
    <t>Restaurant And Catering Management</t>
  </si>
  <si>
    <t>CENT01072</t>
  </si>
  <si>
    <t>CENT01110</t>
  </si>
  <si>
    <t>Food And Nutrition Administration</t>
  </si>
  <si>
    <t>Nourriture et alimentation - administration</t>
  </si>
  <si>
    <t>A-63204</t>
  </si>
  <si>
    <t>CANA01120</t>
  </si>
  <si>
    <t>Food and Nutrition Administration</t>
  </si>
  <si>
    <t>HUMB01323</t>
  </si>
  <si>
    <t>Travel And Tourism</t>
  </si>
  <si>
    <t>Tourism Management</t>
  </si>
  <si>
    <t>Gestion touristique</t>
  </si>
  <si>
    <t>A-63205</t>
  </si>
  <si>
    <t>CENT01083</t>
  </si>
  <si>
    <t>Tourism Management - Marketing</t>
  </si>
  <si>
    <t>GEOR01057</t>
  </si>
  <si>
    <t>Tourism Management - Planning And Development</t>
  </si>
  <si>
    <t>GEOR01058</t>
  </si>
  <si>
    <t>GEOR01074</t>
  </si>
  <si>
    <t>(P-T) Aboriginal Tourism Management</t>
  </si>
  <si>
    <t>GEOR01148</t>
  </si>
  <si>
    <t>Tourism Management (core)</t>
  </si>
  <si>
    <t>GEOR90002</t>
  </si>
  <si>
    <t>Tourism Marketing Management</t>
  </si>
  <si>
    <t>SAUL01069</t>
  </si>
  <si>
    <t>Ecotourism Management</t>
  </si>
  <si>
    <t>SAUL01117</t>
  </si>
  <si>
    <t>Tourist Industry Administration</t>
  </si>
  <si>
    <t>SENE01085</t>
  </si>
  <si>
    <t>Tourism And Transportation</t>
  </si>
  <si>
    <t>SSFL01044</t>
  </si>
  <si>
    <t>Tourism And Transportation - Convention Management</t>
  </si>
  <si>
    <t>SSFL01100</t>
  </si>
  <si>
    <t>STCL01014</t>
  </si>
  <si>
    <t>Esthetics and Medical Spa Therapies</t>
  </si>
  <si>
    <t>Esthetics and Spa Therapies</t>
  </si>
  <si>
    <t>Thérapies d'esthétique et de spa</t>
  </si>
  <si>
    <t>A-63401</t>
  </si>
  <si>
    <t>SENE01289</t>
  </si>
  <si>
    <t>Wine Technology</t>
  </si>
  <si>
    <t>Bio-food Technology</t>
  </si>
  <si>
    <t>Technologie d'oenolgie</t>
  </si>
  <si>
    <t>A-63700</t>
  </si>
  <si>
    <t>LOYT01101</t>
  </si>
  <si>
    <t>LOYT01105</t>
  </si>
  <si>
    <t>Food Science Technology</t>
  </si>
  <si>
    <t>Food Safety</t>
  </si>
  <si>
    <t>25/08/2010</t>
  </si>
  <si>
    <t>Salubrité des aliments</t>
  </si>
  <si>
    <t>A-63702</t>
  </si>
  <si>
    <t>CENT01256</t>
  </si>
  <si>
    <t>LOYT01144</t>
  </si>
  <si>
    <t>Landscape Design</t>
  </si>
  <si>
    <t>Design - Landscape</t>
  </si>
  <si>
    <t>25/11/2005</t>
  </si>
  <si>
    <t>Architecture paysagiste</t>
  </si>
  <si>
    <t>A-63905</t>
  </si>
  <si>
    <t>Architecture paysagiste - 3 ans</t>
  </si>
  <si>
    <t>FANS01025</t>
  </si>
  <si>
    <t>Landscape Technology</t>
  </si>
  <si>
    <t>HUMB01059</t>
  </si>
  <si>
    <t>Technologie en environnement forestier</t>
  </si>
  <si>
    <t>Forestry Technology</t>
  </si>
  <si>
    <t>A-64203</t>
  </si>
  <si>
    <t>BORE01069</t>
  </si>
  <si>
    <t>Technologie Forestiere</t>
  </si>
  <si>
    <t>CAMB01157</t>
  </si>
  <si>
    <t>Technologie en environnement forestier et faunique</t>
  </si>
  <si>
    <t>LACI01174</t>
  </si>
  <si>
    <t>SSFL01018</t>
  </si>
  <si>
    <t>Integrated Resource Management Technology</t>
  </si>
  <si>
    <t>Forest Management Technology</t>
  </si>
  <si>
    <t>Technologie de la gestion des forêts</t>
  </si>
  <si>
    <t>A-64204</t>
  </si>
  <si>
    <t>SAUL01075</t>
  </si>
  <si>
    <t>Ecosystem Management Technology</t>
  </si>
  <si>
    <t>SSFL01144</t>
  </si>
  <si>
    <t>Parks And Forest Recreation Technology</t>
  </si>
  <si>
    <t>Technologie des loisirs en forêt</t>
  </si>
  <si>
    <t>A-64205</t>
  </si>
  <si>
    <t>SAUL01023</t>
  </si>
  <si>
    <t>SSFL01020</t>
  </si>
  <si>
    <t>Woodworking Technology</t>
  </si>
  <si>
    <t>Manufacturing Technology - Wood Products</t>
  </si>
  <si>
    <t>Technologie de la fabrication - produit du bois</t>
  </si>
  <si>
    <t>A-64300</t>
  </si>
  <si>
    <t>CONS01086</t>
  </si>
  <si>
    <t>Woodworking Technology - Architectural Millwork</t>
  </si>
  <si>
    <t>CONS01162</t>
  </si>
  <si>
    <t>STCL01146</t>
  </si>
  <si>
    <t>Pulp And Paper Engineering Technology (year 1)</t>
  </si>
  <si>
    <t>Pulp And Paper Engineering Technology</t>
  </si>
  <si>
    <t>Technologie de l'industrie des pâtes et papier</t>
  </si>
  <si>
    <t>A-64307</t>
  </si>
  <si>
    <t>NORT02002</t>
  </si>
  <si>
    <t>SAUL01051</t>
  </si>
  <si>
    <t>Geological Engineering Technology</t>
  </si>
  <si>
    <t>Technologie du génie géologique</t>
  </si>
  <si>
    <t>A-64407</t>
  </si>
  <si>
    <t>Geological Engineering Technology - 3 year</t>
  </si>
  <si>
    <t>CAMB01025</t>
  </si>
  <si>
    <t>Geology Engineering Technology - Geophysics</t>
  </si>
  <si>
    <t>CAMB01102</t>
  </si>
  <si>
    <t>Geotechnical Engineering Technology</t>
  </si>
  <si>
    <t>SSFL01023</t>
  </si>
  <si>
    <t>Geoscience Environmental Technology</t>
  </si>
  <si>
    <t>SSFL01125</t>
  </si>
  <si>
    <t>Metallurgical Engineering Technology</t>
  </si>
  <si>
    <t>Technologie du génie métallurgique</t>
  </si>
  <si>
    <t>A-64409</t>
  </si>
  <si>
    <t>CAMB01034</t>
  </si>
  <si>
    <t>Common Metallurgy (core)</t>
  </si>
  <si>
    <t>CAMB90003</t>
  </si>
  <si>
    <t>Materials Engineering Technology</t>
  </si>
  <si>
    <t>MOHA01040</t>
  </si>
  <si>
    <t>Metallurgical Engineering Technology - Materials Testing</t>
  </si>
  <si>
    <t>SSFL01071</t>
  </si>
  <si>
    <t>Mining Engineering Technology</t>
  </si>
  <si>
    <t>Technologie du génie minier</t>
  </si>
  <si>
    <t>A-64411</t>
  </si>
  <si>
    <t>CAMB01037</t>
  </si>
  <si>
    <t>Common Mineral Resources (core)</t>
  </si>
  <si>
    <t>CAMB90009</t>
  </si>
  <si>
    <t>NORT01039</t>
  </si>
  <si>
    <t>Food Technology - Science</t>
  </si>
  <si>
    <t>Food Engineering Technology - Processing</t>
  </si>
  <si>
    <t>23/04/1992</t>
  </si>
  <si>
    <t>Technologie de l'industrie alimentaire</t>
  </si>
  <si>
    <t>A-64513</t>
  </si>
  <si>
    <t>CANA01016</t>
  </si>
  <si>
    <t>STCL01024</t>
  </si>
  <si>
    <t>Textile Technology Management</t>
  </si>
  <si>
    <t xml:space="preserve"> 4600"</t>
  </si>
  <si>
    <t>Gestion de la production des textiles</t>
  </si>
  <si>
    <t>A-64600</t>
  </si>
  <si>
    <t>MOHA01054</t>
  </si>
  <si>
    <t>General Arts And Science - Advanced</t>
  </si>
  <si>
    <t>Cours collégial général - avancé</t>
  </si>
  <si>
    <t>A-64701</t>
  </si>
  <si>
    <t>CENT01051</t>
  </si>
  <si>
    <t>LOYT01023</t>
  </si>
  <si>
    <t>NORT01032</t>
  </si>
  <si>
    <t>SENE01044</t>
  </si>
  <si>
    <t>Technologie de soudage</t>
  </si>
  <si>
    <t>Welding Engineering Technology</t>
  </si>
  <si>
    <t>Technologie du génie du soudage</t>
  </si>
  <si>
    <t>A-64900</t>
  </si>
  <si>
    <t>BORE01060</t>
  </si>
  <si>
    <t>Welding Engineering Technology - Manufacturing</t>
  </si>
  <si>
    <t>CONS01113</t>
  </si>
  <si>
    <t>Welding Engineering Technology - Inspection</t>
  </si>
  <si>
    <t>CONS01248</t>
  </si>
  <si>
    <t>NORT01051</t>
  </si>
  <si>
    <t>Welding Engineering Technology (bilingual)</t>
  </si>
  <si>
    <t>NORT01112</t>
  </si>
  <si>
    <t>Electronics Engineering Technology</t>
  </si>
  <si>
    <t>Technologie du génie électronique</t>
  </si>
  <si>
    <t>A-65203</t>
  </si>
  <si>
    <t>ALGO01041</t>
  </si>
  <si>
    <t>ALGO01042</t>
  </si>
  <si>
    <t>Electronics Engineering Technology - Research &amp; Development</t>
  </si>
  <si>
    <t>ALGO01163</t>
  </si>
  <si>
    <t>Technologie du génie électronique - industriel</t>
  </si>
  <si>
    <t>BORE01065</t>
  </si>
  <si>
    <t>CAMB01021</t>
  </si>
  <si>
    <t>CAMB01055</t>
  </si>
  <si>
    <t>Common Electronics (core)</t>
  </si>
  <si>
    <t>CAMB90004</t>
  </si>
  <si>
    <t>CENT01043</t>
  </si>
  <si>
    <t>Electronics Engineering Technology - Control Systems</t>
  </si>
  <si>
    <t>CENT01044</t>
  </si>
  <si>
    <t>Electronics Engineering Technology - Power Control Systems</t>
  </si>
  <si>
    <t>CENT01045</t>
  </si>
  <si>
    <t>Electronics Engineering Technology - Computer Systems</t>
  </si>
  <si>
    <t>CONS01018</t>
  </si>
  <si>
    <t>CONS01019</t>
  </si>
  <si>
    <t>CONS01072</t>
  </si>
  <si>
    <t>Electronics Engineering Technology - Broadcast Systems</t>
  </si>
  <si>
    <t>CONS01081</t>
  </si>
  <si>
    <t>DURH01026</t>
  </si>
  <si>
    <t>Electronics Engineering Technology - Industrial</t>
  </si>
  <si>
    <t>DURH01056</t>
  </si>
  <si>
    <t>Engineering Technology 1st Year (core)</t>
  </si>
  <si>
    <t>DURH90001</t>
  </si>
  <si>
    <t>FANS01033</t>
  </si>
  <si>
    <t>Electrical/electronics (core)</t>
  </si>
  <si>
    <t>FANS90006</t>
  </si>
  <si>
    <t>GEOR01027</t>
  </si>
  <si>
    <t>Electronics Engineering (core)</t>
  </si>
  <si>
    <t>GEOR90004</t>
  </si>
  <si>
    <t>GRBR01033</t>
  </si>
  <si>
    <t>HUMB01033</t>
  </si>
  <si>
    <t>Electronics Engineering Technology - Video</t>
  </si>
  <si>
    <t>HUMB01034</t>
  </si>
  <si>
    <t>LACI01063</t>
  </si>
  <si>
    <t>Technologie des télécommunications</t>
  </si>
  <si>
    <t>LACI01114</t>
  </si>
  <si>
    <t>LAMB01011</t>
  </si>
  <si>
    <t>Electronics Engineering Technology - Computers</t>
  </si>
  <si>
    <t>LOYT01021</t>
  </si>
  <si>
    <t>Electronics Engineering Technology - Videotex</t>
  </si>
  <si>
    <t>LOYT01045</t>
  </si>
  <si>
    <t>Electronics Engineering Technology - Computer</t>
  </si>
  <si>
    <t>MOHA01023</t>
  </si>
  <si>
    <t>Electronics Engineering Technology - Telecommunications</t>
  </si>
  <si>
    <t>31/05/2001</t>
  </si>
  <si>
    <t>MOHA01027</t>
  </si>
  <si>
    <t>NIAG01026</t>
  </si>
  <si>
    <t>Electronics Engineering Technology - Microelectronics</t>
  </si>
  <si>
    <t>NIAG01115</t>
  </si>
  <si>
    <t>NORT01029</t>
  </si>
  <si>
    <t>Electronics Engineering Technology (bilingual)</t>
  </si>
  <si>
    <t>NORT01116</t>
  </si>
  <si>
    <t>20/12/2007</t>
  </si>
  <si>
    <t>SAUL01020</t>
  </si>
  <si>
    <t>SENE01036</t>
  </si>
  <si>
    <t>SENE01037</t>
  </si>
  <si>
    <t>SENE01038</t>
  </si>
  <si>
    <t>SHER01027</t>
  </si>
  <si>
    <t>Telecommunications Technology</t>
  </si>
  <si>
    <t>SHER01151</t>
  </si>
  <si>
    <t>SHER90011</t>
  </si>
  <si>
    <t>SLAW01026</t>
  </si>
  <si>
    <t>SLAW90005</t>
  </si>
  <si>
    <t>SSFL01010</t>
  </si>
  <si>
    <t>SSFL01011</t>
  </si>
  <si>
    <t>Electronics Engineering Technology - Information Networks</t>
  </si>
  <si>
    <t>SSFL01150</t>
  </si>
  <si>
    <t>STCL01022</t>
  </si>
  <si>
    <t>Electronics Engineering Technology - Industrial Automation</t>
  </si>
  <si>
    <t>STCL01188</t>
  </si>
  <si>
    <t>Mechanical Engineering Technology - Machining And Numerical Control</t>
  </si>
  <si>
    <t>Mechanical Engineering Technology - Tool And Machine Design</t>
  </si>
  <si>
    <t>Technologie du génie mécanique - conception d'outils et d'appareils d'usine</t>
  </si>
  <si>
    <t>A-65300</t>
  </si>
  <si>
    <t>CANA01105</t>
  </si>
  <si>
    <t>GRBR01100</t>
  </si>
  <si>
    <t>Air Conditioning, Refrigeration Engineering Technology</t>
  </si>
  <si>
    <t>Heating, Air Conditioning And Refrigeration Technology</t>
  </si>
  <si>
    <t>31/08/1991</t>
  </si>
  <si>
    <t>Technologie de chauffage, de climatisation et de réfrigération</t>
  </si>
  <si>
    <t>A-65500</t>
  </si>
  <si>
    <t>FANS01003</t>
  </si>
  <si>
    <t>GRBR01112</t>
  </si>
  <si>
    <t>Heating, Refrigeration and Air Conditioning Technology</t>
  </si>
  <si>
    <t>GRBR01253</t>
  </si>
  <si>
    <t>HUMB01229</t>
  </si>
  <si>
    <t>Technologie du génie des systèmes énergétiques - énergie alternative</t>
  </si>
  <si>
    <t>Energy Systems Engineering Technology</t>
  </si>
  <si>
    <t>Technologie du génie des systèmes énergitiques</t>
  </si>
  <si>
    <t>A-65503</t>
  </si>
  <si>
    <t>BORE01143</t>
  </si>
  <si>
    <t>Energy Systems Technology</t>
  </si>
  <si>
    <t>CAMB01272</t>
  </si>
  <si>
    <t>CENT01214</t>
  </si>
  <si>
    <t>CONS01247</t>
  </si>
  <si>
    <t>DURH01195</t>
  </si>
  <si>
    <t>Sustainable Energy And Building Technology</t>
  </si>
  <si>
    <t>W006</t>
  </si>
  <si>
    <t>HUMB01309</t>
  </si>
  <si>
    <t>Energy Systems Engineering Technology - Nuclear</t>
  </si>
  <si>
    <t>14/05/2025</t>
  </si>
  <si>
    <t>LOYT01217</t>
  </si>
  <si>
    <t>Energy Systems Engineering Technology - Clean &amp; Renewable Energy</t>
  </si>
  <si>
    <t>MOHA01242</t>
  </si>
  <si>
    <t>23/12/2004</t>
  </si>
  <si>
    <t>SLAW01183</t>
  </si>
  <si>
    <t>Energy Systems Design Technology</t>
  </si>
  <si>
    <t>STCL01204</t>
  </si>
  <si>
    <t>Electrical Engineering Technology</t>
  </si>
  <si>
    <t>Technologie du génie électrique</t>
  </si>
  <si>
    <t>A-65613</t>
  </si>
  <si>
    <t>ALGO01354</t>
  </si>
  <si>
    <t>BORE01064</t>
  </si>
  <si>
    <t>Electrical Engineering Technology - Industrial</t>
  </si>
  <si>
    <t>CAMB01246</t>
  </si>
  <si>
    <t>Electrical Engineering Technology - Power Systems</t>
  </si>
  <si>
    <t>CENT01038</t>
  </si>
  <si>
    <t>CENT01303</t>
  </si>
  <si>
    <t>CONF01065</t>
  </si>
  <si>
    <t>CONS01045</t>
  </si>
  <si>
    <t>CONS01112</t>
  </si>
  <si>
    <t>FANS01030</t>
  </si>
  <si>
    <t>GEOR01049</t>
  </si>
  <si>
    <t>GRBR01030</t>
  </si>
  <si>
    <t>Electrical Engineering Technology - Control Systems</t>
  </si>
  <si>
    <t>HUMB01178</t>
  </si>
  <si>
    <t>LACI01215</t>
  </si>
  <si>
    <t>LOYT01017</t>
  </si>
  <si>
    <t>MOHA01024</t>
  </si>
  <si>
    <t>16/12/2004</t>
  </si>
  <si>
    <t>NIAG01023</t>
  </si>
  <si>
    <t>NORT01026</t>
  </si>
  <si>
    <t>Electrical Engineering Technology (bilingual)</t>
  </si>
  <si>
    <t>NORT01110</t>
  </si>
  <si>
    <t>Electrical Engineering Technology - Process Automation</t>
  </si>
  <si>
    <t>SAUL01018</t>
  </si>
  <si>
    <t>Electrical Engineering Technology - Water/wastewater Treatment</t>
  </si>
  <si>
    <t>SAUL01169</t>
  </si>
  <si>
    <t>SLAW01025</t>
  </si>
  <si>
    <t>SSFL01008</t>
  </si>
  <si>
    <t>SSFL01056</t>
  </si>
  <si>
    <t>SSFL01313</t>
  </si>
  <si>
    <t>Wireless/Mobility Telecommunications Engineering Technology</t>
  </si>
  <si>
    <t>Electronics Engineering Technology - Communications</t>
  </si>
  <si>
    <t>Technologie du génie électronique-communications</t>
  </si>
  <si>
    <t>A-65700</t>
  </si>
  <si>
    <t>ALGO01400</t>
  </si>
  <si>
    <t>Wireless And Telecommunications Technology</t>
  </si>
  <si>
    <t>HUMB01251</t>
  </si>
  <si>
    <t>Broadcast Engineering Technology</t>
  </si>
  <si>
    <t xml:space="preserve"> 5701"</t>
  </si>
  <si>
    <t>Technologie en génie de diffusion générale</t>
  </si>
  <si>
    <t>A-65701</t>
  </si>
  <si>
    <t>LOYT01132</t>
  </si>
  <si>
    <t>Apparel Design And Technology</t>
  </si>
  <si>
    <t>Gestion de la fabrication de vêtements</t>
  </si>
  <si>
    <t>A-65900</t>
  </si>
  <si>
    <t>ALGO01376</t>
  </si>
  <si>
    <t>Apparel Management - Multi-plant Operation</t>
  </si>
  <si>
    <t>GRBR01003</t>
  </si>
  <si>
    <t>Fibre/plastic Composites Engineering Technology</t>
  </si>
  <si>
    <t>Plastics Engineering Technology</t>
  </si>
  <si>
    <t>Technologie du génie chimique - matières synthétiques</t>
  </si>
  <si>
    <t>A-66301</t>
  </si>
  <si>
    <t>CENT01106</t>
  </si>
  <si>
    <t>STCL01184</t>
  </si>
  <si>
    <t>Motive Power Engineering Technology</t>
  </si>
  <si>
    <t>A-66405</t>
  </si>
  <si>
    <t>Motive Power Technician - 3 year</t>
  </si>
  <si>
    <t>MOHA01042</t>
  </si>
  <si>
    <t>Mechanical Engineering Technology - Motive Power</t>
  </si>
  <si>
    <t>MOHA01062</t>
  </si>
  <si>
    <t>Design - Urban</t>
  </si>
  <si>
    <t>Urbanisme</t>
  </si>
  <si>
    <t>A-66500</t>
  </si>
  <si>
    <t>FANS01026</t>
  </si>
  <si>
    <t>Aviation Technology - Aircraft Maintenance and Structural Repair</t>
  </si>
  <si>
    <t>Aviation Technology – Aircraft Maintenance</t>
  </si>
  <si>
    <t>Technologie de l'aviation- entretien d’aéronefs</t>
  </si>
  <si>
    <t>A-66600</t>
  </si>
  <si>
    <t>Technologie de l'aviation - entretien d’aéronefs</t>
  </si>
  <si>
    <t>CANA01201</t>
  </si>
  <si>
    <t>Aviation Technology - Aircraft Maintenance and Avionics</t>
  </si>
  <si>
    <t>CANA01202</t>
  </si>
  <si>
    <t>Aviation Technology - Aircraft Maintenance and Management</t>
  </si>
  <si>
    <t>CENT01318</t>
  </si>
  <si>
    <t>Aviation Technology – Avionics Maintenance and  Management</t>
  </si>
  <si>
    <t>22/11/2016</t>
  </si>
  <si>
    <t>CENT01320</t>
  </si>
  <si>
    <t>FANS01337</t>
  </si>
  <si>
    <t>Manufacturing Engineering Technology</t>
  </si>
  <si>
    <t>Technologie du génie de la fabrication</t>
  </si>
  <si>
    <t>A-67000</t>
  </si>
  <si>
    <t>ALGO01197</t>
  </si>
  <si>
    <t>Manufacturing Engineering Technology - Welding And Robotics</t>
  </si>
  <si>
    <t>CONS01155</t>
  </si>
  <si>
    <t>FANS01054</t>
  </si>
  <si>
    <t>Manufacturing Engineering Technology - Surface Mount Microelectronics</t>
  </si>
  <si>
    <t>GRBR01187</t>
  </si>
  <si>
    <t>Manufacturing Engineering Technology - Semiconductor</t>
  </si>
  <si>
    <t>GRBR01217</t>
  </si>
  <si>
    <t>NIAG01087</t>
  </si>
  <si>
    <t>SENE01128</t>
  </si>
  <si>
    <t>SHER01207</t>
  </si>
  <si>
    <t>SSFL01113</t>
  </si>
  <si>
    <t>SSFL01123</t>
  </si>
  <si>
    <t>STCL01159</t>
  </si>
  <si>
    <t>Chemical Production And Power Engineering Tecnology</t>
  </si>
  <si>
    <t>Chemical Production Engineering Technology</t>
  </si>
  <si>
    <t>Technologie du génie des procédés opérationnels</t>
  </si>
  <si>
    <t>A-67001</t>
  </si>
  <si>
    <t>LAMB01072</t>
  </si>
  <si>
    <t>Bio-Industrial Engineering Technology</t>
  </si>
  <si>
    <t>Technologie du génie bio industriel</t>
  </si>
  <si>
    <t>A-67003</t>
  </si>
  <si>
    <t>LAMB01141</t>
  </si>
  <si>
    <t>Automotive Manufacturing Technology</t>
  </si>
  <si>
    <t xml:space="preserve"> 7009"</t>
  </si>
  <si>
    <t>Technologie du marketing automobile</t>
  </si>
  <si>
    <t>A-67009</t>
  </si>
  <si>
    <t>GEOR01112</t>
  </si>
  <si>
    <t>Watchmaking</t>
  </si>
  <si>
    <t>Horlogerie</t>
  </si>
  <si>
    <t>A-67011</t>
  </si>
  <si>
    <t>GRBR01087</t>
  </si>
  <si>
    <t>Aerospace Manufacturing Engineering Technology</t>
  </si>
  <si>
    <t>Aviation Engineering Technology</t>
  </si>
  <si>
    <t>Technologie du génie de l'aviation</t>
  </si>
  <si>
    <t>A-67019</t>
  </si>
  <si>
    <t>CENT01286</t>
  </si>
  <si>
    <t>CONF01051</t>
  </si>
  <si>
    <t>Aviation Engineering Technology - Transport And Industrial</t>
  </si>
  <si>
    <t>DURH01002</t>
  </si>
  <si>
    <t>Building Renovation Technology</t>
  </si>
  <si>
    <t>Technologie de rénovation de bâtiment</t>
  </si>
  <si>
    <t>A-67600</t>
  </si>
  <si>
    <t>FANS01346</t>
  </si>
  <si>
    <t>GRBR01255</t>
  </si>
  <si>
    <t>Construction Engineering Technology</t>
  </si>
  <si>
    <t>Technologie du génie de la construction</t>
  </si>
  <si>
    <t>A-68200</t>
  </si>
  <si>
    <t>ALGO01267</t>
  </si>
  <si>
    <t>Technologie du génie de construction - civil et minier</t>
  </si>
  <si>
    <t>BORE01063</t>
  </si>
  <si>
    <t>Building Operations Management</t>
  </si>
  <si>
    <t>CAMB01104</t>
  </si>
  <si>
    <t>Technologie Du Genie De Construction (minieres Et Urbaines)</t>
  </si>
  <si>
    <t>CAMB01155</t>
  </si>
  <si>
    <t>First Nation Construction Technology Management</t>
  </si>
  <si>
    <t>CAMB01241</t>
  </si>
  <si>
    <t>Construction Engineering Technology - Architecture</t>
  </si>
  <si>
    <t>22/11/2001</t>
  </si>
  <si>
    <t>CONS01010</t>
  </si>
  <si>
    <t>Construction Engineering Technology - Management</t>
  </si>
  <si>
    <t>FANS01018</t>
  </si>
  <si>
    <t>GRBR01080</t>
  </si>
  <si>
    <t>HUMB01375</t>
  </si>
  <si>
    <t>25/01/2010</t>
  </si>
  <si>
    <t>NIAG01016</t>
  </si>
  <si>
    <t>NORT01021</t>
  </si>
  <si>
    <t>Building Operations Management Technology</t>
  </si>
  <si>
    <t>SENE01165</t>
  </si>
  <si>
    <t>Alternative (sustainable) Energy Engineering Technology</t>
  </si>
  <si>
    <t>Technologie du génie énergitique alternatif et durable</t>
  </si>
  <si>
    <t>A-68205</t>
  </si>
  <si>
    <t>LAMB01091</t>
  </si>
  <si>
    <t>Aviation - Flight Management</t>
  </si>
  <si>
    <t>Aviation Flight Technology</t>
  </si>
  <si>
    <t>Aviation</t>
  </si>
  <si>
    <t>A-68401</t>
  </si>
  <si>
    <t>CONF01005</t>
  </si>
  <si>
    <t>Aviation Technology - Flight</t>
  </si>
  <si>
    <t>SAUL01002</t>
  </si>
  <si>
    <t>Aviation (flight) Technology</t>
  </si>
  <si>
    <t>SENE01003</t>
  </si>
  <si>
    <t>Aviation (flight) Technology -- Year I</t>
  </si>
  <si>
    <t>SENE90002</t>
  </si>
  <si>
    <t>Civil Aviation - Air Traffic Services</t>
  </si>
  <si>
    <t xml:space="preserve"> 8403"</t>
  </si>
  <si>
    <t>Aviation civile - services de contrôle aérien</t>
  </si>
  <si>
    <t>A-68403</t>
  </si>
  <si>
    <t>GEOR01088</t>
  </si>
  <si>
    <t>Marine Technology - Navigation</t>
  </si>
  <si>
    <t xml:space="preserve"> 8500"</t>
  </si>
  <si>
    <t>Technologie maritime - navigation</t>
  </si>
  <si>
    <t>A-68500</t>
  </si>
  <si>
    <t>GEOR01034</t>
  </si>
  <si>
    <t>Meteorological Technologist</t>
  </si>
  <si>
    <t>Meteorological Technology</t>
  </si>
  <si>
    <t>Météorologie</t>
  </si>
  <si>
    <t>A-68515</t>
  </si>
  <si>
    <t>SAUL01100</t>
  </si>
  <si>
    <t>Marine Engineering Technology</t>
  </si>
  <si>
    <t>Technologie du génie maritime</t>
  </si>
  <si>
    <t>A-68600</t>
  </si>
  <si>
    <t>GEOR01033</t>
  </si>
  <si>
    <t>Civil Engineering Technology - Marine</t>
  </si>
  <si>
    <t>SENE01021</t>
  </si>
  <si>
    <t>SLAW01038</t>
  </si>
  <si>
    <t>Marine Engineering Technology - Control And Instrumentation</t>
  </si>
  <si>
    <t>SLAW01135</t>
  </si>
  <si>
    <t>Business Administration - Supply Chain and Operations Management</t>
  </si>
  <si>
    <t>Gestion de stocks</t>
  </si>
  <si>
    <t>A-68900</t>
  </si>
  <si>
    <t>Administration des affaires - gestion de stocks</t>
  </si>
  <si>
    <t>ALGO01227</t>
  </si>
  <si>
    <t>CENT01196</t>
  </si>
  <si>
    <t>CONS01029</t>
  </si>
  <si>
    <t>DURH01144</t>
  </si>
  <si>
    <t>Business Administration - Materials Management</t>
  </si>
  <si>
    <t>GEOR01084</t>
  </si>
  <si>
    <t>Business Administration - Supply Chain</t>
  </si>
  <si>
    <t>GRBR01278</t>
  </si>
  <si>
    <t>NIAG01186</t>
  </si>
  <si>
    <t>Business Administration - Materials Management And Distribution</t>
  </si>
  <si>
    <t>SSFL01054</t>
  </si>
  <si>
    <t>Logistics Administration</t>
  </si>
  <si>
    <t>Administration des opérations et de la production</t>
  </si>
  <si>
    <t>A-68902</t>
  </si>
  <si>
    <t>HUMB01237</t>
  </si>
  <si>
    <t>Package And Graphic Design</t>
  </si>
  <si>
    <t>Packaging Design</t>
  </si>
  <si>
    <t>Conception d'emballages</t>
  </si>
  <si>
    <t>A-68905</t>
  </si>
  <si>
    <t>HUMB01073</t>
  </si>
  <si>
    <t>Édition de livres et de revues</t>
  </si>
  <si>
    <t>A-69000</t>
  </si>
  <si>
    <t>Book And Magazine Publishing - 3 year</t>
  </si>
  <si>
    <t>Édition de livres et de magazines - 3 ans</t>
  </si>
  <si>
    <t>CENT01056</t>
  </si>
  <si>
    <t>Printing Technology - Pre-press Graphics</t>
  </si>
  <si>
    <t>Printing Technology</t>
  </si>
  <si>
    <t>Technologie de l'imprimerie</t>
  </si>
  <si>
    <t>A-69005</t>
  </si>
  <si>
    <t>CONS01074</t>
  </si>
  <si>
    <t>Design - Graphic</t>
  </si>
  <si>
    <t>FANS01022</t>
  </si>
  <si>
    <t>GRBR01088</t>
  </si>
  <si>
    <t>Stationary Power Engineering</t>
  </si>
  <si>
    <t>Stationary Engineering Technology</t>
  </si>
  <si>
    <t>Technologie du génie des machines fixes</t>
  </si>
  <si>
    <t>A-69100</t>
  </si>
  <si>
    <t>CAMB01070</t>
  </si>
  <si>
    <t>Power Engineering Technology</t>
  </si>
  <si>
    <t>CAMB01274</t>
  </si>
  <si>
    <t>CONS01367</t>
  </si>
  <si>
    <t>GEOR01211</t>
  </si>
  <si>
    <t>Energy Conversion Technology - Radiant Solar Energy - Biomass Energy</t>
  </si>
  <si>
    <t>GRBR01082</t>
  </si>
  <si>
    <t>22/01/2025</t>
  </si>
  <si>
    <t>LAMB01186</t>
  </si>
  <si>
    <t>MOHA01028</t>
  </si>
  <si>
    <t>Power Engineering Technology - Mechanical</t>
  </si>
  <si>
    <t>STCL01123</t>
  </si>
  <si>
    <t>Power Engineering Technology - Chemical</t>
  </si>
  <si>
    <t xml:space="preserve"> 9101"</t>
  </si>
  <si>
    <t>Technologie du génie électrique - chimique</t>
  </si>
  <si>
    <t>A-69101</t>
  </si>
  <si>
    <t>LAMB01112</t>
  </si>
  <si>
    <t>Internet Communications Technology</t>
  </si>
  <si>
    <t>Technologies des télécommunications</t>
  </si>
  <si>
    <t>A-69302</t>
  </si>
  <si>
    <t>SHER01199</t>
  </si>
  <si>
    <t>Film and Television Production</t>
  </si>
  <si>
    <t>Television and Film</t>
  </si>
  <si>
    <t>16/11/2018</t>
  </si>
  <si>
    <t xml:space="preserve"> 9402"</t>
  </si>
  <si>
    <t>Production télévisuelle et cinématographique</t>
  </si>
  <si>
    <t>A-69402</t>
  </si>
  <si>
    <t>HUMB01379</t>
  </si>
  <si>
    <t>Digital Cinematography</t>
  </si>
  <si>
    <t>Interactive Media Development</t>
  </si>
  <si>
    <t>Production cinématographique et télévision</t>
  </si>
  <si>
    <t>A-69403</t>
  </si>
  <si>
    <t>CANA01195</t>
  </si>
  <si>
    <t>Media Arts - Multimedia Production</t>
  </si>
  <si>
    <t>CONF01142</t>
  </si>
  <si>
    <t>Contemporary Media Production</t>
  </si>
  <si>
    <t>DURH01110</t>
  </si>
  <si>
    <t>Fine Art - Film</t>
  </si>
  <si>
    <t>FANS01039</t>
  </si>
  <si>
    <t>Interactive Media Development - 3D Visualization</t>
  </si>
  <si>
    <t>FANS01343</t>
  </si>
  <si>
    <t>Film And Television Production</t>
  </si>
  <si>
    <t>HUMB01021</t>
  </si>
  <si>
    <t>Interactive Media Development - Film &amp; Television Production</t>
  </si>
  <si>
    <t>LOYT01113</t>
  </si>
  <si>
    <t>Interactive Media Development - Animation &amp; Game Development</t>
  </si>
  <si>
    <t>LOYT01116</t>
  </si>
  <si>
    <t>SHER01149</t>
  </si>
  <si>
    <t>A-69405</t>
  </si>
  <si>
    <t>SHER01187</t>
  </si>
  <si>
    <t>SHER01188</t>
  </si>
  <si>
    <t>Interaction Design</t>
  </si>
  <si>
    <t xml:space="preserve"> 9412"</t>
  </si>
  <si>
    <t>conception interactive</t>
  </si>
  <si>
    <t>A-69412</t>
  </si>
  <si>
    <t>GRBR01316</t>
  </si>
  <si>
    <t>A-69625</t>
  </si>
  <si>
    <t>College Vocational - 3 year</t>
  </si>
  <si>
    <t>Cours collégial préparatoire à l'emploi - 3 ans</t>
  </si>
  <si>
    <t>SENE01023</t>
  </si>
  <si>
    <t>Industrial Technology - Safety</t>
  </si>
  <si>
    <t>Safety Engineering Technology</t>
  </si>
  <si>
    <t xml:space="preserve"> 9805"</t>
  </si>
  <si>
    <t>Technologie de la sécurité au travail</t>
  </si>
  <si>
    <t>A-69805</t>
  </si>
  <si>
    <t>HUMB01050</t>
  </si>
  <si>
    <t>HUMB01082</t>
  </si>
  <si>
    <t>Accounting and Financial Practice</t>
  </si>
  <si>
    <t>Professional Accounting Practice</t>
  </si>
  <si>
    <t>Ontario College Graduate Certificate</t>
  </si>
  <si>
    <t>21/12/2016</t>
  </si>
  <si>
    <t>Méthodes d'expertise comptable</t>
  </si>
  <si>
    <t>G-70100</t>
  </si>
  <si>
    <t>ALGO01471</t>
  </si>
  <si>
    <t>16/11/2021</t>
  </si>
  <si>
    <t>CAMB01333</t>
  </si>
  <si>
    <t>CONS01191</t>
  </si>
  <si>
    <t>FANS01298</t>
  </si>
  <si>
    <t>19/07/2017</t>
  </si>
  <si>
    <t>HUMB01369</t>
  </si>
  <si>
    <t>LAMB01107</t>
  </si>
  <si>
    <t>SENE01262</t>
  </si>
  <si>
    <t>29/06/2017</t>
  </si>
  <si>
    <t>SHER01252</t>
  </si>
  <si>
    <t>SLAW01221</t>
  </si>
  <si>
    <t>Forensic Accounting And Fraud Investigations</t>
  </si>
  <si>
    <t>Forensic Accounting</t>
  </si>
  <si>
    <t xml:space="preserve"> 0101"</t>
  </si>
  <si>
    <t>Juricomptabilité</t>
  </si>
  <si>
    <t>G-70101</t>
  </si>
  <si>
    <t>ALGO01391</t>
  </si>
  <si>
    <t>Financial Fraud Investigation</t>
  </si>
  <si>
    <t>CENT01237</t>
  </si>
  <si>
    <t>Fraud Examination And Forensic Accounting</t>
  </si>
  <si>
    <t>SENE01198</t>
  </si>
  <si>
    <t>Financial Services - Compliance and Risk</t>
  </si>
  <si>
    <t>Financial Services Compliance Administration</t>
  </si>
  <si>
    <t>13/02/2023</t>
  </si>
  <si>
    <t>Administration de la conformité des services financiers</t>
  </si>
  <si>
    <t>G-70102</t>
  </si>
  <si>
    <t>GRBR01342</t>
  </si>
  <si>
    <t>SENE01225</t>
  </si>
  <si>
    <t>Accounting And Information Technology</t>
  </si>
  <si>
    <t>31/03/2003</t>
  </si>
  <si>
    <t xml:space="preserve"> 0103"</t>
  </si>
  <si>
    <t>Comptabilité et technologie de l'information</t>
  </si>
  <si>
    <t>G-70103</t>
  </si>
  <si>
    <t>CONS01161</t>
  </si>
  <si>
    <t>Financial Technology</t>
  </si>
  <si>
    <t>CONS01451</t>
  </si>
  <si>
    <t>Financial Technology &amp; Innovation</t>
  </si>
  <si>
    <t>24/02/2023</t>
  </si>
  <si>
    <t>FANS01388</t>
  </si>
  <si>
    <t>Cryptocurrency and Blockchain Technology</t>
  </si>
  <si>
    <t>GEOR01300</t>
  </si>
  <si>
    <t>HUMB01280</t>
  </si>
  <si>
    <t>18/02/2021</t>
  </si>
  <si>
    <t>LOYT01193</t>
  </si>
  <si>
    <t>NIAG01192</t>
  </si>
  <si>
    <t>SENE01233</t>
  </si>
  <si>
    <t>SENE01326</t>
  </si>
  <si>
    <t>Payroll Management</t>
  </si>
  <si>
    <t>Gestion de la masse salariale</t>
  </si>
  <si>
    <t>G-70104</t>
  </si>
  <si>
    <t>CENT01228</t>
  </si>
  <si>
    <t>Accounting in Canada for Internationally Trained Accountants</t>
  </si>
  <si>
    <t xml:space="preserve"> 0105"</t>
  </si>
  <si>
    <t>Comptabilité canadienne pour les comptables formé à l'étranger</t>
  </si>
  <si>
    <t>G-70105</t>
  </si>
  <si>
    <t>SHER01230</t>
  </si>
  <si>
    <t>Advanced Accounting and Finance</t>
  </si>
  <si>
    <t>20/06/2017</t>
  </si>
  <si>
    <t>Comptabilité et finance avancée</t>
  </si>
  <si>
    <t>G-70106</t>
  </si>
  <si>
    <t>SENE01321</t>
  </si>
  <si>
    <t>Enterprise Project Management</t>
  </si>
  <si>
    <t xml:space="preserve"> 0198"</t>
  </si>
  <si>
    <t>Gestion de projet d'entreprise</t>
  </si>
  <si>
    <t>G-70198</t>
  </si>
  <si>
    <t>LAMB01168</t>
  </si>
  <si>
    <t>Strategic Management</t>
  </si>
  <si>
    <t>Business Management</t>
  </si>
  <si>
    <t>Gestion entrepreneuriale</t>
  </si>
  <si>
    <t>G-70200</t>
  </si>
  <si>
    <t>Business Management - 1 year Graduate Certificate</t>
  </si>
  <si>
    <t>Gestion entrepreneuriale - P.D. de 1 an</t>
  </si>
  <si>
    <t>ALGO01473</t>
  </si>
  <si>
    <t>Organization Management</t>
  </si>
  <si>
    <t>CAMB01293</t>
  </si>
  <si>
    <t>CANA01109</t>
  </si>
  <si>
    <t>CANA01198</t>
  </si>
  <si>
    <t>24/07/2008</t>
  </si>
  <si>
    <t>CENT01229</t>
  </si>
  <si>
    <t>Strategic Management - Accounting Specialization</t>
  </si>
  <si>
    <t>CENT01246</t>
  </si>
  <si>
    <t>Strategic Administrative Management</t>
  </si>
  <si>
    <t>23/01/2017</t>
  </si>
  <si>
    <t>CONS01323</t>
  </si>
  <si>
    <t>Business Mgmt.-organiz.practc.</t>
  </si>
  <si>
    <t>FANS01154</t>
  </si>
  <si>
    <t>Business Management - Entrepreneurship</t>
  </si>
  <si>
    <t>FANS01392</t>
  </si>
  <si>
    <t>GEOR01291</t>
  </si>
  <si>
    <t>Artificial Intelligence Leadership and Management</t>
  </si>
  <si>
    <t>GEOR01294</t>
  </si>
  <si>
    <t>GRBR01191</t>
  </si>
  <si>
    <t>Business Management:  Entrepreneurial Enterprise</t>
  </si>
  <si>
    <t>30/09/2015</t>
  </si>
  <si>
    <t>HUMB01356</t>
  </si>
  <si>
    <t>Organizational Leadership and Management</t>
  </si>
  <si>
    <t>MOHA01224</t>
  </si>
  <si>
    <t>SAUL01145</t>
  </si>
  <si>
    <t>Business Management - Entrepreneurship and Innovation</t>
  </si>
  <si>
    <t>SENE01337</t>
  </si>
  <si>
    <t>(P-T) Business Development</t>
  </si>
  <si>
    <t>Business Development</t>
  </si>
  <si>
    <t>Les affaires en développement</t>
  </si>
  <si>
    <t>G-70201</t>
  </si>
  <si>
    <t>HUMB01234</t>
  </si>
  <si>
    <t>Gestion du commerce international</t>
  </si>
  <si>
    <t>G-70202</t>
  </si>
  <si>
    <t>ALGO01312</t>
  </si>
  <si>
    <t>ALGO01422</t>
  </si>
  <si>
    <t>21/02/2007</t>
  </si>
  <si>
    <t>BORE01128</t>
  </si>
  <si>
    <t>CAMB01296</t>
  </si>
  <si>
    <t>CENT01192</t>
  </si>
  <si>
    <t>International Business And Trade</t>
  </si>
  <si>
    <t>CONF01136</t>
  </si>
  <si>
    <t>DURH01215</t>
  </si>
  <si>
    <t>FANS01243</t>
  </si>
  <si>
    <t>GEOR01187</t>
  </si>
  <si>
    <t>GRBR01153</t>
  </si>
  <si>
    <t>GRBR01248</t>
  </si>
  <si>
    <t>International Marketing</t>
  </si>
  <si>
    <t>HUMB01198</t>
  </si>
  <si>
    <t>International Business Management - Product Management</t>
  </si>
  <si>
    <t>13/07/2001</t>
  </si>
  <si>
    <t>MOHA01178</t>
  </si>
  <si>
    <t>NIAG01111</t>
  </si>
  <si>
    <t>SAUL01121</t>
  </si>
  <si>
    <t>SENE01116</t>
  </si>
  <si>
    <t>17/03/1994</t>
  </si>
  <si>
    <t>SHER01150</t>
  </si>
  <si>
    <t>SLAW01200</t>
  </si>
  <si>
    <t>SSFL01252</t>
  </si>
  <si>
    <t>International Trade Management</t>
  </si>
  <si>
    <t>13/09/2001</t>
  </si>
  <si>
    <t>STCL01167</t>
  </si>
  <si>
    <t>International Development</t>
  </si>
  <si>
    <t>Gestion de projets internationaux</t>
  </si>
  <si>
    <t>G-70203</t>
  </si>
  <si>
    <t>International Project Management</t>
  </si>
  <si>
    <t>CENT01282</t>
  </si>
  <si>
    <t>HUMB01235</t>
  </si>
  <si>
    <t>International Community Development</t>
  </si>
  <si>
    <t>SENE01304</t>
  </si>
  <si>
    <t>Business Process Management</t>
  </si>
  <si>
    <t>Gestion des processus administratifs</t>
  </si>
  <si>
    <t>G-70204</t>
  </si>
  <si>
    <t>SHER01229</t>
  </si>
  <si>
    <t>Exposition, Convention And Trade Show Management</t>
  </si>
  <si>
    <t>Gestion des conventions, des expositions et des salons commerciaux</t>
  </si>
  <si>
    <t>G-70205</t>
  </si>
  <si>
    <t>GRBR01192</t>
  </si>
  <si>
    <t>(P-T) Project Management</t>
  </si>
  <si>
    <t>Project Management</t>
  </si>
  <si>
    <t>H315</t>
  </si>
  <si>
    <t>Gestion de projets</t>
  </si>
  <si>
    <t>G-70207</t>
  </si>
  <si>
    <t>FANS01210</t>
  </si>
  <si>
    <t>ALGO01445</t>
  </si>
  <si>
    <t>24/08/2016</t>
  </si>
  <si>
    <t>CAMB01305</t>
  </si>
  <si>
    <t>Project Management-Information Technology</t>
  </si>
  <si>
    <t>CANA01233</t>
  </si>
  <si>
    <t>25/02/2021</t>
  </si>
  <si>
    <t>CANA01254</t>
  </si>
  <si>
    <t>Project Management - Organizational Strategy</t>
  </si>
  <si>
    <t>CENT01206</t>
  </si>
  <si>
    <t>18/12/2023</t>
  </si>
  <si>
    <t>CENT01344</t>
  </si>
  <si>
    <t>CONS01268</t>
  </si>
  <si>
    <t>Information Technology Project Management</t>
  </si>
  <si>
    <t>CONS01421</t>
  </si>
  <si>
    <t>DURH01218</t>
  </si>
  <si>
    <t>Project Management - Information Technology</t>
  </si>
  <si>
    <t>DURH01291</t>
  </si>
  <si>
    <t>FANS01292</t>
  </si>
  <si>
    <t>GEOR01279</t>
  </si>
  <si>
    <t>GRBR01290</t>
  </si>
  <si>
    <t>HUMB01296</t>
  </si>
  <si>
    <t>31/08/2017</t>
  </si>
  <si>
    <t>LOYT01174</t>
  </si>
  <si>
    <t>MOHA01270</t>
  </si>
  <si>
    <t>NIAG01249</t>
  </si>
  <si>
    <t>22/07/2024</t>
  </si>
  <si>
    <t>NORT01256</t>
  </si>
  <si>
    <t>14/02/2018</t>
  </si>
  <si>
    <t>SAUL01217</t>
  </si>
  <si>
    <t>Project Management - Environmental</t>
  </si>
  <si>
    <t>SENE01273</t>
  </si>
  <si>
    <t>SENE01287</t>
  </si>
  <si>
    <t>SHER01228</t>
  </si>
  <si>
    <t>SLAW01233</t>
  </si>
  <si>
    <t>SSFL01259</t>
  </si>
  <si>
    <t>Global Business Management</t>
  </si>
  <si>
    <t>Gestion mondiale des affaires</t>
  </si>
  <si>
    <t>G-70208</t>
  </si>
  <si>
    <t>Global Business Management - 2 year Graduate Certificate</t>
  </si>
  <si>
    <t>Gestion mondiale des affaires - P.D. de 2 ans</t>
  </si>
  <si>
    <t>CAMB01331</t>
  </si>
  <si>
    <t>CENT01261</t>
  </si>
  <si>
    <t>GEOR01281</t>
  </si>
  <si>
    <t>HUMB01315</t>
  </si>
  <si>
    <t>29/08/2019</t>
  </si>
  <si>
    <t>SAUL01224</t>
  </si>
  <si>
    <t>SSFL01282</t>
  </si>
  <si>
    <t>Organizational Quality Management</t>
  </si>
  <si>
    <t>Gestion de la qualité de l'organisation</t>
  </si>
  <si>
    <t>G-70209</t>
  </si>
  <si>
    <t>ALGO01414</t>
  </si>
  <si>
    <t>Fund Development</t>
  </si>
  <si>
    <t xml:space="preserve"> 0210"</t>
  </si>
  <si>
    <t>Mise sur pied d'une fondation</t>
  </si>
  <si>
    <t>G-70210</t>
  </si>
  <si>
    <t>FANS01190</t>
  </si>
  <si>
    <t>Fundraising And Resource Development</t>
  </si>
  <si>
    <t>Levée de fonds et développement des ressources</t>
  </si>
  <si>
    <t>G-70211</t>
  </si>
  <si>
    <t>GEOR01130</t>
  </si>
  <si>
    <t>Advanced Business Management - Alcoholic Beverages</t>
  </si>
  <si>
    <t>Wine Business Management</t>
  </si>
  <si>
    <t xml:space="preserve"> 0212"</t>
  </si>
  <si>
    <t>Gestion d'entreprise en viniculture</t>
  </si>
  <si>
    <t>G-70212</t>
  </si>
  <si>
    <t>CENT01312</t>
  </si>
  <si>
    <t>Advanced Wine and Beverage Business Management</t>
  </si>
  <si>
    <t>GRBR01298</t>
  </si>
  <si>
    <t>Beverage Business Management</t>
  </si>
  <si>
    <t>NIAG01200</t>
  </si>
  <si>
    <t>Business Degree Bridge</t>
  </si>
  <si>
    <t xml:space="preserve"> 0213"</t>
  </si>
  <si>
    <t>Programme de mise à niveau(préparatoire) pour un grade dans le domaine des affaires</t>
  </si>
  <si>
    <t>G-70213</t>
  </si>
  <si>
    <t>GEOR01188</t>
  </si>
  <si>
    <t>SLAW01197</t>
  </si>
  <si>
    <t>Canadian Workplace Culture</t>
  </si>
  <si>
    <t>Réalités canadiennes du marché du travail</t>
  </si>
  <si>
    <t>G-70214</t>
  </si>
  <si>
    <t>MOHA01234</t>
  </si>
  <si>
    <t>Research Commercialization and Innovation</t>
  </si>
  <si>
    <t xml:space="preserve"> 0215"</t>
  </si>
  <si>
    <t>Commercialisation de la recherche et innovation</t>
  </si>
  <si>
    <t>G-70215</t>
  </si>
  <si>
    <t>GRBR01257</t>
  </si>
  <si>
    <t>Applied Creativity and Innovation</t>
  </si>
  <si>
    <t>24/03/2021</t>
  </si>
  <si>
    <t>SHER01257</t>
  </si>
  <si>
    <t>Green Business Management</t>
  </si>
  <si>
    <t xml:space="preserve"> 0216"</t>
  </si>
  <si>
    <t>Gestion d'entreprise verte</t>
  </si>
  <si>
    <t>G-70216</t>
  </si>
  <si>
    <t>ALGO01403</t>
  </si>
  <si>
    <t>Sustainable Business Management</t>
  </si>
  <si>
    <t>CAMB01286</t>
  </si>
  <si>
    <t>Green Management</t>
  </si>
  <si>
    <t>CONS01269</t>
  </si>
  <si>
    <t>Business Management - Environmental Sustainability</t>
  </si>
  <si>
    <t>SAUL01203</t>
  </si>
  <si>
    <t>SENE01280</t>
  </si>
  <si>
    <t>Leadership in Sustainable Business Practices</t>
  </si>
  <si>
    <t>SSFL01250</t>
  </si>
  <si>
    <t>Digital Product Management</t>
  </si>
  <si>
    <t>Engineering Technology Management</t>
  </si>
  <si>
    <t>Gestion en technogénie</t>
  </si>
  <si>
    <t>G-70217</t>
  </si>
  <si>
    <t>GRBR01355</t>
  </si>
  <si>
    <t>(P-T) Engineering Technology Management</t>
  </si>
  <si>
    <t>SAUL01104</t>
  </si>
  <si>
    <t>Technical Product Management</t>
  </si>
  <si>
    <t>15/01/2024</t>
  </si>
  <si>
    <t>Gestion de produits techniques</t>
  </si>
  <si>
    <t>G-70218</t>
  </si>
  <si>
    <t>CONS01428</t>
  </si>
  <si>
    <t>Health Office Administrator</t>
  </si>
  <si>
    <t>Administration d'un bureau des soins de santé</t>
  </si>
  <si>
    <t>G-70222</t>
  </si>
  <si>
    <t>Health Office Administration - Graduate Certificate</t>
  </si>
  <si>
    <t>FANS01134</t>
  </si>
  <si>
    <t>Gestion des ressources humaines</t>
  </si>
  <si>
    <t>G-70223</t>
  </si>
  <si>
    <t>ALGO01431</t>
  </si>
  <si>
    <t>BORE01159</t>
  </si>
  <si>
    <t>Equal Opportunity Management</t>
  </si>
  <si>
    <t>H525</t>
  </si>
  <si>
    <t>CAMB01114</t>
  </si>
  <si>
    <t>CAMB01222</t>
  </si>
  <si>
    <t>CANA01241</t>
  </si>
  <si>
    <t>29/05/2003</t>
  </si>
  <si>
    <t>CENT01193</t>
  </si>
  <si>
    <t>Business - Equal Opportunity Management</t>
  </si>
  <si>
    <t>CONF01070</t>
  </si>
  <si>
    <t>CONF01152</t>
  </si>
  <si>
    <t>CONS01125</t>
  </si>
  <si>
    <t>DURH01099</t>
  </si>
  <si>
    <t>FANS01279</t>
  </si>
  <si>
    <t>GEOR01158</t>
  </si>
  <si>
    <t>GRBR01219</t>
  </si>
  <si>
    <t>HUMB01160</t>
  </si>
  <si>
    <t>LAMB01095</t>
  </si>
  <si>
    <t>LOYT01156</t>
  </si>
  <si>
    <t>MOHA01172</t>
  </si>
  <si>
    <t>NIAG01184</t>
  </si>
  <si>
    <t>NORT01160</t>
  </si>
  <si>
    <t>SENE01104</t>
  </si>
  <si>
    <t>SHER01145</t>
  </si>
  <si>
    <t>16/05/2023</t>
  </si>
  <si>
    <t>SLAW01239</t>
  </si>
  <si>
    <t>STCL01193</t>
  </si>
  <si>
    <t>Packaging, Graphics and Business Management</t>
  </si>
  <si>
    <t>Emballage, graphiques et gestion des entreprises</t>
  </si>
  <si>
    <t>G-70224</t>
  </si>
  <si>
    <t>MOHA01230</t>
  </si>
  <si>
    <t xml:space="preserve"> 0225"</t>
  </si>
  <si>
    <t>Gestion mondiale des affaires - P.D. de 1 an</t>
  </si>
  <si>
    <t>G-70225</t>
  </si>
  <si>
    <t>Global Business Management - 1 year Graduate Certificate</t>
  </si>
  <si>
    <t>CONS01246</t>
  </si>
  <si>
    <t>Global Business, Entrepreneurship and Technology</t>
  </si>
  <si>
    <t>NORT01247</t>
  </si>
  <si>
    <t>Pensions and Benefits Management</t>
  </si>
  <si>
    <t>Total Benefits Management</t>
  </si>
  <si>
    <t xml:space="preserve"> 0226"</t>
  </si>
  <si>
    <t>Gestion intégrale des avantages sociaux</t>
  </si>
  <si>
    <t>G-70226</t>
  </si>
  <si>
    <t>CENT01236</t>
  </si>
  <si>
    <t>G-70227</t>
  </si>
  <si>
    <t>Administration publique - P.D.</t>
  </si>
  <si>
    <t>HUMB01238</t>
  </si>
  <si>
    <t>Performance Coaching</t>
  </si>
  <si>
    <t xml:space="preserve"> 0228"</t>
  </si>
  <si>
    <t>Entraînement de performance</t>
  </si>
  <si>
    <t>G-70228</t>
  </si>
  <si>
    <t>ALGO01415</t>
  </si>
  <si>
    <t>Indigenous Governance &amp; Public Administration</t>
  </si>
  <si>
    <t>27/05/2016</t>
  </si>
  <si>
    <t>La gouvernance autochtone et l'administration publique</t>
  </si>
  <si>
    <t>G-70229</t>
  </si>
  <si>
    <t>CONF01195</t>
  </si>
  <si>
    <t>Public Service</t>
  </si>
  <si>
    <t xml:space="preserve"> 0230"</t>
  </si>
  <si>
    <t>Service public</t>
  </si>
  <si>
    <t>CONS01253</t>
  </si>
  <si>
    <t>SENE01294</t>
  </si>
  <si>
    <t>Entrepreneurship Management</t>
  </si>
  <si>
    <t>G-70231</t>
  </si>
  <si>
    <t>Administration de petites entreprises</t>
  </si>
  <si>
    <t>ALGO01199</t>
  </si>
  <si>
    <t>Entrepreneurship Acceleration</t>
  </si>
  <si>
    <t>ALGO01449</t>
  </si>
  <si>
    <t>Small Business Planning And Management</t>
  </si>
  <si>
    <t>CAMB01188</t>
  </si>
  <si>
    <t>CANA01247</t>
  </si>
  <si>
    <t>Entrepreneurship Management - Hotel, Resort &amp; Restaurant</t>
  </si>
  <si>
    <t>CANA01248</t>
  </si>
  <si>
    <t>Global Entrepreneurship And Electronic Commerce</t>
  </si>
  <si>
    <t>CONF01153</t>
  </si>
  <si>
    <t>CONS01276</t>
  </si>
  <si>
    <t>FANS01180</t>
  </si>
  <si>
    <t>GEOR01238</t>
  </si>
  <si>
    <t>26/04/2007</t>
  </si>
  <si>
    <t>GRBR01247</t>
  </si>
  <si>
    <t>Business Enterprise Development</t>
  </si>
  <si>
    <t>NIAG01133</t>
  </si>
  <si>
    <t>SENE01197</t>
  </si>
  <si>
    <t>Entrepreneurial Studies - Business Launch</t>
  </si>
  <si>
    <t>Entrepreneurial Studies - Techniques For Entrepreneurs</t>
  </si>
  <si>
    <t>Études en entrepreneuriat-pratiques pour les entrepreneurs</t>
  </si>
  <si>
    <t>G-70232</t>
  </si>
  <si>
    <t>LOYT01166</t>
  </si>
  <si>
    <t>H420</t>
  </si>
  <si>
    <t>SLAW01147</t>
  </si>
  <si>
    <t xml:space="preserve"> 0233"</t>
  </si>
  <si>
    <t>Gestion des affaires</t>
  </si>
  <si>
    <t>G-70233</t>
  </si>
  <si>
    <t>Business Management - 2 year Graduate Certificate</t>
  </si>
  <si>
    <t>LAMB01115</t>
  </si>
  <si>
    <t>Business Management - Finance and Banking</t>
  </si>
  <si>
    <t>LAMB01116</t>
  </si>
  <si>
    <t>Business Management - Human Resources</t>
  </si>
  <si>
    <t>LAMB01117</t>
  </si>
  <si>
    <t>Business Management - International Business</t>
  </si>
  <si>
    <t>LAMB01118</t>
  </si>
  <si>
    <t>Business Management - Marketing</t>
  </si>
  <si>
    <t>LAMB01119</t>
  </si>
  <si>
    <t>Inclusive Leadership</t>
  </si>
  <si>
    <t xml:space="preserve"> 0234"</t>
  </si>
  <si>
    <t>Leadership inclusif</t>
  </si>
  <si>
    <t>G-70234</t>
  </si>
  <si>
    <t>CENT01265</t>
  </si>
  <si>
    <t>Intercultural Leadership</t>
  </si>
  <si>
    <t>23/01/2024</t>
  </si>
  <si>
    <t>CONS01402</t>
  </si>
  <si>
    <t>Management and Leadership Development</t>
  </si>
  <si>
    <t>23/08/2023</t>
  </si>
  <si>
    <t>CONS01410</t>
  </si>
  <si>
    <t>Strategic Change Management, Leadership and Transformation</t>
  </si>
  <si>
    <t>22/02/2024</t>
  </si>
  <si>
    <t>CONS01415</t>
  </si>
  <si>
    <t>Volunteer Administration</t>
  </si>
  <si>
    <t xml:space="preserve"> 0235"</t>
  </si>
  <si>
    <t>Administration des bénévolats</t>
  </si>
  <si>
    <t>G-70235</t>
  </si>
  <si>
    <t>SAUL01105</t>
  </si>
  <si>
    <t>Fundraising And Volunteer Management</t>
  </si>
  <si>
    <t>23/08/1999</t>
  </si>
  <si>
    <t xml:space="preserve"> 0236"</t>
  </si>
  <si>
    <t>Gestion de collectes de fond et des bénévoles</t>
  </si>
  <si>
    <t>G-70236</t>
  </si>
  <si>
    <t>HUMB01243</t>
  </si>
  <si>
    <t>Nonprofit Sector Management</t>
  </si>
  <si>
    <t xml:space="preserve"> 0237"</t>
  </si>
  <si>
    <t>Gestion du secteur des organismes sans but lucratif</t>
  </si>
  <si>
    <t>G-70237</t>
  </si>
  <si>
    <t>Gestion du secteur des organismes sans but lucrative</t>
  </si>
  <si>
    <t>ALGO01429</t>
  </si>
  <si>
    <t>Nonprofit Leadership and Management</t>
  </si>
  <si>
    <t>SENE01296</t>
  </si>
  <si>
    <t>Social Innovation Through Philanthropy</t>
  </si>
  <si>
    <t>Fundraising and Development</t>
  </si>
  <si>
    <t xml:space="preserve"> 0238"</t>
  </si>
  <si>
    <t>LOYT01157</t>
  </si>
  <si>
    <t>Aircraft Maintenance Management</t>
  </si>
  <si>
    <t xml:space="preserve"> 0239"</t>
  </si>
  <si>
    <t>Gestion d’entretien d’aéronefs</t>
  </si>
  <si>
    <t>G-70239</t>
  </si>
  <si>
    <t>CANA01210</t>
  </si>
  <si>
    <t>Services de placements financiers</t>
  </si>
  <si>
    <t>Mortgage Broker</t>
  </si>
  <si>
    <t xml:space="preserve"> 0240"</t>
  </si>
  <si>
    <t>Courtier en hypothèque</t>
  </si>
  <si>
    <t>G-70240</t>
  </si>
  <si>
    <t>BORE01095</t>
  </si>
  <si>
    <t>Financial Services Underwriting</t>
  </si>
  <si>
    <t>SENE01181</t>
  </si>
  <si>
    <t>Business Analysis</t>
  </si>
  <si>
    <t xml:space="preserve"> 0242"</t>
  </si>
  <si>
    <t>FANS01349</t>
  </si>
  <si>
    <t>MOHA01265</t>
  </si>
  <si>
    <t>G-70243</t>
  </si>
  <si>
    <t>Public Relations - Graduate Certificate</t>
  </si>
  <si>
    <t>Relations publiques - P.D.</t>
  </si>
  <si>
    <t>CAMB01225</t>
  </si>
  <si>
    <t>Public Relations - Corporate Communications</t>
  </si>
  <si>
    <t>29/12/1999</t>
  </si>
  <si>
    <t>CENT01171</t>
  </si>
  <si>
    <t>Corporate Communications</t>
  </si>
  <si>
    <t>CONF01172</t>
  </si>
  <si>
    <t>Public Relations - Strategic Communications</t>
  </si>
  <si>
    <t>CONS01238</t>
  </si>
  <si>
    <t>DURH01278</t>
  </si>
  <si>
    <t>26/08/1996</t>
  </si>
  <si>
    <t>FANS01163</t>
  </si>
  <si>
    <t>GEOR01277</t>
  </si>
  <si>
    <t>HUMB01159</t>
  </si>
  <si>
    <t>Public Relations - Event Management</t>
  </si>
  <si>
    <t>LOYT01118</t>
  </si>
  <si>
    <t>MOHA01105</t>
  </si>
  <si>
    <t>Public Relations – Corporate Communications</t>
  </si>
  <si>
    <t>MOHA01200</t>
  </si>
  <si>
    <t>NIAG01125</t>
  </si>
  <si>
    <t>SENE01144</t>
  </si>
  <si>
    <t>Social Media</t>
  </si>
  <si>
    <t>SENE01298</t>
  </si>
  <si>
    <t>Government Relations</t>
  </si>
  <si>
    <t>SENE01300</t>
  </si>
  <si>
    <t>Public Relations - Investor Relations</t>
  </si>
  <si>
    <t>SENE01305</t>
  </si>
  <si>
    <t>SHER01155</t>
  </si>
  <si>
    <t>Government relations</t>
  </si>
  <si>
    <t>Relations gouvernementales</t>
  </si>
  <si>
    <t>G-70244</t>
  </si>
  <si>
    <t>SENE01352</t>
  </si>
  <si>
    <t>Online Writing And Information Design</t>
  </si>
  <si>
    <t xml:space="preserve"> 0245"</t>
  </si>
  <si>
    <t>Concepteur en texte et en télématique</t>
  </si>
  <si>
    <t>G-70245</t>
  </si>
  <si>
    <t>CENT01179</t>
  </si>
  <si>
    <t>Public Relations and Event Management</t>
  </si>
  <si>
    <t xml:space="preserve"> 0246"</t>
  </si>
  <si>
    <t>Relations publiques et gestion des événements</t>
  </si>
  <si>
    <t>G-70246</t>
  </si>
  <si>
    <t>SAUL01196</t>
  </si>
  <si>
    <t>Digital Communication Management</t>
  </si>
  <si>
    <t>Mobile and Social Media Management</t>
  </si>
  <si>
    <t xml:space="preserve"> 0248"</t>
  </si>
  <si>
    <t>Gestion des téléphones cellulaires et des médias sociaux</t>
  </si>
  <si>
    <t>G-70248</t>
  </si>
  <si>
    <t>ALGO01434</t>
  </si>
  <si>
    <t>Lifestyle Media - Content Creation</t>
  </si>
  <si>
    <t>27/01/2016</t>
  </si>
  <si>
    <t>CENT01295</t>
  </si>
  <si>
    <t>Social Media Marketing</t>
  </si>
  <si>
    <t>29/10/2020</t>
  </si>
  <si>
    <t>CONS01364</t>
  </si>
  <si>
    <t>Social Media Management</t>
  </si>
  <si>
    <t>NIAG01244</t>
  </si>
  <si>
    <t>Social Media Marketing Management</t>
  </si>
  <si>
    <t>SAUL01208</t>
  </si>
  <si>
    <t>Digital and Social Media Marketing</t>
  </si>
  <si>
    <t>SENE01348</t>
  </si>
  <si>
    <t>Consulting</t>
  </si>
  <si>
    <t xml:space="preserve"> 0249"</t>
  </si>
  <si>
    <t>Expertise-conseil</t>
  </si>
  <si>
    <t>G-70249</t>
  </si>
  <si>
    <t>GRBR01289</t>
  </si>
  <si>
    <t>Customs and Trade</t>
  </si>
  <si>
    <t>International Traffic And Customs Management</t>
  </si>
  <si>
    <t>14/06/2024</t>
  </si>
  <si>
    <t>Gestion du transport international</t>
  </si>
  <si>
    <t>G-70251</t>
  </si>
  <si>
    <t>GRBR01358</t>
  </si>
  <si>
    <t>International Transportation And Customs Management</t>
  </si>
  <si>
    <t>SENE01188</t>
  </si>
  <si>
    <t>Immigration and Refugee Case Management</t>
  </si>
  <si>
    <t>Immigration Case Management</t>
  </si>
  <si>
    <t>15/02/2024</t>
  </si>
  <si>
    <t xml:space="preserve"> 0253"</t>
  </si>
  <si>
    <t>Gestion des dossiers d'immigration</t>
  </si>
  <si>
    <t>G-70253</t>
  </si>
  <si>
    <t>CONS01413</t>
  </si>
  <si>
    <t>DURH01284</t>
  </si>
  <si>
    <t>SENE01341</t>
  </si>
  <si>
    <t>Développement économique communautaire</t>
  </si>
  <si>
    <t>Community Economic Development</t>
  </si>
  <si>
    <t>H600</t>
  </si>
  <si>
    <t>G-70258</t>
  </si>
  <si>
    <t>BORE01124</t>
  </si>
  <si>
    <t>International Support Worker</t>
  </si>
  <si>
    <t>15/07/2010</t>
  </si>
  <si>
    <t xml:space="preserve"> 0260"</t>
  </si>
  <si>
    <t>Travailleur de soutien international</t>
  </si>
  <si>
    <t>G-70260</t>
  </si>
  <si>
    <t>LOYT01147</t>
  </si>
  <si>
    <t>Music Industry Management and Artist Development</t>
  </si>
  <si>
    <t>Music Business</t>
  </si>
  <si>
    <t>Gestion Industrie musicale</t>
  </si>
  <si>
    <t>G-70264</t>
  </si>
  <si>
    <t>FANS01395</t>
  </si>
  <si>
    <t>HUMB01357</t>
  </si>
  <si>
    <t>Creative Arts Business</t>
  </si>
  <si>
    <t>30/06/2017</t>
  </si>
  <si>
    <t>MOHA01289</t>
  </si>
  <si>
    <t>Audio Post-production</t>
  </si>
  <si>
    <t>Recording Industry - Digital Applications</t>
  </si>
  <si>
    <t>Industrie du disque - application numériques</t>
  </si>
  <si>
    <t>G-70265</t>
  </si>
  <si>
    <t>FANS01156</t>
  </si>
  <si>
    <t>Sound Design and Production</t>
  </si>
  <si>
    <t>GRBR01306</t>
  </si>
  <si>
    <t>Digital Music Production</t>
  </si>
  <si>
    <t>LOYT01163</t>
  </si>
  <si>
    <t>Music Technology</t>
  </si>
  <si>
    <t xml:space="preserve"> 0266"</t>
  </si>
  <si>
    <t>Musique-avancée</t>
  </si>
  <si>
    <t>G-70266</t>
  </si>
  <si>
    <t>HUMB01273</t>
  </si>
  <si>
    <t>Music Scoring for Screen and Stage</t>
  </si>
  <si>
    <t>Music Applied to Stage, Screen and Interactive Visual Environments (MASSIVE)</t>
  </si>
  <si>
    <t xml:space="preserve"> 0267"</t>
  </si>
  <si>
    <t>Musique appliquée au théâtre, à l’écran et aux environnements visuels interactifs (MATEEVI)</t>
  </si>
  <si>
    <t>G-70267</t>
  </si>
  <si>
    <t>SHER01248</t>
  </si>
  <si>
    <t>Music Composition</t>
  </si>
  <si>
    <t xml:space="preserve"> 0268"</t>
  </si>
  <si>
    <t>Composition de musique</t>
  </si>
  <si>
    <t>HUMB01359</t>
  </si>
  <si>
    <t>Electronic Commerce</t>
  </si>
  <si>
    <t>Commerce électronique</t>
  </si>
  <si>
    <t>G-70272</t>
  </si>
  <si>
    <t>CAMB01231</t>
  </si>
  <si>
    <t>CENT01167</t>
  </si>
  <si>
    <t>eCommerce Management</t>
  </si>
  <si>
    <t>16/08/2023</t>
  </si>
  <si>
    <t>CONS01409</t>
  </si>
  <si>
    <t>DURH01125</t>
  </si>
  <si>
    <t>HUMB01270</t>
  </si>
  <si>
    <t>eCommerce Performance and Optimization</t>
  </si>
  <si>
    <t>HUMB01417</t>
  </si>
  <si>
    <t>E-commerce Business-to-business Specialist</t>
  </si>
  <si>
    <t>MOHA01181</t>
  </si>
  <si>
    <t>Internet And Electronic Commerce</t>
  </si>
  <si>
    <t>SENE01211</t>
  </si>
  <si>
    <t>Microcomputer Systems</t>
  </si>
  <si>
    <t>W049</t>
  </si>
  <si>
    <t>Applications sur micro-ordinateur</t>
  </si>
  <si>
    <t>G-70273</t>
  </si>
  <si>
    <t>SENE01176</t>
  </si>
  <si>
    <t>Microcomputer Applications</t>
  </si>
  <si>
    <t>SHER01091</t>
  </si>
  <si>
    <t>Systems Support</t>
  </si>
  <si>
    <t xml:space="preserve"> 0274"</t>
  </si>
  <si>
    <t>Soutien des systèmes</t>
  </si>
  <si>
    <t>G-70274</t>
  </si>
  <si>
    <t>FANS01160</t>
  </si>
  <si>
    <t>Geographic Information Systems</t>
  </si>
  <si>
    <t>Geographic Information System</t>
  </si>
  <si>
    <t xml:space="preserve"> 0301"</t>
  </si>
  <si>
    <t>Systèmes d'information géographique</t>
  </si>
  <si>
    <t>G-70303</t>
  </si>
  <si>
    <t>ALGO01367</t>
  </si>
  <si>
    <t>Spécialiste en application des systèmes d'information géographique</t>
  </si>
  <si>
    <t>BORE01074</t>
  </si>
  <si>
    <t>Geographical Information Systems - Applications Specialist</t>
  </si>
  <si>
    <t>CAMB01191</t>
  </si>
  <si>
    <t>Environmental Geomatics</t>
  </si>
  <si>
    <t>CANA01205</t>
  </si>
  <si>
    <t>Geographic Information Systems (gis)</t>
  </si>
  <si>
    <t>FANS01247</t>
  </si>
  <si>
    <t>MOHA01152</t>
  </si>
  <si>
    <t>NIAG01149</t>
  </si>
  <si>
    <t>Geographic Information Systems - Applications Specialist</t>
  </si>
  <si>
    <t>SAUL01134</t>
  </si>
  <si>
    <t>SSFL01130</t>
  </si>
  <si>
    <t>Geographic Information Systems - Mapping Specialist</t>
  </si>
  <si>
    <t>SSFL01136</t>
  </si>
  <si>
    <t>Geographic Information Systems - Business Applications Specialist</t>
  </si>
  <si>
    <t>SSFL01167</t>
  </si>
  <si>
    <t>(P-T) Geographic Information Systems</t>
  </si>
  <si>
    <t>STCL01134</t>
  </si>
  <si>
    <t>Geograpic Information Systems - Geospacial Management</t>
  </si>
  <si>
    <t>Geographic Information Systems - Cartographic Specialist</t>
  </si>
  <si>
    <t xml:space="preserve"> 0305"</t>
  </si>
  <si>
    <t>Systèmes d'information géographiques - Spécialiste cartographique</t>
  </si>
  <si>
    <t>G-70305</t>
  </si>
  <si>
    <t>NIAG01199</t>
  </si>
  <si>
    <t>W050</t>
  </si>
  <si>
    <t>SSFL01169</t>
  </si>
  <si>
    <t>SSFL01216</t>
  </si>
  <si>
    <t>Process Piping Design</t>
  </si>
  <si>
    <t>Conception de procédés de tuyauterie</t>
  </si>
  <si>
    <t>G-70400</t>
  </si>
  <si>
    <t>LAMB01147</t>
  </si>
  <si>
    <t>Introduction To Computer Aided Drafting And Design</t>
  </si>
  <si>
    <t>H060</t>
  </si>
  <si>
    <t xml:space="preserve"> 0402"</t>
  </si>
  <si>
    <t>Introduction au dessin et à la conception assistés par ordinateur</t>
  </si>
  <si>
    <t>G-70402</t>
  </si>
  <si>
    <t>GRBR01119</t>
  </si>
  <si>
    <t>Design and Drafting Management</t>
  </si>
  <si>
    <t>Advanced Cad Applications</t>
  </si>
  <si>
    <t xml:space="preserve"> 0403"</t>
  </si>
  <si>
    <t>Dessin assisté par ordinateur - avancé</t>
  </si>
  <si>
    <t>G-70403</t>
  </si>
  <si>
    <t>CONS01406</t>
  </si>
  <si>
    <t>3d For Design And Architectural Professionals</t>
  </si>
  <si>
    <t>HUMB01223</t>
  </si>
  <si>
    <t>Digital Media For Design And Architectural Professionals</t>
  </si>
  <si>
    <t>SHER01177</t>
  </si>
  <si>
    <t>STCL01135</t>
  </si>
  <si>
    <t>Solid Modeling</t>
  </si>
  <si>
    <t>Solid Modelling</t>
  </si>
  <si>
    <t>Modélisation des solides</t>
  </si>
  <si>
    <t>G-70404</t>
  </si>
  <si>
    <t>SHER01210</t>
  </si>
  <si>
    <t>Computer Applications Development</t>
  </si>
  <si>
    <t xml:space="preserve"> 0501"</t>
  </si>
  <si>
    <t>Développement d’applications informatiques</t>
  </si>
  <si>
    <t>G-70501</t>
  </si>
  <si>
    <t>CONS01206</t>
  </si>
  <si>
    <t>Artificial Intelligence Software Development</t>
  </si>
  <si>
    <t>Information Systems Business Analyst</t>
  </si>
  <si>
    <t xml:space="preserve"> 0502"</t>
  </si>
  <si>
    <t>Analyste de systéme d'information d'entreprise</t>
  </si>
  <si>
    <t>G-70502</t>
  </si>
  <si>
    <t>ALGO01492</t>
  </si>
  <si>
    <t>I.T. Business Analysis</t>
  </si>
  <si>
    <t>CAMB01292</t>
  </si>
  <si>
    <t>Artificial Intelligence and Machine Learning</t>
  </si>
  <si>
    <t>CAMB01338</t>
  </si>
  <si>
    <t>Applied Artificial Intelligence and Machine Learning</t>
  </si>
  <si>
    <t>24/06/2022</t>
  </si>
  <si>
    <t>CONS01377</t>
  </si>
  <si>
    <t>Artificial Intelligence Analysis, Design and Implementation</t>
  </si>
  <si>
    <t>16/05/2018</t>
  </si>
  <si>
    <t>DURH01259</t>
  </si>
  <si>
    <t>FANS01382</t>
  </si>
  <si>
    <t>Artificial Intelligence - Architecture, Design and Implementation</t>
  </si>
  <si>
    <t>20/09/2019</t>
  </si>
  <si>
    <t>GEOR01286</t>
  </si>
  <si>
    <t>Information Systems Business Analysis</t>
  </si>
  <si>
    <t>GRBR01251</t>
  </si>
  <si>
    <t>Applied AI Solutions Development</t>
  </si>
  <si>
    <t>14/08/2020</t>
  </si>
  <si>
    <t>GRBR01327</t>
  </si>
  <si>
    <t>Artificial Intelligence for Robotics</t>
  </si>
  <si>
    <t>GRBR01348</t>
  </si>
  <si>
    <t>Artificial Intelligence with Machine Learning</t>
  </si>
  <si>
    <t>26/02/2022</t>
  </si>
  <si>
    <t>HUMB01390</t>
  </si>
  <si>
    <t>Artificial Intelligence - Integration and Governance</t>
  </si>
  <si>
    <t>HUMB01396</t>
  </si>
  <si>
    <t>Intelligence artificielle appliquée</t>
  </si>
  <si>
    <t>26/02/2021</t>
  </si>
  <si>
    <t>LACI01212</t>
  </si>
  <si>
    <t>Artificial Intelligence &amp; Data Science</t>
  </si>
  <si>
    <t>LOYT01198</t>
  </si>
  <si>
    <t>Libraries and Digital Technologies</t>
  </si>
  <si>
    <t>MOHA01267</t>
  </si>
  <si>
    <t>Applied Artificial Intelligence</t>
  </si>
  <si>
    <t>MOHA01315</t>
  </si>
  <si>
    <t>Artificial Intelligence</t>
  </si>
  <si>
    <t>22/06/2023</t>
  </si>
  <si>
    <t>SENE01349</t>
  </si>
  <si>
    <t>Internet of Things and Machine Intelligence</t>
  </si>
  <si>
    <t>SHER01256</t>
  </si>
  <si>
    <t>SSFL04009</t>
  </si>
  <si>
    <t>Internet of Things - System Architecture and Integration</t>
  </si>
  <si>
    <t>14/12/2020</t>
  </si>
  <si>
    <t>Analyste de systèmes</t>
  </si>
  <si>
    <t>G-70503</t>
  </si>
  <si>
    <t>CENT01338</t>
  </si>
  <si>
    <t>CONS01119</t>
  </si>
  <si>
    <t>Technical Systems Analysis</t>
  </si>
  <si>
    <t>CONS01400</t>
  </si>
  <si>
    <t>Systems Analysis</t>
  </si>
  <si>
    <t>FANS01158</t>
  </si>
  <si>
    <t>FANS01367</t>
  </si>
  <si>
    <t>W032</t>
  </si>
  <si>
    <t>GRBR01118</t>
  </si>
  <si>
    <t>Internet of Things - System Design and Implementation</t>
  </si>
  <si>
    <t>GRBR01347</t>
  </si>
  <si>
    <t>Information Technology - Systems Analyst</t>
  </si>
  <si>
    <t>14/11/2024</t>
  </si>
  <si>
    <t>HUMB01400</t>
  </si>
  <si>
    <t>Object Oriented Programming And Analysis</t>
  </si>
  <si>
    <t>SENE01206</t>
  </si>
  <si>
    <t>Microcomputer Support Analyst</t>
  </si>
  <si>
    <t>SHER01106</t>
  </si>
  <si>
    <t>STCL01089</t>
  </si>
  <si>
    <t>Reporting Systems and Database Development</t>
  </si>
  <si>
    <t>Enterprise Database Management</t>
  </si>
  <si>
    <t>Gestion de base de données en entreprise</t>
  </si>
  <si>
    <t>G-70505</t>
  </si>
  <si>
    <t>CONS01361</t>
  </si>
  <si>
    <t>Blockchain Application Development</t>
  </si>
  <si>
    <t>21/03/2024</t>
  </si>
  <si>
    <t>CONS01434</t>
  </si>
  <si>
    <t>Blockchain Development</t>
  </si>
  <si>
    <t>30/06/2022</t>
  </si>
  <si>
    <t>GRBR01331</t>
  </si>
  <si>
    <t>Blockchain Design, Development, and Integration</t>
  </si>
  <si>
    <t>HUMB01409</t>
  </si>
  <si>
    <t>Enterprise Programming and Database Management</t>
  </si>
  <si>
    <t>LAMB01123</t>
  </si>
  <si>
    <t>Internet Programming and Database Management</t>
  </si>
  <si>
    <t>LAMB01132</t>
  </si>
  <si>
    <t>Database Application Developer</t>
  </si>
  <si>
    <t>SENE01230</t>
  </si>
  <si>
    <t>SHER01184</t>
  </si>
  <si>
    <t>(P-T) Lan Administrator</t>
  </si>
  <si>
    <t>Lan Administrator</t>
  </si>
  <si>
    <t>H477</t>
  </si>
  <si>
    <t xml:space="preserve"> 0506"</t>
  </si>
  <si>
    <t>Administrateur de réseau local</t>
  </si>
  <si>
    <t>G-70506</t>
  </si>
  <si>
    <t>FANS01225</t>
  </si>
  <si>
    <t>Software Quality Assurance and Test Engineering</t>
  </si>
  <si>
    <t>Software and Information Systems Testing</t>
  </si>
  <si>
    <t>Tests système</t>
  </si>
  <si>
    <t>G-70507</t>
  </si>
  <si>
    <t>CONS01328</t>
  </si>
  <si>
    <t>FANS01321</t>
  </si>
  <si>
    <t>Software Development And Design</t>
  </si>
  <si>
    <t>Computers - Advanced Software Applications</t>
  </si>
  <si>
    <t>Ordinateurs-logiciel d'application avancé</t>
  </si>
  <si>
    <t>G-70508</t>
  </si>
  <si>
    <t>CONF01141</t>
  </si>
  <si>
    <t>Advanced Software Applications</t>
  </si>
  <si>
    <t>DURH01123</t>
  </si>
  <si>
    <t>HUMB01271</t>
  </si>
  <si>
    <t>H352</t>
  </si>
  <si>
    <t>SHER01136</t>
  </si>
  <si>
    <t>Systems Support Management</t>
  </si>
  <si>
    <t>Local Area Network Design And Administration</t>
  </si>
  <si>
    <t>Réseau local - conception et administration</t>
  </si>
  <si>
    <t>G-70509</t>
  </si>
  <si>
    <t>FANS01161</t>
  </si>
  <si>
    <t>Network Design And Administration</t>
  </si>
  <si>
    <t>HUMB01210</t>
  </si>
  <si>
    <t>Computer Network Operations</t>
  </si>
  <si>
    <t>NIAG01130</t>
  </si>
  <si>
    <t>Network Administrator</t>
  </si>
  <si>
    <t>NIAG01131</t>
  </si>
  <si>
    <t>Local Area Network Administration</t>
  </si>
  <si>
    <t>NORT01161</t>
  </si>
  <si>
    <t>Internet Systems Administration</t>
  </si>
  <si>
    <t>SENE01205</t>
  </si>
  <si>
    <t>Information Technologies Professional Internship</t>
  </si>
  <si>
    <t>SHER01181</t>
  </si>
  <si>
    <t>Data Administration</t>
  </si>
  <si>
    <t>Administration des données</t>
  </si>
  <si>
    <t>G-70510</t>
  </si>
  <si>
    <t>FANS01159</t>
  </si>
  <si>
    <t>Network Specialist</t>
  </si>
  <si>
    <t>Spécialiste des réseaux</t>
  </si>
  <si>
    <t>G-70511</t>
  </si>
  <si>
    <t>CENT01153</t>
  </si>
  <si>
    <t>Network Specialist - Routing Technology</t>
  </si>
  <si>
    <t>GEOR01160</t>
  </si>
  <si>
    <t>Website Management</t>
  </si>
  <si>
    <t xml:space="preserve"> 0512"</t>
  </si>
  <si>
    <t>Gestion de site Web</t>
  </si>
  <si>
    <t>G-70512</t>
  </si>
  <si>
    <t>CONF01151</t>
  </si>
  <si>
    <t>Web System Analyst</t>
  </si>
  <si>
    <t>FANS01184</t>
  </si>
  <si>
    <t>GEOR01141</t>
  </si>
  <si>
    <t>Enterprise Software Development</t>
  </si>
  <si>
    <t>HUMB01245</t>
  </si>
  <si>
    <t>Web Systems Developer</t>
  </si>
  <si>
    <t>NORT01189</t>
  </si>
  <si>
    <t>Internet Management</t>
  </si>
  <si>
    <t>Gestion Internet</t>
  </si>
  <si>
    <t>G-70513</t>
  </si>
  <si>
    <t>HUMB01212</t>
  </si>
  <si>
    <t>Webmestre</t>
  </si>
  <si>
    <t>LACI01110</t>
  </si>
  <si>
    <t>Web Site Administration</t>
  </si>
  <si>
    <t xml:space="preserve"> 0514"</t>
  </si>
  <si>
    <t>Administration de site Web</t>
  </si>
  <si>
    <t>G-70514</t>
  </si>
  <si>
    <t>HUMB01248</t>
  </si>
  <si>
    <t>Web Site Administration With A Specialization In Security</t>
  </si>
  <si>
    <t>HUMB01249</t>
  </si>
  <si>
    <t>Mobile Solutions Development</t>
  </si>
  <si>
    <t>Web Development</t>
  </si>
  <si>
    <t xml:space="preserve"> 0516"</t>
  </si>
  <si>
    <t>Développement Web</t>
  </si>
  <si>
    <t>G-70516</t>
  </si>
  <si>
    <t>CONS01289</t>
  </si>
  <si>
    <t>Web Applications for Mobile Computing</t>
  </si>
  <si>
    <t>DURH01209</t>
  </si>
  <si>
    <t>Web Development - Front End Design</t>
  </si>
  <si>
    <t>GRBR01328</t>
  </si>
  <si>
    <t>HUMB01312</t>
  </si>
  <si>
    <t>Digital Solutions Management</t>
  </si>
  <si>
    <t>Information Technology Solutions</t>
  </si>
  <si>
    <t>19/02/2021</t>
  </si>
  <si>
    <t xml:space="preserve"> 0517"</t>
  </si>
  <si>
    <t>Solutions de technologie de l'information</t>
  </si>
  <si>
    <t>G-70517</t>
  </si>
  <si>
    <t>CONS01365</t>
  </si>
  <si>
    <t>HUMB01317</t>
  </si>
  <si>
    <t>Business Intelligence Systems Infrastructure</t>
  </si>
  <si>
    <t xml:space="preserve"> 0519"</t>
  </si>
  <si>
    <t>Infrastructure des systèmes de veille stratégique</t>
  </si>
  <si>
    <t>G-70519</t>
  </si>
  <si>
    <t>ALGO01426</t>
  </si>
  <si>
    <t>Business Insights and Analytics</t>
  </si>
  <si>
    <t>HUMB01373</t>
  </si>
  <si>
    <t>Systems Development for Business Analytics</t>
  </si>
  <si>
    <t>MOHA01287</t>
  </si>
  <si>
    <t>Cloud Development and Operations</t>
  </si>
  <si>
    <t>Information Technology Infrastructure</t>
  </si>
  <si>
    <t xml:space="preserve"> 0522"</t>
  </si>
  <si>
    <t>infrastructure informatique</t>
  </si>
  <si>
    <t>G-70522</t>
  </si>
  <si>
    <t>ALGO01494</t>
  </si>
  <si>
    <t>CONS01340</t>
  </si>
  <si>
    <t>Virtualization and Cloud Computing</t>
  </si>
  <si>
    <t>19/08/2020</t>
  </si>
  <si>
    <t>CONS01358</t>
  </si>
  <si>
    <t>27/09/2023</t>
  </si>
  <si>
    <t>CONS01416</t>
  </si>
  <si>
    <t>Cloud Computing</t>
  </si>
  <si>
    <t>DURH01274</t>
  </si>
  <si>
    <t>FANS01356</t>
  </si>
  <si>
    <t>Cloud and Virtualization Technologies</t>
  </si>
  <si>
    <t>21/02/2024</t>
  </si>
  <si>
    <t>FANS01399</t>
  </si>
  <si>
    <t>Cloud Computing Technologies</t>
  </si>
  <si>
    <t>GRBR01326</t>
  </si>
  <si>
    <t>31/01/2020</t>
  </si>
  <si>
    <t>HUMB01384</t>
  </si>
  <si>
    <t>LAMB01128</t>
  </si>
  <si>
    <t>Cloud Architecture and Administration</t>
  </si>
  <si>
    <t>SENE01336</t>
  </si>
  <si>
    <t>Cloud Security</t>
  </si>
  <si>
    <t>SHER04012</t>
  </si>
  <si>
    <t>Business Analytics</t>
  </si>
  <si>
    <t>Big Data Analytics</t>
  </si>
  <si>
    <t>30/03/2017</t>
  </si>
  <si>
    <t>Mégadonnées</t>
  </si>
  <si>
    <t>G-70523</t>
  </si>
  <si>
    <t>CAMB01306</t>
  </si>
  <si>
    <t>Business Analytics and Insights</t>
  </si>
  <si>
    <t>CENT01336</t>
  </si>
  <si>
    <t>Big Data Solution Architecture</t>
  </si>
  <si>
    <t>28/06/2018</t>
  </si>
  <si>
    <t>CONS01329</t>
  </si>
  <si>
    <t>CONS01359</t>
  </si>
  <si>
    <t>Predictive Analytics</t>
  </si>
  <si>
    <t>CONS01360</t>
  </si>
  <si>
    <t>Technical Data Analytics</t>
  </si>
  <si>
    <t>FANS01402</t>
  </si>
  <si>
    <t>Data Analytics</t>
  </si>
  <si>
    <t>FANS01410</t>
  </si>
  <si>
    <t>GEOR01266</t>
  </si>
  <si>
    <t>Data Warehousing and Analytics</t>
  </si>
  <si>
    <t>GRBR01359</t>
  </si>
  <si>
    <t>18/06/2024</t>
  </si>
  <si>
    <t>HUMB01394</t>
  </si>
  <si>
    <t>Financial Predictive Analytics</t>
  </si>
  <si>
    <t>HUMB01419</t>
  </si>
  <si>
    <t>22/05/2025</t>
  </si>
  <si>
    <t>NIAG01255</t>
  </si>
  <si>
    <t>SENE01327</t>
  </si>
  <si>
    <t>SLAW01222</t>
  </si>
  <si>
    <t>Spatial Data Analytics</t>
  </si>
  <si>
    <t>29/11/2019</t>
  </si>
  <si>
    <t>SSFL01306</t>
  </si>
  <si>
    <t>Health Analytics</t>
  </si>
  <si>
    <t>Analytics</t>
  </si>
  <si>
    <t xml:space="preserve"> 0524"</t>
  </si>
  <si>
    <t>Analytique</t>
  </si>
  <si>
    <t>G-70524</t>
  </si>
  <si>
    <t>CAMB01307</t>
  </si>
  <si>
    <t>Crime Analytics</t>
  </si>
  <si>
    <t>CAMB01308</t>
  </si>
  <si>
    <t>Storytelling with Data</t>
  </si>
  <si>
    <t>20/02/2024</t>
  </si>
  <si>
    <t>CENT01347</t>
  </si>
  <si>
    <t>Geographic Information Systems for Data Analytics</t>
  </si>
  <si>
    <t>DURH01288</t>
  </si>
  <si>
    <t>People Analytics</t>
  </si>
  <si>
    <t>GRBR01343</t>
  </si>
  <si>
    <t>Geographic Information Systems for Analytics</t>
  </si>
  <si>
    <t>30/06/2023</t>
  </si>
  <si>
    <t>SSFL01323</t>
  </si>
  <si>
    <t>Architectural Conservation</t>
  </si>
  <si>
    <t>Conservation de l'architecture</t>
  </si>
  <si>
    <t>G-70600</t>
  </si>
  <si>
    <t>ALGO01331</t>
  </si>
  <si>
    <t>Child And Youth - Trauma Treatment</t>
  </si>
  <si>
    <t>Enfance et jeunesse-traitement des traumatismes</t>
  </si>
  <si>
    <t>G-70701</t>
  </si>
  <si>
    <t>CONS01171</t>
  </si>
  <si>
    <t>Community Safety And Violence Prevention</t>
  </si>
  <si>
    <t>Mesures communautaires de sécurité et de prévention de la violence</t>
  </si>
  <si>
    <t>G-70703</t>
  </si>
  <si>
    <t>CONS01107</t>
  </si>
  <si>
    <t>Intervention correctionnelle avancée pour populations complexes</t>
  </si>
  <si>
    <t>Youth Corrections And Interventions</t>
  </si>
  <si>
    <t>29/03/2018</t>
  </si>
  <si>
    <t>Services correctionnels et d'intervention à la jeunesse</t>
  </si>
  <si>
    <t>G-70705</t>
  </si>
  <si>
    <t>BORE01170</t>
  </si>
  <si>
    <t>Youth Justice and Interventions</t>
  </si>
  <si>
    <t>DURH01153</t>
  </si>
  <si>
    <t>(P-T) Managing Complex Behaviour</t>
  </si>
  <si>
    <t>Managing Complex Behaviour</t>
  </si>
  <si>
    <t xml:space="preserve"> 0706"</t>
  </si>
  <si>
    <t>Gestion des comportements difficiles</t>
  </si>
  <si>
    <t>G-70706</t>
  </si>
  <si>
    <t>SSFL01114</t>
  </si>
  <si>
    <t>Alternative Dispute Resolution</t>
  </si>
  <si>
    <t>Mediation</t>
  </si>
  <si>
    <t>H265</t>
  </si>
  <si>
    <t>Médiation</t>
  </si>
  <si>
    <t>G-70708</t>
  </si>
  <si>
    <t>CANA01134</t>
  </si>
  <si>
    <t>H384</t>
  </si>
  <si>
    <t>CONS01122</t>
  </si>
  <si>
    <t>Conflict Resolution and Mediation</t>
  </si>
  <si>
    <t>19/03/2010</t>
  </si>
  <si>
    <t>DURH01185</t>
  </si>
  <si>
    <t>HUMB01329</t>
  </si>
  <si>
    <t>Restorative Practices and Alternative Dispute Resolution</t>
  </si>
  <si>
    <t>19/09/2018</t>
  </si>
  <si>
    <t>Pratiques restauratives et mode alternatif de règlement des différends</t>
  </si>
  <si>
    <t>SSFL01296</t>
  </si>
  <si>
    <t>Autism And Behavioural Science</t>
  </si>
  <si>
    <t xml:space="preserve"> 0711"</t>
  </si>
  <si>
    <t>Autisme et sciences du comportement</t>
  </si>
  <si>
    <t>G-70711</t>
  </si>
  <si>
    <t>ALGO01377</t>
  </si>
  <si>
    <t>CANA01170</t>
  </si>
  <si>
    <t>CONF01177</t>
  </si>
  <si>
    <t>Autism and Behavioural Science</t>
  </si>
  <si>
    <t>17/02/2017</t>
  </si>
  <si>
    <t>CONS01324</t>
  </si>
  <si>
    <t>Autism and Behavioral Sciences</t>
  </si>
  <si>
    <t>26/02/2019</t>
  </si>
  <si>
    <t>DURH01261</t>
  </si>
  <si>
    <t>FANS01263</t>
  </si>
  <si>
    <t>Autism and Behavioural Sciences</t>
  </si>
  <si>
    <t>GEOR01250</t>
  </si>
  <si>
    <t>GRBR01238</t>
  </si>
  <si>
    <t>LACI01140</t>
  </si>
  <si>
    <t>LAMB01096</t>
  </si>
  <si>
    <t>MOHA01204</t>
  </si>
  <si>
    <t>22/07/2011</t>
  </si>
  <si>
    <t>NIAG01223</t>
  </si>
  <si>
    <t>NORT01206</t>
  </si>
  <si>
    <t>SENE01249</t>
  </si>
  <si>
    <t>SLAW01187</t>
  </si>
  <si>
    <t>SSFL01295</t>
  </si>
  <si>
    <t>STCL01189</t>
  </si>
  <si>
    <t>(P-T) Concepts In Bereavement Support</t>
  </si>
  <si>
    <t>Concepts In Bereavement Support</t>
  </si>
  <si>
    <t>H234</t>
  </si>
  <si>
    <t xml:space="preserve"> 0712"</t>
  </si>
  <si>
    <t>Acquisition de concepts pour le soutien dans le deuil</t>
  </si>
  <si>
    <t>G-70712</t>
  </si>
  <si>
    <t>MOHA01160</t>
  </si>
  <si>
    <t>Protection Support Worker</t>
  </si>
  <si>
    <t>H249</t>
  </si>
  <si>
    <t xml:space="preserve"> 0713"</t>
  </si>
  <si>
    <t>Travailleur de soutien de protection</t>
  </si>
  <si>
    <t>G-70713</t>
  </si>
  <si>
    <t>CONS01138</t>
  </si>
  <si>
    <t>(P-T) Bereavement Education</t>
  </si>
  <si>
    <t>Bereavement Education</t>
  </si>
  <si>
    <t>H273</t>
  </si>
  <si>
    <t xml:space="preserve"> 0714"</t>
  </si>
  <si>
    <t>Formation sur la deuil</t>
  </si>
  <si>
    <t>G-70714</t>
  </si>
  <si>
    <t>MOHA01161</t>
  </si>
  <si>
    <t>Bereavement Counselling</t>
  </si>
  <si>
    <t>H431</t>
  </si>
  <si>
    <t xml:space="preserve"> 0715"</t>
  </si>
  <si>
    <t>Conseil sur la deuil</t>
  </si>
  <si>
    <t>G-70715</t>
  </si>
  <si>
    <t>MOHA01159</t>
  </si>
  <si>
    <t>Child And Family Treatment</t>
  </si>
  <si>
    <t xml:space="preserve"> 0716"</t>
  </si>
  <si>
    <t>Traitement de l'enfant et de la famille</t>
  </si>
  <si>
    <t>G-70716</t>
  </si>
  <si>
    <t>SSFL01177</t>
  </si>
  <si>
    <t>Marketing Research and Analysis</t>
  </si>
  <si>
    <t>Research Analyst</t>
  </si>
  <si>
    <t>Recherchiste en sciences sociales appliquées</t>
  </si>
  <si>
    <t>G-70717</t>
  </si>
  <si>
    <t>ALGO01402</t>
  </si>
  <si>
    <t>Marketing - Research &amp; Analytics</t>
  </si>
  <si>
    <t>CENT01252</t>
  </si>
  <si>
    <t>CONS01363</t>
  </si>
  <si>
    <t>Strategic Marketing and Research Analysis</t>
  </si>
  <si>
    <t>CONS01395</t>
  </si>
  <si>
    <t>Applied Data Analytics</t>
  </si>
  <si>
    <t>DURH01252</t>
  </si>
  <si>
    <t>Research and Evaluation</t>
  </si>
  <si>
    <t>23/11/2016</t>
  </si>
  <si>
    <t>FANS01338</t>
  </si>
  <si>
    <t>GEOR01081</t>
  </si>
  <si>
    <t>Business Marketing Analysis</t>
  </si>
  <si>
    <t>GRBR01197</t>
  </si>
  <si>
    <t>Analytics for Business Decision Making</t>
  </si>
  <si>
    <t>GRBR01287</t>
  </si>
  <si>
    <t>HUMB01333</t>
  </si>
  <si>
    <t>Data Analytics for Business Decision Making</t>
  </si>
  <si>
    <t>LAMB01158</t>
  </si>
  <si>
    <t>MOHA01291</t>
  </si>
  <si>
    <t>Research Management and Coordination</t>
  </si>
  <si>
    <t>MOHA01305</t>
  </si>
  <si>
    <t>NIAG01247</t>
  </si>
  <si>
    <t>Information Retrieval Specialist</t>
  </si>
  <si>
    <t>SENE01184</t>
  </si>
  <si>
    <t>Social Media Analytics</t>
  </si>
  <si>
    <t>SENE01311</t>
  </si>
  <si>
    <t>Strategic Marketing and Marketing Analytics</t>
  </si>
  <si>
    <t>SENE01312</t>
  </si>
  <si>
    <t>Sales Force Automation and CRM Analytics</t>
  </si>
  <si>
    <t>SENE01313</t>
  </si>
  <si>
    <t>SHER01142</t>
  </si>
  <si>
    <t>Applied and Community-Based Research</t>
  </si>
  <si>
    <t>SSFL01257</t>
  </si>
  <si>
    <t>14/07/2023</t>
  </si>
  <si>
    <t>STCL01258</t>
  </si>
  <si>
    <t>(P-T) Applied Counselling</t>
  </si>
  <si>
    <t>Applied Counselling</t>
  </si>
  <si>
    <t xml:space="preserve"> 0718"</t>
  </si>
  <si>
    <t>Conseil appliqué</t>
  </si>
  <si>
    <t>G-70718</t>
  </si>
  <si>
    <t>CONS01104</t>
  </si>
  <si>
    <t>Applied Behaviour Management</t>
  </si>
  <si>
    <t>H225</t>
  </si>
  <si>
    <t>Gestion de comportements appliquée</t>
  </si>
  <si>
    <t>G-70719</t>
  </si>
  <si>
    <t>CAMB01150</t>
  </si>
  <si>
    <t>Social Service Administration</t>
  </si>
  <si>
    <t xml:space="preserve"> 0720"</t>
  </si>
  <si>
    <t>Service social - administration</t>
  </si>
  <si>
    <t>G-70720</t>
  </si>
  <si>
    <t>Administration de travail social</t>
  </si>
  <si>
    <t>SLAW01118</t>
  </si>
  <si>
    <t>Human Services - Family Work</t>
  </si>
  <si>
    <t>H180</t>
  </si>
  <si>
    <t>Services communautaires-aide familiale</t>
  </si>
  <si>
    <t>G-70721</t>
  </si>
  <si>
    <t>GRBR01115</t>
  </si>
  <si>
    <t>Working With Families</t>
  </si>
  <si>
    <t>H219</t>
  </si>
  <si>
    <t>SHER01107</t>
  </si>
  <si>
    <t>First Nation Child Welfare Advocacy</t>
  </si>
  <si>
    <t>Access And Equity Advocate</t>
  </si>
  <si>
    <t>Expert-conseil en services d'équité et d'accessibilité</t>
  </si>
  <si>
    <t>G-70722</t>
  </si>
  <si>
    <t>CANA01197</t>
  </si>
  <si>
    <t>SHER01159</t>
  </si>
  <si>
    <t>Cross Cultural Human Services</t>
  </si>
  <si>
    <t>H363</t>
  </si>
  <si>
    <t>Services humanitaires ethnoculturels</t>
  </si>
  <si>
    <t>G-70723</t>
  </si>
  <si>
    <t>ALGO01302</t>
  </si>
  <si>
    <t>Accommodation and Human Rights Management</t>
  </si>
  <si>
    <t>13/12/2018</t>
  </si>
  <si>
    <t>CAMB01314</t>
  </si>
  <si>
    <t>CONF01202</t>
  </si>
  <si>
    <t>CONS01396</t>
  </si>
  <si>
    <t>Justice, Equity, Inclusion and Belonging</t>
  </si>
  <si>
    <t>GEOR01307</t>
  </si>
  <si>
    <t>13/03/2019</t>
  </si>
  <si>
    <t>NORT01245</t>
  </si>
  <si>
    <t>15/11/2019</t>
  </si>
  <si>
    <t>SAUL01227</t>
  </si>
  <si>
    <t>Gestion de services à la personne</t>
  </si>
  <si>
    <t>G-70724</t>
  </si>
  <si>
    <t>Human Services Management - Graduate Certificate</t>
  </si>
  <si>
    <t>CENT01108</t>
  </si>
  <si>
    <t>Community and Social Service Management</t>
  </si>
  <si>
    <t>CONS01251</t>
  </si>
  <si>
    <t>(P-T) Human Services Management</t>
  </si>
  <si>
    <t>H390</t>
  </si>
  <si>
    <t>FANS01224</t>
  </si>
  <si>
    <t>GRBR01123</t>
  </si>
  <si>
    <t>H192</t>
  </si>
  <si>
    <t>HUMB01197</t>
  </si>
  <si>
    <t>Case Management For Health Care</t>
  </si>
  <si>
    <t>H374</t>
  </si>
  <si>
    <t>Programme de réadaptation dans le domaine des soins de santé</t>
  </si>
  <si>
    <t>G-70725</t>
  </si>
  <si>
    <t>DURH01116</t>
  </si>
  <si>
    <t>Issues In Human Services</t>
  </si>
  <si>
    <t>Enjeux dans les services humanitaires</t>
  </si>
  <si>
    <t>G-70726</t>
  </si>
  <si>
    <t>DURH01120</t>
  </si>
  <si>
    <t>Community and Social Services Management</t>
  </si>
  <si>
    <t>28/09/2016</t>
  </si>
  <si>
    <t>Gestion des services sociaux et communautaires</t>
  </si>
  <si>
    <t>MOHA01281</t>
  </si>
  <si>
    <t>Brain Disorders Management</t>
  </si>
  <si>
    <t>Acquired Brain Injury Facilitator</t>
  </si>
  <si>
    <t xml:space="preserve"> 0730"</t>
  </si>
  <si>
    <t>Facilitateur pour personnes avec des lésions cérébrales acquises</t>
  </si>
  <si>
    <t>G-70730</t>
  </si>
  <si>
    <t>MOHA01274</t>
  </si>
  <si>
    <t>SLAW01169</t>
  </si>
  <si>
    <t>Acquired Brain Injury Support Services</t>
  </si>
  <si>
    <t>H473</t>
  </si>
  <si>
    <t xml:space="preserve"> 0731"</t>
  </si>
  <si>
    <t>Soutien pour personnes avec des lésions cérébrales acquises</t>
  </si>
  <si>
    <t>G-70731</t>
  </si>
  <si>
    <t>GRBR01214</t>
  </si>
  <si>
    <t>Expressive Arts</t>
  </si>
  <si>
    <t>H380</t>
  </si>
  <si>
    <t xml:space="preserve"> 0732"</t>
  </si>
  <si>
    <t>Expression et créativité</t>
  </si>
  <si>
    <t>G-70732</t>
  </si>
  <si>
    <t>SSFL01170</t>
  </si>
  <si>
    <t>Community Mental Health - Multidiscipline</t>
  </si>
  <si>
    <t>H325</t>
  </si>
  <si>
    <t>Santé mentale communautaire - multidisciplinaire</t>
  </si>
  <si>
    <t>G-70733</t>
  </si>
  <si>
    <t>CAMB01123</t>
  </si>
  <si>
    <t>CONF01155</t>
  </si>
  <si>
    <t>Concurrent Disorders</t>
  </si>
  <si>
    <t>CONF01186</t>
  </si>
  <si>
    <t>CONS01098</t>
  </si>
  <si>
    <t>H305</t>
  </si>
  <si>
    <t>FANS01170</t>
  </si>
  <si>
    <t>Mental Health - Interprofessional Practice</t>
  </si>
  <si>
    <t>GEOR01293</t>
  </si>
  <si>
    <t>Santé mentale et toxicomanie</t>
  </si>
  <si>
    <t>LACI01167</t>
  </si>
  <si>
    <t>Community Mental Health - Multidisciplinary</t>
  </si>
  <si>
    <t>LAMB01143</t>
  </si>
  <si>
    <t>(P-T) Psychosocial Rehabilitation</t>
  </si>
  <si>
    <t>MOHA01134</t>
  </si>
  <si>
    <t>MOHA01237</t>
  </si>
  <si>
    <t>23/06/1999</t>
  </si>
  <si>
    <t>NIAG01165</t>
  </si>
  <si>
    <t>Community Mental Health - Gerontology</t>
  </si>
  <si>
    <t>H375</t>
  </si>
  <si>
    <t>NIAG01175</t>
  </si>
  <si>
    <t>Psychosocial Rehabilitation</t>
  </si>
  <si>
    <t>SLAW01155</t>
  </si>
  <si>
    <t>Mental Health - Multidiscipline</t>
  </si>
  <si>
    <t>H309</t>
  </si>
  <si>
    <t>Les déficients intellectuels - multidisciplinaire</t>
  </si>
  <si>
    <t>G-70734</t>
  </si>
  <si>
    <t>CONS01110</t>
  </si>
  <si>
    <t>Mental Health and Disability Management</t>
  </si>
  <si>
    <t>MOHA01273</t>
  </si>
  <si>
    <t>Learning Disability Specialist - Learning Strategies</t>
  </si>
  <si>
    <t>Learning Disability Specialist</t>
  </si>
  <si>
    <t xml:space="preserve"> 0736"</t>
  </si>
  <si>
    <t>Spécialiste en troubles d'apprentissage</t>
  </si>
  <si>
    <t>G-70736</t>
  </si>
  <si>
    <t>CAMB01259</t>
  </si>
  <si>
    <t>Learning Disability Specialist - Assistive Technologies</t>
  </si>
  <si>
    <t>CAMB01260</t>
  </si>
  <si>
    <t>Applied Learning Disability Studies</t>
  </si>
  <si>
    <t>CAMB01294</t>
  </si>
  <si>
    <t>26/09/2019</t>
  </si>
  <si>
    <t>MOHA01302</t>
  </si>
  <si>
    <t>Assistive/adaptive Technologies</t>
  </si>
  <si>
    <t xml:space="preserve"> 0737"</t>
  </si>
  <si>
    <t>Support dans le domaine de la santé mentale</t>
  </si>
  <si>
    <t>G-70737</t>
  </si>
  <si>
    <t>Technologies d'aide-d'adaptation</t>
  </si>
  <si>
    <t>GEOR01173</t>
  </si>
  <si>
    <t>(P-T) Forensic Practice</t>
  </si>
  <si>
    <t>Forensic Practice</t>
  </si>
  <si>
    <t xml:space="preserve"> 0738"</t>
  </si>
  <si>
    <t>Pratique légale</t>
  </si>
  <si>
    <t>G-70738</t>
  </si>
  <si>
    <t>HUMB01294</t>
  </si>
  <si>
    <t>Victimology</t>
  </si>
  <si>
    <t xml:space="preserve"> 0739"</t>
  </si>
  <si>
    <t>Victimologie</t>
  </si>
  <si>
    <t>G-70739</t>
  </si>
  <si>
    <t>ALGO01413</t>
  </si>
  <si>
    <t>DURH01193</t>
  </si>
  <si>
    <t>GEOR01249</t>
  </si>
  <si>
    <t>HUMB01405</t>
  </si>
  <si>
    <t>Fetal Alcohol Spectrum Disorder</t>
  </si>
  <si>
    <t xml:space="preserve"> 0740"</t>
  </si>
  <si>
    <t>Trouble du spectre de l'alcoolisation fœtale</t>
  </si>
  <si>
    <t>G-70740</t>
  </si>
  <si>
    <t>SAUL01205</t>
  </si>
  <si>
    <t>Accessible Media Production</t>
  </si>
  <si>
    <t>Production de médias accessible</t>
  </si>
  <si>
    <t>G-70742</t>
  </si>
  <si>
    <t>MOHA01276</t>
  </si>
  <si>
    <t>Accessibility Coordination</t>
  </si>
  <si>
    <t xml:space="preserve"> 0744"</t>
  </si>
  <si>
    <t>Coordination d'accessibilité</t>
  </si>
  <si>
    <t>G-70744</t>
  </si>
  <si>
    <t>DURH01197</t>
  </si>
  <si>
    <t xml:space="preserve"> 0746"</t>
  </si>
  <si>
    <t>MOHA01280</t>
  </si>
  <si>
    <t>Cultural Resources Management</t>
  </si>
  <si>
    <t>Gestion des ressources culturelles</t>
  </si>
  <si>
    <t>G-70809</t>
  </si>
  <si>
    <t>NIAG01132</t>
  </si>
  <si>
    <t>Museum and Cultural Resource Management</t>
  </si>
  <si>
    <t>Museum Management</t>
  </si>
  <si>
    <t>Gestion de musée</t>
  </si>
  <si>
    <t>G-70810</t>
  </si>
  <si>
    <t>ALGO01448</t>
  </si>
  <si>
    <t>Museum and Gallery Studies</t>
  </si>
  <si>
    <t>GEOR01245</t>
  </si>
  <si>
    <t>Museum Management And Curatorship</t>
  </si>
  <si>
    <t>SSFL01146</t>
  </si>
  <si>
    <t>Cultural Heritage Conservation and Management</t>
  </si>
  <si>
    <t>Conservation et gestion du patrimoine culturel</t>
  </si>
  <si>
    <t>G-70811</t>
  </si>
  <si>
    <t>FR-Cultural Heritage Conservation and Management</t>
  </si>
  <si>
    <t>SSFL01266</t>
  </si>
  <si>
    <t>Chemical Dependency Counselling</t>
  </si>
  <si>
    <t>Alcoolisme et toxicomanie - consultation et intervention</t>
  </si>
  <si>
    <t>G-70901</t>
  </si>
  <si>
    <t>ALGO01118</t>
  </si>
  <si>
    <t>Alcohol &amp; Related Drug Dependencies - Intervention Counselling</t>
  </si>
  <si>
    <t>ALGO01120</t>
  </si>
  <si>
    <t>BORE01013</t>
  </si>
  <si>
    <t>Alcohol And Drug Dependencies - Intervention And Counselling</t>
  </si>
  <si>
    <t>H430</t>
  </si>
  <si>
    <t>CAMB01115</t>
  </si>
  <si>
    <t>Alcoolisme Et Toxicomanie - Consultation Et Intervention</t>
  </si>
  <si>
    <t>CAMB01172</t>
  </si>
  <si>
    <t>Addictive Disorders</t>
  </si>
  <si>
    <t>H405</t>
  </si>
  <si>
    <t>CONF01160</t>
  </si>
  <si>
    <t>Addiction Counselling</t>
  </si>
  <si>
    <t>CONS01117</t>
  </si>
  <si>
    <t>LACI01008</t>
  </si>
  <si>
    <t>NIAG01104</t>
  </si>
  <si>
    <t>NIAG01128</t>
  </si>
  <si>
    <t>Addictions Counsellor</t>
  </si>
  <si>
    <t>NORT01223</t>
  </si>
  <si>
    <t>Alcohol And Drug Dependencies - Intervention Counselling</t>
  </si>
  <si>
    <t>H730</t>
  </si>
  <si>
    <t>SAUL01077</t>
  </si>
  <si>
    <t>(P-T) Addictions Treatment And Prevention Worker</t>
  </si>
  <si>
    <t>H615</t>
  </si>
  <si>
    <t>SLAW01130</t>
  </si>
  <si>
    <t>(P-T) Chemical Dependency Counselling</t>
  </si>
  <si>
    <t>H393</t>
  </si>
  <si>
    <t>STCL01151</t>
  </si>
  <si>
    <t>Addictions and Mental Health</t>
  </si>
  <si>
    <t>Addictions: Treatment And Prevention</t>
  </si>
  <si>
    <t xml:space="preserve"> 0902"</t>
  </si>
  <si>
    <t>Dépendance à l'alcool et aux drogues : traitement et prévention</t>
  </si>
  <si>
    <t>G-70902</t>
  </si>
  <si>
    <t>ALGO01479</t>
  </si>
  <si>
    <t>CAMB01319</t>
  </si>
  <si>
    <t>Addiction and Mental Health</t>
  </si>
  <si>
    <t>CONF01197</t>
  </si>
  <si>
    <t>DURH01115</t>
  </si>
  <si>
    <t>FANS01368</t>
  </si>
  <si>
    <t>GEOR01127</t>
  </si>
  <si>
    <t>Addictions &amp; Mental Health</t>
  </si>
  <si>
    <t>HUMB01341</t>
  </si>
  <si>
    <t>LOYT01215</t>
  </si>
  <si>
    <t>NIAG01252</t>
  </si>
  <si>
    <t>Mental Health Intervention</t>
  </si>
  <si>
    <t>SENE01306</t>
  </si>
  <si>
    <t>SLAW01214</t>
  </si>
  <si>
    <t>Community Collaboration in Addictions and Mental Health</t>
  </si>
  <si>
    <t>SSFL01325</t>
  </si>
  <si>
    <t>Mental Health, Addiction, and Substance Use</t>
  </si>
  <si>
    <t>Mental Health and Substance Abuse - At-Risk Populations</t>
  </si>
  <si>
    <t>19/04/2017</t>
  </si>
  <si>
    <t xml:space="preserve"> 0903"</t>
  </si>
  <si>
    <t>Santé mentale et la toxicomanie—populations les plus exposées</t>
  </si>
  <si>
    <t>G-70903</t>
  </si>
  <si>
    <t>CONS01325</t>
  </si>
  <si>
    <t>Youth at Risk</t>
  </si>
  <si>
    <t>Infant and Early Child Mental Health</t>
  </si>
  <si>
    <t xml:space="preserve"> 0905"</t>
  </si>
  <si>
    <t>Santé mentale des nourrissons et des jeunes enfants</t>
  </si>
  <si>
    <t>G-70905</t>
  </si>
  <si>
    <t>CANA01228</t>
  </si>
  <si>
    <t>Children's Mental Health Services</t>
  </si>
  <si>
    <t>CONS01412</t>
  </si>
  <si>
    <t>Infant and Child Mental Health</t>
  </si>
  <si>
    <t>HUMB01413</t>
  </si>
  <si>
    <t>SENE01314</t>
  </si>
  <si>
    <t>Career Development Professional</t>
  </si>
  <si>
    <t>Career Development Practitioner</t>
  </si>
  <si>
    <t>Orientation en matière de perfectionnement professionnel</t>
  </si>
  <si>
    <t>G-70913</t>
  </si>
  <si>
    <t>CONS01090</t>
  </si>
  <si>
    <t>(P-T) Career Practitioner</t>
  </si>
  <si>
    <t>FANS01229</t>
  </si>
  <si>
    <t>GRBR01314</t>
  </si>
  <si>
    <t>(P-T) Career Consultant</t>
  </si>
  <si>
    <t>MOHA01155</t>
  </si>
  <si>
    <t>Corporate Training And Development</t>
  </si>
  <si>
    <t xml:space="preserve"> 0914"</t>
  </si>
  <si>
    <t>Formation et perfectionnement en entreprise</t>
  </si>
  <si>
    <t>G-70914</t>
  </si>
  <si>
    <t>FANS01192</t>
  </si>
  <si>
    <t>Human Sexuality - Counselling And Teaching</t>
  </si>
  <si>
    <t xml:space="preserve"> 0919"</t>
  </si>
  <si>
    <t>Sexualité humaine – Orientation et formation</t>
  </si>
  <si>
    <t>G-70919</t>
  </si>
  <si>
    <t>ALGO01094</t>
  </si>
  <si>
    <t>HUMB01103</t>
  </si>
  <si>
    <t>Applied Measurement Sciences</t>
  </si>
  <si>
    <t xml:space="preserve"> 1001"</t>
  </si>
  <si>
    <t>Sciences appliquées des mesures</t>
  </si>
  <si>
    <t>G-71001</t>
  </si>
  <si>
    <t>SSFL01142</t>
  </si>
  <si>
    <t>Structural Steel Management and Detailing</t>
  </si>
  <si>
    <t>Structural Detailing</t>
  </si>
  <si>
    <t>Détaillant de structure d'acier</t>
  </si>
  <si>
    <t>G-71003</t>
  </si>
  <si>
    <t>CONS01318</t>
  </si>
  <si>
    <t>HUMB01186</t>
  </si>
  <si>
    <t>Process Quality Engineering</t>
  </si>
  <si>
    <t>Quality Assurance - Manufacturing And Management</t>
  </si>
  <si>
    <t>Contrôle de la qualité - fabrication et gestion</t>
  </si>
  <si>
    <t>G-71005</t>
  </si>
  <si>
    <t>CONS01286</t>
  </si>
  <si>
    <t>Quality Assurance - Manufacturing and Management</t>
  </si>
  <si>
    <t>CONS01351</t>
  </si>
  <si>
    <t>Quality Assurance Management</t>
  </si>
  <si>
    <t>FANS01394</t>
  </si>
  <si>
    <t>HUMB01402</t>
  </si>
  <si>
    <t>Quality Assurance - Manufacturing Management</t>
  </si>
  <si>
    <t>LAMB01185</t>
  </si>
  <si>
    <t>17/12/1998</t>
  </si>
  <si>
    <t>SHER01180</t>
  </si>
  <si>
    <t>Energy Management</t>
  </si>
  <si>
    <t>31/03/2016</t>
  </si>
  <si>
    <t>Mécanique-usinage à commande numérique</t>
  </si>
  <si>
    <t>G-71007</t>
  </si>
  <si>
    <t>ALGO01457</t>
  </si>
  <si>
    <t>Advanced Mechanical Product Design With Rapid Prototyping</t>
  </si>
  <si>
    <t>CENT01172</t>
  </si>
  <si>
    <t>Energy Management - Built Environment</t>
  </si>
  <si>
    <t>18/05/2011</t>
  </si>
  <si>
    <t>SENE01291</t>
  </si>
  <si>
    <t>Computer Process Control</t>
  </si>
  <si>
    <t>Gestion informatique du traitement des données</t>
  </si>
  <si>
    <t>G-71011</t>
  </si>
  <si>
    <t>NORT01099</t>
  </si>
  <si>
    <t>Production Engineering Technology</t>
  </si>
  <si>
    <t>SENE01118</t>
  </si>
  <si>
    <t>Advanced Manufacturing - Industrial</t>
  </si>
  <si>
    <t>Practical Elements of Mechanical Engineering</t>
  </si>
  <si>
    <t xml:space="preserve"> 1018"</t>
  </si>
  <si>
    <t>Éléments de base du génie méchanique</t>
  </si>
  <si>
    <t>G-71018</t>
  </si>
  <si>
    <t>FANS01276</t>
  </si>
  <si>
    <t>Applied Mechanical Design</t>
  </si>
  <si>
    <t>FANS01335</t>
  </si>
  <si>
    <t>Applied Aerospace Manufacturing</t>
  </si>
  <si>
    <t>FANS01348</t>
  </si>
  <si>
    <t>Composites and Advanced Materials Aerospace Manufacturing</t>
  </si>
  <si>
    <t>FANS01364</t>
  </si>
  <si>
    <t>Automated Manufacturing</t>
  </si>
  <si>
    <t>SAUL01231</t>
  </si>
  <si>
    <t>Advanced Lasers</t>
  </si>
  <si>
    <t xml:space="preserve"> 1019"</t>
  </si>
  <si>
    <t>Lasers de niveau avancé (photonique)</t>
  </si>
  <si>
    <t>G-71019</t>
  </si>
  <si>
    <t>NIAG01201</t>
  </si>
  <si>
    <t>Electro Mechanical Design</t>
  </si>
  <si>
    <t>Electromechanical Design</t>
  </si>
  <si>
    <t>Conception de systèmes automatisés</t>
  </si>
  <si>
    <t>G-71021</t>
  </si>
  <si>
    <t>SENE01242</t>
  </si>
  <si>
    <t>Mechatronics</t>
  </si>
  <si>
    <t>SSFL01303</t>
  </si>
  <si>
    <t>Wind Turbine Technician Studies</t>
  </si>
  <si>
    <t>Technicien d'éoliennes</t>
  </si>
  <si>
    <t>G-71022</t>
  </si>
  <si>
    <t>STCL01207</t>
  </si>
  <si>
    <t>Building Automation System Operations</t>
  </si>
  <si>
    <t>Opération des systèmes de contrôle automatisé des bâtiments</t>
  </si>
  <si>
    <t>G-71101</t>
  </si>
  <si>
    <t>ALGO01472</t>
  </si>
  <si>
    <t>Advanced Building Systems</t>
  </si>
  <si>
    <t>CONS01381</t>
  </si>
  <si>
    <t>Building Automation and System Integration</t>
  </si>
  <si>
    <t>GEOR01287</t>
  </si>
  <si>
    <t>Smart Building Design and Operations</t>
  </si>
  <si>
    <t>GRBR01357</t>
  </si>
  <si>
    <t>Industrial Automation</t>
  </si>
  <si>
    <t xml:space="preserve"> 1102"</t>
  </si>
  <si>
    <t>Automation industrielle</t>
  </si>
  <si>
    <t>G-71102</t>
  </si>
  <si>
    <t>FANS01409</t>
  </si>
  <si>
    <t>Industrial Automation Systems</t>
  </si>
  <si>
    <t>LAMB01189</t>
  </si>
  <si>
    <t>NIAG01233</t>
  </si>
  <si>
    <t>Robotics and Automation</t>
  </si>
  <si>
    <t>25/11/2015</t>
  </si>
  <si>
    <t>SAUL01213</t>
  </si>
  <si>
    <t>Industrial Automation Network Infrastructure</t>
  </si>
  <si>
    <t>21/08/2017</t>
  </si>
  <si>
    <t xml:space="preserve"> 1103"</t>
  </si>
  <si>
    <t>Infrastructure de réseau d'automatisation industrielle</t>
  </si>
  <si>
    <t>G-71103</t>
  </si>
  <si>
    <t>LAMB01162</t>
  </si>
  <si>
    <t>Artisanal Culinary Arts</t>
  </si>
  <si>
    <t xml:space="preserve"> 1112"</t>
  </si>
  <si>
    <t>arts culinaires artisanale</t>
  </si>
  <si>
    <t>G-71112</t>
  </si>
  <si>
    <t>FANS01286</t>
  </si>
  <si>
    <t>Charcuterie and Artisanal Foods</t>
  </si>
  <si>
    <t>Advanced Butchery and Charcuterie</t>
  </si>
  <si>
    <t>Boucherie et charcuterie avancé</t>
  </si>
  <si>
    <t>G-71113</t>
  </si>
  <si>
    <t>CONS01407</t>
  </si>
  <si>
    <t>GRBR01309</t>
  </si>
  <si>
    <t>Sensory Loss Intervention</t>
  </si>
  <si>
    <t>Instructor For The Blind And Visually Impaired</t>
  </si>
  <si>
    <t>Travail auprès des personnes aveugles ou malvoyantes</t>
  </si>
  <si>
    <t>G-71200</t>
  </si>
  <si>
    <t>CONS01362</t>
  </si>
  <si>
    <t>Instructor For Blind And Visually Impaired - Rehabilitation</t>
  </si>
  <si>
    <t>MOHA01103</t>
  </si>
  <si>
    <t>Instructor For Blind And Visually Impaired - Orientation And Mobility</t>
  </si>
  <si>
    <t>MOHA01104</t>
  </si>
  <si>
    <t>Training And Adult Education</t>
  </si>
  <si>
    <t>Formation et éducation des adultes</t>
  </si>
  <si>
    <t>G-71205</t>
  </si>
  <si>
    <t>DURH01155</t>
  </si>
  <si>
    <t>College Teachers Training For Internationally Educated Professionals</t>
  </si>
  <si>
    <t>GRBR01252</t>
  </si>
  <si>
    <t xml:space="preserve"> 1206"</t>
  </si>
  <si>
    <t>Enseignement de l'anglais - langue seconde</t>
  </si>
  <si>
    <t>G-71206</t>
  </si>
  <si>
    <t>ALGO01317</t>
  </si>
  <si>
    <t>Teaching English As A Second Language</t>
  </si>
  <si>
    <t>H411</t>
  </si>
  <si>
    <t>CENT01202</t>
  </si>
  <si>
    <t>CONS01143</t>
  </si>
  <si>
    <t>Teaching English to Speakers of Other Languages &amp; Intercultural Competence</t>
  </si>
  <si>
    <t>FANS01355</t>
  </si>
  <si>
    <t>HUMB01214</t>
  </si>
  <si>
    <t>NIAG01187</t>
  </si>
  <si>
    <t>Teaching English to Speakers of Other Languages (TESOL Plus)</t>
  </si>
  <si>
    <t>SHER01250</t>
  </si>
  <si>
    <t>Administration en services à l'enfance</t>
  </si>
  <si>
    <t>Early Childhood Administration</t>
  </si>
  <si>
    <t xml:space="preserve"> 1212"</t>
  </si>
  <si>
    <t>Administration des services de garde à l'enfance</t>
  </si>
  <si>
    <t>G-71212</t>
  </si>
  <si>
    <t>BORE01107</t>
  </si>
  <si>
    <t>CAMB01153</t>
  </si>
  <si>
    <t>Early Childhood Education Administration</t>
  </si>
  <si>
    <t>CAMB01330</t>
  </si>
  <si>
    <t>H570</t>
  </si>
  <si>
    <t>CANA01096</t>
  </si>
  <si>
    <t>(P-T) Early Childhood Administration</t>
  </si>
  <si>
    <t>CENT01119</t>
  </si>
  <si>
    <t>CONF01121</t>
  </si>
  <si>
    <t>H356</t>
  </si>
  <si>
    <t>CONS01139</t>
  </si>
  <si>
    <t>H536</t>
  </si>
  <si>
    <t>DURH01091</t>
  </si>
  <si>
    <t>FANS01139</t>
  </si>
  <si>
    <t>Gestion des services de garde à l'enfance</t>
  </si>
  <si>
    <t>LACI01166</t>
  </si>
  <si>
    <t>NIAG01118</t>
  </si>
  <si>
    <t>NORT01162</t>
  </si>
  <si>
    <t>SENE01175</t>
  </si>
  <si>
    <t>H486</t>
  </si>
  <si>
    <t>STCL01142</t>
  </si>
  <si>
    <t>Early Childhood Education Resource Teacher</t>
  </si>
  <si>
    <t>Early Childhood Education - Resource Consulting</t>
  </si>
  <si>
    <t>W039</t>
  </si>
  <si>
    <t xml:space="preserve"> 1214"</t>
  </si>
  <si>
    <t>Éducation des petits - éducateur (trice) ressource</t>
  </si>
  <si>
    <t>G-71214</t>
  </si>
  <si>
    <t>ALGO01196</t>
  </si>
  <si>
    <t>Garde éducative à l'enfance - éducateur (trice) ressource</t>
  </si>
  <si>
    <t>H465</t>
  </si>
  <si>
    <t>BORE01025</t>
  </si>
  <si>
    <t>CAMB01164</t>
  </si>
  <si>
    <t>CAMB01165</t>
  </si>
  <si>
    <t>Special Needs Learning Strategist</t>
  </si>
  <si>
    <t>CAMB01221</t>
  </si>
  <si>
    <t>H531</t>
  </si>
  <si>
    <t>CENT01100</t>
  </si>
  <si>
    <t>CONF01095</t>
  </si>
  <si>
    <t>Early Childhood Education Resource Consulting</t>
  </si>
  <si>
    <t>CONS01057</t>
  </si>
  <si>
    <t>(P-T) Early Childhood Education Resource Consultant</t>
  </si>
  <si>
    <t>H558</t>
  </si>
  <si>
    <t>FANS01133</t>
  </si>
  <si>
    <t>GEOR01076</t>
  </si>
  <si>
    <t>GRBR01105</t>
  </si>
  <si>
    <t>H038</t>
  </si>
  <si>
    <t>HUMB01122</t>
  </si>
  <si>
    <t>H642</t>
  </si>
  <si>
    <t>LAMB01034</t>
  </si>
  <si>
    <t>(P-T) Early Childhood Education Resource Consulting</t>
  </si>
  <si>
    <t>MOHA01096</t>
  </si>
  <si>
    <t>NIAG01097</t>
  </si>
  <si>
    <t>NORT01178</t>
  </si>
  <si>
    <t>SENE01123</t>
  </si>
  <si>
    <t>SLAW01108</t>
  </si>
  <si>
    <t>H585</t>
  </si>
  <si>
    <t>STCL01101</t>
  </si>
  <si>
    <t>Montessori Early Childhood Teacher Education</t>
  </si>
  <si>
    <t xml:space="preserve"> 1215"</t>
  </si>
  <si>
    <t>Formation à l'éducation de la petite enfance - Montessori</t>
  </si>
  <si>
    <t>G-71215</t>
  </si>
  <si>
    <t>SHER01182</t>
  </si>
  <si>
    <t xml:space="preserve"> 1216"</t>
  </si>
  <si>
    <t>ALGO01435</t>
  </si>
  <si>
    <t>School-age Care</t>
  </si>
  <si>
    <t>School Age Care Programming</t>
  </si>
  <si>
    <t>Programmation pour les enfants d'âge scolaire</t>
  </si>
  <si>
    <t>G-71220</t>
  </si>
  <si>
    <t>CENT01169</t>
  </si>
  <si>
    <t>DURH01100</t>
  </si>
  <si>
    <t>FANS01183</t>
  </si>
  <si>
    <t>(P-T) Infant And Toddler Care</t>
  </si>
  <si>
    <t>Infant And Toddler Care</t>
  </si>
  <si>
    <t>H445</t>
  </si>
  <si>
    <t>Soins aux jeunes enfants</t>
  </si>
  <si>
    <t>G-71224</t>
  </si>
  <si>
    <t>FANS01136</t>
  </si>
  <si>
    <t>LAMB01013</t>
  </si>
  <si>
    <t>Infant Care</t>
  </si>
  <si>
    <t>NIAG01066</t>
  </si>
  <si>
    <t>Infant Care And Education</t>
  </si>
  <si>
    <t>NIAG01080</t>
  </si>
  <si>
    <t>Infant/toddler Care And Education</t>
  </si>
  <si>
    <t>SAUL01048</t>
  </si>
  <si>
    <t>SLAW01127</t>
  </si>
  <si>
    <t>H398</t>
  </si>
  <si>
    <t>STCL01143</t>
  </si>
  <si>
    <t>Early Childhood Education For The Developmentally Handicapped</t>
  </si>
  <si>
    <t>Early Childhood Education - Special Needs</t>
  </si>
  <si>
    <t xml:space="preserve"> 1225"</t>
  </si>
  <si>
    <t>Éducation des petits - besoins particuliers</t>
  </si>
  <si>
    <t>G-71225</t>
  </si>
  <si>
    <t>HUMB01026</t>
  </si>
  <si>
    <t>Inclusive Resource Practice - Child and Family</t>
  </si>
  <si>
    <t>HUMB01184</t>
  </si>
  <si>
    <t>(P-T) Educational Assistant</t>
  </si>
  <si>
    <t>G-71228</t>
  </si>
  <si>
    <t>Educational Assistant - Graduate Certificate</t>
  </si>
  <si>
    <t>Aide en éducation - P.D.</t>
  </si>
  <si>
    <t>FANS01191</t>
  </si>
  <si>
    <t>SHER01105</t>
  </si>
  <si>
    <t>Community Resource Consultant</t>
  </si>
  <si>
    <t>H370</t>
  </si>
  <si>
    <t xml:space="preserve"> 1232"</t>
  </si>
  <si>
    <t>Conseiller en services et ressources communautaires</t>
  </si>
  <si>
    <t>G-71232</t>
  </si>
  <si>
    <t>CANA01140</t>
  </si>
  <si>
    <t>H630</t>
  </si>
  <si>
    <t>LOYT01072</t>
  </si>
  <si>
    <t>Advanced Teaching - E-Learning and Instructional Design</t>
  </si>
  <si>
    <t xml:space="preserve"> 1234"</t>
  </si>
  <si>
    <t>Enseignement supérieur - Apprentissage en ligne et conception pédagogique</t>
  </si>
  <si>
    <t>G-71234</t>
  </si>
  <si>
    <t>LAMB01155</t>
  </si>
  <si>
    <t>E-Learning and Training Development</t>
  </si>
  <si>
    <t>27/07/2022</t>
  </si>
  <si>
    <t>SAUL01246</t>
  </si>
  <si>
    <t>Teaching And Learning With Technology</t>
  </si>
  <si>
    <t>H255</t>
  </si>
  <si>
    <t xml:space="preserve"> 1235"</t>
  </si>
  <si>
    <t>Enseignement et apprentissage par la technologie</t>
  </si>
  <si>
    <t>G-71235</t>
  </si>
  <si>
    <t>SSFL01179</t>
  </si>
  <si>
    <t>Courseware Design And Production</t>
  </si>
  <si>
    <t xml:space="preserve"> 1236"</t>
  </si>
  <si>
    <t>Conception et production de didacticiels</t>
  </si>
  <si>
    <t>G-71236</t>
  </si>
  <si>
    <t>SENE01140</t>
  </si>
  <si>
    <t>SHER01097</t>
  </si>
  <si>
    <t>Computer Applications For Exceptionalities</t>
  </si>
  <si>
    <t>Applications sur ordinateur pour les cas exceptionnels</t>
  </si>
  <si>
    <t>G-71237</t>
  </si>
  <si>
    <t>CONF01103</t>
  </si>
  <si>
    <t>Advanced Chemical Engineering Technologist - Paper Processing And Recycling</t>
  </si>
  <si>
    <t>Advanced Chemical Engineering Technologies - Paper Processing And Recycling</t>
  </si>
  <si>
    <t>Génie chimique-technologiste en traitement et recyclage du papier</t>
  </si>
  <si>
    <t>G-71301</t>
  </si>
  <si>
    <t>DURH01135</t>
  </si>
  <si>
    <t>Pharmaceutical Science</t>
  </si>
  <si>
    <t>28/05/2020</t>
  </si>
  <si>
    <t>science pharmaceutique</t>
  </si>
  <si>
    <t>G-71302</t>
  </si>
  <si>
    <t>DURH01268</t>
  </si>
  <si>
    <t>Medical Robotics &amp; Automation</t>
  </si>
  <si>
    <t>24/08/2010</t>
  </si>
  <si>
    <t>G-71303</t>
  </si>
  <si>
    <t>Robotique médicale et l'automatisation</t>
  </si>
  <si>
    <t>CENT01257</t>
  </si>
  <si>
    <t>Bioinformatics For Software Professionals</t>
  </si>
  <si>
    <t>Bioinformatics</t>
  </si>
  <si>
    <t>Bio-informatique</t>
  </si>
  <si>
    <t>G-71304</t>
  </si>
  <si>
    <t>CENT01225</t>
  </si>
  <si>
    <t>SENE01222</t>
  </si>
  <si>
    <t>Regulatory Affairs - Sciences</t>
  </si>
  <si>
    <t>Regulatory Affairs</t>
  </si>
  <si>
    <t>24/12/2015</t>
  </si>
  <si>
    <t xml:space="preserve"> 1305"</t>
  </si>
  <si>
    <t>Affaires réglementaires</t>
  </si>
  <si>
    <t>G-71305</t>
  </si>
  <si>
    <t>ALGO01459</t>
  </si>
  <si>
    <t>27/02/2023</t>
  </si>
  <si>
    <t>CONS01379</t>
  </si>
  <si>
    <t>Regulatory Affairs &amp; Quality Operations</t>
  </si>
  <si>
    <t>25/05/2022</t>
  </si>
  <si>
    <t>FANS01385</t>
  </si>
  <si>
    <t>HUMB01227</t>
  </si>
  <si>
    <t>Pharmaceutical Regulatory Affairs And Quality Operations</t>
  </si>
  <si>
    <t>SENE01201</t>
  </si>
  <si>
    <t>Cannabis Regulation and Quality Assurance</t>
  </si>
  <si>
    <t>SENE01329</t>
  </si>
  <si>
    <t>14/05/2021</t>
  </si>
  <si>
    <t>SHER01259</t>
  </si>
  <si>
    <t>Clinical Research</t>
  </si>
  <si>
    <t xml:space="preserve"> 1306"</t>
  </si>
  <si>
    <t>Recherche clinique</t>
  </si>
  <si>
    <t>G-71306</t>
  </si>
  <si>
    <t>HUMB01230</t>
  </si>
  <si>
    <t>SENE01303</t>
  </si>
  <si>
    <t>SHER01260</t>
  </si>
  <si>
    <t>Cosmetic Science</t>
  </si>
  <si>
    <t xml:space="preserve"> 1307"</t>
  </si>
  <si>
    <t>Sciences esthétiques</t>
  </si>
  <si>
    <t>G-71307</t>
  </si>
  <si>
    <t>SENE01310</t>
  </si>
  <si>
    <t>Functional Genomics and Clinical Consultation</t>
  </si>
  <si>
    <t>25/06/2019</t>
  </si>
  <si>
    <t xml:space="preserve"> 1308"</t>
  </si>
  <si>
    <t>Génomique fonctionnelle et le soutien</t>
  </si>
  <si>
    <t>G-71308</t>
  </si>
  <si>
    <t>CANA01242</t>
  </si>
  <si>
    <t>CANA01257</t>
  </si>
  <si>
    <t>Clinical Bioinformatics</t>
  </si>
  <si>
    <t>19/06/2023</t>
  </si>
  <si>
    <t>DURH01280</t>
  </si>
  <si>
    <t>14/03/2022</t>
  </si>
  <si>
    <t>HUMB01392</t>
  </si>
  <si>
    <t>Bridge to Practical Nursing for Internationally Educated Health Professionals</t>
  </si>
  <si>
    <t xml:space="preserve"> 1396"</t>
  </si>
  <si>
    <t>Mise à niveau au infirmier et infirmière auxiliaire autorisé dans des Sciences infirmières de l'Ontario pour les professionnelles de la santé formés internationalement</t>
  </si>
  <si>
    <t>G-71396</t>
  </si>
  <si>
    <t>CONS01281</t>
  </si>
  <si>
    <t>Orientation To Nursing In Ontario For Nurses</t>
  </si>
  <si>
    <t>Perfectionnement pour infirmier et infirmière dans le domaine des sciences infirmières de l'Ontario.</t>
  </si>
  <si>
    <t>G-71397</t>
  </si>
  <si>
    <t>ALGO01383</t>
  </si>
  <si>
    <t>Clinically Intensive Orientation To Nursing In Ontario</t>
  </si>
  <si>
    <t xml:space="preserve"> 1398"</t>
  </si>
  <si>
    <t>Perfectionnement intensif clinique dans le domaine des sciences infirmères pour l'Ontario</t>
  </si>
  <si>
    <t>G-71398</t>
  </si>
  <si>
    <t>ALGO01384</t>
  </si>
  <si>
    <t>Internationally Educated Nursing-Gerontology</t>
  </si>
  <si>
    <t>CONS01382</t>
  </si>
  <si>
    <t>Bridging To University Nursing</t>
  </si>
  <si>
    <t>H810</t>
  </si>
  <si>
    <t>17/08/2004</t>
  </si>
  <si>
    <t>Mise à niveau des études universitaires en sciences infirmières</t>
  </si>
  <si>
    <t>G-71400</t>
  </si>
  <si>
    <t>CENT01198</t>
  </si>
  <si>
    <t>Academic Pathway For Nurses</t>
  </si>
  <si>
    <t>M010</t>
  </si>
  <si>
    <t>GRBR01234</t>
  </si>
  <si>
    <t>RPN Bridge to BScN</t>
  </si>
  <si>
    <t>GRBR01258</t>
  </si>
  <si>
    <t>(P-T) Registered Nurse - Mental Health Nursing</t>
  </si>
  <si>
    <t>Registered Nurse - Psychiatric Nursing</t>
  </si>
  <si>
    <t>Infirmière et infirmier autorisé-soins psychiatriques</t>
  </si>
  <si>
    <t>G-71401</t>
  </si>
  <si>
    <t>ALGO01245</t>
  </si>
  <si>
    <t>H500</t>
  </si>
  <si>
    <t>CANA01078</t>
  </si>
  <si>
    <t>H403</t>
  </si>
  <si>
    <t>CENT01177</t>
  </si>
  <si>
    <t>H492</t>
  </si>
  <si>
    <t>CONS01059</t>
  </si>
  <si>
    <t>Registered Nurse - Mental Health Nursing</t>
  </si>
  <si>
    <t>DURH01039</t>
  </si>
  <si>
    <t>Registered Nurse - Child And Family Mental Health</t>
  </si>
  <si>
    <t>W013</t>
  </si>
  <si>
    <t>GRBR01053</t>
  </si>
  <si>
    <t>GRBR01084</t>
  </si>
  <si>
    <t>HUMB01105</t>
  </si>
  <si>
    <t>H243</t>
  </si>
  <si>
    <t>MOHA01078</t>
  </si>
  <si>
    <t>H480</t>
  </si>
  <si>
    <t>MOHA01144</t>
  </si>
  <si>
    <t>NIAG01084</t>
  </si>
  <si>
    <t>NORT01149</t>
  </si>
  <si>
    <t>H416</t>
  </si>
  <si>
    <t>SAUL01086</t>
  </si>
  <si>
    <t>H475</t>
  </si>
  <si>
    <t>SLAW01120</t>
  </si>
  <si>
    <t>Non-registered Nurse - Upgrading</t>
  </si>
  <si>
    <t xml:space="preserve"> 1402"</t>
  </si>
  <si>
    <t>Infirmiers non autorisés - perfectionnement</t>
  </si>
  <si>
    <t>G-71402</t>
  </si>
  <si>
    <t>ALGO01105</t>
  </si>
  <si>
    <t>CENT01069</t>
  </si>
  <si>
    <t>W027</t>
  </si>
  <si>
    <t>31/10/1973</t>
  </si>
  <si>
    <t>CONF01059</t>
  </si>
  <si>
    <t>FANS01108</t>
  </si>
  <si>
    <t>Nursing - Upgrading For Graduate Nurses</t>
  </si>
  <si>
    <t>GRBR01046</t>
  </si>
  <si>
    <t>GRBR01110</t>
  </si>
  <si>
    <t>Registered Nursing Assistant - Long Term Care</t>
  </si>
  <si>
    <t>Registered Nurse - Long Term Care</t>
  </si>
  <si>
    <t xml:space="preserve"> 1406"</t>
  </si>
  <si>
    <t>Infirmiers autorisés - soins à long terme</t>
  </si>
  <si>
    <t>G-71406</t>
  </si>
  <si>
    <t>CENT01094</t>
  </si>
  <si>
    <t>CENT01096</t>
  </si>
  <si>
    <t>Teachers Of Nursing - Long Term Care</t>
  </si>
  <si>
    <t>GRBR01063</t>
  </si>
  <si>
    <t>Registered Nurse - Refresher</t>
  </si>
  <si>
    <t>H150</t>
  </si>
  <si>
    <t xml:space="preserve"> 1410"</t>
  </si>
  <si>
    <t>Infirmiers autorisés - cours de recyclage</t>
  </si>
  <si>
    <t>G-71410</t>
  </si>
  <si>
    <t>ALGO01106</t>
  </si>
  <si>
    <t>W008</t>
  </si>
  <si>
    <t>CAMB01080</t>
  </si>
  <si>
    <t>CANA01055</t>
  </si>
  <si>
    <t>CENT01060</t>
  </si>
  <si>
    <t>Registered Nurse - Enrichment</t>
  </si>
  <si>
    <t>CENT01095</t>
  </si>
  <si>
    <t>H250</t>
  </si>
  <si>
    <t>CONF01057</t>
  </si>
  <si>
    <t>CONS01047</t>
  </si>
  <si>
    <t>H274</t>
  </si>
  <si>
    <t>CONS01134</t>
  </si>
  <si>
    <t>H415</t>
  </si>
  <si>
    <t>DURH01057</t>
  </si>
  <si>
    <t>(P-T) Registered Nurse - Refresher</t>
  </si>
  <si>
    <t>FANS01109</t>
  </si>
  <si>
    <t>H280</t>
  </si>
  <si>
    <t>GEOR01063</t>
  </si>
  <si>
    <t>GRBR01111</t>
  </si>
  <si>
    <t>W012</t>
  </si>
  <si>
    <t>HUMB01117</t>
  </si>
  <si>
    <t>H350</t>
  </si>
  <si>
    <t>LAMB01044</t>
  </si>
  <si>
    <t>LOYT01044</t>
  </si>
  <si>
    <t>Newstart Nursing Program</t>
  </si>
  <si>
    <t>H627</t>
  </si>
  <si>
    <t>MOHA01070</t>
  </si>
  <si>
    <t>H333</t>
  </si>
  <si>
    <t>MOHA01167</t>
  </si>
  <si>
    <t>H412</t>
  </si>
  <si>
    <t>NIAG01091</t>
  </si>
  <si>
    <t>SAUL01045</t>
  </si>
  <si>
    <t>SENE01111</t>
  </si>
  <si>
    <t>H367</t>
  </si>
  <si>
    <t>SHER01126</t>
  </si>
  <si>
    <t>H165</t>
  </si>
  <si>
    <t>SLAW01010</t>
  </si>
  <si>
    <t>SSFL01053</t>
  </si>
  <si>
    <t>26/01/1976</t>
  </si>
  <si>
    <t>STCL01093</t>
  </si>
  <si>
    <t>Registered Nurse - Intravenous Therapy</t>
  </si>
  <si>
    <t>Registered Nurse - Intravenous Therapy (part-time Only)</t>
  </si>
  <si>
    <t>H102</t>
  </si>
  <si>
    <t xml:space="preserve"> 1411"</t>
  </si>
  <si>
    <t>Infirmiers autorisés - thérapie intraveineuse (à temps partiel)</t>
  </si>
  <si>
    <t>G-71411</t>
  </si>
  <si>
    <t>CONS01100</t>
  </si>
  <si>
    <t>Registered Nurse - Obstetrics And Paediatrics Refresher</t>
  </si>
  <si>
    <t>H432</t>
  </si>
  <si>
    <t>Infirmier et infirmière autorisée-mise à niveau en obstétrique et en pédiatrie</t>
  </si>
  <si>
    <t>G-71412</t>
  </si>
  <si>
    <t>CENT01176</t>
  </si>
  <si>
    <t>(P-T) Registered Nurse - Perioperative Nursing</t>
  </si>
  <si>
    <t>Registered Nurse - Operating Room</t>
  </si>
  <si>
    <t>H340</t>
  </si>
  <si>
    <t xml:space="preserve"> 1413"</t>
  </si>
  <si>
    <t>Perfectionnement en salle d'opération pour infirmiers autorisés</t>
  </si>
  <si>
    <t>G-71413</t>
  </si>
  <si>
    <t>ALGO01174</t>
  </si>
  <si>
    <t>ALGO01175</t>
  </si>
  <si>
    <t>(P-T) Registered Nurse - Operating Room</t>
  </si>
  <si>
    <t>H423</t>
  </si>
  <si>
    <t>CAMB01108</t>
  </si>
  <si>
    <t>H406</t>
  </si>
  <si>
    <t>CANA01141</t>
  </si>
  <si>
    <t>Registered Nurse - Perioperative Nursing</t>
  </si>
  <si>
    <t>CENT01117</t>
  </si>
  <si>
    <t>H417</t>
  </si>
  <si>
    <t>CONS01151</t>
  </si>
  <si>
    <t>CONS01165</t>
  </si>
  <si>
    <t>(P-T) Registered Nurse - Operating Room Nursing</t>
  </si>
  <si>
    <t>W014</t>
  </si>
  <si>
    <t>FANS01116</t>
  </si>
  <si>
    <t>GEOR01110</t>
  </si>
  <si>
    <t>Perioperative Nursing</t>
  </si>
  <si>
    <t>GEOR01229</t>
  </si>
  <si>
    <t>Registered Nurse - Operating Room Perioperative Nursing</t>
  </si>
  <si>
    <t>GRBR01052</t>
  </si>
  <si>
    <t>HUMB01078</t>
  </si>
  <si>
    <t>Perfectionnement en salle d'opération pour infirmiers diplômés</t>
  </si>
  <si>
    <t>LACI01031</t>
  </si>
  <si>
    <t>(P-T) Perioperative Nursing</t>
  </si>
  <si>
    <t>MOHA01112</t>
  </si>
  <si>
    <t>Registered Nurse - First Assistant</t>
  </si>
  <si>
    <t>MOHA01222</t>
  </si>
  <si>
    <t>H335</t>
  </si>
  <si>
    <t>SLAW01156</t>
  </si>
  <si>
    <t>H001</t>
  </si>
  <si>
    <t>SSFL01124</t>
  </si>
  <si>
    <t>STCL01058</t>
  </si>
  <si>
    <t>Registered Nurse - Oncology Nursing</t>
  </si>
  <si>
    <t xml:space="preserve"> 1414"</t>
  </si>
  <si>
    <t>Infirmière autorisée/Infirmier autorisé - soins oncologiques</t>
  </si>
  <si>
    <t>G-71414</t>
  </si>
  <si>
    <t>CAMB01118</t>
  </si>
  <si>
    <t>(P-T) Registered Nurse - Oncology Nursing</t>
  </si>
  <si>
    <t>CENT01134</t>
  </si>
  <si>
    <t>H366</t>
  </si>
  <si>
    <t>CONF01143</t>
  </si>
  <si>
    <t>CONS01163</t>
  </si>
  <si>
    <t>FANS01131</t>
  </si>
  <si>
    <t>Registered Nurse - Oncology/palliative Care</t>
  </si>
  <si>
    <t>GEOR01181</t>
  </si>
  <si>
    <t>(P-T) Oncology Nursing</t>
  </si>
  <si>
    <t>H198</t>
  </si>
  <si>
    <t>MOHA01093</t>
  </si>
  <si>
    <t>(P-T) Cardiovascular Nursing</t>
  </si>
  <si>
    <t>Registered Nurse - Coronary Care Nursing</t>
  </si>
  <si>
    <t xml:space="preserve"> 1415"</t>
  </si>
  <si>
    <t>Infirmière et infirmier autorisé-soins coronariens</t>
  </si>
  <si>
    <t>G-71415</t>
  </si>
  <si>
    <t>CONS01109</t>
  </si>
  <si>
    <t>FANS01194</t>
  </si>
  <si>
    <t>(P-T) Registered Nurse - Coronary Care Nursing</t>
  </si>
  <si>
    <t>HUMB01077</t>
  </si>
  <si>
    <t>(P-T) Registered Nurse - Advanced Cardiac Care Nursing</t>
  </si>
  <si>
    <t>H267</t>
  </si>
  <si>
    <t>MOHA01089</t>
  </si>
  <si>
    <t>Registered Nurse - Cardiovascular Nursing Care</t>
  </si>
  <si>
    <t>STCL01069</t>
  </si>
  <si>
    <t>Chronic Disease Management</t>
  </si>
  <si>
    <t>Registered Nurse - Geriatrics</t>
  </si>
  <si>
    <t>27/06/2024</t>
  </si>
  <si>
    <t xml:space="preserve"> 1416"</t>
  </si>
  <si>
    <t>Infirmier et infirmière autorisée-gériatrie</t>
  </si>
  <si>
    <t>G-71416</t>
  </si>
  <si>
    <t>FANS01407</t>
  </si>
  <si>
    <t>SENE01112</t>
  </si>
  <si>
    <t>Registered Nurse - Course In Rehabilitation Nursing</t>
  </si>
  <si>
    <t xml:space="preserve"> 1417"</t>
  </si>
  <si>
    <t>Infirmier et infirmière autorisée-cours de soins infirmiers en réhabilitation</t>
  </si>
  <si>
    <t>G-71417</t>
  </si>
  <si>
    <t>GRBR01054</t>
  </si>
  <si>
    <t>Registered Nurse - Rehabilitation Nursing</t>
  </si>
  <si>
    <t xml:space="preserve"> 1418"</t>
  </si>
  <si>
    <t>Infirmière autorisée/Infirmier autorisé - Réadaption</t>
  </si>
  <si>
    <t>G-71418</t>
  </si>
  <si>
    <t>CANA01129</t>
  </si>
  <si>
    <t>CONS01108</t>
  </si>
  <si>
    <t>NIAG01156</t>
  </si>
  <si>
    <t>NORT01177</t>
  </si>
  <si>
    <t>SENE01196</t>
  </si>
  <si>
    <t>SLAW01154</t>
  </si>
  <si>
    <t>(P-T) Registered Nurse - Obstetric Nursing</t>
  </si>
  <si>
    <t>Registered Nurse - Obstetric Nursing</t>
  </si>
  <si>
    <t>H246</t>
  </si>
  <si>
    <t xml:space="preserve"> 1419"</t>
  </si>
  <si>
    <t>Infirmier et infirmière autorisée-soins infirmiers en obstétrique</t>
  </si>
  <si>
    <t>G-71419</t>
  </si>
  <si>
    <t>CENT01137</t>
  </si>
  <si>
    <t>HUMB01106</t>
  </si>
  <si>
    <t>NORT01148</t>
  </si>
  <si>
    <t>H190</t>
  </si>
  <si>
    <t>SHER01125</t>
  </si>
  <si>
    <t>Registered Nurse - Management Skills</t>
  </si>
  <si>
    <t xml:space="preserve"> 1420"</t>
  </si>
  <si>
    <t>Infirmier et infirmière autorisée-compétence en gestion</t>
  </si>
  <si>
    <t>G-71420</t>
  </si>
  <si>
    <t>SLAW01078</t>
  </si>
  <si>
    <t>Registered Nurse - Introduction To Nursing Management</t>
  </si>
  <si>
    <t>H183</t>
  </si>
  <si>
    <t>STCL01067</t>
  </si>
  <si>
    <t>International Health Service - Multidiscipline</t>
  </si>
  <si>
    <t>International Health Service</t>
  </si>
  <si>
    <t xml:space="preserve"> 1421"</t>
  </si>
  <si>
    <t>Services de santé à l'étranger</t>
  </si>
  <si>
    <t>G-71421</t>
  </si>
  <si>
    <t>SENE01053</t>
  </si>
  <si>
    <t>Registered Nurse - Community Nursing</t>
  </si>
  <si>
    <t xml:space="preserve"> 1422"</t>
  </si>
  <si>
    <t>Infirmiers autorisés - soins communautaires</t>
  </si>
  <si>
    <t>G-71422</t>
  </si>
  <si>
    <t>CAMB01163</t>
  </si>
  <si>
    <t>CANA01108</t>
  </si>
  <si>
    <t>CENT01132</t>
  </si>
  <si>
    <t>CONF01124</t>
  </si>
  <si>
    <t>CONS01084</t>
  </si>
  <si>
    <t>Public Health Nursing</t>
  </si>
  <si>
    <t>CONS01430</t>
  </si>
  <si>
    <t>Health Promotion and Chronic Disease Management</t>
  </si>
  <si>
    <t>CONS01431</t>
  </si>
  <si>
    <t>DURH01102</t>
  </si>
  <si>
    <t>FANS01165</t>
  </si>
  <si>
    <t>(P-T) Registered Nurse - Community Nursing</t>
  </si>
  <si>
    <t>GEOR01116</t>
  </si>
  <si>
    <t>H287</t>
  </si>
  <si>
    <t>GRBR01173</t>
  </si>
  <si>
    <t>H278</t>
  </si>
  <si>
    <t>HUMB01226</t>
  </si>
  <si>
    <t>LOYT01080</t>
  </si>
  <si>
    <t>MOHA01101</t>
  </si>
  <si>
    <t>MOHA01308</t>
  </si>
  <si>
    <t>H220</t>
  </si>
  <si>
    <t>NIAG01110</t>
  </si>
  <si>
    <t>NORT01147</t>
  </si>
  <si>
    <t>SAUL01103</t>
  </si>
  <si>
    <t>H295</t>
  </si>
  <si>
    <t>SENE01185</t>
  </si>
  <si>
    <t>SHER01144</t>
  </si>
  <si>
    <t>H276</t>
  </si>
  <si>
    <t>SLAW01138</t>
  </si>
  <si>
    <t>SSFL01133</t>
  </si>
  <si>
    <t>Registered Nurse Critical Care Nursing</t>
  </si>
  <si>
    <t xml:space="preserve"> 1423"</t>
  </si>
  <si>
    <t>Infirmiers autorisés soins intensifs</t>
  </si>
  <si>
    <t>G-71423</t>
  </si>
  <si>
    <t>ALGO01103</t>
  </si>
  <si>
    <t>Registered Nurse - Critical Care Nursing</t>
  </si>
  <si>
    <t>CAMB01093</t>
  </si>
  <si>
    <t>CANA01142</t>
  </si>
  <si>
    <t>H006</t>
  </si>
  <si>
    <t>CENT01097</t>
  </si>
  <si>
    <t>H362</t>
  </si>
  <si>
    <t>CONF01067</t>
  </si>
  <si>
    <t>H413</t>
  </si>
  <si>
    <t>CONS01067</t>
  </si>
  <si>
    <t>DURH01079</t>
  </si>
  <si>
    <t>H410</t>
  </si>
  <si>
    <t>FANS01125</t>
  </si>
  <si>
    <t>Registered Nurse - Intensive Care Nursing</t>
  </si>
  <si>
    <t>FANS01195</t>
  </si>
  <si>
    <t>GEOR01107</t>
  </si>
  <si>
    <t>H438</t>
  </si>
  <si>
    <t>GRBR01055</t>
  </si>
  <si>
    <t>(P-T) Registered Nurse - Critical Care Nursing</t>
  </si>
  <si>
    <t>HUMB01194</t>
  </si>
  <si>
    <t>H317</t>
  </si>
  <si>
    <t>MOHA01067</t>
  </si>
  <si>
    <t>NIAG01006</t>
  </si>
  <si>
    <t>NORT01127</t>
  </si>
  <si>
    <t>SAUL01062</t>
  </si>
  <si>
    <t>H516</t>
  </si>
  <si>
    <t>SENE01120</t>
  </si>
  <si>
    <t>SHER01127</t>
  </si>
  <si>
    <t>Registered Nurse - Intensive Care</t>
  </si>
  <si>
    <t>W021</t>
  </si>
  <si>
    <t>SLAW01061</t>
  </si>
  <si>
    <t>SLAW01107</t>
  </si>
  <si>
    <t>H354</t>
  </si>
  <si>
    <t>SSFL01134</t>
  </si>
  <si>
    <t>(P-T) Registered Nurse - Critical Care</t>
  </si>
  <si>
    <t>STCL01114</t>
  </si>
  <si>
    <t>Registered Nurse - Community And Mental Health Refresher</t>
  </si>
  <si>
    <t xml:space="preserve"> 1424"</t>
  </si>
  <si>
    <t>Infirmier et infirmière autorisée-mise à niveau en santé communautaire et en santé mentale</t>
  </si>
  <si>
    <t>G-71424</t>
  </si>
  <si>
    <t>CENT01175</t>
  </si>
  <si>
    <t>(P-T) Registered Nurse - Emergency Nursing</t>
  </si>
  <si>
    <t>Registered Nurse - Emergency Nursing</t>
  </si>
  <si>
    <t>H400</t>
  </si>
  <si>
    <t xml:space="preserve"> 1425"</t>
  </si>
  <si>
    <t>Infirmiers autorisés - soins infirmiers d'urgence</t>
  </si>
  <si>
    <t>G-71425</t>
  </si>
  <si>
    <t>ALGO01225</t>
  </si>
  <si>
    <t>CAMB01121</t>
  </si>
  <si>
    <t>H327</t>
  </si>
  <si>
    <t>CONF01073</t>
  </si>
  <si>
    <t>CONS01181</t>
  </si>
  <si>
    <t>FANS01193</t>
  </si>
  <si>
    <t>GEOR01106</t>
  </si>
  <si>
    <t>GRBR01202</t>
  </si>
  <si>
    <t>H364</t>
  </si>
  <si>
    <t>HUMB01108</t>
  </si>
  <si>
    <t>NIAG01127</t>
  </si>
  <si>
    <t>SHER01137</t>
  </si>
  <si>
    <t>H378</t>
  </si>
  <si>
    <t>SSFL01174</t>
  </si>
  <si>
    <t>Registered Nurse - Medical-surgical Refresher</t>
  </si>
  <si>
    <t>H471</t>
  </si>
  <si>
    <t xml:space="preserve"> 1426"</t>
  </si>
  <si>
    <t>Infirmière autorisée/Infirmier autorisé - Recyclage en médecine et chirurgie</t>
  </si>
  <si>
    <t>G-71426</t>
  </si>
  <si>
    <t>CENT01174</t>
  </si>
  <si>
    <t>CONS01164</t>
  </si>
  <si>
    <t>(P-T) Registered Nurse - Medical-surgical Refresher</t>
  </si>
  <si>
    <t>H463</t>
  </si>
  <si>
    <t>FANS01226</t>
  </si>
  <si>
    <t>H466</t>
  </si>
  <si>
    <t>GEOR01179</t>
  </si>
  <si>
    <t>H452</t>
  </si>
  <si>
    <t>GRBR01203</t>
  </si>
  <si>
    <t>Programme à l'intentkion des infirmières et des infirmiers formés àl'étranger Option: Programme préparatoire à</t>
  </si>
  <si>
    <t>H667</t>
  </si>
  <si>
    <t>LACI01141</t>
  </si>
  <si>
    <t>H460</t>
  </si>
  <si>
    <t>LOYT01109</t>
  </si>
  <si>
    <t>MOHA01184</t>
  </si>
  <si>
    <t>SSFL01189</t>
  </si>
  <si>
    <t>Registered Nurse - Care Co-ordinator</t>
  </si>
  <si>
    <t xml:space="preserve"> 1427"</t>
  </si>
  <si>
    <t>Infirmière autorisée/Infirmier autorisé - coordinateur/coordinatrice de soins</t>
  </si>
  <si>
    <t>G-71427</t>
  </si>
  <si>
    <t>CENT01154</t>
  </si>
  <si>
    <t>Registered Nurse - High Acuity Nursing</t>
  </si>
  <si>
    <t xml:space="preserve"> 1428"</t>
  </si>
  <si>
    <t>Infirmier et infirmière autorisée-soins infirmiers de rigueurs</t>
  </si>
  <si>
    <t>G-71428</t>
  </si>
  <si>
    <t>GRBR01233</t>
  </si>
  <si>
    <t>H408</t>
  </si>
  <si>
    <t>SSFL01208</t>
  </si>
  <si>
    <t>Registered Nurse - Neuroscience Nursing</t>
  </si>
  <si>
    <t xml:space="preserve"> 1429"</t>
  </si>
  <si>
    <t>Infirmiers autorisés - neurologie</t>
  </si>
  <si>
    <t>G-71429</t>
  </si>
  <si>
    <t>FANS01100</t>
  </si>
  <si>
    <t>(P-T) Registered Nurse - Neuroscience Nursing</t>
  </si>
  <si>
    <t>HUMB01118</t>
  </si>
  <si>
    <t>MOHA01141</t>
  </si>
  <si>
    <t>Mental Health Nursing</t>
  </si>
  <si>
    <t xml:space="preserve"> 1430"</t>
  </si>
  <si>
    <t>Infirmière et infirmier en santé mentale</t>
  </si>
  <si>
    <t>G-71430</t>
  </si>
  <si>
    <t>FANS01353</t>
  </si>
  <si>
    <t>Registered Nurse - Course In Paediatric Nursing</t>
  </si>
  <si>
    <t>Registered Nurse - Perinatal Nursing</t>
  </si>
  <si>
    <t xml:space="preserve"> 1431"</t>
  </si>
  <si>
    <t>Infirmiers autorisés - soins périnataux</t>
  </si>
  <si>
    <t>G-71433</t>
  </si>
  <si>
    <t>ALGO01102</t>
  </si>
  <si>
    <t>(P-T) Registered Practical Nurse - Maternal Newborn Nursing</t>
  </si>
  <si>
    <t>Registered Practical Nurse - Maternal Newborn Nursing</t>
  </si>
  <si>
    <t xml:space="preserve"> 1432"</t>
  </si>
  <si>
    <t>Infirmière et infirmier auxiliaire-soins néonatals</t>
  </si>
  <si>
    <t>G-71432</t>
  </si>
  <si>
    <t>MOHA01133</t>
  </si>
  <si>
    <t>(P-T) Registered Nurse - Perinatal Nursing</t>
  </si>
  <si>
    <t>H326</t>
  </si>
  <si>
    <t xml:space="preserve"> 1433"</t>
  </si>
  <si>
    <t>CENT01189</t>
  </si>
  <si>
    <t>Registered Nurse - Perinatal Intensive Care Nursing</t>
  </si>
  <si>
    <t>H395</t>
  </si>
  <si>
    <t>CONF01112</t>
  </si>
  <si>
    <t>CONS01120</t>
  </si>
  <si>
    <t>DURH01087</t>
  </si>
  <si>
    <t>Registered Nurse - Neonatal Intensive Care</t>
  </si>
  <si>
    <t>GRBR01056</t>
  </si>
  <si>
    <t>GRBR01130</t>
  </si>
  <si>
    <t>(P-T) Registered Nurse - Neonatal Intensive Care Nursing</t>
  </si>
  <si>
    <t>HUMB01203</t>
  </si>
  <si>
    <t>MOHA01025</t>
  </si>
  <si>
    <t>SAUL01099</t>
  </si>
  <si>
    <t>Registered Nurse -Perinatal Nursing</t>
  </si>
  <si>
    <t>Registered Nurse –Perinatal Nursing</t>
  </si>
  <si>
    <t xml:space="preserve"> 1434"</t>
  </si>
  <si>
    <t>ALGO01444</t>
  </si>
  <si>
    <t>Registered Nurse - Occupational Health Nursing</t>
  </si>
  <si>
    <t xml:space="preserve"> 1439"</t>
  </si>
  <si>
    <t>Infirmière autorisée/Infirmier autorisé - soins infirmiers en santé au travail</t>
  </si>
  <si>
    <t>G-71439</t>
  </si>
  <si>
    <t>ALGO01104</t>
  </si>
  <si>
    <t>(P-T) Registered Nurse - Occupational Health Nursing</t>
  </si>
  <si>
    <t>H494</t>
  </si>
  <si>
    <t>CAMB01035</t>
  </si>
  <si>
    <t>CONF01122</t>
  </si>
  <si>
    <t>FANS01107</t>
  </si>
  <si>
    <t>GRBR01079</t>
  </si>
  <si>
    <t>HUMB01107</t>
  </si>
  <si>
    <t>Occupational Health Nursing</t>
  </si>
  <si>
    <t>21/12/2020</t>
  </si>
  <si>
    <t>LAMB01177</t>
  </si>
  <si>
    <t>MOHA01057</t>
  </si>
  <si>
    <t>NIAG01062</t>
  </si>
  <si>
    <t>SAUL01057</t>
  </si>
  <si>
    <t>SENE01096</t>
  </si>
  <si>
    <t>SHER01069</t>
  </si>
  <si>
    <t>SLAW01048</t>
  </si>
  <si>
    <t>STCL01060</t>
  </si>
  <si>
    <t>Registered Nurse - Pulmonary/thoracic Nursing</t>
  </si>
  <si>
    <t>Registered Nurse - Respiratory Nursing</t>
  </si>
  <si>
    <t xml:space="preserve"> 1441"</t>
  </si>
  <si>
    <t>Infirmier et infirmière autorisée-soins infirmiers respiratoires</t>
  </si>
  <si>
    <t>G-71441</t>
  </si>
  <si>
    <t>CONS01170</t>
  </si>
  <si>
    <t>(P-T) Registered Nurse - Respiratory Nursing</t>
  </si>
  <si>
    <t>HUMB01104</t>
  </si>
  <si>
    <t>(P-T) Registered Nurse - Nephrology Nursing</t>
  </si>
  <si>
    <t>Registered Nurse - Nephrology Nursing</t>
  </si>
  <si>
    <t>H291</t>
  </si>
  <si>
    <t xml:space="preserve"> 1442"</t>
  </si>
  <si>
    <t>Infirmière et infirmier autorisé-soins en néphrologie</t>
  </si>
  <si>
    <t>G-71442</t>
  </si>
  <si>
    <t>GEOR01145</t>
  </si>
  <si>
    <t>HUMB01191</t>
  </si>
  <si>
    <t>H260</t>
  </si>
  <si>
    <t>MOHA01171</t>
  </si>
  <si>
    <t>H308</t>
  </si>
  <si>
    <t>SSFL01219</t>
  </si>
  <si>
    <t>Registered Nurse - Orthopaedic Nursing</t>
  </si>
  <si>
    <t xml:space="preserve"> 1443"</t>
  </si>
  <si>
    <t>Infirmiers autorisés - orthopédie</t>
  </si>
  <si>
    <t>G-71443</t>
  </si>
  <si>
    <t>CENT01133</t>
  </si>
  <si>
    <t>Registered Nurse - Forensics</t>
  </si>
  <si>
    <t>W005</t>
  </si>
  <si>
    <t xml:space="preserve"> 1444"</t>
  </si>
  <si>
    <t>G-71444</t>
  </si>
  <si>
    <t>Infirmiers autorisés - médico-légale</t>
  </si>
  <si>
    <t>GRBR01078</t>
  </si>
  <si>
    <t>Rural and Remote Nursing</t>
  </si>
  <si>
    <t xml:space="preserve"> 1445"</t>
  </si>
  <si>
    <t>Soins infirmiers en région éloignée et rurale</t>
  </si>
  <si>
    <t>G-71445</t>
  </si>
  <si>
    <t>SSFL01287</t>
  </si>
  <si>
    <t>Registered Practical Nurse - Refresher</t>
  </si>
  <si>
    <t>H418</t>
  </si>
  <si>
    <t xml:space="preserve"> 1455"</t>
  </si>
  <si>
    <t>Infirmières et infirmiers auxiliaires autorisés-mise à niveau</t>
  </si>
  <si>
    <t>G-71456</t>
  </si>
  <si>
    <t>Infirmiers auxiliaires autorisés - cours de recyclage</t>
  </si>
  <si>
    <t>ALGO01365</t>
  </si>
  <si>
    <t>H462</t>
  </si>
  <si>
    <t>CONS01169</t>
  </si>
  <si>
    <t>STCL01178</t>
  </si>
  <si>
    <t xml:space="preserve"> 1456"</t>
  </si>
  <si>
    <t>ALGO01169</t>
  </si>
  <si>
    <t>ALGO01173</t>
  </si>
  <si>
    <t>Perfectionnement des infirmiers - auxiliaires autorisés</t>
  </si>
  <si>
    <t>BORE01033</t>
  </si>
  <si>
    <t>CANA01085</t>
  </si>
  <si>
    <t>CANA01086</t>
  </si>
  <si>
    <t>H184</t>
  </si>
  <si>
    <t>CONF01093</t>
  </si>
  <si>
    <t>H185</t>
  </si>
  <si>
    <t>CONS01083</t>
  </si>
  <si>
    <t>CONS01135</t>
  </si>
  <si>
    <t>(P-T) Practical Nurse - Refresher</t>
  </si>
  <si>
    <t>FANS01130</t>
  </si>
  <si>
    <t>LACI01030</t>
  </si>
  <si>
    <t>(P-T) Registered Practical Nurse - Refresher</t>
  </si>
  <si>
    <t>H212</t>
  </si>
  <si>
    <t>MOHA01102</t>
  </si>
  <si>
    <t>H136</t>
  </si>
  <si>
    <t>NIAG01101</t>
  </si>
  <si>
    <t>SAUL01079</t>
  </si>
  <si>
    <t>SENE01115</t>
  </si>
  <si>
    <t>SLAW01117</t>
  </si>
  <si>
    <t>STCL01062</t>
  </si>
  <si>
    <t>(P-T) Infusion Nursing</t>
  </si>
  <si>
    <t>Registered Practical Nurse - Intravenous Therapy (part-time Only)</t>
  </si>
  <si>
    <t>H068</t>
  </si>
  <si>
    <t xml:space="preserve"> 1457"</t>
  </si>
  <si>
    <t>Infirmier et infirmière auxiliaire auxiliaire autorisée-thérapie par transfusion sanguine</t>
  </si>
  <si>
    <t>G-71457</t>
  </si>
  <si>
    <t>CONS01101</t>
  </si>
  <si>
    <t>Registered Practical Nurse - Community Nursing</t>
  </si>
  <si>
    <t>W010</t>
  </si>
  <si>
    <t xml:space="preserve"> 1458"</t>
  </si>
  <si>
    <t>Soins infirmiers auxiliaire - soins communautaires</t>
  </si>
  <si>
    <t>G-71458</t>
  </si>
  <si>
    <t>ALGO00911</t>
  </si>
  <si>
    <t>ALGO01327</t>
  </si>
  <si>
    <t>CAMB01187</t>
  </si>
  <si>
    <t>CANA01122</t>
  </si>
  <si>
    <t>CENT01140</t>
  </si>
  <si>
    <t>CONF01127</t>
  </si>
  <si>
    <t>CONS01085</t>
  </si>
  <si>
    <t>H299</t>
  </si>
  <si>
    <t>DURH01101</t>
  </si>
  <si>
    <t>FANS01164</t>
  </si>
  <si>
    <t>(P-T) Registered Practical Nurse - Community Nursing</t>
  </si>
  <si>
    <t>GEOR01113</t>
  </si>
  <si>
    <t>HUMB01225</t>
  </si>
  <si>
    <t>LOYT01081</t>
  </si>
  <si>
    <t>H186</t>
  </si>
  <si>
    <t>MOHA01118</t>
  </si>
  <si>
    <t>NIAG01117</t>
  </si>
  <si>
    <t>H230</t>
  </si>
  <si>
    <t>NORT01167</t>
  </si>
  <si>
    <t>SAUL01108</t>
  </si>
  <si>
    <t>H290</t>
  </si>
  <si>
    <t>SENE01186</t>
  </si>
  <si>
    <t>SHER01147</t>
  </si>
  <si>
    <t>SSFL01175</t>
  </si>
  <si>
    <t>(P-T) Registered Practical Nurse - Mental Health Nursing</t>
  </si>
  <si>
    <t>Registered Practical Nurse - Psychiatric Nursing</t>
  </si>
  <si>
    <t>21/06/2010</t>
  </si>
  <si>
    <t xml:space="preserve"> 1459"</t>
  </si>
  <si>
    <t>Auxiliaire en soins infirmiers - soins infirmiers psychiatriques</t>
  </si>
  <si>
    <t>G-71459</t>
  </si>
  <si>
    <t>ALGO01406</t>
  </si>
  <si>
    <t>CANA01054</t>
  </si>
  <si>
    <t>H391</t>
  </si>
  <si>
    <t>CENT01178</t>
  </si>
  <si>
    <t>H244</t>
  </si>
  <si>
    <t>CONF01086</t>
  </si>
  <si>
    <t>H251</t>
  </si>
  <si>
    <t>CONS01076</t>
  </si>
  <si>
    <t>Registered Practical Nurse - Mental Health Nursing</t>
  </si>
  <si>
    <t>DURH01047</t>
  </si>
  <si>
    <t>FANS01111</t>
  </si>
  <si>
    <t>GEOR01064</t>
  </si>
  <si>
    <t>(P-T) Registered Practical Nurse - Psychiatric Nursing</t>
  </si>
  <si>
    <t>H024</t>
  </si>
  <si>
    <t>HUMB01116</t>
  </si>
  <si>
    <t>MOHA01090</t>
  </si>
  <si>
    <t>H365</t>
  </si>
  <si>
    <t>MOHA01145</t>
  </si>
  <si>
    <t>SENE01155</t>
  </si>
  <si>
    <t>SLAW01032</t>
  </si>
  <si>
    <t>(P-T) Registered Practical Nurse - Administration Of Medications</t>
  </si>
  <si>
    <t>Registered Practical Nurse - Administration Of Medications</t>
  </si>
  <si>
    <t xml:space="preserve"> 1460"</t>
  </si>
  <si>
    <t>Infirmiers auxiliaires autorisés - administration des médicaments</t>
  </si>
  <si>
    <t>G-71460</t>
  </si>
  <si>
    <t>ALGO01228</t>
  </si>
  <si>
    <t>ALGO01235</t>
  </si>
  <si>
    <t>Soins infirmiers auxiliaires autorisés - administration des médicaments</t>
  </si>
  <si>
    <t>H056</t>
  </si>
  <si>
    <t>BORE01042</t>
  </si>
  <si>
    <t>W018</t>
  </si>
  <si>
    <t>CAMB01103</t>
  </si>
  <si>
    <t>CANA01076</t>
  </si>
  <si>
    <t>CENT01107</t>
  </si>
  <si>
    <t>H052</t>
  </si>
  <si>
    <t>CONF01076</t>
  </si>
  <si>
    <t>CONS01069</t>
  </si>
  <si>
    <t>DURH01068</t>
  </si>
  <si>
    <t>FANS01119</t>
  </si>
  <si>
    <t>GEOR01085</t>
  </si>
  <si>
    <t>GRBR01120</t>
  </si>
  <si>
    <t>H054</t>
  </si>
  <si>
    <t>HUMB01175</t>
  </si>
  <si>
    <t>LACI01042</t>
  </si>
  <si>
    <t>LAMB01035</t>
  </si>
  <si>
    <t>LOYT01056</t>
  </si>
  <si>
    <t>MOHA01082</t>
  </si>
  <si>
    <t>NIAG01086</t>
  </si>
  <si>
    <t>NORT01119</t>
  </si>
  <si>
    <t>NORT01146</t>
  </si>
  <si>
    <t>SAUL01068</t>
  </si>
  <si>
    <t>SENE01135</t>
  </si>
  <si>
    <t>SHER01104</t>
  </si>
  <si>
    <t>SLAW01111</t>
  </si>
  <si>
    <t>SSFL01095</t>
  </si>
  <si>
    <t>Registered Practical Nurse - Pharmacology And Administration Of Medications</t>
  </si>
  <si>
    <t>STCL01092</t>
  </si>
  <si>
    <t>STCL01099</t>
  </si>
  <si>
    <t>(P-T) Registered Practical Nurse - Operating Room</t>
  </si>
  <si>
    <t>Registered Practical Nurse - Operating Room</t>
  </si>
  <si>
    <t xml:space="preserve"> 1461"</t>
  </si>
  <si>
    <t>Soins infirmiers auxiliaires - salle d'opération</t>
  </si>
  <si>
    <t>G-71461</t>
  </si>
  <si>
    <t>ALGO01315</t>
  </si>
  <si>
    <t>H361</t>
  </si>
  <si>
    <t>CANA01171</t>
  </si>
  <si>
    <t>Registered Practical Nurse - Perioperative</t>
  </si>
  <si>
    <t>CONS01166</t>
  </si>
  <si>
    <t>H421</t>
  </si>
  <si>
    <t>FANS01169</t>
  </si>
  <si>
    <t>Registered Practical Nursing - Perioperative</t>
  </si>
  <si>
    <t>30/05/2022</t>
  </si>
  <si>
    <t>GRBR01329</t>
  </si>
  <si>
    <t>26/10/2020</t>
  </si>
  <si>
    <t>GRBR04009</t>
  </si>
  <si>
    <t>HUMB01079</t>
  </si>
  <si>
    <t>MOHA01187</t>
  </si>
  <si>
    <t>Registered Practical Nurse - Perioperative Nursing</t>
  </si>
  <si>
    <t>SSFL01165</t>
  </si>
  <si>
    <t>STCL01214</t>
  </si>
  <si>
    <t>(P-T) Registered Practical Nursing - Upgrading</t>
  </si>
  <si>
    <t>Registered Practical Nursing - Upgrading</t>
  </si>
  <si>
    <t>H590</t>
  </si>
  <si>
    <t xml:space="preserve"> 1462"</t>
  </si>
  <si>
    <t>Infirmier et infirmière auxilaire autorisée-perfectionnement</t>
  </si>
  <si>
    <t>G-71462</t>
  </si>
  <si>
    <t>CONS01156</t>
  </si>
  <si>
    <t>Care of Vulnerable Populations</t>
  </si>
  <si>
    <t>16/05/2019</t>
  </si>
  <si>
    <t>Soin des patients vulnérables</t>
  </si>
  <si>
    <t>G-71471</t>
  </si>
  <si>
    <t>Palliative Care - Multidiscipline</t>
  </si>
  <si>
    <t>Soins palliatifs - multidisciplinaire</t>
  </si>
  <si>
    <t>LOYT01184</t>
  </si>
  <si>
    <t>Gerontology - Multidiscipline</t>
  </si>
  <si>
    <t>Gérontologie - multidisciplinaire</t>
  </si>
  <si>
    <t>G-71470</t>
  </si>
  <si>
    <t>ALGO01147</t>
  </si>
  <si>
    <t>(P-T) Gerontology - Multidiscipline</t>
  </si>
  <si>
    <t>ALGO01148</t>
  </si>
  <si>
    <t>Gérontologie interdisciplinaire</t>
  </si>
  <si>
    <t>H003</t>
  </si>
  <si>
    <t>BORE01026</t>
  </si>
  <si>
    <t>CAMB01106</t>
  </si>
  <si>
    <t>CAMB01136</t>
  </si>
  <si>
    <t>CANA01102</t>
  </si>
  <si>
    <t>CENT01122</t>
  </si>
  <si>
    <t>CONF01094</t>
  </si>
  <si>
    <t>CONS01071</t>
  </si>
  <si>
    <t>DURH01049</t>
  </si>
  <si>
    <t>FANS01120</t>
  </si>
  <si>
    <t>GEOR01079</t>
  </si>
  <si>
    <t>H298</t>
  </si>
  <si>
    <t>HUMB01115</t>
  </si>
  <si>
    <t>LACI01020</t>
  </si>
  <si>
    <t>LAMB01042</t>
  </si>
  <si>
    <t>Gerontology</t>
  </si>
  <si>
    <t>LOYT01054</t>
  </si>
  <si>
    <t>MOHA01086</t>
  </si>
  <si>
    <t>H345</t>
  </si>
  <si>
    <t>NIAG01078</t>
  </si>
  <si>
    <t>NORT01139</t>
  </si>
  <si>
    <t>H339</t>
  </si>
  <si>
    <t>SAUL01072</t>
  </si>
  <si>
    <t>23/09/2019</t>
  </si>
  <si>
    <t>SAUL01226</t>
  </si>
  <si>
    <t>SENE01142</t>
  </si>
  <si>
    <t>SHER01089</t>
  </si>
  <si>
    <t>W090</t>
  </si>
  <si>
    <t>SLAW01073</t>
  </si>
  <si>
    <t>Gerontology - Multidiscipline (bilingual)</t>
  </si>
  <si>
    <t>SLAW01106</t>
  </si>
  <si>
    <t>SSFL01118</t>
  </si>
  <si>
    <t>H385</t>
  </si>
  <si>
    <t>STCL01066</t>
  </si>
  <si>
    <t>(P-T) Palliative Care - Multidiscipline</t>
  </si>
  <si>
    <t xml:space="preserve"> 1471"</t>
  </si>
  <si>
    <t>ALGO01226</t>
  </si>
  <si>
    <t>ALGO01237</t>
  </si>
  <si>
    <t>CONS01082</t>
  </si>
  <si>
    <t>DURH01082</t>
  </si>
  <si>
    <t>FANS01145</t>
  </si>
  <si>
    <t>Palliative Care</t>
  </si>
  <si>
    <t>FANS01406</t>
  </si>
  <si>
    <t>GEOR01136</t>
  </si>
  <si>
    <t>LACI01044</t>
  </si>
  <si>
    <t>MOHA01143</t>
  </si>
  <si>
    <t>NIAG01100</t>
  </si>
  <si>
    <t>SENE01180</t>
  </si>
  <si>
    <t>Life Threatening Illness, Dying And Bereavement - Multidiscipline</t>
  </si>
  <si>
    <t>H216</t>
  </si>
  <si>
    <t xml:space="preserve"> 1472"</t>
  </si>
  <si>
    <t>Affection mettant en danger la vie d'un malade, mourant et endeuillement-multidisciplinaire</t>
  </si>
  <si>
    <t>G-71472</t>
  </si>
  <si>
    <t>HUMB01114</t>
  </si>
  <si>
    <t>Rehabilitation - Multidiscipline</t>
  </si>
  <si>
    <t xml:space="preserve"> 1473"</t>
  </si>
  <si>
    <t>Réadaptation - multidisciplinaire</t>
  </si>
  <si>
    <t>G-71473</t>
  </si>
  <si>
    <t>ALGO01167</t>
  </si>
  <si>
    <t>ALGO01184</t>
  </si>
  <si>
    <t>CAMB01101</t>
  </si>
  <si>
    <t>Multidisciplinaire - réadaptation</t>
  </si>
  <si>
    <t>LACI01028</t>
  </si>
  <si>
    <t>30/03/1979</t>
  </si>
  <si>
    <t>MOHA01059</t>
  </si>
  <si>
    <t>Vocational Rehabilitation Counsellor</t>
  </si>
  <si>
    <t xml:space="preserve"> 1474"</t>
  </si>
  <si>
    <t>Conseiller en réadaptation professionnelle</t>
  </si>
  <si>
    <t>G-71474</t>
  </si>
  <si>
    <t>NIAG01144</t>
  </si>
  <si>
    <t>(P-T) Ambulatory Care Multidiscipline</t>
  </si>
  <si>
    <t>Ambulatory Care Multidiscipline</t>
  </si>
  <si>
    <t xml:space="preserve"> 1475"</t>
  </si>
  <si>
    <t>Soins ambulanciers multidisciplinaires</t>
  </si>
  <si>
    <t>G-71475</t>
  </si>
  <si>
    <t>FANS01214</t>
  </si>
  <si>
    <t xml:space="preserve"> Family Practice Nursing</t>
  </si>
  <si>
    <t xml:space="preserve"> 1476"</t>
  </si>
  <si>
    <t>Pratique de soins infirmier de la famille</t>
  </si>
  <si>
    <t>G-71476</t>
  </si>
  <si>
    <t>Family Practice Nursing</t>
  </si>
  <si>
    <t>GRBR01265</t>
  </si>
  <si>
    <t>Interprofessional Acute Care Paediatric Cardiology</t>
  </si>
  <si>
    <t xml:space="preserve"> 1477"</t>
  </si>
  <si>
    <t>Cardiologie pédiatrique interprofessionelle</t>
  </si>
  <si>
    <t>G-71477</t>
  </si>
  <si>
    <t>GRBR01269</t>
  </si>
  <si>
    <t>Activation Techniques In Gerontology</t>
  </si>
  <si>
    <t xml:space="preserve"> 1490"</t>
  </si>
  <si>
    <t>Animation en gérontologie</t>
  </si>
  <si>
    <t>G-71490</t>
  </si>
  <si>
    <t>CANA01100</t>
  </si>
  <si>
    <t>CENT01125</t>
  </si>
  <si>
    <t>DURH01074</t>
  </si>
  <si>
    <t>(P-T) Activation Techniques In Gerontology</t>
  </si>
  <si>
    <t>FANS01212</t>
  </si>
  <si>
    <t>GEOR01091</t>
  </si>
  <si>
    <t>HUMB01142</t>
  </si>
  <si>
    <t>Activation Techniques in Gerontology</t>
  </si>
  <si>
    <t>LOYT01148</t>
  </si>
  <si>
    <t>MOHA01088</t>
  </si>
  <si>
    <t>H258</t>
  </si>
  <si>
    <t>NIAG01103</t>
  </si>
  <si>
    <t>SSFL01129</t>
  </si>
  <si>
    <t>(P-T) Working With The Aged - Multidiscipline</t>
  </si>
  <si>
    <t>Working With The Aged - Multidiscipline</t>
  </si>
  <si>
    <t>H235</t>
  </si>
  <si>
    <t xml:space="preserve"> 1491"</t>
  </si>
  <si>
    <t>Le troisième âge et la relation d'aide - multidisciplinaire</t>
  </si>
  <si>
    <t>G-71491</t>
  </si>
  <si>
    <t>ALGO01220</t>
  </si>
  <si>
    <t>ALGO01223</t>
  </si>
  <si>
    <t>CAMB01107</t>
  </si>
  <si>
    <t>CANA01103</t>
  </si>
  <si>
    <t>CENT01123</t>
  </si>
  <si>
    <t>CONF01096</t>
  </si>
  <si>
    <t>CONS01070</t>
  </si>
  <si>
    <t>DURH01071</t>
  </si>
  <si>
    <t>FANS01121</t>
  </si>
  <si>
    <t>Working With The Aged</t>
  </si>
  <si>
    <t>GEOR01078</t>
  </si>
  <si>
    <t>HUMB01133</t>
  </si>
  <si>
    <t>LACI01026</t>
  </si>
  <si>
    <t>LAMB01043</t>
  </si>
  <si>
    <t>LOYT01055</t>
  </si>
  <si>
    <t>MOHA01109</t>
  </si>
  <si>
    <t>NIAG01083</t>
  </si>
  <si>
    <t>NORT01137</t>
  </si>
  <si>
    <t>SAUL01071</t>
  </si>
  <si>
    <t>SENE01154</t>
  </si>
  <si>
    <t>SHER01098</t>
  </si>
  <si>
    <t>SLAW01113</t>
  </si>
  <si>
    <t>(P-T) Working With The Terminally Ill - Multidiscipline</t>
  </si>
  <si>
    <t>Working With The Terminally Ill - Multidiscipline</t>
  </si>
  <si>
    <t xml:space="preserve"> 1492"</t>
  </si>
  <si>
    <t>Le mourant et la relation d'aide - multidisciplinaire</t>
  </si>
  <si>
    <t>G-71492</t>
  </si>
  <si>
    <t>ALGO01224</t>
  </si>
  <si>
    <t>ALGO01236</t>
  </si>
  <si>
    <t>CANA01113</t>
  </si>
  <si>
    <t>DURH01083</t>
  </si>
  <si>
    <t>H261</t>
  </si>
  <si>
    <t>FANS01144</t>
  </si>
  <si>
    <t>LACI01025</t>
  </si>
  <si>
    <t>NORT01182</t>
  </si>
  <si>
    <t>SSFL01153</t>
  </si>
  <si>
    <t>(P-T) Working With Dementia Clients - Multidiscipline</t>
  </si>
  <si>
    <t>Working With Dementia Clients - Multidiscipline</t>
  </si>
  <si>
    <t xml:space="preserve"> 1493"</t>
  </si>
  <si>
    <t>Soins multidisciplinaires pour les patients souffrant de démence</t>
  </si>
  <si>
    <t>G-71493</t>
  </si>
  <si>
    <t>ALGO01325</t>
  </si>
  <si>
    <t>H368</t>
  </si>
  <si>
    <t>CAMB01256</t>
  </si>
  <si>
    <t>CENT01166</t>
  </si>
  <si>
    <t>CONS01144</t>
  </si>
  <si>
    <t>FANS01200</t>
  </si>
  <si>
    <t>GEOR01166</t>
  </si>
  <si>
    <t>MOHA01186</t>
  </si>
  <si>
    <t>SSFL01172</t>
  </si>
  <si>
    <t>(P-T) Dementia Studies - Multidiscipline</t>
  </si>
  <si>
    <t>Dementia Studies - Multidiscipline</t>
  </si>
  <si>
    <t xml:space="preserve"> 1494"</t>
  </si>
  <si>
    <t>Études sur la démence-multidisciplinaire</t>
  </si>
  <si>
    <t>G-71494</t>
  </si>
  <si>
    <t>ALGO01326</t>
  </si>
  <si>
    <t>CAMB01257</t>
  </si>
  <si>
    <t>CENT01165</t>
  </si>
  <si>
    <t>CONS01145</t>
  </si>
  <si>
    <t>FANS01199</t>
  </si>
  <si>
    <t>GEOR01165</t>
  </si>
  <si>
    <t>MOHA01185</t>
  </si>
  <si>
    <t>NORT01190</t>
  </si>
  <si>
    <t>SSFL01171</t>
  </si>
  <si>
    <t>STCL01180</t>
  </si>
  <si>
    <t>Dementia Stidies</t>
  </si>
  <si>
    <t>Dementia Studies</t>
  </si>
  <si>
    <t xml:space="preserve"> 1495"</t>
  </si>
  <si>
    <t>Études de démence</t>
  </si>
  <si>
    <t>G-71495</t>
  </si>
  <si>
    <t>LOYT01139</t>
  </si>
  <si>
    <t>Activation Coordination in Gerontology</t>
  </si>
  <si>
    <t xml:space="preserve"> 1496"</t>
  </si>
  <si>
    <t>DURH01217</t>
  </si>
  <si>
    <t>Gerontology - Interprofessional Practice</t>
  </si>
  <si>
    <t>FANS01336</t>
  </si>
  <si>
    <t>Interprofessional Complex and Long-Term Care</t>
  </si>
  <si>
    <t>20/08/2018</t>
  </si>
  <si>
    <t>GRBR01317</t>
  </si>
  <si>
    <t>Patient Navigator</t>
  </si>
  <si>
    <t xml:space="preserve"> 1498"</t>
  </si>
  <si>
    <t>Infirmier-pivot</t>
  </si>
  <si>
    <t>G-71498</t>
  </si>
  <si>
    <t>SSFL01281</t>
  </si>
  <si>
    <t>Community and Health Services Navigation</t>
  </si>
  <si>
    <t xml:space="preserve"> 1499"</t>
  </si>
  <si>
    <t>Navigation des services communautaires et des services de santé</t>
  </si>
  <si>
    <t>CAMB01310</t>
  </si>
  <si>
    <t>Health and Social Systems Navigation</t>
  </si>
  <si>
    <t>14/04/2023</t>
  </si>
  <si>
    <t>CONS01386</t>
  </si>
  <si>
    <t>Systems Navigator</t>
  </si>
  <si>
    <t>HUMB01371</t>
  </si>
  <si>
    <t>Communicative Disorders Assistant</t>
  </si>
  <si>
    <t>21/09/2023</t>
  </si>
  <si>
    <t xml:space="preserve"> 1506"</t>
  </si>
  <si>
    <t>Aide auprès des personnes atteintes de troubles de communication</t>
  </si>
  <si>
    <t>G-71506</t>
  </si>
  <si>
    <t>CONS01411</t>
  </si>
  <si>
    <t>DURH01142</t>
  </si>
  <si>
    <t>GEOR01104</t>
  </si>
  <si>
    <t>LAMB01103</t>
  </si>
  <si>
    <t>SLAW01185</t>
  </si>
  <si>
    <t>Human Factors and Ergonomics</t>
  </si>
  <si>
    <t>Advanced Ergonomic Studies</t>
  </si>
  <si>
    <t>15/08/2022</t>
  </si>
  <si>
    <t xml:space="preserve"> 1507"</t>
  </si>
  <si>
    <t>Études supérieures d’ergonomie</t>
  </si>
  <si>
    <t>G-71507</t>
  </si>
  <si>
    <t>CONS01378</t>
  </si>
  <si>
    <t>Advanced Ergonomics Studies</t>
  </si>
  <si>
    <t>FANS01315</t>
  </si>
  <si>
    <t>Companion Animal Physical Rehabilitation</t>
  </si>
  <si>
    <t>Réadaptation physique des animaux de compagnie</t>
  </si>
  <si>
    <t>G-71603</t>
  </si>
  <si>
    <t>NORT01227</t>
  </si>
  <si>
    <t xml:space="preserve"> 1604"</t>
  </si>
  <si>
    <t>Imagerie par résonance magnétique</t>
  </si>
  <si>
    <t>G-71604</t>
  </si>
  <si>
    <t>CAMB01276</t>
  </si>
  <si>
    <t>FANS01274</t>
  </si>
  <si>
    <t>H870</t>
  </si>
  <si>
    <t>LACI01147</t>
  </si>
  <si>
    <t>MOHA01310</t>
  </si>
  <si>
    <t>Radiation Protection</t>
  </si>
  <si>
    <t>G-71605</t>
  </si>
  <si>
    <t>Radioprotection - P.D.</t>
  </si>
  <si>
    <t>ALGO01195</t>
  </si>
  <si>
    <t>CAMB01083</t>
  </si>
  <si>
    <t>CANA01060</t>
  </si>
  <si>
    <t>CONF01066</t>
  </si>
  <si>
    <t>DURH01063</t>
  </si>
  <si>
    <t>FANS01115</t>
  </si>
  <si>
    <t>GEOR01070</t>
  </si>
  <si>
    <t>GRBR01104</t>
  </si>
  <si>
    <t>NIAG01075</t>
  </si>
  <si>
    <t>SENE01122</t>
  </si>
  <si>
    <t>STCL01072</t>
  </si>
  <si>
    <t>Mammography</t>
  </si>
  <si>
    <t>Mammographie</t>
  </si>
  <si>
    <t>G-71606</t>
  </si>
  <si>
    <t>FANS01181</t>
  </si>
  <si>
    <t>Échographie diagnostique</t>
  </si>
  <si>
    <t>Medical Diagnostic - Ultrasonography</t>
  </si>
  <si>
    <t>Diagnostic médical - ultrasonographie</t>
  </si>
  <si>
    <t>G-71609</t>
  </si>
  <si>
    <t>BORE01121</t>
  </si>
  <si>
    <t>MOHA01061</t>
  </si>
  <si>
    <t>Diagnostic Cardiac Sonography</t>
  </si>
  <si>
    <t>25/08/2017</t>
  </si>
  <si>
    <t>Échographie cardiaque diagnostique</t>
  </si>
  <si>
    <t>G-71610</t>
  </si>
  <si>
    <t>ALGO01475</t>
  </si>
  <si>
    <t>MOHA01156</t>
  </si>
  <si>
    <t>STCL01250</t>
  </si>
  <si>
    <t>Childbirth Educator</t>
  </si>
  <si>
    <t>Childbirth Educators - Multidiscipline</t>
  </si>
  <si>
    <t>Personnel éducateur en accouchement-multidisciplinaire</t>
  </si>
  <si>
    <t>G-71616</t>
  </si>
  <si>
    <t>CENT01160</t>
  </si>
  <si>
    <t>(P-T) Childbirth Educators - Multidiscipline</t>
  </si>
  <si>
    <t>H386</t>
  </si>
  <si>
    <t>HUMB01199</t>
  </si>
  <si>
    <t>(P-T) Diabetes Education</t>
  </si>
  <si>
    <t>Diabetes Education</t>
  </si>
  <si>
    <t xml:space="preserve"> 1617"</t>
  </si>
  <si>
    <t>Education au diabète</t>
  </si>
  <si>
    <t>G-71617</t>
  </si>
  <si>
    <t>CONF01148</t>
  </si>
  <si>
    <t>Diabetes Education (Online)</t>
  </si>
  <si>
    <t>MOHA01240</t>
  </si>
  <si>
    <t>Anesthesia Assistant</t>
  </si>
  <si>
    <t xml:space="preserve"> 1619"</t>
  </si>
  <si>
    <t>Assistant en anesthésie-réanimation</t>
  </si>
  <si>
    <t>G-71619</t>
  </si>
  <si>
    <t>Anaesthesia Assistant</t>
  </si>
  <si>
    <t>ALGO01394</t>
  </si>
  <si>
    <t>FANS01262</t>
  </si>
  <si>
    <t>Soins de santé holistiques</t>
  </si>
  <si>
    <t>Complementary Care</t>
  </si>
  <si>
    <t xml:space="preserve"> 1620"</t>
  </si>
  <si>
    <t>Soins complémentaires</t>
  </si>
  <si>
    <t>G-71620</t>
  </si>
  <si>
    <t>BORE01113</t>
  </si>
  <si>
    <t>Holistic Health Practices</t>
  </si>
  <si>
    <t>CANA01125</t>
  </si>
  <si>
    <t>CENT01155</t>
  </si>
  <si>
    <t>(P-T) Complementary Care</t>
  </si>
  <si>
    <t>H989</t>
  </si>
  <si>
    <t>CONS01133</t>
  </si>
  <si>
    <t>(P-T) Holistic Health Practices</t>
  </si>
  <si>
    <t>H680</t>
  </si>
  <si>
    <t>FANS01182</t>
  </si>
  <si>
    <t>Complementary Health Care</t>
  </si>
  <si>
    <t>SAUL01141</t>
  </si>
  <si>
    <t>Indigenous Community Health Approaches (enionkwatakariteke)</t>
  </si>
  <si>
    <t>Approches en santé communautaire pour les peuples autochtones</t>
  </si>
  <si>
    <t>G-71621</t>
  </si>
  <si>
    <t>SLAW01179</t>
  </si>
  <si>
    <t>Orthotic/prosthetic Technology</t>
  </si>
  <si>
    <t>Clinical Methods In Orthotics/prosthetics</t>
  </si>
  <si>
    <t>Méthodes cliniques en orthétique et prothétique</t>
  </si>
  <si>
    <t>G-71625</t>
  </si>
  <si>
    <t>GRBR01048</t>
  </si>
  <si>
    <t>GRBR01072</t>
  </si>
  <si>
    <t>Dental Hygiene - Expanded Duties</t>
  </si>
  <si>
    <t>Hygiène dentaire - spécialisation</t>
  </si>
  <si>
    <t>G-71627</t>
  </si>
  <si>
    <t>ALGO01036</t>
  </si>
  <si>
    <t>FANS01095</t>
  </si>
  <si>
    <t>Restorative Dental Hygiene</t>
  </si>
  <si>
    <t>GRBR01022</t>
  </si>
  <si>
    <t>Diagnostic Medical Ultrasonography</t>
  </si>
  <si>
    <t>ALGO01437</t>
  </si>
  <si>
    <t>Large Animal Health and Production</t>
  </si>
  <si>
    <t xml:space="preserve"> 1631"</t>
  </si>
  <si>
    <t>Santé et production des  grands animaux</t>
  </si>
  <si>
    <t>G-71631</t>
  </si>
  <si>
    <t>Santé et production des grands animaux</t>
  </si>
  <si>
    <t>SENE01307</t>
  </si>
  <si>
    <t>Traditional Chinese Medicine</t>
  </si>
  <si>
    <t>médecine traditionnelle chinoise</t>
  </si>
  <si>
    <t>G-71632</t>
  </si>
  <si>
    <t>GEOR01280</t>
  </si>
  <si>
    <t>Emergency Response Communicator</t>
  </si>
  <si>
    <t>Agent d’interventions d’urgence</t>
  </si>
  <si>
    <t>G-71636</t>
  </si>
  <si>
    <t>ALGO01336</t>
  </si>
  <si>
    <t>Advanced Care Paramedic</t>
  </si>
  <si>
    <t>Interventions médicales d'urgence avancées</t>
  </si>
  <si>
    <t>G-71637</t>
  </si>
  <si>
    <t>ALGO01372</t>
  </si>
  <si>
    <t>CAMB01278</t>
  </si>
  <si>
    <t>CENT01186</t>
  </si>
  <si>
    <t>Advance Care Paramedic</t>
  </si>
  <si>
    <t>20/11/2020</t>
  </si>
  <si>
    <t>CONF01203</t>
  </si>
  <si>
    <t>CONS01150</t>
  </si>
  <si>
    <t>DURH01137</t>
  </si>
  <si>
    <t>H910</t>
  </si>
  <si>
    <t>FANS01240</t>
  </si>
  <si>
    <t>H962</t>
  </si>
  <si>
    <t>GEOR01185</t>
  </si>
  <si>
    <t>HUMB01261</t>
  </si>
  <si>
    <t>Soins paramédicaux avancés</t>
  </si>
  <si>
    <t>LACI01154</t>
  </si>
  <si>
    <t>H1032</t>
  </si>
  <si>
    <t>MOHA01192</t>
  </si>
  <si>
    <t>NIAG01190</t>
  </si>
  <si>
    <t>STCL01191</t>
  </si>
  <si>
    <t>Aeromedical Care - Multidiscipline</t>
  </si>
  <si>
    <t xml:space="preserve"> 1638"</t>
  </si>
  <si>
    <t>Soins sanitaires aériens-multidisciplinaire</t>
  </si>
  <si>
    <t>G-71638</t>
  </si>
  <si>
    <t>CONF01128</t>
  </si>
  <si>
    <t>NORT01151</t>
  </si>
  <si>
    <t>SENE01143</t>
  </si>
  <si>
    <t>Community Health Care - Multidiscipline</t>
  </si>
  <si>
    <t>Building Healthy Communities - Multidiscipline</t>
  </si>
  <si>
    <t xml:space="preserve"> 1639"</t>
  </si>
  <si>
    <t>Promotion d'une communauté en santé-multidisciplinaire</t>
  </si>
  <si>
    <t>G-71639</t>
  </si>
  <si>
    <t>ALGO01295</t>
  </si>
  <si>
    <t>Community Integration And Developmental Services</t>
  </si>
  <si>
    <t>Developmental Disabilities Worker</t>
  </si>
  <si>
    <t>Travail auprès des personnes atteintes de troubles du développement</t>
  </si>
  <si>
    <t>G-71641</t>
  </si>
  <si>
    <t>CONS01075</t>
  </si>
  <si>
    <t>SHER01021</t>
  </si>
  <si>
    <t>Health Promotion</t>
  </si>
  <si>
    <t>Promotion de la santé</t>
  </si>
  <si>
    <t>G-71642</t>
  </si>
  <si>
    <t>CANA01114</t>
  </si>
  <si>
    <t>Health Informatics</t>
  </si>
  <si>
    <t>Health Records Technician - Advanced</t>
  </si>
  <si>
    <t>27/04/2020</t>
  </si>
  <si>
    <t>Classement de dossiers médicaux-avancé</t>
  </si>
  <si>
    <t>G-71643</t>
  </si>
  <si>
    <t>CONF01201</t>
  </si>
  <si>
    <t>Information Management for Health Care</t>
  </si>
  <si>
    <t>CONS01229</t>
  </si>
  <si>
    <t>Applied Health Informatics</t>
  </si>
  <si>
    <t>CONS01234</t>
  </si>
  <si>
    <t>Health Systems Management</t>
  </si>
  <si>
    <t>FANS01319</t>
  </si>
  <si>
    <t>GEOR01308</t>
  </si>
  <si>
    <t>H294</t>
  </si>
  <si>
    <t>HUMB01170</t>
  </si>
  <si>
    <t>HUMB01403</t>
  </si>
  <si>
    <t>SAUL01225</t>
  </si>
  <si>
    <t>13/02/2017</t>
  </si>
  <si>
    <t>Administration des soins de santé</t>
  </si>
  <si>
    <t>G-71644</t>
  </si>
  <si>
    <t>Health Care Administration - Graduate Certificate</t>
  </si>
  <si>
    <t>Administration des soins de santé - P.D.</t>
  </si>
  <si>
    <t>CANA01221</t>
  </si>
  <si>
    <t>Health Care Administration - Indigenous</t>
  </si>
  <si>
    <t>27/05/2019</t>
  </si>
  <si>
    <t>CANA01239</t>
  </si>
  <si>
    <t>Health Administration and Leadership</t>
  </si>
  <si>
    <t>19/05/2021</t>
  </si>
  <si>
    <t>CONF01206</t>
  </si>
  <si>
    <t>Nursing Leadership and Healthcare Management</t>
  </si>
  <si>
    <t>CONS01350</t>
  </si>
  <si>
    <t>Health Care Quality Improvement and Safety Management</t>
  </si>
  <si>
    <t>30/10/2023</t>
  </si>
  <si>
    <t>CONS01420</t>
  </si>
  <si>
    <t>Global Public Health Management</t>
  </si>
  <si>
    <t>23/11/2023</t>
  </si>
  <si>
    <t>CONS01424</t>
  </si>
  <si>
    <t>Healthcare Project Leadership and Management</t>
  </si>
  <si>
    <t>CONS01427</t>
  </si>
  <si>
    <t>H767</t>
  </si>
  <si>
    <t>FANS01123</t>
  </si>
  <si>
    <t>18/05/2018</t>
  </si>
  <si>
    <t>SAUL01218</t>
  </si>
  <si>
    <t>SLAW01213</t>
  </si>
  <si>
    <t>Health Care Management</t>
  </si>
  <si>
    <t>SSFL01324</t>
  </si>
  <si>
    <t>Spécialiste auprès des usages d'audiophones</t>
  </si>
  <si>
    <t>G-71645</t>
  </si>
  <si>
    <t>Hearing Instrument Specialist - Graduate Certificate</t>
  </si>
  <si>
    <t>CONS01180</t>
  </si>
  <si>
    <t>GRBR01177</t>
  </si>
  <si>
    <t>Introduction To Health Promotion</t>
  </si>
  <si>
    <t xml:space="preserve"> 1647"</t>
  </si>
  <si>
    <t>Introduction à la promotion de santé</t>
  </si>
  <si>
    <t>G-71647</t>
  </si>
  <si>
    <t>CENT01159</t>
  </si>
  <si>
    <t>Wellness Entrepreneurship</t>
  </si>
  <si>
    <t xml:space="preserve"> 1648"</t>
  </si>
  <si>
    <t>Santé et entrepreneuriat</t>
  </si>
  <si>
    <t>G-71648</t>
  </si>
  <si>
    <t>GEOR01134</t>
  </si>
  <si>
    <t>Developmental Services Leadership</t>
  </si>
  <si>
    <t xml:space="preserve"> 1649"</t>
  </si>
  <si>
    <t>Leadership en services de soutien à l'intégration</t>
  </si>
  <si>
    <t>G-71649</t>
  </si>
  <si>
    <t>GEOR01151</t>
  </si>
  <si>
    <t>Attendant Care Worker</t>
  </si>
  <si>
    <t>Garde de salle</t>
  </si>
  <si>
    <t>G-71650</t>
  </si>
  <si>
    <t>MOHA01094</t>
  </si>
  <si>
    <t>H826</t>
  </si>
  <si>
    <t xml:space="preserve"> 1651"</t>
  </si>
  <si>
    <t>Santé et informatique</t>
  </si>
  <si>
    <t>G-71651</t>
  </si>
  <si>
    <t>GRBR01237</t>
  </si>
  <si>
    <t>Digital Health</t>
  </si>
  <si>
    <t xml:space="preserve"> 1652"</t>
  </si>
  <si>
    <t>Santé numérique</t>
  </si>
  <si>
    <t>ALGO01452</t>
  </si>
  <si>
    <t>MOHA01271</t>
  </si>
  <si>
    <t xml:space="preserve"> 1653"</t>
  </si>
  <si>
    <t>Gestion des soins de santé</t>
  </si>
  <si>
    <t>G-71653</t>
  </si>
  <si>
    <t>NORT01237</t>
  </si>
  <si>
    <t>Goldsmithing</t>
  </si>
  <si>
    <t>Goldsmithing And Silversmithing</t>
  </si>
  <si>
    <t>Orfèvrerie</t>
  </si>
  <si>
    <t>G-71807</t>
  </si>
  <si>
    <t>GEOR01119</t>
  </si>
  <si>
    <t>Independent Studio Practice</t>
  </si>
  <si>
    <t>Studio Process Advancement</t>
  </si>
  <si>
    <t xml:space="preserve"> 1809"</t>
  </si>
  <si>
    <t>Avancement du processus en studio</t>
  </si>
  <si>
    <t>G-71809</t>
  </si>
  <si>
    <t>SSFL01267</t>
  </si>
  <si>
    <t>Comic Design &amp; Scripting</t>
  </si>
  <si>
    <t xml:space="preserve"> 1815"</t>
  </si>
  <si>
    <t>Conception graphique et de scénario bandes dessinées</t>
  </si>
  <si>
    <t>G-71815</t>
  </si>
  <si>
    <t>MOHA01215</t>
  </si>
  <si>
    <t>Professional Illustration</t>
  </si>
  <si>
    <t>Graphic Design And Illustration</t>
  </si>
  <si>
    <t>Conception graphique et illustration</t>
  </si>
  <si>
    <t>G-71820</t>
  </si>
  <si>
    <t>ALGO01405</t>
  </si>
  <si>
    <t>Visual Development for Entertainment</t>
  </si>
  <si>
    <t>13/06/2023</t>
  </si>
  <si>
    <t>ALGO01499</t>
  </si>
  <si>
    <t>Concept Art for Entertainment</t>
  </si>
  <si>
    <t>GRBR01303</t>
  </si>
  <si>
    <t>Illustration - Technical Designer</t>
  </si>
  <si>
    <t>SENE01139</t>
  </si>
  <si>
    <t>Advanced Illustration</t>
  </si>
  <si>
    <t>SHER01186</t>
  </si>
  <si>
    <t>Design Management</t>
  </si>
  <si>
    <t>Principes de gestion en design</t>
  </si>
  <si>
    <t>G-71821</t>
  </si>
  <si>
    <t>GRBR01227</t>
  </si>
  <si>
    <t>Apparel Technical Design</t>
  </si>
  <si>
    <t>Fashion Management And Computer Design Techniques</t>
  </si>
  <si>
    <t>19/09/2016</t>
  </si>
  <si>
    <t>Gestion de la mode et techniques de conception assistée par ordinateur</t>
  </si>
  <si>
    <t>G-71823</t>
  </si>
  <si>
    <t>GRBR01312</t>
  </si>
  <si>
    <t>SHER01139</t>
  </si>
  <si>
    <t>Documentary Production</t>
  </si>
  <si>
    <t>Independent Documentary Production</t>
  </si>
  <si>
    <t>Production indépendante de documentaires</t>
  </si>
  <si>
    <t>G-71829</t>
  </si>
  <si>
    <t>ALGO01398</t>
  </si>
  <si>
    <t>HUMB01291</t>
  </si>
  <si>
    <t>Advanced Video Content Creation</t>
  </si>
  <si>
    <t>Digital Video</t>
  </si>
  <si>
    <t>19/03/2024</t>
  </si>
  <si>
    <t>Vidéo numérique</t>
  </si>
  <si>
    <t>G-71830</t>
  </si>
  <si>
    <t>CONS01433</t>
  </si>
  <si>
    <t>GEOR01263</t>
  </si>
  <si>
    <t>Advanced Digital Imaging</t>
  </si>
  <si>
    <t>G-71831</t>
  </si>
  <si>
    <t>Photography - Graduate Certificate</t>
  </si>
  <si>
    <t>Photographie - P.D.</t>
  </si>
  <si>
    <t>ALGO01346</t>
  </si>
  <si>
    <t>FANS01074</t>
  </si>
  <si>
    <t>HUMB01209</t>
  </si>
  <si>
    <t>Photographie numérique</t>
  </si>
  <si>
    <t>LACI01131</t>
  </si>
  <si>
    <t>Kitchen and Bath Design</t>
  </si>
  <si>
    <t>La conception de la cuisine et la salle de bain</t>
  </si>
  <si>
    <t>G-71833</t>
  </si>
  <si>
    <t>ALGO01409</t>
  </si>
  <si>
    <t>GEOR01244</t>
  </si>
  <si>
    <t>Design For An Aging Population</t>
  </si>
  <si>
    <t xml:space="preserve"> 1834"</t>
  </si>
  <si>
    <t>Planification pour une population âgée</t>
  </si>
  <si>
    <t>G-71834</t>
  </si>
  <si>
    <t>SHER01202</t>
  </si>
  <si>
    <t>Interior Design Degree Bridge</t>
  </si>
  <si>
    <t xml:space="preserve"> 1836"</t>
  </si>
  <si>
    <t>Diplôme de transition en décoration intérieure</t>
  </si>
  <si>
    <t>G-71836</t>
  </si>
  <si>
    <t>GEOR01240</t>
  </si>
  <si>
    <t>Mobile Application Development</t>
  </si>
  <si>
    <t>Game Design And Development</t>
  </si>
  <si>
    <t>Conception et production de jeux électroniques</t>
  </si>
  <si>
    <t>G-71900</t>
  </si>
  <si>
    <t>Game Design And Development - Graduate Certificate</t>
  </si>
  <si>
    <t>Conception et production de jeux électroniques - P.D.</t>
  </si>
  <si>
    <t>CAMB01304</t>
  </si>
  <si>
    <t>CANA01189</t>
  </si>
  <si>
    <t>16/06/2021</t>
  </si>
  <si>
    <t>CONS01366</t>
  </si>
  <si>
    <t>Online Game Development</t>
  </si>
  <si>
    <t>FANS01288</t>
  </si>
  <si>
    <t>GEOR01246</t>
  </si>
  <si>
    <t>LAMB01136</t>
  </si>
  <si>
    <t>Game Art and Animation</t>
  </si>
  <si>
    <t>SENE01238</t>
  </si>
  <si>
    <t>Game Level Design</t>
  </si>
  <si>
    <t>SHER01243</t>
  </si>
  <si>
    <t>Serious Game Design</t>
  </si>
  <si>
    <t>30/09/2022</t>
  </si>
  <si>
    <t>SLAW01235</t>
  </si>
  <si>
    <t>Animation Production</t>
  </si>
  <si>
    <t>Computer Animation</t>
  </si>
  <si>
    <t>Animatique</t>
  </si>
  <si>
    <t>G-71901</t>
  </si>
  <si>
    <t>CONF01184</t>
  </si>
  <si>
    <t>3D Computer Animation</t>
  </si>
  <si>
    <t>CONS01311</t>
  </si>
  <si>
    <t>Virtual Reality Production</t>
  </si>
  <si>
    <t>17/01/2020</t>
  </si>
  <si>
    <t>CONS01355</t>
  </si>
  <si>
    <t>Computer Animation - Motion Graphics</t>
  </si>
  <si>
    <t>CONS01376</t>
  </si>
  <si>
    <t>Computer Animation - Filmmaking Studio Arts</t>
  </si>
  <si>
    <t>DURH01151</t>
  </si>
  <si>
    <t>Visual Effects and Editing for Contemporary Media</t>
  </si>
  <si>
    <t>FANS01175</t>
  </si>
  <si>
    <t>3D Animation &amp; Character Design</t>
  </si>
  <si>
    <t>FANS01273</t>
  </si>
  <si>
    <t>Visual Effects</t>
  </si>
  <si>
    <t>GRBR01304</t>
  </si>
  <si>
    <t>3d For Production</t>
  </si>
  <si>
    <t>HUMB01283</t>
  </si>
  <si>
    <t>Virtual Production</t>
  </si>
  <si>
    <t>HUMB01393</t>
  </si>
  <si>
    <t>Virtual Reality Multimedia Production</t>
  </si>
  <si>
    <t>MOHA01288</t>
  </si>
  <si>
    <t>3d Animation</t>
  </si>
  <si>
    <t>27/08/2003</t>
  </si>
  <si>
    <t>SENE01239</t>
  </si>
  <si>
    <t>Visual Effects For Film And Tv</t>
  </si>
  <si>
    <t>SENE01240</t>
  </si>
  <si>
    <t>SHER01108</t>
  </si>
  <si>
    <t>Animation Filmmaking</t>
  </si>
  <si>
    <t>SHER01175</t>
  </si>
  <si>
    <t>SHER01194</t>
  </si>
  <si>
    <t>Digital Creature Animation - Technical Direction</t>
  </si>
  <si>
    <t>SHER01195</t>
  </si>
  <si>
    <t>3D Animation</t>
  </si>
  <si>
    <t>SLAW01236</t>
  </si>
  <si>
    <t>Artificial Intelligence and Virtual Reality</t>
  </si>
  <si>
    <t>SSFL01307</t>
  </si>
  <si>
    <t>Graphic Arts And Digital Prepress</t>
  </si>
  <si>
    <t>Computer Graphics</t>
  </si>
  <si>
    <t xml:space="preserve"> 1902"</t>
  </si>
  <si>
    <t>Infographie</t>
  </si>
  <si>
    <t>G-71902</t>
  </si>
  <si>
    <t>HUMB01208</t>
  </si>
  <si>
    <t>Multimédia</t>
  </si>
  <si>
    <t>LACI01091</t>
  </si>
  <si>
    <t>Digital Product Design</t>
  </si>
  <si>
    <t>SHER01085</t>
  </si>
  <si>
    <t>Broadcasting Performance and Digital Media</t>
  </si>
  <si>
    <t>G-71903</t>
  </si>
  <si>
    <t>Broadcasting - Radio And Television - Graduate Certificate</t>
  </si>
  <si>
    <t>Radiotélédiffusion - P.D.</t>
  </si>
  <si>
    <t>CONS01321</t>
  </si>
  <si>
    <t>Journalism - Television and Digital News</t>
  </si>
  <si>
    <t>FANS01174</t>
  </si>
  <si>
    <t>Radio and Media Production</t>
  </si>
  <si>
    <t>HUMB01158</t>
  </si>
  <si>
    <t>Videography</t>
  </si>
  <si>
    <t>HUMB01218</t>
  </si>
  <si>
    <t>Advanced Radio Broadcasting</t>
  </si>
  <si>
    <t>MOHA01248</t>
  </si>
  <si>
    <t>Broadcast - New Media</t>
  </si>
  <si>
    <t>Diffusion générale-nouveaux médias</t>
  </si>
  <si>
    <t>G-71905</t>
  </si>
  <si>
    <t>CAMB01271</t>
  </si>
  <si>
    <t>Entertainment and Media Systems Design</t>
  </si>
  <si>
    <t>Media Engineering Design Integration</t>
  </si>
  <si>
    <t>Intégration et conception de techniques d'information</t>
  </si>
  <si>
    <t>G-71906</t>
  </si>
  <si>
    <t>CENT01232</t>
  </si>
  <si>
    <t>Community Musician</t>
  </si>
  <si>
    <t>Organisation d'événements musicaux</t>
  </si>
  <si>
    <t>G-71907</t>
  </si>
  <si>
    <t>CAMB01137</t>
  </si>
  <si>
    <t>Acting For Film And Television - Intensive</t>
  </si>
  <si>
    <t>Jeu d'acteur au cinéma et à la télévision-cours intensif</t>
  </si>
  <si>
    <t>G-71910</t>
  </si>
  <si>
    <t>HUMB01274</t>
  </si>
  <si>
    <t>Repertory Theatre</t>
  </si>
  <si>
    <t>Theatre Arts - Advanced</t>
  </si>
  <si>
    <t>Théâtre-niveau supérieur</t>
  </si>
  <si>
    <t>G-71911</t>
  </si>
  <si>
    <t>ALGO01356</t>
  </si>
  <si>
    <t>HUMB01157</t>
  </si>
  <si>
    <t>Advanced Special Effects Makeup, Prosthetics and Props</t>
  </si>
  <si>
    <t>Création de maquillages, de prothèses et d'accessoires de trucage évolués</t>
  </si>
  <si>
    <t>G-71912</t>
  </si>
  <si>
    <t>SHER01231</t>
  </si>
  <si>
    <t>Costume Production</t>
  </si>
  <si>
    <t>Costume Studies</t>
  </si>
  <si>
    <t>Études dans la création de costumes</t>
  </si>
  <si>
    <t>G-71913</t>
  </si>
  <si>
    <t>FANS01248</t>
  </si>
  <si>
    <t>GRBR01225</t>
  </si>
  <si>
    <t>Costume Studies - Film And Television Production</t>
  </si>
  <si>
    <t>SENE01247</t>
  </si>
  <si>
    <t>G-71916</t>
  </si>
  <si>
    <t>CENT01304</t>
  </si>
  <si>
    <t>FANS01378</t>
  </si>
  <si>
    <t>Low-Code and No-Code</t>
  </si>
  <si>
    <t>FANS01401</t>
  </si>
  <si>
    <t>Mobile Application Development and Strategy</t>
  </si>
  <si>
    <t>22/07/2020</t>
  </si>
  <si>
    <t>GRBR01319</t>
  </si>
  <si>
    <t>HUMB01401</t>
  </si>
  <si>
    <t>Mobile Applications Design</t>
  </si>
  <si>
    <t>SAUL01220</t>
  </si>
  <si>
    <t>The Art and Business of Animation</t>
  </si>
  <si>
    <t xml:space="preserve"> 1917"</t>
  </si>
  <si>
    <t>L’art et les affaires de l’animation</t>
  </si>
  <si>
    <t>G-71917</t>
  </si>
  <si>
    <t>FR-The Art and Business of Animation</t>
  </si>
  <si>
    <t>SHER01247</t>
  </si>
  <si>
    <t>Creative Industries Management</t>
  </si>
  <si>
    <t>G-71921</t>
  </si>
  <si>
    <t>Arts Administration - Graduate Certificate</t>
  </si>
  <si>
    <t>Administration des arts - P.D.</t>
  </si>
  <si>
    <t>ALGO01498</t>
  </si>
  <si>
    <t>BORE01010</t>
  </si>
  <si>
    <t>CAMB01124</t>
  </si>
  <si>
    <t>Arts Administration (bilingual)</t>
  </si>
  <si>
    <t>CAMB01125</t>
  </si>
  <si>
    <t>Arts Management</t>
  </si>
  <si>
    <t>CENT01300</t>
  </si>
  <si>
    <t>Arts Administration - Cultural Management</t>
  </si>
  <si>
    <t>HUMB01148</t>
  </si>
  <si>
    <t>SENE01158</t>
  </si>
  <si>
    <t>25/07/2017</t>
  </si>
  <si>
    <t>SHER01253</t>
  </si>
  <si>
    <t>Arts Education and Community Engagement</t>
  </si>
  <si>
    <t>26/06/2017</t>
  </si>
  <si>
    <t xml:space="preserve"> 1923"</t>
  </si>
  <si>
    <t>Éducation artistique et l’engagement communautaire</t>
  </si>
  <si>
    <t>G-71923</t>
  </si>
  <si>
    <t>CENT01331</t>
  </si>
  <si>
    <t>Sports Jounalism</t>
  </si>
  <si>
    <t>Sports Journalism</t>
  </si>
  <si>
    <t xml:space="preserve"> 1996"</t>
  </si>
  <si>
    <t>Journalisme sportif</t>
  </si>
  <si>
    <t>G-71996</t>
  </si>
  <si>
    <t>CENT01226</t>
  </si>
  <si>
    <t>LOYT01142</t>
  </si>
  <si>
    <t>Children’s Media</t>
  </si>
  <si>
    <t>Children's Entertainment: Writing, Production and Management</t>
  </si>
  <si>
    <t xml:space="preserve"> 2000"</t>
  </si>
  <si>
    <t>Divertissement pour enfants: écriture, production et gestion</t>
  </si>
  <si>
    <t>G-72000</t>
  </si>
  <si>
    <t>CENT01231</t>
  </si>
  <si>
    <t>Scriptwriting</t>
  </si>
  <si>
    <t>Dramatic Scriptwriting</t>
  </si>
  <si>
    <t>Rédaction de scénarios</t>
  </si>
  <si>
    <t>G-72001</t>
  </si>
  <si>
    <t>ALGO01291</t>
  </si>
  <si>
    <t>Professional Screenwriting</t>
  </si>
  <si>
    <t>NIAG01162</t>
  </si>
  <si>
    <t>Comédie - création et présentation</t>
  </si>
  <si>
    <t>G-72002</t>
  </si>
  <si>
    <t>Comedy: Writing And Performance - Graduate Certificate</t>
  </si>
  <si>
    <t>HUMB01242</t>
  </si>
  <si>
    <t>Comedy Writing</t>
  </si>
  <si>
    <t>18/04/2016</t>
  </si>
  <si>
    <t>HUMB01361</t>
  </si>
  <si>
    <t>Screenwriting &amp; Narrative Design</t>
  </si>
  <si>
    <t>Creative Writing</t>
  </si>
  <si>
    <t xml:space="preserve"> 2003"</t>
  </si>
  <si>
    <t>Création littéraire</t>
  </si>
  <si>
    <t>G-72003</t>
  </si>
  <si>
    <t>GRBR01297</t>
  </si>
  <si>
    <t>HUMB01267</t>
  </si>
  <si>
    <t>Videography - Broadcast Journalism/documentary</t>
  </si>
  <si>
    <t>Video Journalism And Documentary Production</t>
  </si>
  <si>
    <t xml:space="preserve"> 2004"</t>
  </si>
  <si>
    <t>Journalisme vidéo et production de documentaires</t>
  </si>
  <si>
    <t>G-72004</t>
  </si>
  <si>
    <t>CONS01216</t>
  </si>
  <si>
    <t>Sports Photography and Videography</t>
  </si>
  <si>
    <t>CONS01255</t>
  </si>
  <si>
    <t>MOHA01208</t>
  </si>
  <si>
    <t>Independent Digital Video Production</t>
  </si>
  <si>
    <t>MOHA01225</t>
  </si>
  <si>
    <t>Communications Media Practices</t>
  </si>
  <si>
    <t>MOHA01268</t>
  </si>
  <si>
    <t>E-publishing</t>
  </si>
  <si>
    <t>Journalism - New Media</t>
  </si>
  <si>
    <t>Journalisme - nouveaux médias</t>
  </si>
  <si>
    <t>G-72005</t>
  </si>
  <si>
    <t>ALGO01389</t>
  </si>
  <si>
    <t>Contemporary Journalism</t>
  </si>
  <si>
    <t>22/06/2017</t>
  </si>
  <si>
    <t>CENT01332</t>
  </si>
  <si>
    <t>New Media - Convergence</t>
  </si>
  <si>
    <t>CONS01235</t>
  </si>
  <si>
    <t>FANS01376</t>
  </si>
  <si>
    <t>Digital Content Creation and Strategy</t>
  </si>
  <si>
    <t>GEOR01298</t>
  </si>
  <si>
    <t>HUMB01354</t>
  </si>
  <si>
    <t>Journalism - On-line Publishing And Computer Assisted Reporting</t>
  </si>
  <si>
    <t>LOYT01094</t>
  </si>
  <si>
    <t>SAUL01193</t>
  </si>
  <si>
    <t>SHER01171</t>
  </si>
  <si>
    <t>Media Convergence</t>
  </si>
  <si>
    <t>STCL01219</t>
  </si>
  <si>
    <t>Media for Global Professionals</t>
  </si>
  <si>
    <t>Canadian Journalism For Internationally Trained Writers</t>
  </si>
  <si>
    <t>Journalisme canadien et rédaction au niveau international</t>
  </si>
  <si>
    <t>G-72006</t>
  </si>
  <si>
    <t>SHER01214</t>
  </si>
  <si>
    <t>G-72007</t>
  </si>
  <si>
    <t>Technical Writer - Graduate Certificate</t>
  </si>
  <si>
    <t>Rédaction technique - P.D.</t>
  </si>
  <si>
    <t>ALGO01347</t>
  </si>
  <si>
    <t>Technical Communications</t>
  </si>
  <si>
    <t>CONS01345</t>
  </si>
  <si>
    <t>DURH01139</t>
  </si>
  <si>
    <t>Technical Writing</t>
  </si>
  <si>
    <t>FANS01203</t>
  </si>
  <si>
    <t>Communications and Professional Writing</t>
  </si>
  <si>
    <t>GEOR01276</t>
  </si>
  <si>
    <t>HUMB01192</t>
  </si>
  <si>
    <t>Professional Writing and Communications</t>
  </si>
  <si>
    <t>HUMB01345</t>
  </si>
  <si>
    <t>Technical Communication</t>
  </si>
  <si>
    <t>SENE01189</t>
  </si>
  <si>
    <t>Journalism - Arts and Entertainment</t>
  </si>
  <si>
    <t>Journalisme - Arts et divertissement</t>
  </si>
  <si>
    <t>G-72008</t>
  </si>
  <si>
    <t>CENT01309</t>
  </si>
  <si>
    <t>3D Video Production</t>
  </si>
  <si>
    <t xml:space="preserve"> 2010"</t>
  </si>
  <si>
    <t>Production de vidéos - tridimensionelle</t>
  </si>
  <si>
    <t>G-72010</t>
  </si>
  <si>
    <t>LOYT01149</t>
  </si>
  <si>
    <t>Sustainable Marketing Communications</t>
  </si>
  <si>
    <t>Environmental Visual Communication</t>
  </si>
  <si>
    <t>31/07/2023</t>
  </si>
  <si>
    <t xml:space="preserve"> 2011"</t>
  </si>
  <si>
    <t>Communication visuelle de l'environnement</t>
  </si>
  <si>
    <t>G-72011</t>
  </si>
  <si>
    <t>CONS01404</t>
  </si>
  <si>
    <t>SSFL01254</t>
  </si>
  <si>
    <t>Communications - Professional Writing</t>
  </si>
  <si>
    <t>Communications – Professional Writing</t>
  </si>
  <si>
    <t xml:space="preserve"> 2012"</t>
  </si>
  <si>
    <t>Communications- rédaction professionnelle</t>
  </si>
  <si>
    <t>G-72012</t>
  </si>
  <si>
    <t>CENT01288</t>
  </si>
  <si>
    <t>Advanced Communication for Professionals</t>
  </si>
  <si>
    <t>FANS01334</t>
  </si>
  <si>
    <t>Advertising – Account Management</t>
  </si>
  <si>
    <t>Publicité-ventes et marketing médias</t>
  </si>
  <si>
    <t>G-72100</t>
  </si>
  <si>
    <t>Advertising - Account Management</t>
  </si>
  <si>
    <t>CAMB01233</t>
  </si>
  <si>
    <t>Media Sales</t>
  </si>
  <si>
    <t>CONS01227</t>
  </si>
  <si>
    <t>Broadcast Sales</t>
  </si>
  <si>
    <t>FANS01202</t>
  </si>
  <si>
    <t>Advertising - Media Marketing And Sales</t>
  </si>
  <si>
    <t>LOYT01095</t>
  </si>
  <si>
    <t>SHER01218</t>
  </si>
  <si>
    <t>Advertising - Media Management</t>
  </si>
  <si>
    <t>18/03/2004</t>
  </si>
  <si>
    <t xml:space="preserve"> 2104"</t>
  </si>
  <si>
    <t>Publicité-gestion des comptes</t>
  </si>
  <si>
    <t>G-72104</t>
  </si>
  <si>
    <t>CENT01194</t>
  </si>
  <si>
    <t>Advertising Media Management</t>
  </si>
  <si>
    <t>27/09/2007</t>
  </si>
  <si>
    <t>CENT01224</t>
  </si>
  <si>
    <t>Advertising - Digital Media Management</t>
  </si>
  <si>
    <t>DURH01234</t>
  </si>
  <si>
    <t>HUMB01332</t>
  </si>
  <si>
    <t>HUMB01335</t>
  </si>
  <si>
    <t>Advertising - Marketing Communications</t>
  </si>
  <si>
    <t>SSFL01223</t>
  </si>
  <si>
    <t>Advertising Copywriting</t>
  </si>
  <si>
    <t>Advertising - Copywriting</t>
  </si>
  <si>
    <t xml:space="preserve"> 2105"</t>
  </si>
  <si>
    <t>Rédaction publicitaire</t>
  </si>
  <si>
    <t>G-72105</t>
  </si>
  <si>
    <t>HUMB01202</t>
  </si>
  <si>
    <t>Interactive Marketing Communications</t>
  </si>
  <si>
    <t xml:space="preserve"> 2106"</t>
  </si>
  <si>
    <t>Communications interactives en marketing</t>
  </si>
  <si>
    <t>G-72106</t>
  </si>
  <si>
    <t>SLAW01206</t>
  </si>
  <si>
    <t>Advertising- Creative and Digital Strategy</t>
  </si>
  <si>
    <t>17/06/2015</t>
  </si>
  <si>
    <t xml:space="preserve"> 2107"</t>
  </si>
  <si>
    <t>Stratégie numérique, créative et publicitaire</t>
  </si>
  <si>
    <t>G-72107</t>
  </si>
  <si>
    <t>CENT01302</t>
  </si>
  <si>
    <t>Advertising - Art Direction</t>
  </si>
  <si>
    <t>21/01/2020</t>
  </si>
  <si>
    <t xml:space="preserve"> 2108"</t>
  </si>
  <si>
    <t>Publicité-direction artistique</t>
  </si>
  <si>
    <t>G-72108</t>
  </si>
  <si>
    <t>HUMB01383</t>
  </si>
  <si>
    <t>Adventure Recreation Leadership</t>
  </si>
  <si>
    <t>Leadership Aventure et Loisirs</t>
  </si>
  <si>
    <t>G-72198</t>
  </si>
  <si>
    <t>Voyage/ Tourisme</t>
  </si>
  <si>
    <t>SAUL01242</t>
  </si>
  <si>
    <t>Festivals And Community Events Management</t>
  </si>
  <si>
    <t>Event Planning Techniques</t>
  </si>
  <si>
    <t>Techniques de planification d'événements</t>
  </si>
  <si>
    <t>G-72201</t>
  </si>
  <si>
    <t>CANA01132</t>
  </si>
  <si>
    <t>(P-T) Event Planning Techniques</t>
  </si>
  <si>
    <t>MOHA01166</t>
  </si>
  <si>
    <t>Recreation Club Management</t>
  </si>
  <si>
    <t>Recreation Resources Management</t>
  </si>
  <si>
    <t>Gestion des loisirs</t>
  </si>
  <si>
    <t>G-72203</t>
  </si>
  <si>
    <t>HUMB01150</t>
  </si>
  <si>
    <t>Recreation Entrepreneur</t>
  </si>
  <si>
    <t>MOHA01147</t>
  </si>
  <si>
    <t>SENE01161</t>
  </si>
  <si>
    <t>Esports Marketing and Event Management</t>
  </si>
  <si>
    <t>Sports Marketing</t>
  </si>
  <si>
    <t>21/07/2022</t>
  </si>
  <si>
    <t>Marchandisage des sports</t>
  </si>
  <si>
    <t>G-72204</t>
  </si>
  <si>
    <t>CONS01380</t>
  </si>
  <si>
    <t>Sport and Event Marketing</t>
  </si>
  <si>
    <t>FANS01352</t>
  </si>
  <si>
    <t>Sport And Event Marketing</t>
  </si>
  <si>
    <t>GRBR01150</t>
  </si>
  <si>
    <t>Sports and Entertainment Sales and Marketing</t>
  </si>
  <si>
    <t>LOYT01154</t>
  </si>
  <si>
    <t>Esports Marketing Management</t>
  </si>
  <si>
    <t>21/02/2020</t>
  </si>
  <si>
    <t>SENE01334</t>
  </si>
  <si>
    <t>Sports, Entertainment &amp; Event Marketing</t>
  </si>
  <si>
    <t>SENE01338</t>
  </si>
  <si>
    <t>Event Management</t>
  </si>
  <si>
    <t>Gestion de festivals et d'événements communautaires</t>
  </si>
  <si>
    <t>G-72205</t>
  </si>
  <si>
    <t>ALGO01281</t>
  </si>
  <si>
    <t>CENT01227</t>
  </si>
  <si>
    <t>CONS01189</t>
  </si>
  <si>
    <t>DURH01226</t>
  </si>
  <si>
    <t>GEOR01224</t>
  </si>
  <si>
    <t>HUMB01326</t>
  </si>
  <si>
    <t>Gestion d'événements - festivals et congrès</t>
  </si>
  <si>
    <t>LACI01165</t>
  </si>
  <si>
    <t>(P-T) Event Management</t>
  </si>
  <si>
    <t>LAMB01090</t>
  </si>
  <si>
    <t>MOHA01203</t>
  </si>
  <si>
    <t>NIAG01147</t>
  </si>
  <si>
    <t>Event Management - Creative Design</t>
  </si>
  <si>
    <t>SENE01252</t>
  </si>
  <si>
    <t>Event Marketing - Sports, Entertainment, Arts</t>
  </si>
  <si>
    <t>SENE01288</t>
  </si>
  <si>
    <t>SSFL01222</t>
  </si>
  <si>
    <t>STCL01229</t>
  </si>
  <si>
    <t>Recreation Leadership - Older Adults</t>
  </si>
  <si>
    <t>Recreation For Special Populations</t>
  </si>
  <si>
    <t>Loisirs - concentration troisième âge</t>
  </si>
  <si>
    <t>G-72206</t>
  </si>
  <si>
    <t>ALGO01251</t>
  </si>
  <si>
    <t>ALGO01252</t>
  </si>
  <si>
    <t>Therapeutic Recreation</t>
  </si>
  <si>
    <t>ALGO01482</t>
  </si>
  <si>
    <t>CENT01251</t>
  </si>
  <si>
    <t>CONS01423</t>
  </si>
  <si>
    <t>GEOR01059</t>
  </si>
  <si>
    <t>LACI01027</t>
  </si>
  <si>
    <t>LAMB01125</t>
  </si>
  <si>
    <t>SLAW01216</t>
  </si>
  <si>
    <t>SSFL01263</t>
  </si>
  <si>
    <t>Nutrition for Health and Wellness</t>
  </si>
  <si>
    <t>Nutrition for Sport and Performance</t>
  </si>
  <si>
    <t>Alimentation pour le sport et la performance</t>
  </si>
  <si>
    <t>G-72207</t>
  </si>
  <si>
    <t>MOHA01307</t>
  </si>
  <si>
    <t>23/01/2018</t>
  </si>
  <si>
    <t>NIAG01242</t>
  </si>
  <si>
    <t>Workplace Wellness And Health Promotion</t>
  </si>
  <si>
    <t>Wellness And Lifestyle Management</t>
  </si>
  <si>
    <t xml:space="preserve"> 2208"</t>
  </si>
  <si>
    <t>Bien-être et style de vie</t>
  </si>
  <si>
    <t>G-72208</t>
  </si>
  <si>
    <t>CENT01113</t>
  </si>
  <si>
    <t>Wellness Promotion - Multidiscipline</t>
  </si>
  <si>
    <t>H999</t>
  </si>
  <si>
    <t>CONF01105</t>
  </si>
  <si>
    <t>Exercise Science And Lifestyle Management</t>
  </si>
  <si>
    <t>Science des exercices et gestion du style de vie</t>
  </si>
  <si>
    <t>G-72209</t>
  </si>
  <si>
    <t>HUMB01310</t>
  </si>
  <si>
    <t>Wellness Coaching</t>
  </si>
  <si>
    <t>19/07/2016</t>
  </si>
  <si>
    <t>HUMB01363</t>
  </si>
  <si>
    <t>Exercise Science for Health and Performance</t>
  </si>
  <si>
    <t>NIAG01225</t>
  </si>
  <si>
    <t>Clinical Kinesiology</t>
  </si>
  <si>
    <t>SHER01255</t>
  </si>
  <si>
    <t>(P-T) Youth Recreation Leadership</t>
  </si>
  <si>
    <t>Youth Recreation Leadership</t>
  </si>
  <si>
    <t>H498</t>
  </si>
  <si>
    <t>Leadership et loisir chez la jeunesse</t>
  </si>
  <si>
    <t>G-72210</t>
  </si>
  <si>
    <t>CONS01148</t>
  </si>
  <si>
    <t>Sports Management</t>
  </si>
  <si>
    <t>G-72211</t>
  </si>
  <si>
    <t>Gestion des activités sportives - P.D.</t>
  </si>
  <si>
    <t>ALGO01358</t>
  </si>
  <si>
    <t>Sport Business Management</t>
  </si>
  <si>
    <t>DURH01132</t>
  </si>
  <si>
    <t>Esport Business Management</t>
  </si>
  <si>
    <t>DURH01266</t>
  </si>
  <si>
    <t>Esports Management</t>
  </si>
  <si>
    <t>21/03/2022</t>
  </si>
  <si>
    <t>GRBR01325</t>
  </si>
  <si>
    <t>(P-T) Fitness Leadership</t>
  </si>
  <si>
    <t>Fitness Leadership</t>
  </si>
  <si>
    <t>Activité physique et leadership</t>
  </si>
  <si>
    <t>G-72212</t>
  </si>
  <si>
    <t>HUMB01149</t>
  </si>
  <si>
    <t>Arena Management</t>
  </si>
  <si>
    <t>Gestion d'un centre sportif</t>
  </si>
  <si>
    <t>G-72219</t>
  </si>
  <si>
    <t>HUMB01006</t>
  </si>
  <si>
    <t>Gestion de terrains de golf et de clubs</t>
  </si>
  <si>
    <t>G-72220</t>
  </si>
  <si>
    <t>CONS01267</t>
  </si>
  <si>
    <t xml:space="preserve"> 2231"</t>
  </si>
  <si>
    <t>Gestion d'entreprises sportives</t>
  </si>
  <si>
    <t>G-72231</t>
  </si>
  <si>
    <t>ALGO01364</t>
  </si>
  <si>
    <t>HUMB01360</t>
  </si>
  <si>
    <t>Recreation For Older Adults</t>
  </si>
  <si>
    <t xml:space="preserve"> 2232"</t>
  </si>
  <si>
    <t>Loisir pour personnes âgées</t>
  </si>
  <si>
    <t>G-72232</t>
  </si>
  <si>
    <t>ALGO01385</t>
  </si>
  <si>
    <t>(P-T) Recreation Management For Older Adults</t>
  </si>
  <si>
    <t>CONS01188</t>
  </si>
  <si>
    <t>Health Care Administration - Food Services</t>
  </si>
  <si>
    <t>Dietary Administration</t>
  </si>
  <si>
    <t>H304</t>
  </si>
  <si>
    <t>Administration des normes alimentaires</t>
  </si>
  <si>
    <t>G-72303</t>
  </si>
  <si>
    <t>CENT01143</t>
  </si>
  <si>
    <t>G-72305</t>
  </si>
  <si>
    <t>Court Reporting - Machine Shorthand - Graduate Certificate</t>
  </si>
  <si>
    <t>Sténotypie assistée par ordinateur - P.D.</t>
  </si>
  <si>
    <t>LACI01143</t>
  </si>
  <si>
    <t>Services paralangagiers</t>
  </si>
  <si>
    <t>G-72318</t>
  </si>
  <si>
    <t>LACI01171</t>
  </si>
  <si>
    <t>Integrated Office Systems</t>
  </si>
  <si>
    <t>Bureautique</t>
  </si>
  <si>
    <t>G-72330</t>
  </si>
  <si>
    <t>CONF01071</t>
  </si>
  <si>
    <t>SENE01130</t>
  </si>
  <si>
    <t>SHER01095</t>
  </si>
  <si>
    <t>Enterprise Content Management</t>
  </si>
  <si>
    <t>Gestion de contenu pour entreprise</t>
  </si>
  <si>
    <t>G-72402</t>
  </si>
  <si>
    <t>HUMB01287</t>
  </si>
  <si>
    <t>Regulatory Law Administration</t>
  </si>
  <si>
    <t>Administration de la loi et des règlements</t>
  </si>
  <si>
    <t>G-72611</t>
  </si>
  <si>
    <t>ALGO01289</t>
  </si>
  <si>
    <t>SENE01163</t>
  </si>
  <si>
    <t>Workers' Compensation Claims Management</t>
  </si>
  <si>
    <t>Gestion des réclamations soumises à la commission des accidents du travail</t>
  </si>
  <si>
    <t>G-72612</t>
  </si>
  <si>
    <t>CAMB01159</t>
  </si>
  <si>
    <t>Worker's Compensation Claims Management</t>
  </si>
  <si>
    <t>GRBR01149</t>
  </si>
  <si>
    <t>MOHA01110</t>
  </si>
  <si>
    <t>Compensation Claims Management</t>
  </si>
  <si>
    <t>STCL01212</t>
  </si>
  <si>
    <t>Building Construction Regulations Administration</t>
  </si>
  <si>
    <t>Administration de la réglementation relative à l'industrie du bâtiment</t>
  </si>
  <si>
    <t>G-72613</t>
  </si>
  <si>
    <t>NORT01159</t>
  </si>
  <si>
    <t>SENE01173</t>
  </si>
  <si>
    <t>Court And Administrative Tribunal Agent</t>
  </si>
  <si>
    <t xml:space="preserve"> 2614"</t>
  </si>
  <si>
    <t>Agent de cour et de tribunal administratif</t>
  </si>
  <si>
    <t>G-72614</t>
  </si>
  <si>
    <t>ALGO01455</t>
  </si>
  <si>
    <t>CENT01264</t>
  </si>
  <si>
    <t>CONS01236</t>
  </si>
  <si>
    <t>DURH01165</t>
  </si>
  <si>
    <t>FANS01197</t>
  </si>
  <si>
    <t>GEOR01262</t>
  </si>
  <si>
    <t>25/07/2016</t>
  </si>
  <si>
    <t>HUMB01364</t>
  </si>
  <si>
    <t>NORT01222</t>
  </si>
  <si>
    <t>Legal And Corporate Administration</t>
  </si>
  <si>
    <t xml:space="preserve"> 2615"</t>
  </si>
  <si>
    <t>Administration légale et corporative</t>
  </si>
  <si>
    <t>G-72615</t>
  </si>
  <si>
    <t>SENE01213</t>
  </si>
  <si>
    <t>Legal Research and Information Management</t>
  </si>
  <si>
    <t xml:space="preserve"> 2616"</t>
  </si>
  <si>
    <t>Recherche juridique et gestion de l'information</t>
  </si>
  <si>
    <t>G-72616</t>
  </si>
  <si>
    <t>DURH01207</t>
  </si>
  <si>
    <t>24/01/2020</t>
  </si>
  <si>
    <t xml:space="preserve"> 2617"</t>
  </si>
  <si>
    <t>G-72617</t>
  </si>
  <si>
    <t>LOYT01186</t>
  </si>
  <si>
    <t>Environmental Control</t>
  </si>
  <si>
    <t>Contrôle environnemental</t>
  </si>
  <si>
    <t>G-72700</t>
  </si>
  <si>
    <t>CAMB01279</t>
  </si>
  <si>
    <t>Environmental Engineering Applications</t>
  </si>
  <si>
    <t>CONS01089</t>
  </si>
  <si>
    <t>Environmental Waste Management</t>
  </si>
  <si>
    <t>FANS01151</t>
  </si>
  <si>
    <t>Environmental Assessment And Management</t>
  </si>
  <si>
    <t>FANS01201</t>
  </si>
  <si>
    <t>HUMB01404</t>
  </si>
  <si>
    <t>Environmental Assessment</t>
  </si>
  <si>
    <t>NIAG01140</t>
  </si>
  <si>
    <t>Environmental Management And Assessment</t>
  </si>
  <si>
    <t>NIAG01176</t>
  </si>
  <si>
    <t>Environment and Site Investigation</t>
  </si>
  <si>
    <t>SENE01267</t>
  </si>
  <si>
    <t>Urban Land Regeneration</t>
  </si>
  <si>
    <t>SENE01290</t>
  </si>
  <si>
    <t>SHER01153</t>
  </si>
  <si>
    <t>Sustainable Waste Management</t>
  </si>
  <si>
    <t>Gestion durable des déchets</t>
  </si>
  <si>
    <t>G-72701</t>
  </si>
  <si>
    <t>CONS01398</t>
  </si>
  <si>
    <t>Waste Resource Management - Environmental</t>
  </si>
  <si>
    <t>SSFL01291</t>
  </si>
  <si>
    <t>Environmental Building Sciences</t>
  </si>
  <si>
    <t>Sciences du bâtiment bioclimatique</t>
  </si>
  <si>
    <t>G-72702</t>
  </si>
  <si>
    <t>CONS01296</t>
  </si>
  <si>
    <t>Sustainable Building Sciences</t>
  </si>
  <si>
    <t>LAMB01191</t>
  </si>
  <si>
    <t>Environmental Studies</t>
  </si>
  <si>
    <t>Études environnementales</t>
  </si>
  <si>
    <t>G-72703</t>
  </si>
  <si>
    <t>ALGO01299</t>
  </si>
  <si>
    <t>CAMB01196</t>
  </si>
  <si>
    <t>Environmental Management</t>
  </si>
  <si>
    <t>NIAG01119</t>
  </si>
  <si>
    <t>Ecosystem Restoration</t>
  </si>
  <si>
    <t>NIAG01138</t>
  </si>
  <si>
    <t>NORT01158</t>
  </si>
  <si>
    <t>SLAW01134</t>
  </si>
  <si>
    <t>STCL01139</t>
  </si>
  <si>
    <t>Advanced Water and Wastewater Treatment</t>
  </si>
  <si>
    <t>Traitement des eaux et des eaux usées avancé</t>
  </si>
  <si>
    <t>G-72705</t>
  </si>
  <si>
    <t>GEOR01241</t>
  </si>
  <si>
    <t>Plant Automation and Data Logging</t>
  </si>
  <si>
    <t>NORT01216</t>
  </si>
  <si>
    <t>Advanced Water Systems Operations and Management</t>
  </si>
  <si>
    <t>SSFL01268</t>
  </si>
  <si>
    <t xml:space="preserve"> 2706"</t>
  </si>
  <si>
    <t>Gestion environnemental</t>
  </si>
  <si>
    <t>G-72706</t>
  </si>
  <si>
    <t>Gestion de l'environnement</t>
  </si>
  <si>
    <t>CANA01191</t>
  </si>
  <si>
    <t>Aquaculture</t>
  </si>
  <si>
    <t>G-72708</t>
  </si>
  <si>
    <t>SSFL01265</t>
  </si>
  <si>
    <t>Techniques d'aménagement de la faune</t>
  </si>
  <si>
    <t>Wildlife Management</t>
  </si>
  <si>
    <t>Aménagement de la faune</t>
  </si>
  <si>
    <t>G-72709</t>
  </si>
  <si>
    <t>LACI01089</t>
  </si>
  <si>
    <t>Environmental Management and Assessment</t>
  </si>
  <si>
    <t xml:space="preserve"> 2710"</t>
  </si>
  <si>
    <t>ALGO01433</t>
  </si>
  <si>
    <t>Climate Change Mitigation</t>
  </si>
  <si>
    <t>CONS01399</t>
  </si>
  <si>
    <t>18/12/2024</t>
  </si>
  <si>
    <t>NIAG01250</t>
  </si>
  <si>
    <t>Environmental Sustainability Analysis</t>
  </si>
  <si>
    <t>SAUL01244</t>
  </si>
  <si>
    <t>SAUL01245</t>
  </si>
  <si>
    <t>Sustainable Agriculture</t>
  </si>
  <si>
    <t>Agriculture durable</t>
  </si>
  <si>
    <t>G-72711</t>
  </si>
  <si>
    <t>SSFL01240</t>
  </si>
  <si>
    <t>Commercial Beekeeping</t>
  </si>
  <si>
    <t>Commerical Beekeeping</t>
  </si>
  <si>
    <t xml:space="preserve"> 2714"</t>
  </si>
  <si>
    <t>Apiculture</t>
  </si>
  <si>
    <t>G-72714</t>
  </si>
  <si>
    <t>NIAG01236</t>
  </si>
  <si>
    <t>Agri-Business Management</t>
  </si>
  <si>
    <t xml:space="preserve"> 2715"</t>
  </si>
  <si>
    <t>Agro-industrie</t>
  </si>
  <si>
    <t>G-72715</t>
  </si>
  <si>
    <t>CONS01401</t>
  </si>
  <si>
    <t>26/01/2016</t>
  </si>
  <si>
    <t>FANS01329</t>
  </si>
  <si>
    <t>Business Intelligence</t>
  </si>
  <si>
    <t xml:space="preserve"> 2800"</t>
  </si>
  <si>
    <t>Veille économique en entreprise</t>
  </si>
  <si>
    <t>G-72800</t>
  </si>
  <si>
    <t>SENE01254</t>
  </si>
  <si>
    <t>Personal Financial Services</t>
  </si>
  <si>
    <t>Services de finances personnelles</t>
  </si>
  <si>
    <t>G-72801</t>
  </si>
  <si>
    <t>ALGO01428</t>
  </si>
  <si>
    <t>Financial Services Associate</t>
  </si>
  <si>
    <t>CANA01118</t>
  </si>
  <si>
    <t>CANA01190</t>
  </si>
  <si>
    <t>CENT01242</t>
  </si>
  <si>
    <t>CONF01134</t>
  </si>
  <si>
    <t>Financial Planning Services</t>
  </si>
  <si>
    <t>CONS01209</t>
  </si>
  <si>
    <t>Real Estate Development and Management</t>
  </si>
  <si>
    <t>CONS01405</t>
  </si>
  <si>
    <t>DURH01140</t>
  </si>
  <si>
    <t>Professional Financial Services</t>
  </si>
  <si>
    <t>FANS01215</t>
  </si>
  <si>
    <t>GRBR01220</t>
  </si>
  <si>
    <t>HUMB01313</t>
  </si>
  <si>
    <t>Financial Planning and Wealth</t>
  </si>
  <si>
    <t>LAMB01139</t>
  </si>
  <si>
    <t>MOHA01244</t>
  </si>
  <si>
    <t>Financial Services Practitioner</t>
  </si>
  <si>
    <t>NORT01229</t>
  </si>
  <si>
    <t>SENE01266</t>
  </si>
  <si>
    <t>Asset Management</t>
  </si>
  <si>
    <t>SENE01343</t>
  </si>
  <si>
    <t>SHER01201</t>
  </si>
  <si>
    <t>SLAW01201</t>
  </si>
  <si>
    <t>(P-T) Condominium Management</t>
  </si>
  <si>
    <t>Condominium Management</t>
  </si>
  <si>
    <t>Gestion de copropriétés</t>
  </si>
  <si>
    <t>G-72805</t>
  </si>
  <si>
    <t>HUMB01195</t>
  </si>
  <si>
    <t>Facility Planning</t>
  </si>
  <si>
    <t>HUMB01211</t>
  </si>
  <si>
    <t>Facility Management</t>
  </si>
  <si>
    <t xml:space="preserve"> 2806"</t>
  </si>
  <si>
    <t>Gestion des installations</t>
  </si>
  <si>
    <t>G-72806</t>
  </si>
  <si>
    <t>STCL01130</t>
  </si>
  <si>
    <t>Gestion des services de santé et des services communautaires</t>
  </si>
  <si>
    <t>Long Term Care Management</t>
  </si>
  <si>
    <t xml:space="preserve"> 2807"</t>
  </si>
  <si>
    <t>Gestion en soins de longue durée</t>
  </si>
  <si>
    <t>G-72807</t>
  </si>
  <si>
    <t>BORE01141</t>
  </si>
  <si>
    <t>CENT01219</t>
  </si>
  <si>
    <t>LACI01168</t>
  </si>
  <si>
    <t>Retirement Communities Management</t>
  </si>
  <si>
    <t xml:space="preserve"> 2808"</t>
  </si>
  <si>
    <t>Gestion des communités de la retraite</t>
  </si>
  <si>
    <t>G-72808</t>
  </si>
  <si>
    <t>CENT01233</t>
  </si>
  <si>
    <t>Retirement Residence Management</t>
  </si>
  <si>
    <t xml:space="preserve"> 2809"</t>
  </si>
  <si>
    <t>ALGO01458</t>
  </si>
  <si>
    <t>FANS01295</t>
  </si>
  <si>
    <t>Retirement and Assisted Care Management</t>
  </si>
  <si>
    <t>29/01/2024</t>
  </si>
  <si>
    <t>GEOR01305</t>
  </si>
  <si>
    <t>Leadership in Retirement Communities</t>
  </si>
  <si>
    <t>GRBR01360</t>
  </si>
  <si>
    <t>Retirement Home Management</t>
  </si>
  <si>
    <t>HUMB01386</t>
  </si>
  <si>
    <t>Insurance Management</t>
  </si>
  <si>
    <t>Risk Management</t>
  </si>
  <si>
    <t>26/01/2017</t>
  </si>
  <si>
    <t>Gestion des risques</t>
  </si>
  <si>
    <t>G-72811</t>
  </si>
  <si>
    <t>CENT01326</t>
  </si>
  <si>
    <t>Financial Risk Management</t>
  </si>
  <si>
    <t>13/03/2024</t>
  </si>
  <si>
    <t>CONS01429</t>
  </si>
  <si>
    <t>Insurance and Risk Management</t>
  </si>
  <si>
    <t>FANS01297</t>
  </si>
  <si>
    <t>Insurance Management - Property and Casualty</t>
  </si>
  <si>
    <t>HUMB01365</t>
  </si>
  <si>
    <t>SHER01169</t>
  </si>
  <si>
    <t>Brand Management</t>
  </si>
  <si>
    <t xml:space="preserve"> 2890"</t>
  </si>
  <si>
    <t>Gestion de marque</t>
  </si>
  <si>
    <t>G-72890</t>
  </si>
  <si>
    <t>ALGO01447</t>
  </si>
  <si>
    <t>SENE01255</t>
  </si>
  <si>
    <t>Food Media</t>
  </si>
  <si>
    <t>28/09/2015</t>
  </si>
  <si>
    <t xml:space="preserve"> 2891"</t>
  </si>
  <si>
    <t>Médias de nourriture</t>
  </si>
  <si>
    <t>CENT01313</t>
  </si>
  <si>
    <t>Content Strategy</t>
  </si>
  <si>
    <t xml:space="preserve"> 2892"</t>
  </si>
  <si>
    <t>Stratégie de contenu</t>
  </si>
  <si>
    <t>G-72892</t>
  </si>
  <si>
    <t>HUMB01370</t>
  </si>
  <si>
    <t>Marketing Management</t>
  </si>
  <si>
    <t>Gestion du marketing</t>
  </si>
  <si>
    <t>G-72900</t>
  </si>
  <si>
    <t>ALGO01432</t>
  </si>
  <si>
    <t>Marketing Management - Digital</t>
  </si>
  <si>
    <t>CAMB01335</t>
  </si>
  <si>
    <t>CENT01146</t>
  </si>
  <si>
    <t>International Sales And Marketing</t>
  </si>
  <si>
    <t>DURH01077</t>
  </si>
  <si>
    <t>Marketing Management - AI and Automation</t>
  </si>
  <si>
    <t>DURH01286</t>
  </si>
  <si>
    <t>FANS01253</t>
  </si>
  <si>
    <t>GEOR01290</t>
  </si>
  <si>
    <t>Marketing Management - Financial Services</t>
  </si>
  <si>
    <t>GRBR01199</t>
  </si>
  <si>
    <t>Marketing Management - Digital Media</t>
  </si>
  <si>
    <t>GRBR01286</t>
  </si>
  <si>
    <t>HUMB01173</t>
  </si>
  <si>
    <t>Direct Marketing</t>
  </si>
  <si>
    <t>LOYT01063</t>
  </si>
  <si>
    <t>SENE01183</t>
  </si>
  <si>
    <t>SHER01178</t>
  </si>
  <si>
    <t>Customer Relationship Marketing &amp; Sales Management</t>
  </si>
  <si>
    <t>Strategic Relationship Marketing</t>
  </si>
  <si>
    <t xml:space="preserve"> 2901"</t>
  </si>
  <si>
    <t>Relations stratégiques en marketing</t>
  </si>
  <si>
    <t>G-72901</t>
  </si>
  <si>
    <t>FANS01375</t>
  </si>
  <si>
    <t>28/09/2005</t>
  </si>
  <si>
    <t>GRBR01239</t>
  </si>
  <si>
    <t>Marketing - Digital Engagement Strategy</t>
  </si>
  <si>
    <t>Interactive Marketing</t>
  </si>
  <si>
    <t>18/07/2016</t>
  </si>
  <si>
    <t xml:space="preserve"> 2902"</t>
  </si>
  <si>
    <t>Marketing interactif</t>
  </si>
  <si>
    <t>G-72902</t>
  </si>
  <si>
    <t>Commercialisation interactif</t>
  </si>
  <si>
    <t>CENT01319</t>
  </si>
  <si>
    <t>Online Marketing</t>
  </si>
  <si>
    <t>CONS01212</t>
  </si>
  <si>
    <t>SENE01256</t>
  </si>
  <si>
    <t>Web and Interactive Advertising</t>
  </si>
  <si>
    <t>STCL01222</t>
  </si>
  <si>
    <t>Commercialisation des medias sociaux</t>
  </si>
  <si>
    <t>G-72903</t>
  </si>
  <si>
    <t>FR-Social Media Marketing</t>
  </si>
  <si>
    <t>CONS01275</t>
  </si>
  <si>
    <t>Database Marketing</t>
  </si>
  <si>
    <t xml:space="preserve"> 2904"</t>
  </si>
  <si>
    <t>Mercatique (marketing) de données</t>
  </si>
  <si>
    <t>G-72904</t>
  </si>
  <si>
    <t>Commercialisation de données</t>
  </si>
  <si>
    <t>GRBR01198</t>
  </si>
  <si>
    <t>Mercatique (marketing) directe</t>
  </si>
  <si>
    <t>G-72905</t>
  </si>
  <si>
    <t>Commercialisation en directe</t>
  </si>
  <si>
    <t>HUMB01236</t>
  </si>
  <si>
    <t>Interactive And Direct Marketing Management</t>
  </si>
  <si>
    <t>MOHA01193</t>
  </si>
  <si>
    <t>Customer Contact Centre Management</t>
  </si>
  <si>
    <t>Gestion des centres d'appels</t>
  </si>
  <si>
    <t>G-72906</t>
  </si>
  <si>
    <t>SENE01245</t>
  </si>
  <si>
    <t>Motive Power Service Management</t>
  </si>
  <si>
    <t>Gestion de service - automobile</t>
  </si>
  <si>
    <t>G-72907</t>
  </si>
  <si>
    <t>FANS01146</t>
  </si>
  <si>
    <t>Automotive Service Management</t>
  </si>
  <si>
    <t>FANS01369</t>
  </si>
  <si>
    <t>International Fashion Development And ManagementInternational Fashion Management</t>
  </si>
  <si>
    <t>International Fashion Development And Management</t>
  </si>
  <si>
    <t>Gestion de la production de vêtement au niveau international</t>
  </si>
  <si>
    <t>G-72909</t>
  </si>
  <si>
    <t>GRBR01235</t>
  </si>
  <si>
    <t>HUMB01327</t>
  </si>
  <si>
    <t>Fabrics And Marketing</t>
  </si>
  <si>
    <t>MOHA01029</t>
  </si>
  <si>
    <t>Business - Purchasing/materials Management</t>
  </si>
  <si>
    <t>Gestion des achats et des matières</t>
  </si>
  <si>
    <t>G-72925</t>
  </si>
  <si>
    <t>Commerce - gestion des achats et des matières</t>
  </si>
  <si>
    <t>CONF01163</t>
  </si>
  <si>
    <t>Retail Operations Management</t>
  </si>
  <si>
    <t>Gestion de la production des détaillants</t>
  </si>
  <si>
    <t>G-72929</t>
  </si>
  <si>
    <t>CONS01213</t>
  </si>
  <si>
    <t>Sales And Marketing For The Health Industry</t>
  </si>
  <si>
    <t>Sales Management</t>
  </si>
  <si>
    <t>Gestion des ventes</t>
  </si>
  <si>
    <t>G-72936</t>
  </si>
  <si>
    <t>HUMB01298</t>
  </si>
  <si>
    <t>Sales - Industrial</t>
  </si>
  <si>
    <t>LAMB01038</t>
  </si>
  <si>
    <t>MOHA01173</t>
  </si>
  <si>
    <t>Sales - Technical</t>
  </si>
  <si>
    <t>NIAG01095</t>
  </si>
  <si>
    <t>SENE01149</t>
  </si>
  <si>
    <t>Business Development and Sales</t>
  </si>
  <si>
    <t>Technical Sales Specialist</t>
  </si>
  <si>
    <t>Technico-commercial</t>
  </si>
  <si>
    <t>G-72939</t>
  </si>
  <si>
    <t>ALGO01495</t>
  </si>
  <si>
    <t>Marketing - Corporate Account Management</t>
  </si>
  <si>
    <t>CENT01254</t>
  </si>
  <si>
    <t>17/07/2018</t>
  </si>
  <si>
    <t>CONS01330</t>
  </si>
  <si>
    <t>Product Management</t>
  </si>
  <si>
    <t>14/03/2024</t>
  </si>
  <si>
    <t>CONS01432</t>
  </si>
  <si>
    <t>Sales Engineering Management</t>
  </si>
  <si>
    <t>27/03/2024</t>
  </si>
  <si>
    <t>CONS01435</t>
  </si>
  <si>
    <t>Professional Selling and Business Development</t>
  </si>
  <si>
    <t>19/12/2022</t>
  </si>
  <si>
    <t>DURH01276</t>
  </si>
  <si>
    <t>Automotive Sales</t>
  </si>
  <si>
    <t>21/12/2021</t>
  </si>
  <si>
    <t>FANS01381</t>
  </si>
  <si>
    <t>LAMB01101</t>
  </si>
  <si>
    <t>Professional Selling</t>
  </si>
  <si>
    <t>SENE01340</t>
  </si>
  <si>
    <t>Technology Marketing</t>
  </si>
  <si>
    <t>Marketing prospectif</t>
  </si>
  <si>
    <t>G-72940</t>
  </si>
  <si>
    <t>Commercialisation de la technologie</t>
  </si>
  <si>
    <t>CONS01126</t>
  </si>
  <si>
    <t>Information Systems Security</t>
  </si>
  <si>
    <t>Sécurité des systèmes informatiques</t>
  </si>
  <si>
    <t>G-73002</t>
  </si>
  <si>
    <t>ALGO01323</t>
  </si>
  <si>
    <t>Cyber Security Analysis</t>
  </si>
  <si>
    <t>ALGO01486</t>
  </si>
  <si>
    <t>Cybersecurity</t>
  </si>
  <si>
    <t>27/05/2020</t>
  </si>
  <si>
    <t>CAMB01327</t>
  </si>
  <si>
    <t>CyberSecurity</t>
  </si>
  <si>
    <t>21/06/2021</t>
  </si>
  <si>
    <t>CANA01255</t>
  </si>
  <si>
    <t>CENT01322</t>
  </si>
  <si>
    <t>Information Technology Network Security</t>
  </si>
  <si>
    <t>CONS01302</t>
  </si>
  <si>
    <t>Computer Application Security</t>
  </si>
  <si>
    <t>CONS01303</t>
  </si>
  <si>
    <t>Cybersecurity Response Planning</t>
  </si>
  <si>
    <t>CONS01385</t>
  </si>
  <si>
    <t>Digital Forensics in Cybersecurity</t>
  </si>
  <si>
    <t>CONS01440</t>
  </si>
  <si>
    <t>DURH01216</t>
  </si>
  <si>
    <t>Information Security Management</t>
  </si>
  <si>
    <t>FANS01269</t>
  </si>
  <si>
    <t>Network and Security Architecture</t>
  </si>
  <si>
    <t>FANS01305</t>
  </si>
  <si>
    <t>W002</t>
  </si>
  <si>
    <t>GEOR01142</t>
  </si>
  <si>
    <t>GRBR01288</t>
  </si>
  <si>
    <t>Cybersecurity and Artificial Intelligence</t>
  </si>
  <si>
    <t>HUMB01395</t>
  </si>
  <si>
    <t>Digital Forensics</t>
  </si>
  <si>
    <t>HUMB01420</t>
  </si>
  <si>
    <t>LAMB01154</t>
  </si>
  <si>
    <t>Advanced Network Security And Connectivity</t>
  </si>
  <si>
    <t>MOHA01154</t>
  </si>
  <si>
    <t>Cyber Security Analytics</t>
  </si>
  <si>
    <t>MOHA01295</t>
  </si>
  <si>
    <t>NIAG01253</t>
  </si>
  <si>
    <t>Network Architecture and Security Analytics</t>
  </si>
  <si>
    <t>SAUL01221</t>
  </si>
  <si>
    <t>SAUL01238</t>
  </si>
  <si>
    <t>Cybersecurity and Threat Management</t>
  </si>
  <si>
    <t>14/06/2019</t>
  </si>
  <si>
    <t>SENE01331</t>
  </si>
  <si>
    <t>Operational Technology Cybersecurity</t>
  </si>
  <si>
    <t>15/05/2025</t>
  </si>
  <si>
    <t>SHER01267</t>
  </si>
  <si>
    <t>SLAW01231</t>
  </si>
  <si>
    <t>STCL01252</t>
  </si>
  <si>
    <t>Cybersecurity Analytics-Automobility</t>
  </si>
  <si>
    <t>STCL01253</t>
  </si>
  <si>
    <t>Public Safety Leadership</t>
  </si>
  <si>
    <t>Justice And Public Safety Management</t>
  </si>
  <si>
    <t>Gestion de la justice et de la sécurité publique</t>
  </si>
  <si>
    <t>G-73007</t>
  </si>
  <si>
    <t>FANS01307</t>
  </si>
  <si>
    <t>GEOR01086</t>
  </si>
  <si>
    <t>Gaming Security</t>
  </si>
  <si>
    <t>GEOR01128</t>
  </si>
  <si>
    <t>Advanced Security Studies</t>
  </si>
  <si>
    <t>HUMB01102</t>
  </si>
  <si>
    <t>Police Recruit Education And Preparation (prep)</t>
  </si>
  <si>
    <t>Police Recruit Education And Preparation</t>
  </si>
  <si>
    <t>Formation et préparation des recrues des services policiers</t>
  </si>
  <si>
    <t>G-73008</t>
  </si>
  <si>
    <t>SHER01172</t>
  </si>
  <si>
    <t>(P-T) Emergency Management</t>
  </si>
  <si>
    <t>Emergency Management</t>
  </si>
  <si>
    <t xml:space="preserve"> 3009"</t>
  </si>
  <si>
    <t>Gestion des situations d'urgence</t>
  </si>
  <si>
    <t>G-73009</t>
  </si>
  <si>
    <t>ALGO01404</t>
  </si>
  <si>
    <t>Emergency Management - Community Support and Preparedness</t>
  </si>
  <si>
    <t>CENT01346</t>
  </si>
  <si>
    <t>DURH01170</t>
  </si>
  <si>
    <t>FANS01272</t>
  </si>
  <si>
    <t>Emergency Management and Incident Response</t>
  </si>
  <si>
    <t>LOYT01189</t>
  </si>
  <si>
    <t>NIAG01198</t>
  </si>
  <si>
    <t>Emergency Management, Terrorism and Pandemic Response</t>
  </si>
  <si>
    <t>NORT01246</t>
  </si>
  <si>
    <t>19/12/2014</t>
  </si>
  <si>
    <t>SHER01217</t>
  </si>
  <si>
    <t>Emergency Management and Business Continuity</t>
  </si>
  <si>
    <t>SSFL01220</t>
  </si>
  <si>
    <t>Transformative Community Justice</t>
  </si>
  <si>
    <t xml:space="preserve"> 3010"</t>
  </si>
  <si>
    <t>Justice communautaire transformatrice</t>
  </si>
  <si>
    <t>G-73010</t>
  </si>
  <si>
    <t>HUMB01319</t>
  </si>
  <si>
    <t>SSFL01297</t>
  </si>
  <si>
    <t>Advanced Investigations</t>
  </si>
  <si>
    <t>Advanced Security Management</t>
  </si>
  <si>
    <t>Gestion avancée en sécurité</t>
  </si>
  <si>
    <t>G-73016</t>
  </si>
  <si>
    <t>ALGO01337</t>
  </si>
  <si>
    <t>Crime Scene Investigation</t>
  </si>
  <si>
    <t>CANA01183</t>
  </si>
  <si>
    <t>CONS01217</t>
  </si>
  <si>
    <t>Advanced Police Studies</t>
  </si>
  <si>
    <t>CONS01218</t>
  </si>
  <si>
    <t>Fraud Investigation and Risk Management</t>
  </si>
  <si>
    <t>19/01/2023</t>
  </si>
  <si>
    <t>CONS01383</t>
  </si>
  <si>
    <t>Special Constable Services</t>
  </si>
  <si>
    <t>29/11/2023</t>
  </si>
  <si>
    <t>CONS01422</t>
  </si>
  <si>
    <t>Public And Private Investigations</t>
  </si>
  <si>
    <t>DURH01127</t>
  </si>
  <si>
    <t>Advanced Law Enforcement And Investigations</t>
  </si>
  <si>
    <t>31/05/2007</t>
  </si>
  <si>
    <t>DURH01177</t>
  </si>
  <si>
    <t>FANS01301</t>
  </si>
  <si>
    <t>Advanced Law Enforcement, Investigations and Security</t>
  </si>
  <si>
    <t>FANS01324</t>
  </si>
  <si>
    <t>MOHA01209</t>
  </si>
  <si>
    <t>MOHA01226</t>
  </si>
  <si>
    <t>Advanced Law Enforcement and Investigations</t>
  </si>
  <si>
    <t>NIAG01224</t>
  </si>
  <si>
    <t>Advanced Investigations And Enforcement</t>
  </si>
  <si>
    <t>SENE01250</t>
  </si>
  <si>
    <t>Advanced Law Enforcement and Justice</t>
  </si>
  <si>
    <t>Contemporary Law Enforcement and Justice</t>
  </si>
  <si>
    <t xml:space="preserve"> 3017"</t>
  </si>
  <si>
    <t>LAMB01131</t>
  </si>
  <si>
    <t>Forensic Identification</t>
  </si>
  <si>
    <t>Forensic Investigation</t>
  </si>
  <si>
    <t>22/11/2017</t>
  </si>
  <si>
    <t>Investigation médico-légale</t>
  </si>
  <si>
    <t>G-73018</t>
  </si>
  <si>
    <t>HUMB01374</t>
  </si>
  <si>
    <t>Professional Chef Management</t>
  </si>
  <si>
    <t>Executive Chef</t>
  </si>
  <si>
    <t>Premier chef</t>
  </si>
  <si>
    <t>G-73102</t>
  </si>
  <si>
    <t>NIAG01211</t>
  </si>
  <si>
    <t>Advanced Baking and Pastry Arts</t>
  </si>
  <si>
    <t>Advanced Baking And Pastry Arts</t>
  </si>
  <si>
    <t>Arts de la cuisson des aliments et des pâtisseries-niveau avancé</t>
  </si>
  <si>
    <t>G-73106</t>
  </si>
  <si>
    <t>DURH01235</t>
  </si>
  <si>
    <t>GRBR01211</t>
  </si>
  <si>
    <t>Enhanced Baking for Cooks</t>
  </si>
  <si>
    <t>LOYT01162</t>
  </si>
  <si>
    <t>Italian Culinary Arts</t>
  </si>
  <si>
    <t>23/04/2024</t>
  </si>
  <si>
    <t>Arts culinaires - cuisine italienne</t>
  </si>
  <si>
    <t>G-73107</t>
  </si>
  <si>
    <t>CONS01437</t>
  </si>
  <si>
    <t>GRBR01144</t>
  </si>
  <si>
    <t>International Cuisine</t>
  </si>
  <si>
    <t>Cuisine internationale</t>
  </si>
  <si>
    <t>G-73108</t>
  </si>
  <si>
    <t>GRBR01308</t>
  </si>
  <si>
    <t>Culinary Arts - French</t>
  </si>
  <si>
    <t xml:space="preserve"> 3109"</t>
  </si>
  <si>
    <t>Cuisine française d'établissement</t>
  </si>
  <si>
    <t>G-73109</t>
  </si>
  <si>
    <t>GRBR01243</t>
  </si>
  <si>
    <t>Food Tourism</t>
  </si>
  <si>
    <t>Culinary Tourism Management</t>
  </si>
  <si>
    <t xml:space="preserve"> 3110"</t>
  </si>
  <si>
    <t>Gestion en tourisme gastronomique</t>
  </si>
  <si>
    <t>G-73110</t>
  </si>
  <si>
    <t>CENT01310</t>
  </si>
  <si>
    <t>GRBR01244</t>
  </si>
  <si>
    <t>Food Tourism Entrepreneurship</t>
  </si>
  <si>
    <t>Entrepreneuriat en tourisme alimentaire</t>
  </si>
  <si>
    <t>G-73111</t>
  </si>
  <si>
    <t>GRBR01321</t>
  </si>
  <si>
    <t>Advanced French Patisserie</t>
  </si>
  <si>
    <t xml:space="preserve"> 3114"</t>
  </si>
  <si>
    <t>Pâtisserie française (avancée)</t>
  </si>
  <si>
    <t>G-73114</t>
  </si>
  <si>
    <t>GRBR01299</t>
  </si>
  <si>
    <t>Advanced Chocolate and Confectionery Artistry</t>
  </si>
  <si>
    <t>13/11/2017</t>
  </si>
  <si>
    <t xml:space="preserve"> 3115"</t>
  </si>
  <si>
    <t>Art avancé du chocolat et de la confiserie</t>
  </si>
  <si>
    <t>G-73115</t>
  </si>
  <si>
    <t>HUMB01372</t>
  </si>
  <si>
    <t>Hotel, Resort and Restaurant Management</t>
  </si>
  <si>
    <t xml:space="preserve"> 3199"</t>
  </si>
  <si>
    <t>Gestion de villégiatures et de restaurants</t>
  </si>
  <si>
    <t>G-73200</t>
  </si>
  <si>
    <t>Resort And Restaurant Management</t>
  </si>
  <si>
    <t>CENT01245</t>
  </si>
  <si>
    <t>(P-T) Conventions And Meetings Management</t>
  </si>
  <si>
    <t>H195</t>
  </si>
  <si>
    <t>ALGO01294</t>
  </si>
  <si>
    <t>Resort Management - Recreation</t>
  </si>
  <si>
    <t>GEOR01056</t>
  </si>
  <si>
    <t>Gestion de l'industrie hôtelière</t>
  </si>
  <si>
    <t>G-73201</t>
  </si>
  <si>
    <t>Hospitality Management - Graduate Certificate</t>
  </si>
  <si>
    <t>Gestion de l'industrie hôtelière - P.D.</t>
  </si>
  <si>
    <t>ALGO01293</t>
  </si>
  <si>
    <t>Catering Management</t>
  </si>
  <si>
    <t>DURH01081</t>
  </si>
  <si>
    <t>Hospitality &amp; Tourism Management</t>
  </si>
  <si>
    <t>FANS01318</t>
  </si>
  <si>
    <t>(P-T) Club, Resort And Tourism Management</t>
  </si>
  <si>
    <t>GEOR01161</t>
  </si>
  <si>
    <t>Advanced Wines And Beverage Management</t>
  </si>
  <si>
    <t>GRBR01206</t>
  </si>
  <si>
    <t>Hospitality And Tourism Operations Management</t>
  </si>
  <si>
    <t>29/01/2007</t>
  </si>
  <si>
    <t>HUMB01304</t>
  </si>
  <si>
    <t>NIAG01161</t>
  </si>
  <si>
    <t>Hospitality and Tourism Management</t>
  </si>
  <si>
    <t>SAUL01222</t>
  </si>
  <si>
    <t>Global Hospitality Operations Management</t>
  </si>
  <si>
    <t>SENE01317</t>
  </si>
  <si>
    <t>Global Hospitality Business Development</t>
  </si>
  <si>
    <t>SENE01318</t>
  </si>
  <si>
    <t>Global Hospitality Sustainable Leadership</t>
  </si>
  <si>
    <t>SENE01322</t>
  </si>
  <si>
    <t>Hospitality Administration And Services</t>
  </si>
  <si>
    <t>STCL01103</t>
  </si>
  <si>
    <t>Casino Management</t>
  </si>
  <si>
    <t>Gestion de casino</t>
  </si>
  <si>
    <t>G-73202</t>
  </si>
  <si>
    <t>STCL01140</t>
  </si>
  <si>
    <t>Guest Relations Management - Concierge Specialist</t>
  </si>
  <si>
    <t>Concierge Services - Guest Relations Specialist</t>
  </si>
  <si>
    <t>Services de conciergerie-relations avec la clientèle</t>
  </si>
  <si>
    <t>G-73203</t>
  </si>
  <si>
    <t>FANS01237</t>
  </si>
  <si>
    <t>G-73204</t>
  </si>
  <si>
    <t>Supervision des services alimentaires - P.D.</t>
  </si>
  <si>
    <t>ALGO01390</t>
  </si>
  <si>
    <t>GEOR01251</t>
  </si>
  <si>
    <t>GRBR01141</t>
  </si>
  <si>
    <t>14/04/2017</t>
  </si>
  <si>
    <t>SSFL01294</t>
  </si>
  <si>
    <t>Gestion écotouristique</t>
  </si>
  <si>
    <t>G-73205</t>
  </si>
  <si>
    <t>BORE01119</t>
  </si>
  <si>
    <t>Eco- And Adventure Tourism</t>
  </si>
  <si>
    <t>HUMB01224</t>
  </si>
  <si>
    <t>Tourism Planning and Management</t>
  </si>
  <si>
    <t>HUMB01380</t>
  </si>
  <si>
    <t>Tourism Development</t>
  </si>
  <si>
    <t>NIAG01163</t>
  </si>
  <si>
    <t>Outdoor Recreation</t>
  </si>
  <si>
    <t>SENE01199</t>
  </si>
  <si>
    <t>Eco And Adventure Tourism</t>
  </si>
  <si>
    <t>SSFL01147</t>
  </si>
  <si>
    <t>Adventure Tourism Management</t>
  </si>
  <si>
    <t>SSFL01176</t>
  </si>
  <si>
    <t>International Tourism And Eco-adventure</t>
  </si>
  <si>
    <t xml:space="preserve"> 3207"</t>
  </si>
  <si>
    <t>Tourisme international et d'aventure</t>
  </si>
  <si>
    <t>G-73207</t>
  </si>
  <si>
    <t>ALGO01351</t>
  </si>
  <si>
    <t>Outdoor Adventure Training, Education And Management</t>
  </si>
  <si>
    <t>Gestion, éducation et formation en milieu d'aventure et de plein air</t>
  </si>
  <si>
    <t>G-73208</t>
  </si>
  <si>
    <t>ALGO01379</t>
  </si>
  <si>
    <t>Food Concept Management</t>
  </si>
  <si>
    <t xml:space="preserve"> 3210"</t>
  </si>
  <si>
    <t>Gestion des notions alimentaires</t>
  </si>
  <si>
    <t>G-73210</t>
  </si>
  <si>
    <t>GRBR01245</t>
  </si>
  <si>
    <t>Operations Leadership in Food Manufacturing</t>
  </si>
  <si>
    <t>Diriger des opérations— fabrication de produits alimentaires</t>
  </si>
  <si>
    <t>G-73211</t>
  </si>
  <si>
    <t>CONS01313</t>
  </si>
  <si>
    <t>Food Processing – Operational Leadership</t>
  </si>
  <si>
    <t>FANS01377</t>
  </si>
  <si>
    <t>Culture and Heritage Site Management</t>
  </si>
  <si>
    <t xml:space="preserve"> 3212"</t>
  </si>
  <si>
    <t>Gestion des sites culturelle et historique</t>
  </si>
  <si>
    <t>G-73212</t>
  </si>
  <si>
    <t>CENT01258</t>
  </si>
  <si>
    <t>Ski Area Management</t>
  </si>
  <si>
    <t>Gestion d'une station de ski</t>
  </si>
  <si>
    <t>G-73217</t>
  </si>
  <si>
    <t>HUMB01090</t>
  </si>
  <si>
    <t>Spa and Wellness Operations Management</t>
  </si>
  <si>
    <t>Spa Management</t>
  </si>
  <si>
    <t>Gestion de station santé</t>
  </si>
  <si>
    <t>G-73402</t>
  </si>
  <si>
    <t>ALGO01397</t>
  </si>
  <si>
    <t>CENT01230</t>
  </si>
  <si>
    <t>SENE01253</t>
  </si>
  <si>
    <t>SSFL01246</t>
  </si>
  <si>
    <t>Medical Skin Care Therapies</t>
  </si>
  <si>
    <t xml:space="preserve"> 3403"</t>
  </si>
  <si>
    <t>Thérapies de soins de la peau médical</t>
  </si>
  <si>
    <t>G-73403</t>
  </si>
  <si>
    <t>GEOR01254</t>
  </si>
  <si>
    <t>Medical Esthetics</t>
  </si>
  <si>
    <t>HUMB01406</t>
  </si>
  <si>
    <t>Medical Esthetics and Advanced Skin Care Therapies</t>
  </si>
  <si>
    <t>LAMB01178</t>
  </si>
  <si>
    <t>Medical Esthetics Nursing</t>
  </si>
  <si>
    <t>18/05/2023</t>
  </si>
  <si>
    <t>SENE01347</t>
  </si>
  <si>
    <t>Advanced Medical Esthetics Practitioner</t>
  </si>
  <si>
    <t>STCL01246</t>
  </si>
  <si>
    <t>Food Safety and Quality Assurance - Food processing</t>
  </si>
  <si>
    <t>Food Safety and Quality Assurance – Food processing</t>
  </si>
  <si>
    <t>Salubrité des aliments et l’assurance de la qualité- Transformation des aliments</t>
  </si>
  <si>
    <t>G-73702</t>
  </si>
  <si>
    <t>Salubrité des aliments et l’assurance de la qualité - Transformation des aliments</t>
  </si>
  <si>
    <t>CONS01294</t>
  </si>
  <si>
    <t>Food Processing – Product Development</t>
  </si>
  <si>
    <t>13/07/2020</t>
  </si>
  <si>
    <t>FANS01374</t>
  </si>
  <si>
    <t>Food Processing and Quality Assurance</t>
  </si>
  <si>
    <t>18/03/2025</t>
  </si>
  <si>
    <t>LAMB01190</t>
  </si>
  <si>
    <t>Food Safety, Security, and Quality Assurance</t>
  </si>
  <si>
    <t>27/10/2021</t>
  </si>
  <si>
    <t>SLAW01234</t>
  </si>
  <si>
    <t>Artisan Distilling</t>
  </si>
  <si>
    <t>16/12/2015</t>
  </si>
  <si>
    <t xml:space="preserve"> 3705"</t>
  </si>
  <si>
    <t>Distillation artisanale</t>
  </si>
  <si>
    <t>G-73705</t>
  </si>
  <si>
    <t>NIAG01237</t>
  </si>
  <si>
    <t>Agribusiness And Horticulture Management</t>
  </si>
  <si>
    <t>Landscape And Horticultural Management</t>
  </si>
  <si>
    <t>Gestion en architecture paysagiste et en horticulture</t>
  </si>
  <si>
    <t>G-73902</t>
  </si>
  <si>
    <t>NIAG01102</t>
  </si>
  <si>
    <t>Commercial Cannabis Production</t>
  </si>
  <si>
    <t xml:space="preserve"> 3903"</t>
  </si>
  <si>
    <t>Production de Cannabis commercial</t>
  </si>
  <si>
    <t>G-73903</t>
  </si>
  <si>
    <t>NIAG01240</t>
  </si>
  <si>
    <t>Cannabis Applied Science</t>
  </si>
  <si>
    <t xml:space="preserve"> 3904"</t>
  </si>
  <si>
    <t>Sciences appliquées—cannabis</t>
  </si>
  <si>
    <t>G-73904</t>
  </si>
  <si>
    <t>FANS01359</t>
  </si>
  <si>
    <t>Chemical Laboratory Applied Science</t>
  </si>
  <si>
    <t>LAMB01176</t>
  </si>
  <si>
    <t>Natural Product Technologies</t>
  </si>
  <si>
    <t>28/02/2018</t>
  </si>
  <si>
    <t>LOYT01177</t>
  </si>
  <si>
    <t>Architecture paysagiste – P.D.</t>
  </si>
  <si>
    <t>G-73905</t>
  </si>
  <si>
    <t>Landscape Design - Graduate Certificate</t>
  </si>
  <si>
    <t>Architecture paysagiste - P.D.</t>
  </si>
  <si>
    <t>STCL01131</t>
  </si>
  <si>
    <t>Laboratory Quality Management</t>
  </si>
  <si>
    <t>Gestion de la qualité en laboratoire</t>
  </si>
  <si>
    <t>G-73906</t>
  </si>
  <si>
    <t>CONS01426</t>
  </si>
  <si>
    <t>Natural Resources and Environmental Enforcement</t>
  </si>
  <si>
    <t>Natural Resources - Law Enforcement</t>
  </si>
  <si>
    <t>Richesses naturelle-application de la loi</t>
  </si>
  <si>
    <t>G-74200</t>
  </si>
  <si>
    <t>SAUL01202</t>
  </si>
  <si>
    <t>Conservation and Environmental Law Enforcement</t>
  </si>
  <si>
    <t>SSFL01098</t>
  </si>
  <si>
    <t>Woodworking Manufacturing Management</t>
  </si>
  <si>
    <t>Gestion de la fabrication des produits du bois</t>
  </si>
  <si>
    <t>G-74300</t>
  </si>
  <si>
    <t>CONS01080</t>
  </si>
  <si>
    <t>Minerals Engineering Technology</t>
  </si>
  <si>
    <t>Génie géologique-technologiste</t>
  </si>
  <si>
    <t>G-74407</t>
  </si>
  <si>
    <t>Geological Engineering Technology - Graduate Certificate</t>
  </si>
  <si>
    <t>SSFL01064</t>
  </si>
  <si>
    <t>Mining - Ground Control</t>
  </si>
  <si>
    <t xml:space="preserve"> 4412"</t>
  </si>
  <si>
    <t>Mines - contrôle au sol</t>
  </si>
  <si>
    <t>G-74412</t>
  </si>
  <si>
    <t>CAMB01144</t>
  </si>
  <si>
    <t>Welding Design - International Certificate</t>
  </si>
  <si>
    <t>Structure et soudage - certificat international</t>
  </si>
  <si>
    <t>G-74900</t>
  </si>
  <si>
    <t>NORT01214</t>
  </si>
  <si>
    <t>Pressure Systems Welding</t>
  </si>
  <si>
    <t xml:space="preserve"> 4901"</t>
  </si>
  <si>
    <t>Soudage de la pression des systèmes</t>
  </si>
  <si>
    <t>G-74901</t>
  </si>
  <si>
    <t>CONS01249</t>
  </si>
  <si>
    <t>Electronic Data Communications And Networks</t>
  </si>
  <si>
    <t>Electronic Data Communications</t>
  </si>
  <si>
    <t>H512</t>
  </si>
  <si>
    <t>Transmission électronique de données</t>
  </si>
  <si>
    <t>G-75203</t>
  </si>
  <si>
    <t>CENT01131</t>
  </si>
  <si>
    <t>Electronic Information Communication (infocom)</t>
  </si>
  <si>
    <t>GRBR01163</t>
  </si>
  <si>
    <t>Electronics Engineering Technician - Biomedical</t>
  </si>
  <si>
    <t>Electronics Engineering - Biomedical</t>
  </si>
  <si>
    <t>13/12/2001</t>
  </si>
  <si>
    <t xml:space="preserve"> 5204"</t>
  </si>
  <si>
    <t>Génie électronique - biomédical</t>
  </si>
  <si>
    <t>G-75204</t>
  </si>
  <si>
    <t>FANS01032</t>
  </si>
  <si>
    <t>Biomedical Electronics</t>
  </si>
  <si>
    <t>FANS01034</t>
  </si>
  <si>
    <t>Dialysis Technology</t>
  </si>
  <si>
    <t xml:space="preserve"> 5205"</t>
  </si>
  <si>
    <t>Dialyse</t>
  </si>
  <si>
    <t>G-75205</t>
  </si>
  <si>
    <t>GEOR01120</t>
  </si>
  <si>
    <t>Embedded Systems Development</t>
  </si>
  <si>
    <t xml:space="preserve"> 5206"</t>
  </si>
  <si>
    <t>Développement des systèmes embarqués</t>
  </si>
  <si>
    <t>G-75206</t>
  </si>
  <si>
    <t>CONS01290</t>
  </si>
  <si>
    <t>Electronics and Embedded Systems Development</t>
  </si>
  <si>
    <t>FANS01326</t>
  </si>
  <si>
    <t>GRBR01356</t>
  </si>
  <si>
    <t>Microelectronics Manufacturing</t>
  </si>
  <si>
    <t xml:space="preserve"> 5209"</t>
  </si>
  <si>
    <t>Fabrication en micro-électronique</t>
  </si>
  <si>
    <t>G-75209</t>
  </si>
  <si>
    <t>NIAG01126</t>
  </si>
  <si>
    <t>Tool And Machine Design</t>
  </si>
  <si>
    <t>Conception des outils et appareils d'usinage</t>
  </si>
  <si>
    <t>G-75300</t>
  </si>
  <si>
    <t>CENT01114</t>
  </si>
  <si>
    <t>Advanced Manufacturing</t>
  </si>
  <si>
    <t>14/06/2022</t>
  </si>
  <si>
    <t>GRBR01340</t>
  </si>
  <si>
    <t>Mould And Die Design</t>
  </si>
  <si>
    <t>HUMB01278</t>
  </si>
  <si>
    <t>Sustainable Systems</t>
  </si>
  <si>
    <t>Systèmes durables</t>
  </si>
  <si>
    <t>G-75503</t>
  </si>
  <si>
    <t>GEOR01219</t>
  </si>
  <si>
    <t>Renewable Energy Systems</t>
  </si>
  <si>
    <t>LOYT01218</t>
  </si>
  <si>
    <t>Sustainable Electrical Systems</t>
  </si>
  <si>
    <t>16/04/2024</t>
  </si>
  <si>
    <t>MOHA01314</t>
  </si>
  <si>
    <t>Geothermal Systems</t>
  </si>
  <si>
    <t>25/04/2019</t>
  </si>
  <si>
    <t>Systèmes géothermiques</t>
  </si>
  <si>
    <t>G-75506</t>
  </si>
  <si>
    <t>SSFL01301</t>
  </si>
  <si>
    <t>Wireless Network Infrastructure</t>
  </si>
  <si>
    <t>Wireless Telecommunications</t>
  </si>
  <si>
    <t>Télécommunications sans fil</t>
  </si>
  <si>
    <t>G-75700</t>
  </si>
  <si>
    <t>CONS01304</t>
  </si>
  <si>
    <t>Wireless Telecommunications - Internet of Things</t>
  </si>
  <si>
    <t>29/04/2021</t>
  </si>
  <si>
    <t>DURH01271</t>
  </si>
  <si>
    <t>Wireless Networking</t>
  </si>
  <si>
    <t>GRBR01224</t>
  </si>
  <si>
    <t>HUMB01233</t>
  </si>
  <si>
    <t>Wireless and Convergent Networks</t>
  </si>
  <si>
    <t>HUMB01328</t>
  </si>
  <si>
    <t>Applied Electronics Design</t>
  </si>
  <si>
    <t>SENE01234</t>
  </si>
  <si>
    <t>Wireless Information Networking</t>
  </si>
  <si>
    <t xml:space="preserve"> 5702"</t>
  </si>
  <si>
    <t>Réseautage informatique sans fil</t>
  </si>
  <si>
    <t>G-75702</t>
  </si>
  <si>
    <t>SSFL01260</t>
  </si>
  <si>
    <t>Sustainable Fashion Production</t>
  </si>
  <si>
    <t>Production de mode durable</t>
  </si>
  <si>
    <t>G-75900</t>
  </si>
  <si>
    <t>GRBR01311</t>
  </si>
  <si>
    <t>Interdisciplinary Studies in Human-Centred Design</t>
  </si>
  <si>
    <t>Interdisciplinary Design Strategy</t>
  </si>
  <si>
    <t>19/07/2018</t>
  </si>
  <si>
    <t>Stratégie de conception interdisciplinaire</t>
  </si>
  <si>
    <t>G-76500</t>
  </si>
  <si>
    <t>ALGO01483</t>
  </si>
  <si>
    <t>GRBR01262</t>
  </si>
  <si>
    <t>Sustainable Textile Development</t>
  </si>
  <si>
    <t>SENE01346</t>
  </si>
  <si>
    <t>Social Entrepreneurship in the Non-profit Sector</t>
  </si>
  <si>
    <t>G-76501</t>
  </si>
  <si>
    <t>GEOR01271</t>
  </si>
  <si>
    <t>Sustainable Urban and Transportation Planning</t>
  </si>
  <si>
    <t>Applied Planning - Environmental</t>
  </si>
  <si>
    <t xml:space="preserve"> 6502"</t>
  </si>
  <si>
    <t>Planification - environnement</t>
  </si>
  <si>
    <t>G-76502</t>
  </si>
  <si>
    <t>Planification appliquée à l'environnement</t>
  </si>
  <si>
    <t>SENE01345</t>
  </si>
  <si>
    <t>SSFL01289</t>
  </si>
  <si>
    <t>Sustainable Urban Design</t>
  </si>
  <si>
    <t>Urban Design</t>
  </si>
  <si>
    <t>28/07/2023</t>
  </si>
  <si>
    <t xml:space="preserve"> 6503"</t>
  </si>
  <si>
    <t>Design Urbain</t>
  </si>
  <si>
    <t>G-76503</t>
  </si>
  <si>
    <t>CONS01397</t>
  </si>
  <si>
    <t>SHER01258</t>
  </si>
  <si>
    <t>Remotely Piloted Aerial Systems Commercial Operations</t>
  </si>
  <si>
    <t>Remotely-Piloted Aerial Systems (UAV/Drone) Commercial Operations</t>
  </si>
  <si>
    <t xml:space="preserve"> 6604"</t>
  </si>
  <si>
    <t>Opération commercial des systèmes aériens pilotés à distance (UAV / drone)</t>
  </si>
  <si>
    <t>G-76604</t>
  </si>
  <si>
    <t>FANS01347</t>
  </si>
  <si>
    <t>Remotely Piloted Aircraft Systems (UAV/Drone) Commercial Operations</t>
  </si>
  <si>
    <t>MOHA01306</t>
  </si>
  <si>
    <t>Remotely Piloted Aircraft Business Operations</t>
  </si>
  <si>
    <t>13/12/2019</t>
  </si>
  <si>
    <t>SENE01333</t>
  </si>
  <si>
    <t>Heavy Equipment Specialist</t>
  </si>
  <si>
    <t>Spécialiste du matériel lourd</t>
  </si>
  <si>
    <t>G-76705</t>
  </si>
  <si>
    <t>SSFL01116</t>
  </si>
  <si>
    <t>Technical Sales - Process Controls</t>
  </si>
  <si>
    <t xml:space="preserve"> 6901"</t>
  </si>
  <si>
    <t>Ventes d'appareils techniques - contrôle de processus</t>
  </si>
  <si>
    <t>G-76901</t>
  </si>
  <si>
    <t>SHER01088</t>
  </si>
  <si>
    <t>Fabrication automatisée</t>
  </si>
  <si>
    <t>G-77000</t>
  </si>
  <si>
    <t>MOHA01123</t>
  </si>
  <si>
    <t>Integrated Manufacturing Systems</t>
  </si>
  <si>
    <t>SHER01208</t>
  </si>
  <si>
    <t>Advanced Manufacturing, Design and Management</t>
  </si>
  <si>
    <t>Manufacturing Management</t>
  </si>
  <si>
    <t xml:space="preserve"> 7002"</t>
  </si>
  <si>
    <t>Gestion de la fabrication</t>
  </si>
  <si>
    <t>G-77002</t>
  </si>
  <si>
    <t>CANA01258</t>
  </si>
  <si>
    <t>GRBR01250</t>
  </si>
  <si>
    <t>Advanced Materials Manufacturing</t>
  </si>
  <si>
    <t>LAMB01188</t>
  </si>
  <si>
    <t>SHER01209</t>
  </si>
  <si>
    <t>Heritage Building Restoration</t>
  </si>
  <si>
    <t>Restauration des édifices du patrimoine</t>
  </si>
  <si>
    <t>G-77600</t>
  </si>
  <si>
    <t>MOHA01263</t>
  </si>
  <si>
    <t>Home Inspection</t>
  </si>
  <si>
    <t>Évaluation des constructions</t>
  </si>
  <si>
    <t>G-78101</t>
  </si>
  <si>
    <t>HUMB01290</t>
  </si>
  <si>
    <t>Construction Site Management</t>
  </si>
  <si>
    <t>29/05/2025</t>
  </si>
  <si>
    <t>Gestion de la construction résidentielle</t>
  </si>
  <si>
    <t>G-78200</t>
  </si>
  <si>
    <t>CANA01261</t>
  </si>
  <si>
    <t>GRBR01283</t>
  </si>
  <si>
    <t>Drywall Systems Estimating</t>
  </si>
  <si>
    <t xml:space="preserve"> 8203"</t>
  </si>
  <si>
    <t>Estimation des systèmes de plaque de plâtre</t>
  </si>
  <si>
    <t>G-78203</t>
  </si>
  <si>
    <t>GRBR01282</t>
  </si>
  <si>
    <t>Sustainable Architectural Design</t>
  </si>
  <si>
    <t>Green Architecture</t>
  </si>
  <si>
    <t>Architecture écologique</t>
  </si>
  <si>
    <t>G-78205</t>
  </si>
  <si>
    <t>ALGO01387</t>
  </si>
  <si>
    <t>Sustainable Residential Design</t>
  </si>
  <si>
    <t>CAMB01288</t>
  </si>
  <si>
    <t>Sustainable Design and Building Technology</t>
  </si>
  <si>
    <t>FANS01400</t>
  </si>
  <si>
    <t>Adaptive Reuse of Buildings</t>
  </si>
  <si>
    <t>Réutilisation des bâtiments</t>
  </si>
  <si>
    <t>G-78206</t>
  </si>
  <si>
    <t>ALGO01421</t>
  </si>
  <si>
    <t>Construction Project Management</t>
  </si>
  <si>
    <t xml:space="preserve"> 8222"</t>
  </si>
  <si>
    <t>Gestion de projets de construction</t>
  </si>
  <si>
    <t>G-78222</t>
  </si>
  <si>
    <t>ALGO01410</t>
  </si>
  <si>
    <t>CANA01238</t>
  </si>
  <si>
    <t>CENT01255</t>
  </si>
  <si>
    <t>CONS01353</t>
  </si>
  <si>
    <t>FANS01350</t>
  </si>
  <si>
    <t>GRBR01249</t>
  </si>
  <si>
    <t>LACI01086</t>
  </si>
  <si>
    <t>SAUL01237</t>
  </si>
  <si>
    <t>21/01/2019</t>
  </si>
  <si>
    <t>STCL01249</t>
  </si>
  <si>
    <t>Building Information Modelling-Lifecycle Management</t>
  </si>
  <si>
    <t>Building Information Modelling</t>
  </si>
  <si>
    <t xml:space="preserve"> 8223"</t>
  </si>
  <si>
    <t>Modélisation des données du bâtiment</t>
  </si>
  <si>
    <t>G-78223</t>
  </si>
  <si>
    <t>ALGO01466</t>
  </si>
  <si>
    <t>CONS01266</t>
  </si>
  <si>
    <t>FANS01300</t>
  </si>
  <si>
    <t>BIM and Integrated Practice</t>
  </si>
  <si>
    <t>FANS01333</t>
  </si>
  <si>
    <t>Building Information Modeling Management</t>
  </si>
  <si>
    <t>GRBR01291</t>
  </si>
  <si>
    <t>Building Information Modelling (BIM)</t>
  </si>
  <si>
    <t>MOHA01312</t>
  </si>
  <si>
    <t>Aviation and Multi-engine IFR (Instrument Flight Rules) and Air Carrier Management</t>
  </si>
  <si>
    <t>Airline Pilot Flight Operations</t>
  </si>
  <si>
    <t>18/06/2018</t>
  </si>
  <si>
    <t>Opérations aériennes de pilote de ligne aérienne</t>
  </si>
  <si>
    <t>G-78401</t>
  </si>
  <si>
    <t>CONF01199</t>
  </si>
  <si>
    <t>SENE01292</t>
  </si>
  <si>
    <t>Aviation Pilot - Rotary Wing</t>
  </si>
  <si>
    <t xml:space="preserve"> 8407"</t>
  </si>
  <si>
    <t>Pilote d'hélicoptère</t>
  </si>
  <si>
    <t>G-78407</t>
  </si>
  <si>
    <t>CANA01032</t>
  </si>
  <si>
    <t>Marine Engineering Management</t>
  </si>
  <si>
    <t>Gestion du genie maritime</t>
  </si>
  <si>
    <t>G-78600</t>
  </si>
  <si>
    <t>GEOR01257</t>
  </si>
  <si>
    <t>Sustainable Manufacturing Operations Management</t>
  </si>
  <si>
    <t>Operations Management</t>
  </si>
  <si>
    <t>Gestion des opérations</t>
  </si>
  <si>
    <t>G-78900</t>
  </si>
  <si>
    <t>CONS01439</t>
  </si>
  <si>
    <t>FANS01317</t>
  </si>
  <si>
    <t>Aerospace Operations Management</t>
  </si>
  <si>
    <t>14/10/2022</t>
  </si>
  <si>
    <t>FANS01386</t>
  </si>
  <si>
    <t>Supply Chain Management - Global</t>
  </si>
  <si>
    <t>Supply Chain Management</t>
  </si>
  <si>
    <t>22/04/2021</t>
  </si>
  <si>
    <t>Logistique</t>
  </si>
  <si>
    <t>G-78902</t>
  </si>
  <si>
    <t>ALGO01493</t>
  </si>
  <si>
    <t>CAMB01316</t>
  </si>
  <si>
    <t>Supply Chain Management - Logistics</t>
  </si>
  <si>
    <t>CANA01135</t>
  </si>
  <si>
    <t>CENT01259</t>
  </si>
  <si>
    <t>CONS01322</t>
  </si>
  <si>
    <t>DURH01133</t>
  </si>
  <si>
    <t>DURH01269</t>
  </si>
  <si>
    <t>FANS01296</t>
  </si>
  <si>
    <t>Logistics And Supply Management</t>
  </si>
  <si>
    <t>GEOR01147</t>
  </si>
  <si>
    <t>GEOR01292</t>
  </si>
  <si>
    <t>26/07/2021</t>
  </si>
  <si>
    <t>GRBR01323</t>
  </si>
  <si>
    <t>HUMB01213</t>
  </si>
  <si>
    <t>Supply Chain Management - Global Logistics</t>
  </si>
  <si>
    <t>LOYT01165</t>
  </si>
  <si>
    <t>MOHA01292</t>
  </si>
  <si>
    <t>NIAG01246</t>
  </si>
  <si>
    <t>NORT01259</t>
  </si>
  <si>
    <t>27/06/2018</t>
  </si>
  <si>
    <t>SAUL01219</t>
  </si>
  <si>
    <t>SENE01216</t>
  </si>
  <si>
    <t>Logistics</t>
  </si>
  <si>
    <t>SHER01156</t>
  </si>
  <si>
    <t>SLAW01211</t>
  </si>
  <si>
    <t>Global Supply Chain Management</t>
  </si>
  <si>
    <t>SSFL01227</t>
  </si>
  <si>
    <t>27/03/2019</t>
  </si>
  <si>
    <t>SSFL01299</t>
  </si>
  <si>
    <t>STCL01245</t>
  </si>
  <si>
    <t>Package Design</t>
  </si>
  <si>
    <t>H770</t>
  </si>
  <si>
    <t>Conception de l'emballage</t>
  </si>
  <si>
    <t>G-78905</t>
  </si>
  <si>
    <t>DURH01157</t>
  </si>
  <si>
    <t>Structural Packaging Design and Management</t>
  </si>
  <si>
    <t>28/09/2017</t>
  </si>
  <si>
    <t xml:space="preserve"> 8906"</t>
  </si>
  <si>
    <t>Conception et gestion de l'emballage structurel</t>
  </si>
  <si>
    <t>G-78906</t>
  </si>
  <si>
    <t>CONS01327</t>
  </si>
  <si>
    <t>Publishing - Book, Magazine and Electronic</t>
  </si>
  <si>
    <t>G-79000</t>
  </si>
  <si>
    <t>Book And Magazine Publishing - Graduate Certificate</t>
  </si>
  <si>
    <t>Édition de livres et de magazines - P.D.</t>
  </si>
  <si>
    <t>CENT01150</t>
  </si>
  <si>
    <t>Professional Book Publishing</t>
  </si>
  <si>
    <t>Creative Book Publishing</t>
  </si>
  <si>
    <t xml:space="preserve"> 9001"</t>
  </si>
  <si>
    <t>Innovation dans les domaines de la publication et de l'édition</t>
  </si>
  <si>
    <t>G-79001</t>
  </si>
  <si>
    <t>HUMB01293</t>
  </si>
  <si>
    <t>Telecommunications Management</t>
  </si>
  <si>
    <t>Gestion des télécommunications</t>
  </si>
  <si>
    <t>G-79302</t>
  </si>
  <si>
    <t>CAMB01190</t>
  </si>
  <si>
    <t>Network Management</t>
  </si>
  <si>
    <t>DURH01080</t>
  </si>
  <si>
    <t>Telecommunications Management - International</t>
  </si>
  <si>
    <t>HUMB01206</t>
  </si>
  <si>
    <t>Telecommunications - Network Management</t>
  </si>
  <si>
    <t>SHER01101</t>
  </si>
  <si>
    <t>Telecommunications - Contact Centre Management</t>
  </si>
  <si>
    <t>SHER01189</t>
  </si>
  <si>
    <t>Telecommunications - Electronic Business Management</t>
  </si>
  <si>
    <t>SHER01190</t>
  </si>
  <si>
    <t>Post Production</t>
  </si>
  <si>
    <t>Post-production</t>
  </si>
  <si>
    <t xml:space="preserve"> 9401"</t>
  </si>
  <si>
    <t>Postproduction audiovisuelle</t>
  </si>
  <si>
    <t>G-79401</t>
  </si>
  <si>
    <t>CANA01215</t>
  </si>
  <si>
    <t>HUMB01269</t>
  </si>
  <si>
    <t>Advanced Filmmaking</t>
  </si>
  <si>
    <t>Advanced Television And Film</t>
  </si>
  <si>
    <t>Production télévisuelle et cinématographique avancée</t>
  </si>
  <si>
    <t>G-79402</t>
  </si>
  <si>
    <t>DURH01239</t>
  </si>
  <si>
    <t>M012</t>
  </si>
  <si>
    <t>FANS01244</t>
  </si>
  <si>
    <t>Advanced Social Media Production - Auteurism</t>
  </si>
  <si>
    <t>GRBR01349</t>
  </si>
  <si>
    <t>Television Writing And Producing</t>
  </si>
  <si>
    <t>HUMB01246</t>
  </si>
  <si>
    <t>Advanced Television and Film</t>
  </si>
  <si>
    <t>SHER01185</t>
  </si>
  <si>
    <t>Interactive Multimedia</t>
  </si>
  <si>
    <t>Interactive Media Management</t>
  </si>
  <si>
    <t>Arts des médias - multimédia interactif</t>
  </si>
  <si>
    <t>G-79403</t>
  </si>
  <si>
    <t>ALGO01306</t>
  </si>
  <si>
    <t>CANA01112</t>
  </si>
  <si>
    <t>CENT01156</t>
  </si>
  <si>
    <t>27/01/2023</t>
  </si>
  <si>
    <t>CENT01341</t>
  </si>
  <si>
    <t>CONF01138</t>
  </si>
  <si>
    <t>Interactive Media Management - Interaction Design</t>
  </si>
  <si>
    <t>CONS01320</t>
  </si>
  <si>
    <t>DURH01241</t>
  </si>
  <si>
    <t>Interactive Media Specialist</t>
  </si>
  <si>
    <t>FANS01261</t>
  </si>
  <si>
    <t>Digital Media</t>
  </si>
  <si>
    <t>GRBR01188</t>
  </si>
  <si>
    <t>Digital Design - Advanced Digital Design</t>
  </si>
  <si>
    <t>GRBR01240</t>
  </si>
  <si>
    <t>HUMB01216</t>
  </si>
  <si>
    <t>Rich Media</t>
  </si>
  <si>
    <t>HUMB01302</t>
  </si>
  <si>
    <t>User Experience Design</t>
  </si>
  <si>
    <t>HUMB01358</t>
  </si>
  <si>
    <t>Interactive Media Management - Creative Technologies</t>
  </si>
  <si>
    <t>HUMB01389</t>
  </si>
  <si>
    <t>Media Arts - Digital Production</t>
  </si>
  <si>
    <t>LOYT01096</t>
  </si>
  <si>
    <t>Interactive Media Management – Web Design and Development</t>
  </si>
  <si>
    <t>MOHA01304</t>
  </si>
  <si>
    <t>NIAG01137</t>
  </si>
  <si>
    <t>Multimedia Production</t>
  </si>
  <si>
    <t>NORT01192</t>
  </si>
  <si>
    <t>Multi Media Web Design</t>
  </si>
  <si>
    <t>SAUL01150</t>
  </si>
  <si>
    <t>Interactive Media Management - Digital Design</t>
  </si>
  <si>
    <t>SHER01161</t>
  </si>
  <si>
    <t>Multimedia Techniques - Advanced</t>
  </si>
  <si>
    <t xml:space="preserve"> 9404"</t>
  </si>
  <si>
    <t>Multimédia-avancé</t>
  </si>
  <si>
    <t>G-79404</t>
  </si>
  <si>
    <t>HUMB01217</t>
  </si>
  <si>
    <t>Game Development - Advanced Programming</t>
  </si>
  <si>
    <t>Digital Design - Game Design</t>
  </si>
  <si>
    <t>Conception numérique-création de jeux électroniques</t>
  </si>
  <si>
    <t>G-79405</t>
  </si>
  <si>
    <t>FANS01271</t>
  </si>
  <si>
    <t>28/12/2005</t>
  </si>
  <si>
    <t>GRBR01241</t>
  </si>
  <si>
    <t>Game Development Advanced Programming</t>
  </si>
  <si>
    <t>SHER01242</t>
  </si>
  <si>
    <t>VFX and Digital Cinema</t>
  </si>
  <si>
    <t xml:space="preserve"> 9406"</t>
  </si>
  <si>
    <t>VFX et le cinéma numérique</t>
  </si>
  <si>
    <t>G-79406</t>
  </si>
  <si>
    <t>DURH01194</t>
  </si>
  <si>
    <t>27/01/2022</t>
  </si>
  <si>
    <t xml:space="preserve"> 9407"</t>
  </si>
  <si>
    <t>Conception centrée sur l'utilisateur</t>
  </si>
  <si>
    <t>G-79407</t>
  </si>
  <si>
    <t>FANS01383</t>
  </si>
  <si>
    <t>13/12/2016</t>
  </si>
  <si>
    <t>HUMB01367</t>
  </si>
  <si>
    <t>24/02/2017</t>
  </si>
  <si>
    <t>SLAW01223</t>
  </si>
  <si>
    <t>Advanced Television and Film - Script to Screen</t>
  </si>
  <si>
    <t>Advanced Television and Film – Script to Screen</t>
  </si>
  <si>
    <t xml:space="preserve"> 9408"</t>
  </si>
  <si>
    <t>CENT01281</t>
  </si>
  <si>
    <t>Investigative Journalism and Documentary Production</t>
  </si>
  <si>
    <t>DURH01238</t>
  </si>
  <si>
    <t>Film &amp; Multiplatform Storytelling</t>
  </si>
  <si>
    <t>HUMB01352</t>
  </si>
  <si>
    <t>Multimedia Storytelling</t>
  </si>
  <si>
    <t>24/06/2017</t>
  </si>
  <si>
    <t>MOHA01290</t>
  </si>
  <si>
    <t>Documentary and Non-Fiction Media Production</t>
  </si>
  <si>
    <t>SENE01297</t>
  </si>
  <si>
    <t>Television and Film - Business</t>
  </si>
  <si>
    <t>Television and Film – Business</t>
  </si>
  <si>
    <t xml:space="preserve"> 9409"</t>
  </si>
  <si>
    <t>CENT01279</t>
  </si>
  <si>
    <t>Interactive Digital Media</t>
  </si>
  <si>
    <t>24/07/2007</t>
  </si>
  <si>
    <t xml:space="preserve"> 9410"</t>
  </si>
  <si>
    <t>Média numériques interactifs</t>
  </si>
  <si>
    <t>G-79410</t>
  </si>
  <si>
    <t>CENT01218</t>
  </si>
  <si>
    <t>Advanced Filmmaking - Digital Content Creation</t>
  </si>
  <si>
    <t xml:space="preserve"> 9411"</t>
  </si>
  <si>
    <t>G-79411</t>
  </si>
  <si>
    <t>LOYT01191</t>
  </si>
  <si>
    <t>Advanced Live Digital Media Production</t>
  </si>
  <si>
    <t>24/10/2022</t>
  </si>
  <si>
    <t>Production avancée de médias numériques en direct</t>
  </si>
  <si>
    <t>G-79412</t>
  </si>
  <si>
    <t>FANS01387</t>
  </si>
  <si>
    <t>Postproduction Télévisuelle</t>
  </si>
  <si>
    <t>Postproduction Television (S002)</t>
  </si>
  <si>
    <t xml:space="preserve"> 9415"</t>
  </si>
  <si>
    <t>Postproduction Télévisuelle (S002)</t>
  </si>
  <si>
    <t>LACI01156</t>
  </si>
  <si>
    <t>Special Needs Communication</t>
  </si>
  <si>
    <t xml:space="preserve"> 9800"</t>
  </si>
  <si>
    <t>Communication auprès des personnes ayant des besoins spéciaux</t>
  </si>
  <si>
    <t>G-79800</t>
  </si>
  <si>
    <t>SHER01117</t>
  </si>
  <si>
    <t>Intercultural Communication</t>
  </si>
  <si>
    <t xml:space="preserve"> 9801"</t>
  </si>
  <si>
    <t>Communication interculturelle</t>
  </si>
  <si>
    <t>G-79801</t>
  </si>
  <si>
    <t>SHER01118</t>
  </si>
  <si>
    <t>Occupational Health and Safety Management</t>
  </si>
  <si>
    <t>Gestion de la santé et sécurité au travail</t>
  </si>
  <si>
    <t>G-79804</t>
  </si>
  <si>
    <t>CENT01343</t>
  </si>
  <si>
    <t>Occupational Health, Safety and Wellness</t>
  </si>
  <si>
    <t>CONS01315</t>
  </si>
  <si>
    <t>Infection Prevention and Control</t>
  </si>
  <si>
    <t>CONS01417</t>
  </si>
  <si>
    <t>FANS01393</t>
  </si>
  <si>
    <t>GEOR01222</t>
  </si>
  <si>
    <t>HUMB01391</t>
  </si>
  <si>
    <t>Health, Safety and Environmental Compliance</t>
  </si>
  <si>
    <t>SSFL01280</t>
  </si>
  <si>
    <t>Environment, Health and Safety Management</t>
  </si>
  <si>
    <t>13/05/2025</t>
  </si>
  <si>
    <t>Santé, securité et conformité environnementale</t>
  </si>
  <si>
    <t>G-79806</t>
  </si>
  <si>
    <t>ALGO01505</t>
  </si>
  <si>
    <t>Environment Health and Safety Management</t>
  </si>
  <si>
    <t>DURH01263</t>
  </si>
  <si>
    <t>Health Sector Regulatory Compliance</t>
  </si>
  <si>
    <t>22/10/2019</t>
  </si>
  <si>
    <t>HUMB01382</t>
  </si>
  <si>
    <t>SSFL01293</t>
  </si>
  <si>
    <t>Honours Bachelor of Commerce (Accounting)</t>
  </si>
  <si>
    <t>Bachelor of Commerce (Accounting)</t>
  </si>
  <si>
    <t>B-80100</t>
  </si>
  <si>
    <t>Baccalauréat en commerce - comptabilité</t>
  </si>
  <si>
    <t>FANS03004</t>
  </si>
  <si>
    <t>HUMB03014</t>
  </si>
  <si>
    <t>Honours Bachelor of Business Administration (Accounting)</t>
  </si>
  <si>
    <t>30/01/2014</t>
  </si>
  <si>
    <t>SHER03015</t>
  </si>
  <si>
    <t>Bachelor Of Applied Business (integrated Accounting And Information Technology Management)</t>
  </si>
  <si>
    <t>Bachelor of Applied Business (Integrated Accounting And Information Technology Management)</t>
  </si>
  <si>
    <t>Baccalauréats en affaires appliquées-comptabilité intégrée et gestion de la TI</t>
  </si>
  <si>
    <t>B-80103</t>
  </si>
  <si>
    <t>CENT03001</t>
  </si>
  <si>
    <t>Bachelor of Business Administration (Honours) - Accounting, Audit and Information Technology</t>
  </si>
  <si>
    <t>CONS03007</t>
  </si>
  <si>
    <t>Honours Bachelor of Commerce - Accounting and Finance</t>
  </si>
  <si>
    <t>Bachelor of Applied Business (International Accounting And Finance)</t>
  </si>
  <si>
    <t>Baccalauréats en affaires appliquées - finance et comptabilité internationale</t>
  </si>
  <si>
    <t>B-80104</t>
  </si>
  <si>
    <t>Bachelor of Applied Business (International Accounting And Finance</t>
  </si>
  <si>
    <t>SENE03006</t>
  </si>
  <si>
    <t>Bachelor of Commerce (Honours) - Financial Services</t>
  </si>
  <si>
    <t>Bachelor of Commerce (Finance)</t>
  </si>
  <si>
    <t>4 years</t>
  </si>
  <si>
    <t xml:space="preserve"> 0199"</t>
  </si>
  <si>
    <t>Baccalauréat en commerce - finances</t>
  </si>
  <si>
    <t>B-80199</t>
  </si>
  <si>
    <t>FR-Bachelor of Commerce (Finance)</t>
  </si>
  <si>
    <t>CONS03019</t>
  </si>
  <si>
    <t>Honours Bachelor of Commerce (Finance)</t>
  </si>
  <si>
    <t>HUMB03019</t>
  </si>
  <si>
    <t>Honours Bachelor of Business Administration (Finance)</t>
  </si>
  <si>
    <t>SHER03016</t>
  </si>
  <si>
    <t>Bachelor of Business Administration (Trades Management) (Honours)</t>
  </si>
  <si>
    <t>Bachelor of Commerce (Business Management)</t>
  </si>
  <si>
    <t>27/06/2019</t>
  </si>
  <si>
    <t>Baccalauréat en commerce (Gestion d’entreprise)</t>
  </si>
  <si>
    <t>B-80200</t>
  </si>
  <si>
    <t>Baccalauréat en commerce - gestion entrepreuniale</t>
  </si>
  <si>
    <t>ALGO03011</t>
  </si>
  <si>
    <t>Baccalauréat spécialisé en administration des affaires</t>
  </si>
  <si>
    <t>BORE03002</t>
  </si>
  <si>
    <t>Honours Bachelor of Business Administration</t>
  </si>
  <si>
    <t>CAMB03002</t>
  </si>
  <si>
    <t>Honours Bachelor of Commerce (Management)</t>
  </si>
  <si>
    <t>FANS03007</t>
  </si>
  <si>
    <t>Honours Bachelor of Business Administration (Management and Leadership)</t>
  </si>
  <si>
    <t>GEOR03004</t>
  </si>
  <si>
    <t>Honours Bachelor of Business Administration (Business Analytics)</t>
  </si>
  <si>
    <t>GRBR03010</t>
  </si>
  <si>
    <t>15/04/2020</t>
  </si>
  <si>
    <t>GRBR03011</t>
  </si>
  <si>
    <t>Honours Bachelor of Business Administration (Management)</t>
  </si>
  <si>
    <t>16/03/2023</t>
  </si>
  <si>
    <t>GRBR03017</t>
  </si>
  <si>
    <t>Honours Bachelor of Commerce (Management Studies)</t>
  </si>
  <si>
    <t>HUMB03020</t>
  </si>
  <si>
    <t>Baccalauréat spécialisé en commerce - management</t>
  </si>
  <si>
    <t>LACI03003</t>
  </si>
  <si>
    <t>22/04/2020</t>
  </si>
  <si>
    <t>MOHA03004</t>
  </si>
  <si>
    <t>Honours Bachelor of Commerce (Business Management)</t>
  </si>
  <si>
    <t>SENE03011</t>
  </si>
  <si>
    <t>Honours Bachelor Of Commerce (Financial Services)</t>
  </si>
  <si>
    <t>Bachelor Of Applied Business (financial Services)</t>
  </si>
  <si>
    <t>Baccalauréats en affaires appliquées-services financiers</t>
  </si>
  <si>
    <t>B-80201</t>
  </si>
  <si>
    <t>Bachelor of Applied Business (Financial Services)</t>
  </si>
  <si>
    <t>GRBR03000</t>
  </si>
  <si>
    <t>Bachelor of Business Administration (Honours) - International Business Management</t>
  </si>
  <si>
    <t>Bachelor of Applied Business (International Business Management)</t>
  </si>
  <si>
    <t>26/10/2005</t>
  </si>
  <si>
    <t>Baccalauréats en affaires appliquées - gestion du commerce international</t>
  </si>
  <si>
    <t>B-80202</t>
  </si>
  <si>
    <t>CONS03005</t>
  </si>
  <si>
    <t>Honours Bachelor of Commerce (International Business)</t>
  </si>
  <si>
    <t>HUMB03009</t>
  </si>
  <si>
    <t>Honours Bachelor of Commerce (International Business Management)</t>
  </si>
  <si>
    <t>SENE03012</t>
  </si>
  <si>
    <t>Honours Bachelor of Business Administration (Global Business Management)</t>
  </si>
  <si>
    <t>SHER03004</t>
  </si>
  <si>
    <t>Honours Bachelor of International Development</t>
  </si>
  <si>
    <t>Bachelor Of Applied Business (international Commerce And Global Development)</t>
  </si>
  <si>
    <t>Baccalauréat en affaires appliqués-commerce international et développment global</t>
  </si>
  <si>
    <t>B-80203</t>
  </si>
  <si>
    <t>Bachelor of Applied Business (International Commerce And Global Development)</t>
  </si>
  <si>
    <t>HUMB03018</t>
  </si>
  <si>
    <t>Honours Bachelor of Business Administration (International Commerce and Global Development)</t>
  </si>
  <si>
    <t>NIAG03002</t>
  </si>
  <si>
    <t>Bachelor Of Applied Technology (industrial Management)</t>
  </si>
  <si>
    <t>Baccalauréat en technologie appliquée-gestion industrielle</t>
  </si>
  <si>
    <t>B-80217</t>
  </si>
  <si>
    <t>Bachelor of Applied Technology (Industrial Management)</t>
  </si>
  <si>
    <t>STCL03000</t>
  </si>
  <si>
    <t>Bachelor of Commerce (Municipal and Corporate Administration)</t>
  </si>
  <si>
    <t>Bachelor Of Applied Business (municipal And Corporate Administration)</t>
  </si>
  <si>
    <t>27/09/2006</t>
  </si>
  <si>
    <t>Baccalauréats en affaires appliquées - affaires générale et municipales</t>
  </si>
  <si>
    <t>B-80219</t>
  </si>
  <si>
    <t>Bachelor of Applied Business (Municipal And Corporate Administration)</t>
  </si>
  <si>
    <t>SENE03007</t>
  </si>
  <si>
    <t>Bachelor of Commerce (Strategic Human Resources Management) (Honours)</t>
  </si>
  <si>
    <t>Bachelor Of Applied Business (human Resources Strategy And Technology</t>
  </si>
  <si>
    <t>15/04/2021</t>
  </si>
  <si>
    <t>Baccalauréats en affaires appliquées-technologie et stratégie en ressources humaines</t>
  </si>
  <si>
    <t>B-80223</t>
  </si>
  <si>
    <t>Bachelor of Applied Business (Human Resources Strategy And Technology</t>
  </si>
  <si>
    <t>ALGO03014</t>
  </si>
  <si>
    <t>Honours Bachelor of Commerce (Human Resources Management)</t>
  </si>
  <si>
    <t>FANS03006</t>
  </si>
  <si>
    <t>HUMB03010</t>
  </si>
  <si>
    <t>Honours Bachelor of Business Administration (Human Resources)</t>
  </si>
  <si>
    <t>NIAG03003</t>
  </si>
  <si>
    <t>Honours Bachelor of Commerce (Human Resources Strategy and Technology)</t>
  </si>
  <si>
    <t>SENE03004</t>
  </si>
  <si>
    <t>Honours Bachelor of Business Administration (Human Resources Management)</t>
  </si>
  <si>
    <t>SHER03017</t>
  </si>
  <si>
    <t>Honours Bachelor of Public Relations Management</t>
  </si>
  <si>
    <t xml:space="preserve"> Bachelor of Applied Arts (Public Relations)</t>
  </si>
  <si>
    <t>Baccalauréat en arts appliqués - relations publique</t>
  </si>
  <si>
    <t>B-80243</t>
  </si>
  <si>
    <t>Bachelor of Applied Arts (Public Relations)</t>
  </si>
  <si>
    <t>CENT03003</t>
  </si>
  <si>
    <t>Bachelor of Public Relations (Honours)</t>
  </si>
  <si>
    <t>CONS03008</t>
  </si>
  <si>
    <t>Honours Bachelor of Public Relations</t>
  </si>
  <si>
    <t>HUMB03016</t>
  </si>
  <si>
    <t>Bachelor Of Applied Human Services (indigenous Leadership And Community Development)</t>
  </si>
  <si>
    <t>Baccalauréat en services à la personne appliqués-leadership autochtone et développement communautaire</t>
  </si>
  <si>
    <t>B-80259</t>
  </si>
  <si>
    <t>Bachelor of Applied Human Services (Indigenous Leadership And Community Development)</t>
  </si>
  <si>
    <t>CONF03000</t>
  </si>
  <si>
    <t>Honours Bachelor of Commerce (Digital Business Management)</t>
  </si>
  <si>
    <t>Bachelor Of Applied Business (electronic Business)</t>
  </si>
  <si>
    <t>Baccalauréat en affaires appliquées-commerce électronique</t>
  </si>
  <si>
    <t>B-80272</t>
  </si>
  <si>
    <t>Bachelor of Applied Business (Electronic Business)</t>
  </si>
  <si>
    <t>HUMB03001</t>
  </si>
  <si>
    <t>Bachelor of Technology (Business Systems Development) (Honours)</t>
  </si>
  <si>
    <t>Bachelor of Technology (Business Systems Development)</t>
  </si>
  <si>
    <t>Baccalauréats en technologie (développement des systèmes d'affaires)</t>
  </si>
  <si>
    <t>B-80273</t>
  </si>
  <si>
    <t>ALGO03010</t>
  </si>
  <si>
    <t>Bachelor of Digital Technology Solutions (Honours)</t>
  </si>
  <si>
    <t>CONS03024</t>
  </si>
  <si>
    <t>Honours Bachelor of Commerce (Business Technology Management)</t>
  </si>
  <si>
    <t>28/03/2017</t>
  </si>
  <si>
    <t>Baccalauréat spécialisé en commerce (Gestion des technologies d'entreprise)</t>
  </si>
  <si>
    <t>B-80274</t>
  </si>
  <si>
    <t>SENE03019</t>
  </si>
  <si>
    <t>Honours Bachelor of Artificial Intelligence</t>
  </si>
  <si>
    <t>20/12/2019</t>
  </si>
  <si>
    <t>intelligence artificielle</t>
  </si>
  <si>
    <t>B-80502</t>
  </si>
  <si>
    <t>DURH03004</t>
  </si>
  <si>
    <t>Bachelor of Engineering (Software Engineering)</t>
  </si>
  <si>
    <t>17/12/2020</t>
  </si>
  <si>
    <t>Baccalauréat en génie (génie logiciel)</t>
  </si>
  <si>
    <t>B-80503</t>
  </si>
  <si>
    <t>SENE03023</t>
  </si>
  <si>
    <t>Honours Bachelor of Technology (Software Development)</t>
  </si>
  <si>
    <t>Bachelor Of Applied Technology (software Development)</t>
  </si>
  <si>
    <t>29/08/2003</t>
  </si>
  <si>
    <t>Baccalauréat en technologie appliquée-élaboration de logiciels</t>
  </si>
  <si>
    <t>B-80504</t>
  </si>
  <si>
    <t>Bachelor of Applied Technology (Software Development)</t>
  </si>
  <si>
    <t>SENE03002</t>
  </si>
  <si>
    <t>Baccalauréat spécialisé en sciences de l'informatique</t>
  </si>
  <si>
    <t>Bachelor Of Applied Information Sciences (software Systems - Design, Development And Management)</t>
  </si>
  <si>
    <t>Baccalauréats en sciences de l'information appliquées - suivi logiciel en conception, élaboration et gestion</t>
  </si>
  <si>
    <t>B-80505</t>
  </si>
  <si>
    <t>Bachelor of Applied Information Sciences (Software Systems - Design, Development And Management)</t>
  </si>
  <si>
    <t>Baccalauréat en sciences de l'information appliquées - suivi logiciel en conception, élaboration et gestion</t>
  </si>
  <si>
    <t>BORE03004</t>
  </si>
  <si>
    <t>CENT03002</t>
  </si>
  <si>
    <t>Bachelor of Computer Science (Honours)</t>
  </si>
  <si>
    <t>CONS03015</t>
  </si>
  <si>
    <t>Bachelor Of Applied Information Sciences (software Systems)</t>
  </si>
  <si>
    <t>HUMB03006</t>
  </si>
  <si>
    <t>Honours Bachelor of Computer Science</t>
  </si>
  <si>
    <t>SHER03027</t>
  </si>
  <si>
    <t>SHER03028</t>
  </si>
  <si>
    <t>Honours Bachelor of Applied Information Sciences (Information Systems Security)</t>
  </si>
  <si>
    <t>Bachelor of Applied Information Sciences (Information Systems Security)</t>
  </si>
  <si>
    <t>20/08/2003</t>
  </si>
  <si>
    <t>Baccalauréat en sciences de l’information appliquées-sécurité des systèmes d’information</t>
  </si>
  <si>
    <t>B-80509</t>
  </si>
  <si>
    <t>SHER03003</t>
  </si>
  <si>
    <t>Honours Bachelor Of Information Technology (Computer And Communication Networks)</t>
  </si>
  <si>
    <t>Bachelor Of Applied Information Sciences (computer And Communication Networking)</t>
  </si>
  <si>
    <t>Baccalauréat en sciences de l’information appliquées-réseautage informatique et de communications</t>
  </si>
  <si>
    <t>B-80511</t>
  </si>
  <si>
    <t>Bachelor of Applied Information Sciences (Computer And Communication Networking)</t>
  </si>
  <si>
    <t>CENT03000</t>
  </si>
  <si>
    <t>Honours Bachelor of Information Technology Design and Management</t>
  </si>
  <si>
    <t>27/04/2022</t>
  </si>
  <si>
    <t>SENE03027</t>
  </si>
  <si>
    <t>Bachelor Of Applied Technology (internet Systems)</t>
  </si>
  <si>
    <t>14/08/2003</t>
  </si>
  <si>
    <t>Baccalauréat en technologie appliquée-systèmes Internet</t>
  </si>
  <si>
    <t>B-80513</t>
  </si>
  <si>
    <t>Bachelor of Applied Technology (Internet Systems)</t>
  </si>
  <si>
    <t>MOHA03001</t>
  </si>
  <si>
    <t>Honours Bachelor of Applied Computer Science (Mobile Computing)</t>
  </si>
  <si>
    <t>Bachelor of Applied Computer Science (Mobile Computing)</t>
  </si>
  <si>
    <t>Baccalauréat en informatique appliquée (information mobile)</t>
  </si>
  <si>
    <t>B-80516</t>
  </si>
  <si>
    <t>FR-Bachelor of Applied Computer Science (Mobile Computing)</t>
  </si>
  <si>
    <t>SHER03012</t>
  </si>
  <si>
    <t>Honours Bachelor of Information Technology- Cybersecurity</t>
  </si>
  <si>
    <t>Bachelor Of Applied Technology (informatics And Security)</t>
  </si>
  <si>
    <t xml:space="preserve"> 0521"</t>
  </si>
  <si>
    <t>Baccalauréats en technologie appliquée - science de l'information et sécurité</t>
  </si>
  <si>
    <t>B-80521</t>
  </si>
  <si>
    <t>Bachelor of Applied Technology (Informatics And Security)</t>
  </si>
  <si>
    <t>SENE03005</t>
  </si>
  <si>
    <t>Honors Bachelor of Business Administration (Information Communication Technology)</t>
  </si>
  <si>
    <t>17/02/2018</t>
  </si>
  <si>
    <t>Baccalauréat en administration des affaires (technologies de la communication de l'information)</t>
  </si>
  <si>
    <t>B-80522</t>
  </si>
  <si>
    <t>STCL03001</t>
  </si>
  <si>
    <t>Bachelor of Analytics and Data Management (Honours)</t>
  </si>
  <si>
    <t>Bachelor of Data Science and Analytics</t>
  </si>
  <si>
    <t>Baccalauréat en science des données et des outils analytiques</t>
  </si>
  <si>
    <t>B-80523</t>
  </si>
  <si>
    <t>MOHA03005</t>
  </si>
  <si>
    <t>Honours Bachelor of Data Science and Analytics</t>
  </si>
  <si>
    <t>23/10/2018</t>
  </si>
  <si>
    <t>SENE03021</t>
  </si>
  <si>
    <t>Bachelor of Child and Youth Care (Honours)</t>
  </si>
  <si>
    <t>Bachelor of Applied Arts (Child Development)</t>
  </si>
  <si>
    <t>22/03/2022</t>
  </si>
  <si>
    <t>Baccalauréat en arts appliqués - développement de l'enfant</t>
  </si>
  <si>
    <t>B-80701</t>
  </si>
  <si>
    <t>ALGO03016</t>
  </si>
  <si>
    <t>Honours Bachelor of Child and Youth Care</t>
  </si>
  <si>
    <t>HUMB03015</t>
  </si>
  <si>
    <t>Honours Bachelor of Child Development</t>
  </si>
  <si>
    <t>SENE03009</t>
  </si>
  <si>
    <t>Honours Bachelor of Social Science (Criminal Justice)</t>
  </si>
  <si>
    <t>Bachelor of Applied Arts (Criminal Justice)</t>
  </si>
  <si>
    <t>Baccalauréat en arts appliqués - justice pénale</t>
  </si>
  <si>
    <t>B-80705</t>
  </si>
  <si>
    <t>HUMB03013</t>
  </si>
  <si>
    <t>Honours Bachelor of Counselling Psychology</t>
  </si>
  <si>
    <t>Baccalauréat en psychologie du counselling</t>
  </si>
  <si>
    <t>B-80718</t>
  </si>
  <si>
    <t>GEOR03007</t>
  </si>
  <si>
    <t>Honours Bachelor of Applied Psychology</t>
  </si>
  <si>
    <t>Bachelor of Applied Arts (Behavioural Psychology)</t>
  </si>
  <si>
    <t>17/03/2023</t>
  </si>
  <si>
    <t>Baccalauréat en arts appliqués-psychologie comportementale</t>
  </si>
  <si>
    <t>B-80719</t>
  </si>
  <si>
    <t>Baccalauréat en arts appliqués - psychologie comportementale</t>
  </si>
  <si>
    <t>CAMB03004</t>
  </si>
  <si>
    <t>Honours Bachelor of Behavioural Psychology</t>
  </si>
  <si>
    <t>FANS03008</t>
  </si>
  <si>
    <t>Honours Bachelor of Behavioral Analysis</t>
  </si>
  <si>
    <t>GRBR03005</t>
  </si>
  <si>
    <t>SENE03016</t>
  </si>
  <si>
    <t>SLAW03001</t>
  </si>
  <si>
    <t>Honours Bachelor of Behavioural Science</t>
  </si>
  <si>
    <t>Bachelor of Behavioural Science</t>
  </si>
  <si>
    <t>31/10/2017</t>
  </si>
  <si>
    <t>Baccalauréat en sciences du comportement</t>
  </si>
  <si>
    <t>B-80720</t>
  </si>
  <si>
    <t>DURH03002</t>
  </si>
  <si>
    <t>HUMB03024</t>
  </si>
  <si>
    <t>Bachelor Of Applied Arts (human Services Management)</t>
  </si>
  <si>
    <t>25/03/2003</t>
  </si>
  <si>
    <t>Baccalauréat en arts appliqués-gestion des services à la personne</t>
  </si>
  <si>
    <t>B-80724</t>
  </si>
  <si>
    <t>Bachelor of Applied Arts (Human Services Management)</t>
  </si>
  <si>
    <t>Baccalauréat en arts appliqués - gestion des services à la personne</t>
  </si>
  <si>
    <t>LOYT03000</t>
  </si>
  <si>
    <t>Bachelor of Community Mental Health and Wellness (Honours)</t>
  </si>
  <si>
    <t>Bachelor of Community Mental Health</t>
  </si>
  <si>
    <t>Baccalauréat en santé mentale communautaire</t>
  </si>
  <si>
    <t>B-80733</t>
  </si>
  <si>
    <t>CONS03029</t>
  </si>
  <si>
    <t>Honours Bachelor of Community Mental Health</t>
  </si>
  <si>
    <t>22/07/2021</t>
  </si>
  <si>
    <t>DURH03005</t>
  </si>
  <si>
    <t>Honours Bachelor of Mental Health &amp; Addiction</t>
  </si>
  <si>
    <t>SENE03015</t>
  </si>
  <si>
    <t>Honours Bachelor of Interpretation (American Sign Language -English)</t>
  </si>
  <si>
    <t>Bachelor of Interpretation (ASL-English)</t>
  </si>
  <si>
    <t>Baccalauréat en interprétation (ASL - Anglais)</t>
  </si>
  <si>
    <t>B-80735</t>
  </si>
  <si>
    <t>GRBR03006</t>
  </si>
  <si>
    <t>Honours Bachelor of Social Science - Addictions and Mental Health</t>
  </si>
  <si>
    <t>19/05/2020</t>
  </si>
  <si>
    <t>dépendances et santé mentale</t>
  </si>
  <si>
    <t>B-80902</t>
  </si>
  <si>
    <t>HUMB03029</t>
  </si>
  <si>
    <t>Bachelor of Engineering - Mechatronics</t>
  </si>
  <si>
    <t>28/04/2021</t>
  </si>
  <si>
    <t>Baccalauréat en génie - mécatronique</t>
  </si>
  <si>
    <t>B-81005</t>
  </si>
  <si>
    <t>HUMB03036</t>
  </si>
  <si>
    <t>SAUL03002</t>
  </si>
  <si>
    <t>Bachelor Of Applied Technology (technology Management)</t>
  </si>
  <si>
    <t>Baccalauréat en technologie appliquée-gestion des technologies</t>
  </si>
  <si>
    <t>B-81006</t>
  </si>
  <si>
    <t>Bachelor of Applied Technology (Technology Management)</t>
  </si>
  <si>
    <t>MOHA03002</t>
  </si>
  <si>
    <t>Bachelor of Automation and Robotics (Honours)</t>
  </si>
  <si>
    <t>Bachelor of Engineering (Mechanical Engineering)</t>
  </si>
  <si>
    <t>18/08/2017</t>
  </si>
  <si>
    <t>Baccalauréat en genie (ingénierie mécanique)</t>
  </si>
  <si>
    <t>B-81007</t>
  </si>
  <si>
    <t>ALGO03006</t>
  </si>
  <si>
    <t>21/11/2017</t>
  </si>
  <si>
    <t>SHER03023</t>
  </si>
  <si>
    <t>Bachelor of Engineering (Building Systems Engineering)</t>
  </si>
  <si>
    <t>Bachelor of Engineering - Building Systems Engineering</t>
  </si>
  <si>
    <t>16/12/2016</t>
  </si>
  <si>
    <t>Baccalauréat en génie— systèmes d'ingénierie du bâtiment</t>
  </si>
  <si>
    <t>B-81009</t>
  </si>
  <si>
    <t>CONS03013</t>
  </si>
  <si>
    <t>Bachelor of Engineering - Cyber Systems Engineering</t>
  </si>
  <si>
    <t>21/07/2020</t>
  </si>
  <si>
    <t>CONS03017</t>
  </si>
  <si>
    <t>Bachelor of Engineering – Sustainable Design Engineering</t>
  </si>
  <si>
    <t>17/09/2021</t>
  </si>
  <si>
    <t>CONS03020</t>
  </si>
  <si>
    <t>Bachelor of Engineering - The Built Environment</t>
  </si>
  <si>
    <t>30/07/2020</t>
  </si>
  <si>
    <t>HUMB03031</t>
  </si>
  <si>
    <t>HUMB03032</t>
  </si>
  <si>
    <t>Bachelor of Engineering - Information Systems Engineering</t>
  </si>
  <si>
    <t>HUMB03033</t>
  </si>
  <si>
    <t>Bachelor of Engineering</t>
  </si>
  <si>
    <t>HUMB03035</t>
  </si>
  <si>
    <t>Bachelor of Applied Science (Building Conservation) (Honours)</t>
  </si>
  <si>
    <t>Bachelor of Applied Science (Building Conservation)</t>
  </si>
  <si>
    <t>23/03/2022</t>
  </si>
  <si>
    <t>Baccalauréat en sciences appliquées (conservation des bâtiments)</t>
  </si>
  <si>
    <t>B-81010</t>
  </si>
  <si>
    <t>ALGO03017</t>
  </si>
  <si>
    <t>Bachelor Of Applied Technology (instrumentation And Control)</t>
  </si>
  <si>
    <t>17/03/2003</t>
  </si>
  <si>
    <t>Baccalauréat en technologie appliquée-instrumentation et contrôle</t>
  </si>
  <si>
    <t>B-81011</t>
  </si>
  <si>
    <t>Bachelor of Applied Technology (Instrumentation And Control)</t>
  </si>
  <si>
    <t>LAMB03001</t>
  </si>
  <si>
    <t>Bachelor Of Applied Technology (photonics)</t>
  </si>
  <si>
    <t>Baccalauréat en technologie appliquée-photonique</t>
  </si>
  <si>
    <t>B-81020</t>
  </si>
  <si>
    <t>Bachelor of Applied Technology (Photonics)</t>
  </si>
  <si>
    <t>ALGO03002</t>
  </si>
  <si>
    <t>NIAG03001</t>
  </si>
  <si>
    <t>Bachelor Of Applied Technology (science And Technological Education)</t>
  </si>
  <si>
    <t>23/11/2004</t>
  </si>
  <si>
    <t xml:space="preserve"> 1208"</t>
  </si>
  <si>
    <t>Baccalauréat de technologie appliquée-science et éducation technologique</t>
  </si>
  <si>
    <t>B-81208</t>
  </si>
  <si>
    <t>Bachelor of Applied Technology (Science And Technological Education)</t>
  </si>
  <si>
    <t>CAMB03000</t>
  </si>
  <si>
    <t>Bachelor of Early Learning and Community Development (Honours)</t>
  </si>
  <si>
    <t>Bachelor of Early Childhood Leadership</t>
  </si>
  <si>
    <t>B-81211</t>
  </si>
  <si>
    <t>Bachelor of Applied Arts (Early Childhood Leadership)</t>
  </si>
  <si>
    <t>Baccalauréat en arts appliqués - gestion de la petite enfance</t>
  </si>
  <si>
    <t>ALGO03005</t>
  </si>
  <si>
    <t>Honours Bachelor of Early Childhood Leadership</t>
  </si>
  <si>
    <t>FANS03002</t>
  </si>
  <si>
    <t>GRBR03004</t>
  </si>
  <si>
    <t>SHER03008</t>
  </si>
  <si>
    <t>Bachelor of Early Learning Program Development (Honours)</t>
  </si>
  <si>
    <t>Bachelor of Early Learning Program Development</t>
  </si>
  <si>
    <t xml:space="preserve"> 1217"</t>
  </si>
  <si>
    <t>Baccalauréat en élaboration des programmes d'apprentissage des jeunes enfants</t>
  </si>
  <si>
    <t>B-81217</t>
  </si>
  <si>
    <t>FR-Bachelor of Early Learning Program Development</t>
  </si>
  <si>
    <t>CONS03011</t>
  </si>
  <si>
    <t>Bachelor of Applied Biotechnology (Honours)</t>
  </si>
  <si>
    <t>Bachelor of Applied Technology (Biotechnology)</t>
  </si>
  <si>
    <t>Baccalauréat en technologie appliqué (Biotechnologie)</t>
  </si>
  <si>
    <t>B-81304</t>
  </si>
  <si>
    <t>CONS03018</t>
  </si>
  <si>
    <t>Honours Bachelor of Applied Technology (Biotechnology)</t>
  </si>
  <si>
    <t>FANS03001</t>
  </si>
  <si>
    <t>Baccalauréat en Biotechnologie</t>
  </si>
  <si>
    <t>LACI03000</t>
  </si>
  <si>
    <t>Honours Bachelor of Science - Biotechnology</t>
  </si>
  <si>
    <t>SENE03026</t>
  </si>
  <si>
    <t>Honours Bachelor of Science in Biomedical Sciences</t>
  </si>
  <si>
    <t>Baccalauréat ès sciences en sciences biomédicales</t>
  </si>
  <si>
    <t>B-81305</t>
  </si>
  <si>
    <t>HUMB03037</t>
  </si>
  <si>
    <t>Collaborative Nursing</t>
  </si>
  <si>
    <t>Programme conjoint en sciences infirmières</t>
  </si>
  <si>
    <t>B-81400</t>
  </si>
  <si>
    <t>ALGO01340</t>
  </si>
  <si>
    <t>BORE01105</t>
  </si>
  <si>
    <t>CAMB01239</t>
  </si>
  <si>
    <t>CANA01138</t>
  </si>
  <si>
    <t>CENT01180</t>
  </si>
  <si>
    <t>CONS01137</t>
  </si>
  <si>
    <t>DURH01121</t>
  </si>
  <si>
    <t>DURH01156</t>
  </si>
  <si>
    <t>FANS01216</t>
  </si>
  <si>
    <t>GEOR01157</t>
  </si>
  <si>
    <t>GRBR01193</t>
  </si>
  <si>
    <t>HUMB01263</t>
  </si>
  <si>
    <t>LACI01122</t>
  </si>
  <si>
    <t>LAMB01084</t>
  </si>
  <si>
    <t>LOYT01108</t>
  </si>
  <si>
    <t>MOHA01165</t>
  </si>
  <si>
    <t>21/09/2001</t>
  </si>
  <si>
    <t>NORT01191</t>
  </si>
  <si>
    <t>SAUL01152</t>
  </si>
  <si>
    <t>SENE01217</t>
  </si>
  <si>
    <t>SLAW01166</t>
  </si>
  <si>
    <t>14/03/2005</t>
  </si>
  <si>
    <t>SLAW01186</t>
  </si>
  <si>
    <t>SSFL01180</t>
  </si>
  <si>
    <t>STCL01162</t>
  </si>
  <si>
    <t>Baccalauréat en sciences infirmières</t>
  </si>
  <si>
    <t>Stand-alone Nursing Degree</t>
  </si>
  <si>
    <t>25/11/2021</t>
  </si>
  <si>
    <t>programmes autonomes de formation en soins infirmiers</t>
  </si>
  <si>
    <t>B-81401</t>
  </si>
  <si>
    <t>Stand-alone Nursing</t>
  </si>
  <si>
    <t>BORE03001</t>
  </si>
  <si>
    <t>Bachelor of Science in Nursing</t>
  </si>
  <si>
    <t>CAMB03001</t>
  </si>
  <si>
    <t>Honours Bachelor of Science-Nursing</t>
  </si>
  <si>
    <t>CANA03002</t>
  </si>
  <si>
    <t>Honours Bachelor of Science in Nursing (HBScN)</t>
  </si>
  <si>
    <t>CONF03001</t>
  </si>
  <si>
    <t>Bachelor of Science - Nursing (Honours)</t>
  </si>
  <si>
    <t>CONS03021</t>
  </si>
  <si>
    <t>Honours Bachelor of Science - Nursing</t>
  </si>
  <si>
    <t>GEOR03010</t>
  </si>
  <si>
    <t>Bachelor of Science - Nursing</t>
  </si>
  <si>
    <t>HUMB03030</t>
  </si>
  <si>
    <t>13/01/2022</t>
  </si>
  <si>
    <t>LACI03001</t>
  </si>
  <si>
    <t>16/12/2021</t>
  </si>
  <si>
    <t>LAMB03002</t>
  </si>
  <si>
    <t>28/09/2020</t>
  </si>
  <si>
    <t>LOYT03001</t>
  </si>
  <si>
    <t>Honours Bachelor of Science in Nursing</t>
  </si>
  <si>
    <t>20/04/2023</t>
  </si>
  <si>
    <t>NIAG03004</t>
  </si>
  <si>
    <t>29/06/2021</t>
  </si>
  <si>
    <t>SAUL03001</t>
  </si>
  <si>
    <t>25/06/2021</t>
  </si>
  <si>
    <t>SENE03024</t>
  </si>
  <si>
    <t>Honours Bachelor of Science- Nursing</t>
  </si>
  <si>
    <t>21/10/2022</t>
  </si>
  <si>
    <t>SHER03032</t>
  </si>
  <si>
    <t>SLAW03002</t>
  </si>
  <si>
    <t>Honours Bachelor of Science - Osteopathy</t>
  </si>
  <si>
    <t>Bachelor of Science - Osteopathy</t>
  </si>
  <si>
    <t>Baccalauréat en sciences - Ostéopathie</t>
  </si>
  <si>
    <t>B-81420</t>
  </si>
  <si>
    <t>SHER03031</t>
  </si>
  <si>
    <t>Honours Bachelor of Science (Dental Hygiene)</t>
  </si>
  <si>
    <t>B.A spécialisé en sciences (Hygiene dentaire)</t>
  </si>
  <si>
    <t>B-81627</t>
  </si>
  <si>
    <t>GRBR03014</t>
  </si>
  <si>
    <t>Bachelor Of Applied Health Information Sciences (Honours)</t>
  </si>
  <si>
    <t>Bachelor Of Applied Health Sciences (health Informatics Management)</t>
  </si>
  <si>
    <t>Baccalauréats en sciences de la santé appliquées - gestion de l'informatique de la santé</t>
  </si>
  <si>
    <t>B-81643</t>
  </si>
  <si>
    <t>Bachelor of Applied Health Sciences (Health Informatics Management)</t>
  </si>
  <si>
    <t>Baccalauréat en sciences de la santé appliquées - gestion de l'informatique de la santé</t>
  </si>
  <si>
    <t>CONS03004</t>
  </si>
  <si>
    <t>Honours Bachelor of Business Administration (Health Management)</t>
  </si>
  <si>
    <t>Bachelor of Commerce (Healthcare Management)</t>
  </si>
  <si>
    <t>Baccalauréat en commerce (Gestion des soins de santé)</t>
  </si>
  <si>
    <t>B-81644</t>
  </si>
  <si>
    <t>GEOR03008</t>
  </si>
  <si>
    <t>Honours Bachelor of Commerce (Healthcare Management)</t>
  </si>
  <si>
    <t>HUMB03025</t>
  </si>
  <si>
    <t>Honours Bachelor of Health Administration</t>
  </si>
  <si>
    <t>SENE03018</t>
  </si>
  <si>
    <t>Honours Bachelor of Health Care Technology Management</t>
  </si>
  <si>
    <t>Baccalauréat spécialisé en gestion de la technologie des soins de santé</t>
  </si>
  <si>
    <t>B-81646</t>
  </si>
  <si>
    <t>DURH03001</t>
  </si>
  <si>
    <t>Bachelor of Technology (Digital Health) (Honours)</t>
  </si>
  <si>
    <t>Bachelor of Technology (Digital Health)</t>
  </si>
  <si>
    <t>Baccalauréat en technologie (santé et informatique)</t>
  </si>
  <si>
    <t>B-81652</t>
  </si>
  <si>
    <t>ALGO03009</t>
  </si>
  <si>
    <t>Bachelor of Digital Health (Honours)</t>
  </si>
  <si>
    <t>14/12/2018</t>
  </si>
  <si>
    <t>MOHA03003</t>
  </si>
  <si>
    <t>Honours Bachelor of Craft and Design</t>
  </si>
  <si>
    <t>Bachelor of Craft and Design</t>
  </si>
  <si>
    <t>Baccalauréat en cinématographie et télévision</t>
  </si>
  <si>
    <t>B-81800</t>
  </si>
  <si>
    <t>Bachelor of Film and Television</t>
  </si>
  <si>
    <t>FR-Bachelor of Film and Television</t>
  </si>
  <si>
    <t>SHER03013</t>
  </si>
  <si>
    <t>Honours Bachelor of Industrial Design</t>
  </si>
  <si>
    <t>Bachelor of Industrial Design</t>
  </si>
  <si>
    <t>Baccalauréat en conception industrielle</t>
  </si>
  <si>
    <t>B-81817</t>
  </si>
  <si>
    <t>Bachelor of Applied Technology (Industrial Design)</t>
  </si>
  <si>
    <t>Baccalauréat en technologie appliquée-conception industrielle</t>
  </si>
  <si>
    <t>GEOR03009</t>
  </si>
  <si>
    <t>HUMB03003</t>
  </si>
  <si>
    <t>Sheridan - York Bachelor Of Design</t>
  </si>
  <si>
    <t>Baccalauréat de design (Sheridan - York)</t>
  </si>
  <si>
    <t>B-81820</t>
  </si>
  <si>
    <t>Sheridan - York Bachelor of Design</t>
  </si>
  <si>
    <t>SHER01032</t>
  </si>
  <si>
    <t>Honours Bachelor of Commerce (Fashion Management)</t>
  </si>
  <si>
    <t>Bachelor Of Applied Business(fashion Management)</t>
  </si>
  <si>
    <t>BAA - gestion de la mode</t>
  </si>
  <si>
    <t>B-81823</t>
  </si>
  <si>
    <t>Bachelor of Applied Business (Fashion Management)</t>
  </si>
  <si>
    <t>Baccalauréat en affaires appliquées- gestion de la mode</t>
  </si>
  <si>
    <t>HUMB03011</t>
  </si>
  <si>
    <t>Bachelor of Design (Honours)</t>
  </si>
  <si>
    <t>Bachelor of Design</t>
  </si>
  <si>
    <t>20/12/2013</t>
  </si>
  <si>
    <t xml:space="preserve"> 1824"</t>
  </si>
  <si>
    <t>Baccalauréat de design</t>
  </si>
  <si>
    <t>B-81824</t>
  </si>
  <si>
    <t>FR-Bachelor of Design</t>
  </si>
  <si>
    <t>CONS03010</t>
  </si>
  <si>
    <t>Honours Bachelor of Brand Design</t>
  </si>
  <si>
    <t>GRBR03009</t>
  </si>
  <si>
    <t>Honours Bachelor of Film and Media Production</t>
  </si>
  <si>
    <t>Bachelor of Applied Arts (Film and Media Production)</t>
  </si>
  <si>
    <t>Baccalauréat en arts appliqués - réalisation de filme et médias</t>
  </si>
  <si>
    <t>B-81829</t>
  </si>
  <si>
    <t>HUMB03012</t>
  </si>
  <si>
    <t>Honours Bachelor of Photography</t>
  </si>
  <si>
    <t>Bachelor of Applied Arts (Photography)</t>
  </si>
  <si>
    <t>B-81831</t>
  </si>
  <si>
    <t>Baccalauréat en arts appliqués - photographie</t>
  </si>
  <si>
    <t>SHER03007</t>
  </si>
  <si>
    <t>Bachelor of Interior Design (Honours)</t>
  </si>
  <si>
    <t>Bachelor Of Applied Arts (interior Design)</t>
  </si>
  <si>
    <t>Baccalauréats en arts appliqués - design intérieur</t>
  </si>
  <si>
    <t>B-81833</t>
  </si>
  <si>
    <t>Bachelor of Applied Arts (Interior Design)</t>
  </si>
  <si>
    <t>Baccalauréat en arts appliqués - design intérieur</t>
  </si>
  <si>
    <t>ALGO03001</t>
  </si>
  <si>
    <t>CONS03009</t>
  </si>
  <si>
    <t>Honours Bachelor of Interior Design</t>
  </si>
  <si>
    <t>FANS03003</t>
  </si>
  <si>
    <t>GEOR03006</t>
  </si>
  <si>
    <t>14/04/2022</t>
  </si>
  <si>
    <t>GRBR03016</t>
  </si>
  <si>
    <t>HUMB03007</t>
  </si>
  <si>
    <t>Honours Bachelor of interior Design</t>
  </si>
  <si>
    <t>SHER03006</t>
  </si>
  <si>
    <t>Honours Bachelor of Game Design</t>
  </si>
  <si>
    <t>Bachelor of Applied Arts (Game Design)</t>
  </si>
  <si>
    <t>Baccalauréat en arts appliqués (conception de jeux)</t>
  </si>
  <si>
    <t>B-81900</t>
  </si>
  <si>
    <t>FR-Bachelor of Applied Arts (Game Design)</t>
  </si>
  <si>
    <t>SHER03010</t>
  </si>
  <si>
    <t>Honours Bachelor of Animation</t>
  </si>
  <si>
    <t>Bachelor Of Applied Arts (animation)</t>
  </si>
  <si>
    <t>B-81901</t>
  </si>
  <si>
    <t>Baccalauréat en arts appliqués - animation</t>
  </si>
  <si>
    <t>SHER03000</t>
  </si>
  <si>
    <t>Honours Bachelor of Music</t>
  </si>
  <si>
    <t>Bachelor Of Applied Music (contemporary Music)</t>
  </si>
  <si>
    <t>Baccalauréats en musique appliquée - musique contemporaine</t>
  </si>
  <si>
    <t>B-81907</t>
  </si>
  <si>
    <t>Bachelor of Applied Music (Contemporary Music)</t>
  </si>
  <si>
    <t>Baccalauréat en musique appliquée - musique contemporaine</t>
  </si>
  <si>
    <t>HUMB03005</t>
  </si>
  <si>
    <t>Honours Bachelor of Music Theatre Performance</t>
  </si>
  <si>
    <t>Bachelor of Applied Arts (Music Theatre Performance)</t>
  </si>
  <si>
    <t>B-81912</t>
  </si>
  <si>
    <t>Baccalauréat en arts appliqués - théatre musicale</t>
  </si>
  <si>
    <t>SHER03009</t>
  </si>
  <si>
    <t>Bachelor of Creative and Professional Writing</t>
  </si>
  <si>
    <t>Bachelor of Creative Writing and Publishing</t>
  </si>
  <si>
    <t>13/10/2020</t>
  </si>
  <si>
    <t>baccalauréat spécialisé en création littéraire et d’édition</t>
  </si>
  <si>
    <t>B-82003</t>
  </si>
  <si>
    <t>HUMB03034</t>
  </si>
  <si>
    <t>Honours Bachelor of Creative Writing and Publishing</t>
  </si>
  <si>
    <t>30/03/2016</t>
  </si>
  <si>
    <t>SHER03020</t>
  </si>
  <si>
    <t>Honours Bachelor of Journalism</t>
  </si>
  <si>
    <t>Bachelor of Journalism</t>
  </si>
  <si>
    <t>Baccalauréat en journalisme</t>
  </si>
  <si>
    <t>B-82006</t>
  </si>
  <si>
    <t>HUMB03017</t>
  </si>
  <si>
    <t>Bachelor of Digital Marketing Communication (Honours)</t>
  </si>
  <si>
    <t>Bachelor of Digital Communications</t>
  </si>
  <si>
    <t>Baccalauréat en communications numériques</t>
  </si>
  <si>
    <t>B-82012</t>
  </si>
  <si>
    <t>FR-Bachelor of Digital Communications</t>
  </si>
  <si>
    <t>ALGO03008</t>
  </si>
  <si>
    <t>Honours Bachelor of Digital Communications</t>
  </si>
  <si>
    <t>HUMB03023</t>
  </si>
  <si>
    <t>Honours Bachelor of Communications and Media</t>
  </si>
  <si>
    <t>SENE03025</t>
  </si>
  <si>
    <t>Honours Bachelor of Creative Advertising</t>
  </si>
  <si>
    <t>Bachelor Of Applied Arts (creative Advertising)</t>
  </si>
  <si>
    <t>Baccalauréat en arts appliqués-publicité créative</t>
  </si>
  <si>
    <t>B-82102</t>
  </si>
  <si>
    <t>Bachelor of Applied Arts (Creative Advertising)</t>
  </si>
  <si>
    <t>Baccalauréat en arts appliqués - publicité créative</t>
  </si>
  <si>
    <t>HUMB03004</t>
  </si>
  <si>
    <t>Honours Bachelor of Health Sciences (Workplace Health and Wellness)</t>
  </si>
  <si>
    <t>Bachelor of Health Sciences (Workplace Health and Wellness)</t>
  </si>
  <si>
    <t>Baccalauréat en sciences de la santé appliquées - la santé et le bien-être au travail</t>
  </si>
  <si>
    <t>B-82198</t>
  </si>
  <si>
    <t>HUMB03027</t>
  </si>
  <si>
    <t>Honours Bachelor of Health Sciences (Kinesiology and Health Promotion)</t>
  </si>
  <si>
    <t>Bachelor of Applied Health Sciences (Exercise Sciences and Health Promotion)</t>
  </si>
  <si>
    <t xml:space="preserve"> 2199"</t>
  </si>
  <si>
    <t>Baccalauréat en sciences de la santé appliquées - science d'exercise et la promouvoir de la santé</t>
  </si>
  <si>
    <t>B-82199</t>
  </si>
  <si>
    <t>SHER03005</t>
  </si>
  <si>
    <t>Honours Bachelor of Applied Health Sciences (Athletic Therapy)</t>
  </si>
  <si>
    <t>Bachelor Of Applied Health Sciences (athletic Therapy)</t>
  </si>
  <si>
    <t>Baccalauréat en sciences de la santé appliquées-thérapie sportive</t>
  </si>
  <si>
    <t>B-82200</t>
  </si>
  <si>
    <t>Bachelor of Applied Health Sciences (Athletic Therapy)</t>
  </si>
  <si>
    <t>SHER03001</t>
  </si>
  <si>
    <t>Bachelor of Event, Sport, and Entertainment Management (Honours)</t>
  </si>
  <si>
    <t>Event, Sports, Entertainment Management</t>
  </si>
  <si>
    <t>31/08/2020</t>
  </si>
  <si>
    <t>Événement, Sports, Gestion du divertissement</t>
  </si>
  <si>
    <t>B-82205</t>
  </si>
  <si>
    <t>ALGO03013</t>
  </si>
  <si>
    <t>Honours Bachelor of Therapeutic Recreation</t>
  </si>
  <si>
    <t>Bachelor of Applied Arts (Therapeutic Recreation)</t>
  </si>
  <si>
    <t>Baccalauréat en arts appliqués - loisirs thérapeutiques</t>
  </si>
  <si>
    <t>B-82206</t>
  </si>
  <si>
    <t>SENE03010</t>
  </si>
  <si>
    <t>Honours Bachelor of Business Administration (Golf Management)</t>
  </si>
  <si>
    <t>Bachelor Of Applied Business (Golf Management)</t>
  </si>
  <si>
    <t>Baccalauréat en affaires appliquées-gestion du golf</t>
  </si>
  <si>
    <t>B-82220</t>
  </si>
  <si>
    <t>Bachelor of Applied Business (Golf Management)</t>
  </si>
  <si>
    <t>GEOR03002</t>
  </si>
  <si>
    <t>Honours Bachelor of Paralegal</t>
  </si>
  <si>
    <t>Bachelor Of Applied Arts (paralegal Studies)</t>
  </si>
  <si>
    <t>B-82611</t>
  </si>
  <si>
    <t>DURH03006</t>
  </si>
  <si>
    <t>DURH03007</t>
  </si>
  <si>
    <t>Honours Bachelor of Paralegal Studies</t>
  </si>
  <si>
    <t>HUMB03000</t>
  </si>
  <si>
    <t>Bachelor Of Applied Technology (construction And Environment - Regulations And Compliance)</t>
  </si>
  <si>
    <t>Baccalauréat en technologie appliquée-Construction et droit environnemental</t>
  </si>
  <si>
    <t>B-82613</t>
  </si>
  <si>
    <t>Bachelor of Applied Technology (Construction And Environment - Regulations And Compliance)</t>
  </si>
  <si>
    <t>GRBR03001</t>
  </si>
  <si>
    <t>Bachelor Of Applied Technology (environmental Health And Safety)</t>
  </si>
  <si>
    <t>Bachelor Of Applied Technology (environmental Assessment And Management)</t>
  </si>
  <si>
    <t>Baccalauréat en technologie appliquée-gestion et évaluation environnementale</t>
  </si>
  <si>
    <t>B-82700</t>
  </si>
  <si>
    <t>Bachelor of Applied Technology (Environmental Assessment And Management)</t>
  </si>
  <si>
    <t>LAMB03000</t>
  </si>
  <si>
    <t>SSFL03000</t>
  </si>
  <si>
    <t>Bachelor Of Applied Technology (integrated Environmental Site Remediation)</t>
  </si>
  <si>
    <t>Baccalauréat en technologie appliquée-assainissement environnemental intégré des sites</t>
  </si>
  <si>
    <t>B-82703</t>
  </si>
  <si>
    <t>Bachelor of Applied Technology (Integrated Environmental Site Remediation)</t>
  </si>
  <si>
    <t>SENE03001</t>
  </si>
  <si>
    <t>Honours Bachelor of Commerce - Financial Planning</t>
  </si>
  <si>
    <t>Bachelor Of Applied Business (financial Services Management)</t>
  </si>
  <si>
    <t>Baccalauréat en affaires appliquées-gestion de services financiers</t>
  </si>
  <si>
    <t>B-82801</t>
  </si>
  <si>
    <t>Bachelor of Applied Business (Financial Services Management)</t>
  </si>
  <si>
    <t>SENE03000</t>
  </si>
  <si>
    <t>Bachelor of Commerce (Marketing) (Honours)</t>
  </si>
  <si>
    <t>Bachelor of Commerce (Marketing)</t>
  </si>
  <si>
    <t>Baccalauréat en commerce - commercialisation</t>
  </si>
  <si>
    <t>B-82900</t>
  </si>
  <si>
    <t>FR-Bachelor of Commerce (Marketing)</t>
  </si>
  <si>
    <t>ALGO03015</t>
  </si>
  <si>
    <t>Honours Bachelor of Commerce (Digital Marketing)</t>
  </si>
  <si>
    <t>FANS03005</t>
  </si>
  <si>
    <t>GRBR03013</t>
  </si>
  <si>
    <t>Honours Bachelor of Commerce (Marketing)</t>
  </si>
  <si>
    <t>HUMB03021</t>
  </si>
  <si>
    <t>Honours Bachelor of Commerce - Marketing</t>
  </si>
  <si>
    <t>14/07/2016</t>
  </si>
  <si>
    <t>SENE03017</t>
  </si>
  <si>
    <t>Honours Bachelor of Business Administration (Marketing Management)</t>
  </si>
  <si>
    <t>SHER03018</t>
  </si>
  <si>
    <t>Honours Bachelor of Business Administration (Automotive Management)</t>
  </si>
  <si>
    <t>Bachelor Of Applied Business (automotive Management)</t>
  </si>
  <si>
    <t>Baccalauréat en affaires appliquées-gestion automobile</t>
  </si>
  <si>
    <t>B-82907</t>
  </si>
  <si>
    <t>Bachelor of Applied Business (Automotive Management)</t>
  </si>
  <si>
    <t>GEOR03000</t>
  </si>
  <si>
    <t>Bachelor of Public Safety (Honours)</t>
  </si>
  <si>
    <t>Bachelor of Applied Human Services (Community and Criminal Justice)</t>
  </si>
  <si>
    <t>Baccalauréat en services à la personne appliqués - justice pénale et communautaire</t>
  </si>
  <si>
    <t>B-83007</t>
  </si>
  <si>
    <t>ALGO03007</t>
  </si>
  <si>
    <t>Bachelor of Community and Criminal Justice (Honours)</t>
  </si>
  <si>
    <t>CONS03006</t>
  </si>
  <si>
    <t>Bachelor of Risk, Threat, and Crime Analysis (Honours)</t>
  </si>
  <si>
    <t>CONS03028</t>
  </si>
  <si>
    <t>Honours Bachelor of Crime and Intelligence Analysis</t>
  </si>
  <si>
    <t>SENE03020</t>
  </si>
  <si>
    <t>Honours Bachelor of Community Safety</t>
  </si>
  <si>
    <t>15/08/2017</t>
  </si>
  <si>
    <t>SHER03021</t>
  </si>
  <si>
    <t>Honors Bachelor of Applied Arts in Social Justice and Legal Studies</t>
  </si>
  <si>
    <t>STCL03002</t>
  </si>
  <si>
    <t>Honours Bachelor of Police Studies</t>
  </si>
  <si>
    <t>Bachelor Of Applied Human Services (police Studies)</t>
  </si>
  <si>
    <t>Baccalauréat en services à la personne appliqués-études policières</t>
  </si>
  <si>
    <t>B-83008</t>
  </si>
  <si>
    <t>Bachelor of Applied Human Services (Police Studies)</t>
  </si>
  <si>
    <t>GEOR03001</t>
  </si>
  <si>
    <t>Bachelor of Emergency Management (Honours)</t>
  </si>
  <si>
    <t>Baccalauréat en Gestion des situations d'urgence</t>
  </si>
  <si>
    <t>B-83009</t>
  </si>
  <si>
    <t>CONS03025</t>
  </si>
  <si>
    <t>Bachelor of Culinary Arts and Food Science (Honours)</t>
  </si>
  <si>
    <t>Bachelor of Commerce (Culinary Management)</t>
  </si>
  <si>
    <t>Baccalauréat en commerce - gestion culinaire</t>
  </si>
  <si>
    <t>B-83107</t>
  </si>
  <si>
    <t>ALGO03012</t>
  </si>
  <si>
    <t>Honours Bachelor of Commerce (Culinary Management)</t>
  </si>
  <si>
    <t>16/05/2016</t>
  </si>
  <si>
    <t>GRBR03008</t>
  </si>
  <si>
    <t>Honours Bachelor of Food Studies</t>
  </si>
  <si>
    <t>GRBR03012</t>
  </si>
  <si>
    <t>Honours Bachelor of Business Administration (Hospitality)</t>
  </si>
  <si>
    <t>Bachelor Of Applied Business (hospitality Operations Management)</t>
  </si>
  <si>
    <t>19/08/2003</t>
  </si>
  <si>
    <t>Baccalauréat en affaires appliquées-Gestion des activités d'hébergement</t>
  </si>
  <si>
    <t>B-83200</t>
  </si>
  <si>
    <t>Bachelor of Applied Business (Hospitality Operations Management)</t>
  </si>
  <si>
    <t>GRBR03002</t>
  </si>
  <si>
    <t>NIAG03000</t>
  </si>
  <si>
    <t>Honours Bachelor of Commerce (Hospitality and Tourism Management)</t>
  </si>
  <si>
    <t>Bachelor Of Applied Business (tourism Management)</t>
  </si>
  <si>
    <t>21/04/2005</t>
  </si>
  <si>
    <t>Baccalauréats en affaires appliquées - gestion touristique</t>
  </si>
  <si>
    <t>B-83205</t>
  </si>
  <si>
    <t>Bachelor of Applied Business (Tourism Management)</t>
  </si>
  <si>
    <t>HUMB03008</t>
  </si>
  <si>
    <t>Bachelor of Hospitality and Tourism Management (Honours)</t>
  </si>
  <si>
    <t>Bachelor of Hospitality and Tourism Management</t>
  </si>
  <si>
    <t>Baccalauréat en l'hospitalité et la gestion de tourisme</t>
  </si>
  <si>
    <t>B-83209</t>
  </si>
  <si>
    <t>ALGO03003</t>
  </si>
  <si>
    <t>Honours Bachelor of Environmental Design and Planning</t>
  </si>
  <si>
    <t>Bachelor Of Applied Arts (integrated Land Planning Technologies)</t>
  </si>
  <si>
    <t>Baccalauréat en affaires appliquées-technologies intégrées en gestion des terres</t>
  </si>
  <si>
    <t>B-83905</t>
  </si>
  <si>
    <t>Bachelor of Applied Arts (Integrated Land Planning Technologies)</t>
  </si>
  <si>
    <t>Baccalauréat en arts appliqués - technologies intégrées en gestion des terres</t>
  </si>
  <si>
    <t>FANS03000</t>
  </si>
  <si>
    <t>Honours Bachelor of Advanced Manufacturing Technology Management</t>
  </si>
  <si>
    <t>Bachelor Of Applied Technology (advanced Manufacturing Technologies - Wood And Composite Product)</t>
  </si>
  <si>
    <t>Baccalauréat en technologie appliquée-technologies de fabrication avancées-produits ligneux et composites</t>
  </si>
  <si>
    <t>B-84300</t>
  </si>
  <si>
    <t>Bachelor of Applied Technology (Advanced Manufacturing Technologies - Wood And Composite Product)</t>
  </si>
  <si>
    <t>CANA03001</t>
  </si>
  <si>
    <t>20/10/2003</t>
  </si>
  <si>
    <t>CONS03003</t>
  </si>
  <si>
    <t>Honours Bachelor of Interdisciplinary Studies</t>
  </si>
  <si>
    <t>Bachelor of Interdisciplinary Studies</t>
  </si>
  <si>
    <t>Baccalauréat en études interdisciplinaires</t>
  </si>
  <si>
    <t>B-84701</t>
  </si>
  <si>
    <t>SENE03013</t>
  </si>
  <si>
    <t>Bachelor Of Applied Technology (microelectronics)</t>
  </si>
  <si>
    <t>Baccalauréat en technologie appliquée-microélectronique</t>
  </si>
  <si>
    <t>B-85209</t>
  </si>
  <si>
    <t>Bachelor of Applied Technology (Microelectronics)</t>
  </si>
  <si>
    <t>SLAW03000</t>
  </si>
  <si>
    <t>Bachelor Of Applied Technology(control Systems Technology)</t>
  </si>
  <si>
    <t>Bachelor Of Applied Technology ( Control Systems Technology)</t>
  </si>
  <si>
    <t xml:space="preserve"> 5408"</t>
  </si>
  <si>
    <t>Baccalauréats en technologie appliquées - Technologie des systemes de régulation</t>
  </si>
  <si>
    <t>B-85408</t>
  </si>
  <si>
    <t>Bachelor of Applied Technology (Control Systems Technology)</t>
  </si>
  <si>
    <t>Baccalauréat en technologie appliquée - Technologie des systemes de régulation</t>
  </si>
  <si>
    <t>SENE03008</t>
  </si>
  <si>
    <t>Bachelor Of Applied Technology (process Automation)</t>
  </si>
  <si>
    <t>Baccalauréat en technologie appliquée-automatisation des processus</t>
  </si>
  <si>
    <t>B-85613</t>
  </si>
  <si>
    <t>Bachelor of Applied Technology (Process Automation)</t>
  </si>
  <si>
    <t>MOHA03000</t>
  </si>
  <si>
    <t>Bachelor of Engineering (Electrical Engineering)</t>
  </si>
  <si>
    <t xml:space="preserve"> 5614"</t>
  </si>
  <si>
    <t>Baccalauréat en génie - génie électrique</t>
  </si>
  <si>
    <t>B-85614</t>
  </si>
  <si>
    <t>SHER03024</t>
  </si>
  <si>
    <t>Honours Bachelor of Community Development</t>
  </si>
  <si>
    <t>Bachelor of Community Development</t>
  </si>
  <si>
    <t>Baccalauréat en développement communautaire</t>
  </si>
  <si>
    <t>B-86500</t>
  </si>
  <si>
    <t>HUMB03028</t>
  </si>
  <si>
    <t>Honours Bachelor of Social and Community Development</t>
  </si>
  <si>
    <t>SHER03029</t>
  </si>
  <si>
    <t>Bachelor of Engineering (Mechanical Systems Engineering)</t>
  </si>
  <si>
    <t>Bachelor Of Applied Technology (integrated Advanced Manufacturing Technologies)</t>
  </si>
  <si>
    <t>Baccalauréat en technologie appliquée-technologies de fabrication avancées intégrées</t>
  </si>
  <si>
    <t>B-87000</t>
  </si>
  <si>
    <t>Bachelor of Applied Technology (Integrated Advanced Manufacturing Technologies)</t>
  </si>
  <si>
    <t>CONS03000</t>
  </si>
  <si>
    <t>Bachelor of Applied Technology (Honours) - Architecture - Project and Facility Management</t>
  </si>
  <si>
    <t>Bachelor Of Applied Technology (architecture - Project And Facility Management)</t>
  </si>
  <si>
    <t>Baccalauréat en technologie appliquée-architecture - gestion de projets et d’installations</t>
  </si>
  <si>
    <t>B-88200</t>
  </si>
  <si>
    <t>Bachelor of Applied Technology (Architecture - Project And Facility Management)</t>
  </si>
  <si>
    <t>CONS03002</t>
  </si>
  <si>
    <t>Bachelor of Applied Technology (Honours) - Construction Management</t>
  </si>
  <si>
    <t>Bachelor of Technology (Construction Management)</t>
  </si>
  <si>
    <t>29/04/2024</t>
  </si>
  <si>
    <t xml:space="preserve"> 8201"</t>
  </si>
  <si>
    <t>Baccalauréat en Technologie appliquée (Gestion de la construction)</t>
  </si>
  <si>
    <t>B-88201</t>
  </si>
  <si>
    <t>Bachelor of Applied Technology (Construction Science And Management)</t>
  </si>
  <si>
    <t>Baccalauréat en Technologie appliquée (Gestion et sciences de la construction)</t>
  </si>
  <si>
    <t>CONS03031</t>
  </si>
  <si>
    <t>Honours Bachelor of Construction Management</t>
  </si>
  <si>
    <t>DURH03003</t>
  </si>
  <si>
    <t>Honours Bachelor of Technology (Construction Management)</t>
  </si>
  <si>
    <t>16/02/2005</t>
  </si>
  <si>
    <t>GRBR03003</t>
  </si>
  <si>
    <t>Bachelor of Building Science (Honours)</t>
  </si>
  <si>
    <t>Bachelor of Building Science</t>
  </si>
  <si>
    <t>Baccalauréat en science du bâtiment</t>
  </si>
  <si>
    <t>B-88203</t>
  </si>
  <si>
    <t>ALGO03004</t>
  </si>
  <si>
    <t>Honours Bachelor of Aviation Technology</t>
  </si>
  <si>
    <t>Bachelor Of Applied Technology (flight Program)</t>
  </si>
  <si>
    <t>Baccalauréat en technologie appliquée-programme de vol</t>
  </si>
  <si>
    <t>B-88401</t>
  </si>
  <si>
    <t>Bachelor of Applied Technology (Flight Program)</t>
  </si>
  <si>
    <t>SENE03003</t>
  </si>
  <si>
    <t>Bachelor Of Applied Business (manufacturing Management)</t>
  </si>
  <si>
    <t>20/03/2003</t>
  </si>
  <si>
    <t>Baccalauréat en affaires appliquées-gestion de la fabrication</t>
  </si>
  <si>
    <t>B-88900</t>
  </si>
  <si>
    <t>Bachelor of Applied Business (Manufacturing Management)</t>
  </si>
  <si>
    <t>HUMB03002</t>
  </si>
  <si>
    <t>Bachelor of Commerce (e-Supply Chain Management) (Honours)</t>
  </si>
  <si>
    <t>Bachelor Of Applied Business (e-business Supply Chain Management)</t>
  </si>
  <si>
    <t>Baccalauréat en affaires appliquées-gestion de chaîne d’approvisionnement pour le commerce électronique</t>
  </si>
  <si>
    <t>B-88902</t>
  </si>
  <si>
    <t>Bachelor of Applied Business (e-business Supply Chain Management)</t>
  </si>
  <si>
    <t>ALGO03000</t>
  </si>
  <si>
    <t>Honours Bachelor of Commerce (Supply Chain Management)</t>
  </si>
  <si>
    <t>20/12/2021</t>
  </si>
  <si>
    <t>GRBR03015</t>
  </si>
  <si>
    <t>HUMB03022</t>
  </si>
  <si>
    <t>Honours Bachelor of Business Administration (Supply Chain Management)</t>
  </si>
  <si>
    <t>SHER03019</t>
  </si>
  <si>
    <t>Bachelor of Engineering - Power Systems Engineering</t>
  </si>
  <si>
    <t>Baccalauréat en génie-ingénierie des systèmes d'alimentation</t>
  </si>
  <si>
    <t>B-89100</t>
  </si>
  <si>
    <t>CONS03014</t>
  </si>
  <si>
    <t>Bachelor of Engineering (Electronic Systems Engineering)</t>
  </si>
  <si>
    <t>Bachelor Of Applied Technology (integrated Telecommunication And Computer Technologies)</t>
  </si>
  <si>
    <t>Baccalauréat en technologie appliquée-technologies informatiques et des télécommunications</t>
  </si>
  <si>
    <t>B-89302</t>
  </si>
  <si>
    <t>Bachelor of Applied Technology (Integrated Telecommunication And Computer Technologies)</t>
  </si>
  <si>
    <t>CONS03001</t>
  </si>
  <si>
    <t>Honours Bachelor of Producing for the Creative Industries</t>
  </si>
  <si>
    <t>Media Management and Production</t>
  </si>
  <si>
    <t>29/06/2020</t>
  </si>
  <si>
    <t>Gestion et production des médias</t>
  </si>
  <si>
    <t>B-89403</t>
  </si>
  <si>
    <t>SHER03030</t>
  </si>
  <si>
    <t>Honours Bachelor of Illustration</t>
  </si>
  <si>
    <t>Bachelor Of Applied Arts (illustration)</t>
  </si>
  <si>
    <t>Baccalauréat en arts appliqués-illustration</t>
  </si>
  <si>
    <t>B-89405</t>
  </si>
  <si>
    <t>Bachelor of Applied Arts (Illustration)</t>
  </si>
  <si>
    <t>Baccalauréat en arts appliqués - illustration</t>
  </si>
  <si>
    <t>SHER03002</t>
  </si>
  <si>
    <t>Honours Bachelor of Digital Experience Design</t>
  </si>
  <si>
    <t>Bachelor of Applied Arts (Interaction Design)</t>
  </si>
  <si>
    <t>Baccalauréat en arts appliqués (conception interactive)</t>
  </si>
  <si>
    <t>B-89407</t>
  </si>
  <si>
    <t>GRBR03007</t>
  </si>
  <si>
    <t>Honours Bachelor of Design - User Experience</t>
  </si>
  <si>
    <t>14/03/2016</t>
  </si>
  <si>
    <t>HUMB03026</t>
  </si>
  <si>
    <t>Honours Bachelor of Design in Interactive Media</t>
  </si>
  <si>
    <t>SENE03022</t>
  </si>
  <si>
    <t>Honours Bachelor of Interaction Design</t>
  </si>
  <si>
    <t>SHER03011</t>
  </si>
  <si>
    <t>Honours Bachelor of Experiential Design</t>
  </si>
  <si>
    <t>SHER03026</t>
  </si>
  <si>
    <t>Honours Bachelor of Film and Television</t>
  </si>
  <si>
    <t>Baccalauréat en artisant et désign</t>
  </si>
  <si>
    <t>B-89411</t>
  </si>
  <si>
    <t>Baccalauréat en artisant et design</t>
  </si>
  <si>
    <t>SHER03014</t>
  </si>
  <si>
    <t>Bachelor of Environmental Public Health (Honours)</t>
  </si>
  <si>
    <t>Bachelor of Environmental Public Health</t>
  </si>
  <si>
    <t>Baccalauréat en études de santé publique environnementale</t>
  </si>
  <si>
    <t>B-89805</t>
  </si>
  <si>
    <t>CONS03012</t>
  </si>
  <si>
    <t>Nutrition, dietetique et sciences des aliments</t>
  </si>
  <si>
    <t>Nutrition, Dietetics and Food Science</t>
  </si>
  <si>
    <t xml:space="preserve"> 9998"</t>
  </si>
  <si>
    <t>LACI99999</t>
  </si>
  <si>
    <t>Agricultural Technology</t>
  </si>
  <si>
    <t xml:space="preserve"> 9999"</t>
  </si>
  <si>
    <t>BORE99999</t>
  </si>
  <si>
    <t>MCU Title</t>
  </si>
  <si>
    <t>Weight</t>
  </si>
  <si>
    <t>Funding Units</t>
  </si>
  <si>
    <t>Degree Factor</t>
  </si>
  <si>
    <t>Lab Fees*</t>
  </si>
  <si>
    <t>Grant per Weighted Funding Unit (WFU) (approx)**</t>
  </si>
  <si>
    <t>*Lab Fee amounts will generate "Incidental Fee Revenue" which will generate an equivalent offset as "Incidental Fee Expense"</t>
  </si>
  <si>
    <t>Notes</t>
  </si>
  <si>
    <t>FT Faculty (standard is $331/hr)*</t>
  </si>
  <si>
    <t>*Assumes salary of $125K, divided by (12 TCHs per week * 14 weeks * 2 semesters + 6 TCHs per week * 7 weeks)</t>
  </si>
  <si>
    <t>Co_Winter</t>
  </si>
  <si>
    <t>27/28</t>
  </si>
  <si>
    <t>28/29</t>
  </si>
  <si>
    <t>29/30</t>
  </si>
  <si>
    <t>30/31</t>
  </si>
  <si>
    <t>EXAMPLE ONLY below - please complete your info on the "Enrolment" tab</t>
  </si>
  <si>
    <t>EXAMPLE ONLY below - please complete your info on the "TCH" tab</t>
  </si>
  <si>
    <t>Program weight per semester is:</t>
  </si>
  <si>
    <t>Bldg reno</t>
  </si>
  <si>
    <t>new pgm launch</t>
  </si>
  <si>
    <t>PT Coordinator Cost (excl benefits) - std would be $5.5K</t>
  </si>
  <si>
    <t>Program Development Costs - $5.5K / download</t>
  </si>
  <si>
    <t>Other Internal Depts</t>
  </si>
  <si>
    <t>Total Internal Depts</t>
  </si>
  <si>
    <t>Non Salary Charges to be incurred by Other Internal Depts</t>
  </si>
  <si>
    <t>Total Non Salary Direct - Other Depts</t>
  </si>
  <si>
    <t>Other Internal Depts Consultation and Approval</t>
  </si>
  <si>
    <t>Other Internal Dept</t>
  </si>
  <si>
    <t>TCH Placement Support</t>
  </si>
  <si>
    <t>Ttl TCH Other Support</t>
  </si>
  <si>
    <t>Support PT</t>
  </si>
  <si>
    <t>Support PT CPP EI EHT</t>
  </si>
  <si>
    <t>Support PT Ext Benefits</t>
  </si>
  <si>
    <t>Support PT CAAT</t>
  </si>
  <si>
    <t>Ttl TCH Placement Support</t>
  </si>
  <si>
    <t>Ttl TCH Support</t>
  </si>
  <si>
    <t>Ttl Support Cost</t>
  </si>
  <si>
    <t>SUPPORT TCH</t>
  </si>
  <si>
    <t>SUPPORT COST (excl Benefits)</t>
  </si>
  <si>
    <t>(Fees should align the comparable programs listed in the APS table tab)</t>
  </si>
  <si>
    <t>Rate Yr2</t>
  </si>
  <si>
    <t>Rate Yr3</t>
  </si>
  <si>
    <t>Rate Yr4</t>
  </si>
  <si>
    <t>Rate Yr5</t>
  </si>
  <si>
    <t>**Due to Corridor Funding, launching a program may have to be offset by suspension of another program.  Amount per Ministry memo dated Feb 12, 2026 for 2027/28 fiscal year.</t>
  </si>
  <si>
    <t>FYI Aug 2025 Weight</t>
  </si>
  <si>
    <t>New Weight per email from Ministry 02/23/2026</t>
  </si>
  <si>
    <t>New Pgm Weight Unavailable?</t>
  </si>
  <si>
    <t>Y</t>
  </si>
  <si>
    <t>y</t>
  </si>
  <si>
    <t>Comparable 5 digit MCU code (from tab "Aug 2025 APS Table")***</t>
  </si>
  <si>
    <t>***Ministry emailed a file with New Program Weights on Feb 23, 2026.  The new APS table is not yet available, but the new weights were reflected on the Aug 2025 APS tab.  A number of MCU codes were missing from the new program weights email, and as such, will still reflect the prior program weight previously noted</t>
  </si>
  <si>
    <t>Template Version Date 03/17/26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</si>
</sst>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0.0%"/>
    <numFmt numFmtId="165" formatCode="_(* #,##0_);_(* \(#,##0\);_(* &quot;-&quot;??_);_(@_)"/>
    <numFmt numFmtId="166" formatCode="General_)"/>
    <numFmt numFmtId="167" formatCode="_(* #,##0.0000_);_(* \(#,##0.0000\);_(* &quot;-&quot;??_);_(@_)"/>
    <numFmt numFmtId="168" formatCode="&quot;$&quot;#,##0.00"/>
    <numFmt numFmtId="169" formatCode="_(* #,##0.000_);_(* \(#,##0.000\);_(* &quot;-&quot;??_);_(@_)"/>
  </numFmts>
  <fonts count="2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name val="Calibri"/>
      <family val="2"/>
      <scheme val="minor"/>
    </font>
    <font>
      <b/>
      <sz val="11"/>
      <name val="Calibri"/>
      <family val="2"/>
      <scheme val="minor"/>
    </font>
    <font>
      <b/>
      <u/>
      <sz val="11"/>
      <name val="Calibri"/>
      <family val="2"/>
      <scheme val="minor"/>
    </font>
    <font>
      <sz val="8"/>
      <name val="Helv"/>
    </font>
    <font>
      <sz val="10"/>
      <name val="Arial"/>
      <family val="2"/>
    </font>
    <font>
      <sz val="11"/>
      <color rgb="FFFF0000"/>
      <name val="Calibri"/>
      <family val="2"/>
      <scheme val="minor"/>
    </font>
    <font>
      <b/>
      <u/>
      <sz val="11"/>
      <color rgb="FF000000"/>
      <name val="Calibri"/>
      <family val="2"/>
      <scheme val="minor"/>
    </font>
    <font>
      <b/>
      <sz val="14"/>
      <name val="Calibri"/>
      <family val="2"/>
      <scheme val="minor"/>
    </font>
    <font>
      <b/>
      <i/>
      <sz val="11"/>
      <name val="Calibri"/>
      <family val="2"/>
      <scheme val="minor"/>
    </font>
    <font>
      <i/>
      <sz val="11"/>
      <name val="Calibri"/>
      <family val="2"/>
      <scheme val="minor"/>
    </font>
    <font>
      <b/>
      <sz val="11"/>
      <color theme="1"/>
      <name val="Calibri"/>
      <family val="2"/>
      <scheme val="minor"/>
    </font>
    <font>
      <b/>
      <sz val="24"/>
      <color theme="1"/>
      <name val="Calibri"/>
      <family val="2"/>
      <scheme val="minor"/>
    </font>
    <font>
      <b/>
      <sz val="14"/>
      <color theme="1"/>
      <name val="Calibri"/>
      <family val="2"/>
      <scheme val="minor"/>
    </font>
    <font>
      <sz val="11"/>
      <color theme="0"/>
      <name val="Calibri"/>
      <family val="2"/>
      <scheme val="minor"/>
    </font>
    <font>
      <b/>
      <sz val="11"/>
      <color theme="0"/>
      <name val="Calibri"/>
      <family val="2"/>
      <scheme val="minor"/>
    </font>
    <font>
      <b/>
      <sz val="10"/>
      <name val="Arial"/>
      <family val="2"/>
    </font>
  </fonts>
  <fills count="7">
    <fill>
      <patternFill patternType="none"/>
    </fill>
    <fill>
      <patternFill patternType="gray125"/>
    </fill>
    <fill>
      <patternFill patternType="solid">
        <fgColor rgb="FFFEF5B2"/>
        <bgColor indexed="64"/>
      </patternFill>
    </fill>
    <fill>
      <patternFill patternType="solid">
        <fgColor rgb="FFBFF7FD"/>
        <bgColor indexed="64"/>
      </patternFill>
    </fill>
    <fill>
      <patternFill patternType="solid">
        <fgColor rgb="FFB2F6F8"/>
        <bgColor indexed="64"/>
      </patternFill>
    </fill>
    <fill>
      <patternFill patternType="solid">
        <fgColor rgb="FFB9F1F7"/>
        <bgColor indexed="64"/>
      </patternFill>
    </fill>
    <fill>
      <patternFill patternType="solid">
        <fgColor rgb="FFFF0000"/>
        <bgColor indexed="64"/>
      </patternFill>
    </fill>
  </fills>
  <borders count="2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0">
    <xf numFmtId="0" fontId="0" fillId="0" borderId="0"/>
    <xf numFmtId="9" fontId="4" fillId="0" borderId="0" applyFont="0" applyFill="0" applyBorder="0" applyAlignment="0" applyProtection="0"/>
    <xf numFmtId="43" fontId="5" fillId="0" borderId="0" applyFont="0" applyFill="0" applyBorder="0" applyAlignment="0" applyProtection="0"/>
    <xf numFmtId="166" fontId="9" fillId="0" borderId="0"/>
    <xf numFmtId="0" fontId="4" fillId="0" borderId="0"/>
    <xf numFmtId="44" fontId="10"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43" fontId="4" fillId="0" borderId="0" applyFont="0" applyFill="0" applyBorder="0" applyAlignment="0" applyProtection="0"/>
  </cellStyleXfs>
  <cellXfs count="206">
    <xf numFmtId="0" fontId="0" fillId="0" borderId="0" xfId="0"/>
    <xf numFmtId="0" fontId="6" fillId="0" borderId="0" xfId="0" applyFont="1"/>
    <xf numFmtId="0" fontId="7" fillId="0" borderId="0" xfId="0" applyFont="1"/>
    <xf numFmtId="0" fontId="6" fillId="0" borderId="0" xfId="0" applyFont="1" applyAlignment="1">
      <alignment horizontal="center"/>
    </xf>
    <xf numFmtId="0" fontId="6" fillId="0" borderId="0" xfId="0" applyFont="1" applyAlignment="1">
      <alignment wrapText="1"/>
    </xf>
    <xf numFmtId="0" fontId="7" fillId="0" borderId="0" xfId="0" applyFont="1" applyAlignment="1">
      <alignment wrapText="1"/>
    </xf>
    <xf numFmtId="165" fontId="6" fillId="2" borderId="0" xfId="2" applyNumberFormat="1" applyFont="1" applyFill="1" applyAlignment="1" applyProtection="1">
      <alignment horizontal="center"/>
      <protection locked="0"/>
    </xf>
    <xf numFmtId="165" fontId="6" fillId="0" borderId="0" xfId="2" applyNumberFormat="1" applyFont="1" applyFill="1" applyAlignment="1" applyProtection="1">
      <alignment horizontal="center"/>
    </xf>
    <xf numFmtId="0" fontId="7" fillId="0" borderId="0" xfId="0" applyFont="1" applyAlignment="1">
      <alignment horizontal="center"/>
    </xf>
    <xf numFmtId="0" fontId="7" fillId="0" borderId="0" xfId="0" applyFont="1" applyAlignment="1">
      <alignment horizontal="center" wrapText="1"/>
    </xf>
    <xf numFmtId="44" fontId="6" fillId="0" borderId="0" xfId="5" applyFont="1" applyFill="1" applyAlignment="1" applyProtection="1">
      <alignment horizontal="center"/>
    </xf>
    <xf numFmtId="44" fontId="6" fillId="2" borderId="0" xfId="5" applyFont="1" applyFill="1" applyAlignment="1" applyProtection="1">
      <alignment horizontal="center"/>
      <protection locked="0"/>
    </xf>
    <xf numFmtId="37" fontId="6" fillId="0" borderId="0" xfId="0" applyNumberFormat="1" applyFont="1"/>
    <xf numFmtId="37" fontId="7" fillId="0" borderId="0" xfId="0" applyNumberFormat="1" applyFont="1" applyAlignment="1">
      <alignment horizontal="right"/>
    </xf>
    <xf numFmtId="165" fontId="6" fillId="2" borderId="0" xfId="2" applyNumberFormat="1" applyFont="1" applyFill="1" applyProtection="1">
      <protection locked="0"/>
    </xf>
    <xf numFmtId="165" fontId="6" fillId="0" borderId="0" xfId="2" applyNumberFormat="1" applyFont="1"/>
    <xf numFmtId="0" fontId="13" fillId="0" borderId="0" xfId="0" applyFont="1"/>
    <xf numFmtId="37" fontId="7" fillId="0" borderId="0" xfId="0" quotePrefix="1" applyNumberFormat="1" applyFont="1" applyAlignment="1">
      <alignment horizontal="center"/>
    </xf>
    <xf numFmtId="165" fontId="6" fillId="0" borderId="0" xfId="2" applyNumberFormat="1" applyFont="1" applyBorder="1"/>
    <xf numFmtId="165" fontId="7" fillId="0" borderId="0" xfId="2" applyNumberFormat="1" applyFont="1" applyBorder="1"/>
    <xf numFmtId="165" fontId="7" fillId="0" borderId="0" xfId="2" applyNumberFormat="1" applyFont="1" applyBorder="1" applyAlignment="1">
      <alignment horizontal="center"/>
    </xf>
    <xf numFmtId="37" fontId="7" fillId="0" borderId="0" xfId="0" quotePrefix="1" applyNumberFormat="1" applyFont="1"/>
    <xf numFmtId="37" fontId="7" fillId="0" borderId="0" xfId="0" quotePrefix="1" applyNumberFormat="1" applyFont="1" applyAlignment="1">
      <alignment horizontal="center" wrapText="1"/>
    </xf>
    <xf numFmtId="14" fontId="6" fillId="0" borderId="0" xfId="0" applyNumberFormat="1" applyFont="1" applyAlignment="1">
      <alignment horizontal="left"/>
    </xf>
    <xf numFmtId="0" fontId="7" fillId="0" borderId="0" xfId="0" applyFont="1" applyAlignment="1">
      <alignment horizontal="left"/>
    </xf>
    <xf numFmtId="37" fontId="8" fillId="0" borderId="0" xfId="0" quotePrefix="1" applyNumberFormat="1" applyFont="1"/>
    <xf numFmtId="165" fontId="7" fillId="0" borderId="0" xfId="2" quotePrefix="1" applyNumberFormat="1" applyFont="1" applyFill="1" applyAlignment="1" applyProtection="1"/>
    <xf numFmtId="165" fontId="6" fillId="2" borderId="2" xfId="2" applyNumberFormat="1" applyFont="1" applyFill="1" applyBorder="1" applyProtection="1">
      <protection locked="0"/>
    </xf>
    <xf numFmtId="0" fontId="6" fillId="0" borderId="2" xfId="0" applyFont="1" applyBorder="1"/>
    <xf numFmtId="165" fontId="7" fillId="0" borderId="2" xfId="2" applyNumberFormat="1" applyFont="1" applyBorder="1"/>
    <xf numFmtId="0" fontId="8" fillId="0" borderId="0" xfId="0" applyFont="1"/>
    <xf numFmtId="165" fontId="6" fillId="0" borderId="0" xfId="2" quotePrefix="1" applyNumberFormat="1" applyFont="1" applyFill="1" applyAlignment="1" applyProtection="1">
      <alignment horizontal="center"/>
    </xf>
    <xf numFmtId="165" fontId="6" fillId="0" borderId="2" xfId="2" quotePrefix="1" applyNumberFormat="1" applyFont="1" applyFill="1" applyBorder="1" applyAlignment="1" applyProtection="1">
      <alignment horizontal="center"/>
    </xf>
    <xf numFmtId="37" fontId="6" fillId="0" borderId="0" xfId="0" quotePrefix="1" applyNumberFormat="1" applyFont="1"/>
    <xf numFmtId="165" fontId="7" fillId="0" borderId="0" xfId="2" quotePrefix="1" applyNumberFormat="1" applyFont="1" applyFill="1" applyAlignment="1" applyProtection="1">
      <alignment horizontal="center"/>
    </xf>
    <xf numFmtId="165" fontId="6" fillId="0" borderId="2" xfId="2" applyNumberFormat="1" applyFont="1" applyBorder="1"/>
    <xf numFmtId="37" fontId="6" fillId="0" borderId="2" xfId="0" quotePrefix="1" applyNumberFormat="1" applyFont="1" applyBorder="1"/>
    <xf numFmtId="9" fontId="7" fillId="0" borderId="0" xfId="1" applyFont="1" applyBorder="1"/>
    <xf numFmtId="165" fontId="6" fillId="0" borderId="0" xfId="2" applyNumberFormat="1" applyFont="1" applyAlignment="1">
      <alignment wrapText="1"/>
    </xf>
    <xf numFmtId="165" fontId="6" fillId="0" borderId="0" xfId="2" applyNumberFormat="1" applyFont="1" applyFill="1" applyBorder="1"/>
    <xf numFmtId="0" fontId="6" fillId="0" borderId="0" xfId="0" applyFont="1" applyAlignment="1">
      <alignment horizontal="left"/>
    </xf>
    <xf numFmtId="165" fontId="7" fillId="0" borderId="2" xfId="2" applyNumberFormat="1" applyFont="1" applyFill="1" applyBorder="1"/>
    <xf numFmtId="9" fontId="6" fillId="0" borderId="0" xfId="1" applyFont="1" applyAlignment="1">
      <alignment wrapText="1"/>
    </xf>
    <xf numFmtId="10" fontId="6" fillId="0" borderId="0" xfId="1" applyNumberFormat="1" applyFont="1" applyAlignment="1">
      <alignment wrapText="1"/>
    </xf>
    <xf numFmtId="10" fontId="6" fillId="0" borderId="0" xfId="1" applyNumberFormat="1" applyFont="1" applyAlignment="1"/>
    <xf numFmtId="164" fontId="6" fillId="0" borderId="12" xfId="1" applyNumberFormat="1" applyFont="1" applyBorder="1"/>
    <xf numFmtId="44" fontId="6" fillId="0" borderId="0" xfId="5" applyFont="1" applyAlignment="1">
      <alignment wrapText="1"/>
    </xf>
    <xf numFmtId="165" fontId="6" fillId="0" borderId="0" xfId="2" applyNumberFormat="1" applyFont="1" applyAlignment="1"/>
    <xf numFmtId="0" fontId="6" fillId="2" borderId="0" xfId="2" applyNumberFormat="1" applyFont="1" applyFill="1" applyAlignment="1" applyProtection="1">
      <alignment horizontal="center"/>
      <protection locked="0"/>
    </xf>
    <xf numFmtId="165" fontId="6" fillId="0" borderId="0" xfId="0" applyNumberFormat="1" applyFont="1" applyAlignment="1">
      <alignment wrapText="1"/>
    </xf>
    <xf numFmtId="165" fontId="7" fillId="0" borderId="0" xfId="2" applyNumberFormat="1" applyFont="1" applyAlignment="1">
      <alignment wrapText="1"/>
    </xf>
    <xf numFmtId="0" fontId="14" fillId="0" borderId="0" xfId="0" applyFont="1"/>
    <xf numFmtId="165" fontId="15" fillId="0" borderId="0" xfId="2" applyNumberFormat="1" applyFont="1" applyBorder="1"/>
    <xf numFmtId="165" fontId="6" fillId="0" borderId="0" xfId="2" applyNumberFormat="1" applyFont="1" applyFill="1" applyProtection="1"/>
    <xf numFmtId="165" fontId="6" fillId="0" borderId="1" xfId="2" applyNumberFormat="1" applyFont="1" applyFill="1" applyBorder="1" applyProtection="1"/>
    <xf numFmtId="165" fontId="7" fillId="0" borderId="0" xfId="0" applyNumberFormat="1" applyFont="1" applyAlignment="1">
      <alignment wrapText="1"/>
    </xf>
    <xf numFmtId="0" fontId="15" fillId="0" borderId="0" xfId="0" applyFont="1"/>
    <xf numFmtId="9" fontId="15" fillId="0" borderId="0" xfId="1" applyFont="1" applyAlignment="1">
      <alignment wrapText="1"/>
    </xf>
    <xf numFmtId="165" fontId="15" fillId="0" borderId="0" xfId="0" applyNumberFormat="1" applyFont="1" applyAlignment="1">
      <alignment wrapText="1"/>
    </xf>
    <xf numFmtId="0" fontId="8" fillId="0" borderId="0" xfId="0" applyFont="1" applyAlignment="1">
      <alignment wrapText="1"/>
    </xf>
    <xf numFmtId="43" fontId="6" fillId="0" borderId="0" xfId="0" applyNumberFormat="1" applyFont="1"/>
    <xf numFmtId="167" fontId="6" fillId="0" borderId="0" xfId="2" applyNumberFormat="1" applyFont="1" applyAlignment="1" applyProtection="1">
      <alignment horizontal="center"/>
    </xf>
    <xf numFmtId="0" fontId="11" fillId="0" borderId="0" xfId="0" applyFont="1" applyAlignment="1">
      <alignment wrapText="1"/>
    </xf>
    <xf numFmtId="0" fontId="12" fillId="0" borderId="0" xfId="0" applyFont="1"/>
    <xf numFmtId="37" fontId="7" fillId="0" borderId="0" xfId="0" applyNumberFormat="1" applyFont="1"/>
    <xf numFmtId="0" fontId="7" fillId="0" borderId="0" xfId="0" applyFont="1" applyAlignment="1">
      <alignment horizontal="right"/>
    </xf>
    <xf numFmtId="0" fontId="6" fillId="0" borderId="1" xfId="0" applyFont="1" applyBorder="1"/>
    <xf numFmtId="0" fontId="7" fillId="0" borderId="1" xfId="0" applyFont="1" applyBorder="1" applyAlignment="1">
      <alignment horizontal="center"/>
    </xf>
    <xf numFmtId="37" fontId="7" fillId="0" borderId="2" xfId="0" applyNumberFormat="1" applyFont="1" applyBorder="1" applyAlignment="1">
      <alignment horizontal="center"/>
    </xf>
    <xf numFmtId="37" fontId="7" fillId="0" borderId="3" xfId="0" applyNumberFormat="1" applyFont="1" applyBorder="1" applyAlignment="1">
      <alignment horizontal="center"/>
    </xf>
    <xf numFmtId="0" fontId="8" fillId="0" borderId="1" xfId="0" applyFont="1" applyBorder="1"/>
    <xf numFmtId="37" fontId="6" fillId="0" borderId="1" xfId="0" applyNumberFormat="1" applyFont="1" applyBorder="1"/>
    <xf numFmtId="0" fontId="7" fillId="0" borderId="4" xfId="0" applyFont="1" applyBorder="1"/>
    <xf numFmtId="165" fontId="7" fillId="0" borderId="5" xfId="2" applyNumberFormat="1" applyFont="1" applyBorder="1" applyProtection="1"/>
    <xf numFmtId="165" fontId="7" fillId="0" borderId="15" xfId="2" applyNumberFormat="1" applyFont="1" applyBorder="1" applyProtection="1"/>
    <xf numFmtId="165" fontId="7" fillId="0" borderId="4" xfId="2" applyNumberFormat="1" applyFont="1" applyBorder="1" applyProtection="1"/>
    <xf numFmtId="165" fontId="7" fillId="0" borderId="0" xfId="2" applyNumberFormat="1" applyFont="1" applyBorder="1" applyProtection="1"/>
    <xf numFmtId="165" fontId="6" fillId="0" borderId="0" xfId="2" applyNumberFormat="1" applyFont="1" applyProtection="1"/>
    <xf numFmtId="165" fontId="6" fillId="0" borderId="1" xfId="2" applyNumberFormat="1" applyFont="1" applyBorder="1" applyProtection="1"/>
    <xf numFmtId="165" fontId="6" fillId="0" borderId="0" xfId="2" applyNumberFormat="1" applyFont="1" applyBorder="1" applyProtection="1"/>
    <xf numFmtId="165" fontId="7" fillId="0" borderId="7" xfId="2" applyNumberFormat="1" applyFont="1" applyBorder="1" applyProtection="1"/>
    <xf numFmtId="165" fontId="7" fillId="0" borderId="1" xfId="2" applyNumberFormat="1" applyFont="1" applyBorder="1" applyProtection="1"/>
    <xf numFmtId="9" fontId="6" fillId="0" borderId="7" xfId="1" applyFont="1" applyBorder="1" applyProtection="1"/>
    <xf numFmtId="9" fontId="6" fillId="0" borderId="0" xfId="1" applyFont="1" applyBorder="1" applyProtection="1"/>
    <xf numFmtId="9" fontId="6" fillId="0" borderId="1" xfId="1" applyFont="1" applyBorder="1" applyProtection="1"/>
    <xf numFmtId="165" fontId="7" fillId="0" borderId="0" xfId="2" applyNumberFormat="1" applyFont="1" applyBorder="1" applyAlignment="1" applyProtection="1">
      <alignment horizontal="center"/>
    </xf>
    <xf numFmtId="37" fontId="7" fillId="0" borderId="11" xfId="0" applyNumberFormat="1" applyFont="1" applyBorder="1" applyAlignment="1">
      <alignment horizontal="center"/>
    </xf>
    <xf numFmtId="165" fontId="6" fillId="0" borderId="7" xfId="2" applyNumberFormat="1" applyFont="1" applyBorder="1" applyAlignment="1" applyProtection="1">
      <alignment horizontal="center"/>
    </xf>
    <xf numFmtId="165" fontId="6" fillId="0" borderId="0" xfId="2" applyNumberFormat="1" applyFont="1" applyBorder="1" applyAlignment="1" applyProtection="1">
      <alignment horizontal="center"/>
    </xf>
    <xf numFmtId="165" fontId="6" fillId="0" borderId="1" xfId="2" applyNumberFormat="1" applyFont="1" applyBorder="1" applyAlignment="1" applyProtection="1">
      <alignment horizontal="center"/>
    </xf>
    <xf numFmtId="0" fontId="6" fillId="0" borderId="6" xfId="0" applyFont="1" applyBorder="1"/>
    <xf numFmtId="165" fontId="6" fillId="0" borderId="13" xfId="2" applyNumberFormat="1" applyFont="1" applyBorder="1" applyAlignment="1" applyProtection="1">
      <alignment horizontal="center"/>
    </xf>
    <xf numFmtId="165" fontId="6" fillId="0" borderId="6" xfId="2" applyNumberFormat="1" applyFont="1" applyBorder="1" applyAlignment="1" applyProtection="1">
      <alignment horizontal="center"/>
    </xf>
    <xf numFmtId="165" fontId="6" fillId="0" borderId="14" xfId="2" applyNumberFormat="1" applyFont="1" applyBorder="1" applyAlignment="1" applyProtection="1">
      <alignment horizontal="center"/>
    </xf>
    <xf numFmtId="165" fontId="7" fillId="0" borderId="7" xfId="2" applyNumberFormat="1" applyFont="1" applyBorder="1" applyAlignment="1" applyProtection="1">
      <alignment horizontal="center"/>
    </xf>
    <xf numFmtId="165" fontId="7" fillId="0" borderId="1" xfId="2" applyNumberFormat="1" applyFont="1" applyBorder="1" applyAlignment="1" applyProtection="1">
      <alignment horizontal="center"/>
    </xf>
    <xf numFmtId="0" fontId="7" fillId="0" borderId="5" xfId="0" applyFont="1" applyBorder="1"/>
    <xf numFmtId="14" fontId="7" fillId="0" borderId="12" xfId="0" applyNumberFormat="1" applyFont="1" applyBorder="1" applyAlignment="1">
      <alignment horizontal="center"/>
    </xf>
    <xf numFmtId="49" fontId="7" fillId="0" borderId="16" xfId="0" applyNumberFormat="1" applyFont="1" applyBorder="1" applyAlignment="1">
      <alignment horizontal="center"/>
    </xf>
    <xf numFmtId="0" fontId="18" fillId="0" borderId="0" xfId="6" applyFont="1"/>
    <xf numFmtId="0" fontId="17" fillId="0" borderId="0" xfId="6" applyFont="1"/>
    <xf numFmtId="0" fontId="3" fillId="0" borderId="0" xfId="6"/>
    <xf numFmtId="0" fontId="16" fillId="0" borderId="0" xfId="6" applyFont="1"/>
    <xf numFmtId="49" fontId="3" fillId="0" borderId="0" xfId="6" applyNumberFormat="1"/>
    <xf numFmtId="0" fontId="16" fillId="0" borderId="0" xfId="6" applyFont="1" applyAlignment="1">
      <alignment horizontal="right"/>
    </xf>
    <xf numFmtId="165" fontId="3" fillId="0" borderId="0" xfId="6" applyNumberFormat="1"/>
    <xf numFmtId="0" fontId="19" fillId="0" borderId="0" xfId="6" applyFont="1"/>
    <xf numFmtId="165" fontId="6" fillId="0" borderId="0" xfId="2" applyNumberFormat="1" applyFont="1" applyFill="1" applyAlignment="1"/>
    <xf numFmtId="0" fontId="3" fillId="2" borderId="0" xfId="6" applyFill="1" applyAlignment="1" applyProtection="1">
      <alignment horizontal="left"/>
      <protection locked="0"/>
    </xf>
    <xf numFmtId="37" fontId="19" fillId="0" borderId="0" xfId="0" applyNumberFormat="1" applyFont="1"/>
    <xf numFmtId="0" fontId="3" fillId="0" borderId="0" xfId="6" applyAlignment="1" applyProtection="1">
      <alignment horizontal="left"/>
      <protection locked="0"/>
    </xf>
    <xf numFmtId="165" fontId="16" fillId="0" borderId="0" xfId="6" applyNumberFormat="1" applyFont="1"/>
    <xf numFmtId="9" fontId="7" fillId="0" borderId="0" xfId="1" quotePrefix="1" applyFont="1" applyFill="1" applyAlignment="1" applyProtection="1">
      <alignment horizontal="center"/>
    </xf>
    <xf numFmtId="0" fontId="2" fillId="0" borderId="0" xfId="7"/>
    <xf numFmtId="165" fontId="0" fillId="0" borderId="0" xfId="8" applyNumberFormat="1" applyFont="1"/>
    <xf numFmtId="165" fontId="0" fillId="0" borderId="0" xfId="8" applyNumberFormat="1" applyFont="1" applyAlignment="1">
      <alignment horizontal="center"/>
    </xf>
    <xf numFmtId="0" fontId="2" fillId="0" borderId="0" xfId="7" applyAlignment="1">
      <alignment horizontal="center"/>
    </xf>
    <xf numFmtId="0" fontId="16" fillId="0" borderId="0" xfId="7" applyFont="1"/>
    <xf numFmtId="0" fontId="4" fillId="0" borderId="0" xfId="4"/>
    <xf numFmtId="165" fontId="2" fillId="0" borderId="0" xfId="7" applyNumberFormat="1"/>
    <xf numFmtId="0" fontId="16" fillId="0" borderId="0" xfId="7" applyFont="1" applyAlignment="1">
      <alignment horizontal="center"/>
    </xf>
    <xf numFmtId="165" fontId="16" fillId="0" borderId="0" xfId="8" applyNumberFormat="1" applyFont="1" applyAlignment="1">
      <alignment horizontal="center"/>
    </xf>
    <xf numFmtId="165" fontId="6" fillId="2" borderId="0" xfId="9" applyNumberFormat="1" applyFont="1" applyFill="1" applyProtection="1">
      <protection locked="0"/>
    </xf>
    <xf numFmtId="168" fontId="2" fillId="0" borderId="0" xfId="7" applyNumberFormat="1"/>
    <xf numFmtId="0" fontId="16" fillId="0" borderId="0" xfId="7" applyFont="1" applyAlignment="1">
      <alignment horizontal="center" wrapText="1"/>
    </xf>
    <xf numFmtId="165" fontId="16" fillId="0" borderId="0" xfId="8" applyNumberFormat="1" applyFont="1" applyAlignment="1">
      <alignment horizontal="center" wrapText="1"/>
    </xf>
    <xf numFmtId="165" fontId="16" fillId="0" borderId="0" xfId="8" applyNumberFormat="1" applyFont="1" applyFill="1" applyAlignment="1">
      <alignment horizontal="center"/>
    </xf>
    <xf numFmtId="0" fontId="16" fillId="0" borderId="0" xfId="7" applyFont="1" applyAlignment="1">
      <alignment horizontal="left"/>
    </xf>
    <xf numFmtId="0" fontId="16" fillId="0" borderId="19" xfId="7" applyFont="1" applyBorder="1" applyAlignment="1">
      <alignment horizontal="center" wrapText="1"/>
    </xf>
    <xf numFmtId="0" fontId="16" fillId="0" borderId="20" xfId="7" applyFont="1" applyBorder="1" applyAlignment="1">
      <alignment horizontal="center"/>
    </xf>
    <xf numFmtId="165" fontId="6" fillId="3" borderId="0" xfId="2" applyNumberFormat="1" applyFont="1" applyFill="1" applyProtection="1">
      <protection locked="0"/>
    </xf>
    <xf numFmtId="0" fontId="19" fillId="0" borderId="0" xfId="0" applyFont="1" applyAlignment="1">
      <alignment horizontal="center"/>
    </xf>
    <xf numFmtId="37" fontId="7" fillId="0" borderId="7" xfId="0" quotePrefix="1" applyNumberFormat="1" applyFont="1" applyBorder="1" applyAlignment="1">
      <alignment horizontal="center"/>
    </xf>
    <xf numFmtId="9" fontId="6" fillId="0" borderId="0" xfId="1" applyFont="1" applyFill="1" applyAlignment="1" applyProtection="1">
      <alignment horizontal="right"/>
    </xf>
    <xf numFmtId="165" fontId="6" fillId="0" borderId="12" xfId="2" applyNumberFormat="1" applyFont="1" applyBorder="1" applyAlignment="1"/>
    <xf numFmtId="165" fontId="6" fillId="0" borderId="0" xfId="0" applyNumberFormat="1" applyFont="1"/>
    <xf numFmtId="37" fontId="7" fillId="0" borderId="7" xfId="0" quotePrefix="1" applyNumberFormat="1" applyFont="1" applyBorder="1" applyAlignment="1">
      <alignment horizontal="center" wrapText="1"/>
    </xf>
    <xf numFmtId="37" fontId="7" fillId="0" borderId="1" xfId="0" quotePrefix="1" applyNumberFormat="1" applyFont="1" applyBorder="1" applyAlignment="1">
      <alignment horizontal="center" wrapText="1"/>
    </xf>
    <xf numFmtId="165" fontId="6" fillId="0" borderId="0" xfId="2" applyNumberFormat="1" applyFont="1" applyFill="1" applyProtection="1">
      <protection locked="0"/>
    </xf>
    <xf numFmtId="0" fontId="19" fillId="0" borderId="0" xfId="0" applyFont="1"/>
    <xf numFmtId="165" fontId="19" fillId="0" borderId="0" xfId="0" applyNumberFormat="1" applyFont="1"/>
    <xf numFmtId="165" fontId="6" fillId="0" borderId="0" xfId="9" applyNumberFormat="1" applyFont="1" applyFill="1" applyProtection="1"/>
    <xf numFmtId="165" fontId="2" fillId="0" borderId="0" xfId="2" applyNumberFormat="1" applyFont="1"/>
    <xf numFmtId="165" fontId="16" fillId="0" borderId="0" xfId="2" applyNumberFormat="1" applyFont="1" applyAlignment="1">
      <alignment horizontal="center"/>
    </xf>
    <xf numFmtId="165" fontId="6" fillId="2" borderId="7" xfId="2" applyNumberFormat="1" applyFont="1" applyFill="1" applyBorder="1" applyProtection="1">
      <protection locked="0"/>
    </xf>
    <xf numFmtId="165" fontId="6" fillId="2" borderId="0" xfId="2" applyNumberFormat="1" applyFont="1" applyFill="1" applyBorder="1" applyProtection="1">
      <protection locked="0"/>
    </xf>
    <xf numFmtId="0" fontId="19" fillId="0" borderId="0" xfId="7" applyFont="1"/>
    <xf numFmtId="165" fontId="19" fillId="0" borderId="0" xfId="7" applyNumberFormat="1" applyFont="1"/>
    <xf numFmtId="165" fontId="20" fillId="0" borderId="0" xfId="8" applyNumberFormat="1" applyFont="1" applyFill="1" applyAlignment="1">
      <alignment horizontal="center"/>
    </xf>
    <xf numFmtId="165" fontId="6" fillId="2" borderId="23" xfId="2" applyNumberFormat="1" applyFont="1" applyFill="1" applyBorder="1" applyProtection="1">
      <protection locked="0"/>
    </xf>
    <xf numFmtId="165" fontId="6" fillId="0" borderId="11" xfId="2" applyNumberFormat="1" applyFont="1" applyFill="1" applyBorder="1" applyProtection="1"/>
    <xf numFmtId="165" fontId="6" fillId="0" borderId="2" xfId="2" applyNumberFormat="1" applyFont="1" applyFill="1" applyBorder="1" applyProtection="1"/>
    <xf numFmtId="165" fontId="6" fillId="0" borderId="3" xfId="2" applyNumberFormat="1" applyFont="1" applyFill="1" applyBorder="1" applyProtection="1"/>
    <xf numFmtId="165" fontId="6" fillId="0" borderId="23" xfId="2" applyNumberFormat="1" applyFont="1" applyFill="1" applyBorder="1" applyProtection="1">
      <protection locked="0"/>
    </xf>
    <xf numFmtId="0" fontId="2" fillId="3" borderId="0" xfId="7" applyFill="1" applyAlignment="1" applyProtection="1">
      <alignment horizontal="center"/>
      <protection locked="0"/>
    </xf>
    <xf numFmtId="0" fontId="2" fillId="3" borderId="21" xfId="7" applyFill="1" applyBorder="1" applyAlignment="1" applyProtection="1">
      <alignment horizontal="center"/>
      <protection locked="0"/>
    </xf>
    <xf numFmtId="0" fontId="2" fillId="3" borderId="22" xfId="7" applyFill="1" applyBorder="1" applyAlignment="1" applyProtection="1">
      <alignment horizontal="center"/>
      <protection locked="0"/>
    </xf>
    <xf numFmtId="0" fontId="2" fillId="3" borderId="23" xfId="7" applyFill="1" applyBorder="1" applyAlignment="1" applyProtection="1">
      <alignment horizontal="center"/>
      <protection locked="0"/>
    </xf>
    <xf numFmtId="0" fontId="2" fillId="3" borderId="7" xfId="7" applyFill="1" applyBorder="1" applyAlignment="1" applyProtection="1">
      <alignment horizontal="center"/>
      <protection locked="0"/>
    </xf>
    <xf numFmtId="0" fontId="2" fillId="3" borderId="1" xfId="7" applyFill="1" applyBorder="1" applyAlignment="1" applyProtection="1">
      <alignment horizontal="center"/>
      <protection locked="0"/>
    </xf>
    <xf numFmtId="0" fontId="2" fillId="3" borderId="11" xfId="7" applyFill="1" applyBorder="1" applyAlignment="1" applyProtection="1">
      <alignment horizontal="center"/>
      <protection locked="0"/>
    </xf>
    <xf numFmtId="0" fontId="2" fillId="3" borderId="2" xfId="7" applyFill="1" applyBorder="1" applyAlignment="1" applyProtection="1">
      <alignment horizontal="center"/>
      <protection locked="0"/>
    </xf>
    <xf numFmtId="0" fontId="2" fillId="3" borderId="3" xfId="7" applyFill="1" applyBorder="1" applyAlignment="1" applyProtection="1">
      <alignment horizontal="center"/>
      <protection locked="0"/>
    </xf>
    <xf numFmtId="4" fontId="0" fillId="0" borderId="0" xfId="0" applyNumberFormat="1"/>
    <xf numFmtId="14" fontId="0" fillId="0" borderId="0" xfId="0" applyNumberFormat="1"/>
    <xf numFmtId="0" fontId="21" fillId="0" borderId="0" xfId="0" applyFont="1"/>
    <xf numFmtId="165" fontId="6" fillId="0" borderId="0" xfId="2" applyNumberFormat="1" applyFont="1" applyFill="1" applyAlignment="1" applyProtection="1">
      <alignment horizontal="left"/>
    </xf>
    <xf numFmtId="169" fontId="6" fillId="0" borderId="0" xfId="2" applyNumberFormat="1" applyFont="1" applyFill="1" applyAlignment="1" applyProtection="1">
      <alignment horizontal="center"/>
    </xf>
    <xf numFmtId="165" fontId="2" fillId="0" borderId="0" xfId="2" applyNumberFormat="1" applyFont="1" applyProtection="1"/>
    <xf numFmtId="0" fontId="1" fillId="2" borderId="0" xfId="6" applyFont="1" applyFill="1" applyAlignment="1" applyProtection="1">
      <alignment horizontal="left"/>
      <protection locked="0"/>
    </xf>
    <xf numFmtId="43" fontId="6" fillId="0" borderId="0" xfId="2" applyFont="1" applyFill="1" applyAlignment="1" applyProtection="1">
      <alignment horizontal="center"/>
    </xf>
    <xf numFmtId="0" fontId="6" fillId="2" borderId="0" xfId="2" applyNumberFormat="1" applyFont="1" applyFill="1" applyAlignment="1" applyProtection="1">
      <alignment horizontal="right"/>
      <protection locked="0"/>
    </xf>
    <xf numFmtId="44" fontId="6" fillId="0" borderId="0" xfId="0" applyNumberFormat="1" applyFont="1"/>
    <xf numFmtId="0" fontId="21" fillId="0" borderId="0" xfId="0" applyFont="1" applyAlignment="1">
      <alignment wrapText="1"/>
    </xf>
    <xf numFmtId="0" fontId="0" fillId="6" borderId="0" xfId="0" applyFill="1"/>
    <xf numFmtId="0" fontId="21" fillId="5" borderId="0" xfId="0" applyFont="1" applyFill="1"/>
    <xf numFmtId="0" fontId="0" fillId="5" borderId="0" xfId="0" applyFill="1"/>
    <xf numFmtId="0" fontId="4" fillId="5" borderId="0" xfId="0" applyFont="1" applyFill="1"/>
    <xf numFmtId="0" fontId="6" fillId="0" borderId="0" xfId="0" applyFont="1" applyAlignment="1">
      <alignment horizontal="left" vertical="top" wrapText="1"/>
    </xf>
    <xf numFmtId="14" fontId="6" fillId="2" borderId="8" xfId="0" applyNumberFormat="1" applyFont="1" applyFill="1" applyBorder="1" applyAlignment="1" applyProtection="1">
      <alignment horizontal="center"/>
      <protection locked="0"/>
    </xf>
    <xf numFmtId="0" fontId="2" fillId="3" borderId="8" xfId="7" applyFill="1" applyBorder="1" applyAlignment="1" applyProtection="1">
      <alignment horizontal="center"/>
      <protection locked="0"/>
    </xf>
    <xf numFmtId="17" fontId="6" fillId="2" borderId="8" xfId="0" applyNumberFormat="1" applyFont="1" applyFill="1" applyBorder="1" applyAlignment="1" applyProtection="1">
      <alignment horizontal="center"/>
      <protection locked="0"/>
    </xf>
    <xf numFmtId="0" fontId="6" fillId="0" borderId="8" xfId="0" applyFont="1" applyBorder="1" applyAlignment="1">
      <alignment horizontal="center"/>
    </xf>
    <xf numFmtId="17" fontId="13" fillId="0" borderId="0" xfId="0" applyNumberFormat="1" applyFont="1" applyAlignment="1">
      <alignment horizontal="left"/>
    </xf>
    <xf numFmtId="37" fontId="7" fillId="0" borderId="0" xfId="0" applyNumberFormat="1" applyFont="1" applyAlignment="1">
      <alignment horizontal="center"/>
    </xf>
    <xf numFmtId="37" fontId="6" fillId="0" borderId="0" xfId="0" applyNumberFormat="1" applyFont="1" applyAlignment="1">
      <alignment horizontal="center"/>
    </xf>
    <xf numFmtId="14" fontId="7" fillId="0" borderId="9" xfId="0" applyNumberFormat="1" applyFont="1" applyBorder="1" applyAlignment="1">
      <alignment horizontal="center"/>
    </xf>
    <xf numFmtId="14" fontId="7" fillId="0" borderId="10" xfId="0" applyNumberFormat="1" applyFont="1" applyBorder="1" applyAlignment="1">
      <alignment horizontal="center"/>
    </xf>
    <xf numFmtId="49" fontId="7" fillId="0" borderId="11" xfId="0" applyNumberFormat="1" applyFont="1" applyBorder="1" applyAlignment="1">
      <alignment horizontal="center"/>
    </xf>
    <xf numFmtId="49" fontId="7" fillId="0" borderId="3" xfId="0" applyNumberFormat="1" applyFont="1" applyBorder="1" applyAlignment="1">
      <alignment horizontal="center"/>
    </xf>
    <xf numFmtId="37" fontId="7" fillId="0" borderId="9" xfId="0" applyNumberFormat="1" applyFont="1" applyBorder="1" applyAlignment="1">
      <alignment horizontal="center"/>
    </xf>
    <xf numFmtId="37" fontId="7" fillId="0" borderId="8" xfId="0" applyNumberFormat="1" applyFont="1" applyBorder="1" applyAlignment="1">
      <alignment horizontal="center"/>
    </xf>
    <xf numFmtId="37" fontId="7" fillId="0" borderId="10" xfId="0" applyNumberFormat="1" applyFont="1" applyBorder="1" applyAlignment="1">
      <alignment horizontal="center"/>
    </xf>
    <xf numFmtId="14" fontId="6" fillId="0" borderId="0" xfId="0" applyNumberFormat="1" applyFont="1" applyAlignment="1">
      <alignment horizontal="left"/>
    </xf>
    <xf numFmtId="37" fontId="7" fillId="0" borderId="7" xfId="0" quotePrefix="1" applyNumberFormat="1" applyFont="1" applyBorder="1" applyAlignment="1">
      <alignment horizontal="center"/>
    </xf>
    <xf numFmtId="37" fontId="7" fillId="0" borderId="0" xfId="0" quotePrefix="1" applyNumberFormat="1" applyFont="1" applyAlignment="1">
      <alignment horizontal="center"/>
    </xf>
    <xf numFmtId="0" fontId="16" fillId="0" borderId="17" xfId="7" applyFont="1" applyBorder="1" applyAlignment="1">
      <alignment horizontal="center"/>
    </xf>
    <xf numFmtId="0" fontId="16" fillId="0" borderId="5" xfId="7" applyFont="1" applyBorder="1" applyAlignment="1">
      <alignment horizontal="center"/>
    </xf>
    <xf numFmtId="0" fontId="16" fillId="0" borderId="18" xfId="7" applyFont="1" applyBorder="1" applyAlignment="1">
      <alignment horizontal="center"/>
    </xf>
    <xf numFmtId="49" fontId="7" fillId="0" borderId="9" xfId="0" applyNumberFormat="1" applyFont="1" applyBorder="1" applyAlignment="1">
      <alignment horizontal="center"/>
    </xf>
    <xf numFmtId="49" fontId="7" fillId="0" borderId="10" xfId="0" applyNumberFormat="1" applyFont="1" applyBorder="1" applyAlignment="1">
      <alignment horizontal="center"/>
    </xf>
    <xf numFmtId="165" fontId="7" fillId="0" borderId="0" xfId="2" applyNumberFormat="1" applyFont="1" applyBorder="1" applyAlignment="1" applyProtection="1">
      <alignment horizontal="center"/>
    </xf>
    <xf numFmtId="165" fontId="6" fillId="0" borderId="0" xfId="2" applyNumberFormat="1" applyFont="1" applyBorder="1" applyAlignment="1" applyProtection="1">
      <alignment horizontal="center"/>
    </xf>
    <xf numFmtId="0" fontId="3" fillId="4" borderId="0" xfId="6" applyFill="1" applyAlignment="1" applyProtection="1">
      <alignment horizontal="left"/>
      <protection locked="0"/>
    </xf>
    <xf numFmtId="0" fontId="3" fillId="5" borderId="8" xfId="6" applyFill="1" applyBorder="1" applyAlignment="1" applyProtection="1">
      <alignment horizontal="center"/>
      <protection locked="0"/>
    </xf>
    <xf numFmtId="49" fontId="3" fillId="0" borderId="8" xfId="6" applyNumberFormat="1" applyBorder="1" applyAlignment="1">
      <alignment horizontal="center"/>
    </xf>
  </cellXfs>
  <cellStyles count="10">
    <cellStyle name="Comma" xfId="2" builtinId="3"/>
    <cellStyle name="Comma 2" xfId="8" xr:uid="{2DC34314-D3F7-499C-BFB4-993B2DF802CA}"/>
    <cellStyle name="Comma 3" xfId="9" xr:uid="{A760408C-1ABF-4BC8-9742-272C0A8871EB}"/>
    <cellStyle name="Currency" xfId="5" builtinId="4"/>
    <cellStyle name="Normal" xfId="0" builtinId="0"/>
    <cellStyle name="Normal 2" xfId="3" xr:uid="{00000000-0005-0000-0000-000004000000}"/>
    <cellStyle name="Normal 3" xfId="4" xr:uid="{00000000-0005-0000-0000-000005000000}"/>
    <cellStyle name="Normal 4" xfId="6" xr:uid="{00000000-0005-0000-0000-000006000000}"/>
    <cellStyle name="Normal 5" xfId="7" xr:uid="{989E461E-3F90-4A35-BA1E-9FAF1479F6DC}"/>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9F1F7"/>
      <color rgb="FFB1E7FF"/>
      <color rgb="FFB2F6F8"/>
      <color rgb="FFBFF7FD"/>
      <color rgb="FFB2FEFA"/>
      <color rgb="FFB6FAF2"/>
      <color rgb="FFFEF5B2"/>
      <color rgb="FF084ADC"/>
      <color rgb="FFF7ED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28572</xdr:rowOff>
    </xdr:from>
    <xdr:to>
      <xdr:col>6</xdr:col>
      <xdr:colOff>952500</xdr:colOff>
      <xdr:row>16</xdr:row>
      <xdr:rowOff>142875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49" y="28572"/>
          <a:ext cx="7219951" cy="30099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u="sng"/>
            <a:t>Instructions</a:t>
          </a:r>
          <a:endParaRPr lang="en-US" sz="1600" b="0" u="none"/>
        </a:p>
        <a:p>
          <a:r>
            <a:rPr lang="en-US" sz="1100" b="1" u="none"/>
            <a:t>All TABS</a:t>
          </a:r>
          <a:endParaRPr lang="en-US" sz="1100" b="0" u="none"/>
        </a:p>
        <a:p>
          <a:r>
            <a:rPr lang="en-US" sz="1100" b="0" u="none"/>
            <a:t>Only the HIGHLIGHTED</a:t>
          </a:r>
          <a:r>
            <a:rPr lang="en-US" sz="1100" b="0" u="none" baseline="0"/>
            <a:t> cells on various tabs need to be completed.  All other cells are locked and will have information autocalculated.  Cells in Yellow must have text or numbers entered, while cells in Blue should have an item selected from the dropdown.</a:t>
          </a:r>
        </a:p>
        <a:p>
          <a:endParaRPr lang="en-US" sz="1100" b="0" u="none" baseline="0"/>
        </a:p>
        <a:p>
          <a:r>
            <a:rPr lang="en-US" sz="1100" b="0" u="none" baseline="0"/>
            <a:t>Please ensure to complete comment boxes as applicable</a:t>
          </a:r>
        </a:p>
        <a:p>
          <a:endParaRPr lang="en-US" sz="1100" b="0" u="none" baseline="0"/>
        </a:p>
        <a:p>
          <a:r>
            <a:rPr lang="en-US" sz="1100" b="0" u="none" baseline="0"/>
            <a:t>All cells should be straightforward to enter, with examples for more detailed tables or explanations noted below</a:t>
          </a:r>
        </a:p>
        <a:p>
          <a:endParaRPr lang="en-US" sz="1100" b="0" u="none" baseline="0"/>
        </a:p>
        <a:p>
          <a:r>
            <a:rPr lang="en-US" sz="1100" b="1" u="sng" baseline="0"/>
            <a:t>Program Summary</a:t>
          </a:r>
        </a:p>
        <a:p>
          <a:r>
            <a:rPr lang="en-US" sz="1100" b="0" u="none" baseline="0"/>
            <a:t>No further notes here - deemed to be self explanatory.</a:t>
          </a:r>
        </a:p>
        <a:p>
          <a:endParaRPr lang="en-US" sz="1100" b="0" u="none" baseline="0"/>
        </a:p>
        <a:p>
          <a:r>
            <a:rPr lang="en-US" sz="1100" b="1" u="sng" baseline="0"/>
            <a:t>Enrolment</a:t>
          </a:r>
          <a:endParaRPr lang="en-US" sz="1100" b="0" u="none" baseline="0"/>
        </a:p>
        <a:p>
          <a:r>
            <a:rPr lang="en-US" sz="1100" b="0" u="none" baseline="0"/>
            <a:t>The information below is provided for example purposes.  There are 2 cohorts in this example, one that starts in the fall, and one that starts in the winter.  It is a program that only has 2 semesters.</a:t>
          </a:r>
        </a:p>
        <a:p>
          <a:endParaRPr lang="en-US" sz="1100" b="0" u="none" baseline="0"/>
        </a:p>
        <a:p>
          <a:endParaRPr lang="en-US" sz="1100" b="0" u="none" baseline="0"/>
        </a:p>
        <a:p>
          <a:endParaRPr lang="en-US" sz="1100" b="0" u="none" baseline="0"/>
        </a:p>
        <a:p>
          <a:endParaRPr lang="en-US" sz="1100" b="0" u="none" baseline="0"/>
        </a:p>
        <a:p>
          <a:endParaRPr lang="en-US" sz="1100" b="0" u="none" baseline="0"/>
        </a:p>
        <a:p>
          <a:endParaRPr lang="en-US" sz="1100" b="0" u="none" baseline="0"/>
        </a:p>
        <a:p>
          <a:endParaRPr lang="en-US" sz="1100" b="0" u="none" baseline="0"/>
        </a:p>
        <a:p>
          <a:endParaRPr lang="en-US" sz="1100" b="1" u="sng"/>
        </a:p>
      </xdr:txBody>
    </xdr:sp>
    <xdr:clientData/>
  </xdr:twoCellAnchor>
  <xdr:twoCellAnchor>
    <xdr:from>
      <xdr:col>0</xdr:col>
      <xdr:colOff>19049</xdr:colOff>
      <xdr:row>39</xdr:row>
      <xdr:rowOff>142876</xdr:rowOff>
    </xdr:from>
    <xdr:to>
      <xdr:col>6</xdr:col>
      <xdr:colOff>1000124</xdr:colOff>
      <xdr:row>50</xdr:row>
      <xdr:rowOff>133350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9049" y="6657976"/>
          <a:ext cx="7267575" cy="19811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baseline="0">
              <a:solidFill>
                <a:schemeClr val="dk1"/>
              </a:solidFill>
              <a:effectLst/>
              <a:latin typeface="+mn-lt"/>
              <a:ea typeface="+mn-ea"/>
              <a:cs typeface="+mn-cs"/>
            </a:rPr>
            <a:t>Enrol Summary</a:t>
          </a:r>
          <a:endParaRPr lang="en-US">
            <a:effectLst/>
          </a:endParaRPr>
        </a:p>
        <a:p>
          <a:pPr eaLnBrk="1" fontAlgn="auto" latinLnBrk="0" hangingPunct="1"/>
          <a:r>
            <a:rPr lang="en-US" sz="1100" b="0" u="none" baseline="0">
              <a:solidFill>
                <a:schemeClr val="dk1"/>
              </a:solidFill>
              <a:effectLst/>
              <a:latin typeface="+mn-lt"/>
              <a:ea typeface="+mn-ea"/>
              <a:cs typeface="+mn-cs"/>
            </a:rPr>
            <a:t>No entry or data selection required - info for reference purposes based on the "Enrolment" tab.</a:t>
          </a:r>
        </a:p>
        <a:p>
          <a:pPr eaLnBrk="1" fontAlgn="auto" latinLnBrk="0" hangingPunct="1"/>
          <a:endParaRPr lang="en-US" sz="1100" b="0" u="none"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TCH</a:t>
          </a:r>
          <a:endParaRPr lang="en-US">
            <a:effectLst/>
          </a:endParaRPr>
        </a:p>
        <a:p>
          <a:pPr eaLnBrk="1" fontAlgn="auto" latinLnBrk="0" hangingPunct="1"/>
          <a:r>
            <a:rPr lang="en-US" sz="1100" b="0" baseline="0">
              <a:solidFill>
                <a:schemeClr val="dk1"/>
              </a:solidFill>
              <a:effectLst/>
              <a:latin typeface="+mn-lt"/>
              <a:ea typeface="+mn-ea"/>
              <a:cs typeface="+mn-cs"/>
            </a:rPr>
            <a:t>*Your course listing should match how the data is entered on this tab.  GenEd/Comm and Degree Breadth courses are calculated differently from a costing perspective.  </a:t>
          </a:r>
          <a:r>
            <a:rPr lang="en-US" sz="1100" b="1" u="sng" baseline="0">
              <a:solidFill>
                <a:schemeClr val="dk1"/>
              </a:solidFill>
              <a:effectLst/>
              <a:latin typeface="+mn-lt"/>
              <a:ea typeface="+mn-ea"/>
              <a:cs typeface="+mn-cs"/>
            </a:rPr>
            <a:t>No TCHs </a:t>
          </a:r>
          <a:r>
            <a:rPr lang="en-US" sz="1100" b="0" baseline="0">
              <a:solidFill>
                <a:schemeClr val="dk1"/>
              </a:solidFill>
              <a:effectLst/>
              <a:latin typeface="+mn-lt"/>
              <a:ea typeface="+mn-ea"/>
              <a:cs typeface="+mn-cs"/>
            </a:rPr>
            <a:t>should be entered from GenEd/Comm and Degree Breadth courses.</a:t>
          </a:r>
        </a:p>
        <a:p>
          <a:pPr eaLnBrk="1" fontAlgn="auto" latinLnBrk="0" hangingPunct="1"/>
          <a:r>
            <a:rPr lang="en-US" sz="1100" b="0" baseline="0">
              <a:solidFill>
                <a:schemeClr val="dk1"/>
              </a:solidFill>
              <a:effectLst/>
              <a:latin typeface="+mn-lt"/>
              <a:ea typeface="+mn-ea"/>
              <a:cs typeface="+mn-cs"/>
            </a:rPr>
            <a:t>*The section max data is pulled from the program summary tab, and the number of sections are caculated usiing the section max and the enrolment.  Ttl TCHs are then calculated based on the data entered in the TCH columns.</a:t>
          </a:r>
          <a:endParaRPr lang="en-US">
            <a:effectLst/>
          </a:endParaRPr>
        </a:p>
        <a:p>
          <a:pPr eaLnBrk="1" fontAlgn="auto" latinLnBrk="0" hangingPunct="1"/>
          <a:endParaRPr lang="en-US" sz="1100" b="1" u="sng">
            <a:solidFill>
              <a:schemeClr val="dk1"/>
            </a:solidFill>
            <a:effectLst/>
            <a:latin typeface="+mn-lt"/>
            <a:ea typeface="+mn-ea"/>
            <a:cs typeface="+mn-cs"/>
          </a:endParaRPr>
        </a:p>
        <a:p>
          <a:pPr eaLnBrk="1" fontAlgn="auto" latinLnBrk="0" hangingPunct="1"/>
          <a:endParaRPr lang="en-US" sz="1100" b="1" u="sng">
            <a:solidFill>
              <a:schemeClr val="dk1"/>
            </a:solidFill>
            <a:effectLst/>
            <a:latin typeface="+mn-lt"/>
            <a:ea typeface="+mn-ea"/>
            <a:cs typeface="+mn-cs"/>
          </a:endParaRPr>
        </a:p>
        <a:p>
          <a:pPr eaLnBrk="1" fontAlgn="auto" latinLnBrk="0" hangingPunct="1"/>
          <a:endParaRPr lang="en-US" sz="1100" b="1" u="sng">
            <a:solidFill>
              <a:schemeClr val="dk1"/>
            </a:solidFill>
            <a:effectLst/>
            <a:latin typeface="+mn-lt"/>
            <a:ea typeface="+mn-ea"/>
            <a:cs typeface="+mn-cs"/>
          </a:endParaRPr>
        </a:p>
        <a:p>
          <a:pPr eaLnBrk="1" fontAlgn="auto" latinLnBrk="0" hangingPunct="1"/>
          <a:endParaRPr lang="en-US" sz="1100" b="1" u="sng">
            <a:solidFill>
              <a:schemeClr val="dk1"/>
            </a:solidFill>
            <a:effectLst/>
            <a:latin typeface="+mn-lt"/>
            <a:ea typeface="+mn-ea"/>
            <a:cs typeface="+mn-cs"/>
          </a:endParaRPr>
        </a:p>
        <a:p>
          <a:pPr eaLnBrk="1" fontAlgn="auto" latinLnBrk="0" hangingPunct="1"/>
          <a:endParaRPr lang="en-US" sz="1100" b="1" u="sng">
            <a:solidFill>
              <a:schemeClr val="dk1"/>
            </a:solidFill>
            <a:effectLst/>
            <a:latin typeface="+mn-lt"/>
            <a:ea typeface="+mn-ea"/>
            <a:cs typeface="+mn-cs"/>
          </a:endParaRPr>
        </a:p>
        <a:p>
          <a:endParaRPr lang="en-US" sz="1100" b="1" u="sng" baseline="0">
            <a:solidFill>
              <a:schemeClr val="dk1"/>
            </a:solidFill>
            <a:effectLst/>
            <a:latin typeface="+mn-lt"/>
            <a:ea typeface="+mn-ea"/>
            <a:cs typeface="+mn-cs"/>
          </a:endParaRPr>
        </a:p>
        <a:p>
          <a:endParaRPr lang="en-US" sz="1100" b="1" u="sng" baseline="0">
            <a:solidFill>
              <a:schemeClr val="dk1"/>
            </a:solidFill>
            <a:effectLst/>
            <a:latin typeface="+mn-lt"/>
            <a:ea typeface="+mn-ea"/>
            <a:cs typeface="+mn-cs"/>
          </a:endParaRPr>
        </a:p>
        <a:p>
          <a:endParaRPr lang="en-US" sz="1100" b="1" u="sng" baseline="0">
            <a:solidFill>
              <a:schemeClr val="dk1"/>
            </a:solidFill>
            <a:effectLst/>
            <a:latin typeface="+mn-lt"/>
            <a:ea typeface="+mn-ea"/>
            <a:cs typeface="+mn-cs"/>
          </a:endParaRPr>
        </a:p>
        <a:p>
          <a:endParaRPr lang="en-US" sz="1100"/>
        </a:p>
      </xdr:txBody>
    </xdr:sp>
    <xdr:clientData/>
  </xdr:twoCellAnchor>
  <xdr:twoCellAnchor>
    <xdr:from>
      <xdr:col>0</xdr:col>
      <xdr:colOff>47626</xdr:colOff>
      <xdr:row>60</xdr:row>
      <xdr:rowOff>114300</xdr:rowOff>
    </xdr:from>
    <xdr:to>
      <xdr:col>6</xdr:col>
      <xdr:colOff>866776</xdr:colOff>
      <xdr:row>79</xdr:row>
      <xdr:rowOff>76201</xdr:rowOff>
    </xdr:to>
    <xdr:sp macro="" textlink="">
      <xdr:nvSpPr>
        <xdr:cNvPr id="4" name="TextBox 3">
          <a:extLst>
            <a:ext uri="{FF2B5EF4-FFF2-40B4-BE49-F238E27FC236}">
              <a16:creationId xmlns:a16="http://schemas.microsoft.com/office/drawing/2014/main" id="{FB6332D9-B168-40E4-A1C9-49FE1B71544A}"/>
            </a:ext>
          </a:extLst>
        </xdr:cNvPr>
        <xdr:cNvSpPr txBox="1"/>
      </xdr:nvSpPr>
      <xdr:spPr>
        <a:xfrm>
          <a:off x="47626" y="10429875"/>
          <a:ext cx="7105650" cy="3400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100" b="1" u="sng">
              <a:solidFill>
                <a:schemeClr val="dk1"/>
              </a:solidFill>
              <a:effectLst/>
              <a:latin typeface="+mn-lt"/>
              <a:ea typeface="+mn-ea"/>
              <a:cs typeface="+mn-cs"/>
            </a:rPr>
            <a:t>TCH Summary</a:t>
          </a:r>
        </a:p>
        <a:p>
          <a:pPr eaLnBrk="1" fontAlgn="auto" latinLnBrk="0" hangingPunct="1"/>
          <a:r>
            <a:rPr lang="en-US" sz="1100" b="0" u="none">
              <a:solidFill>
                <a:schemeClr val="dk1"/>
              </a:solidFill>
              <a:effectLst/>
              <a:latin typeface="+mn-lt"/>
              <a:ea typeface="+mn-ea"/>
              <a:cs typeface="+mn-cs"/>
            </a:rPr>
            <a:t>This tab will pull information from the TCH tab.</a:t>
          </a:r>
          <a:r>
            <a:rPr lang="en-US" sz="1100" b="0" u="none" baseline="0">
              <a:solidFill>
                <a:schemeClr val="dk1"/>
              </a:solidFill>
              <a:effectLst/>
              <a:latin typeface="+mn-lt"/>
              <a:ea typeface="+mn-ea"/>
              <a:cs typeface="+mn-cs"/>
            </a:rPr>
            <a:t>  By default, all TCHs are put into the "PT" rows.  Typically, it would be expected that there should be FT TCHs for new programs, and based on past history, they typically would not exceed approx 1/3 of total TCHs.  Once you enter the FT TCHs, the PT TCHs will be automatically recalculated.</a:t>
          </a:r>
        </a:p>
        <a:p>
          <a:pPr eaLnBrk="1" fontAlgn="auto" latinLnBrk="0" hangingPunct="1"/>
          <a:endParaRPr lang="en-US" sz="1100" b="0" u="none" baseline="0">
            <a:solidFill>
              <a:schemeClr val="dk1"/>
            </a:solidFill>
            <a:effectLst/>
            <a:latin typeface="+mn-lt"/>
            <a:ea typeface="+mn-ea"/>
            <a:cs typeface="+mn-cs"/>
          </a:endParaRPr>
        </a:p>
        <a:p>
          <a:pPr eaLnBrk="1" fontAlgn="auto" latinLnBrk="0" hangingPunct="1"/>
          <a:r>
            <a:rPr lang="en-US" sz="1100" b="1" u="sng">
              <a:solidFill>
                <a:schemeClr val="dk1"/>
              </a:solidFill>
              <a:effectLst/>
              <a:latin typeface="+mn-lt"/>
              <a:ea typeface="+mn-ea"/>
              <a:cs typeface="+mn-cs"/>
            </a:rPr>
            <a:t>Other</a:t>
          </a:r>
          <a:endParaRPr lang="en-US">
            <a:effectLst/>
          </a:endParaRPr>
        </a:p>
        <a:p>
          <a:pPr eaLnBrk="1" fontAlgn="auto" latinLnBrk="0" hangingPunct="1"/>
          <a:r>
            <a:rPr lang="en-US" sz="1100" b="0">
              <a:solidFill>
                <a:schemeClr val="dk1"/>
              </a:solidFill>
              <a:effectLst/>
              <a:latin typeface="+mn-lt"/>
              <a:ea typeface="+mn-ea"/>
              <a:cs typeface="+mn-cs"/>
            </a:rPr>
            <a:t>Enter</a:t>
          </a:r>
          <a:r>
            <a:rPr lang="en-US" sz="1100" b="0" baseline="0">
              <a:solidFill>
                <a:schemeClr val="dk1"/>
              </a:solidFill>
              <a:effectLst/>
              <a:latin typeface="+mn-lt"/>
              <a:ea typeface="+mn-ea"/>
              <a:cs typeface="+mn-cs"/>
            </a:rPr>
            <a:t> as applicable - please note that the generic descriptions (ie Other Non Salary 1) can be changed accordingly.</a:t>
          </a:r>
        </a:p>
        <a:p>
          <a:pPr eaLnBrk="1" fontAlgn="auto" latinLnBrk="0" hangingPunct="1"/>
          <a:r>
            <a:rPr lang="en-US" sz="1100" b="0" baseline="0">
              <a:solidFill>
                <a:schemeClr val="dk1"/>
              </a:solidFill>
              <a:effectLst/>
              <a:latin typeface="+mn-lt"/>
              <a:ea typeface="+mn-ea"/>
              <a:cs typeface="+mn-cs"/>
            </a:rPr>
            <a:t>Note that this tab also has a "Pre Launch Year" column - this data should also be entered if applicable (ie program development).</a:t>
          </a:r>
        </a:p>
        <a:p>
          <a:pPr eaLnBrk="1" fontAlgn="auto" latinLnBrk="0" hangingPunct="1"/>
          <a:endParaRPr lang="en-US" sz="1100" b="1" u="sng"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Other Internal Depts</a:t>
          </a:r>
          <a:endParaRPr lang="en-US" sz="1100" b="0" u="none" baseline="0">
            <a:solidFill>
              <a:schemeClr val="dk1"/>
            </a:solidFill>
            <a:effectLst/>
            <a:latin typeface="+mn-lt"/>
            <a:ea typeface="+mn-ea"/>
            <a:cs typeface="+mn-cs"/>
          </a:endParaRPr>
        </a:p>
        <a:p>
          <a:pPr eaLnBrk="1" fontAlgn="auto" latinLnBrk="0" hangingPunct="1"/>
          <a:r>
            <a:rPr lang="en-US" sz="1100" b="0" u="none" baseline="0">
              <a:solidFill>
                <a:schemeClr val="dk1"/>
              </a:solidFill>
              <a:effectLst/>
              <a:latin typeface="+mn-lt"/>
              <a:ea typeface="+mn-ea"/>
              <a:cs typeface="+mn-cs"/>
            </a:rPr>
            <a:t>Final confirmation by Other Internal deptids MUST be obtained prior to ALT approval.  This tab also has a "Pre Launch Year" column.</a:t>
          </a:r>
        </a:p>
        <a:p>
          <a:pPr eaLnBrk="1" fontAlgn="auto" latinLnBrk="0" hangingPunct="1"/>
          <a:endParaRPr lang="en-US" sz="1100" b="1" u="sng"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Summary - Finance</a:t>
          </a:r>
          <a:endParaRPr lang="en-US">
            <a:effectLst/>
          </a:endParaRPr>
        </a:p>
        <a:p>
          <a:pPr eaLnBrk="1" fontAlgn="auto" latinLnBrk="0" hangingPunct="1"/>
          <a:r>
            <a:rPr lang="en-US" sz="1100" b="0" baseline="0">
              <a:solidFill>
                <a:schemeClr val="dk1"/>
              </a:solidFill>
              <a:effectLst/>
              <a:latin typeface="+mn-lt"/>
              <a:ea typeface="+mn-ea"/>
              <a:cs typeface="+mn-cs"/>
            </a:rPr>
            <a:t>No entry or data selection required - auto calculates</a:t>
          </a:r>
          <a:endParaRPr lang="en-US">
            <a:effectLst/>
          </a:endParaRPr>
        </a:p>
        <a:p>
          <a:pPr eaLnBrk="1" fontAlgn="auto" latinLnBrk="0" hangingPunct="1"/>
          <a:endParaRPr lang="en-US" sz="1100" b="1" u="sng"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Summary - BOG</a:t>
          </a:r>
          <a:endParaRPr lang="en-US">
            <a:effectLst/>
          </a:endParaRPr>
        </a:p>
        <a:p>
          <a:pPr eaLnBrk="1" fontAlgn="auto" latinLnBrk="0" hangingPunct="1"/>
          <a:r>
            <a:rPr lang="en-US" sz="1100" b="0">
              <a:solidFill>
                <a:schemeClr val="dk1"/>
              </a:solidFill>
              <a:effectLst/>
              <a:latin typeface="+mn-lt"/>
              <a:ea typeface="+mn-ea"/>
              <a:cs typeface="+mn-cs"/>
            </a:rPr>
            <a:t>No entry or data selection required - auto calculates</a:t>
          </a:r>
          <a:endParaRPr lang="en-US">
            <a:effectLst/>
          </a:endParaRPr>
        </a:p>
        <a:p>
          <a:endParaRPr lang="en-US" sz="1100" b="1" u="sng" baseline="0">
            <a:solidFill>
              <a:schemeClr val="dk1"/>
            </a:solidFill>
            <a:effectLst/>
            <a:latin typeface="+mn-lt"/>
            <a:ea typeface="+mn-ea"/>
            <a:cs typeface="+mn-cs"/>
          </a:endParaRPr>
        </a:p>
        <a:p>
          <a:endParaRPr lang="en-US" sz="1100" b="1" u="sng" baseline="0">
            <a:solidFill>
              <a:schemeClr val="dk1"/>
            </a:solidFill>
            <a:effectLst/>
            <a:latin typeface="+mn-lt"/>
            <a:ea typeface="+mn-ea"/>
            <a:cs typeface="+mn-cs"/>
          </a:endParaRPr>
        </a:p>
        <a:p>
          <a:endParaRPr lang="en-US" sz="1100" b="1" u="sng" baseline="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23</xdr:row>
      <xdr:rowOff>123826</xdr:rowOff>
    </xdr:from>
    <xdr:to>
      <xdr:col>4</xdr:col>
      <xdr:colOff>825499</xdr:colOff>
      <xdr:row>31</xdr:row>
      <xdr:rowOff>161926</xdr:rowOff>
    </xdr:to>
    <xdr:sp macro="" textlink="" fLocksText="0">
      <xdr:nvSpPr>
        <xdr:cNvPr id="3" name="TextBox 2">
          <a:extLst>
            <a:ext uri="{FF2B5EF4-FFF2-40B4-BE49-F238E27FC236}">
              <a16:creationId xmlns:a16="http://schemas.microsoft.com/office/drawing/2014/main" id="{00000000-0008-0000-0100-000003000000}"/>
            </a:ext>
          </a:extLst>
        </xdr:cNvPr>
        <xdr:cNvSpPr txBox="1"/>
      </xdr:nvSpPr>
      <xdr:spPr>
        <a:xfrm>
          <a:off x="47625" y="3600451"/>
          <a:ext cx="7350124"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Comments Here</a:t>
          </a:r>
        </a:p>
      </xdr:txBody>
    </xdr:sp>
    <xdr:clientData fLocksWithSheet="0"/>
  </xdr:twoCellAnchor>
  <xdr:twoCellAnchor>
    <xdr:from>
      <xdr:col>0</xdr:col>
      <xdr:colOff>95250</xdr:colOff>
      <xdr:row>59</xdr:row>
      <xdr:rowOff>85726</xdr:rowOff>
    </xdr:from>
    <xdr:to>
      <xdr:col>4</xdr:col>
      <xdr:colOff>873124</xdr:colOff>
      <xdr:row>68</xdr:row>
      <xdr:rowOff>158750</xdr:rowOff>
    </xdr:to>
    <xdr:sp macro="" textlink="" fLocksText="0">
      <xdr:nvSpPr>
        <xdr:cNvPr id="6" name="TextBox 5">
          <a:extLst>
            <a:ext uri="{FF2B5EF4-FFF2-40B4-BE49-F238E27FC236}">
              <a16:creationId xmlns:a16="http://schemas.microsoft.com/office/drawing/2014/main" id="{00000000-0008-0000-0100-000006000000}"/>
            </a:ext>
          </a:extLst>
        </xdr:cNvPr>
        <xdr:cNvSpPr txBox="1"/>
      </xdr:nvSpPr>
      <xdr:spPr>
        <a:xfrm>
          <a:off x="95250" y="8705851"/>
          <a:ext cx="7350124" cy="17875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Comments Here</a:t>
          </a:r>
        </a:p>
      </xdr:txBody>
    </xdr:sp>
    <xdr:clientData fLocksWithSheet="0"/>
  </xdr:twoCellAnchor>
  <xdr:twoCellAnchor>
    <xdr:from>
      <xdr:col>0</xdr:col>
      <xdr:colOff>85725</xdr:colOff>
      <xdr:row>39</xdr:row>
      <xdr:rowOff>38101</xdr:rowOff>
    </xdr:from>
    <xdr:to>
      <xdr:col>4</xdr:col>
      <xdr:colOff>863599</xdr:colOff>
      <xdr:row>42</xdr:row>
      <xdr:rowOff>0</xdr:rowOff>
    </xdr:to>
    <xdr:sp macro="" textlink="" fLocksText="0">
      <xdr:nvSpPr>
        <xdr:cNvPr id="4" name="TextBox 3">
          <a:extLst>
            <a:ext uri="{FF2B5EF4-FFF2-40B4-BE49-F238E27FC236}">
              <a16:creationId xmlns:a16="http://schemas.microsoft.com/office/drawing/2014/main" id="{00000000-0008-0000-0100-000004000000}"/>
            </a:ext>
          </a:extLst>
        </xdr:cNvPr>
        <xdr:cNvSpPr txBox="1"/>
      </xdr:nvSpPr>
      <xdr:spPr>
        <a:xfrm>
          <a:off x="85725" y="6181726"/>
          <a:ext cx="7350124" cy="533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Progression Here - Example</a:t>
          </a:r>
          <a:r>
            <a:rPr lang="en-US" sz="1100" b="1" baseline="0"/>
            <a:t> for 4 year program below</a:t>
          </a:r>
        </a:p>
        <a:p>
          <a:r>
            <a:rPr lang="en-US" sz="1100" b="0" baseline="0"/>
            <a:t>F, W, off, off, W, S, F, off, S, F, off, off,F</a:t>
          </a:r>
          <a:endParaRPr lang="en-US" sz="1100" b="0"/>
        </a:p>
      </xdr:txBody>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79375</xdr:colOff>
      <xdr:row>31</xdr:row>
      <xdr:rowOff>127000</xdr:rowOff>
    </xdr:from>
    <xdr:to>
      <xdr:col>15</xdr:col>
      <xdr:colOff>508000</xdr:colOff>
      <xdr:row>35</xdr:row>
      <xdr:rowOff>174626</xdr:rowOff>
    </xdr:to>
    <xdr:sp macro="" textlink="" fLocksText="0">
      <xdr:nvSpPr>
        <xdr:cNvPr id="5" name="TextBox 4">
          <a:extLst>
            <a:ext uri="{FF2B5EF4-FFF2-40B4-BE49-F238E27FC236}">
              <a16:creationId xmlns:a16="http://schemas.microsoft.com/office/drawing/2014/main" id="{00000000-0008-0000-0200-000005000000}"/>
            </a:ext>
          </a:extLst>
        </xdr:cNvPr>
        <xdr:cNvSpPr txBox="1"/>
      </xdr:nvSpPr>
      <xdr:spPr>
        <a:xfrm>
          <a:off x="79375" y="7254875"/>
          <a:ext cx="10223500" cy="809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Comments Here</a:t>
          </a: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44450</xdr:colOff>
      <xdr:row>11</xdr:row>
      <xdr:rowOff>79375</xdr:rowOff>
    </xdr:from>
    <xdr:to>
      <xdr:col>15</xdr:col>
      <xdr:colOff>533400</xdr:colOff>
      <xdr:row>21</xdr:row>
      <xdr:rowOff>79375</xdr:rowOff>
    </xdr:to>
    <xdr:sp macro="" textlink="" fLocksText="0">
      <xdr:nvSpPr>
        <xdr:cNvPr id="3" name="TextBox 2">
          <a:extLst>
            <a:ext uri="{FF2B5EF4-FFF2-40B4-BE49-F238E27FC236}">
              <a16:creationId xmlns:a16="http://schemas.microsoft.com/office/drawing/2014/main" id="{00000000-0008-0000-0300-000003000000}"/>
            </a:ext>
          </a:extLst>
        </xdr:cNvPr>
        <xdr:cNvSpPr txBox="1"/>
      </xdr:nvSpPr>
      <xdr:spPr>
        <a:xfrm>
          <a:off x="44450" y="6048375"/>
          <a:ext cx="10283825" cy="1905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Comments</a:t>
          </a:r>
          <a:r>
            <a:rPr lang="en-US" sz="1100" b="1" baseline="0"/>
            <a:t> Here</a:t>
          </a:r>
          <a:endParaRPr lang="en-US" sz="1100" b="1"/>
        </a:p>
      </xdr:txBody>
    </xdr:sp>
    <xdr:clientData fLocksWithSheet="0"/>
  </xdr:twoCellAnchor>
  <xdr:twoCellAnchor>
    <xdr:from>
      <xdr:col>0</xdr:col>
      <xdr:colOff>31751</xdr:colOff>
      <xdr:row>28</xdr:row>
      <xdr:rowOff>104775</xdr:rowOff>
    </xdr:from>
    <xdr:to>
      <xdr:col>15</xdr:col>
      <xdr:colOff>514350</xdr:colOff>
      <xdr:row>36</xdr:row>
      <xdr:rowOff>104775</xdr:rowOff>
    </xdr:to>
    <xdr:sp macro="" textlink="" fLocksText="0">
      <xdr:nvSpPr>
        <xdr:cNvPr id="4" name="TextBox 3">
          <a:extLst>
            <a:ext uri="{FF2B5EF4-FFF2-40B4-BE49-F238E27FC236}">
              <a16:creationId xmlns:a16="http://schemas.microsoft.com/office/drawing/2014/main" id="{00000000-0008-0000-0300-000004000000}"/>
            </a:ext>
          </a:extLst>
        </xdr:cNvPr>
        <xdr:cNvSpPr txBox="1"/>
      </xdr:nvSpPr>
      <xdr:spPr>
        <a:xfrm>
          <a:off x="31751" y="12172950"/>
          <a:ext cx="10360024" cy="1524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0</xdr:col>
      <xdr:colOff>95249</xdr:colOff>
      <xdr:row>9</xdr:row>
      <xdr:rowOff>47625</xdr:rowOff>
    </xdr:from>
    <xdr:to>
      <xdr:col>6</xdr:col>
      <xdr:colOff>952498</xdr:colOff>
      <xdr:row>15</xdr:row>
      <xdr:rowOff>161924</xdr:rowOff>
    </xdr:to>
    <xdr:sp macro="" textlink="" fLocksText="0">
      <xdr:nvSpPr>
        <xdr:cNvPr id="3" name="TextBox 2">
          <a:extLst>
            <a:ext uri="{FF2B5EF4-FFF2-40B4-BE49-F238E27FC236}">
              <a16:creationId xmlns:a16="http://schemas.microsoft.com/office/drawing/2014/main" id="{00000000-0008-0000-0500-000003000000}"/>
            </a:ext>
          </a:extLst>
        </xdr:cNvPr>
        <xdr:cNvSpPr txBox="1"/>
      </xdr:nvSpPr>
      <xdr:spPr>
        <a:xfrm>
          <a:off x="95249" y="1809750"/>
          <a:ext cx="7842249" cy="1257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twoCellAnchor>
    <xdr:from>
      <xdr:col>0</xdr:col>
      <xdr:colOff>79375</xdr:colOff>
      <xdr:row>31</xdr:row>
      <xdr:rowOff>127000</xdr:rowOff>
    </xdr:from>
    <xdr:to>
      <xdr:col>6</xdr:col>
      <xdr:colOff>971549</xdr:colOff>
      <xdr:row>38</xdr:row>
      <xdr:rowOff>47624</xdr:rowOff>
    </xdr:to>
    <xdr:sp macro="" textlink="" fLocksText="0">
      <xdr:nvSpPr>
        <xdr:cNvPr id="5" name="TextBox 4">
          <a:extLst>
            <a:ext uri="{FF2B5EF4-FFF2-40B4-BE49-F238E27FC236}">
              <a16:creationId xmlns:a16="http://schemas.microsoft.com/office/drawing/2014/main" id="{00000000-0008-0000-0500-000005000000}"/>
            </a:ext>
          </a:extLst>
        </xdr:cNvPr>
        <xdr:cNvSpPr txBox="1"/>
      </xdr:nvSpPr>
      <xdr:spPr>
        <a:xfrm>
          <a:off x="79375" y="5699125"/>
          <a:ext cx="7877174" cy="1254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twoCellAnchor>
    <xdr:from>
      <xdr:col>0</xdr:col>
      <xdr:colOff>9525</xdr:colOff>
      <xdr:row>47</xdr:row>
      <xdr:rowOff>66675</xdr:rowOff>
    </xdr:from>
    <xdr:to>
      <xdr:col>6</xdr:col>
      <xdr:colOff>952499</xdr:colOff>
      <xdr:row>53</xdr:row>
      <xdr:rowOff>180974</xdr:rowOff>
    </xdr:to>
    <xdr:sp macro="" textlink="" fLocksText="0">
      <xdr:nvSpPr>
        <xdr:cNvPr id="6" name="TextBox 5">
          <a:extLst>
            <a:ext uri="{FF2B5EF4-FFF2-40B4-BE49-F238E27FC236}">
              <a16:creationId xmlns:a16="http://schemas.microsoft.com/office/drawing/2014/main" id="{00000000-0008-0000-0500-000006000000}"/>
            </a:ext>
          </a:extLst>
        </xdr:cNvPr>
        <xdr:cNvSpPr txBox="1"/>
      </xdr:nvSpPr>
      <xdr:spPr>
        <a:xfrm>
          <a:off x="9525" y="8686800"/>
          <a:ext cx="7915274" cy="1257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twoCellAnchor>
    <xdr:from>
      <xdr:col>0</xdr:col>
      <xdr:colOff>47624</xdr:colOff>
      <xdr:row>60</xdr:row>
      <xdr:rowOff>53975</xdr:rowOff>
    </xdr:from>
    <xdr:to>
      <xdr:col>6</xdr:col>
      <xdr:colOff>920749</xdr:colOff>
      <xdr:row>66</xdr:row>
      <xdr:rowOff>127000</xdr:rowOff>
    </xdr:to>
    <xdr:sp macro="" textlink="" fLocksText="0">
      <xdr:nvSpPr>
        <xdr:cNvPr id="7" name="TextBox 6">
          <a:extLst>
            <a:ext uri="{FF2B5EF4-FFF2-40B4-BE49-F238E27FC236}">
              <a16:creationId xmlns:a16="http://schemas.microsoft.com/office/drawing/2014/main" id="{00000000-0008-0000-0500-000007000000}"/>
            </a:ext>
          </a:extLst>
        </xdr:cNvPr>
        <xdr:cNvSpPr txBox="1"/>
      </xdr:nvSpPr>
      <xdr:spPr>
        <a:xfrm>
          <a:off x="47624" y="11150600"/>
          <a:ext cx="7858125" cy="1216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20</xdr:row>
      <xdr:rowOff>66674</xdr:rowOff>
    </xdr:from>
    <xdr:to>
      <xdr:col>8</xdr:col>
      <xdr:colOff>657225</xdr:colOff>
      <xdr:row>27</xdr:row>
      <xdr:rowOff>85725</xdr:rowOff>
    </xdr:to>
    <xdr:sp macro="" textlink="" fLocksText="0">
      <xdr:nvSpPr>
        <xdr:cNvPr id="2" name="TextBox 1">
          <a:extLst>
            <a:ext uri="{FF2B5EF4-FFF2-40B4-BE49-F238E27FC236}">
              <a16:creationId xmlns:a16="http://schemas.microsoft.com/office/drawing/2014/main" id="{00000000-0008-0000-0800-000002000000}"/>
            </a:ext>
          </a:extLst>
        </xdr:cNvPr>
        <xdr:cNvSpPr txBox="1"/>
      </xdr:nvSpPr>
      <xdr:spPr>
        <a:xfrm>
          <a:off x="19050" y="4333874"/>
          <a:ext cx="6257925" cy="1352551"/>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Rationale</a:t>
          </a:r>
          <a:r>
            <a:rPr lang="en-US" sz="1100" b="1" baseline="0"/>
            <a:t> for Costs here:</a:t>
          </a:r>
          <a:endParaRPr lang="en-US" sz="1100" b="0" baseline="0"/>
        </a:p>
        <a:p>
          <a:endParaRPr lang="en-US" sz="1100" b="1"/>
        </a:p>
      </xdr:txBody>
    </xdr:sp>
    <xdr:clientData fLocksWithSheet="0"/>
  </xdr:twoCellAnchor>
</xdr:wsDr>
</file>

<file path=xl/theme/theme1.xml><?xml version="1.0" encoding="utf-8"?>
<a:theme xmlns:a="http://schemas.openxmlformats.org/drawingml/2006/main" name="Office Theme">
  <a:themeElements>
    <a:clrScheme name="Origin">
      <a:dk1>
        <a:sysClr val="windowText" lastClr="000000"/>
      </a:dk1>
      <a:lt1>
        <a:sysClr val="window" lastClr="FFFFFF"/>
      </a:lt1>
      <a:dk2>
        <a:srgbClr val="464653"/>
      </a:dk2>
      <a:lt2>
        <a:srgbClr val="DDE9EC"/>
      </a:lt2>
      <a:accent1>
        <a:srgbClr val="727CA3"/>
      </a:accent1>
      <a:accent2>
        <a:srgbClr val="9FB8CD"/>
      </a:accent2>
      <a:accent3>
        <a:srgbClr val="D2DA7A"/>
      </a:accent3>
      <a:accent4>
        <a:srgbClr val="FADA7A"/>
      </a:accent4>
      <a:accent5>
        <a:srgbClr val="B88472"/>
      </a:accent5>
      <a:accent6>
        <a:srgbClr val="8E736A"/>
      </a:accent6>
      <a:hlink>
        <a:srgbClr val="B292CA"/>
      </a:hlink>
      <a:folHlink>
        <a:srgbClr val="6B56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P60"/>
  <sheetViews>
    <sheetView zoomScaleNormal="100" workbookViewId="0">
      <selection activeCell="J7" sqref="J7"/>
    </sheetView>
  </sheetViews>
  <sheetFormatPr defaultColWidth="9.1328125" defaultRowHeight="14.25" x14ac:dyDescent="0.45"/>
  <cols>
    <col min="1" max="7" width="14.59765625" style="1" customWidth="1"/>
    <col min="8" max="16384" width="9.1328125" style="1"/>
  </cols>
  <sheetData>
    <row r="4" spans="1:1" x14ac:dyDescent="0.45">
      <c r="A4" s="30"/>
    </row>
    <row r="18" spans="1:7" x14ac:dyDescent="0.45">
      <c r="A18" s="30" t="s">
        <v>16920</v>
      </c>
    </row>
    <row r="19" spans="1:7" x14ac:dyDescent="0.45">
      <c r="A19" s="30"/>
    </row>
    <row r="20" spans="1:7" x14ac:dyDescent="0.45">
      <c r="A20" s="8" t="s">
        <v>224</v>
      </c>
      <c r="B20" s="8" t="s">
        <v>225</v>
      </c>
      <c r="C20" s="8" t="s">
        <v>208</v>
      </c>
      <c r="D20" s="8" t="s">
        <v>226</v>
      </c>
      <c r="E20" s="8" t="s">
        <v>31</v>
      </c>
      <c r="F20" s="8" t="s">
        <v>18</v>
      </c>
      <c r="G20" s="9" t="s">
        <v>131</v>
      </c>
    </row>
    <row r="21" spans="1:7" x14ac:dyDescent="0.45">
      <c r="A21" s="154" t="s">
        <v>238</v>
      </c>
      <c r="B21" s="154" t="s">
        <v>237</v>
      </c>
      <c r="C21" s="154" t="s">
        <v>129</v>
      </c>
      <c r="D21" s="154">
        <v>1</v>
      </c>
      <c r="E21" s="6">
        <v>40</v>
      </c>
      <c r="F21" s="6">
        <v>2</v>
      </c>
      <c r="G21" s="7">
        <f>SUM(E21:F21)</f>
        <v>42</v>
      </c>
    </row>
    <row r="22" spans="1:7" x14ac:dyDescent="0.45">
      <c r="A22" s="154" t="s">
        <v>238</v>
      </c>
      <c r="B22" s="154" t="s">
        <v>237</v>
      </c>
      <c r="C22" s="154" t="s">
        <v>130</v>
      </c>
      <c r="D22" s="154">
        <v>2</v>
      </c>
      <c r="E22" s="6">
        <v>38</v>
      </c>
      <c r="F22" s="6">
        <v>2</v>
      </c>
      <c r="G22" s="7">
        <f t="shared" ref="G22:G39" si="0">SUM(E22:F22)</f>
        <v>40</v>
      </c>
    </row>
    <row r="23" spans="1:7" x14ac:dyDescent="0.45">
      <c r="A23" s="154" t="s">
        <v>16915</v>
      </c>
      <c r="B23" s="154" t="s">
        <v>237</v>
      </c>
      <c r="C23" s="154" t="s">
        <v>130</v>
      </c>
      <c r="D23" s="154">
        <v>1</v>
      </c>
      <c r="E23" s="6">
        <v>30</v>
      </c>
      <c r="F23" s="6">
        <v>1</v>
      </c>
      <c r="G23" s="7">
        <f t="shared" si="0"/>
        <v>31</v>
      </c>
    </row>
    <row r="24" spans="1:7" x14ac:dyDescent="0.45">
      <c r="A24" s="154" t="s">
        <v>16915</v>
      </c>
      <c r="B24" s="154" t="s">
        <v>16916</v>
      </c>
      <c r="C24" s="154" t="s">
        <v>128</v>
      </c>
      <c r="D24" s="154">
        <v>2</v>
      </c>
      <c r="E24" s="6">
        <v>28</v>
      </c>
      <c r="F24" s="6">
        <v>1</v>
      </c>
      <c r="G24" s="7">
        <f t="shared" si="0"/>
        <v>29</v>
      </c>
    </row>
    <row r="25" spans="1:7" x14ac:dyDescent="0.45">
      <c r="A25" s="154" t="s">
        <v>238</v>
      </c>
      <c r="B25" s="154" t="s">
        <v>16916</v>
      </c>
      <c r="C25" s="154" t="s">
        <v>129</v>
      </c>
      <c r="D25" s="154">
        <v>1</v>
      </c>
      <c r="E25" s="6">
        <v>40</v>
      </c>
      <c r="F25" s="6">
        <v>2</v>
      </c>
      <c r="G25" s="7">
        <f t="shared" si="0"/>
        <v>42</v>
      </c>
    </row>
    <row r="26" spans="1:7" x14ac:dyDescent="0.45">
      <c r="A26" s="154" t="s">
        <v>238</v>
      </c>
      <c r="B26" s="154" t="s">
        <v>16916</v>
      </c>
      <c r="C26" s="154" t="s">
        <v>130</v>
      </c>
      <c r="D26" s="154">
        <v>2</v>
      </c>
      <c r="E26" s="6">
        <v>38</v>
      </c>
      <c r="F26" s="6">
        <v>2</v>
      </c>
      <c r="G26" s="7">
        <f t="shared" si="0"/>
        <v>40</v>
      </c>
    </row>
    <row r="27" spans="1:7" x14ac:dyDescent="0.45">
      <c r="A27" s="154" t="s">
        <v>16915</v>
      </c>
      <c r="B27" s="154" t="s">
        <v>16916</v>
      </c>
      <c r="C27" s="154" t="s">
        <v>130</v>
      </c>
      <c r="D27" s="154">
        <v>1</v>
      </c>
      <c r="E27" s="6">
        <v>30</v>
      </c>
      <c r="F27" s="6">
        <v>1</v>
      </c>
      <c r="G27" s="7">
        <f t="shared" si="0"/>
        <v>31</v>
      </c>
    </row>
    <row r="28" spans="1:7" x14ac:dyDescent="0.45">
      <c r="A28" s="154" t="s">
        <v>16915</v>
      </c>
      <c r="B28" s="154" t="s">
        <v>16917</v>
      </c>
      <c r="C28" s="154" t="s">
        <v>128</v>
      </c>
      <c r="D28" s="154">
        <v>2</v>
      </c>
      <c r="E28" s="6">
        <v>28</v>
      </c>
      <c r="F28" s="6">
        <v>1</v>
      </c>
      <c r="G28" s="7">
        <f t="shared" si="0"/>
        <v>29</v>
      </c>
    </row>
    <row r="29" spans="1:7" x14ac:dyDescent="0.45">
      <c r="A29" s="154" t="s">
        <v>238</v>
      </c>
      <c r="B29" s="154" t="s">
        <v>16917</v>
      </c>
      <c r="C29" s="154" t="s">
        <v>129</v>
      </c>
      <c r="D29" s="154">
        <v>1</v>
      </c>
      <c r="E29" s="6">
        <v>40</v>
      </c>
      <c r="F29" s="6">
        <v>2</v>
      </c>
      <c r="G29" s="7">
        <f t="shared" si="0"/>
        <v>42</v>
      </c>
    </row>
    <row r="30" spans="1:7" x14ac:dyDescent="0.45">
      <c r="A30" s="154" t="s">
        <v>238</v>
      </c>
      <c r="B30" s="154" t="s">
        <v>16917</v>
      </c>
      <c r="C30" s="154" t="s">
        <v>130</v>
      </c>
      <c r="D30" s="154">
        <v>2</v>
      </c>
      <c r="E30" s="6">
        <v>38</v>
      </c>
      <c r="F30" s="6">
        <v>2</v>
      </c>
      <c r="G30" s="7">
        <f t="shared" si="0"/>
        <v>40</v>
      </c>
    </row>
    <row r="31" spans="1:7" x14ac:dyDescent="0.45">
      <c r="A31" s="154" t="s">
        <v>16915</v>
      </c>
      <c r="B31" s="154" t="s">
        <v>16917</v>
      </c>
      <c r="C31" s="154" t="s">
        <v>130</v>
      </c>
      <c r="D31" s="154">
        <v>1</v>
      </c>
      <c r="E31" s="6">
        <v>30</v>
      </c>
      <c r="F31" s="6">
        <v>1</v>
      </c>
      <c r="G31" s="7">
        <f t="shared" si="0"/>
        <v>31</v>
      </c>
    </row>
    <row r="32" spans="1:7" x14ac:dyDescent="0.45">
      <c r="A32" s="154" t="s">
        <v>16915</v>
      </c>
      <c r="B32" s="154" t="s">
        <v>16918</v>
      </c>
      <c r="C32" s="154" t="s">
        <v>128</v>
      </c>
      <c r="D32" s="154">
        <v>2</v>
      </c>
      <c r="E32" s="6">
        <v>28</v>
      </c>
      <c r="F32" s="6">
        <v>1</v>
      </c>
      <c r="G32" s="7">
        <f t="shared" si="0"/>
        <v>29</v>
      </c>
    </row>
    <row r="33" spans="1:7" x14ac:dyDescent="0.45">
      <c r="A33" s="154" t="s">
        <v>238</v>
      </c>
      <c r="B33" s="154" t="s">
        <v>16918</v>
      </c>
      <c r="C33" s="154" t="s">
        <v>129</v>
      </c>
      <c r="D33" s="154">
        <v>1</v>
      </c>
      <c r="E33" s="6">
        <v>40</v>
      </c>
      <c r="F33" s="6">
        <v>2</v>
      </c>
      <c r="G33" s="7">
        <f t="shared" si="0"/>
        <v>42</v>
      </c>
    </row>
    <row r="34" spans="1:7" x14ac:dyDescent="0.45">
      <c r="A34" s="154" t="s">
        <v>238</v>
      </c>
      <c r="B34" s="154" t="s">
        <v>16918</v>
      </c>
      <c r="C34" s="154" t="s">
        <v>130</v>
      </c>
      <c r="D34" s="154">
        <v>2</v>
      </c>
      <c r="E34" s="6">
        <v>38</v>
      </c>
      <c r="F34" s="6">
        <v>2</v>
      </c>
      <c r="G34" s="7">
        <f t="shared" si="0"/>
        <v>40</v>
      </c>
    </row>
    <row r="35" spans="1:7" x14ac:dyDescent="0.45">
      <c r="A35" s="154" t="s">
        <v>16915</v>
      </c>
      <c r="B35" s="154" t="s">
        <v>16918</v>
      </c>
      <c r="C35" s="154" t="s">
        <v>130</v>
      </c>
      <c r="D35" s="154">
        <v>1</v>
      </c>
      <c r="E35" s="6">
        <v>30</v>
      </c>
      <c r="F35" s="6">
        <v>1</v>
      </c>
      <c r="G35" s="7">
        <f t="shared" si="0"/>
        <v>31</v>
      </c>
    </row>
    <row r="36" spans="1:7" x14ac:dyDescent="0.45">
      <c r="A36" s="154" t="s">
        <v>16915</v>
      </c>
      <c r="B36" s="154" t="s">
        <v>16919</v>
      </c>
      <c r="C36" s="154" t="s">
        <v>128</v>
      </c>
      <c r="D36" s="154">
        <v>2</v>
      </c>
      <c r="E36" s="6">
        <v>28</v>
      </c>
      <c r="F36" s="6">
        <v>1</v>
      </c>
      <c r="G36" s="7">
        <f t="shared" si="0"/>
        <v>29</v>
      </c>
    </row>
    <row r="37" spans="1:7" x14ac:dyDescent="0.45">
      <c r="A37" s="154" t="s">
        <v>238</v>
      </c>
      <c r="B37" s="154" t="s">
        <v>16919</v>
      </c>
      <c r="C37" s="154" t="s">
        <v>129</v>
      </c>
      <c r="D37" s="154">
        <v>1</v>
      </c>
      <c r="E37" s="6">
        <v>40</v>
      </c>
      <c r="F37" s="6">
        <v>2</v>
      </c>
      <c r="G37" s="7">
        <f t="shared" si="0"/>
        <v>42</v>
      </c>
    </row>
    <row r="38" spans="1:7" x14ac:dyDescent="0.45">
      <c r="A38" s="154" t="s">
        <v>238</v>
      </c>
      <c r="B38" s="154" t="s">
        <v>16919</v>
      </c>
      <c r="C38" s="154" t="s">
        <v>130</v>
      </c>
      <c r="D38" s="154">
        <v>2</v>
      </c>
      <c r="E38" s="6">
        <v>38</v>
      </c>
      <c r="F38" s="6">
        <v>2</v>
      </c>
      <c r="G38" s="7">
        <f t="shared" si="0"/>
        <v>40</v>
      </c>
    </row>
    <row r="39" spans="1:7" x14ac:dyDescent="0.45">
      <c r="A39" s="154" t="s">
        <v>16915</v>
      </c>
      <c r="B39" s="154" t="s">
        <v>16919</v>
      </c>
      <c r="C39" s="154" t="s">
        <v>130</v>
      </c>
      <c r="D39" s="154">
        <v>1</v>
      </c>
      <c r="E39" s="6">
        <v>30</v>
      </c>
      <c r="F39" s="6">
        <v>1</v>
      </c>
      <c r="G39" s="7">
        <f t="shared" si="0"/>
        <v>31</v>
      </c>
    </row>
    <row r="53" spans="1:16" x14ac:dyDescent="0.45">
      <c r="A53" s="30" t="s">
        <v>16921</v>
      </c>
    </row>
    <row r="54" spans="1:16" ht="42.75" x14ac:dyDescent="0.45">
      <c r="A54" s="128" t="s">
        <v>148</v>
      </c>
      <c r="B54" s="120" t="s">
        <v>208</v>
      </c>
      <c r="C54" s="129" t="s">
        <v>206</v>
      </c>
      <c r="D54" s="117" t="s">
        <v>205</v>
      </c>
      <c r="E54" s="117" t="s">
        <v>204</v>
      </c>
      <c r="F54" s="120" t="s">
        <v>203</v>
      </c>
      <c r="G54" s="126" t="s">
        <v>202</v>
      </c>
      <c r="H54" s="121" t="s">
        <v>201</v>
      </c>
      <c r="I54" s="125" t="s">
        <v>200</v>
      </c>
      <c r="J54" s="125" t="s">
        <v>16933</v>
      </c>
      <c r="K54" s="125" t="s">
        <v>16934</v>
      </c>
      <c r="L54" s="121" t="s">
        <v>199</v>
      </c>
      <c r="M54" s="143" t="s">
        <v>198</v>
      </c>
      <c r="N54" s="124" t="s">
        <v>42</v>
      </c>
      <c r="O54" s="125" t="s">
        <v>16939</v>
      </c>
      <c r="P54" s="124" t="s">
        <v>16934</v>
      </c>
    </row>
    <row r="55" spans="1:16" x14ac:dyDescent="0.45">
      <c r="A55" s="155" t="s">
        <v>237</v>
      </c>
      <c r="B55" s="156" t="s">
        <v>129</v>
      </c>
      <c r="C55" s="157">
        <v>1</v>
      </c>
      <c r="D55" s="122" t="s">
        <v>197</v>
      </c>
      <c r="E55" s="122" t="s">
        <v>196</v>
      </c>
      <c r="F55" s="154" t="s">
        <v>186</v>
      </c>
      <c r="G55" s="141">
        <f>IFERROR(VLOOKUP(F55,'Program Summary'!$F$45:$G$49,2,FALSE),0)</f>
        <v>0</v>
      </c>
      <c r="H55" s="122">
        <v>42</v>
      </c>
      <c r="I55" s="122">
        <v>42</v>
      </c>
      <c r="J55" s="122">
        <v>0</v>
      </c>
      <c r="K55" s="122">
        <v>0</v>
      </c>
      <c r="L55" s="141">
        <f>SUMIFS(Enrolment!G:G,Enrolment!B:B,A55,Enrolment!C:C,B55,Enrolment!D:D,C55)</f>
        <v>0</v>
      </c>
      <c r="M55" s="168">
        <f t="shared" ref="M55:M60" si="1">IFERROR(ROUNDUP(L55/G55,0),1)</f>
        <v>1</v>
      </c>
      <c r="N55" s="119">
        <f>I55*$M55</f>
        <v>42</v>
      </c>
      <c r="O55" s="119">
        <f>J55*$M55</f>
        <v>0</v>
      </c>
      <c r="P55" s="119">
        <f>K55*$M55</f>
        <v>0</v>
      </c>
    </row>
    <row r="56" spans="1:16" x14ac:dyDescent="0.45">
      <c r="A56" s="158" t="s">
        <v>237</v>
      </c>
      <c r="B56" s="154" t="s">
        <v>129</v>
      </c>
      <c r="C56" s="159">
        <v>1</v>
      </c>
      <c r="D56" s="122" t="s">
        <v>195</v>
      </c>
      <c r="E56" s="122" t="s">
        <v>193</v>
      </c>
      <c r="F56" s="154" t="s">
        <v>186</v>
      </c>
      <c r="G56" s="141">
        <f>IFERROR(VLOOKUP(F56,'Program Summary'!$F$45:$G$49,2,FALSE),0)</f>
        <v>0</v>
      </c>
      <c r="H56" s="122">
        <v>42</v>
      </c>
      <c r="I56" s="122">
        <v>42</v>
      </c>
      <c r="J56" s="122">
        <v>0</v>
      </c>
      <c r="K56" s="122">
        <v>0</v>
      </c>
      <c r="L56" s="141">
        <f>SUMIFS(Enrolment!G:G,Enrolment!B:B,A56,Enrolment!C:C,B56,Enrolment!D:D,C56)</f>
        <v>0</v>
      </c>
      <c r="M56" s="168">
        <f t="shared" si="1"/>
        <v>1</v>
      </c>
      <c r="N56" s="119">
        <f t="shared" ref="N56:P60" si="2">I56*$M56</f>
        <v>42</v>
      </c>
      <c r="O56" s="119">
        <f t="shared" si="2"/>
        <v>0</v>
      </c>
      <c r="P56" s="119">
        <f t="shared" si="2"/>
        <v>0</v>
      </c>
    </row>
    <row r="57" spans="1:16" x14ac:dyDescent="0.45">
      <c r="A57" s="158" t="s">
        <v>237</v>
      </c>
      <c r="B57" s="154" t="s">
        <v>129</v>
      </c>
      <c r="C57" s="159">
        <v>1</v>
      </c>
      <c r="D57" s="122" t="s">
        <v>194</v>
      </c>
      <c r="E57" s="122" t="s">
        <v>193</v>
      </c>
      <c r="F57" s="154" t="s">
        <v>186</v>
      </c>
      <c r="G57" s="141">
        <f>IFERROR(VLOOKUP(F57,'Program Summary'!$F$45:$G$49,2,FALSE),0)</f>
        <v>0</v>
      </c>
      <c r="H57" s="122">
        <v>42</v>
      </c>
      <c r="I57" s="122">
        <f>+H57</f>
        <v>42</v>
      </c>
      <c r="J57" s="122">
        <v>0</v>
      </c>
      <c r="K57" s="122">
        <v>0</v>
      </c>
      <c r="L57" s="141">
        <f>SUMIFS(Enrolment!G:G,Enrolment!B:B,A57,Enrolment!C:C,B57,Enrolment!D:D,C57)</f>
        <v>0</v>
      </c>
      <c r="M57" s="168">
        <f t="shared" si="1"/>
        <v>1</v>
      </c>
      <c r="N57" s="119">
        <f t="shared" si="2"/>
        <v>42</v>
      </c>
      <c r="O57" s="119">
        <f t="shared" si="2"/>
        <v>0</v>
      </c>
      <c r="P57" s="119">
        <f t="shared" si="2"/>
        <v>0</v>
      </c>
    </row>
    <row r="58" spans="1:16" x14ac:dyDescent="0.45">
      <c r="A58" s="158" t="s">
        <v>237</v>
      </c>
      <c r="B58" s="154" t="s">
        <v>129</v>
      </c>
      <c r="C58" s="159">
        <v>1</v>
      </c>
      <c r="D58" s="122" t="s">
        <v>192</v>
      </c>
      <c r="E58" s="122" t="s">
        <v>191</v>
      </c>
      <c r="F58" s="154" t="s">
        <v>187</v>
      </c>
      <c r="G58" s="141">
        <f>IFERROR(VLOOKUP(F58,'Program Summary'!$F$45:$G$49,2,FALSE),0)</f>
        <v>0</v>
      </c>
      <c r="H58" s="122">
        <f>4*14</f>
        <v>56</v>
      </c>
      <c r="I58" s="122">
        <v>42</v>
      </c>
      <c r="J58" s="122">
        <v>0</v>
      </c>
      <c r="K58" s="122">
        <v>42</v>
      </c>
      <c r="L58" s="141">
        <f>SUMIFS(Enrolment!G:G,Enrolment!B:B,A58,Enrolment!C:C,B58,Enrolment!D:D,C58)</f>
        <v>0</v>
      </c>
      <c r="M58" s="168">
        <f t="shared" si="1"/>
        <v>1</v>
      </c>
      <c r="N58" s="119">
        <f t="shared" si="2"/>
        <v>42</v>
      </c>
      <c r="O58" s="119">
        <f t="shared" si="2"/>
        <v>0</v>
      </c>
      <c r="P58" s="119">
        <f t="shared" si="2"/>
        <v>42</v>
      </c>
    </row>
    <row r="59" spans="1:16" x14ac:dyDescent="0.45">
      <c r="A59" s="158" t="s">
        <v>237</v>
      </c>
      <c r="B59" s="154" t="s">
        <v>129</v>
      </c>
      <c r="C59" s="159">
        <v>1</v>
      </c>
      <c r="D59" s="122" t="s">
        <v>189</v>
      </c>
      <c r="E59" s="122" t="s">
        <v>190</v>
      </c>
      <c r="F59" s="154" t="s">
        <v>244</v>
      </c>
      <c r="G59" s="141">
        <f>IFERROR(VLOOKUP(F59,'Program Summary'!$F$45:$G$49,2,FALSE),0)</f>
        <v>0</v>
      </c>
      <c r="H59" s="122">
        <v>42</v>
      </c>
      <c r="I59" s="122">
        <v>0</v>
      </c>
      <c r="J59" s="122">
        <v>0</v>
      </c>
      <c r="K59" s="122">
        <v>0</v>
      </c>
      <c r="L59" s="141">
        <f>SUMIFS(Enrolment!G:G,Enrolment!B:B,A59,Enrolment!C:C,B59,Enrolment!D:D,C59)</f>
        <v>0</v>
      </c>
      <c r="M59" s="168">
        <f t="shared" si="1"/>
        <v>1</v>
      </c>
      <c r="N59" s="119">
        <f t="shared" si="2"/>
        <v>0</v>
      </c>
      <c r="O59" s="119">
        <f t="shared" si="2"/>
        <v>0</v>
      </c>
      <c r="P59" s="119">
        <f t="shared" si="2"/>
        <v>0</v>
      </c>
    </row>
    <row r="60" spans="1:16" x14ac:dyDescent="0.45">
      <c r="A60" s="158" t="s">
        <v>237</v>
      </c>
      <c r="B60" s="154" t="s">
        <v>129</v>
      </c>
      <c r="C60" s="159">
        <v>1</v>
      </c>
      <c r="D60" s="122" t="s">
        <v>189</v>
      </c>
      <c r="E60" s="122" t="s">
        <v>188</v>
      </c>
      <c r="F60" s="154" t="s">
        <v>244</v>
      </c>
      <c r="G60" s="141">
        <f>IFERROR(VLOOKUP(F60,'Program Summary'!$F$45:$G$49,2,FALSE),0)</f>
        <v>0</v>
      </c>
      <c r="H60" s="122">
        <v>42</v>
      </c>
      <c r="I60" s="122">
        <v>0</v>
      </c>
      <c r="J60" s="122">
        <v>0</v>
      </c>
      <c r="K60" s="122">
        <v>0</v>
      </c>
      <c r="L60" s="141">
        <f>SUMIFS(Enrolment!G:G,Enrolment!B:B,A60,Enrolment!C:C,B60,Enrolment!D:D,C60)</f>
        <v>0</v>
      </c>
      <c r="M60" s="168">
        <f t="shared" si="1"/>
        <v>1</v>
      </c>
      <c r="N60" s="119">
        <f t="shared" si="2"/>
        <v>0</v>
      </c>
      <c r="O60" s="119">
        <f t="shared" si="2"/>
        <v>0</v>
      </c>
      <c r="P60" s="119">
        <f t="shared" si="2"/>
        <v>0</v>
      </c>
    </row>
  </sheetData>
  <sheetProtection algorithmName="SHA-512" hashValue="ScAktWa9iR9Q7vMrsIkqndRqepM+adGlZYPN6XwgAOzJP4dpQBiBYwwr1wJ9aXOtMJBOLX3RPBmAfp3bnyoeFg==" saltValue="/UMjYi5864/fwYPDP50aaA==" spinCount="100000" sheet="1" objects="1" scenarios="1"/>
  <dataValidations count="5">
    <dataValidation type="list" allowBlank="1" showInputMessage="1" showErrorMessage="1" sqref="B21:B39 A55:A60" xr:uid="{842921E7-096C-44F8-83E3-CEC64BC6FC7A}">
      <formula1>"26/27,27/28,28/29,29/30,30/31,31/32,32/33,33/34"</formula1>
    </dataValidation>
    <dataValidation type="list" allowBlank="1" showInputMessage="1" showErrorMessage="1" sqref="A21:A39" xr:uid="{26A59DE9-50A1-448E-8483-C8F6A561C57F}">
      <formula1>"Co_Fall,Co_Winter,Co_Summer"</formula1>
    </dataValidation>
    <dataValidation type="list" allowBlank="1" showInputMessage="1" showErrorMessage="1" sqref="D21:D39 C55:C60" xr:uid="{47E13761-AE3B-404E-9423-A836CFF871C8}">
      <formula1>"1,2,3,4,5,6,7,8,9"</formula1>
    </dataValidation>
    <dataValidation type="list" allowBlank="1" showInputMessage="1" showErrorMessage="1" sqref="C21:C39 B55:B60" xr:uid="{0F002387-FA8E-45CA-A1C7-3F6FF3F9FE5B}">
      <formula1>"Fall,Winter,Summer"</formula1>
    </dataValidation>
    <dataValidation type="list" allowBlank="1" showInputMessage="1" showErrorMessage="1" sqref="F55:F60" xr:uid="{D6BB16B2-9684-4711-A4E2-9307A0E9B2F7}">
      <formula1>"Theory,Lab,Clinical,GenEd/Comm,DegrBreadth"</formula1>
    </dataValidation>
  </dataValidations>
  <pageMargins left="0.7" right="0.7" top="0.75" bottom="0.75" header="0.3" footer="0.3"/>
  <pageSetup fitToHeight="0" orientation="portrait" r:id="rId1"/>
  <rowBreaks count="1" manualBreakCount="1">
    <brk id="73"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55"/>
  <sheetViews>
    <sheetView tabSelected="1" zoomScaleNormal="100" workbookViewId="0">
      <selection activeCell="C7" sqref="C7"/>
    </sheetView>
  </sheetViews>
  <sheetFormatPr defaultColWidth="9.1328125" defaultRowHeight="14.25" x14ac:dyDescent="0.45"/>
  <cols>
    <col min="1" max="1" width="2.3984375" style="1" customWidth="1"/>
    <col min="2" max="2" width="66.86328125" style="4" customWidth="1"/>
    <col min="3" max="3" width="14.86328125" style="3" customWidth="1"/>
    <col min="4" max="5" width="14.86328125" style="1" customWidth="1"/>
    <col min="6" max="8" width="14.59765625" style="1" customWidth="1"/>
    <col min="9" max="16384" width="9.1328125" style="1"/>
  </cols>
  <sheetData>
    <row r="1" spans="1:5" ht="18" x14ac:dyDescent="0.55000000000000004">
      <c r="A1" s="16" t="s">
        <v>33</v>
      </c>
    </row>
    <row r="2" spans="1:5" x14ac:dyDescent="0.45">
      <c r="A2" s="1" t="s">
        <v>246</v>
      </c>
      <c r="B2" s="5"/>
      <c r="C2" s="179"/>
      <c r="D2" s="179"/>
      <c r="E2" s="179"/>
    </row>
    <row r="3" spans="1:5" ht="15" customHeight="1" x14ac:dyDescent="0.45">
      <c r="A3" s="1" t="s">
        <v>8</v>
      </c>
      <c r="B3" s="5"/>
      <c r="C3" s="181"/>
      <c r="D3" s="181"/>
      <c r="E3" s="181"/>
    </row>
    <row r="4" spans="1:5" x14ac:dyDescent="0.45">
      <c r="A4" s="1" t="s">
        <v>7</v>
      </c>
      <c r="B4" s="5"/>
      <c r="C4" s="180"/>
      <c r="D4" s="180"/>
      <c r="E4" s="180"/>
    </row>
    <row r="5" spans="1:5" x14ac:dyDescent="0.45">
      <c r="A5" s="1" t="s">
        <v>227</v>
      </c>
      <c r="B5" s="5"/>
      <c r="C5" s="181" t="s">
        <v>16916</v>
      </c>
      <c r="D5" s="181"/>
      <c r="E5" s="181"/>
    </row>
    <row r="6" spans="1:5" x14ac:dyDescent="0.45">
      <c r="C6" s="182" t="s">
        <v>16957</v>
      </c>
      <c r="D6" s="182"/>
      <c r="E6" s="182"/>
    </row>
    <row r="8" spans="1:5" x14ac:dyDescent="0.45">
      <c r="B8" s="59" t="s">
        <v>144</v>
      </c>
    </row>
    <row r="9" spans="1:5" ht="28.5" x14ac:dyDescent="0.45">
      <c r="B9" s="59"/>
      <c r="C9" s="9" t="s">
        <v>27</v>
      </c>
      <c r="D9" s="9" t="s">
        <v>28</v>
      </c>
      <c r="E9" s="8" t="s">
        <v>16909</v>
      </c>
    </row>
    <row r="10" spans="1:5" x14ac:dyDescent="0.45">
      <c r="A10" s="1">
        <v>1</v>
      </c>
      <c r="B10" s="4" t="s">
        <v>20</v>
      </c>
      <c r="C10" s="6"/>
      <c r="D10" s="6"/>
      <c r="E10" s="6"/>
    </row>
    <row r="11" spans="1:5" x14ac:dyDescent="0.45">
      <c r="B11" s="4" t="s">
        <v>213</v>
      </c>
      <c r="C11" s="133">
        <v>0.02</v>
      </c>
      <c r="D11" s="133">
        <v>0.02</v>
      </c>
    </row>
    <row r="12" spans="1:5" x14ac:dyDescent="0.45">
      <c r="B12" s="4" t="s">
        <v>16944</v>
      </c>
      <c r="C12" s="133"/>
      <c r="D12" s="133"/>
    </row>
    <row r="13" spans="1:5" x14ac:dyDescent="0.45">
      <c r="C13" s="1"/>
    </row>
    <row r="14" spans="1:5" x14ac:dyDescent="0.45">
      <c r="A14" s="1">
        <v>2</v>
      </c>
      <c r="B14" s="4" t="s">
        <v>16910</v>
      </c>
      <c r="C14" s="7">
        <v>4620</v>
      </c>
      <c r="E14" s="60"/>
    </row>
    <row r="15" spans="1:5" x14ac:dyDescent="0.45">
      <c r="B15" s="4" t="s">
        <v>16955</v>
      </c>
      <c r="C15" s="171"/>
      <c r="D15" s="139" t="e">
        <f>VLOOKUP(C15,'Aug 2025 APS Table w mods'!D:AE,28,FALSE)</f>
        <v>#N/A</v>
      </c>
      <c r="E15" s="60" t="e">
        <f>IF(D15="y","Warning - Updated weight information has not been provided by the Ministry for this MCU code","")</f>
        <v>#N/A</v>
      </c>
    </row>
    <row r="16" spans="1:5" x14ac:dyDescent="0.45">
      <c r="B16" s="4" t="s">
        <v>16905</v>
      </c>
      <c r="C16" s="166" t="e">
        <f>VLOOKUP(C$15,'Aug 2025 APS Table w mods'!$D:$I,2,FALSE)</f>
        <v>#N/A</v>
      </c>
      <c r="E16" s="60"/>
    </row>
    <row r="17" spans="2:5" x14ac:dyDescent="0.45">
      <c r="B17" s="4" t="s">
        <v>267</v>
      </c>
      <c r="C17" s="166" t="e">
        <f>VLOOKUP(C$15,'Aug 2025 APS Table w mods'!$D:$I,3,FALSE)</f>
        <v>#N/A</v>
      </c>
      <c r="E17" s="60"/>
    </row>
    <row r="18" spans="2:5" x14ac:dyDescent="0.45">
      <c r="B18" s="4" t="s">
        <v>16906</v>
      </c>
      <c r="C18" s="170" t="e">
        <f>VLOOKUP(C$15,'Aug 2025 APS Table w mods'!$D:$I,5,FALSE)</f>
        <v>#N/A</v>
      </c>
    </row>
    <row r="19" spans="2:5" x14ac:dyDescent="0.45">
      <c r="B19" s="4" t="s">
        <v>16907</v>
      </c>
      <c r="C19" s="170" t="e">
        <f>VLOOKUP(C$15,'Aug 2025 APS Table w mods'!$D:$I,6,FALSE)</f>
        <v>#N/A</v>
      </c>
    </row>
    <row r="20" spans="2:5" x14ac:dyDescent="0.45">
      <c r="B20" s="4" t="s">
        <v>16908</v>
      </c>
      <c r="C20" s="167" t="e">
        <f>IF(C17="Baccalaureate Degree",1.1,1)</f>
        <v>#N/A</v>
      </c>
    </row>
    <row r="21" spans="2:5" x14ac:dyDescent="0.45">
      <c r="B21" s="4" t="s">
        <v>15</v>
      </c>
      <c r="C21" s="6"/>
    </row>
    <row r="22" spans="2:5" x14ac:dyDescent="0.45">
      <c r="B22" s="4" t="s">
        <v>16922</v>
      </c>
      <c r="C22" s="61">
        <f>IFERROR(C18*C19/C21*C20,0)</f>
        <v>0</v>
      </c>
    </row>
    <row r="23" spans="2:5" x14ac:dyDescent="0.45">
      <c r="B23" s="1"/>
      <c r="C23" s="1"/>
    </row>
    <row r="24" spans="2:5" x14ac:dyDescent="0.45">
      <c r="C24" s="61"/>
    </row>
    <row r="25" spans="2:5" x14ac:dyDescent="0.45">
      <c r="B25" s="59"/>
    </row>
    <row r="33" spans="1:7" x14ac:dyDescent="0.45">
      <c r="B33" s="59" t="s">
        <v>16912</v>
      </c>
    </row>
    <row r="34" spans="1:7" x14ac:dyDescent="0.45">
      <c r="B34" s="1" t="s">
        <v>16911</v>
      </c>
    </row>
    <row r="35" spans="1:7" ht="34.5" customHeight="1" x14ac:dyDescent="0.45">
      <c r="B35" s="178" t="s">
        <v>16949</v>
      </c>
      <c r="C35" s="178"/>
      <c r="D35" s="178"/>
      <c r="E35" s="178"/>
    </row>
    <row r="36" spans="1:7" ht="45" customHeight="1" x14ac:dyDescent="0.45">
      <c r="B36" s="178" t="s">
        <v>16956</v>
      </c>
      <c r="C36" s="178"/>
      <c r="D36" s="178"/>
      <c r="E36" s="178"/>
    </row>
    <row r="38" spans="1:7" x14ac:dyDescent="0.45">
      <c r="B38" s="59" t="s">
        <v>146</v>
      </c>
    </row>
    <row r="39" spans="1:7" x14ac:dyDescent="0.45">
      <c r="A39" s="1">
        <v>1</v>
      </c>
      <c r="B39" s="4" t="s">
        <v>147</v>
      </c>
    </row>
    <row r="44" spans="1:7" x14ac:dyDescent="0.45">
      <c r="B44" s="59" t="s">
        <v>212</v>
      </c>
    </row>
    <row r="45" spans="1:7" x14ac:dyDescent="0.45">
      <c r="A45" s="1">
        <v>1</v>
      </c>
      <c r="B45" s="4" t="s">
        <v>166</v>
      </c>
      <c r="D45" s="6"/>
      <c r="F45" s="131" t="s">
        <v>186</v>
      </c>
      <c r="G45" s="140">
        <f>D45</f>
        <v>0</v>
      </c>
    </row>
    <row r="46" spans="1:7" x14ac:dyDescent="0.45">
      <c r="B46" s="4" t="s">
        <v>211</v>
      </c>
      <c r="D46" s="6"/>
      <c r="F46" s="131" t="s">
        <v>187</v>
      </c>
      <c r="G46" s="140">
        <f>D46</f>
        <v>0</v>
      </c>
    </row>
    <row r="47" spans="1:7" x14ac:dyDescent="0.45">
      <c r="B47" s="4" t="s">
        <v>210</v>
      </c>
      <c r="D47" s="6"/>
      <c r="F47" s="131" t="s">
        <v>185</v>
      </c>
      <c r="G47" s="140">
        <f>D47</f>
        <v>0</v>
      </c>
    </row>
    <row r="48" spans="1:7" x14ac:dyDescent="0.45">
      <c r="D48" s="3"/>
      <c r="F48" s="139" t="s">
        <v>244</v>
      </c>
      <c r="G48" s="140">
        <v>0</v>
      </c>
    </row>
    <row r="49" spans="1:9" x14ac:dyDescent="0.45">
      <c r="A49" s="1">
        <v>2</v>
      </c>
      <c r="B49" s="4" t="s">
        <v>155</v>
      </c>
      <c r="D49" s="9" t="s">
        <v>24</v>
      </c>
      <c r="E49" s="9" t="s">
        <v>16945</v>
      </c>
      <c r="F49" s="9" t="s">
        <v>16946</v>
      </c>
      <c r="G49" s="9" t="s">
        <v>16947</v>
      </c>
      <c r="H49" s="9" t="s">
        <v>16948</v>
      </c>
    </row>
    <row r="50" spans="1:9" x14ac:dyDescent="0.45">
      <c r="B50" s="4" t="s">
        <v>16913</v>
      </c>
      <c r="D50" s="10">
        <v>331</v>
      </c>
      <c r="E50" s="172">
        <f t="shared" ref="E50:H53" si="0">D50*(1+$D$56)</f>
        <v>337.62</v>
      </c>
      <c r="F50" s="172">
        <f t="shared" si="0"/>
        <v>344.37240000000003</v>
      </c>
      <c r="G50" s="172">
        <f t="shared" si="0"/>
        <v>351.25984800000003</v>
      </c>
      <c r="H50" s="172">
        <f t="shared" si="0"/>
        <v>358.28504496000005</v>
      </c>
      <c r="I50" s="172"/>
    </row>
    <row r="51" spans="1:9" x14ac:dyDescent="0.45">
      <c r="B51" s="4" t="s">
        <v>222</v>
      </c>
      <c r="D51" s="10">
        <v>125</v>
      </c>
      <c r="E51" s="172">
        <f t="shared" si="0"/>
        <v>127.5</v>
      </c>
      <c r="F51" s="172">
        <f t="shared" si="0"/>
        <v>130.05000000000001</v>
      </c>
      <c r="G51" s="172">
        <f t="shared" si="0"/>
        <v>132.65100000000001</v>
      </c>
      <c r="H51" s="172">
        <f t="shared" si="0"/>
        <v>135.30402000000001</v>
      </c>
    </row>
    <row r="52" spans="1:9" x14ac:dyDescent="0.45">
      <c r="B52" s="4" t="s">
        <v>79</v>
      </c>
      <c r="D52" s="11"/>
      <c r="E52" s="172">
        <f t="shared" si="0"/>
        <v>0</v>
      </c>
      <c r="F52" s="172">
        <f t="shared" si="0"/>
        <v>0</v>
      </c>
      <c r="G52" s="172">
        <f t="shared" si="0"/>
        <v>0</v>
      </c>
      <c r="H52" s="172">
        <f t="shared" si="0"/>
        <v>0</v>
      </c>
    </row>
    <row r="53" spans="1:9" x14ac:dyDescent="0.45">
      <c r="B53" s="4" t="s">
        <v>46</v>
      </c>
      <c r="D53" s="11"/>
      <c r="E53" s="172">
        <f t="shared" si="0"/>
        <v>0</v>
      </c>
      <c r="F53" s="172">
        <f t="shared" si="0"/>
        <v>0</v>
      </c>
      <c r="G53" s="172">
        <f t="shared" si="0"/>
        <v>0</v>
      </c>
      <c r="H53" s="172">
        <f t="shared" si="0"/>
        <v>0</v>
      </c>
    </row>
    <row r="54" spans="1:9" x14ac:dyDescent="0.45">
      <c r="B54" s="1"/>
      <c r="D54" s="3"/>
    </row>
    <row r="55" spans="1:9" x14ac:dyDescent="0.45">
      <c r="D55" s="3"/>
    </row>
    <row r="56" spans="1:9" x14ac:dyDescent="0.45">
      <c r="A56" s="1">
        <v>3</v>
      </c>
      <c r="B56" s="4" t="s">
        <v>181</v>
      </c>
      <c r="C56" s="1"/>
      <c r="D56" s="133">
        <v>0.02</v>
      </c>
      <c r="E56" s="3"/>
    </row>
    <row r="57" spans="1:9" x14ac:dyDescent="0.45">
      <c r="C57" s="1"/>
      <c r="D57" s="133"/>
      <c r="E57" s="3"/>
    </row>
    <row r="58" spans="1:9" x14ac:dyDescent="0.45">
      <c r="B58" s="59" t="s">
        <v>16912</v>
      </c>
      <c r="C58" s="1"/>
      <c r="D58" s="133"/>
      <c r="E58" s="3"/>
    </row>
    <row r="59" spans="1:9" x14ac:dyDescent="0.45">
      <c r="B59" s="1" t="s">
        <v>16914</v>
      </c>
      <c r="C59" s="1"/>
      <c r="D59" s="133"/>
      <c r="E59" s="3"/>
    </row>
    <row r="60" spans="1:9" x14ac:dyDescent="0.45">
      <c r="D60" s="3"/>
    </row>
    <row r="61" spans="1:9" x14ac:dyDescent="0.45">
      <c r="B61" s="62" t="str">
        <f>IF(OR(E50&lt;&gt;"",E52&lt;&gt;""),"Please comment below on when new hire required in plan","")</f>
        <v>Please comment below on when new hire required in plan</v>
      </c>
    </row>
    <row r="62" spans="1:9" x14ac:dyDescent="0.45">
      <c r="B62" s="59"/>
    </row>
    <row r="71" spans="2:3" x14ac:dyDescent="0.45">
      <c r="B71" s="1"/>
      <c r="C71" s="1"/>
    </row>
    <row r="73" spans="2:3" x14ac:dyDescent="0.45">
      <c r="B73" s="59"/>
    </row>
    <row r="74" spans="2:3" x14ac:dyDescent="0.45">
      <c r="B74" s="63"/>
    </row>
    <row r="153" spans="3:4" x14ac:dyDescent="0.45">
      <c r="C153" s="3" t="s">
        <v>9</v>
      </c>
      <c r="D153" s="3" t="s">
        <v>21</v>
      </c>
    </row>
    <row r="154" spans="3:4" x14ac:dyDescent="0.45">
      <c r="C154" s="3" t="s">
        <v>10</v>
      </c>
      <c r="D154" s="3" t="s">
        <v>22</v>
      </c>
    </row>
    <row r="155" spans="3:4" x14ac:dyDescent="0.45">
      <c r="D155" s="3"/>
    </row>
  </sheetData>
  <sheetProtection algorithmName="SHA-512" hashValue="hqtxWuqrGjUELeR57IGgbNU/2IdWTk3ZD0tY7JoUgUn/8UVNclGRfEhjI8pcGfLIPgBce7w2ZaOtBkkyd5BoSw==" saltValue="phLR9o0pd821KdanMwyzdw==" spinCount="100000" sheet="1" objects="1" scenarios="1"/>
  <mergeCells count="7">
    <mergeCell ref="B36:E36"/>
    <mergeCell ref="B35:E35"/>
    <mergeCell ref="C2:E2"/>
    <mergeCell ref="C4:E4"/>
    <mergeCell ref="C3:E3"/>
    <mergeCell ref="C5:E5"/>
    <mergeCell ref="C6:E6"/>
  </mergeCells>
  <dataValidations count="2">
    <dataValidation type="list" allowBlank="1" showInputMessage="1" showErrorMessage="1" sqref="C4:E4" xr:uid="{667CE4E3-3DE6-4315-8618-F2264CD86C0C}">
      <formula1>"Barrie,Owen Sound,Midland,Orangeville,Multiple"</formula1>
    </dataValidation>
    <dataValidation type="list" allowBlank="1" showInputMessage="1" showErrorMessage="1" sqref="C5:E5" xr:uid="{E3A8B119-81AC-4789-948B-F40DF36EC369}">
      <formula1>"26/27,27/28,28/29,29/30"</formula1>
    </dataValidation>
  </dataValidations>
  <pageMargins left="0.7" right="0.7" top="0.75" bottom="0.75" header="0.3" footer="0.3"/>
  <pageSetup scale="81" fitToHeight="0" orientation="portrait" r:id="rId1"/>
  <headerFooter>
    <oddFooter>&amp;LTemplate Version Date: 10/26/2017&amp;R&amp;P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D91F2-994D-4672-ABAC-A647237202C2}">
  <dimension ref="A1:H151"/>
  <sheetViews>
    <sheetView workbookViewId="0">
      <selection activeCell="E5" sqref="E5:E9"/>
    </sheetView>
  </sheetViews>
  <sheetFormatPr defaultRowHeight="14.25" x14ac:dyDescent="0.45"/>
  <cols>
    <col min="1" max="7" width="14.6640625" style="1" customWidth="1"/>
    <col min="8" max="16384" width="9.06640625" style="1"/>
  </cols>
  <sheetData>
    <row r="1" spans="1:8" ht="18" x14ac:dyDescent="0.55000000000000004">
      <c r="A1" s="16" t="s">
        <v>223</v>
      </c>
    </row>
    <row r="2" spans="1:8" ht="18" x14ac:dyDescent="0.55000000000000004">
      <c r="A2" s="183">
        <f>'Program Summary'!C3</f>
        <v>0</v>
      </c>
      <c r="B2" s="183"/>
      <c r="C2" s="183"/>
    </row>
    <row r="4" spans="1:8" x14ac:dyDescent="0.45">
      <c r="A4" s="8" t="s">
        <v>224</v>
      </c>
      <c r="B4" s="8" t="s">
        <v>225</v>
      </c>
      <c r="C4" s="8" t="s">
        <v>208</v>
      </c>
      <c r="D4" s="8" t="s">
        <v>226</v>
      </c>
      <c r="E4" s="8" t="s">
        <v>31</v>
      </c>
      <c r="F4" s="8" t="s">
        <v>18</v>
      </c>
      <c r="G4" s="9" t="s">
        <v>131</v>
      </c>
    </row>
    <row r="5" spans="1:8" x14ac:dyDescent="0.45">
      <c r="A5" s="154"/>
      <c r="B5" s="154"/>
      <c r="C5" s="154"/>
      <c r="D5" s="154"/>
      <c r="E5" s="6"/>
      <c r="F5" s="6"/>
      <c r="G5" s="7">
        <f>SUM(E5:F5)</f>
        <v>0</v>
      </c>
      <c r="H5" s="139" t="str">
        <f>LEFT(C5,1)</f>
        <v/>
      </c>
    </row>
    <row r="6" spans="1:8" x14ac:dyDescent="0.45">
      <c r="A6" s="154"/>
      <c r="B6" s="154"/>
      <c r="C6" s="154"/>
      <c r="D6" s="154"/>
      <c r="E6" s="6"/>
      <c r="F6" s="6"/>
      <c r="G6" s="7">
        <f t="shared" ref="G6:G69" si="0">SUM(E6:F6)</f>
        <v>0</v>
      </c>
      <c r="H6" s="139" t="str">
        <f t="shared" ref="H6:H69" si="1">LEFT(C6,1)</f>
        <v/>
      </c>
    </row>
    <row r="7" spans="1:8" x14ac:dyDescent="0.45">
      <c r="A7" s="154"/>
      <c r="B7" s="154"/>
      <c r="C7" s="154"/>
      <c r="D7" s="154"/>
      <c r="E7" s="6"/>
      <c r="F7" s="6"/>
      <c r="G7" s="7">
        <f t="shared" si="0"/>
        <v>0</v>
      </c>
      <c r="H7" s="139" t="str">
        <f t="shared" si="1"/>
        <v/>
      </c>
    </row>
    <row r="8" spans="1:8" x14ac:dyDescent="0.45">
      <c r="A8" s="154"/>
      <c r="B8" s="154"/>
      <c r="C8" s="154"/>
      <c r="D8" s="154"/>
      <c r="E8" s="6"/>
      <c r="F8" s="6"/>
      <c r="G8" s="7">
        <f t="shared" si="0"/>
        <v>0</v>
      </c>
      <c r="H8" s="139" t="str">
        <f t="shared" si="1"/>
        <v/>
      </c>
    </row>
    <row r="9" spans="1:8" x14ac:dyDescent="0.45">
      <c r="A9" s="154"/>
      <c r="B9" s="154"/>
      <c r="C9" s="154"/>
      <c r="D9" s="154"/>
      <c r="E9" s="6"/>
      <c r="F9" s="6"/>
      <c r="G9" s="7">
        <f t="shared" si="0"/>
        <v>0</v>
      </c>
      <c r="H9" s="139" t="str">
        <f t="shared" si="1"/>
        <v/>
      </c>
    </row>
    <row r="10" spans="1:8" x14ac:dyDescent="0.45">
      <c r="A10" s="154"/>
      <c r="B10" s="154"/>
      <c r="C10" s="154"/>
      <c r="D10" s="154"/>
      <c r="E10" s="6"/>
      <c r="F10" s="6"/>
      <c r="G10" s="7">
        <f t="shared" si="0"/>
        <v>0</v>
      </c>
      <c r="H10" s="139" t="str">
        <f t="shared" si="1"/>
        <v/>
      </c>
    </row>
    <row r="11" spans="1:8" x14ac:dyDescent="0.45">
      <c r="A11" s="154"/>
      <c r="B11" s="154"/>
      <c r="C11" s="154"/>
      <c r="D11" s="154"/>
      <c r="E11" s="6"/>
      <c r="F11" s="6"/>
      <c r="G11" s="7">
        <f t="shared" si="0"/>
        <v>0</v>
      </c>
      <c r="H11" s="139" t="str">
        <f t="shared" si="1"/>
        <v/>
      </c>
    </row>
    <row r="12" spans="1:8" x14ac:dyDescent="0.45">
      <c r="A12" s="154"/>
      <c r="B12" s="154"/>
      <c r="C12" s="154"/>
      <c r="D12" s="154"/>
      <c r="E12" s="6"/>
      <c r="F12" s="6"/>
      <c r="G12" s="7">
        <f t="shared" si="0"/>
        <v>0</v>
      </c>
      <c r="H12" s="139" t="str">
        <f t="shared" si="1"/>
        <v/>
      </c>
    </row>
    <row r="13" spans="1:8" x14ac:dyDescent="0.45">
      <c r="A13" s="154"/>
      <c r="B13" s="154"/>
      <c r="C13" s="154"/>
      <c r="D13" s="154"/>
      <c r="E13" s="6"/>
      <c r="F13" s="6"/>
      <c r="G13" s="7">
        <f t="shared" si="0"/>
        <v>0</v>
      </c>
      <c r="H13" s="139" t="str">
        <f t="shared" si="1"/>
        <v/>
      </c>
    </row>
    <row r="14" spans="1:8" x14ac:dyDescent="0.45">
      <c r="A14" s="154"/>
      <c r="B14" s="154"/>
      <c r="C14" s="154"/>
      <c r="D14" s="154"/>
      <c r="E14" s="6"/>
      <c r="F14" s="6"/>
      <c r="G14" s="7">
        <f t="shared" si="0"/>
        <v>0</v>
      </c>
      <c r="H14" s="139" t="str">
        <f t="shared" si="1"/>
        <v/>
      </c>
    </row>
    <row r="15" spans="1:8" x14ac:dyDescent="0.45">
      <c r="A15" s="154"/>
      <c r="B15" s="154"/>
      <c r="C15" s="154"/>
      <c r="D15" s="154"/>
      <c r="E15" s="6"/>
      <c r="F15" s="6"/>
      <c r="G15" s="7">
        <f t="shared" si="0"/>
        <v>0</v>
      </c>
      <c r="H15" s="139" t="str">
        <f t="shared" si="1"/>
        <v/>
      </c>
    </row>
    <row r="16" spans="1:8" x14ac:dyDescent="0.45">
      <c r="A16" s="154"/>
      <c r="B16" s="154"/>
      <c r="C16" s="154"/>
      <c r="D16" s="154"/>
      <c r="E16" s="6"/>
      <c r="F16" s="6"/>
      <c r="G16" s="7">
        <f t="shared" si="0"/>
        <v>0</v>
      </c>
      <c r="H16" s="139" t="str">
        <f t="shared" si="1"/>
        <v/>
      </c>
    </row>
    <row r="17" spans="1:8" x14ac:dyDescent="0.45">
      <c r="A17" s="154"/>
      <c r="B17" s="154"/>
      <c r="C17" s="154"/>
      <c r="D17" s="154"/>
      <c r="E17" s="6"/>
      <c r="F17" s="6"/>
      <c r="G17" s="7">
        <f t="shared" si="0"/>
        <v>0</v>
      </c>
      <c r="H17" s="139" t="str">
        <f t="shared" si="1"/>
        <v/>
      </c>
    </row>
    <row r="18" spans="1:8" x14ac:dyDescent="0.45">
      <c r="A18" s="154"/>
      <c r="B18" s="154"/>
      <c r="C18" s="154"/>
      <c r="D18" s="154"/>
      <c r="E18" s="6"/>
      <c r="F18" s="6"/>
      <c r="G18" s="7">
        <f t="shared" si="0"/>
        <v>0</v>
      </c>
      <c r="H18" s="139" t="str">
        <f t="shared" si="1"/>
        <v/>
      </c>
    </row>
    <row r="19" spans="1:8" x14ac:dyDescent="0.45">
      <c r="A19" s="154"/>
      <c r="B19" s="154"/>
      <c r="C19" s="154"/>
      <c r="D19" s="154"/>
      <c r="E19" s="6"/>
      <c r="F19" s="6"/>
      <c r="G19" s="7">
        <f t="shared" si="0"/>
        <v>0</v>
      </c>
      <c r="H19" s="139" t="str">
        <f t="shared" si="1"/>
        <v/>
      </c>
    </row>
    <row r="20" spans="1:8" x14ac:dyDescent="0.45">
      <c r="A20" s="154"/>
      <c r="B20" s="154"/>
      <c r="C20" s="154"/>
      <c r="D20" s="154"/>
      <c r="E20" s="6"/>
      <c r="F20" s="6"/>
      <c r="G20" s="7">
        <f t="shared" si="0"/>
        <v>0</v>
      </c>
      <c r="H20" s="139" t="str">
        <f t="shared" si="1"/>
        <v/>
      </c>
    </row>
    <row r="21" spans="1:8" x14ac:dyDescent="0.45">
      <c r="A21" s="154"/>
      <c r="B21" s="154"/>
      <c r="C21" s="154"/>
      <c r="D21" s="154"/>
      <c r="E21" s="6"/>
      <c r="F21" s="6"/>
      <c r="G21" s="7">
        <f t="shared" si="0"/>
        <v>0</v>
      </c>
      <c r="H21" s="139" t="str">
        <f t="shared" si="1"/>
        <v/>
      </c>
    </row>
    <row r="22" spans="1:8" x14ac:dyDescent="0.45">
      <c r="A22" s="154"/>
      <c r="B22" s="154"/>
      <c r="C22" s="154"/>
      <c r="D22" s="154"/>
      <c r="E22" s="6"/>
      <c r="F22" s="6"/>
      <c r="G22" s="7">
        <f t="shared" si="0"/>
        <v>0</v>
      </c>
      <c r="H22" s="139" t="str">
        <f t="shared" si="1"/>
        <v/>
      </c>
    </row>
    <row r="23" spans="1:8" x14ac:dyDescent="0.45">
      <c r="A23" s="154"/>
      <c r="B23" s="154"/>
      <c r="C23" s="154"/>
      <c r="D23" s="154"/>
      <c r="E23" s="6"/>
      <c r="F23" s="6"/>
      <c r="G23" s="7">
        <f t="shared" si="0"/>
        <v>0</v>
      </c>
      <c r="H23" s="139" t="str">
        <f t="shared" si="1"/>
        <v/>
      </c>
    </row>
    <row r="24" spans="1:8" x14ac:dyDescent="0.45">
      <c r="A24" s="154"/>
      <c r="B24" s="154"/>
      <c r="C24" s="154"/>
      <c r="D24" s="154"/>
      <c r="E24" s="6"/>
      <c r="F24" s="6"/>
      <c r="G24" s="7">
        <f t="shared" si="0"/>
        <v>0</v>
      </c>
      <c r="H24" s="139" t="str">
        <f t="shared" si="1"/>
        <v/>
      </c>
    </row>
    <row r="25" spans="1:8" x14ac:dyDescent="0.45">
      <c r="A25" s="154"/>
      <c r="B25" s="154"/>
      <c r="C25" s="154"/>
      <c r="D25" s="154"/>
      <c r="E25" s="6"/>
      <c r="F25" s="6"/>
      <c r="G25" s="7">
        <f t="shared" si="0"/>
        <v>0</v>
      </c>
      <c r="H25" s="139" t="str">
        <f t="shared" si="1"/>
        <v/>
      </c>
    </row>
    <row r="26" spans="1:8" x14ac:dyDescent="0.45">
      <c r="A26" s="154"/>
      <c r="B26" s="154"/>
      <c r="C26" s="154"/>
      <c r="D26" s="154"/>
      <c r="E26" s="6"/>
      <c r="F26" s="6"/>
      <c r="G26" s="7">
        <f t="shared" si="0"/>
        <v>0</v>
      </c>
      <c r="H26" s="139" t="str">
        <f t="shared" si="1"/>
        <v/>
      </c>
    </row>
    <row r="27" spans="1:8" x14ac:dyDescent="0.45">
      <c r="A27" s="154"/>
      <c r="B27" s="154"/>
      <c r="C27" s="154"/>
      <c r="D27" s="154"/>
      <c r="E27" s="6"/>
      <c r="F27" s="6"/>
      <c r="G27" s="7">
        <f t="shared" si="0"/>
        <v>0</v>
      </c>
      <c r="H27" s="139" t="str">
        <f t="shared" si="1"/>
        <v/>
      </c>
    </row>
    <row r="28" spans="1:8" x14ac:dyDescent="0.45">
      <c r="A28" s="154"/>
      <c r="B28" s="154"/>
      <c r="C28" s="154"/>
      <c r="D28" s="154"/>
      <c r="E28" s="6"/>
      <c r="F28" s="6"/>
      <c r="G28" s="7">
        <f t="shared" si="0"/>
        <v>0</v>
      </c>
      <c r="H28" s="139" t="str">
        <f t="shared" si="1"/>
        <v/>
      </c>
    </row>
    <row r="29" spans="1:8" x14ac:dyDescent="0.45">
      <c r="A29" s="154"/>
      <c r="B29" s="154"/>
      <c r="C29" s="154"/>
      <c r="D29" s="154"/>
      <c r="E29" s="6"/>
      <c r="F29" s="6"/>
      <c r="G29" s="7">
        <f t="shared" si="0"/>
        <v>0</v>
      </c>
      <c r="H29" s="139" t="str">
        <f t="shared" si="1"/>
        <v/>
      </c>
    </row>
    <row r="30" spans="1:8" x14ac:dyDescent="0.45">
      <c r="A30" s="154"/>
      <c r="B30" s="154"/>
      <c r="C30" s="154"/>
      <c r="D30" s="154"/>
      <c r="E30" s="6"/>
      <c r="F30" s="6"/>
      <c r="G30" s="7">
        <f t="shared" si="0"/>
        <v>0</v>
      </c>
      <c r="H30" s="139" t="str">
        <f t="shared" si="1"/>
        <v/>
      </c>
    </row>
    <row r="31" spans="1:8" x14ac:dyDescent="0.45">
      <c r="A31" s="154"/>
      <c r="B31" s="154"/>
      <c r="C31" s="154"/>
      <c r="D31" s="154"/>
      <c r="E31" s="6"/>
      <c r="F31" s="6"/>
      <c r="G31" s="7">
        <f t="shared" si="0"/>
        <v>0</v>
      </c>
      <c r="H31" s="139" t="str">
        <f t="shared" si="1"/>
        <v/>
      </c>
    </row>
    <row r="32" spans="1:8" x14ac:dyDescent="0.45">
      <c r="A32" s="154"/>
      <c r="B32" s="154"/>
      <c r="C32" s="154"/>
      <c r="D32" s="154"/>
      <c r="E32" s="6"/>
      <c r="F32" s="6"/>
      <c r="G32" s="7">
        <f t="shared" si="0"/>
        <v>0</v>
      </c>
      <c r="H32" s="139" t="str">
        <f t="shared" si="1"/>
        <v/>
      </c>
    </row>
    <row r="33" spans="1:8" x14ac:dyDescent="0.45">
      <c r="A33" s="154"/>
      <c r="B33" s="154"/>
      <c r="C33" s="154"/>
      <c r="D33" s="154"/>
      <c r="E33" s="6"/>
      <c r="F33" s="6"/>
      <c r="G33" s="7">
        <f t="shared" si="0"/>
        <v>0</v>
      </c>
      <c r="H33" s="139" t="str">
        <f t="shared" si="1"/>
        <v/>
      </c>
    </row>
    <row r="34" spans="1:8" x14ac:dyDescent="0.45">
      <c r="A34" s="154"/>
      <c r="B34" s="154"/>
      <c r="C34" s="154"/>
      <c r="D34" s="154"/>
      <c r="E34" s="6"/>
      <c r="F34" s="6"/>
      <c r="G34" s="7">
        <f t="shared" si="0"/>
        <v>0</v>
      </c>
      <c r="H34" s="139" t="str">
        <f t="shared" si="1"/>
        <v/>
      </c>
    </row>
    <row r="35" spans="1:8" x14ac:dyDescent="0.45">
      <c r="A35" s="154"/>
      <c r="B35" s="154"/>
      <c r="C35" s="154"/>
      <c r="D35" s="154"/>
      <c r="E35" s="6"/>
      <c r="F35" s="6"/>
      <c r="G35" s="7">
        <f t="shared" si="0"/>
        <v>0</v>
      </c>
      <c r="H35" s="139" t="str">
        <f t="shared" si="1"/>
        <v/>
      </c>
    </row>
    <row r="36" spans="1:8" x14ac:dyDescent="0.45">
      <c r="A36" s="154"/>
      <c r="B36" s="154"/>
      <c r="C36" s="154"/>
      <c r="D36" s="154"/>
      <c r="E36" s="6"/>
      <c r="F36" s="6"/>
      <c r="G36" s="7">
        <f t="shared" si="0"/>
        <v>0</v>
      </c>
      <c r="H36" s="139" t="str">
        <f t="shared" si="1"/>
        <v/>
      </c>
    </row>
    <row r="37" spans="1:8" x14ac:dyDescent="0.45">
      <c r="A37" s="154"/>
      <c r="B37" s="154"/>
      <c r="C37" s="154"/>
      <c r="D37" s="154"/>
      <c r="E37" s="6"/>
      <c r="F37" s="6"/>
      <c r="G37" s="7">
        <f t="shared" si="0"/>
        <v>0</v>
      </c>
      <c r="H37" s="139" t="str">
        <f t="shared" si="1"/>
        <v/>
      </c>
    </row>
    <row r="38" spans="1:8" x14ac:dyDescent="0.45">
      <c r="A38" s="154"/>
      <c r="B38" s="154"/>
      <c r="C38" s="154"/>
      <c r="D38" s="154"/>
      <c r="E38" s="6"/>
      <c r="F38" s="6"/>
      <c r="G38" s="7">
        <f t="shared" si="0"/>
        <v>0</v>
      </c>
      <c r="H38" s="139" t="str">
        <f t="shared" si="1"/>
        <v/>
      </c>
    </row>
    <row r="39" spans="1:8" x14ac:dyDescent="0.45">
      <c r="A39" s="154"/>
      <c r="B39" s="154"/>
      <c r="C39" s="154"/>
      <c r="D39" s="154"/>
      <c r="E39" s="6"/>
      <c r="F39" s="6"/>
      <c r="G39" s="7">
        <f t="shared" si="0"/>
        <v>0</v>
      </c>
      <c r="H39" s="139" t="str">
        <f t="shared" si="1"/>
        <v/>
      </c>
    </row>
    <row r="40" spans="1:8" x14ac:dyDescent="0.45">
      <c r="A40" s="154"/>
      <c r="B40" s="154"/>
      <c r="C40" s="154"/>
      <c r="D40" s="154"/>
      <c r="E40" s="6"/>
      <c r="F40" s="6"/>
      <c r="G40" s="7">
        <f t="shared" si="0"/>
        <v>0</v>
      </c>
      <c r="H40" s="139" t="str">
        <f t="shared" si="1"/>
        <v/>
      </c>
    </row>
    <row r="41" spans="1:8" x14ac:dyDescent="0.45">
      <c r="A41" s="154"/>
      <c r="B41" s="154"/>
      <c r="C41" s="154"/>
      <c r="D41" s="154"/>
      <c r="E41" s="6"/>
      <c r="F41" s="6"/>
      <c r="G41" s="7">
        <f t="shared" si="0"/>
        <v>0</v>
      </c>
      <c r="H41" s="139" t="str">
        <f t="shared" si="1"/>
        <v/>
      </c>
    </row>
    <row r="42" spans="1:8" x14ac:dyDescent="0.45">
      <c r="A42" s="154"/>
      <c r="B42" s="154"/>
      <c r="C42" s="154"/>
      <c r="D42" s="154"/>
      <c r="E42" s="6"/>
      <c r="F42" s="6"/>
      <c r="G42" s="7">
        <f t="shared" si="0"/>
        <v>0</v>
      </c>
      <c r="H42" s="139" t="str">
        <f t="shared" si="1"/>
        <v/>
      </c>
    </row>
    <row r="43" spans="1:8" x14ac:dyDescent="0.45">
      <c r="A43" s="154"/>
      <c r="B43" s="154"/>
      <c r="C43" s="154"/>
      <c r="D43" s="154"/>
      <c r="E43" s="6"/>
      <c r="F43" s="6"/>
      <c r="G43" s="7">
        <f t="shared" si="0"/>
        <v>0</v>
      </c>
      <c r="H43" s="139" t="str">
        <f t="shared" si="1"/>
        <v/>
      </c>
    </row>
    <row r="44" spans="1:8" x14ac:dyDescent="0.45">
      <c r="A44" s="154"/>
      <c r="B44" s="154"/>
      <c r="C44" s="154"/>
      <c r="D44" s="154"/>
      <c r="E44" s="6"/>
      <c r="F44" s="6"/>
      <c r="G44" s="7">
        <f t="shared" si="0"/>
        <v>0</v>
      </c>
      <c r="H44" s="139" t="str">
        <f t="shared" si="1"/>
        <v/>
      </c>
    </row>
    <row r="45" spans="1:8" x14ac:dyDescent="0.45">
      <c r="A45" s="154"/>
      <c r="B45" s="154"/>
      <c r="C45" s="154"/>
      <c r="D45" s="154"/>
      <c r="E45" s="6"/>
      <c r="F45" s="6"/>
      <c r="G45" s="7">
        <f t="shared" si="0"/>
        <v>0</v>
      </c>
      <c r="H45" s="139" t="str">
        <f t="shared" si="1"/>
        <v/>
      </c>
    </row>
    <row r="46" spans="1:8" x14ac:dyDescent="0.45">
      <c r="A46" s="154"/>
      <c r="B46" s="154"/>
      <c r="C46" s="154"/>
      <c r="D46" s="154"/>
      <c r="E46" s="6"/>
      <c r="F46" s="6"/>
      <c r="G46" s="7">
        <f t="shared" si="0"/>
        <v>0</v>
      </c>
      <c r="H46" s="139" t="str">
        <f t="shared" si="1"/>
        <v/>
      </c>
    </row>
    <row r="47" spans="1:8" x14ac:dyDescent="0.45">
      <c r="A47" s="154"/>
      <c r="B47" s="154"/>
      <c r="C47" s="154"/>
      <c r="D47" s="154"/>
      <c r="E47" s="6"/>
      <c r="F47" s="6"/>
      <c r="G47" s="7">
        <f t="shared" si="0"/>
        <v>0</v>
      </c>
      <c r="H47" s="139" t="str">
        <f t="shared" si="1"/>
        <v/>
      </c>
    </row>
    <row r="48" spans="1:8" x14ac:dyDescent="0.45">
      <c r="A48" s="154"/>
      <c r="B48" s="154"/>
      <c r="C48" s="154"/>
      <c r="D48" s="154"/>
      <c r="E48" s="6"/>
      <c r="F48" s="6"/>
      <c r="G48" s="7">
        <f t="shared" si="0"/>
        <v>0</v>
      </c>
      <c r="H48" s="139" t="str">
        <f t="shared" si="1"/>
        <v/>
      </c>
    </row>
    <row r="49" spans="1:8" x14ac:dyDescent="0.45">
      <c r="A49" s="154"/>
      <c r="B49" s="154"/>
      <c r="C49" s="154"/>
      <c r="D49" s="154"/>
      <c r="E49" s="6"/>
      <c r="F49" s="6"/>
      <c r="G49" s="7">
        <f t="shared" si="0"/>
        <v>0</v>
      </c>
      <c r="H49" s="139" t="str">
        <f t="shared" si="1"/>
        <v/>
      </c>
    </row>
    <row r="50" spans="1:8" x14ac:dyDescent="0.45">
      <c r="A50" s="154"/>
      <c r="B50" s="154"/>
      <c r="C50" s="154"/>
      <c r="D50" s="154"/>
      <c r="E50" s="6"/>
      <c r="F50" s="6"/>
      <c r="G50" s="7">
        <f t="shared" si="0"/>
        <v>0</v>
      </c>
      <c r="H50" s="139" t="str">
        <f t="shared" si="1"/>
        <v/>
      </c>
    </row>
    <row r="51" spans="1:8" x14ac:dyDescent="0.45">
      <c r="A51" s="154"/>
      <c r="B51" s="154"/>
      <c r="C51" s="154"/>
      <c r="D51" s="154"/>
      <c r="E51" s="6"/>
      <c r="F51" s="6"/>
      <c r="G51" s="7">
        <f t="shared" si="0"/>
        <v>0</v>
      </c>
      <c r="H51" s="139" t="str">
        <f t="shared" si="1"/>
        <v/>
      </c>
    </row>
    <row r="52" spans="1:8" x14ac:dyDescent="0.45">
      <c r="A52" s="154"/>
      <c r="B52" s="154"/>
      <c r="C52" s="154"/>
      <c r="D52" s="154"/>
      <c r="E52" s="6"/>
      <c r="F52" s="6"/>
      <c r="G52" s="7">
        <f t="shared" si="0"/>
        <v>0</v>
      </c>
      <c r="H52" s="139" t="str">
        <f t="shared" si="1"/>
        <v/>
      </c>
    </row>
    <row r="53" spans="1:8" x14ac:dyDescent="0.45">
      <c r="A53" s="154"/>
      <c r="B53" s="154"/>
      <c r="C53" s="154"/>
      <c r="D53" s="154"/>
      <c r="E53" s="6"/>
      <c r="F53" s="6"/>
      <c r="G53" s="7">
        <f t="shared" si="0"/>
        <v>0</v>
      </c>
      <c r="H53" s="139" t="str">
        <f t="shared" si="1"/>
        <v/>
      </c>
    </row>
    <row r="54" spans="1:8" x14ac:dyDescent="0.45">
      <c r="A54" s="154"/>
      <c r="B54" s="154"/>
      <c r="C54" s="154"/>
      <c r="D54" s="154"/>
      <c r="E54" s="6"/>
      <c r="F54" s="6"/>
      <c r="G54" s="7">
        <f t="shared" si="0"/>
        <v>0</v>
      </c>
      <c r="H54" s="139" t="str">
        <f t="shared" si="1"/>
        <v/>
      </c>
    </row>
    <row r="55" spans="1:8" x14ac:dyDescent="0.45">
      <c r="A55" s="154"/>
      <c r="B55" s="154"/>
      <c r="C55" s="154"/>
      <c r="D55" s="154"/>
      <c r="E55" s="6"/>
      <c r="F55" s="6"/>
      <c r="G55" s="7">
        <f t="shared" si="0"/>
        <v>0</v>
      </c>
      <c r="H55" s="139" t="str">
        <f t="shared" si="1"/>
        <v/>
      </c>
    </row>
    <row r="56" spans="1:8" x14ac:dyDescent="0.45">
      <c r="A56" s="154"/>
      <c r="B56" s="154"/>
      <c r="C56" s="154"/>
      <c r="D56" s="154"/>
      <c r="E56" s="6"/>
      <c r="F56" s="6"/>
      <c r="G56" s="7">
        <f t="shared" si="0"/>
        <v>0</v>
      </c>
      <c r="H56" s="139" t="str">
        <f t="shared" si="1"/>
        <v/>
      </c>
    </row>
    <row r="57" spans="1:8" x14ac:dyDescent="0.45">
      <c r="A57" s="154"/>
      <c r="B57" s="154"/>
      <c r="C57" s="154"/>
      <c r="D57" s="154"/>
      <c r="E57" s="6"/>
      <c r="F57" s="6"/>
      <c r="G57" s="7">
        <f t="shared" si="0"/>
        <v>0</v>
      </c>
      <c r="H57" s="139" t="str">
        <f t="shared" si="1"/>
        <v/>
      </c>
    </row>
    <row r="58" spans="1:8" x14ac:dyDescent="0.45">
      <c r="A58" s="154"/>
      <c r="B58" s="154"/>
      <c r="C58" s="154"/>
      <c r="D58" s="154"/>
      <c r="E58" s="6"/>
      <c r="F58" s="6"/>
      <c r="G58" s="7">
        <f t="shared" si="0"/>
        <v>0</v>
      </c>
      <c r="H58" s="139" t="str">
        <f t="shared" si="1"/>
        <v/>
      </c>
    </row>
    <row r="59" spans="1:8" x14ac:dyDescent="0.45">
      <c r="A59" s="154"/>
      <c r="B59" s="154"/>
      <c r="C59" s="154"/>
      <c r="D59" s="154"/>
      <c r="E59" s="6"/>
      <c r="F59" s="6"/>
      <c r="G59" s="7">
        <f t="shared" si="0"/>
        <v>0</v>
      </c>
      <c r="H59" s="139" t="str">
        <f t="shared" si="1"/>
        <v/>
      </c>
    </row>
    <row r="60" spans="1:8" x14ac:dyDescent="0.45">
      <c r="A60" s="154"/>
      <c r="B60" s="154"/>
      <c r="C60" s="154"/>
      <c r="D60" s="154"/>
      <c r="E60" s="6"/>
      <c r="F60" s="6"/>
      <c r="G60" s="7">
        <f t="shared" si="0"/>
        <v>0</v>
      </c>
      <c r="H60" s="139" t="str">
        <f t="shared" si="1"/>
        <v/>
      </c>
    </row>
    <row r="61" spans="1:8" x14ac:dyDescent="0.45">
      <c r="A61" s="154"/>
      <c r="B61" s="154"/>
      <c r="C61" s="154"/>
      <c r="D61" s="154"/>
      <c r="E61" s="6"/>
      <c r="F61" s="6"/>
      <c r="G61" s="7">
        <f t="shared" si="0"/>
        <v>0</v>
      </c>
      <c r="H61" s="139" t="str">
        <f t="shared" si="1"/>
        <v/>
      </c>
    </row>
    <row r="62" spans="1:8" x14ac:dyDescent="0.45">
      <c r="A62" s="154"/>
      <c r="B62" s="154"/>
      <c r="C62" s="154"/>
      <c r="D62" s="154"/>
      <c r="E62" s="6"/>
      <c r="F62" s="6"/>
      <c r="G62" s="7">
        <f t="shared" si="0"/>
        <v>0</v>
      </c>
      <c r="H62" s="139" t="str">
        <f t="shared" si="1"/>
        <v/>
      </c>
    </row>
    <row r="63" spans="1:8" x14ac:dyDescent="0.45">
      <c r="A63" s="154"/>
      <c r="B63" s="154"/>
      <c r="C63" s="154"/>
      <c r="D63" s="154"/>
      <c r="E63" s="6"/>
      <c r="F63" s="6"/>
      <c r="G63" s="7">
        <f t="shared" si="0"/>
        <v>0</v>
      </c>
      <c r="H63" s="139" t="str">
        <f t="shared" si="1"/>
        <v/>
      </c>
    </row>
    <row r="64" spans="1:8" x14ac:dyDescent="0.45">
      <c r="A64" s="154"/>
      <c r="B64" s="154"/>
      <c r="C64" s="154"/>
      <c r="D64" s="154"/>
      <c r="E64" s="6"/>
      <c r="F64" s="6"/>
      <c r="G64" s="7">
        <f t="shared" si="0"/>
        <v>0</v>
      </c>
      <c r="H64" s="139" t="str">
        <f t="shared" si="1"/>
        <v/>
      </c>
    </row>
    <row r="65" spans="1:8" x14ac:dyDescent="0.45">
      <c r="A65" s="154"/>
      <c r="B65" s="154"/>
      <c r="C65" s="154"/>
      <c r="D65" s="154"/>
      <c r="E65" s="6"/>
      <c r="F65" s="6"/>
      <c r="G65" s="7">
        <f t="shared" si="0"/>
        <v>0</v>
      </c>
      <c r="H65" s="139" t="str">
        <f t="shared" si="1"/>
        <v/>
      </c>
    </row>
    <row r="66" spans="1:8" x14ac:dyDescent="0.45">
      <c r="A66" s="154"/>
      <c r="B66" s="154"/>
      <c r="C66" s="154"/>
      <c r="D66" s="154"/>
      <c r="E66" s="6"/>
      <c r="F66" s="6"/>
      <c r="G66" s="7">
        <f t="shared" si="0"/>
        <v>0</v>
      </c>
      <c r="H66" s="139" t="str">
        <f t="shared" si="1"/>
        <v/>
      </c>
    </row>
    <row r="67" spans="1:8" x14ac:dyDescent="0.45">
      <c r="A67" s="154"/>
      <c r="B67" s="154"/>
      <c r="C67" s="154"/>
      <c r="D67" s="154"/>
      <c r="E67" s="6"/>
      <c r="F67" s="6"/>
      <c r="G67" s="7">
        <f t="shared" si="0"/>
        <v>0</v>
      </c>
      <c r="H67" s="139" t="str">
        <f t="shared" si="1"/>
        <v/>
      </c>
    </row>
    <row r="68" spans="1:8" x14ac:dyDescent="0.45">
      <c r="A68" s="154"/>
      <c r="B68" s="154"/>
      <c r="C68" s="154"/>
      <c r="D68" s="154"/>
      <c r="E68" s="6"/>
      <c r="F68" s="6"/>
      <c r="G68" s="7">
        <f t="shared" si="0"/>
        <v>0</v>
      </c>
      <c r="H68" s="139" t="str">
        <f t="shared" si="1"/>
        <v/>
      </c>
    </row>
    <row r="69" spans="1:8" x14ac:dyDescent="0.45">
      <c r="A69" s="154"/>
      <c r="B69" s="154"/>
      <c r="C69" s="154"/>
      <c r="D69" s="154"/>
      <c r="E69" s="6"/>
      <c r="F69" s="6"/>
      <c r="G69" s="7">
        <f t="shared" si="0"/>
        <v>0</v>
      </c>
      <c r="H69" s="139" t="str">
        <f t="shared" si="1"/>
        <v/>
      </c>
    </row>
    <row r="70" spans="1:8" x14ac:dyDescent="0.45">
      <c r="A70" s="154"/>
      <c r="B70" s="154"/>
      <c r="C70" s="154"/>
      <c r="D70" s="154"/>
      <c r="E70" s="6"/>
      <c r="F70" s="6"/>
      <c r="G70" s="7">
        <f t="shared" ref="G70:G133" si="2">SUM(E70:F70)</f>
        <v>0</v>
      </c>
      <c r="H70" s="139" t="str">
        <f t="shared" ref="H70:H133" si="3">LEFT(C70,1)</f>
        <v/>
      </c>
    </row>
    <row r="71" spans="1:8" x14ac:dyDescent="0.45">
      <c r="A71" s="154"/>
      <c r="B71" s="154"/>
      <c r="C71" s="154"/>
      <c r="D71" s="154"/>
      <c r="E71" s="6"/>
      <c r="F71" s="6"/>
      <c r="G71" s="7">
        <f t="shared" si="2"/>
        <v>0</v>
      </c>
      <c r="H71" s="139" t="str">
        <f t="shared" si="3"/>
        <v/>
      </c>
    </row>
    <row r="72" spans="1:8" x14ac:dyDescent="0.45">
      <c r="A72" s="154"/>
      <c r="B72" s="154"/>
      <c r="C72" s="154"/>
      <c r="D72" s="154"/>
      <c r="E72" s="6"/>
      <c r="F72" s="6"/>
      <c r="G72" s="7">
        <f t="shared" si="2"/>
        <v>0</v>
      </c>
      <c r="H72" s="139" t="str">
        <f t="shared" si="3"/>
        <v/>
      </c>
    </row>
    <row r="73" spans="1:8" x14ac:dyDescent="0.45">
      <c r="A73" s="154"/>
      <c r="B73" s="154"/>
      <c r="C73" s="154"/>
      <c r="D73" s="154"/>
      <c r="E73" s="6"/>
      <c r="F73" s="6"/>
      <c r="G73" s="7">
        <f t="shared" si="2"/>
        <v>0</v>
      </c>
      <c r="H73" s="139" t="str">
        <f t="shared" si="3"/>
        <v/>
      </c>
    </row>
    <row r="74" spans="1:8" x14ac:dyDescent="0.45">
      <c r="A74" s="154"/>
      <c r="B74" s="154"/>
      <c r="C74" s="154"/>
      <c r="D74" s="154"/>
      <c r="E74" s="6"/>
      <c r="F74" s="6"/>
      <c r="G74" s="7">
        <f t="shared" si="2"/>
        <v>0</v>
      </c>
      <c r="H74" s="139" t="str">
        <f t="shared" si="3"/>
        <v/>
      </c>
    </row>
    <row r="75" spans="1:8" x14ac:dyDescent="0.45">
      <c r="A75" s="154"/>
      <c r="B75" s="154"/>
      <c r="C75" s="154"/>
      <c r="D75" s="154"/>
      <c r="E75" s="6"/>
      <c r="F75" s="6"/>
      <c r="G75" s="7">
        <f t="shared" si="2"/>
        <v>0</v>
      </c>
      <c r="H75" s="139" t="str">
        <f t="shared" si="3"/>
        <v/>
      </c>
    </row>
    <row r="76" spans="1:8" x14ac:dyDescent="0.45">
      <c r="A76" s="154"/>
      <c r="B76" s="154"/>
      <c r="C76" s="154"/>
      <c r="D76" s="154"/>
      <c r="E76" s="6"/>
      <c r="F76" s="6"/>
      <c r="G76" s="7">
        <f t="shared" si="2"/>
        <v>0</v>
      </c>
      <c r="H76" s="139" t="str">
        <f t="shared" si="3"/>
        <v/>
      </c>
    </row>
    <row r="77" spans="1:8" x14ac:dyDescent="0.45">
      <c r="A77" s="154"/>
      <c r="B77" s="154"/>
      <c r="C77" s="154"/>
      <c r="D77" s="154"/>
      <c r="E77" s="6"/>
      <c r="F77" s="6"/>
      <c r="G77" s="7">
        <f t="shared" si="2"/>
        <v>0</v>
      </c>
      <c r="H77" s="139" t="str">
        <f t="shared" si="3"/>
        <v/>
      </c>
    </row>
    <row r="78" spans="1:8" x14ac:dyDescent="0.45">
      <c r="A78" s="154"/>
      <c r="B78" s="154"/>
      <c r="C78" s="154"/>
      <c r="D78" s="154"/>
      <c r="E78" s="6"/>
      <c r="F78" s="6"/>
      <c r="G78" s="7">
        <f t="shared" si="2"/>
        <v>0</v>
      </c>
      <c r="H78" s="139" t="str">
        <f t="shared" si="3"/>
        <v/>
      </c>
    </row>
    <row r="79" spans="1:8" x14ac:dyDescent="0.45">
      <c r="A79" s="154"/>
      <c r="B79" s="154"/>
      <c r="C79" s="154"/>
      <c r="D79" s="154"/>
      <c r="E79" s="6"/>
      <c r="F79" s="6"/>
      <c r="G79" s="7">
        <f t="shared" si="2"/>
        <v>0</v>
      </c>
      <c r="H79" s="139" t="str">
        <f t="shared" si="3"/>
        <v/>
      </c>
    </row>
    <row r="80" spans="1:8" x14ac:dyDescent="0.45">
      <c r="A80" s="154"/>
      <c r="B80" s="154"/>
      <c r="C80" s="154"/>
      <c r="D80" s="154"/>
      <c r="E80" s="6"/>
      <c r="F80" s="6"/>
      <c r="G80" s="7">
        <f t="shared" si="2"/>
        <v>0</v>
      </c>
      <c r="H80" s="139" t="str">
        <f t="shared" si="3"/>
        <v/>
      </c>
    </row>
    <row r="81" spans="1:8" x14ac:dyDescent="0.45">
      <c r="A81" s="154"/>
      <c r="B81" s="154"/>
      <c r="C81" s="154"/>
      <c r="D81" s="154"/>
      <c r="E81" s="6"/>
      <c r="F81" s="6"/>
      <c r="G81" s="7">
        <f t="shared" si="2"/>
        <v>0</v>
      </c>
      <c r="H81" s="139" t="str">
        <f t="shared" si="3"/>
        <v/>
      </c>
    </row>
    <row r="82" spans="1:8" x14ac:dyDescent="0.45">
      <c r="A82" s="154"/>
      <c r="B82" s="154"/>
      <c r="C82" s="154"/>
      <c r="D82" s="154"/>
      <c r="E82" s="6"/>
      <c r="F82" s="6"/>
      <c r="G82" s="7">
        <f t="shared" si="2"/>
        <v>0</v>
      </c>
      <c r="H82" s="139" t="str">
        <f t="shared" si="3"/>
        <v/>
      </c>
    </row>
    <row r="83" spans="1:8" x14ac:dyDescent="0.45">
      <c r="A83" s="154"/>
      <c r="B83" s="154"/>
      <c r="C83" s="154"/>
      <c r="D83" s="154"/>
      <c r="E83" s="6"/>
      <c r="F83" s="6"/>
      <c r="G83" s="7">
        <f t="shared" si="2"/>
        <v>0</v>
      </c>
      <c r="H83" s="139" t="str">
        <f t="shared" si="3"/>
        <v/>
      </c>
    </row>
    <row r="84" spans="1:8" x14ac:dyDescent="0.45">
      <c r="A84" s="154"/>
      <c r="B84" s="154"/>
      <c r="C84" s="154"/>
      <c r="D84" s="154"/>
      <c r="E84" s="6"/>
      <c r="F84" s="6"/>
      <c r="G84" s="7">
        <f t="shared" si="2"/>
        <v>0</v>
      </c>
      <c r="H84" s="139" t="str">
        <f t="shared" si="3"/>
        <v/>
      </c>
    </row>
    <row r="85" spans="1:8" x14ac:dyDescent="0.45">
      <c r="A85" s="154"/>
      <c r="B85" s="154"/>
      <c r="C85" s="154"/>
      <c r="D85" s="154"/>
      <c r="E85" s="6"/>
      <c r="F85" s="6"/>
      <c r="G85" s="7">
        <f t="shared" si="2"/>
        <v>0</v>
      </c>
      <c r="H85" s="139" t="str">
        <f t="shared" si="3"/>
        <v/>
      </c>
    </row>
    <row r="86" spans="1:8" x14ac:dyDescent="0.45">
      <c r="A86" s="154"/>
      <c r="B86" s="154"/>
      <c r="C86" s="154"/>
      <c r="D86" s="154"/>
      <c r="E86" s="6"/>
      <c r="F86" s="6"/>
      <c r="G86" s="7">
        <f t="shared" si="2"/>
        <v>0</v>
      </c>
      <c r="H86" s="139" t="str">
        <f t="shared" si="3"/>
        <v/>
      </c>
    </row>
    <row r="87" spans="1:8" x14ac:dyDescent="0.45">
      <c r="A87" s="154"/>
      <c r="B87" s="154"/>
      <c r="C87" s="154"/>
      <c r="D87" s="154"/>
      <c r="E87" s="6"/>
      <c r="F87" s="6"/>
      <c r="G87" s="7">
        <f t="shared" si="2"/>
        <v>0</v>
      </c>
      <c r="H87" s="139" t="str">
        <f t="shared" si="3"/>
        <v/>
      </c>
    </row>
    <row r="88" spans="1:8" x14ac:dyDescent="0.45">
      <c r="A88" s="154"/>
      <c r="B88" s="154"/>
      <c r="C88" s="154"/>
      <c r="D88" s="154"/>
      <c r="E88" s="6"/>
      <c r="F88" s="6"/>
      <c r="G88" s="7">
        <f t="shared" si="2"/>
        <v>0</v>
      </c>
      <c r="H88" s="139" t="str">
        <f t="shared" si="3"/>
        <v/>
      </c>
    </row>
    <row r="89" spans="1:8" x14ac:dyDescent="0.45">
      <c r="A89" s="154"/>
      <c r="B89" s="154"/>
      <c r="C89" s="154"/>
      <c r="D89" s="154"/>
      <c r="E89" s="6"/>
      <c r="F89" s="6"/>
      <c r="G89" s="7">
        <f t="shared" si="2"/>
        <v>0</v>
      </c>
      <c r="H89" s="139" t="str">
        <f t="shared" si="3"/>
        <v/>
      </c>
    </row>
    <row r="90" spans="1:8" x14ac:dyDescent="0.45">
      <c r="A90" s="154"/>
      <c r="B90" s="154"/>
      <c r="C90" s="154"/>
      <c r="D90" s="154"/>
      <c r="E90" s="6"/>
      <c r="F90" s="6"/>
      <c r="G90" s="7">
        <f t="shared" si="2"/>
        <v>0</v>
      </c>
      <c r="H90" s="139" t="str">
        <f t="shared" si="3"/>
        <v/>
      </c>
    </row>
    <row r="91" spans="1:8" x14ac:dyDescent="0.45">
      <c r="A91" s="154"/>
      <c r="B91" s="154"/>
      <c r="C91" s="154"/>
      <c r="D91" s="154"/>
      <c r="E91" s="6"/>
      <c r="F91" s="6"/>
      <c r="G91" s="7">
        <f t="shared" si="2"/>
        <v>0</v>
      </c>
      <c r="H91" s="139" t="str">
        <f t="shared" si="3"/>
        <v/>
      </c>
    </row>
    <row r="92" spans="1:8" x14ac:dyDescent="0.45">
      <c r="A92" s="154"/>
      <c r="B92" s="154"/>
      <c r="C92" s="154"/>
      <c r="D92" s="154"/>
      <c r="E92" s="6"/>
      <c r="F92" s="6"/>
      <c r="G92" s="7">
        <f t="shared" si="2"/>
        <v>0</v>
      </c>
      <c r="H92" s="139" t="str">
        <f t="shared" si="3"/>
        <v/>
      </c>
    </row>
    <row r="93" spans="1:8" x14ac:dyDescent="0.45">
      <c r="A93" s="154"/>
      <c r="B93" s="154"/>
      <c r="C93" s="154"/>
      <c r="D93" s="154"/>
      <c r="E93" s="6"/>
      <c r="F93" s="6"/>
      <c r="G93" s="7">
        <f t="shared" si="2"/>
        <v>0</v>
      </c>
      <c r="H93" s="139" t="str">
        <f t="shared" si="3"/>
        <v/>
      </c>
    </row>
    <row r="94" spans="1:8" x14ac:dyDescent="0.45">
      <c r="A94" s="154"/>
      <c r="B94" s="154"/>
      <c r="C94" s="154"/>
      <c r="D94" s="154"/>
      <c r="E94" s="6"/>
      <c r="F94" s="6"/>
      <c r="G94" s="7">
        <f t="shared" si="2"/>
        <v>0</v>
      </c>
      <c r="H94" s="139" t="str">
        <f t="shared" si="3"/>
        <v/>
      </c>
    </row>
    <row r="95" spans="1:8" x14ac:dyDescent="0.45">
      <c r="A95" s="154"/>
      <c r="B95" s="154"/>
      <c r="C95" s="154"/>
      <c r="D95" s="154"/>
      <c r="E95" s="6"/>
      <c r="F95" s="6"/>
      <c r="G95" s="7">
        <f t="shared" si="2"/>
        <v>0</v>
      </c>
      <c r="H95" s="139" t="str">
        <f t="shared" si="3"/>
        <v/>
      </c>
    </row>
    <row r="96" spans="1:8" x14ac:dyDescent="0.45">
      <c r="A96" s="154"/>
      <c r="B96" s="154"/>
      <c r="C96" s="154"/>
      <c r="D96" s="154"/>
      <c r="E96" s="6"/>
      <c r="F96" s="6"/>
      <c r="G96" s="7">
        <f t="shared" si="2"/>
        <v>0</v>
      </c>
      <c r="H96" s="139" t="str">
        <f t="shared" si="3"/>
        <v/>
      </c>
    </row>
    <row r="97" spans="1:8" x14ac:dyDescent="0.45">
      <c r="A97" s="154"/>
      <c r="B97" s="154"/>
      <c r="C97" s="154"/>
      <c r="D97" s="154"/>
      <c r="E97" s="6"/>
      <c r="F97" s="6"/>
      <c r="G97" s="7">
        <f t="shared" si="2"/>
        <v>0</v>
      </c>
      <c r="H97" s="139" t="str">
        <f t="shared" si="3"/>
        <v/>
      </c>
    </row>
    <row r="98" spans="1:8" x14ac:dyDescent="0.45">
      <c r="A98" s="154"/>
      <c r="B98" s="154"/>
      <c r="C98" s="154"/>
      <c r="D98" s="154"/>
      <c r="E98" s="6"/>
      <c r="F98" s="6"/>
      <c r="G98" s="7">
        <f t="shared" si="2"/>
        <v>0</v>
      </c>
      <c r="H98" s="139" t="str">
        <f t="shared" si="3"/>
        <v/>
      </c>
    </row>
    <row r="99" spans="1:8" x14ac:dyDescent="0.45">
      <c r="A99" s="154"/>
      <c r="B99" s="154"/>
      <c r="C99" s="154"/>
      <c r="D99" s="154"/>
      <c r="E99" s="6"/>
      <c r="F99" s="6"/>
      <c r="G99" s="7">
        <f t="shared" si="2"/>
        <v>0</v>
      </c>
      <c r="H99" s="139" t="str">
        <f t="shared" si="3"/>
        <v/>
      </c>
    </row>
    <row r="100" spans="1:8" x14ac:dyDescent="0.45">
      <c r="A100" s="154"/>
      <c r="B100" s="154"/>
      <c r="C100" s="154"/>
      <c r="D100" s="154"/>
      <c r="E100" s="6"/>
      <c r="F100" s="6"/>
      <c r="G100" s="7">
        <f t="shared" si="2"/>
        <v>0</v>
      </c>
      <c r="H100" s="139" t="str">
        <f t="shared" si="3"/>
        <v/>
      </c>
    </row>
    <row r="101" spans="1:8" x14ac:dyDescent="0.45">
      <c r="A101" s="154"/>
      <c r="B101" s="154"/>
      <c r="C101" s="154"/>
      <c r="D101" s="154"/>
      <c r="E101" s="6"/>
      <c r="F101" s="6"/>
      <c r="G101" s="7">
        <f t="shared" si="2"/>
        <v>0</v>
      </c>
      <c r="H101" s="139" t="str">
        <f t="shared" si="3"/>
        <v/>
      </c>
    </row>
    <row r="102" spans="1:8" x14ac:dyDescent="0.45">
      <c r="A102" s="154"/>
      <c r="B102" s="154"/>
      <c r="C102" s="154"/>
      <c r="D102" s="154"/>
      <c r="E102" s="6"/>
      <c r="F102" s="6"/>
      <c r="G102" s="7">
        <f t="shared" si="2"/>
        <v>0</v>
      </c>
      <c r="H102" s="139" t="str">
        <f t="shared" si="3"/>
        <v/>
      </c>
    </row>
    <row r="103" spans="1:8" x14ac:dyDescent="0.45">
      <c r="A103" s="154"/>
      <c r="B103" s="154"/>
      <c r="C103" s="154"/>
      <c r="D103" s="154"/>
      <c r="E103" s="6"/>
      <c r="F103" s="6"/>
      <c r="G103" s="7">
        <f t="shared" si="2"/>
        <v>0</v>
      </c>
      <c r="H103" s="139" t="str">
        <f t="shared" si="3"/>
        <v/>
      </c>
    </row>
    <row r="104" spans="1:8" x14ac:dyDescent="0.45">
      <c r="A104" s="154"/>
      <c r="B104" s="154"/>
      <c r="C104" s="154"/>
      <c r="D104" s="154"/>
      <c r="E104" s="6"/>
      <c r="F104" s="6"/>
      <c r="G104" s="7">
        <f t="shared" si="2"/>
        <v>0</v>
      </c>
      <c r="H104" s="139" t="str">
        <f t="shared" si="3"/>
        <v/>
      </c>
    </row>
    <row r="105" spans="1:8" x14ac:dyDescent="0.45">
      <c r="A105" s="154"/>
      <c r="B105" s="154"/>
      <c r="C105" s="154"/>
      <c r="D105" s="154"/>
      <c r="E105" s="6"/>
      <c r="F105" s="6"/>
      <c r="G105" s="7">
        <f t="shared" si="2"/>
        <v>0</v>
      </c>
      <c r="H105" s="139" t="str">
        <f t="shared" si="3"/>
        <v/>
      </c>
    </row>
    <row r="106" spans="1:8" x14ac:dyDescent="0.45">
      <c r="A106" s="154"/>
      <c r="B106" s="154"/>
      <c r="C106" s="154"/>
      <c r="D106" s="154"/>
      <c r="E106" s="6"/>
      <c r="F106" s="6"/>
      <c r="G106" s="7">
        <f t="shared" si="2"/>
        <v>0</v>
      </c>
      <c r="H106" s="139" t="str">
        <f t="shared" si="3"/>
        <v/>
      </c>
    </row>
    <row r="107" spans="1:8" x14ac:dyDescent="0.45">
      <c r="A107" s="154"/>
      <c r="B107" s="154"/>
      <c r="C107" s="154"/>
      <c r="D107" s="154"/>
      <c r="E107" s="6"/>
      <c r="F107" s="6"/>
      <c r="G107" s="7">
        <f t="shared" si="2"/>
        <v>0</v>
      </c>
      <c r="H107" s="139" t="str">
        <f t="shared" si="3"/>
        <v/>
      </c>
    </row>
    <row r="108" spans="1:8" x14ac:dyDescent="0.45">
      <c r="A108" s="154"/>
      <c r="B108" s="154"/>
      <c r="C108" s="154"/>
      <c r="D108" s="154"/>
      <c r="E108" s="6"/>
      <c r="F108" s="6"/>
      <c r="G108" s="7">
        <f t="shared" si="2"/>
        <v>0</v>
      </c>
      <c r="H108" s="139" t="str">
        <f t="shared" si="3"/>
        <v/>
      </c>
    </row>
    <row r="109" spans="1:8" x14ac:dyDescent="0.45">
      <c r="A109" s="154"/>
      <c r="B109" s="154"/>
      <c r="C109" s="154"/>
      <c r="D109" s="154"/>
      <c r="E109" s="6"/>
      <c r="F109" s="6"/>
      <c r="G109" s="7">
        <f t="shared" si="2"/>
        <v>0</v>
      </c>
      <c r="H109" s="139" t="str">
        <f t="shared" si="3"/>
        <v/>
      </c>
    </row>
    <row r="110" spans="1:8" x14ac:dyDescent="0.45">
      <c r="A110" s="154"/>
      <c r="B110" s="154"/>
      <c r="C110" s="154"/>
      <c r="D110" s="154"/>
      <c r="E110" s="6"/>
      <c r="F110" s="6"/>
      <c r="G110" s="7">
        <f t="shared" si="2"/>
        <v>0</v>
      </c>
      <c r="H110" s="139" t="str">
        <f t="shared" si="3"/>
        <v/>
      </c>
    </row>
    <row r="111" spans="1:8" x14ac:dyDescent="0.45">
      <c r="A111" s="154"/>
      <c r="B111" s="154"/>
      <c r="C111" s="154"/>
      <c r="D111" s="154"/>
      <c r="E111" s="6"/>
      <c r="F111" s="6"/>
      <c r="G111" s="7">
        <f t="shared" si="2"/>
        <v>0</v>
      </c>
      <c r="H111" s="139" t="str">
        <f t="shared" si="3"/>
        <v/>
      </c>
    </row>
    <row r="112" spans="1:8" x14ac:dyDescent="0.45">
      <c r="A112" s="154"/>
      <c r="B112" s="154"/>
      <c r="C112" s="154"/>
      <c r="D112" s="154"/>
      <c r="E112" s="6"/>
      <c r="F112" s="6"/>
      <c r="G112" s="7">
        <f t="shared" si="2"/>
        <v>0</v>
      </c>
      <c r="H112" s="139" t="str">
        <f t="shared" si="3"/>
        <v/>
      </c>
    </row>
    <row r="113" spans="1:8" x14ac:dyDescent="0.45">
      <c r="A113" s="154"/>
      <c r="B113" s="154"/>
      <c r="C113" s="154"/>
      <c r="D113" s="154"/>
      <c r="E113" s="6"/>
      <c r="F113" s="6"/>
      <c r="G113" s="7">
        <f t="shared" si="2"/>
        <v>0</v>
      </c>
      <c r="H113" s="139" t="str">
        <f t="shared" si="3"/>
        <v/>
      </c>
    </row>
    <row r="114" spans="1:8" x14ac:dyDescent="0.45">
      <c r="A114" s="154"/>
      <c r="B114" s="154"/>
      <c r="C114" s="154"/>
      <c r="D114" s="154"/>
      <c r="E114" s="6"/>
      <c r="F114" s="6"/>
      <c r="G114" s="7">
        <f t="shared" si="2"/>
        <v>0</v>
      </c>
      <c r="H114" s="139" t="str">
        <f t="shared" si="3"/>
        <v/>
      </c>
    </row>
    <row r="115" spans="1:8" x14ac:dyDescent="0.45">
      <c r="A115" s="154"/>
      <c r="B115" s="154"/>
      <c r="C115" s="154"/>
      <c r="D115" s="154"/>
      <c r="E115" s="6"/>
      <c r="F115" s="6"/>
      <c r="G115" s="7">
        <f t="shared" si="2"/>
        <v>0</v>
      </c>
      <c r="H115" s="139" t="str">
        <f t="shared" si="3"/>
        <v/>
      </c>
    </row>
    <row r="116" spans="1:8" x14ac:dyDescent="0.45">
      <c r="A116" s="154"/>
      <c r="B116" s="154"/>
      <c r="C116" s="154"/>
      <c r="D116" s="154"/>
      <c r="E116" s="6"/>
      <c r="F116" s="6"/>
      <c r="G116" s="7">
        <f t="shared" si="2"/>
        <v>0</v>
      </c>
      <c r="H116" s="139" t="str">
        <f t="shared" si="3"/>
        <v/>
      </c>
    </row>
    <row r="117" spans="1:8" x14ac:dyDescent="0.45">
      <c r="A117" s="154"/>
      <c r="B117" s="154"/>
      <c r="C117" s="154"/>
      <c r="D117" s="154"/>
      <c r="E117" s="6"/>
      <c r="F117" s="6"/>
      <c r="G117" s="7">
        <f t="shared" si="2"/>
        <v>0</v>
      </c>
      <c r="H117" s="139" t="str">
        <f t="shared" si="3"/>
        <v/>
      </c>
    </row>
    <row r="118" spans="1:8" x14ac:dyDescent="0.45">
      <c r="A118" s="154"/>
      <c r="B118" s="154"/>
      <c r="C118" s="154"/>
      <c r="D118" s="154"/>
      <c r="E118" s="6"/>
      <c r="F118" s="6"/>
      <c r="G118" s="7">
        <f t="shared" si="2"/>
        <v>0</v>
      </c>
      <c r="H118" s="139" t="str">
        <f t="shared" si="3"/>
        <v/>
      </c>
    </row>
    <row r="119" spans="1:8" x14ac:dyDescent="0.45">
      <c r="A119" s="154"/>
      <c r="B119" s="154"/>
      <c r="C119" s="154"/>
      <c r="D119" s="154"/>
      <c r="E119" s="6"/>
      <c r="F119" s="6"/>
      <c r="G119" s="7">
        <f t="shared" si="2"/>
        <v>0</v>
      </c>
      <c r="H119" s="139" t="str">
        <f t="shared" si="3"/>
        <v/>
      </c>
    </row>
    <row r="120" spans="1:8" x14ac:dyDescent="0.45">
      <c r="A120" s="154"/>
      <c r="B120" s="154"/>
      <c r="C120" s="154"/>
      <c r="D120" s="154"/>
      <c r="E120" s="6"/>
      <c r="F120" s="6"/>
      <c r="G120" s="7">
        <f t="shared" si="2"/>
        <v>0</v>
      </c>
      <c r="H120" s="139" t="str">
        <f t="shared" si="3"/>
        <v/>
      </c>
    </row>
    <row r="121" spans="1:8" x14ac:dyDescent="0.45">
      <c r="A121" s="154"/>
      <c r="B121" s="154"/>
      <c r="C121" s="154"/>
      <c r="D121" s="154"/>
      <c r="E121" s="6"/>
      <c r="F121" s="6"/>
      <c r="G121" s="7">
        <f t="shared" si="2"/>
        <v>0</v>
      </c>
      <c r="H121" s="139" t="str">
        <f t="shared" si="3"/>
        <v/>
      </c>
    </row>
    <row r="122" spans="1:8" x14ac:dyDescent="0.45">
      <c r="A122" s="154"/>
      <c r="B122" s="154"/>
      <c r="C122" s="154"/>
      <c r="D122" s="154"/>
      <c r="E122" s="6"/>
      <c r="F122" s="6"/>
      <c r="G122" s="7">
        <f t="shared" si="2"/>
        <v>0</v>
      </c>
      <c r="H122" s="139" t="str">
        <f t="shared" si="3"/>
        <v/>
      </c>
    </row>
    <row r="123" spans="1:8" x14ac:dyDescent="0.45">
      <c r="A123" s="154"/>
      <c r="B123" s="154"/>
      <c r="C123" s="154"/>
      <c r="D123" s="154"/>
      <c r="E123" s="6"/>
      <c r="F123" s="6"/>
      <c r="G123" s="7">
        <f t="shared" si="2"/>
        <v>0</v>
      </c>
      <c r="H123" s="139" t="str">
        <f t="shared" si="3"/>
        <v/>
      </c>
    </row>
    <row r="124" spans="1:8" x14ac:dyDescent="0.45">
      <c r="A124" s="154"/>
      <c r="B124" s="154"/>
      <c r="C124" s="154"/>
      <c r="D124" s="154"/>
      <c r="E124" s="6"/>
      <c r="F124" s="6"/>
      <c r="G124" s="7">
        <f t="shared" si="2"/>
        <v>0</v>
      </c>
      <c r="H124" s="139" t="str">
        <f t="shared" si="3"/>
        <v/>
      </c>
    </row>
    <row r="125" spans="1:8" x14ac:dyDescent="0.45">
      <c r="A125" s="154"/>
      <c r="B125" s="154"/>
      <c r="C125" s="154"/>
      <c r="D125" s="154"/>
      <c r="E125" s="6"/>
      <c r="F125" s="6"/>
      <c r="G125" s="7">
        <f t="shared" si="2"/>
        <v>0</v>
      </c>
      <c r="H125" s="139" t="str">
        <f t="shared" si="3"/>
        <v/>
      </c>
    </row>
    <row r="126" spans="1:8" x14ac:dyDescent="0.45">
      <c r="A126" s="154"/>
      <c r="B126" s="154"/>
      <c r="C126" s="154"/>
      <c r="D126" s="154"/>
      <c r="E126" s="6"/>
      <c r="F126" s="6"/>
      <c r="G126" s="7">
        <f t="shared" si="2"/>
        <v>0</v>
      </c>
      <c r="H126" s="139" t="str">
        <f t="shared" si="3"/>
        <v/>
      </c>
    </row>
    <row r="127" spans="1:8" x14ac:dyDescent="0.45">
      <c r="A127" s="154"/>
      <c r="B127" s="154"/>
      <c r="C127" s="154"/>
      <c r="D127" s="154"/>
      <c r="E127" s="6"/>
      <c r="F127" s="6"/>
      <c r="G127" s="7">
        <f t="shared" si="2"/>
        <v>0</v>
      </c>
      <c r="H127" s="139" t="str">
        <f t="shared" si="3"/>
        <v/>
      </c>
    </row>
    <row r="128" spans="1:8" x14ac:dyDescent="0.45">
      <c r="A128" s="154"/>
      <c r="B128" s="154"/>
      <c r="C128" s="154"/>
      <c r="D128" s="154"/>
      <c r="E128" s="6"/>
      <c r="F128" s="6"/>
      <c r="G128" s="7">
        <f t="shared" si="2"/>
        <v>0</v>
      </c>
      <c r="H128" s="139" t="str">
        <f t="shared" si="3"/>
        <v/>
      </c>
    </row>
    <row r="129" spans="1:8" x14ac:dyDescent="0.45">
      <c r="A129" s="154"/>
      <c r="B129" s="154"/>
      <c r="C129" s="154"/>
      <c r="D129" s="154"/>
      <c r="E129" s="6"/>
      <c r="F129" s="6"/>
      <c r="G129" s="7">
        <f t="shared" si="2"/>
        <v>0</v>
      </c>
      <c r="H129" s="139" t="str">
        <f t="shared" si="3"/>
        <v/>
      </c>
    </row>
    <row r="130" spans="1:8" x14ac:dyDescent="0.45">
      <c r="A130" s="154"/>
      <c r="B130" s="154"/>
      <c r="C130" s="154"/>
      <c r="D130" s="154"/>
      <c r="E130" s="6"/>
      <c r="F130" s="6"/>
      <c r="G130" s="7">
        <f t="shared" si="2"/>
        <v>0</v>
      </c>
      <c r="H130" s="139" t="str">
        <f t="shared" si="3"/>
        <v/>
      </c>
    </row>
    <row r="131" spans="1:8" x14ac:dyDescent="0.45">
      <c r="A131" s="154"/>
      <c r="B131" s="154"/>
      <c r="C131" s="154"/>
      <c r="D131" s="154"/>
      <c r="E131" s="6"/>
      <c r="F131" s="6"/>
      <c r="G131" s="7">
        <f t="shared" si="2"/>
        <v>0</v>
      </c>
      <c r="H131" s="139" t="str">
        <f t="shared" si="3"/>
        <v/>
      </c>
    </row>
    <row r="132" spans="1:8" x14ac:dyDescent="0.45">
      <c r="A132" s="154"/>
      <c r="B132" s="154"/>
      <c r="C132" s="154"/>
      <c r="D132" s="154"/>
      <c r="E132" s="6"/>
      <c r="F132" s="6"/>
      <c r="G132" s="7">
        <f t="shared" si="2"/>
        <v>0</v>
      </c>
      <c r="H132" s="139" t="str">
        <f t="shared" si="3"/>
        <v/>
      </c>
    </row>
    <row r="133" spans="1:8" x14ac:dyDescent="0.45">
      <c r="A133" s="154"/>
      <c r="B133" s="154"/>
      <c r="C133" s="154"/>
      <c r="D133" s="154"/>
      <c r="E133" s="6"/>
      <c r="F133" s="6"/>
      <c r="G133" s="7">
        <f t="shared" si="2"/>
        <v>0</v>
      </c>
      <c r="H133" s="139" t="str">
        <f t="shared" si="3"/>
        <v/>
      </c>
    </row>
    <row r="134" spans="1:8" x14ac:dyDescent="0.45">
      <c r="A134" s="154"/>
      <c r="B134" s="154"/>
      <c r="C134" s="154"/>
      <c r="D134" s="154"/>
      <c r="E134" s="6"/>
      <c r="F134" s="6"/>
      <c r="G134" s="7">
        <f t="shared" ref="G134:G151" si="4">SUM(E134:F134)</f>
        <v>0</v>
      </c>
      <c r="H134" s="139" t="str">
        <f t="shared" ref="H134:H151" si="5">LEFT(C134,1)</f>
        <v/>
      </c>
    </row>
    <row r="135" spans="1:8" x14ac:dyDescent="0.45">
      <c r="A135" s="154"/>
      <c r="B135" s="154"/>
      <c r="C135" s="154"/>
      <c r="D135" s="154"/>
      <c r="E135" s="6"/>
      <c r="F135" s="6"/>
      <c r="G135" s="7">
        <f t="shared" si="4"/>
        <v>0</v>
      </c>
      <c r="H135" s="139" t="str">
        <f t="shared" si="5"/>
        <v/>
      </c>
    </row>
    <row r="136" spans="1:8" x14ac:dyDescent="0.45">
      <c r="A136" s="154"/>
      <c r="B136" s="154"/>
      <c r="C136" s="154"/>
      <c r="D136" s="154"/>
      <c r="E136" s="6"/>
      <c r="F136" s="6"/>
      <c r="G136" s="7">
        <f t="shared" si="4"/>
        <v>0</v>
      </c>
      <c r="H136" s="139" t="str">
        <f t="shared" si="5"/>
        <v/>
      </c>
    </row>
    <row r="137" spans="1:8" x14ac:dyDescent="0.45">
      <c r="A137" s="154"/>
      <c r="B137" s="154"/>
      <c r="C137" s="154"/>
      <c r="D137" s="154"/>
      <c r="E137" s="6"/>
      <c r="F137" s="6"/>
      <c r="G137" s="7">
        <f t="shared" si="4"/>
        <v>0</v>
      </c>
      <c r="H137" s="139" t="str">
        <f t="shared" si="5"/>
        <v/>
      </c>
    </row>
    <row r="138" spans="1:8" x14ac:dyDescent="0.45">
      <c r="A138" s="154"/>
      <c r="B138" s="154"/>
      <c r="C138" s="154"/>
      <c r="D138" s="154"/>
      <c r="E138" s="6"/>
      <c r="F138" s="6"/>
      <c r="G138" s="7">
        <f t="shared" si="4"/>
        <v>0</v>
      </c>
      <c r="H138" s="139" t="str">
        <f t="shared" si="5"/>
        <v/>
      </c>
    </row>
    <row r="139" spans="1:8" x14ac:dyDescent="0.45">
      <c r="A139" s="154"/>
      <c r="B139" s="154"/>
      <c r="C139" s="154"/>
      <c r="D139" s="154"/>
      <c r="E139" s="6"/>
      <c r="F139" s="6"/>
      <c r="G139" s="7">
        <f t="shared" si="4"/>
        <v>0</v>
      </c>
      <c r="H139" s="139" t="str">
        <f t="shared" si="5"/>
        <v/>
      </c>
    </row>
    <row r="140" spans="1:8" x14ac:dyDescent="0.45">
      <c r="A140" s="154"/>
      <c r="B140" s="154"/>
      <c r="C140" s="154"/>
      <c r="D140" s="154"/>
      <c r="E140" s="6"/>
      <c r="F140" s="6"/>
      <c r="G140" s="7">
        <f t="shared" si="4"/>
        <v>0</v>
      </c>
      <c r="H140" s="139" t="str">
        <f t="shared" si="5"/>
        <v/>
      </c>
    </row>
    <row r="141" spans="1:8" x14ac:dyDescent="0.45">
      <c r="A141" s="154"/>
      <c r="B141" s="154"/>
      <c r="C141" s="154"/>
      <c r="D141" s="154"/>
      <c r="E141" s="6"/>
      <c r="F141" s="6"/>
      <c r="G141" s="7">
        <f t="shared" si="4"/>
        <v>0</v>
      </c>
      <c r="H141" s="139" t="str">
        <f t="shared" si="5"/>
        <v/>
      </c>
    </row>
    <row r="142" spans="1:8" x14ac:dyDescent="0.45">
      <c r="A142" s="154"/>
      <c r="B142" s="154"/>
      <c r="C142" s="154"/>
      <c r="D142" s="154"/>
      <c r="E142" s="6"/>
      <c r="F142" s="6"/>
      <c r="G142" s="7">
        <f t="shared" si="4"/>
        <v>0</v>
      </c>
      <c r="H142" s="139" t="str">
        <f t="shared" si="5"/>
        <v/>
      </c>
    </row>
    <row r="143" spans="1:8" x14ac:dyDescent="0.45">
      <c r="A143" s="154"/>
      <c r="B143" s="154"/>
      <c r="C143" s="154"/>
      <c r="D143" s="154"/>
      <c r="E143" s="6"/>
      <c r="F143" s="6"/>
      <c r="G143" s="7">
        <f t="shared" si="4"/>
        <v>0</v>
      </c>
      <c r="H143" s="139" t="str">
        <f t="shared" si="5"/>
        <v/>
      </c>
    </row>
    <row r="144" spans="1:8" x14ac:dyDescent="0.45">
      <c r="A144" s="154"/>
      <c r="B144" s="154"/>
      <c r="C144" s="154"/>
      <c r="D144" s="154"/>
      <c r="E144" s="6"/>
      <c r="F144" s="6"/>
      <c r="G144" s="7">
        <f t="shared" si="4"/>
        <v>0</v>
      </c>
      <c r="H144" s="139" t="str">
        <f t="shared" si="5"/>
        <v/>
      </c>
    </row>
    <row r="145" spans="1:8" x14ac:dyDescent="0.45">
      <c r="A145" s="154"/>
      <c r="B145" s="154"/>
      <c r="C145" s="154"/>
      <c r="D145" s="154"/>
      <c r="E145" s="6"/>
      <c r="F145" s="6"/>
      <c r="G145" s="7">
        <f t="shared" si="4"/>
        <v>0</v>
      </c>
      <c r="H145" s="139" t="str">
        <f t="shared" si="5"/>
        <v/>
      </c>
    </row>
    <row r="146" spans="1:8" x14ac:dyDescent="0.45">
      <c r="A146" s="154"/>
      <c r="B146" s="154"/>
      <c r="C146" s="154"/>
      <c r="D146" s="154"/>
      <c r="E146" s="6"/>
      <c r="F146" s="6"/>
      <c r="G146" s="7">
        <f t="shared" si="4"/>
        <v>0</v>
      </c>
      <c r="H146" s="139" t="str">
        <f t="shared" si="5"/>
        <v/>
      </c>
    </row>
    <row r="147" spans="1:8" x14ac:dyDescent="0.45">
      <c r="A147" s="154"/>
      <c r="B147" s="154"/>
      <c r="C147" s="154"/>
      <c r="D147" s="154"/>
      <c r="E147" s="6"/>
      <c r="F147" s="6"/>
      <c r="G147" s="7">
        <f t="shared" si="4"/>
        <v>0</v>
      </c>
      <c r="H147" s="139" t="str">
        <f t="shared" si="5"/>
        <v/>
      </c>
    </row>
    <row r="148" spans="1:8" x14ac:dyDescent="0.45">
      <c r="A148" s="154"/>
      <c r="B148" s="154"/>
      <c r="C148" s="154"/>
      <c r="D148" s="154"/>
      <c r="E148" s="6"/>
      <c r="F148" s="6"/>
      <c r="G148" s="7">
        <f t="shared" si="4"/>
        <v>0</v>
      </c>
      <c r="H148" s="139" t="str">
        <f t="shared" si="5"/>
        <v/>
      </c>
    </row>
    <row r="149" spans="1:8" x14ac:dyDescent="0.45">
      <c r="A149" s="154"/>
      <c r="B149" s="154"/>
      <c r="C149" s="154"/>
      <c r="D149" s="154"/>
      <c r="E149" s="6"/>
      <c r="F149" s="6"/>
      <c r="G149" s="7">
        <f t="shared" si="4"/>
        <v>0</v>
      </c>
      <c r="H149" s="139" t="str">
        <f t="shared" si="5"/>
        <v/>
      </c>
    </row>
    <row r="150" spans="1:8" x14ac:dyDescent="0.45">
      <c r="A150" s="154"/>
      <c r="B150" s="154"/>
      <c r="C150" s="154"/>
      <c r="D150" s="154"/>
      <c r="E150" s="6"/>
      <c r="F150" s="6"/>
      <c r="G150" s="7">
        <f t="shared" si="4"/>
        <v>0</v>
      </c>
      <c r="H150" s="139" t="str">
        <f t="shared" si="5"/>
        <v/>
      </c>
    </row>
    <row r="151" spans="1:8" x14ac:dyDescent="0.45">
      <c r="A151" s="154"/>
      <c r="B151" s="154"/>
      <c r="C151" s="154"/>
      <c r="D151" s="154"/>
      <c r="E151" s="6"/>
      <c r="F151" s="6"/>
      <c r="G151" s="7">
        <f t="shared" si="4"/>
        <v>0</v>
      </c>
      <c r="H151" s="139" t="str">
        <f t="shared" si="5"/>
        <v/>
      </c>
    </row>
  </sheetData>
  <sheetProtection algorithmName="SHA-512" hashValue="e6IsE6xl7ATnbSj3bHAZ+iKZ3RFVzpEHI6S7x7yBa2SiwDZvZEMFmpsMpTiy2uyT6UGewEUEwb98mZtt2FBClQ==" saltValue="9z2iWuBDlIVSDalUu2LIQQ==" spinCount="100000" sheet="1" objects="1" scenarios="1" autoFilter="0"/>
  <autoFilter ref="A4:G4" xr:uid="{9CFD91F2-994D-4672-ABAC-A647237202C2}"/>
  <mergeCells count="1">
    <mergeCell ref="A2:C2"/>
  </mergeCells>
  <dataValidations count="4">
    <dataValidation type="list" allowBlank="1" showInputMessage="1" showErrorMessage="1" sqref="C5:C151" xr:uid="{79938893-F540-429B-A8C1-858745F6C4A0}">
      <formula1>"Fall,Winter,Summer"</formula1>
    </dataValidation>
    <dataValidation type="list" allowBlank="1" showInputMessage="1" showErrorMessage="1" sqref="D5:D151" xr:uid="{39A0032D-47D0-4928-B825-035BC9A79771}">
      <formula1>"1,2,3,4,5,6,7,8,9"</formula1>
    </dataValidation>
    <dataValidation type="list" allowBlank="1" showInputMessage="1" showErrorMessage="1" sqref="A5:A151" xr:uid="{3A779A56-9B8D-4E4D-9DE9-F6965BB02A03}">
      <formula1>"Co_Fall,Co_Winter,Co_Summer"</formula1>
    </dataValidation>
    <dataValidation type="list" allowBlank="1" showInputMessage="1" showErrorMessage="1" sqref="B5:B151" xr:uid="{D182F9DA-DFCD-4DCB-BA52-432500233905}">
      <formula1>"26/27,27/28,28/29,29/30,30/31,31/32,32/33,33/34"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67"/>
  <sheetViews>
    <sheetView view="pageBreakPreview" zoomScaleNormal="100" zoomScaleSheetLayoutView="100" workbookViewId="0">
      <selection activeCell="B50" sqref="B50"/>
    </sheetView>
  </sheetViews>
  <sheetFormatPr defaultColWidth="9.1328125" defaultRowHeight="14.25" x14ac:dyDescent="0.45"/>
  <cols>
    <col min="1" max="1" width="20.1328125" style="1" customWidth="1"/>
    <col min="2" max="2" width="9.1328125" style="4"/>
    <col min="3" max="3" width="9.1328125" style="3"/>
    <col min="4" max="16384" width="9.1328125" style="1"/>
  </cols>
  <sheetData>
    <row r="1" spans="1:16" ht="18" x14ac:dyDescent="0.55000000000000004">
      <c r="A1" s="16" t="s">
        <v>32</v>
      </c>
      <c r="B1" s="12"/>
      <c r="C1" s="12"/>
      <c r="D1" s="12"/>
      <c r="E1" s="12"/>
      <c r="F1" s="12"/>
      <c r="G1" s="12"/>
      <c r="H1" s="12"/>
      <c r="I1" s="12"/>
      <c r="J1" s="64"/>
      <c r="K1" s="12"/>
      <c r="L1" s="12"/>
      <c r="M1" s="12"/>
      <c r="N1" s="13" t="s">
        <v>29</v>
      </c>
      <c r="O1" s="186">
        <f>'Program Summary'!$C$2</f>
        <v>0</v>
      </c>
      <c r="P1" s="187"/>
    </row>
    <row r="2" spans="1:16" x14ac:dyDescent="0.45">
      <c r="A2" s="65" t="s">
        <v>34</v>
      </c>
      <c r="B2" s="190">
        <f>'Program Summary'!C3</f>
        <v>0</v>
      </c>
      <c r="C2" s="191"/>
      <c r="D2" s="191"/>
      <c r="E2" s="191"/>
      <c r="F2" s="191"/>
      <c r="G2" s="192"/>
      <c r="H2" s="12"/>
      <c r="I2" s="12"/>
      <c r="J2" s="12"/>
      <c r="K2" s="64"/>
      <c r="L2" s="12"/>
      <c r="M2" s="12"/>
      <c r="N2" s="13" t="s">
        <v>30</v>
      </c>
      <c r="O2" s="188">
        <f>'Program Summary'!$C$4</f>
        <v>0</v>
      </c>
      <c r="P2" s="189"/>
    </row>
    <row r="3" spans="1:16" x14ac:dyDescent="0.45">
      <c r="A3" s="65" t="s">
        <v>35</v>
      </c>
      <c r="B3" s="190" t="str">
        <f>'Program Summary'!C5</f>
        <v>27/28</v>
      </c>
      <c r="C3" s="191"/>
      <c r="D3" s="191"/>
      <c r="E3" s="191"/>
      <c r="F3" s="191"/>
      <c r="G3" s="192"/>
      <c r="H3" s="12"/>
      <c r="I3" s="12"/>
      <c r="J3" s="12"/>
      <c r="K3" s="12"/>
      <c r="L3" s="12"/>
    </row>
    <row r="4" spans="1:16" x14ac:dyDescent="0.45">
      <c r="A4" s="2"/>
      <c r="B4" s="193"/>
      <c r="C4" s="193"/>
      <c r="D4" s="12"/>
      <c r="E4" s="109" t="e">
        <f>MID(B3,3,2)+1</f>
        <v>#VALUE!</v>
      </c>
      <c r="F4" s="109">
        <f>RIGHT(B3,2)+1</f>
        <v>29</v>
      </c>
      <c r="G4" s="109"/>
      <c r="H4" s="109" t="e">
        <f>E4+1</f>
        <v>#VALUE!</v>
      </c>
      <c r="I4" s="109">
        <f>F4+1</f>
        <v>30</v>
      </c>
      <c r="J4" s="109"/>
      <c r="K4" s="109" t="e">
        <f>H4+1</f>
        <v>#VALUE!</v>
      </c>
      <c r="L4" s="109">
        <f>I4+1</f>
        <v>31</v>
      </c>
      <c r="M4" s="109"/>
      <c r="N4" s="109" t="e">
        <f>K4+1</f>
        <v>#VALUE!</v>
      </c>
      <c r="O4" s="109">
        <f>L4+1</f>
        <v>32</v>
      </c>
      <c r="P4" s="109"/>
    </row>
    <row r="5" spans="1:16" x14ac:dyDescent="0.45">
      <c r="A5" s="2"/>
      <c r="B5" s="184" t="s">
        <v>26</v>
      </c>
      <c r="C5" s="184"/>
      <c r="D5" s="184"/>
      <c r="E5" s="184"/>
      <c r="F5" s="184"/>
      <c r="G5" s="184"/>
      <c r="H5" s="184"/>
      <c r="I5" s="184"/>
      <c r="J5" s="184"/>
      <c r="K5" s="184"/>
      <c r="L5" s="184"/>
      <c r="M5" s="184"/>
      <c r="N5" s="184"/>
      <c r="O5" s="184"/>
      <c r="P5" s="184"/>
    </row>
    <row r="6" spans="1:16" x14ac:dyDescent="0.45">
      <c r="A6" s="8" t="s">
        <v>148</v>
      </c>
      <c r="B6" s="136" t="str">
        <f>$B3</f>
        <v>27/28</v>
      </c>
      <c r="C6" s="22" t="str">
        <f>$B3</f>
        <v>27/28</v>
      </c>
      <c r="D6" s="137" t="str">
        <f>$B3</f>
        <v>27/28</v>
      </c>
      <c r="E6" s="17" t="str">
        <f t="shared" ref="E6:P6" si="0">CONCATENATE(LEFT(B6,2)+1,"/",RIGHT(B6,2)+1)</f>
        <v>28/29</v>
      </c>
      <c r="F6" s="17" t="str">
        <f t="shared" si="0"/>
        <v>28/29</v>
      </c>
      <c r="G6" s="17" t="str">
        <f t="shared" si="0"/>
        <v>28/29</v>
      </c>
      <c r="H6" s="17" t="str">
        <f t="shared" si="0"/>
        <v>29/30</v>
      </c>
      <c r="I6" s="17" t="str">
        <f t="shared" si="0"/>
        <v>29/30</v>
      </c>
      <c r="J6" s="17" t="str">
        <f t="shared" si="0"/>
        <v>29/30</v>
      </c>
      <c r="K6" s="17" t="str">
        <f t="shared" si="0"/>
        <v>30/31</v>
      </c>
      <c r="L6" s="17" t="str">
        <f t="shared" si="0"/>
        <v>30/31</v>
      </c>
      <c r="M6" s="17" t="str">
        <f t="shared" si="0"/>
        <v>30/31</v>
      </c>
      <c r="N6" s="17" t="str">
        <f t="shared" si="0"/>
        <v>31/32</v>
      </c>
      <c r="O6" s="17" t="str">
        <f t="shared" si="0"/>
        <v>31/32</v>
      </c>
      <c r="P6" s="17" t="str">
        <f t="shared" si="0"/>
        <v>31/32</v>
      </c>
    </row>
    <row r="7" spans="1:16" x14ac:dyDescent="0.45">
      <c r="A7" s="67" t="s">
        <v>31</v>
      </c>
      <c r="B7" s="68" t="s">
        <v>0</v>
      </c>
      <c r="C7" s="68" t="s">
        <v>1</v>
      </c>
      <c r="D7" s="69" t="s">
        <v>2</v>
      </c>
      <c r="E7" s="68" t="s">
        <v>0</v>
      </c>
      <c r="F7" s="68" t="s">
        <v>1</v>
      </c>
      <c r="G7" s="69" t="s">
        <v>2</v>
      </c>
      <c r="H7" s="68" t="s">
        <v>0</v>
      </c>
      <c r="I7" s="68" t="s">
        <v>1</v>
      </c>
      <c r="J7" s="69" t="s">
        <v>2</v>
      </c>
      <c r="K7" s="68" t="s">
        <v>0</v>
      </c>
      <c r="L7" s="68" t="s">
        <v>1</v>
      </c>
      <c r="M7" s="69" t="s">
        <v>2</v>
      </c>
      <c r="N7" s="68" t="s">
        <v>0</v>
      </c>
      <c r="O7" s="68" t="s">
        <v>1</v>
      </c>
      <c r="P7" s="69" t="s">
        <v>2</v>
      </c>
    </row>
    <row r="8" spans="1:16" x14ac:dyDescent="0.45">
      <c r="A8" s="66" t="s">
        <v>228</v>
      </c>
      <c r="B8" s="53">
        <f>SUMIFS(Enrolment!$E:$E,Enrolment!$B:$B,B$6,Enrolment!$H:$H,B$7,Enrolment!$D:$D,RIGHT($A8,1))</f>
        <v>0</v>
      </c>
      <c r="C8" s="53">
        <f>SUMIFS(Enrolment!$E:$E,Enrolment!$B:$B,C$6,Enrolment!$H:$H,C$7,Enrolment!$D:$D,RIGHT($A8,1))</f>
        <v>0</v>
      </c>
      <c r="D8" s="54">
        <f>SUMIFS(Enrolment!$E:$E,Enrolment!$B:$B,D$6,Enrolment!$H:$H,D$7,Enrolment!$D:$D,RIGHT($A8,1))</f>
        <v>0</v>
      </c>
      <c r="E8" s="53">
        <f>SUMIFS(Enrolment!$E:$E,Enrolment!$B:$B,E$6,Enrolment!$H:$H,E$7,Enrolment!$D:$D,RIGHT($A8,1))</f>
        <v>0</v>
      </c>
      <c r="F8" s="53">
        <f>SUMIFS(Enrolment!$E:$E,Enrolment!$B:$B,F$6,Enrolment!$H:$H,F$7,Enrolment!$D:$D,RIGHT($A8,1))</f>
        <v>0</v>
      </c>
      <c r="G8" s="54">
        <f>SUMIFS(Enrolment!$E:$E,Enrolment!$B:$B,G$6,Enrolment!$H:$H,G$7,Enrolment!$D:$D,RIGHT($A8,1))</f>
        <v>0</v>
      </c>
      <c r="H8" s="53">
        <f>SUMIFS(Enrolment!$E:$E,Enrolment!$B:$B,H$6,Enrolment!$H:$H,H$7,Enrolment!$D:$D,RIGHT($A8,1))</f>
        <v>0</v>
      </c>
      <c r="I8" s="53">
        <f>SUMIFS(Enrolment!$E:$E,Enrolment!$B:$B,I$6,Enrolment!$H:$H,I$7,Enrolment!$D:$D,RIGHT($A8,1))</f>
        <v>0</v>
      </c>
      <c r="J8" s="54">
        <f>SUMIFS(Enrolment!$E:$E,Enrolment!$B:$B,J$6,Enrolment!$H:$H,J$7,Enrolment!$D:$D,RIGHT($A8,1))</f>
        <v>0</v>
      </c>
      <c r="K8" s="53">
        <f>SUMIFS(Enrolment!$E:$E,Enrolment!$B:$B,K$6,Enrolment!$H:$H,K$7,Enrolment!$D:$D,RIGHT($A8,1))</f>
        <v>0</v>
      </c>
      <c r="L8" s="53">
        <f>SUMIFS(Enrolment!$E:$E,Enrolment!$B:$B,L$6,Enrolment!$H:$H,L$7,Enrolment!$D:$D,RIGHT($A8,1))</f>
        <v>0</v>
      </c>
      <c r="M8" s="54">
        <f>SUMIFS(Enrolment!$E:$E,Enrolment!$B:$B,M$6,Enrolment!$H:$H,M$7,Enrolment!$D:$D,RIGHT($A8,1))</f>
        <v>0</v>
      </c>
      <c r="N8" s="53">
        <f>SUMIFS(Enrolment!$E:$E,Enrolment!$B:$B,N$6,Enrolment!$H:$H,N$7,Enrolment!$D:$D,RIGHT($A8,1))</f>
        <v>0</v>
      </c>
      <c r="O8" s="53">
        <f>SUMIFS(Enrolment!$E:$E,Enrolment!$B:$B,O$6,Enrolment!$H:$H,O$7,Enrolment!$D:$D,RIGHT($A8,1))</f>
        <v>0</v>
      </c>
      <c r="P8" s="54">
        <f>SUMIFS(Enrolment!$E:$E,Enrolment!$B:$B,P$6,Enrolment!$H:$H,P$7,Enrolment!$D:$D,RIGHT($A8,1))</f>
        <v>0</v>
      </c>
    </row>
    <row r="9" spans="1:16" x14ac:dyDescent="0.45">
      <c r="A9" s="66" t="s">
        <v>229</v>
      </c>
      <c r="B9" s="53">
        <f>SUMIFS(Enrolment!$E:$E,Enrolment!$B:$B,B$6,Enrolment!$H:$H,B$7,Enrolment!$D:$D,RIGHT($A9,1))</f>
        <v>0</v>
      </c>
      <c r="C9" s="53">
        <f>SUMIFS(Enrolment!$E:$E,Enrolment!$B:$B,C$6,Enrolment!$H:$H,C$7,Enrolment!$D:$D,RIGHT($A9,1))</f>
        <v>0</v>
      </c>
      <c r="D9" s="54">
        <f>SUMIFS(Enrolment!$E:$E,Enrolment!$B:$B,D$6,Enrolment!$H:$H,D$7,Enrolment!$D:$D,RIGHT($A9,1))</f>
        <v>0</v>
      </c>
      <c r="E9" s="53">
        <f>SUMIFS(Enrolment!$E:$E,Enrolment!$B:$B,E$6,Enrolment!$H:$H,E$7,Enrolment!$D:$D,RIGHT($A9,1))</f>
        <v>0</v>
      </c>
      <c r="F9" s="53">
        <f>SUMIFS(Enrolment!$E:$E,Enrolment!$B:$B,F$6,Enrolment!$H:$H,F$7,Enrolment!$D:$D,RIGHT($A9,1))</f>
        <v>0</v>
      </c>
      <c r="G9" s="54">
        <f>SUMIFS(Enrolment!$E:$E,Enrolment!$B:$B,G$6,Enrolment!$H:$H,G$7,Enrolment!$D:$D,RIGHT($A9,1))</f>
        <v>0</v>
      </c>
      <c r="H9" s="53">
        <f>SUMIFS(Enrolment!$E:$E,Enrolment!$B:$B,H$6,Enrolment!$H:$H,H$7,Enrolment!$D:$D,RIGHT($A9,1))</f>
        <v>0</v>
      </c>
      <c r="I9" s="53">
        <f>SUMIFS(Enrolment!$E:$E,Enrolment!$B:$B,I$6,Enrolment!$H:$H,I$7,Enrolment!$D:$D,RIGHT($A9,1))</f>
        <v>0</v>
      </c>
      <c r="J9" s="54">
        <f>SUMIFS(Enrolment!$E:$E,Enrolment!$B:$B,J$6,Enrolment!$H:$H,J$7,Enrolment!$D:$D,RIGHT($A9,1))</f>
        <v>0</v>
      </c>
      <c r="K9" s="53">
        <f>SUMIFS(Enrolment!$E:$E,Enrolment!$B:$B,K$6,Enrolment!$H:$H,K$7,Enrolment!$D:$D,RIGHT($A9,1))</f>
        <v>0</v>
      </c>
      <c r="L9" s="53">
        <f>SUMIFS(Enrolment!$E:$E,Enrolment!$B:$B,L$6,Enrolment!$H:$H,L$7,Enrolment!$D:$D,RIGHT($A9,1))</f>
        <v>0</v>
      </c>
      <c r="M9" s="54">
        <f>SUMIFS(Enrolment!$E:$E,Enrolment!$B:$B,M$6,Enrolment!$H:$H,M$7,Enrolment!$D:$D,RIGHT($A9,1))</f>
        <v>0</v>
      </c>
      <c r="N9" s="53">
        <f>SUMIFS(Enrolment!$E:$E,Enrolment!$B:$B,N$6,Enrolment!$H:$H,N$7,Enrolment!$D:$D,RIGHT($A9,1))</f>
        <v>0</v>
      </c>
      <c r="O9" s="53">
        <f>SUMIFS(Enrolment!$E:$E,Enrolment!$B:$B,O$6,Enrolment!$H:$H,O$7,Enrolment!$D:$D,RIGHT($A9,1))</f>
        <v>0</v>
      </c>
      <c r="P9" s="54">
        <f>SUMIFS(Enrolment!$E:$E,Enrolment!$B:$B,P$6,Enrolment!$H:$H,P$7,Enrolment!$D:$D,RIGHT($A9,1))</f>
        <v>0</v>
      </c>
    </row>
    <row r="10" spans="1:16" x14ac:dyDescent="0.45">
      <c r="A10" s="66" t="s">
        <v>230</v>
      </c>
      <c r="B10" s="53">
        <f>SUMIFS(Enrolment!$E:$E,Enrolment!$B:$B,B$6,Enrolment!$H:$H,B$7,Enrolment!$D:$D,RIGHT($A10,1))</f>
        <v>0</v>
      </c>
      <c r="C10" s="53">
        <f>SUMIFS(Enrolment!$E:$E,Enrolment!$B:$B,C$6,Enrolment!$H:$H,C$7,Enrolment!$D:$D,RIGHT($A10,1))</f>
        <v>0</v>
      </c>
      <c r="D10" s="54">
        <f>SUMIFS(Enrolment!$E:$E,Enrolment!$B:$B,D$6,Enrolment!$H:$H,D$7,Enrolment!$D:$D,RIGHT($A10,1))</f>
        <v>0</v>
      </c>
      <c r="E10" s="53">
        <f>SUMIFS(Enrolment!$E:$E,Enrolment!$B:$B,E$6,Enrolment!$H:$H,E$7,Enrolment!$D:$D,RIGHT($A10,1))</f>
        <v>0</v>
      </c>
      <c r="F10" s="53">
        <f>SUMIFS(Enrolment!$E:$E,Enrolment!$B:$B,F$6,Enrolment!$H:$H,F$7,Enrolment!$D:$D,RIGHT($A10,1))</f>
        <v>0</v>
      </c>
      <c r="G10" s="54">
        <f>SUMIFS(Enrolment!$E:$E,Enrolment!$B:$B,G$6,Enrolment!$H:$H,G$7,Enrolment!$D:$D,RIGHT($A10,1))</f>
        <v>0</v>
      </c>
      <c r="H10" s="53">
        <f>SUMIFS(Enrolment!$E:$E,Enrolment!$B:$B,H$6,Enrolment!$H:$H,H$7,Enrolment!$D:$D,RIGHT($A10,1))</f>
        <v>0</v>
      </c>
      <c r="I10" s="53">
        <f>SUMIFS(Enrolment!$E:$E,Enrolment!$B:$B,I$6,Enrolment!$H:$H,I$7,Enrolment!$D:$D,RIGHT($A10,1))</f>
        <v>0</v>
      </c>
      <c r="J10" s="54">
        <f>SUMIFS(Enrolment!$E:$E,Enrolment!$B:$B,J$6,Enrolment!$H:$H,J$7,Enrolment!$D:$D,RIGHT($A10,1))</f>
        <v>0</v>
      </c>
      <c r="K10" s="53">
        <f>SUMIFS(Enrolment!$E:$E,Enrolment!$B:$B,K$6,Enrolment!$H:$H,K$7,Enrolment!$D:$D,RIGHT($A10,1))</f>
        <v>0</v>
      </c>
      <c r="L10" s="53">
        <f>SUMIFS(Enrolment!$E:$E,Enrolment!$B:$B,L$6,Enrolment!$H:$H,L$7,Enrolment!$D:$D,RIGHT($A10,1))</f>
        <v>0</v>
      </c>
      <c r="M10" s="54">
        <f>SUMIFS(Enrolment!$E:$E,Enrolment!$B:$B,M$6,Enrolment!$H:$H,M$7,Enrolment!$D:$D,RIGHT($A10,1))</f>
        <v>0</v>
      </c>
      <c r="N10" s="53">
        <f>SUMIFS(Enrolment!$E:$E,Enrolment!$B:$B,N$6,Enrolment!$H:$H,N$7,Enrolment!$D:$D,RIGHT($A10,1))</f>
        <v>0</v>
      </c>
      <c r="O10" s="53">
        <f>SUMIFS(Enrolment!$E:$E,Enrolment!$B:$B,O$6,Enrolment!$H:$H,O$7,Enrolment!$D:$D,RIGHT($A10,1))</f>
        <v>0</v>
      </c>
      <c r="P10" s="54">
        <f>SUMIFS(Enrolment!$E:$E,Enrolment!$B:$B,P$6,Enrolment!$H:$H,P$7,Enrolment!$D:$D,RIGHT($A10,1))</f>
        <v>0</v>
      </c>
    </row>
    <row r="11" spans="1:16" x14ac:dyDescent="0.45">
      <c r="A11" s="66" t="s">
        <v>231</v>
      </c>
      <c r="B11" s="53">
        <f>SUMIFS(Enrolment!$E:$E,Enrolment!$B:$B,B$6,Enrolment!$H:$H,B$7,Enrolment!$D:$D,RIGHT($A11,1))</f>
        <v>0</v>
      </c>
      <c r="C11" s="53">
        <f>SUMIFS(Enrolment!$E:$E,Enrolment!$B:$B,C$6,Enrolment!$H:$H,C$7,Enrolment!$D:$D,RIGHT($A11,1))</f>
        <v>0</v>
      </c>
      <c r="D11" s="54">
        <f>SUMIFS(Enrolment!$E:$E,Enrolment!$B:$B,D$6,Enrolment!$H:$H,D$7,Enrolment!$D:$D,RIGHT($A11,1))</f>
        <v>0</v>
      </c>
      <c r="E11" s="53">
        <f>SUMIFS(Enrolment!$E:$E,Enrolment!$B:$B,E$6,Enrolment!$H:$H,E$7,Enrolment!$D:$D,RIGHT($A11,1))</f>
        <v>0</v>
      </c>
      <c r="F11" s="53">
        <f>SUMIFS(Enrolment!$E:$E,Enrolment!$B:$B,F$6,Enrolment!$H:$H,F$7,Enrolment!$D:$D,RIGHT($A11,1))</f>
        <v>0</v>
      </c>
      <c r="G11" s="54">
        <f>SUMIFS(Enrolment!$E:$E,Enrolment!$B:$B,G$6,Enrolment!$H:$H,G$7,Enrolment!$D:$D,RIGHT($A11,1))</f>
        <v>0</v>
      </c>
      <c r="H11" s="53">
        <f>SUMIFS(Enrolment!$E:$E,Enrolment!$B:$B,H$6,Enrolment!$H:$H,H$7,Enrolment!$D:$D,RIGHT($A11,1))</f>
        <v>0</v>
      </c>
      <c r="I11" s="53">
        <f>SUMIFS(Enrolment!$E:$E,Enrolment!$B:$B,I$6,Enrolment!$H:$H,I$7,Enrolment!$D:$D,RIGHT($A11,1))</f>
        <v>0</v>
      </c>
      <c r="J11" s="54">
        <f>SUMIFS(Enrolment!$E:$E,Enrolment!$B:$B,J$6,Enrolment!$H:$H,J$7,Enrolment!$D:$D,RIGHT($A11,1))</f>
        <v>0</v>
      </c>
      <c r="K11" s="53">
        <f>SUMIFS(Enrolment!$E:$E,Enrolment!$B:$B,K$6,Enrolment!$H:$H,K$7,Enrolment!$D:$D,RIGHT($A11,1))</f>
        <v>0</v>
      </c>
      <c r="L11" s="53">
        <f>SUMIFS(Enrolment!$E:$E,Enrolment!$B:$B,L$6,Enrolment!$H:$H,L$7,Enrolment!$D:$D,RIGHT($A11,1))</f>
        <v>0</v>
      </c>
      <c r="M11" s="54">
        <f>SUMIFS(Enrolment!$E:$E,Enrolment!$B:$B,M$6,Enrolment!$H:$H,M$7,Enrolment!$D:$D,RIGHT($A11,1))</f>
        <v>0</v>
      </c>
      <c r="N11" s="53">
        <f>SUMIFS(Enrolment!$E:$E,Enrolment!$B:$B,N$6,Enrolment!$H:$H,N$7,Enrolment!$D:$D,RIGHT($A11,1))</f>
        <v>0</v>
      </c>
      <c r="O11" s="53">
        <f>SUMIFS(Enrolment!$E:$E,Enrolment!$B:$B,O$6,Enrolment!$H:$H,O$7,Enrolment!$D:$D,RIGHT($A11,1))</f>
        <v>0</v>
      </c>
      <c r="P11" s="54">
        <f>SUMIFS(Enrolment!$E:$E,Enrolment!$B:$B,P$6,Enrolment!$H:$H,P$7,Enrolment!$D:$D,RIGHT($A11,1))</f>
        <v>0</v>
      </c>
    </row>
    <row r="12" spans="1:16" x14ac:dyDescent="0.45">
      <c r="A12" s="66" t="s">
        <v>232</v>
      </c>
      <c r="B12" s="53">
        <f>SUMIFS(Enrolment!$E:$E,Enrolment!$B:$B,B$6,Enrolment!$H:$H,B$7,Enrolment!$D:$D,RIGHT($A12,1))</f>
        <v>0</v>
      </c>
      <c r="C12" s="53">
        <f>SUMIFS(Enrolment!$E:$E,Enrolment!$B:$B,C$6,Enrolment!$H:$H,C$7,Enrolment!$D:$D,RIGHT($A12,1))</f>
        <v>0</v>
      </c>
      <c r="D12" s="54">
        <f>SUMIFS(Enrolment!$E:$E,Enrolment!$B:$B,D$6,Enrolment!$H:$H,D$7,Enrolment!$D:$D,RIGHT($A12,1))</f>
        <v>0</v>
      </c>
      <c r="E12" s="53">
        <f>SUMIFS(Enrolment!$E:$E,Enrolment!$B:$B,E$6,Enrolment!$H:$H,E$7,Enrolment!$D:$D,RIGHT($A12,1))</f>
        <v>0</v>
      </c>
      <c r="F12" s="53">
        <f>SUMIFS(Enrolment!$E:$E,Enrolment!$B:$B,F$6,Enrolment!$H:$H,F$7,Enrolment!$D:$D,RIGHT($A12,1))</f>
        <v>0</v>
      </c>
      <c r="G12" s="54">
        <f>SUMIFS(Enrolment!$E:$E,Enrolment!$B:$B,G$6,Enrolment!$H:$H,G$7,Enrolment!$D:$D,RIGHT($A12,1))</f>
        <v>0</v>
      </c>
      <c r="H12" s="53">
        <f>SUMIFS(Enrolment!$E:$E,Enrolment!$B:$B,H$6,Enrolment!$H:$H,H$7,Enrolment!$D:$D,RIGHT($A12,1))</f>
        <v>0</v>
      </c>
      <c r="I12" s="53">
        <f>SUMIFS(Enrolment!$E:$E,Enrolment!$B:$B,I$6,Enrolment!$H:$H,I$7,Enrolment!$D:$D,RIGHT($A12,1))</f>
        <v>0</v>
      </c>
      <c r="J12" s="54">
        <f>SUMIFS(Enrolment!$E:$E,Enrolment!$B:$B,J$6,Enrolment!$H:$H,J$7,Enrolment!$D:$D,RIGHT($A12,1))</f>
        <v>0</v>
      </c>
      <c r="K12" s="53">
        <f>SUMIFS(Enrolment!$E:$E,Enrolment!$B:$B,K$6,Enrolment!$H:$H,K$7,Enrolment!$D:$D,RIGHT($A12,1))</f>
        <v>0</v>
      </c>
      <c r="L12" s="53">
        <f>SUMIFS(Enrolment!$E:$E,Enrolment!$B:$B,L$6,Enrolment!$H:$H,L$7,Enrolment!$D:$D,RIGHT($A12,1))</f>
        <v>0</v>
      </c>
      <c r="M12" s="54">
        <f>SUMIFS(Enrolment!$E:$E,Enrolment!$B:$B,M$6,Enrolment!$H:$H,M$7,Enrolment!$D:$D,RIGHT($A12,1))</f>
        <v>0</v>
      </c>
      <c r="N12" s="53">
        <f>SUMIFS(Enrolment!$E:$E,Enrolment!$B:$B,N$6,Enrolment!$H:$H,N$7,Enrolment!$D:$D,RIGHT($A12,1))</f>
        <v>0</v>
      </c>
      <c r="O12" s="53">
        <f>SUMIFS(Enrolment!$E:$E,Enrolment!$B:$B,O$6,Enrolment!$H:$H,O$7,Enrolment!$D:$D,RIGHT($A12,1))</f>
        <v>0</v>
      </c>
      <c r="P12" s="54">
        <f>SUMIFS(Enrolment!$E:$E,Enrolment!$B:$B,P$6,Enrolment!$H:$H,P$7,Enrolment!$D:$D,RIGHT($A12,1))</f>
        <v>0</v>
      </c>
    </row>
    <row r="13" spans="1:16" x14ac:dyDescent="0.45">
      <c r="A13" s="66" t="s">
        <v>233</v>
      </c>
      <c r="B13" s="53">
        <f>SUMIFS(Enrolment!$E:$E,Enrolment!$B:$B,B$6,Enrolment!$H:$H,B$7,Enrolment!$D:$D,RIGHT($A13,1))</f>
        <v>0</v>
      </c>
      <c r="C13" s="53">
        <f>SUMIFS(Enrolment!$E:$E,Enrolment!$B:$B,C$6,Enrolment!$H:$H,C$7,Enrolment!$D:$D,RIGHT($A13,1))</f>
        <v>0</v>
      </c>
      <c r="D13" s="54">
        <f>SUMIFS(Enrolment!$E:$E,Enrolment!$B:$B,D$6,Enrolment!$H:$H,D$7,Enrolment!$D:$D,RIGHT($A13,1))</f>
        <v>0</v>
      </c>
      <c r="E13" s="53">
        <f>SUMIFS(Enrolment!$E:$E,Enrolment!$B:$B,E$6,Enrolment!$H:$H,E$7,Enrolment!$D:$D,RIGHT($A13,1))</f>
        <v>0</v>
      </c>
      <c r="F13" s="53">
        <f>SUMIFS(Enrolment!$E:$E,Enrolment!$B:$B,F$6,Enrolment!$H:$H,F$7,Enrolment!$D:$D,RIGHT($A13,1))</f>
        <v>0</v>
      </c>
      <c r="G13" s="54">
        <f>SUMIFS(Enrolment!$E:$E,Enrolment!$B:$B,G$6,Enrolment!$H:$H,G$7,Enrolment!$D:$D,RIGHT($A13,1))</f>
        <v>0</v>
      </c>
      <c r="H13" s="53">
        <f>SUMIFS(Enrolment!$E:$E,Enrolment!$B:$B,H$6,Enrolment!$H:$H,H$7,Enrolment!$D:$D,RIGHT($A13,1))</f>
        <v>0</v>
      </c>
      <c r="I13" s="53">
        <f>SUMIFS(Enrolment!$E:$E,Enrolment!$B:$B,I$6,Enrolment!$H:$H,I$7,Enrolment!$D:$D,RIGHT($A13,1))</f>
        <v>0</v>
      </c>
      <c r="J13" s="54">
        <f>SUMIFS(Enrolment!$E:$E,Enrolment!$B:$B,J$6,Enrolment!$H:$H,J$7,Enrolment!$D:$D,RIGHT($A13,1))</f>
        <v>0</v>
      </c>
      <c r="K13" s="53">
        <f>SUMIFS(Enrolment!$E:$E,Enrolment!$B:$B,K$6,Enrolment!$H:$H,K$7,Enrolment!$D:$D,RIGHT($A13,1))</f>
        <v>0</v>
      </c>
      <c r="L13" s="53">
        <f>SUMIFS(Enrolment!$E:$E,Enrolment!$B:$B,L$6,Enrolment!$H:$H,L$7,Enrolment!$D:$D,RIGHT($A13,1))</f>
        <v>0</v>
      </c>
      <c r="M13" s="54">
        <f>SUMIFS(Enrolment!$E:$E,Enrolment!$B:$B,M$6,Enrolment!$H:$H,M$7,Enrolment!$D:$D,RIGHT($A13,1))</f>
        <v>0</v>
      </c>
      <c r="N13" s="53">
        <f>SUMIFS(Enrolment!$E:$E,Enrolment!$B:$B,N$6,Enrolment!$H:$H,N$7,Enrolment!$D:$D,RIGHT($A13,1))</f>
        <v>0</v>
      </c>
      <c r="O13" s="53">
        <f>SUMIFS(Enrolment!$E:$E,Enrolment!$B:$B,O$6,Enrolment!$H:$H,O$7,Enrolment!$D:$D,RIGHT($A13,1))</f>
        <v>0</v>
      </c>
      <c r="P13" s="54">
        <f>SUMIFS(Enrolment!$E:$E,Enrolment!$B:$B,P$6,Enrolment!$H:$H,P$7,Enrolment!$D:$D,RIGHT($A13,1))</f>
        <v>0</v>
      </c>
    </row>
    <row r="14" spans="1:16" x14ac:dyDescent="0.45">
      <c r="A14" s="66" t="s">
        <v>234</v>
      </c>
      <c r="B14" s="53">
        <f>SUMIFS(Enrolment!$E:$E,Enrolment!$B:$B,B$6,Enrolment!$H:$H,B$7,Enrolment!$D:$D,RIGHT($A14,1))</f>
        <v>0</v>
      </c>
      <c r="C14" s="53">
        <f>SUMIFS(Enrolment!$E:$E,Enrolment!$B:$B,C$6,Enrolment!$H:$H,C$7,Enrolment!$D:$D,RIGHT($A14,1))</f>
        <v>0</v>
      </c>
      <c r="D14" s="54">
        <f>SUMIFS(Enrolment!$E:$E,Enrolment!$B:$B,D$6,Enrolment!$H:$H,D$7,Enrolment!$D:$D,RIGHT($A14,1))</f>
        <v>0</v>
      </c>
      <c r="E14" s="53">
        <f>SUMIFS(Enrolment!$E:$E,Enrolment!$B:$B,E$6,Enrolment!$H:$H,E$7,Enrolment!$D:$D,RIGHT($A14,1))</f>
        <v>0</v>
      </c>
      <c r="F14" s="53">
        <f>SUMIFS(Enrolment!$E:$E,Enrolment!$B:$B,F$6,Enrolment!$H:$H,F$7,Enrolment!$D:$D,RIGHT($A14,1))</f>
        <v>0</v>
      </c>
      <c r="G14" s="54">
        <f>SUMIFS(Enrolment!$E:$E,Enrolment!$B:$B,G$6,Enrolment!$H:$H,G$7,Enrolment!$D:$D,RIGHT($A14,1))</f>
        <v>0</v>
      </c>
      <c r="H14" s="53">
        <f>SUMIFS(Enrolment!$E:$E,Enrolment!$B:$B,H$6,Enrolment!$H:$H,H$7,Enrolment!$D:$D,RIGHT($A14,1))</f>
        <v>0</v>
      </c>
      <c r="I14" s="53">
        <f>SUMIFS(Enrolment!$E:$E,Enrolment!$B:$B,I$6,Enrolment!$H:$H,I$7,Enrolment!$D:$D,RIGHT($A14,1))</f>
        <v>0</v>
      </c>
      <c r="J14" s="54">
        <f>SUMIFS(Enrolment!$E:$E,Enrolment!$B:$B,J$6,Enrolment!$H:$H,J$7,Enrolment!$D:$D,RIGHT($A14,1))</f>
        <v>0</v>
      </c>
      <c r="K14" s="53">
        <f>SUMIFS(Enrolment!$E:$E,Enrolment!$B:$B,K$6,Enrolment!$H:$H,K$7,Enrolment!$D:$D,RIGHT($A14,1))</f>
        <v>0</v>
      </c>
      <c r="L14" s="53">
        <f>SUMIFS(Enrolment!$E:$E,Enrolment!$B:$B,L$6,Enrolment!$H:$H,L$7,Enrolment!$D:$D,RIGHT($A14,1))</f>
        <v>0</v>
      </c>
      <c r="M14" s="54">
        <f>SUMIFS(Enrolment!$E:$E,Enrolment!$B:$B,M$6,Enrolment!$H:$H,M$7,Enrolment!$D:$D,RIGHT($A14,1))</f>
        <v>0</v>
      </c>
      <c r="N14" s="53">
        <f>SUMIFS(Enrolment!$E:$E,Enrolment!$B:$B,N$6,Enrolment!$H:$H,N$7,Enrolment!$D:$D,RIGHT($A14,1))</f>
        <v>0</v>
      </c>
      <c r="O14" s="53">
        <f>SUMIFS(Enrolment!$E:$E,Enrolment!$B:$B,O$6,Enrolment!$H:$H,O$7,Enrolment!$D:$D,RIGHT($A14,1))</f>
        <v>0</v>
      </c>
      <c r="P14" s="54">
        <f>SUMIFS(Enrolment!$E:$E,Enrolment!$B:$B,P$6,Enrolment!$H:$H,P$7,Enrolment!$D:$D,RIGHT($A14,1))</f>
        <v>0</v>
      </c>
    </row>
    <row r="15" spans="1:16" x14ac:dyDescent="0.45">
      <c r="A15" s="66" t="s">
        <v>235</v>
      </c>
      <c r="B15" s="53">
        <f>SUMIFS(Enrolment!$E:$E,Enrolment!$B:$B,B$6,Enrolment!$H:$H,B$7,Enrolment!$D:$D,RIGHT($A15,1))</f>
        <v>0</v>
      </c>
      <c r="C15" s="53">
        <f>SUMIFS(Enrolment!$E:$E,Enrolment!$B:$B,C$6,Enrolment!$H:$H,C$7,Enrolment!$D:$D,RIGHT($A15,1))</f>
        <v>0</v>
      </c>
      <c r="D15" s="54">
        <f>SUMIFS(Enrolment!$E:$E,Enrolment!$B:$B,D$6,Enrolment!$H:$H,D$7,Enrolment!$D:$D,RIGHT($A15,1))</f>
        <v>0</v>
      </c>
      <c r="E15" s="53">
        <f>SUMIFS(Enrolment!$E:$E,Enrolment!$B:$B,E$6,Enrolment!$H:$H,E$7,Enrolment!$D:$D,RIGHT($A15,1))</f>
        <v>0</v>
      </c>
      <c r="F15" s="53">
        <f>SUMIFS(Enrolment!$E:$E,Enrolment!$B:$B,F$6,Enrolment!$H:$H,F$7,Enrolment!$D:$D,RIGHT($A15,1))</f>
        <v>0</v>
      </c>
      <c r="G15" s="54">
        <f>SUMIFS(Enrolment!$E:$E,Enrolment!$B:$B,G$6,Enrolment!$H:$H,G$7,Enrolment!$D:$D,RIGHT($A15,1))</f>
        <v>0</v>
      </c>
      <c r="H15" s="53">
        <f>SUMIFS(Enrolment!$E:$E,Enrolment!$B:$B,H$6,Enrolment!$H:$H,H$7,Enrolment!$D:$D,RIGHT($A15,1))</f>
        <v>0</v>
      </c>
      <c r="I15" s="53">
        <f>SUMIFS(Enrolment!$E:$E,Enrolment!$B:$B,I$6,Enrolment!$H:$H,I$7,Enrolment!$D:$D,RIGHT($A15,1))</f>
        <v>0</v>
      </c>
      <c r="J15" s="54">
        <f>SUMIFS(Enrolment!$E:$E,Enrolment!$B:$B,J$6,Enrolment!$H:$H,J$7,Enrolment!$D:$D,RIGHT($A15,1))</f>
        <v>0</v>
      </c>
      <c r="K15" s="53">
        <f>SUMIFS(Enrolment!$E:$E,Enrolment!$B:$B,K$6,Enrolment!$H:$H,K$7,Enrolment!$D:$D,RIGHT($A15,1))</f>
        <v>0</v>
      </c>
      <c r="L15" s="53">
        <f>SUMIFS(Enrolment!$E:$E,Enrolment!$B:$B,L$6,Enrolment!$H:$H,L$7,Enrolment!$D:$D,RIGHT($A15,1))</f>
        <v>0</v>
      </c>
      <c r="M15" s="54">
        <f>SUMIFS(Enrolment!$E:$E,Enrolment!$B:$B,M$6,Enrolment!$H:$H,M$7,Enrolment!$D:$D,RIGHT($A15,1))</f>
        <v>0</v>
      </c>
      <c r="N15" s="53">
        <f>SUMIFS(Enrolment!$E:$E,Enrolment!$B:$B,N$6,Enrolment!$H:$H,N$7,Enrolment!$D:$D,RIGHT($A15,1))</f>
        <v>0</v>
      </c>
      <c r="O15" s="53">
        <f>SUMIFS(Enrolment!$E:$E,Enrolment!$B:$B,O$6,Enrolment!$H:$H,O$7,Enrolment!$D:$D,RIGHT($A15,1))</f>
        <v>0</v>
      </c>
      <c r="P15" s="54">
        <f>SUMIFS(Enrolment!$E:$E,Enrolment!$B:$B,P$6,Enrolment!$H:$H,P$7,Enrolment!$D:$D,RIGHT($A15,1))</f>
        <v>0</v>
      </c>
    </row>
    <row r="16" spans="1:16" ht="14.65" thickBot="1" x14ac:dyDescent="0.5">
      <c r="A16" s="66" t="s">
        <v>236</v>
      </c>
      <c r="B16" s="53">
        <f>SUMIFS(Enrolment!$E:$E,Enrolment!$B:$B,B$6,Enrolment!$H:$H,B$7,Enrolment!$D:$D,RIGHT($A16,1))</f>
        <v>0</v>
      </c>
      <c r="C16" s="53">
        <f>SUMIFS(Enrolment!$E:$E,Enrolment!$B:$B,C$6,Enrolment!$H:$H,C$7,Enrolment!$D:$D,RIGHT($A16,1))</f>
        <v>0</v>
      </c>
      <c r="D16" s="54">
        <f>SUMIFS(Enrolment!$E:$E,Enrolment!$B:$B,D$6,Enrolment!$H:$H,D$7,Enrolment!$D:$D,RIGHT($A16,1))</f>
        <v>0</v>
      </c>
      <c r="E16" s="53">
        <f>SUMIFS(Enrolment!$E:$E,Enrolment!$B:$B,E$6,Enrolment!$H:$H,E$7,Enrolment!$D:$D,RIGHT($A16,1))</f>
        <v>0</v>
      </c>
      <c r="F16" s="53">
        <f>SUMIFS(Enrolment!$E:$E,Enrolment!$B:$B,F$6,Enrolment!$H:$H,F$7,Enrolment!$D:$D,RIGHT($A16,1))</f>
        <v>0</v>
      </c>
      <c r="G16" s="54">
        <f>SUMIFS(Enrolment!$E:$E,Enrolment!$B:$B,G$6,Enrolment!$H:$H,G$7,Enrolment!$D:$D,RIGHT($A16,1))</f>
        <v>0</v>
      </c>
      <c r="H16" s="53">
        <f>SUMIFS(Enrolment!$E:$E,Enrolment!$B:$B,H$6,Enrolment!$H:$H,H$7,Enrolment!$D:$D,RIGHT($A16,1))</f>
        <v>0</v>
      </c>
      <c r="I16" s="53">
        <f>SUMIFS(Enrolment!$E:$E,Enrolment!$B:$B,I$6,Enrolment!$H:$H,I$7,Enrolment!$D:$D,RIGHT($A16,1))</f>
        <v>0</v>
      </c>
      <c r="J16" s="54">
        <f>SUMIFS(Enrolment!$E:$E,Enrolment!$B:$B,J$6,Enrolment!$H:$H,J$7,Enrolment!$D:$D,RIGHT($A16,1))</f>
        <v>0</v>
      </c>
      <c r="K16" s="53">
        <f>SUMIFS(Enrolment!$E:$E,Enrolment!$B:$B,K$6,Enrolment!$H:$H,K$7,Enrolment!$D:$D,RIGHT($A16,1))</f>
        <v>0</v>
      </c>
      <c r="L16" s="53">
        <f>SUMIFS(Enrolment!$E:$E,Enrolment!$B:$B,L$6,Enrolment!$H:$H,L$7,Enrolment!$D:$D,RIGHT($A16,1))</f>
        <v>0</v>
      </c>
      <c r="M16" s="54">
        <f>SUMIFS(Enrolment!$E:$E,Enrolment!$B:$B,M$6,Enrolment!$H:$H,M$7,Enrolment!$D:$D,RIGHT($A16,1))</f>
        <v>0</v>
      </c>
      <c r="N16" s="53">
        <f>SUMIFS(Enrolment!$E:$E,Enrolment!$B:$B,N$6,Enrolment!$H:$H,N$7,Enrolment!$D:$D,RIGHT($A16,1))</f>
        <v>0</v>
      </c>
      <c r="O16" s="53">
        <f>SUMIFS(Enrolment!$E:$E,Enrolment!$B:$B,O$6,Enrolment!$H:$H,O$7,Enrolment!$D:$D,RIGHT($A16,1))</f>
        <v>0</v>
      </c>
      <c r="P16" s="54">
        <f>SUMIFS(Enrolment!$E:$E,Enrolment!$B:$B,P$6,Enrolment!$H:$H,P$7,Enrolment!$D:$D,RIGHT($A16,1))</f>
        <v>0</v>
      </c>
    </row>
    <row r="17" spans="1:16" x14ac:dyDescent="0.45">
      <c r="A17" s="72" t="s">
        <v>38</v>
      </c>
      <c r="B17" s="73">
        <f t="shared" ref="B17:P17" si="1">SUM(B8:B16)</f>
        <v>0</v>
      </c>
      <c r="C17" s="73">
        <f t="shared" si="1"/>
        <v>0</v>
      </c>
      <c r="D17" s="73">
        <f t="shared" si="1"/>
        <v>0</v>
      </c>
      <c r="E17" s="74">
        <f t="shared" si="1"/>
        <v>0</v>
      </c>
      <c r="F17" s="73">
        <f t="shared" si="1"/>
        <v>0</v>
      </c>
      <c r="G17" s="75">
        <f t="shared" si="1"/>
        <v>0</v>
      </c>
      <c r="H17" s="73">
        <f t="shared" si="1"/>
        <v>0</v>
      </c>
      <c r="I17" s="73">
        <f t="shared" si="1"/>
        <v>0</v>
      </c>
      <c r="J17" s="73">
        <f t="shared" si="1"/>
        <v>0</v>
      </c>
      <c r="K17" s="74">
        <f t="shared" si="1"/>
        <v>0</v>
      </c>
      <c r="L17" s="73">
        <f t="shared" si="1"/>
        <v>0</v>
      </c>
      <c r="M17" s="75">
        <f t="shared" si="1"/>
        <v>0</v>
      </c>
      <c r="N17" s="73">
        <f t="shared" si="1"/>
        <v>0</v>
      </c>
      <c r="O17" s="73">
        <f t="shared" si="1"/>
        <v>0</v>
      </c>
      <c r="P17" s="75">
        <f t="shared" si="1"/>
        <v>0</v>
      </c>
    </row>
    <row r="18" spans="1:16" x14ac:dyDescent="0.45">
      <c r="A18" s="2"/>
      <c r="B18" s="76"/>
      <c r="C18" s="76"/>
      <c r="D18" s="76"/>
      <c r="E18" s="76"/>
      <c r="F18" s="76"/>
      <c r="G18" s="76"/>
      <c r="H18" s="76"/>
      <c r="I18" s="76"/>
      <c r="J18" s="76"/>
      <c r="K18" s="76"/>
      <c r="L18" s="76"/>
      <c r="M18" s="76"/>
      <c r="N18" s="76"/>
      <c r="O18" s="76"/>
      <c r="P18" s="76"/>
    </row>
    <row r="19" spans="1:16" x14ac:dyDescent="0.45">
      <c r="B19" s="184" t="s">
        <v>36</v>
      </c>
      <c r="C19" s="184"/>
      <c r="D19" s="184"/>
      <c r="E19" s="184"/>
      <c r="F19" s="184"/>
      <c r="G19" s="184"/>
      <c r="H19" s="184"/>
      <c r="I19" s="184"/>
      <c r="J19" s="184"/>
      <c r="K19" s="184"/>
      <c r="L19" s="184"/>
      <c r="M19" s="184"/>
      <c r="N19" s="184"/>
      <c r="O19" s="184"/>
      <c r="P19" s="184"/>
    </row>
    <row r="20" spans="1:16" x14ac:dyDescent="0.45">
      <c r="A20" s="67" t="s">
        <v>148</v>
      </c>
      <c r="B20" s="132" t="str">
        <f>B$6</f>
        <v>27/28</v>
      </c>
      <c r="C20" s="17" t="str">
        <f t="shared" ref="C20:P20" si="2">C$6</f>
        <v>27/28</v>
      </c>
      <c r="D20" s="17" t="str">
        <f t="shared" si="2"/>
        <v>27/28</v>
      </c>
      <c r="E20" s="132" t="str">
        <f t="shared" si="2"/>
        <v>28/29</v>
      </c>
      <c r="F20" s="17" t="str">
        <f t="shared" si="2"/>
        <v>28/29</v>
      </c>
      <c r="G20" s="17" t="str">
        <f t="shared" si="2"/>
        <v>28/29</v>
      </c>
      <c r="H20" s="132" t="str">
        <f t="shared" si="2"/>
        <v>29/30</v>
      </c>
      <c r="I20" s="17" t="str">
        <f t="shared" si="2"/>
        <v>29/30</v>
      </c>
      <c r="J20" s="17" t="str">
        <f t="shared" si="2"/>
        <v>29/30</v>
      </c>
      <c r="K20" s="132" t="str">
        <f t="shared" si="2"/>
        <v>30/31</v>
      </c>
      <c r="L20" s="17" t="str">
        <f t="shared" si="2"/>
        <v>30/31</v>
      </c>
      <c r="M20" s="17" t="str">
        <f t="shared" si="2"/>
        <v>30/31</v>
      </c>
      <c r="N20" s="132" t="str">
        <f t="shared" si="2"/>
        <v>31/32</v>
      </c>
      <c r="O20" s="17" t="str">
        <f t="shared" si="2"/>
        <v>31/32</v>
      </c>
      <c r="P20" s="17" t="str">
        <f t="shared" si="2"/>
        <v>31/32</v>
      </c>
    </row>
    <row r="21" spans="1:16" x14ac:dyDescent="0.45">
      <c r="A21" s="67" t="s">
        <v>18</v>
      </c>
      <c r="B21" s="68" t="s">
        <v>0</v>
      </c>
      <c r="C21" s="68" t="s">
        <v>1</v>
      </c>
      <c r="D21" s="69" t="s">
        <v>2</v>
      </c>
      <c r="E21" s="68" t="s">
        <v>0</v>
      </c>
      <c r="F21" s="68" t="s">
        <v>1</v>
      </c>
      <c r="G21" s="69" t="s">
        <v>2</v>
      </c>
      <c r="H21" s="68" t="s">
        <v>0</v>
      </c>
      <c r="I21" s="68" t="s">
        <v>1</v>
      </c>
      <c r="J21" s="69" t="s">
        <v>2</v>
      </c>
      <c r="K21" s="68" t="s">
        <v>0</v>
      </c>
      <c r="L21" s="68" t="s">
        <v>1</v>
      </c>
      <c r="M21" s="69" t="s">
        <v>2</v>
      </c>
      <c r="N21" s="68" t="s">
        <v>0</v>
      </c>
      <c r="O21" s="68" t="s">
        <v>1</v>
      </c>
      <c r="P21" s="69" t="s">
        <v>2</v>
      </c>
    </row>
    <row r="22" spans="1:16" x14ac:dyDescent="0.45">
      <c r="A22" s="66" t="s">
        <v>228</v>
      </c>
      <c r="B22" s="53">
        <f>SUMIFS(Enrolment!$F:$F,Enrolment!$B:$B,B$6,Enrolment!$H:$H,B$7,Enrolment!$D:$D,RIGHT($A22,1))</f>
        <v>0</v>
      </c>
      <c r="C22" s="53">
        <f>SUMIFS(Enrolment!$F:$F,Enrolment!$B:$B,C$6,Enrolment!$H:$H,C$7,Enrolment!$D:$D,RIGHT($A22,1))</f>
        <v>0</v>
      </c>
      <c r="D22" s="54">
        <f>SUMIFS(Enrolment!$F:$F,Enrolment!$B:$B,D$6,Enrolment!$H:$H,D$7,Enrolment!$D:$D,RIGHT($A22,1))</f>
        <v>0</v>
      </c>
      <c r="E22" s="53">
        <f>SUMIFS(Enrolment!$F:$F,Enrolment!$B:$B,E$6,Enrolment!$H:$H,E$7,Enrolment!$D:$D,RIGHT($A22,1))</f>
        <v>0</v>
      </c>
      <c r="F22" s="53">
        <f>SUMIFS(Enrolment!$F:$F,Enrolment!$B:$B,F$6,Enrolment!$H:$H,F$7,Enrolment!$D:$D,RIGHT($A22,1))</f>
        <v>0</v>
      </c>
      <c r="G22" s="54">
        <f>SUMIFS(Enrolment!$F:$F,Enrolment!$B:$B,G$6,Enrolment!$H:$H,G$7,Enrolment!$D:$D,RIGHT($A22,1))</f>
        <v>0</v>
      </c>
      <c r="H22" s="53">
        <f>SUMIFS(Enrolment!$F:$F,Enrolment!$B:$B,H$6,Enrolment!$H:$H,H$7,Enrolment!$D:$D,RIGHT($A22,1))</f>
        <v>0</v>
      </c>
      <c r="I22" s="53">
        <f>SUMIFS(Enrolment!$F:$F,Enrolment!$B:$B,I$6,Enrolment!$H:$H,I$7,Enrolment!$D:$D,RIGHT($A22,1))</f>
        <v>0</v>
      </c>
      <c r="J22" s="54">
        <f>SUMIFS(Enrolment!$F:$F,Enrolment!$B:$B,J$6,Enrolment!$H:$H,J$7,Enrolment!$D:$D,RIGHT($A22,1))</f>
        <v>0</v>
      </c>
      <c r="K22" s="53">
        <f>SUMIFS(Enrolment!$F:$F,Enrolment!$B:$B,K$6,Enrolment!$H:$H,K$7,Enrolment!$D:$D,RIGHT($A22,1))</f>
        <v>0</v>
      </c>
      <c r="L22" s="53">
        <f>SUMIFS(Enrolment!$F:$F,Enrolment!$B:$B,L$6,Enrolment!$H:$H,L$7,Enrolment!$D:$D,RIGHT($A22,1))</f>
        <v>0</v>
      </c>
      <c r="M22" s="54">
        <f>SUMIFS(Enrolment!$F:$F,Enrolment!$B:$B,M$6,Enrolment!$H:$H,M$7,Enrolment!$D:$D,RIGHT($A22,1))</f>
        <v>0</v>
      </c>
      <c r="N22" s="53">
        <f>SUMIFS(Enrolment!$F:$F,Enrolment!$B:$B,N$6,Enrolment!$H:$H,N$7,Enrolment!$D:$D,RIGHT($A22,1))</f>
        <v>0</v>
      </c>
      <c r="O22" s="53">
        <f>SUMIFS(Enrolment!$F:$F,Enrolment!$B:$B,O$6,Enrolment!$H:$H,O$7,Enrolment!$D:$D,RIGHT($A22,1))</f>
        <v>0</v>
      </c>
      <c r="P22" s="54">
        <f>SUMIFS(Enrolment!$F:$F,Enrolment!$B:$B,P$6,Enrolment!$H:$H,P$7,Enrolment!$D:$D,RIGHT($A22,1))</f>
        <v>0</v>
      </c>
    </row>
    <row r="23" spans="1:16" x14ac:dyDescent="0.45">
      <c r="A23" s="66" t="s">
        <v>229</v>
      </c>
      <c r="B23" s="53">
        <f>SUMIFS(Enrolment!$F:$F,Enrolment!$B:$B,B$6,Enrolment!$H:$H,B$7,Enrolment!$D:$D,RIGHT($A23,1))</f>
        <v>0</v>
      </c>
      <c r="C23" s="53">
        <f>SUMIFS(Enrolment!$F:$F,Enrolment!$B:$B,C$6,Enrolment!$H:$H,C$7,Enrolment!$D:$D,RIGHT($A23,1))</f>
        <v>0</v>
      </c>
      <c r="D23" s="54">
        <f>SUMIFS(Enrolment!$F:$F,Enrolment!$B:$B,D$6,Enrolment!$H:$H,D$7,Enrolment!$D:$D,RIGHT($A23,1))</f>
        <v>0</v>
      </c>
      <c r="E23" s="53">
        <f>SUMIFS(Enrolment!$F:$F,Enrolment!$B:$B,E$6,Enrolment!$H:$H,E$7,Enrolment!$D:$D,RIGHT($A23,1))</f>
        <v>0</v>
      </c>
      <c r="F23" s="53">
        <f>SUMIFS(Enrolment!$F:$F,Enrolment!$B:$B,F$6,Enrolment!$H:$H,F$7,Enrolment!$D:$D,RIGHT($A23,1))</f>
        <v>0</v>
      </c>
      <c r="G23" s="54">
        <f>SUMIFS(Enrolment!$F:$F,Enrolment!$B:$B,G$6,Enrolment!$H:$H,G$7,Enrolment!$D:$D,RIGHT($A23,1))</f>
        <v>0</v>
      </c>
      <c r="H23" s="53">
        <f>SUMIFS(Enrolment!$F:$F,Enrolment!$B:$B,H$6,Enrolment!$H:$H,H$7,Enrolment!$D:$D,RIGHT($A23,1))</f>
        <v>0</v>
      </c>
      <c r="I23" s="53">
        <f>SUMIFS(Enrolment!$F:$F,Enrolment!$B:$B,I$6,Enrolment!$H:$H,I$7,Enrolment!$D:$D,RIGHT($A23,1))</f>
        <v>0</v>
      </c>
      <c r="J23" s="54">
        <f>SUMIFS(Enrolment!$F:$F,Enrolment!$B:$B,J$6,Enrolment!$H:$H,J$7,Enrolment!$D:$D,RIGHT($A23,1))</f>
        <v>0</v>
      </c>
      <c r="K23" s="53">
        <f>SUMIFS(Enrolment!$F:$F,Enrolment!$B:$B,K$6,Enrolment!$H:$H,K$7,Enrolment!$D:$D,RIGHT($A23,1))</f>
        <v>0</v>
      </c>
      <c r="L23" s="53">
        <f>SUMIFS(Enrolment!$F:$F,Enrolment!$B:$B,L$6,Enrolment!$H:$H,L$7,Enrolment!$D:$D,RIGHT($A23,1))</f>
        <v>0</v>
      </c>
      <c r="M23" s="54">
        <f>SUMIFS(Enrolment!$F:$F,Enrolment!$B:$B,M$6,Enrolment!$H:$H,M$7,Enrolment!$D:$D,RIGHT($A23,1))</f>
        <v>0</v>
      </c>
      <c r="N23" s="53">
        <f>SUMIFS(Enrolment!$F:$F,Enrolment!$B:$B,N$6,Enrolment!$H:$H,N$7,Enrolment!$D:$D,RIGHT($A23,1))</f>
        <v>0</v>
      </c>
      <c r="O23" s="53">
        <f>SUMIFS(Enrolment!$F:$F,Enrolment!$B:$B,O$6,Enrolment!$H:$H,O$7,Enrolment!$D:$D,RIGHT($A23,1))</f>
        <v>0</v>
      </c>
      <c r="P23" s="54">
        <f>SUMIFS(Enrolment!$F:$F,Enrolment!$B:$B,P$6,Enrolment!$H:$H,P$7,Enrolment!$D:$D,RIGHT($A23,1))</f>
        <v>0</v>
      </c>
    </row>
    <row r="24" spans="1:16" x14ac:dyDescent="0.45">
      <c r="A24" s="66" t="s">
        <v>230</v>
      </c>
      <c r="B24" s="53">
        <f>SUMIFS(Enrolment!$F:$F,Enrolment!$B:$B,B$6,Enrolment!$H:$H,B$7,Enrolment!$D:$D,RIGHT($A24,1))</f>
        <v>0</v>
      </c>
      <c r="C24" s="53">
        <f>SUMIFS(Enrolment!$F:$F,Enrolment!$B:$B,C$6,Enrolment!$H:$H,C$7,Enrolment!$D:$D,RIGHT($A24,1))</f>
        <v>0</v>
      </c>
      <c r="D24" s="54">
        <f>SUMIFS(Enrolment!$F:$F,Enrolment!$B:$B,D$6,Enrolment!$H:$H,D$7,Enrolment!$D:$D,RIGHT($A24,1))</f>
        <v>0</v>
      </c>
      <c r="E24" s="53">
        <f>SUMIFS(Enrolment!$F:$F,Enrolment!$B:$B,E$6,Enrolment!$H:$H,E$7,Enrolment!$D:$D,RIGHT($A24,1))</f>
        <v>0</v>
      </c>
      <c r="F24" s="53">
        <f>SUMIFS(Enrolment!$F:$F,Enrolment!$B:$B,F$6,Enrolment!$H:$H,F$7,Enrolment!$D:$D,RIGHT($A24,1))</f>
        <v>0</v>
      </c>
      <c r="G24" s="54">
        <f>SUMIFS(Enrolment!$F:$F,Enrolment!$B:$B,G$6,Enrolment!$H:$H,G$7,Enrolment!$D:$D,RIGHT($A24,1))</f>
        <v>0</v>
      </c>
      <c r="H24" s="53">
        <f>SUMIFS(Enrolment!$F:$F,Enrolment!$B:$B,H$6,Enrolment!$H:$H,H$7,Enrolment!$D:$D,RIGHT($A24,1))</f>
        <v>0</v>
      </c>
      <c r="I24" s="53">
        <f>SUMIFS(Enrolment!$F:$F,Enrolment!$B:$B,I$6,Enrolment!$H:$H,I$7,Enrolment!$D:$D,RIGHT($A24,1))</f>
        <v>0</v>
      </c>
      <c r="J24" s="54">
        <f>SUMIFS(Enrolment!$F:$F,Enrolment!$B:$B,J$6,Enrolment!$H:$H,J$7,Enrolment!$D:$D,RIGHT($A24,1))</f>
        <v>0</v>
      </c>
      <c r="K24" s="53">
        <f>SUMIFS(Enrolment!$F:$F,Enrolment!$B:$B,K$6,Enrolment!$H:$H,K$7,Enrolment!$D:$D,RIGHT($A24,1))</f>
        <v>0</v>
      </c>
      <c r="L24" s="53">
        <f>SUMIFS(Enrolment!$F:$F,Enrolment!$B:$B,L$6,Enrolment!$H:$H,L$7,Enrolment!$D:$D,RIGHT($A24,1))</f>
        <v>0</v>
      </c>
      <c r="M24" s="54">
        <f>SUMIFS(Enrolment!$F:$F,Enrolment!$B:$B,M$6,Enrolment!$H:$H,M$7,Enrolment!$D:$D,RIGHT($A24,1))</f>
        <v>0</v>
      </c>
      <c r="N24" s="53">
        <f>SUMIFS(Enrolment!$F:$F,Enrolment!$B:$B,N$6,Enrolment!$H:$H,N$7,Enrolment!$D:$D,RIGHT($A24,1))</f>
        <v>0</v>
      </c>
      <c r="O24" s="53">
        <f>SUMIFS(Enrolment!$F:$F,Enrolment!$B:$B,O$6,Enrolment!$H:$H,O$7,Enrolment!$D:$D,RIGHT($A24,1))</f>
        <v>0</v>
      </c>
      <c r="P24" s="54">
        <f>SUMIFS(Enrolment!$F:$F,Enrolment!$B:$B,P$6,Enrolment!$H:$H,P$7,Enrolment!$D:$D,RIGHT($A24,1))</f>
        <v>0</v>
      </c>
    </row>
    <row r="25" spans="1:16" x14ac:dyDescent="0.45">
      <c r="A25" s="66" t="s">
        <v>231</v>
      </c>
      <c r="B25" s="53">
        <f>SUMIFS(Enrolment!$F:$F,Enrolment!$B:$B,B$6,Enrolment!$H:$H,B$7,Enrolment!$D:$D,RIGHT($A25,1))</f>
        <v>0</v>
      </c>
      <c r="C25" s="53">
        <f>SUMIFS(Enrolment!$F:$F,Enrolment!$B:$B,C$6,Enrolment!$H:$H,C$7,Enrolment!$D:$D,RIGHT($A25,1))</f>
        <v>0</v>
      </c>
      <c r="D25" s="54">
        <f>SUMIFS(Enrolment!$F:$F,Enrolment!$B:$B,D$6,Enrolment!$H:$H,D$7,Enrolment!$D:$D,RIGHT($A25,1))</f>
        <v>0</v>
      </c>
      <c r="E25" s="53">
        <f>SUMIFS(Enrolment!$F:$F,Enrolment!$B:$B,E$6,Enrolment!$H:$H,E$7,Enrolment!$D:$D,RIGHT($A25,1))</f>
        <v>0</v>
      </c>
      <c r="F25" s="53">
        <f>SUMIFS(Enrolment!$F:$F,Enrolment!$B:$B,F$6,Enrolment!$H:$H,F$7,Enrolment!$D:$D,RIGHT($A25,1))</f>
        <v>0</v>
      </c>
      <c r="G25" s="54">
        <f>SUMIFS(Enrolment!$F:$F,Enrolment!$B:$B,G$6,Enrolment!$H:$H,G$7,Enrolment!$D:$D,RIGHT($A25,1))</f>
        <v>0</v>
      </c>
      <c r="H25" s="53">
        <f>SUMIFS(Enrolment!$F:$F,Enrolment!$B:$B,H$6,Enrolment!$H:$H,H$7,Enrolment!$D:$D,RIGHT($A25,1))</f>
        <v>0</v>
      </c>
      <c r="I25" s="53">
        <f>SUMIFS(Enrolment!$F:$F,Enrolment!$B:$B,I$6,Enrolment!$H:$H,I$7,Enrolment!$D:$D,RIGHT($A25,1))</f>
        <v>0</v>
      </c>
      <c r="J25" s="54">
        <f>SUMIFS(Enrolment!$F:$F,Enrolment!$B:$B,J$6,Enrolment!$H:$H,J$7,Enrolment!$D:$D,RIGHT($A25,1))</f>
        <v>0</v>
      </c>
      <c r="K25" s="53">
        <f>SUMIFS(Enrolment!$F:$F,Enrolment!$B:$B,K$6,Enrolment!$H:$H,K$7,Enrolment!$D:$D,RIGHT($A25,1))</f>
        <v>0</v>
      </c>
      <c r="L25" s="53">
        <f>SUMIFS(Enrolment!$F:$F,Enrolment!$B:$B,L$6,Enrolment!$H:$H,L$7,Enrolment!$D:$D,RIGHT($A25,1))</f>
        <v>0</v>
      </c>
      <c r="M25" s="54">
        <f>SUMIFS(Enrolment!$F:$F,Enrolment!$B:$B,M$6,Enrolment!$H:$H,M$7,Enrolment!$D:$D,RIGHT($A25,1))</f>
        <v>0</v>
      </c>
      <c r="N25" s="53">
        <f>SUMIFS(Enrolment!$F:$F,Enrolment!$B:$B,N$6,Enrolment!$H:$H,N$7,Enrolment!$D:$D,RIGHT($A25,1))</f>
        <v>0</v>
      </c>
      <c r="O25" s="53">
        <f>SUMIFS(Enrolment!$F:$F,Enrolment!$B:$B,O$6,Enrolment!$H:$H,O$7,Enrolment!$D:$D,RIGHT($A25,1))</f>
        <v>0</v>
      </c>
      <c r="P25" s="54">
        <f>SUMIFS(Enrolment!$F:$F,Enrolment!$B:$B,P$6,Enrolment!$H:$H,P$7,Enrolment!$D:$D,RIGHT($A25,1))</f>
        <v>0</v>
      </c>
    </row>
    <row r="26" spans="1:16" x14ac:dyDescent="0.45">
      <c r="A26" s="66" t="s">
        <v>232</v>
      </c>
      <c r="B26" s="53">
        <f>SUMIFS(Enrolment!$F:$F,Enrolment!$B:$B,B$6,Enrolment!$H:$H,B$7,Enrolment!$D:$D,RIGHT($A26,1))</f>
        <v>0</v>
      </c>
      <c r="C26" s="53">
        <f>SUMIFS(Enrolment!$F:$F,Enrolment!$B:$B,C$6,Enrolment!$H:$H,C$7,Enrolment!$D:$D,RIGHT($A26,1))</f>
        <v>0</v>
      </c>
      <c r="D26" s="54">
        <f>SUMIFS(Enrolment!$F:$F,Enrolment!$B:$B,D$6,Enrolment!$H:$H,D$7,Enrolment!$D:$D,RIGHT($A26,1))</f>
        <v>0</v>
      </c>
      <c r="E26" s="53">
        <f>SUMIFS(Enrolment!$F:$F,Enrolment!$B:$B,E$6,Enrolment!$H:$H,E$7,Enrolment!$D:$D,RIGHT($A26,1))</f>
        <v>0</v>
      </c>
      <c r="F26" s="53">
        <f>SUMIFS(Enrolment!$F:$F,Enrolment!$B:$B,F$6,Enrolment!$H:$H,F$7,Enrolment!$D:$D,RIGHT($A26,1))</f>
        <v>0</v>
      </c>
      <c r="G26" s="54">
        <f>SUMIFS(Enrolment!$F:$F,Enrolment!$B:$B,G$6,Enrolment!$H:$H,G$7,Enrolment!$D:$D,RIGHT($A26,1))</f>
        <v>0</v>
      </c>
      <c r="H26" s="53">
        <f>SUMIFS(Enrolment!$F:$F,Enrolment!$B:$B,H$6,Enrolment!$H:$H,H$7,Enrolment!$D:$D,RIGHT($A26,1))</f>
        <v>0</v>
      </c>
      <c r="I26" s="53">
        <f>SUMIFS(Enrolment!$F:$F,Enrolment!$B:$B,I$6,Enrolment!$H:$H,I$7,Enrolment!$D:$D,RIGHT($A26,1))</f>
        <v>0</v>
      </c>
      <c r="J26" s="54">
        <f>SUMIFS(Enrolment!$F:$F,Enrolment!$B:$B,J$6,Enrolment!$H:$H,J$7,Enrolment!$D:$D,RIGHT($A26,1))</f>
        <v>0</v>
      </c>
      <c r="K26" s="53">
        <f>SUMIFS(Enrolment!$F:$F,Enrolment!$B:$B,K$6,Enrolment!$H:$H,K$7,Enrolment!$D:$D,RIGHT($A26,1))</f>
        <v>0</v>
      </c>
      <c r="L26" s="53">
        <f>SUMIFS(Enrolment!$F:$F,Enrolment!$B:$B,L$6,Enrolment!$H:$H,L$7,Enrolment!$D:$D,RIGHT($A26,1))</f>
        <v>0</v>
      </c>
      <c r="M26" s="54">
        <f>SUMIFS(Enrolment!$F:$F,Enrolment!$B:$B,M$6,Enrolment!$H:$H,M$7,Enrolment!$D:$D,RIGHT($A26,1))</f>
        <v>0</v>
      </c>
      <c r="N26" s="53">
        <f>SUMIFS(Enrolment!$F:$F,Enrolment!$B:$B,N$6,Enrolment!$H:$H,N$7,Enrolment!$D:$D,RIGHT($A26,1))</f>
        <v>0</v>
      </c>
      <c r="O26" s="53">
        <f>SUMIFS(Enrolment!$F:$F,Enrolment!$B:$B,O$6,Enrolment!$H:$H,O$7,Enrolment!$D:$D,RIGHT($A26,1))</f>
        <v>0</v>
      </c>
      <c r="P26" s="54">
        <f>SUMIFS(Enrolment!$F:$F,Enrolment!$B:$B,P$6,Enrolment!$H:$H,P$7,Enrolment!$D:$D,RIGHT($A26,1))</f>
        <v>0</v>
      </c>
    </row>
    <row r="27" spans="1:16" x14ac:dyDescent="0.45">
      <c r="A27" s="66" t="s">
        <v>233</v>
      </c>
      <c r="B27" s="53">
        <f>SUMIFS(Enrolment!$F:$F,Enrolment!$B:$B,B$6,Enrolment!$H:$H,B$7,Enrolment!$D:$D,RIGHT($A27,1))</f>
        <v>0</v>
      </c>
      <c r="C27" s="53">
        <f>SUMIFS(Enrolment!$F:$F,Enrolment!$B:$B,C$6,Enrolment!$H:$H,C$7,Enrolment!$D:$D,RIGHT($A27,1))</f>
        <v>0</v>
      </c>
      <c r="D27" s="54">
        <f>SUMIFS(Enrolment!$F:$F,Enrolment!$B:$B,D$6,Enrolment!$H:$H,D$7,Enrolment!$D:$D,RIGHT($A27,1))</f>
        <v>0</v>
      </c>
      <c r="E27" s="53">
        <f>SUMIFS(Enrolment!$F:$F,Enrolment!$B:$B,E$6,Enrolment!$H:$H,E$7,Enrolment!$D:$D,RIGHT($A27,1))</f>
        <v>0</v>
      </c>
      <c r="F27" s="53">
        <f>SUMIFS(Enrolment!$F:$F,Enrolment!$B:$B,F$6,Enrolment!$H:$H,F$7,Enrolment!$D:$D,RIGHT($A27,1))</f>
        <v>0</v>
      </c>
      <c r="G27" s="54">
        <f>SUMIFS(Enrolment!$F:$F,Enrolment!$B:$B,G$6,Enrolment!$H:$H,G$7,Enrolment!$D:$D,RIGHT($A27,1))</f>
        <v>0</v>
      </c>
      <c r="H27" s="53">
        <f>SUMIFS(Enrolment!$F:$F,Enrolment!$B:$B,H$6,Enrolment!$H:$H,H$7,Enrolment!$D:$D,RIGHT($A27,1))</f>
        <v>0</v>
      </c>
      <c r="I27" s="53">
        <f>SUMIFS(Enrolment!$F:$F,Enrolment!$B:$B,I$6,Enrolment!$H:$H,I$7,Enrolment!$D:$D,RIGHT($A27,1))</f>
        <v>0</v>
      </c>
      <c r="J27" s="54">
        <f>SUMIFS(Enrolment!$F:$F,Enrolment!$B:$B,J$6,Enrolment!$H:$H,J$7,Enrolment!$D:$D,RIGHT($A27,1))</f>
        <v>0</v>
      </c>
      <c r="K27" s="53">
        <f>SUMIFS(Enrolment!$F:$F,Enrolment!$B:$B,K$6,Enrolment!$H:$H,K$7,Enrolment!$D:$D,RIGHT($A27,1))</f>
        <v>0</v>
      </c>
      <c r="L27" s="53">
        <f>SUMIFS(Enrolment!$F:$F,Enrolment!$B:$B,L$6,Enrolment!$H:$H,L$7,Enrolment!$D:$D,RIGHT($A27,1))</f>
        <v>0</v>
      </c>
      <c r="M27" s="54">
        <f>SUMIFS(Enrolment!$F:$F,Enrolment!$B:$B,M$6,Enrolment!$H:$H,M$7,Enrolment!$D:$D,RIGHT($A27,1))</f>
        <v>0</v>
      </c>
      <c r="N27" s="53">
        <f>SUMIFS(Enrolment!$F:$F,Enrolment!$B:$B,N$6,Enrolment!$H:$H,N$7,Enrolment!$D:$D,RIGHT($A27,1))</f>
        <v>0</v>
      </c>
      <c r="O27" s="53">
        <f>SUMIFS(Enrolment!$F:$F,Enrolment!$B:$B,O$6,Enrolment!$H:$H,O$7,Enrolment!$D:$D,RIGHT($A27,1))</f>
        <v>0</v>
      </c>
      <c r="P27" s="54">
        <f>SUMIFS(Enrolment!$F:$F,Enrolment!$B:$B,P$6,Enrolment!$H:$H,P$7,Enrolment!$D:$D,RIGHT($A27,1))</f>
        <v>0</v>
      </c>
    </row>
    <row r="28" spans="1:16" x14ac:dyDescent="0.45">
      <c r="A28" s="66" t="s">
        <v>234</v>
      </c>
      <c r="B28" s="53">
        <f>SUMIFS(Enrolment!$F:$F,Enrolment!$B:$B,B$6,Enrolment!$H:$H,B$7,Enrolment!$D:$D,RIGHT($A28,1))</f>
        <v>0</v>
      </c>
      <c r="C28" s="53">
        <f>SUMIFS(Enrolment!$F:$F,Enrolment!$B:$B,C$6,Enrolment!$H:$H,C$7,Enrolment!$D:$D,RIGHT($A28,1))</f>
        <v>0</v>
      </c>
      <c r="D28" s="54">
        <f>SUMIFS(Enrolment!$F:$F,Enrolment!$B:$B,D$6,Enrolment!$H:$H,D$7,Enrolment!$D:$D,RIGHT($A28,1))</f>
        <v>0</v>
      </c>
      <c r="E28" s="53">
        <f>SUMIFS(Enrolment!$F:$F,Enrolment!$B:$B,E$6,Enrolment!$H:$H,E$7,Enrolment!$D:$D,RIGHT($A28,1))</f>
        <v>0</v>
      </c>
      <c r="F28" s="53">
        <f>SUMIFS(Enrolment!$F:$F,Enrolment!$B:$B,F$6,Enrolment!$H:$H,F$7,Enrolment!$D:$D,RIGHT($A28,1))</f>
        <v>0</v>
      </c>
      <c r="G28" s="54">
        <f>SUMIFS(Enrolment!$F:$F,Enrolment!$B:$B,G$6,Enrolment!$H:$H,G$7,Enrolment!$D:$D,RIGHT($A28,1))</f>
        <v>0</v>
      </c>
      <c r="H28" s="53">
        <f>SUMIFS(Enrolment!$F:$F,Enrolment!$B:$B,H$6,Enrolment!$H:$H,H$7,Enrolment!$D:$D,RIGHT($A28,1))</f>
        <v>0</v>
      </c>
      <c r="I28" s="53">
        <f>SUMIFS(Enrolment!$F:$F,Enrolment!$B:$B,I$6,Enrolment!$H:$H,I$7,Enrolment!$D:$D,RIGHT($A28,1))</f>
        <v>0</v>
      </c>
      <c r="J28" s="54">
        <f>SUMIFS(Enrolment!$F:$F,Enrolment!$B:$B,J$6,Enrolment!$H:$H,J$7,Enrolment!$D:$D,RIGHT($A28,1))</f>
        <v>0</v>
      </c>
      <c r="K28" s="53">
        <f>SUMIFS(Enrolment!$F:$F,Enrolment!$B:$B,K$6,Enrolment!$H:$H,K$7,Enrolment!$D:$D,RIGHT($A28,1))</f>
        <v>0</v>
      </c>
      <c r="L28" s="53">
        <f>SUMIFS(Enrolment!$F:$F,Enrolment!$B:$B,L$6,Enrolment!$H:$H,L$7,Enrolment!$D:$D,RIGHT($A28,1))</f>
        <v>0</v>
      </c>
      <c r="M28" s="54">
        <f>SUMIFS(Enrolment!$F:$F,Enrolment!$B:$B,M$6,Enrolment!$H:$H,M$7,Enrolment!$D:$D,RIGHT($A28,1))</f>
        <v>0</v>
      </c>
      <c r="N28" s="53">
        <f>SUMIFS(Enrolment!$F:$F,Enrolment!$B:$B,N$6,Enrolment!$H:$H,N$7,Enrolment!$D:$D,RIGHT($A28,1))</f>
        <v>0</v>
      </c>
      <c r="O28" s="53">
        <f>SUMIFS(Enrolment!$F:$F,Enrolment!$B:$B,O$6,Enrolment!$H:$H,O$7,Enrolment!$D:$D,RIGHT($A28,1))</f>
        <v>0</v>
      </c>
      <c r="P28" s="54">
        <f>SUMIFS(Enrolment!$F:$F,Enrolment!$B:$B,P$6,Enrolment!$H:$H,P$7,Enrolment!$D:$D,RIGHT($A28,1))</f>
        <v>0</v>
      </c>
    </row>
    <row r="29" spans="1:16" x14ac:dyDescent="0.45">
      <c r="A29" s="66" t="s">
        <v>235</v>
      </c>
      <c r="B29" s="53">
        <f>SUMIFS(Enrolment!$F:$F,Enrolment!$B:$B,B$6,Enrolment!$H:$H,B$7,Enrolment!$D:$D,RIGHT($A29,1))</f>
        <v>0</v>
      </c>
      <c r="C29" s="53">
        <f>SUMIFS(Enrolment!$F:$F,Enrolment!$B:$B,C$6,Enrolment!$H:$H,C$7,Enrolment!$D:$D,RIGHT($A29,1))</f>
        <v>0</v>
      </c>
      <c r="D29" s="54">
        <f>SUMIFS(Enrolment!$F:$F,Enrolment!$B:$B,D$6,Enrolment!$H:$H,D$7,Enrolment!$D:$D,RIGHT($A29,1))</f>
        <v>0</v>
      </c>
      <c r="E29" s="53">
        <f>SUMIFS(Enrolment!$F:$F,Enrolment!$B:$B,E$6,Enrolment!$H:$H,E$7,Enrolment!$D:$D,RIGHT($A29,1))</f>
        <v>0</v>
      </c>
      <c r="F29" s="53">
        <f>SUMIFS(Enrolment!$F:$F,Enrolment!$B:$B,F$6,Enrolment!$H:$H,F$7,Enrolment!$D:$D,RIGHT($A29,1))</f>
        <v>0</v>
      </c>
      <c r="G29" s="54">
        <f>SUMIFS(Enrolment!$F:$F,Enrolment!$B:$B,G$6,Enrolment!$H:$H,G$7,Enrolment!$D:$D,RIGHT($A29,1))</f>
        <v>0</v>
      </c>
      <c r="H29" s="53">
        <f>SUMIFS(Enrolment!$F:$F,Enrolment!$B:$B,H$6,Enrolment!$H:$H,H$7,Enrolment!$D:$D,RIGHT($A29,1))</f>
        <v>0</v>
      </c>
      <c r="I29" s="53">
        <f>SUMIFS(Enrolment!$F:$F,Enrolment!$B:$B,I$6,Enrolment!$H:$H,I$7,Enrolment!$D:$D,RIGHT($A29,1))</f>
        <v>0</v>
      </c>
      <c r="J29" s="54">
        <f>SUMIFS(Enrolment!$F:$F,Enrolment!$B:$B,J$6,Enrolment!$H:$H,J$7,Enrolment!$D:$D,RIGHT($A29,1))</f>
        <v>0</v>
      </c>
      <c r="K29" s="53">
        <f>SUMIFS(Enrolment!$F:$F,Enrolment!$B:$B,K$6,Enrolment!$H:$H,K$7,Enrolment!$D:$D,RIGHT($A29,1))</f>
        <v>0</v>
      </c>
      <c r="L29" s="53">
        <f>SUMIFS(Enrolment!$F:$F,Enrolment!$B:$B,L$6,Enrolment!$H:$H,L$7,Enrolment!$D:$D,RIGHT($A29,1))</f>
        <v>0</v>
      </c>
      <c r="M29" s="54">
        <f>SUMIFS(Enrolment!$F:$F,Enrolment!$B:$B,M$6,Enrolment!$H:$H,M$7,Enrolment!$D:$D,RIGHT($A29,1))</f>
        <v>0</v>
      </c>
      <c r="N29" s="53">
        <f>SUMIFS(Enrolment!$F:$F,Enrolment!$B:$B,N$6,Enrolment!$H:$H,N$7,Enrolment!$D:$D,RIGHT($A29,1))</f>
        <v>0</v>
      </c>
      <c r="O29" s="53">
        <f>SUMIFS(Enrolment!$F:$F,Enrolment!$B:$B,O$6,Enrolment!$H:$H,O$7,Enrolment!$D:$D,RIGHT($A29,1))</f>
        <v>0</v>
      </c>
      <c r="P29" s="54">
        <f>SUMIFS(Enrolment!$F:$F,Enrolment!$B:$B,P$6,Enrolment!$H:$H,P$7,Enrolment!$D:$D,RIGHT($A29,1))</f>
        <v>0</v>
      </c>
    </row>
    <row r="30" spans="1:16" ht="14.65" thickBot="1" x14ac:dyDescent="0.5">
      <c r="A30" s="66" t="s">
        <v>236</v>
      </c>
      <c r="B30" s="53">
        <f>SUMIFS(Enrolment!$F:$F,Enrolment!$B:$B,B$6,Enrolment!$H:$H,B$7,Enrolment!$D:$D,RIGHT($A30,1))</f>
        <v>0</v>
      </c>
      <c r="C30" s="53">
        <f>SUMIFS(Enrolment!$F:$F,Enrolment!$B:$B,C$6,Enrolment!$H:$H,C$7,Enrolment!$D:$D,RIGHT($A30,1))</f>
        <v>0</v>
      </c>
      <c r="D30" s="54">
        <f>SUMIFS(Enrolment!$F:$F,Enrolment!$B:$B,D$6,Enrolment!$H:$H,D$7,Enrolment!$D:$D,RIGHT($A30,1))</f>
        <v>0</v>
      </c>
      <c r="E30" s="53">
        <f>SUMIFS(Enrolment!$F:$F,Enrolment!$B:$B,E$6,Enrolment!$H:$H,E$7,Enrolment!$D:$D,RIGHT($A30,1))</f>
        <v>0</v>
      </c>
      <c r="F30" s="53">
        <f>SUMIFS(Enrolment!$F:$F,Enrolment!$B:$B,F$6,Enrolment!$H:$H,F$7,Enrolment!$D:$D,RIGHT($A30,1))</f>
        <v>0</v>
      </c>
      <c r="G30" s="54">
        <f>SUMIFS(Enrolment!$F:$F,Enrolment!$B:$B,G$6,Enrolment!$H:$H,G$7,Enrolment!$D:$D,RIGHT($A30,1))</f>
        <v>0</v>
      </c>
      <c r="H30" s="53">
        <f>SUMIFS(Enrolment!$F:$F,Enrolment!$B:$B,H$6,Enrolment!$H:$H,H$7,Enrolment!$D:$D,RIGHT($A30,1))</f>
        <v>0</v>
      </c>
      <c r="I30" s="53">
        <f>SUMIFS(Enrolment!$F:$F,Enrolment!$B:$B,I$6,Enrolment!$H:$H,I$7,Enrolment!$D:$D,RIGHT($A30,1))</f>
        <v>0</v>
      </c>
      <c r="J30" s="54">
        <f>SUMIFS(Enrolment!$F:$F,Enrolment!$B:$B,J$6,Enrolment!$H:$H,J$7,Enrolment!$D:$D,RIGHT($A30,1))</f>
        <v>0</v>
      </c>
      <c r="K30" s="53">
        <f>SUMIFS(Enrolment!$F:$F,Enrolment!$B:$B,K$6,Enrolment!$H:$H,K$7,Enrolment!$D:$D,RIGHT($A30,1))</f>
        <v>0</v>
      </c>
      <c r="L30" s="53">
        <f>SUMIFS(Enrolment!$F:$F,Enrolment!$B:$B,L$6,Enrolment!$H:$H,L$7,Enrolment!$D:$D,RIGHT($A30,1))</f>
        <v>0</v>
      </c>
      <c r="M30" s="54">
        <f>SUMIFS(Enrolment!$F:$F,Enrolment!$B:$B,M$6,Enrolment!$H:$H,M$7,Enrolment!$D:$D,RIGHT($A30,1))</f>
        <v>0</v>
      </c>
      <c r="N30" s="53">
        <f>SUMIFS(Enrolment!$F:$F,Enrolment!$B:$B,N$6,Enrolment!$H:$H,N$7,Enrolment!$D:$D,RIGHT($A30,1))</f>
        <v>0</v>
      </c>
      <c r="O30" s="53">
        <f>SUMIFS(Enrolment!$F:$F,Enrolment!$B:$B,O$6,Enrolment!$H:$H,O$7,Enrolment!$D:$D,RIGHT($A30,1))</f>
        <v>0</v>
      </c>
      <c r="P30" s="54">
        <f>SUMIFS(Enrolment!$F:$F,Enrolment!$B:$B,P$6,Enrolment!$H:$H,P$7,Enrolment!$D:$D,RIGHT($A30,1))</f>
        <v>0</v>
      </c>
    </row>
    <row r="31" spans="1:16" x14ac:dyDescent="0.45">
      <c r="A31" s="72" t="s">
        <v>39</v>
      </c>
      <c r="B31" s="73">
        <f t="shared" ref="B31:P31" si="3">SUM(B22:B30)</f>
        <v>0</v>
      </c>
      <c r="C31" s="73">
        <f t="shared" si="3"/>
        <v>0</v>
      </c>
      <c r="D31" s="73">
        <f t="shared" si="3"/>
        <v>0</v>
      </c>
      <c r="E31" s="74">
        <f t="shared" si="3"/>
        <v>0</v>
      </c>
      <c r="F31" s="73">
        <f t="shared" si="3"/>
        <v>0</v>
      </c>
      <c r="G31" s="75">
        <f t="shared" si="3"/>
        <v>0</v>
      </c>
      <c r="H31" s="73">
        <f t="shared" si="3"/>
        <v>0</v>
      </c>
      <c r="I31" s="73">
        <f t="shared" si="3"/>
        <v>0</v>
      </c>
      <c r="J31" s="73">
        <f t="shared" si="3"/>
        <v>0</v>
      </c>
      <c r="K31" s="74">
        <f t="shared" si="3"/>
        <v>0</v>
      </c>
      <c r="L31" s="73">
        <f t="shared" si="3"/>
        <v>0</v>
      </c>
      <c r="M31" s="75">
        <f t="shared" si="3"/>
        <v>0</v>
      </c>
      <c r="N31" s="73">
        <f t="shared" si="3"/>
        <v>0</v>
      </c>
      <c r="O31" s="73">
        <f t="shared" si="3"/>
        <v>0</v>
      </c>
      <c r="P31" s="75">
        <f t="shared" si="3"/>
        <v>0</v>
      </c>
    </row>
    <row r="32" spans="1:16" x14ac:dyDescent="0.45">
      <c r="A32" s="2"/>
      <c r="B32" s="76"/>
      <c r="C32" s="76"/>
      <c r="D32" s="76"/>
      <c r="E32" s="76"/>
      <c r="F32" s="76"/>
      <c r="G32" s="76"/>
      <c r="H32" s="76"/>
      <c r="I32" s="76"/>
      <c r="J32" s="76"/>
      <c r="K32" s="76"/>
      <c r="L32" s="76"/>
      <c r="M32" s="76"/>
      <c r="N32" s="76"/>
      <c r="O32" s="76"/>
      <c r="P32" s="76"/>
    </row>
    <row r="33" spans="1:16" x14ac:dyDescent="0.45">
      <c r="A33" s="30"/>
      <c r="B33" s="76"/>
      <c r="C33" s="76"/>
      <c r="D33" s="76"/>
      <c r="E33" s="76"/>
      <c r="F33" s="76"/>
      <c r="G33" s="76"/>
      <c r="H33" s="76"/>
      <c r="I33" s="76"/>
      <c r="J33" s="76"/>
      <c r="K33" s="76"/>
      <c r="L33" s="76"/>
      <c r="M33" s="76"/>
      <c r="N33" s="76"/>
      <c r="O33" s="76"/>
      <c r="P33" s="76"/>
    </row>
    <row r="34" spans="1:16" x14ac:dyDescent="0.45">
      <c r="A34" s="2"/>
      <c r="B34" s="76"/>
      <c r="C34" s="76"/>
      <c r="D34" s="76"/>
      <c r="E34" s="76"/>
      <c r="F34" s="76"/>
      <c r="G34" s="76"/>
      <c r="H34" s="76"/>
      <c r="I34" s="76"/>
      <c r="J34" s="76"/>
      <c r="K34" s="76"/>
      <c r="L34" s="76"/>
      <c r="M34" s="76"/>
      <c r="N34" s="76"/>
      <c r="O34" s="76"/>
      <c r="P34" s="76"/>
    </row>
    <row r="35" spans="1:16" x14ac:dyDescent="0.45">
      <c r="A35" s="2"/>
      <c r="B35" s="76"/>
      <c r="C35" s="76"/>
      <c r="D35" s="76"/>
      <c r="E35" s="76"/>
      <c r="F35" s="76"/>
      <c r="G35" s="76"/>
      <c r="H35" s="76"/>
      <c r="I35" s="76"/>
      <c r="J35" s="76"/>
      <c r="K35" s="76"/>
      <c r="L35" s="76"/>
      <c r="M35" s="76"/>
      <c r="N35" s="76"/>
      <c r="O35" s="76"/>
      <c r="P35" s="76"/>
    </row>
    <row r="36" spans="1:16" x14ac:dyDescent="0.45">
      <c r="A36" s="2"/>
      <c r="B36" s="76"/>
      <c r="C36" s="76"/>
      <c r="D36" s="76"/>
      <c r="E36" s="76"/>
      <c r="F36" s="76"/>
      <c r="G36" s="76"/>
      <c r="H36" s="76"/>
      <c r="I36" s="76"/>
      <c r="J36" s="76"/>
      <c r="K36" s="76"/>
      <c r="L36" s="76"/>
      <c r="M36" s="76"/>
      <c r="N36" s="76"/>
      <c r="O36" s="76"/>
      <c r="P36" s="76"/>
    </row>
    <row r="37" spans="1:16" x14ac:dyDescent="0.45">
      <c r="A37" s="2"/>
      <c r="B37" s="76"/>
      <c r="C37" s="76"/>
      <c r="D37" s="76"/>
      <c r="E37" s="76"/>
      <c r="F37" s="76"/>
      <c r="G37" s="76"/>
      <c r="H37" s="76"/>
      <c r="I37" s="76"/>
      <c r="J37" s="76"/>
      <c r="K37" s="76"/>
      <c r="L37" s="76"/>
      <c r="M37" s="76"/>
      <c r="N37" s="76"/>
      <c r="O37" s="76"/>
      <c r="P37" s="76"/>
    </row>
    <row r="38" spans="1:16" x14ac:dyDescent="0.45">
      <c r="B38" s="184" t="s">
        <v>37</v>
      </c>
      <c r="C38" s="184"/>
      <c r="D38" s="184"/>
      <c r="E38" s="184"/>
      <c r="F38" s="184"/>
      <c r="G38" s="184"/>
      <c r="H38" s="184"/>
      <c r="I38" s="184"/>
      <c r="J38" s="184"/>
      <c r="K38" s="184"/>
      <c r="L38" s="184"/>
      <c r="M38" s="184"/>
      <c r="N38" s="184"/>
      <c r="O38" s="184"/>
      <c r="P38" s="184"/>
    </row>
    <row r="39" spans="1:16" x14ac:dyDescent="0.45">
      <c r="A39" s="66"/>
      <c r="B39" s="132" t="str">
        <f>B$6</f>
        <v>27/28</v>
      </c>
      <c r="C39" s="17" t="str">
        <f t="shared" ref="C39:P39" si="4">C$6</f>
        <v>27/28</v>
      </c>
      <c r="D39" s="17" t="str">
        <f t="shared" si="4"/>
        <v>27/28</v>
      </c>
      <c r="E39" s="132" t="str">
        <f t="shared" si="4"/>
        <v>28/29</v>
      </c>
      <c r="F39" s="17" t="str">
        <f t="shared" si="4"/>
        <v>28/29</v>
      </c>
      <c r="G39" s="17" t="str">
        <f t="shared" si="4"/>
        <v>28/29</v>
      </c>
      <c r="H39" s="132" t="str">
        <f t="shared" si="4"/>
        <v>29/30</v>
      </c>
      <c r="I39" s="17" t="str">
        <f t="shared" si="4"/>
        <v>29/30</v>
      </c>
      <c r="J39" s="17" t="str">
        <f t="shared" si="4"/>
        <v>29/30</v>
      </c>
      <c r="K39" s="132" t="str">
        <f t="shared" si="4"/>
        <v>30/31</v>
      </c>
      <c r="L39" s="17" t="str">
        <f t="shared" si="4"/>
        <v>30/31</v>
      </c>
      <c r="M39" s="17" t="str">
        <f t="shared" si="4"/>
        <v>30/31</v>
      </c>
      <c r="N39" s="132" t="str">
        <f t="shared" si="4"/>
        <v>31/32</v>
      </c>
      <c r="O39" s="17" t="str">
        <f t="shared" si="4"/>
        <v>31/32</v>
      </c>
      <c r="P39" s="17" t="str">
        <f t="shared" si="4"/>
        <v>31/32</v>
      </c>
    </row>
    <row r="40" spans="1:16" x14ac:dyDescent="0.45">
      <c r="A40" s="67" t="s">
        <v>40</v>
      </c>
      <c r="B40" s="68" t="s">
        <v>0</v>
      </c>
      <c r="C40" s="68" t="s">
        <v>1</v>
      </c>
      <c r="D40" s="69" t="s">
        <v>2</v>
      </c>
      <c r="E40" s="68" t="s">
        <v>0</v>
      </c>
      <c r="F40" s="68" t="s">
        <v>1</v>
      </c>
      <c r="G40" s="69" t="s">
        <v>2</v>
      </c>
      <c r="H40" s="68" t="s">
        <v>0</v>
      </c>
      <c r="I40" s="68" t="s">
        <v>1</v>
      </c>
      <c r="J40" s="69" t="s">
        <v>2</v>
      </c>
      <c r="K40" s="68" t="s">
        <v>0</v>
      </c>
      <c r="L40" s="68" t="s">
        <v>1</v>
      </c>
      <c r="M40" s="69" t="s">
        <v>2</v>
      </c>
      <c r="N40" s="68" t="s">
        <v>0</v>
      </c>
      <c r="O40" s="68" t="s">
        <v>1</v>
      </c>
      <c r="P40" s="69" t="s">
        <v>2</v>
      </c>
    </row>
    <row r="41" spans="1:16" x14ac:dyDescent="0.45">
      <c r="A41" s="66" t="s">
        <v>228</v>
      </c>
      <c r="B41" s="77">
        <f>B8+B22</f>
        <v>0</v>
      </c>
      <c r="C41" s="77">
        <f t="shared" ref="C41:P41" si="5">C8+C22</f>
        <v>0</v>
      </c>
      <c r="D41" s="78">
        <f t="shared" si="5"/>
        <v>0</v>
      </c>
      <c r="E41" s="77">
        <f t="shared" si="5"/>
        <v>0</v>
      </c>
      <c r="F41" s="77">
        <f t="shared" si="5"/>
        <v>0</v>
      </c>
      <c r="G41" s="78">
        <f t="shared" si="5"/>
        <v>0</v>
      </c>
      <c r="H41" s="77">
        <f t="shared" si="5"/>
        <v>0</v>
      </c>
      <c r="I41" s="77">
        <f t="shared" si="5"/>
        <v>0</v>
      </c>
      <c r="J41" s="78">
        <f t="shared" si="5"/>
        <v>0</v>
      </c>
      <c r="K41" s="77">
        <f t="shared" si="5"/>
        <v>0</v>
      </c>
      <c r="L41" s="77">
        <f t="shared" si="5"/>
        <v>0</v>
      </c>
      <c r="M41" s="78">
        <f t="shared" si="5"/>
        <v>0</v>
      </c>
      <c r="N41" s="77">
        <f t="shared" si="5"/>
        <v>0</v>
      </c>
      <c r="O41" s="77">
        <f t="shared" si="5"/>
        <v>0</v>
      </c>
      <c r="P41" s="78">
        <f t="shared" si="5"/>
        <v>0</v>
      </c>
    </row>
    <row r="42" spans="1:16" x14ac:dyDescent="0.45">
      <c r="A42" s="66" t="s">
        <v>229</v>
      </c>
      <c r="B42" s="77">
        <f t="shared" ref="B42:P49" si="6">B9+B23</f>
        <v>0</v>
      </c>
      <c r="C42" s="77">
        <f t="shared" si="6"/>
        <v>0</v>
      </c>
      <c r="D42" s="78">
        <f t="shared" si="6"/>
        <v>0</v>
      </c>
      <c r="E42" s="77">
        <f t="shared" si="6"/>
        <v>0</v>
      </c>
      <c r="F42" s="77">
        <f t="shared" si="6"/>
        <v>0</v>
      </c>
      <c r="G42" s="78">
        <f t="shared" si="6"/>
        <v>0</v>
      </c>
      <c r="H42" s="77">
        <f t="shared" si="6"/>
        <v>0</v>
      </c>
      <c r="I42" s="77">
        <f t="shared" si="6"/>
        <v>0</v>
      </c>
      <c r="J42" s="78">
        <f t="shared" si="6"/>
        <v>0</v>
      </c>
      <c r="K42" s="77">
        <f t="shared" si="6"/>
        <v>0</v>
      </c>
      <c r="L42" s="77">
        <f t="shared" si="6"/>
        <v>0</v>
      </c>
      <c r="M42" s="78">
        <f t="shared" si="6"/>
        <v>0</v>
      </c>
      <c r="N42" s="77">
        <f t="shared" si="6"/>
        <v>0</v>
      </c>
      <c r="O42" s="77">
        <f t="shared" si="6"/>
        <v>0</v>
      </c>
      <c r="P42" s="78">
        <f t="shared" si="6"/>
        <v>0</v>
      </c>
    </row>
    <row r="43" spans="1:16" x14ac:dyDescent="0.45">
      <c r="A43" s="66" t="s">
        <v>230</v>
      </c>
      <c r="B43" s="53">
        <f t="shared" si="6"/>
        <v>0</v>
      </c>
      <c r="C43" s="53">
        <f t="shared" si="6"/>
        <v>0</v>
      </c>
      <c r="D43" s="54">
        <f t="shared" si="6"/>
        <v>0</v>
      </c>
      <c r="E43" s="53">
        <f t="shared" si="6"/>
        <v>0</v>
      </c>
      <c r="F43" s="53">
        <f t="shared" si="6"/>
        <v>0</v>
      </c>
      <c r="G43" s="54">
        <f t="shared" si="6"/>
        <v>0</v>
      </c>
      <c r="H43" s="53">
        <f t="shared" si="6"/>
        <v>0</v>
      </c>
      <c r="I43" s="53">
        <f t="shared" si="6"/>
        <v>0</v>
      </c>
      <c r="J43" s="54">
        <f t="shared" si="6"/>
        <v>0</v>
      </c>
      <c r="K43" s="53">
        <f t="shared" si="6"/>
        <v>0</v>
      </c>
      <c r="L43" s="53">
        <f t="shared" si="6"/>
        <v>0</v>
      </c>
      <c r="M43" s="54">
        <f t="shared" si="6"/>
        <v>0</v>
      </c>
      <c r="N43" s="53">
        <f t="shared" si="6"/>
        <v>0</v>
      </c>
      <c r="O43" s="53">
        <f t="shared" si="6"/>
        <v>0</v>
      </c>
      <c r="P43" s="54">
        <f t="shared" si="6"/>
        <v>0</v>
      </c>
    </row>
    <row r="44" spans="1:16" x14ac:dyDescent="0.45">
      <c r="A44" s="66" t="s">
        <v>231</v>
      </c>
      <c r="B44" s="77">
        <f t="shared" si="6"/>
        <v>0</v>
      </c>
      <c r="C44" s="77">
        <f t="shared" si="6"/>
        <v>0</v>
      </c>
      <c r="D44" s="78">
        <f t="shared" si="6"/>
        <v>0</v>
      </c>
      <c r="E44" s="77">
        <f t="shared" si="6"/>
        <v>0</v>
      </c>
      <c r="F44" s="77">
        <f t="shared" si="6"/>
        <v>0</v>
      </c>
      <c r="G44" s="78">
        <f t="shared" si="6"/>
        <v>0</v>
      </c>
      <c r="H44" s="77">
        <f t="shared" si="6"/>
        <v>0</v>
      </c>
      <c r="I44" s="77">
        <f t="shared" si="6"/>
        <v>0</v>
      </c>
      <c r="J44" s="78">
        <f t="shared" si="6"/>
        <v>0</v>
      </c>
      <c r="K44" s="77">
        <f t="shared" si="6"/>
        <v>0</v>
      </c>
      <c r="L44" s="77">
        <f t="shared" si="6"/>
        <v>0</v>
      </c>
      <c r="M44" s="78">
        <f t="shared" si="6"/>
        <v>0</v>
      </c>
      <c r="N44" s="77">
        <f t="shared" si="6"/>
        <v>0</v>
      </c>
      <c r="O44" s="77">
        <f t="shared" si="6"/>
        <v>0</v>
      </c>
      <c r="P44" s="78">
        <f t="shared" si="6"/>
        <v>0</v>
      </c>
    </row>
    <row r="45" spans="1:16" x14ac:dyDescent="0.45">
      <c r="A45" s="66" t="s">
        <v>232</v>
      </c>
      <c r="B45" s="77">
        <f t="shared" si="6"/>
        <v>0</v>
      </c>
      <c r="C45" s="77">
        <f t="shared" si="6"/>
        <v>0</v>
      </c>
      <c r="D45" s="78">
        <f t="shared" si="6"/>
        <v>0</v>
      </c>
      <c r="E45" s="77">
        <f t="shared" si="6"/>
        <v>0</v>
      </c>
      <c r="F45" s="77">
        <f t="shared" si="6"/>
        <v>0</v>
      </c>
      <c r="G45" s="78">
        <f t="shared" si="6"/>
        <v>0</v>
      </c>
      <c r="H45" s="77">
        <f t="shared" si="6"/>
        <v>0</v>
      </c>
      <c r="I45" s="77">
        <f t="shared" si="6"/>
        <v>0</v>
      </c>
      <c r="J45" s="78">
        <f t="shared" si="6"/>
        <v>0</v>
      </c>
      <c r="K45" s="77">
        <f t="shared" si="6"/>
        <v>0</v>
      </c>
      <c r="L45" s="77">
        <f t="shared" si="6"/>
        <v>0</v>
      </c>
      <c r="M45" s="78">
        <f t="shared" si="6"/>
        <v>0</v>
      </c>
      <c r="N45" s="77">
        <f t="shared" si="6"/>
        <v>0</v>
      </c>
      <c r="O45" s="77">
        <f t="shared" si="6"/>
        <v>0</v>
      </c>
      <c r="P45" s="78">
        <f t="shared" si="6"/>
        <v>0</v>
      </c>
    </row>
    <row r="46" spans="1:16" x14ac:dyDescent="0.45">
      <c r="A46" s="66" t="s">
        <v>233</v>
      </c>
      <c r="B46" s="53">
        <f t="shared" si="6"/>
        <v>0</v>
      </c>
      <c r="C46" s="53">
        <f t="shared" si="6"/>
        <v>0</v>
      </c>
      <c r="D46" s="54">
        <f t="shared" si="6"/>
        <v>0</v>
      </c>
      <c r="E46" s="53">
        <f t="shared" si="6"/>
        <v>0</v>
      </c>
      <c r="F46" s="53">
        <f t="shared" si="6"/>
        <v>0</v>
      </c>
      <c r="G46" s="54">
        <f t="shared" si="6"/>
        <v>0</v>
      </c>
      <c r="H46" s="53">
        <f t="shared" si="6"/>
        <v>0</v>
      </c>
      <c r="I46" s="53">
        <f t="shared" si="6"/>
        <v>0</v>
      </c>
      <c r="J46" s="54">
        <f t="shared" si="6"/>
        <v>0</v>
      </c>
      <c r="K46" s="53">
        <f t="shared" si="6"/>
        <v>0</v>
      </c>
      <c r="L46" s="53">
        <f t="shared" si="6"/>
        <v>0</v>
      </c>
      <c r="M46" s="54">
        <f t="shared" si="6"/>
        <v>0</v>
      </c>
      <c r="N46" s="53">
        <f t="shared" si="6"/>
        <v>0</v>
      </c>
      <c r="O46" s="53">
        <f t="shared" si="6"/>
        <v>0</v>
      </c>
      <c r="P46" s="54">
        <f t="shared" si="6"/>
        <v>0</v>
      </c>
    </row>
    <row r="47" spans="1:16" x14ac:dyDescent="0.45">
      <c r="A47" s="66" t="s">
        <v>234</v>
      </c>
      <c r="B47" s="77">
        <f t="shared" si="6"/>
        <v>0</v>
      </c>
      <c r="C47" s="77">
        <f t="shared" si="6"/>
        <v>0</v>
      </c>
      <c r="D47" s="78">
        <f t="shared" si="6"/>
        <v>0</v>
      </c>
      <c r="E47" s="77">
        <f t="shared" si="6"/>
        <v>0</v>
      </c>
      <c r="F47" s="77">
        <f t="shared" si="6"/>
        <v>0</v>
      </c>
      <c r="G47" s="78">
        <f t="shared" si="6"/>
        <v>0</v>
      </c>
      <c r="H47" s="77">
        <f t="shared" si="6"/>
        <v>0</v>
      </c>
      <c r="I47" s="77">
        <f t="shared" si="6"/>
        <v>0</v>
      </c>
      <c r="J47" s="78">
        <f t="shared" si="6"/>
        <v>0</v>
      </c>
      <c r="K47" s="77">
        <f t="shared" si="6"/>
        <v>0</v>
      </c>
      <c r="L47" s="77">
        <f t="shared" si="6"/>
        <v>0</v>
      </c>
      <c r="M47" s="78">
        <f t="shared" si="6"/>
        <v>0</v>
      </c>
      <c r="N47" s="77">
        <f t="shared" si="6"/>
        <v>0</v>
      </c>
      <c r="O47" s="77">
        <f t="shared" si="6"/>
        <v>0</v>
      </c>
      <c r="P47" s="78">
        <f t="shared" si="6"/>
        <v>0</v>
      </c>
    </row>
    <row r="48" spans="1:16" x14ac:dyDescent="0.45">
      <c r="A48" s="66" t="s">
        <v>235</v>
      </c>
      <c r="B48" s="77">
        <f t="shared" si="6"/>
        <v>0</v>
      </c>
      <c r="C48" s="77">
        <f t="shared" si="6"/>
        <v>0</v>
      </c>
      <c r="D48" s="78">
        <f t="shared" si="6"/>
        <v>0</v>
      </c>
      <c r="E48" s="77">
        <f t="shared" si="6"/>
        <v>0</v>
      </c>
      <c r="F48" s="77">
        <f t="shared" si="6"/>
        <v>0</v>
      </c>
      <c r="G48" s="78">
        <f t="shared" si="6"/>
        <v>0</v>
      </c>
      <c r="H48" s="77">
        <f t="shared" si="6"/>
        <v>0</v>
      </c>
      <c r="I48" s="77">
        <f t="shared" si="6"/>
        <v>0</v>
      </c>
      <c r="J48" s="78">
        <f t="shared" si="6"/>
        <v>0</v>
      </c>
      <c r="K48" s="77">
        <f t="shared" si="6"/>
        <v>0</v>
      </c>
      <c r="L48" s="77">
        <f t="shared" si="6"/>
        <v>0</v>
      </c>
      <c r="M48" s="78">
        <f t="shared" si="6"/>
        <v>0</v>
      </c>
      <c r="N48" s="77">
        <f t="shared" si="6"/>
        <v>0</v>
      </c>
      <c r="O48" s="77">
        <f t="shared" si="6"/>
        <v>0</v>
      </c>
      <c r="P48" s="78">
        <f t="shared" si="6"/>
        <v>0</v>
      </c>
    </row>
    <row r="49" spans="1:16" ht="14.65" thickBot="1" x14ac:dyDescent="0.5">
      <c r="A49" s="66" t="s">
        <v>236</v>
      </c>
      <c r="B49" s="53">
        <f t="shared" si="6"/>
        <v>0</v>
      </c>
      <c r="C49" s="53">
        <f t="shared" si="6"/>
        <v>0</v>
      </c>
      <c r="D49" s="54">
        <f t="shared" si="6"/>
        <v>0</v>
      </c>
      <c r="E49" s="53">
        <f t="shared" si="6"/>
        <v>0</v>
      </c>
      <c r="F49" s="53">
        <f t="shared" si="6"/>
        <v>0</v>
      </c>
      <c r="G49" s="54">
        <f t="shared" si="6"/>
        <v>0</v>
      </c>
      <c r="H49" s="53">
        <f t="shared" si="6"/>
        <v>0</v>
      </c>
      <c r="I49" s="53">
        <f t="shared" si="6"/>
        <v>0</v>
      </c>
      <c r="J49" s="54">
        <f t="shared" si="6"/>
        <v>0</v>
      </c>
      <c r="K49" s="53">
        <f t="shared" si="6"/>
        <v>0</v>
      </c>
      <c r="L49" s="53">
        <f t="shared" si="6"/>
        <v>0</v>
      </c>
      <c r="M49" s="54">
        <f t="shared" si="6"/>
        <v>0</v>
      </c>
      <c r="N49" s="53">
        <f t="shared" si="6"/>
        <v>0</v>
      </c>
      <c r="O49" s="53">
        <f t="shared" si="6"/>
        <v>0</v>
      </c>
      <c r="P49" s="54">
        <f t="shared" si="6"/>
        <v>0</v>
      </c>
    </row>
    <row r="50" spans="1:16" x14ac:dyDescent="0.45">
      <c r="A50" s="72" t="s">
        <v>40</v>
      </c>
      <c r="B50" s="73">
        <f t="shared" ref="B50:P50" si="7">SUM(B41:B49)</f>
        <v>0</v>
      </c>
      <c r="C50" s="73">
        <f t="shared" si="7"/>
        <v>0</v>
      </c>
      <c r="D50" s="73">
        <f t="shared" si="7"/>
        <v>0</v>
      </c>
      <c r="E50" s="74">
        <f t="shared" si="7"/>
        <v>0</v>
      </c>
      <c r="F50" s="73">
        <f t="shared" si="7"/>
        <v>0</v>
      </c>
      <c r="G50" s="75">
        <f t="shared" si="7"/>
        <v>0</v>
      </c>
      <c r="H50" s="73">
        <f t="shared" si="7"/>
        <v>0</v>
      </c>
      <c r="I50" s="73">
        <f t="shared" si="7"/>
        <v>0</v>
      </c>
      <c r="J50" s="73">
        <f t="shared" si="7"/>
        <v>0</v>
      </c>
      <c r="K50" s="74">
        <f t="shared" si="7"/>
        <v>0</v>
      </c>
      <c r="L50" s="73">
        <f t="shared" si="7"/>
        <v>0</v>
      </c>
      <c r="M50" s="75">
        <f t="shared" si="7"/>
        <v>0</v>
      </c>
      <c r="N50" s="73">
        <f t="shared" si="7"/>
        <v>0</v>
      </c>
      <c r="O50" s="73">
        <f t="shared" si="7"/>
        <v>0</v>
      </c>
      <c r="P50" s="75">
        <f t="shared" si="7"/>
        <v>0</v>
      </c>
    </row>
    <row r="52" spans="1:16" x14ac:dyDescent="0.45">
      <c r="B52" s="184" t="s">
        <v>239</v>
      </c>
      <c r="C52" s="185"/>
      <c r="D52" s="185"/>
      <c r="E52" s="185"/>
      <c r="F52" s="185"/>
      <c r="G52" s="185"/>
      <c r="H52" s="185"/>
      <c r="I52" s="185"/>
      <c r="J52" s="185"/>
      <c r="K52" s="185"/>
      <c r="L52" s="185"/>
      <c r="M52" s="185"/>
      <c r="N52" s="185"/>
      <c r="O52" s="185"/>
      <c r="P52" s="185"/>
    </row>
    <row r="53" spans="1:16" x14ac:dyDescent="0.45">
      <c r="A53" s="2" t="s">
        <v>240</v>
      </c>
      <c r="P53" s="135">
        <f>SUM(B50:P50)</f>
        <v>0</v>
      </c>
    </row>
    <row r="54" spans="1:16" x14ac:dyDescent="0.45">
      <c r="A54" s="2" t="s">
        <v>241</v>
      </c>
      <c r="P54" s="135">
        <f>SUM(Enrolment!G:G)</f>
        <v>0</v>
      </c>
    </row>
    <row r="55" spans="1:16" x14ac:dyDescent="0.45">
      <c r="A55" s="2" t="s">
        <v>242</v>
      </c>
      <c r="P55" s="135">
        <f>P53-P54</f>
        <v>0</v>
      </c>
    </row>
    <row r="57" spans="1:16" x14ac:dyDescent="0.45">
      <c r="B57" s="184" t="s">
        <v>143</v>
      </c>
      <c r="C57" s="185"/>
      <c r="D57" s="185"/>
      <c r="E57" s="185"/>
      <c r="F57" s="185"/>
      <c r="G57" s="185"/>
      <c r="H57" s="185"/>
      <c r="I57" s="185"/>
      <c r="J57" s="185"/>
      <c r="K57" s="185"/>
      <c r="L57" s="185"/>
      <c r="M57" s="185"/>
      <c r="N57" s="185"/>
      <c r="O57" s="185"/>
      <c r="P57" s="185"/>
    </row>
    <row r="58" spans="1:16" x14ac:dyDescent="0.45">
      <c r="A58" s="66"/>
      <c r="B58" s="194" t="str">
        <f>B39</f>
        <v>27/28</v>
      </c>
      <c r="C58" s="195"/>
      <c r="D58" s="195"/>
      <c r="E58" s="194" t="str">
        <f>E39</f>
        <v>28/29</v>
      </c>
      <c r="F58" s="195"/>
      <c r="G58" s="195"/>
      <c r="H58" s="194" t="str">
        <f>H39</f>
        <v>29/30</v>
      </c>
      <c r="I58" s="195"/>
      <c r="J58" s="195"/>
      <c r="K58" s="194" t="str">
        <f>K39</f>
        <v>30/31</v>
      </c>
      <c r="L58" s="195"/>
      <c r="M58" s="195"/>
      <c r="N58" s="194" t="str">
        <f>N39</f>
        <v>31/32</v>
      </c>
      <c r="O58" s="195"/>
      <c r="P58" s="195"/>
    </row>
    <row r="59" spans="1:16" x14ac:dyDescent="0.45">
      <c r="A59" s="67"/>
      <c r="B59" s="68" t="s">
        <v>0</v>
      </c>
      <c r="C59" s="68" t="s">
        <v>1</v>
      </c>
      <c r="D59" s="69" t="s">
        <v>2</v>
      </c>
      <c r="E59" s="68" t="s">
        <v>0</v>
      </c>
      <c r="F59" s="68" t="s">
        <v>1</v>
      </c>
      <c r="G59" s="69" t="s">
        <v>2</v>
      </c>
      <c r="H59" s="68" t="s">
        <v>0</v>
      </c>
      <c r="I59" s="68" t="s">
        <v>1</v>
      </c>
      <c r="J59" s="69" t="s">
        <v>2</v>
      </c>
      <c r="K59" s="68" t="s">
        <v>0</v>
      </c>
      <c r="L59" s="68" t="s">
        <v>1</v>
      </c>
      <c r="M59" s="69" t="s">
        <v>2</v>
      </c>
      <c r="N59" s="68" t="s">
        <v>0</v>
      </c>
      <c r="O59" s="68" t="s">
        <v>1</v>
      </c>
      <c r="P59" s="69" t="s">
        <v>2</v>
      </c>
    </row>
    <row r="60" spans="1:16" x14ac:dyDescent="0.45">
      <c r="A60" s="70"/>
      <c r="B60" s="12"/>
      <c r="C60" s="12"/>
      <c r="D60" s="71"/>
      <c r="E60" s="12"/>
      <c r="F60" s="12"/>
      <c r="G60" s="71"/>
      <c r="H60" s="12"/>
      <c r="I60" s="12"/>
      <c r="J60" s="71"/>
      <c r="K60" s="12"/>
      <c r="L60" s="12"/>
      <c r="M60" s="71"/>
      <c r="N60" s="12"/>
      <c r="O60" s="12"/>
      <c r="P60" s="71"/>
    </row>
    <row r="61" spans="1:16" x14ac:dyDescent="0.45">
      <c r="A61" s="66" t="s">
        <v>27</v>
      </c>
      <c r="B61" s="77">
        <f>B$17*'Program Summary'!$C$10</f>
        <v>0</v>
      </c>
      <c r="C61" s="77">
        <f>C$17*'Program Summary'!$C$10</f>
        <v>0</v>
      </c>
      <c r="D61" s="78">
        <f>D$17*'Program Summary'!$C$10</f>
        <v>0</v>
      </c>
      <c r="E61" s="77">
        <f>E$17*'Program Summary'!$C$10</f>
        <v>0</v>
      </c>
      <c r="F61" s="77">
        <f>F$17*'Program Summary'!$C$10*(1+'Program Summary'!$C$11)</f>
        <v>0</v>
      </c>
      <c r="G61" s="78">
        <f>G$17*'Program Summary'!$C$10*(1+'Program Summary'!$C$11)</f>
        <v>0</v>
      </c>
      <c r="H61" s="77">
        <f>H$17*'Program Summary'!$C$10*(1+'Program Summary'!$C$11)</f>
        <v>0</v>
      </c>
      <c r="I61" s="77">
        <f>I$17*'Program Summary'!$C$10*(1+'Program Summary'!$C$11)^2</f>
        <v>0</v>
      </c>
      <c r="J61" s="78">
        <f>J$17*'Program Summary'!$C$10*(1+'Program Summary'!$C$11)^2</f>
        <v>0</v>
      </c>
      <c r="K61" s="77">
        <f>K$17*'Program Summary'!$C$10*(1+'Program Summary'!$C$11)^2</f>
        <v>0</v>
      </c>
      <c r="L61" s="77">
        <f>L$17*'Program Summary'!$C$10*(1+'Program Summary'!$C$11)^3</f>
        <v>0</v>
      </c>
      <c r="M61" s="78">
        <f>M$17*'Program Summary'!$C$10*(1+'Program Summary'!$C$11)^3</f>
        <v>0</v>
      </c>
      <c r="N61" s="77">
        <f>N$17*'Program Summary'!$C$10*(1+'Program Summary'!$C$11)^3</f>
        <v>0</v>
      </c>
      <c r="O61" s="77">
        <f>O$17*'Program Summary'!$C$10*(1+'Program Summary'!$C$11)^4</f>
        <v>0</v>
      </c>
      <c r="P61" s="78">
        <f>P$17*'Program Summary'!$C$10*(1+'Program Summary'!$C$11)^4</f>
        <v>0</v>
      </c>
    </row>
    <row r="62" spans="1:16" x14ac:dyDescent="0.45">
      <c r="A62" s="66" t="s">
        <v>41</v>
      </c>
      <c r="B62" s="77">
        <f>B$17*'Program Summary'!$C14*'Program Summary'!$C22</f>
        <v>0</v>
      </c>
      <c r="C62" s="77">
        <f>C$17*'Program Summary'!$C14*'Program Summary'!$C22</f>
        <v>0</v>
      </c>
      <c r="D62" s="78">
        <f>D$17*'Program Summary'!$C14*'Program Summary'!$C22</f>
        <v>0</v>
      </c>
      <c r="E62" s="77">
        <f>E$17*'Program Summary'!$C14*'Program Summary'!$C22</f>
        <v>0</v>
      </c>
      <c r="F62" s="77">
        <f>F$17*'Program Summary'!$C14*'Program Summary'!$C22</f>
        <v>0</v>
      </c>
      <c r="G62" s="78">
        <f>G$17*'Program Summary'!$C14*'Program Summary'!$C22</f>
        <v>0</v>
      </c>
      <c r="H62" s="77">
        <f>H$17*'Program Summary'!$C14*'Program Summary'!$C22</f>
        <v>0</v>
      </c>
      <c r="I62" s="77">
        <f>I$17*'Program Summary'!$C14*'Program Summary'!$C22</f>
        <v>0</v>
      </c>
      <c r="J62" s="78">
        <f>J$17*'Program Summary'!$C14*'Program Summary'!$C22</f>
        <v>0</v>
      </c>
      <c r="K62" s="77">
        <f>K$17*'Program Summary'!$C14*'Program Summary'!$C22</f>
        <v>0</v>
      </c>
      <c r="L62" s="77">
        <f>L$17*'Program Summary'!$C14*'Program Summary'!$C22</f>
        <v>0</v>
      </c>
      <c r="M62" s="78">
        <f>M$17*'Program Summary'!$C14*'Program Summary'!$C22</f>
        <v>0</v>
      </c>
      <c r="N62" s="77">
        <f>N$17*'Program Summary'!$C14*'Program Summary'!$C22</f>
        <v>0</v>
      </c>
      <c r="O62" s="77">
        <f>O$17*'Program Summary'!$C14*'Program Summary'!$C22</f>
        <v>0</v>
      </c>
      <c r="P62" s="78">
        <f>P$17*'Program Summary'!$C14*'Program Summary'!$C22</f>
        <v>0</v>
      </c>
    </row>
    <row r="63" spans="1:16" x14ac:dyDescent="0.45">
      <c r="A63" s="66" t="s">
        <v>28</v>
      </c>
      <c r="B63" s="77">
        <f>B$31*'Program Summary'!$D$10</f>
        <v>0</v>
      </c>
      <c r="C63" s="77">
        <f>C$31*'Program Summary'!$D$10</f>
        <v>0</v>
      </c>
      <c r="D63" s="78">
        <f>D$31*'Program Summary'!$D$10</f>
        <v>0</v>
      </c>
      <c r="E63" s="77">
        <f>E$31*'Program Summary'!$D$10</f>
        <v>0</v>
      </c>
      <c r="F63" s="77">
        <f>F$31*'Program Summary'!$D$10*(1+'Program Summary'!$D$11)</f>
        <v>0</v>
      </c>
      <c r="G63" s="78">
        <f>G$31*'Program Summary'!$D$10*(1+'Program Summary'!$D$11)</f>
        <v>0</v>
      </c>
      <c r="H63" s="53">
        <f>H$31*'Program Summary'!$D$10*(1+'Program Summary'!$D$11)</f>
        <v>0</v>
      </c>
      <c r="I63" s="53">
        <f>I$31*'Program Summary'!$D$10*(1+'Program Summary'!$D$11)^2</f>
        <v>0</v>
      </c>
      <c r="J63" s="54">
        <f>J$31*'Program Summary'!$D$10*(1+'Program Summary'!$D$11)^2</f>
        <v>0</v>
      </c>
      <c r="K63" s="53">
        <f>K$31*'Program Summary'!$D$10*(1+'Program Summary'!$D$11)^2</f>
        <v>0</v>
      </c>
      <c r="L63" s="53">
        <f>L$31*'Program Summary'!$D$10*(1+'Program Summary'!$D$11)^3</f>
        <v>0</v>
      </c>
      <c r="M63" s="54">
        <f>M$31*'Program Summary'!$D$10*(1+'Program Summary'!$D$11)^3</f>
        <v>0</v>
      </c>
      <c r="N63" s="53">
        <f>N$31*'Program Summary'!$D$10*(1+'Program Summary'!$D$11)^3</f>
        <v>0</v>
      </c>
      <c r="O63" s="53">
        <f>O$31*'Program Summary'!$D$10*(1+'Program Summary'!$D$11)^4</f>
        <v>0</v>
      </c>
      <c r="P63" s="54">
        <f>P$31*'Program Summary'!$D$10*(1+'Program Summary'!$D$11)^4</f>
        <v>0</v>
      </c>
    </row>
    <row r="64" spans="1:16" ht="14.65" thickBot="1" x14ac:dyDescent="0.5">
      <c r="A64" s="66" t="s">
        <v>14</v>
      </c>
      <c r="B64" s="77">
        <f>B$50*'Program Summary'!$E$10</f>
        <v>0</v>
      </c>
      <c r="C64" s="53">
        <f>C$50*'Program Summary'!$E$10</f>
        <v>0</v>
      </c>
      <c r="D64" s="54">
        <f>D$50*'Program Summary'!$E$10</f>
        <v>0</v>
      </c>
      <c r="E64" s="53">
        <f>E$50*'Program Summary'!$E$10</f>
        <v>0</v>
      </c>
      <c r="F64" s="53">
        <f>F$50*'Program Summary'!$E$10</f>
        <v>0</v>
      </c>
      <c r="G64" s="54">
        <f>G$50*'Program Summary'!$E$10</f>
        <v>0</v>
      </c>
      <c r="H64" s="53">
        <f>H$50*'Program Summary'!$E$10</f>
        <v>0</v>
      </c>
      <c r="I64" s="53">
        <f>I$50*'Program Summary'!$E$10</f>
        <v>0</v>
      </c>
      <c r="J64" s="54">
        <f>J$50*'Program Summary'!$E$10</f>
        <v>0</v>
      </c>
      <c r="K64" s="53">
        <f>K$50*'Program Summary'!$E$10</f>
        <v>0</v>
      </c>
      <c r="L64" s="53">
        <f>L$50*'Program Summary'!$E$10</f>
        <v>0</v>
      </c>
      <c r="M64" s="54">
        <f>M$50*'Program Summary'!$E$10</f>
        <v>0</v>
      </c>
      <c r="N64" s="53">
        <f>N$50*'Program Summary'!$E$10</f>
        <v>0</v>
      </c>
      <c r="O64" s="53">
        <f>O$50*'Program Summary'!$E$10</f>
        <v>0</v>
      </c>
      <c r="P64" s="54">
        <f>P$50*'Program Summary'!$E$10</f>
        <v>0</v>
      </c>
    </row>
    <row r="65" spans="1:16" x14ac:dyDescent="0.45">
      <c r="A65" s="72" t="s">
        <v>40</v>
      </c>
      <c r="B65" s="73">
        <f>SUM(B61:B64)</f>
        <v>0</v>
      </c>
      <c r="C65" s="73">
        <f t="shared" ref="C65:P65" si="8">SUM(C61:C64)</f>
        <v>0</v>
      </c>
      <c r="D65" s="75">
        <f t="shared" si="8"/>
        <v>0</v>
      </c>
      <c r="E65" s="73">
        <f t="shared" si="8"/>
        <v>0</v>
      </c>
      <c r="F65" s="73">
        <f t="shared" si="8"/>
        <v>0</v>
      </c>
      <c r="G65" s="75">
        <f t="shared" si="8"/>
        <v>0</v>
      </c>
      <c r="H65" s="73">
        <f t="shared" si="8"/>
        <v>0</v>
      </c>
      <c r="I65" s="73">
        <f t="shared" si="8"/>
        <v>0</v>
      </c>
      <c r="J65" s="75">
        <f t="shared" si="8"/>
        <v>0</v>
      </c>
      <c r="K65" s="73">
        <f t="shared" si="8"/>
        <v>0</v>
      </c>
      <c r="L65" s="73">
        <f t="shared" si="8"/>
        <v>0</v>
      </c>
      <c r="M65" s="75">
        <f t="shared" si="8"/>
        <v>0</v>
      </c>
      <c r="N65" s="73">
        <f t="shared" si="8"/>
        <v>0</v>
      </c>
      <c r="O65" s="73">
        <f t="shared" si="8"/>
        <v>0</v>
      </c>
      <c r="P65" s="75">
        <f t="shared" si="8"/>
        <v>0</v>
      </c>
    </row>
    <row r="67" spans="1:16" ht="42.75" x14ac:dyDescent="0.45">
      <c r="A67" s="4" t="s">
        <v>243</v>
      </c>
      <c r="B67" s="77">
        <f>SUM(B$22:B$23)*'Program Summary'!$D$10</f>
        <v>0</v>
      </c>
      <c r="C67" s="77">
        <f>SUM(C$22:C$23)*'Program Summary'!$D$10</f>
        <v>0</v>
      </c>
      <c r="D67" s="77">
        <f>SUM(D$22:D$23)*'Program Summary'!$D$10</f>
        <v>0</v>
      </c>
      <c r="E67" s="77">
        <f>SUM(E$22:E$23)*'Program Summary'!$D$10</f>
        <v>0</v>
      </c>
      <c r="F67" s="77">
        <f>SUM(F$22:F$23)*'Program Summary'!$D$10*(1+'Program Summary'!$D$11)</f>
        <v>0</v>
      </c>
      <c r="G67" s="77">
        <f>SUM(G$22:G$23)*'Program Summary'!$D$10*(1+'Program Summary'!$D$11)</f>
        <v>0</v>
      </c>
      <c r="H67" s="77">
        <f>SUM(H$22:H$23)*'Program Summary'!$D$10*(1+'Program Summary'!$D$11)</f>
        <v>0</v>
      </c>
      <c r="I67" s="77">
        <f>SUM(I$22:I$23)*'Program Summary'!$D$10*(1+'Program Summary'!$D$11)^2</f>
        <v>0</v>
      </c>
      <c r="J67" s="77">
        <f>SUM(J$22:J$23)*'Program Summary'!$D$10*(1+'Program Summary'!$D$11)^2</f>
        <v>0</v>
      </c>
      <c r="K67" s="77">
        <f>SUM(K$22:K$23)*'Program Summary'!$D$10*(1+'Program Summary'!$D$11)^2</f>
        <v>0</v>
      </c>
      <c r="L67" s="77">
        <f>SUM(L$22:L$23)*'Program Summary'!$D$10*(1+'Program Summary'!$D$11)^3</f>
        <v>0</v>
      </c>
      <c r="M67" s="77">
        <f>SUM(M$22:M$23)*'Program Summary'!$D$10*(1+'Program Summary'!$D$11)^3</f>
        <v>0</v>
      </c>
      <c r="N67" s="77">
        <f>SUM(N$22:N$23)*'Program Summary'!$D$10*(1+'Program Summary'!$D$11)^3</f>
        <v>0</v>
      </c>
      <c r="O67" s="77">
        <f>SUM(O$22:O$23)*'Program Summary'!$D$10*(1+'Program Summary'!$D$11)^4</f>
        <v>0</v>
      </c>
      <c r="P67" s="77">
        <f>SUM(P$22:P$23)*'Program Summary'!$D$10*(1+'Program Summary'!$D$11)^4</f>
        <v>0</v>
      </c>
    </row>
  </sheetData>
  <sheetProtection algorithmName="SHA-512" hashValue="Y7Lzyg5wgGofsvrhMvGDaJQ8s23gbxASvAGSChGPnwYzJFLTDYqZMjHp5yohzLaWhOwMT0+1wW/NOm0T+igSLw==" saltValue="iPETH7LjDmGg8pOStfXFPA==" spinCount="100000" sheet="1" objects="1" scenarios="1"/>
  <mergeCells count="15">
    <mergeCell ref="B58:D58"/>
    <mergeCell ref="E58:G58"/>
    <mergeCell ref="H58:J58"/>
    <mergeCell ref="K58:M58"/>
    <mergeCell ref="N58:P58"/>
    <mergeCell ref="B57:P57"/>
    <mergeCell ref="B38:P38"/>
    <mergeCell ref="B52:P52"/>
    <mergeCell ref="O1:P1"/>
    <mergeCell ref="O2:P2"/>
    <mergeCell ref="B2:G2"/>
    <mergeCell ref="B3:G3"/>
    <mergeCell ref="B19:P19"/>
    <mergeCell ref="B4:C4"/>
    <mergeCell ref="B5:P5"/>
  </mergeCells>
  <conditionalFormatting sqref="P55">
    <cfRule type="cellIs" dxfId="1" priority="1" operator="notEqual">
      <formula>0</formula>
    </cfRule>
  </conditionalFormatting>
  <pageMargins left="0.7" right="0.7" top="0.75" bottom="0.75" header="0.3" footer="0.3"/>
  <pageSetup scale="79" fitToHeight="0" orientation="landscape" r:id="rId1"/>
  <headerFooter>
    <oddFooter>&amp;LTemplate Version Date: 10/26/2017&amp;R&amp;P</oddFooter>
  </headerFooter>
  <rowBreaks count="1" manualBreakCount="1">
    <brk id="3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8EF68-39AF-450A-A4B8-FDC2684A3E2A}">
  <dimension ref="A1:Z169"/>
  <sheetViews>
    <sheetView zoomScale="110" zoomScaleNormal="110" workbookViewId="0">
      <pane ySplit="4" topLeftCell="A5" activePane="bottomLeft" state="frozen"/>
      <selection pane="bottomLeft" activeCell="E10" sqref="E10"/>
    </sheetView>
  </sheetViews>
  <sheetFormatPr defaultColWidth="8.73046875" defaultRowHeight="14.25" x14ac:dyDescent="0.45"/>
  <cols>
    <col min="1" max="3" width="8.46484375" style="116" customWidth="1"/>
    <col min="4" max="4" width="12.3984375" style="113" customWidth="1"/>
    <col min="5" max="5" width="57.59765625" style="113" bestFit="1" customWidth="1"/>
    <col min="6" max="6" width="11.59765625" style="113" customWidth="1"/>
    <col min="7" max="8" width="8.73046875" style="115"/>
    <col min="9" max="11" width="9.73046875" style="115" customWidth="1"/>
    <col min="12" max="12" width="8.73046875" style="114"/>
    <col min="13" max="13" width="8.73046875" style="142"/>
    <col min="14" max="17" width="9.73046875" style="113" customWidth="1"/>
    <col min="18" max="18" width="12" style="113" customWidth="1"/>
    <col min="19" max="23" width="8.73046875" style="113"/>
    <col min="24" max="24" width="9.86328125" style="113" bestFit="1" customWidth="1"/>
    <col min="25" max="16384" width="8.73046875" style="113"/>
  </cols>
  <sheetData>
    <row r="1" spans="1:26" x14ac:dyDescent="0.45">
      <c r="A1" s="127" t="s">
        <v>207</v>
      </c>
      <c r="C1" s="113"/>
    </row>
    <row r="2" spans="1:26" ht="14.65" thickBot="1" x14ac:dyDescent="0.5">
      <c r="C2" s="127"/>
    </row>
    <row r="3" spans="1:26" x14ac:dyDescent="0.45">
      <c r="A3" s="196" t="s">
        <v>209</v>
      </c>
      <c r="B3" s="197"/>
      <c r="C3" s="198"/>
    </row>
    <row r="4" spans="1:26" ht="42.75" x14ac:dyDescent="0.45">
      <c r="A4" s="128" t="s">
        <v>148</v>
      </c>
      <c r="B4" s="120" t="s">
        <v>208</v>
      </c>
      <c r="C4" s="129" t="s">
        <v>206</v>
      </c>
      <c r="D4" s="117" t="s">
        <v>205</v>
      </c>
      <c r="E4" s="117" t="s">
        <v>204</v>
      </c>
      <c r="F4" s="120" t="s">
        <v>203</v>
      </c>
      <c r="G4" s="126" t="s">
        <v>202</v>
      </c>
      <c r="H4" s="121" t="s">
        <v>201</v>
      </c>
      <c r="I4" s="125" t="s">
        <v>200</v>
      </c>
      <c r="J4" s="125" t="s">
        <v>16933</v>
      </c>
      <c r="K4" s="124" t="s">
        <v>16934</v>
      </c>
      <c r="L4" s="121" t="s">
        <v>199</v>
      </c>
      <c r="M4" s="143" t="s">
        <v>198</v>
      </c>
      <c r="N4" s="124" t="s">
        <v>42</v>
      </c>
      <c r="O4" s="125" t="s">
        <v>16939</v>
      </c>
      <c r="P4" s="124" t="s">
        <v>16934</v>
      </c>
      <c r="Q4" s="124"/>
    </row>
    <row r="5" spans="1:26" x14ac:dyDescent="0.45">
      <c r="A5" s="155"/>
      <c r="B5" s="156"/>
      <c r="C5" s="157"/>
      <c r="D5" s="122"/>
      <c r="E5" s="122"/>
      <c r="F5" s="154"/>
      <c r="G5" s="141">
        <f>IFERROR(VLOOKUP(F5,'Program Summary'!$F$45:$G$49,2,FALSE),0)</f>
        <v>0</v>
      </c>
      <c r="H5" s="122"/>
      <c r="I5" s="122"/>
      <c r="J5" s="122"/>
      <c r="K5" s="122"/>
      <c r="L5" s="141">
        <f>SUMIFS(Enrolment!G:G,Enrolment!B:B,A5,Enrolment!C:C,B5,Enrolment!D:D,C5)</f>
        <v>0</v>
      </c>
      <c r="M5" s="142">
        <f>IF(L5&lt;&gt;0,IFERROR(ROUNDUP(L5/G5,0),1),0)</f>
        <v>0</v>
      </c>
      <c r="N5" s="119">
        <f>I5*$M5</f>
        <v>0</v>
      </c>
      <c r="O5" s="119">
        <f>J5*$M5</f>
        <v>0</v>
      </c>
      <c r="P5" s="119">
        <f>K5*$M5</f>
        <v>0</v>
      </c>
      <c r="Q5" s="147">
        <f>SUM(O5:P5)</f>
        <v>0</v>
      </c>
      <c r="R5" s="146" t="str">
        <f>LEFT(B5,1)</f>
        <v/>
      </c>
    </row>
    <row r="6" spans="1:26" x14ac:dyDescent="0.45">
      <c r="A6" s="158"/>
      <c r="B6" s="154"/>
      <c r="C6" s="159"/>
      <c r="D6" s="122"/>
      <c r="E6" s="122"/>
      <c r="F6" s="154"/>
      <c r="G6" s="141">
        <f>IFERROR(VLOOKUP(F6,'Program Summary'!$F$45:$G$49,2,FALSE),0)</f>
        <v>0</v>
      </c>
      <c r="H6" s="122"/>
      <c r="I6" s="122"/>
      <c r="J6" s="122"/>
      <c r="K6" s="122"/>
      <c r="L6" s="141">
        <f>SUMIFS(Enrolment!G:G,Enrolment!B:B,A6,Enrolment!C:C,B6,Enrolment!D:D,C6)</f>
        <v>0</v>
      </c>
      <c r="M6" s="142">
        <f t="shared" ref="M6:M69" si="0">IF(L6&lt;&gt;0,IFERROR(ROUNDUP(L6/G6,0),1),0)</f>
        <v>0</v>
      </c>
      <c r="N6" s="119">
        <f t="shared" ref="N6:N69" si="1">I6*$M6</f>
        <v>0</v>
      </c>
      <c r="O6" s="119">
        <f t="shared" ref="O6:O69" si="2">J6*$M6</f>
        <v>0</v>
      </c>
      <c r="P6" s="119">
        <f t="shared" ref="P6:P69" si="3">K6*$M6</f>
        <v>0</v>
      </c>
      <c r="Q6" s="147">
        <f t="shared" ref="Q6:Q69" si="4">SUM(O6:P6)</f>
        <v>0</v>
      </c>
      <c r="R6" s="146" t="str">
        <f t="shared" ref="R6:R69" si="5">LEFT(B6,1)</f>
        <v/>
      </c>
    </row>
    <row r="7" spans="1:26" x14ac:dyDescent="0.45">
      <c r="A7" s="158"/>
      <c r="B7" s="154"/>
      <c r="C7" s="159"/>
      <c r="D7" s="122"/>
      <c r="E7" s="122"/>
      <c r="F7" s="154"/>
      <c r="G7" s="141">
        <f>IFERROR(VLOOKUP(F7,'Program Summary'!$F$45:$G$49,2,FALSE),0)</f>
        <v>0</v>
      </c>
      <c r="H7" s="122"/>
      <c r="I7" s="122"/>
      <c r="J7" s="122"/>
      <c r="K7" s="122"/>
      <c r="L7" s="141">
        <f>SUMIFS(Enrolment!G:G,Enrolment!B:B,A7,Enrolment!C:C,B7,Enrolment!D:D,C7)</f>
        <v>0</v>
      </c>
      <c r="M7" s="142">
        <f t="shared" si="0"/>
        <v>0</v>
      </c>
      <c r="N7" s="119">
        <f t="shared" si="1"/>
        <v>0</v>
      </c>
      <c r="O7" s="119">
        <f t="shared" si="2"/>
        <v>0</v>
      </c>
      <c r="P7" s="119">
        <f t="shared" si="3"/>
        <v>0</v>
      </c>
      <c r="Q7" s="147">
        <f t="shared" si="4"/>
        <v>0</v>
      </c>
      <c r="R7" s="146" t="str">
        <f t="shared" si="5"/>
        <v/>
      </c>
    </row>
    <row r="8" spans="1:26" x14ac:dyDescent="0.45">
      <c r="A8" s="158"/>
      <c r="B8" s="154"/>
      <c r="C8" s="159"/>
      <c r="D8" s="122"/>
      <c r="E8" s="122"/>
      <c r="F8" s="154"/>
      <c r="G8" s="141">
        <f>IFERROR(VLOOKUP(F8,'Program Summary'!$F$45:$G$49,2,FALSE),0)</f>
        <v>0</v>
      </c>
      <c r="H8" s="122"/>
      <c r="I8" s="122"/>
      <c r="J8" s="122"/>
      <c r="K8" s="122"/>
      <c r="L8" s="141">
        <f>SUMIFS(Enrolment!G:G,Enrolment!B:B,A8,Enrolment!C:C,B8,Enrolment!D:D,C8)</f>
        <v>0</v>
      </c>
      <c r="M8" s="142">
        <f t="shared" si="0"/>
        <v>0</v>
      </c>
      <c r="N8" s="119">
        <f t="shared" si="1"/>
        <v>0</v>
      </c>
      <c r="O8" s="119">
        <f t="shared" si="2"/>
        <v>0</v>
      </c>
      <c r="P8" s="119">
        <f t="shared" si="3"/>
        <v>0</v>
      </c>
      <c r="Q8" s="147">
        <f t="shared" si="4"/>
        <v>0</v>
      </c>
      <c r="R8" s="146" t="str">
        <f t="shared" si="5"/>
        <v/>
      </c>
    </row>
    <row r="9" spans="1:26" x14ac:dyDescent="0.45">
      <c r="A9" s="158"/>
      <c r="B9" s="154"/>
      <c r="C9" s="159"/>
      <c r="D9" s="122"/>
      <c r="E9" s="122"/>
      <c r="F9" s="154"/>
      <c r="G9" s="141">
        <f>IFERROR(VLOOKUP(F9,'Program Summary'!$F$45:$G$49,2,FALSE),0)</f>
        <v>0</v>
      </c>
      <c r="H9" s="122"/>
      <c r="I9" s="122"/>
      <c r="J9" s="122"/>
      <c r="K9" s="122"/>
      <c r="L9" s="141">
        <f>SUMIFS(Enrolment!G:G,Enrolment!B:B,A9,Enrolment!C:C,B9,Enrolment!D:D,C9)</f>
        <v>0</v>
      </c>
      <c r="M9" s="142">
        <f t="shared" si="0"/>
        <v>0</v>
      </c>
      <c r="N9" s="119">
        <f t="shared" si="1"/>
        <v>0</v>
      </c>
      <c r="O9" s="119">
        <f t="shared" si="2"/>
        <v>0</v>
      </c>
      <c r="P9" s="119">
        <f t="shared" si="3"/>
        <v>0</v>
      </c>
      <c r="Q9" s="147">
        <f t="shared" si="4"/>
        <v>0</v>
      </c>
      <c r="R9" s="146" t="str">
        <f t="shared" si="5"/>
        <v/>
      </c>
    </row>
    <row r="10" spans="1:26" x14ac:dyDescent="0.45">
      <c r="A10" s="158"/>
      <c r="B10" s="154"/>
      <c r="C10" s="159"/>
      <c r="D10" s="122"/>
      <c r="E10" s="122"/>
      <c r="F10" s="154"/>
      <c r="G10" s="141">
        <f>IFERROR(VLOOKUP(F10,'Program Summary'!$F$45:$G$49,2,FALSE),0)</f>
        <v>0</v>
      </c>
      <c r="H10" s="122"/>
      <c r="I10" s="122"/>
      <c r="J10" s="122"/>
      <c r="K10" s="122"/>
      <c r="L10" s="141">
        <f>SUMIFS(Enrolment!G:G,Enrolment!B:B,A10,Enrolment!C:C,B10,Enrolment!D:D,C10)</f>
        <v>0</v>
      </c>
      <c r="M10" s="142">
        <f t="shared" si="0"/>
        <v>0</v>
      </c>
      <c r="N10" s="119">
        <f t="shared" si="1"/>
        <v>0</v>
      </c>
      <c r="O10" s="119">
        <f t="shared" si="2"/>
        <v>0</v>
      </c>
      <c r="P10" s="119">
        <f t="shared" si="3"/>
        <v>0</v>
      </c>
      <c r="Q10" s="147">
        <f t="shared" si="4"/>
        <v>0</v>
      </c>
      <c r="R10" s="146" t="str">
        <f t="shared" si="5"/>
        <v/>
      </c>
    </row>
    <row r="11" spans="1:26" x14ac:dyDescent="0.45">
      <c r="A11" s="158"/>
      <c r="B11" s="154"/>
      <c r="C11" s="159"/>
      <c r="D11" s="122"/>
      <c r="E11" s="122"/>
      <c r="F11" s="154"/>
      <c r="G11" s="141">
        <f>IFERROR(VLOOKUP(F11,'Program Summary'!$F$45:$G$49,2,FALSE),0)</f>
        <v>0</v>
      </c>
      <c r="H11" s="122"/>
      <c r="I11" s="122"/>
      <c r="J11" s="122"/>
      <c r="K11" s="122"/>
      <c r="L11" s="141">
        <f>SUMIFS(Enrolment!G:G,Enrolment!B:B,A11,Enrolment!C:C,B11,Enrolment!D:D,C11)</f>
        <v>0</v>
      </c>
      <c r="M11" s="142">
        <f t="shared" si="0"/>
        <v>0</v>
      </c>
      <c r="N11" s="119">
        <f t="shared" si="1"/>
        <v>0</v>
      </c>
      <c r="O11" s="119">
        <f t="shared" si="2"/>
        <v>0</v>
      </c>
      <c r="P11" s="119">
        <f t="shared" si="3"/>
        <v>0</v>
      </c>
      <c r="Q11" s="147">
        <f t="shared" si="4"/>
        <v>0</v>
      </c>
      <c r="R11" s="146" t="str">
        <f t="shared" si="5"/>
        <v/>
      </c>
    </row>
    <row r="12" spans="1:26" x14ac:dyDescent="0.45">
      <c r="A12" s="158"/>
      <c r="B12" s="154"/>
      <c r="C12" s="159"/>
      <c r="D12" s="122"/>
      <c r="E12" s="122"/>
      <c r="F12" s="154"/>
      <c r="G12" s="141">
        <f>IFERROR(VLOOKUP(F12,'Program Summary'!$F$45:$G$49,2,FALSE),0)</f>
        <v>0</v>
      </c>
      <c r="H12" s="122"/>
      <c r="I12" s="122"/>
      <c r="J12" s="122"/>
      <c r="K12" s="122"/>
      <c r="L12" s="141">
        <f>SUMIFS(Enrolment!G:G,Enrolment!B:B,A12,Enrolment!C:C,B12,Enrolment!D:D,C12)</f>
        <v>0</v>
      </c>
      <c r="M12" s="142">
        <f t="shared" si="0"/>
        <v>0</v>
      </c>
      <c r="N12" s="119">
        <f t="shared" si="1"/>
        <v>0</v>
      </c>
      <c r="O12" s="119">
        <f t="shared" si="2"/>
        <v>0</v>
      </c>
      <c r="P12" s="119">
        <f t="shared" si="3"/>
        <v>0</v>
      </c>
      <c r="Q12" s="147">
        <f t="shared" si="4"/>
        <v>0</v>
      </c>
      <c r="R12" s="146" t="str">
        <f t="shared" si="5"/>
        <v/>
      </c>
      <c r="V12" s="118"/>
      <c r="W12" s="118"/>
      <c r="X12" s="118"/>
    </row>
    <row r="13" spans="1:26" x14ac:dyDescent="0.45">
      <c r="A13" s="158"/>
      <c r="B13" s="154"/>
      <c r="C13" s="159"/>
      <c r="D13" s="122"/>
      <c r="E13" s="122"/>
      <c r="F13" s="154"/>
      <c r="G13" s="141">
        <f>IFERROR(VLOOKUP(F13,'Program Summary'!$F$45:$G$49,2,FALSE),0)</f>
        <v>0</v>
      </c>
      <c r="H13" s="122"/>
      <c r="I13" s="122"/>
      <c r="J13" s="122"/>
      <c r="K13" s="122"/>
      <c r="L13" s="141">
        <f>SUMIFS(Enrolment!G:G,Enrolment!B:B,A13,Enrolment!C:C,B13,Enrolment!D:D,C13)</f>
        <v>0</v>
      </c>
      <c r="M13" s="142">
        <f t="shared" si="0"/>
        <v>0</v>
      </c>
      <c r="N13" s="119">
        <f t="shared" si="1"/>
        <v>0</v>
      </c>
      <c r="O13" s="119">
        <f t="shared" si="2"/>
        <v>0</v>
      </c>
      <c r="P13" s="119">
        <f t="shared" si="3"/>
        <v>0</v>
      </c>
      <c r="Q13" s="147">
        <f t="shared" si="4"/>
        <v>0</v>
      </c>
      <c r="R13" s="146" t="str">
        <f t="shared" si="5"/>
        <v/>
      </c>
      <c r="V13" s="118"/>
      <c r="W13" s="118"/>
      <c r="X13" s="118"/>
    </row>
    <row r="14" spans="1:26" x14ac:dyDescent="0.45">
      <c r="A14" s="158"/>
      <c r="B14" s="154"/>
      <c r="C14" s="159"/>
      <c r="D14" s="122"/>
      <c r="E14" s="122"/>
      <c r="F14" s="154"/>
      <c r="G14" s="141">
        <f>IFERROR(VLOOKUP(F14,'Program Summary'!$F$45:$G$49,2,FALSE),0)</f>
        <v>0</v>
      </c>
      <c r="H14" s="122"/>
      <c r="I14" s="122"/>
      <c r="J14" s="122"/>
      <c r="K14" s="122"/>
      <c r="L14" s="141">
        <f>SUMIFS(Enrolment!G:G,Enrolment!B:B,A14,Enrolment!C:C,B14,Enrolment!D:D,C14)</f>
        <v>0</v>
      </c>
      <c r="M14" s="142">
        <f t="shared" si="0"/>
        <v>0</v>
      </c>
      <c r="N14" s="119">
        <f t="shared" si="1"/>
        <v>0</v>
      </c>
      <c r="O14" s="119">
        <f t="shared" si="2"/>
        <v>0</v>
      </c>
      <c r="P14" s="119">
        <f t="shared" si="3"/>
        <v>0</v>
      </c>
      <c r="Q14" s="147">
        <f t="shared" si="4"/>
        <v>0</v>
      </c>
      <c r="R14" s="146" t="str">
        <f t="shared" si="5"/>
        <v/>
      </c>
      <c r="V14" s="118"/>
      <c r="W14" s="118"/>
      <c r="X14" s="118"/>
      <c r="Z14" s="123"/>
    </row>
    <row r="15" spans="1:26" x14ac:dyDescent="0.45">
      <c r="A15" s="158"/>
      <c r="B15" s="154"/>
      <c r="C15" s="159"/>
      <c r="D15" s="122"/>
      <c r="E15" s="122"/>
      <c r="F15" s="154"/>
      <c r="G15" s="141">
        <f>IFERROR(VLOOKUP(F15,'Program Summary'!$F$45:$G$49,2,FALSE),0)</f>
        <v>0</v>
      </c>
      <c r="H15" s="122"/>
      <c r="I15" s="122"/>
      <c r="J15" s="122"/>
      <c r="K15" s="122"/>
      <c r="L15" s="141">
        <f>SUMIFS(Enrolment!G:G,Enrolment!B:B,A15,Enrolment!C:C,B15,Enrolment!D:D,C15)</f>
        <v>0</v>
      </c>
      <c r="M15" s="142">
        <f t="shared" si="0"/>
        <v>0</v>
      </c>
      <c r="N15" s="119">
        <f t="shared" si="1"/>
        <v>0</v>
      </c>
      <c r="O15" s="119">
        <f t="shared" si="2"/>
        <v>0</v>
      </c>
      <c r="P15" s="119">
        <f t="shared" si="3"/>
        <v>0</v>
      </c>
      <c r="Q15" s="147">
        <f t="shared" si="4"/>
        <v>0</v>
      </c>
      <c r="R15" s="146" t="str">
        <f t="shared" si="5"/>
        <v/>
      </c>
      <c r="V15" s="118"/>
      <c r="W15" s="118"/>
      <c r="X15" s="118"/>
    </row>
    <row r="16" spans="1:26" x14ac:dyDescent="0.45">
      <c r="A16" s="158"/>
      <c r="B16" s="154"/>
      <c r="C16" s="159"/>
      <c r="D16" s="122"/>
      <c r="E16" s="122"/>
      <c r="F16" s="154"/>
      <c r="G16" s="141">
        <f>IFERROR(VLOOKUP(F16,'Program Summary'!$F$45:$G$49,2,FALSE),0)</f>
        <v>0</v>
      </c>
      <c r="H16" s="122"/>
      <c r="I16" s="122"/>
      <c r="J16" s="122"/>
      <c r="K16" s="122"/>
      <c r="L16" s="141">
        <f>SUMIFS(Enrolment!G:G,Enrolment!B:B,A16,Enrolment!C:C,B16,Enrolment!D:D,C16)</f>
        <v>0</v>
      </c>
      <c r="M16" s="142">
        <f t="shared" si="0"/>
        <v>0</v>
      </c>
      <c r="N16" s="119">
        <f t="shared" si="1"/>
        <v>0</v>
      </c>
      <c r="O16" s="119">
        <f t="shared" si="2"/>
        <v>0</v>
      </c>
      <c r="P16" s="119">
        <f t="shared" si="3"/>
        <v>0</v>
      </c>
      <c r="Q16" s="147">
        <f t="shared" si="4"/>
        <v>0</v>
      </c>
      <c r="R16" s="146" t="str">
        <f t="shared" si="5"/>
        <v/>
      </c>
      <c r="V16" s="118"/>
      <c r="W16" s="118"/>
      <c r="X16" s="118"/>
    </row>
    <row r="17" spans="1:24" x14ac:dyDescent="0.45">
      <c r="A17" s="158"/>
      <c r="B17" s="154"/>
      <c r="C17" s="159"/>
      <c r="D17" s="122"/>
      <c r="E17" s="122"/>
      <c r="F17" s="154"/>
      <c r="G17" s="141">
        <f>IFERROR(VLOOKUP(F17,'Program Summary'!$F$45:$G$49,2,FALSE),0)</f>
        <v>0</v>
      </c>
      <c r="H17" s="122"/>
      <c r="I17" s="122"/>
      <c r="J17" s="122"/>
      <c r="K17" s="122"/>
      <c r="L17" s="141">
        <f>SUMIFS(Enrolment!G:G,Enrolment!B:B,A17,Enrolment!C:C,B17,Enrolment!D:D,C17)</f>
        <v>0</v>
      </c>
      <c r="M17" s="142">
        <f t="shared" si="0"/>
        <v>0</v>
      </c>
      <c r="N17" s="119">
        <f t="shared" si="1"/>
        <v>0</v>
      </c>
      <c r="O17" s="119">
        <f t="shared" si="2"/>
        <v>0</v>
      </c>
      <c r="P17" s="119">
        <f t="shared" si="3"/>
        <v>0</v>
      </c>
      <c r="Q17" s="147">
        <f t="shared" si="4"/>
        <v>0</v>
      </c>
      <c r="R17" s="146" t="str">
        <f t="shared" si="5"/>
        <v/>
      </c>
      <c r="V17" s="118"/>
      <c r="W17" s="118"/>
      <c r="X17" s="118"/>
    </row>
    <row r="18" spans="1:24" x14ac:dyDescent="0.45">
      <c r="A18" s="158"/>
      <c r="B18" s="154"/>
      <c r="C18" s="159"/>
      <c r="D18" s="122"/>
      <c r="E18" s="122"/>
      <c r="F18" s="154"/>
      <c r="G18" s="141">
        <f>IFERROR(VLOOKUP(F18,'Program Summary'!$F$45:$G$49,2,FALSE),0)</f>
        <v>0</v>
      </c>
      <c r="H18" s="122"/>
      <c r="I18" s="122"/>
      <c r="J18" s="122"/>
      <c r="K18" s="122"/>
      <c r="L18" s="141">
        <f>SUMIFS(Enrolment!G:G,Enrolment!B:B,A18,Enrolment!C:C,B18,Enrolment!D:D,C18)</f>
        <v>0</v>
      </c>
      <c r="M18" s="142">
        <f t="shared" si="0"/>
        <v>0</v>
      </c>
      <c r="N18" s="119">
        <f t="shared" si="1"/>
        <v>0</v>
      </c>
      <c r="O18" s="119">
        <f t="shared" si="2"/>
        <v>0</v>
      </c>
      <c r="P18" s="119">
        <f t="shared" si="3"/>
        <v>0</v>
      </c>
      <c r="Q18" s="147">
        <f t="shared" si="4"/>
        <v>0</v>
      </c>
      <c r="R18" s="146" t="str">
        <f t="shared" si="5"/>
        <v/>
      </c>
      <c r="V18" s="118"/>
      <c r="W18" s="118"/>
      <c r="X18" s="118"/>
    </row>
    <row r="19" spans="1:24" x14ac:dyDescent="0.45">
      <c r="A19" s="158"/>
      <c r="B19" s="154"/>
      <c r="C19" s="159"/>
      <c r="D19" s="122"/>
      <c r="E19" s="122"/>
      <c r="F19" s="154"/>
      <c r="G19" s="141">
        <f>IFERROR(VLOOKUP(F19,'Program Summary'!$F$45:$G$49,2,FALSE),0)</f>
        <v>0</v>
      </c>
      <c r="H19" s="122"/>
      <c r="I19" s="122"/>
      <c r="J19" s="122"/>
      <c r="K19" s="122"/>
      <c r="L19" s="141">
        <f>SUMIFS(Enrolment!G:G,Enrolment!B:B,A19,Enrolment!C:C,B19,Enrolment!D:D,C19)</f>
        <v>0</v>
      </c>
      <c r="M19" s="142">
        <f t="shared" si="0"/>
        <v>0</v>
      </c>
      <c r="N19" s="119">
        <f t="shared" si="1"/>
        <v>0</v>
      </c>
      <c r="O19" s="119">
        <f t="shared" si="2"/>
        <v>0</v>
      </c>
      <c r="P19" s="119">
        <f t="shared" si="3"/>
        <v>0</v>
      </c>
      <c r="Q19" s="147">
        <f t="shared" si="4"/>
        <v>0</v>
      </c>
      <c r="R19" s="146" t="str">
        <f t="shared" si="5"/>
        <v/>
      </c>
      <c r="V19" s="118"/>
      <c r="W19" s="118"/>
      <c r="X19" s="118"/>
    </row>
    <row r="20" spans="1:24" x14ac:dyDescent="0.45">
      <c r="A20" s="158"/>
      <c r="B20" s="154"/>
      <c r="C20" s="159"/>
      <c r="D20" s="122"/>
      <c r="E20" s="122"/>
      <c r="F20" s="154"/>
      <c r="G20" s="141">
        <f>IFERROR(VLOOKUP(F20,'Program Summary'!$F$45:$G$49,2,FALSE),0)</f>
        <v>0</v>
      </c>
      <c r="H20" s="122"/>
      <c r="I20" s="122"/>
      <c r="J20" s="122"/>
      <c r="K20" s="122"/>
      <c r="L20" s="141">
        <f>SUMIFS(Enrolment!G:G,Enrolment!B:B,A20,Enrolment!C:C,B20,Enrolment!D:D,C20)</f>
        <v>0</v>
      </c>
      <c r="M20" s="142">
        <f t="shared" si="0"/>
        <v>0</v>
      </c>
      <c r="N20" s="119">
        <f t="shared" si="1"/>
        <v>0</v>
      </c>
      <c r="O20" s="119">
        <f t="shared" si="2"/>
        <v>0</v>
      </c>
      <c r="P20" s="119">
        <f t="shared" si="3"/>
        <v>0</v>
      </c>
      <c r="Q20" s="147">
        <f t="shared" si="4"/>
        <v>0</v>
      </c>
      <c r="R20" s="146" t="str">
        <f t="shared" si="5"/>
        <v/>
      </c>
      <c r="V20" s="118"/>
      <c r="W20" s="118"/>
      <c r="X20" s="118"/>
    </row>
    <row r="21" spans="1:24" x14ac:dyDescent="0.45">
      <c r="A21" s="158"/>
      <c r="B21" s="154"/>
      <c r="C21" s="159"/>
      <c r="D21" s="122"/>
      <c r="E21" s="122"/>
      <c r="F21" s="154"/>
      <c r="G21" s="141">
        <f>IFERROR(VLOOKUP(F21,'Program Summary'!$F$45:$G$49,2,FALSE),0)</f>
        <v>0</v>
      </c>
      <c r="H21" s="122"/>
      <c r="I21" s="122"/>
      <c r="J21" s="122"/>
      <c r="K21" s="122"/>
      <c r="L21" s="141">
        <f>SUMIFS(Enrolment!G:G,Enrolment!B:B,A21,Enrolment!C:C,B21,Enrolment!D:D,C21)</f>
        <v>0</v>
      </c>
      <c r="M21" s="142">
        <f t="shared" si="0"/>
        <v>0</v>
      </c>
      <c r="N21" s="119">
        <f t="shared" si="1"/>
        <v>0</v>
      </c>
      <c r="O21" s="119">
        <f t="shared" si="2"/>
        <v>0</v>
      </c>
      <c r="P21" s="119">
        <f t="shared" si="3"/>
        <v>0</v>
      </c>
      <c r="Q21" s="147">
        <f t="shared" si="4"/>
        <v>0</v>
      </c>
      <c r="R21" s="146" t="str">
        <f t="shared" si="5"/>
        <v/>
      </c>
      <c r="V21" s="118"/>
      <c r="W21" s="118"/>
      <c r="X21" s="118"/>
    </row>
    <row r="22" spans="1:24" x14ac:dyDescent="0.45">
      <c r="A22" s="158"/>
      <c r="B22" s="154"/>
      <c r="C22" s="159"/>
      <c r="D22" s="122"/>
      <c r="E22" s="122"/>
      <c r="F22" s="154"/>
      <c r="G22" s="141">
        <f>IFERROR(VLOOKUP(F22,'Program Summary'!$F$45:$G$49,2,FALSE),0)</f>
        <v>0</v>
      </c>
      <c r="H22" s="122"/>
      <c r="I22" s="122"/>
      <c r="J22" s="122"/>
      <c r="K22" s="122"/>
      <c r="L22" s="141">
        <f>SUMIFS(Enrolment!G:G,Enrolment!B:B,A22,Enrolment!C:C,B22,Enrolment!D:D,C22)</f>
        <v>0</v>
      </c>
      <c r="M22" s="142">
        <f t="shared" si="0"/>
        <v>0</v>
      </c>
      <c r="N22" s="119">
        <f t="shared" si="1"/>
        <v>0</v>
      </c>
      <c r="O22" s="119">
        <f t="shared" si="2"/>
        <v>0</v>
      </c>
      <c r="P22" s="119">
        <f t="shared" si="3"/>
        <v>0</v>
      </c>
      <c r="Q22" s="147">
        <f t="shared" si="4"/>
        <v>0</v>
      </c>
      <c r="R22" s="146" t="str">
        <f t="shared" si="5"/>
        <v/>
      </c>
      <c r="V22" s="118"/>
      <c r="W22" s="118"/>
      <c r="X22" s="118"/>
    </row>
    <row r="23" spans="1:24" x14ac:dyDescent="0.45">
      <c r="A23" s="158"/>
      <c r="B23" s="154"/>
      <c r="C23" s="159"/>
      <c r="D23" s="122"/>
      <c r="E23" s="122"/>
      <c r="F23" s="154"/>
      <c r="G23" s="141">
        <f>IFERROR(VLOOKUP(F23,'Program Summary'!$F$45:$G$49,2,FALSE),0)</f>
        <v>0</v>
      </c>
      <c r="H23" s="122"/>
      <c r="I23" s="122"/>
      <c r="J23" s="122"/>
      <c r="K23" s="122"/>
      <c r="L23" s="141">
        <f>SUMIFS(Enrolment!G:G,Enrolment!B:B,A23,Enrolment!C:C,B23,Enrolment!D:D,C23)</f>
        <v>0</v>
      </c>
      <c r="M23" s="142">
        <f t="shared" si="0"/>
        <v>0</v>
      </c>
      <c r="N23" s="119">
        <f t="shared" si="1"/>
        <v>0</v>
      </c>
      <c r="O23" s="119">
        <f t="shared" si="2"/>
        <v>0</v>
      </c>
      <c r="P23" s="119">
        <f t="shared" si="3"/>
        <v>0</v>
      </c>
      <c r="Q23" s="147">
        <f t="shared" si="4"/>
        <v>0</v>
      </c>
      <c r="R23" s="146" t="str">
        <f t="shared" si="5"/>
        <v/>
      </c>
      <c r="V23" s="118"/>
      <c r="W23" s="118"/>
      <c r="X23" s="118"/>
    </row>
    <row r="24" spans="1:24" x14ac:dyDescent="0.45">
      <c r="A24" s="158"/>
      <c r="B24" s="154"/>
      <c r="C24" s="159"/>
      <c r="D24" s="122"/>
      <c r="E24" s="122"/>
      <c r="F24" s="154"/>
      <c r="G24" s="141">
        <f>IFERROR(VLOOKUP(F24,'Program Summary'!$F$45:$G$49,2,FALSE),0)</f>
        <v>0</v>
      </c>
      <c r="H24" s="122"/>
      <c r="I24" s="122"/>
      <c r="J24" s="122"/>
      <c r="K24" s="122"/>
      <c r="L24" s="141">
        <f>SUMIFS(Enrolment!G:G,Enrolment!B:B,A24,Enrolment!C:C,B24,Enrolment!D:D,C24)</f>
        <v>0</v>
      </c>
      <c r="M24" s="142">
        <f t="shared" si="0"/>
        <v>0</v>
      </c>
      <c r="N24" s="119">
        <f t="shared" si="1"/>
        <v>0</v>
      </c>
      <c r="O24" s="119">
        <f t="shared" si="2"/>
        <v>0</v>
      </c>
      <c r="P24" s="119">
        <f t="shared" si="3"/>
        <v>0</v>
      </c>
      <c r="Q24" s="147">
        <f t="shared" si="4"/>
        <v>0</v>
      </c>
      <c r="R24" s="146" t="str">
        <f t="shared" si="5"/>
        <v/>
      </c>
      <c r="V24" s="118"/>
      <c r="W24" s="118"/>
      <c r="X24" s="118"/>
    </row>
    <row r="25" spans="1:24" x14ac:dyDescent="0.45">
      <c r="A25" s="158"/>
      <c r="B25" s="154"/>
      <c r="C25" s="159"/>
      <c r="D25" s="122"/>
      <c r="E25" s="122"/>
      <c r="F25" s="154"/>
      <c r="G25" s="141">
        <f>IFERROR(VLOOKUP(F25,'Program Summary'!$F$45:$G$49,2,FALSE),0)</f>
        <v>0</v>
      </c>
      <c r="H25" s="122"/>
      <c r="I25" s="122"/>
      <c r="J25" s="122"/>
      <c r="K25" s="122"/>
      <c r="L25" s="141">
        <f>SUMIFS(Enrolment!G:G,Enrolment!B:B,A25,Enrolment!C:C,B25,Enrolment!D:D,C25)</f>
        <v>0</v>
      </c>
      <c r="M25" s="142">
        <f t="shared" si="0"/>
        <v>0</v>
      </c>
      <c r="N25" s="119">
        <f t="shared" si="1"/>
        <v>0</v>
      </c>
      <c r="O25" s="119">
        <f t="shared" si="2"/>
        <v>0</v>
      </c>
      <c r="P25" s="119">
        <f t="shared" si="3"/>
        <v>0</v>
      </c>
      <c r="Q25" s="147">
        <f t="shared" si="4"/>
        <v>0</v>
      </c>
      <c r="R25" s="146" t="str">
        <f t="shared" si="5"/>
        <v/>
      </c>
      <c r="V25" s="118"/>
      <c r="W25" s="118"/>
      <c r="X25" s="118"/>
    </row>
    <row r="26" spans="1:24" x14ac:dyDescent="0.45">
      <c r="A26" s="158"/>
      <c r="B26" s="154"/>
      <c r="C26" s="159"/>
      <c r="D26" s="122"/>
      <c r="E26" s="122"/>
      <c r="F26" s="154"/>
      <c r="G26" s="141">
        <f>IFERROR(VLOOKUP(F26,'Program Summary'!$F$45:$G$49,2,FALSE),0)</f>
        <v>0</v>
      </c>
      <c r="H26" s="122"/>
      <c r="I26" s="122"/>
      <c r="J26" s="122"/>
      <c r="K26" s="122"/>
      <c r="L26" s="141">
        <f>SUMIFS(Enrolment!G:G,Enrolment!B:B,A26,Enrolment!C:C,B26,Enrolment!D:D,C26)</f>
        <v>0</v>
      </c>
      <c r="M26" s="142">
        <f t="shared" si="0"/>
        <v>0</v>
      </c>
      <c r="N26" s="119">
        <f t="shared" si="1"/>
        <v>0</v>
      </c>
      <c r="O26" s="119">
        <f t="shared" si="2"/>
        <v>0</v>
      </c>
      <c r="P26" s="119">
        <f t="shared" si="3"/>
        <v>0</v>
      </c>
      <c r="Q26" s="147">
        <f t="shared" si="4"/>
        <v>0</v>
      </c>
      <c r="R26" s="146" t="str">
        <f t="shared" si="5"/>
        <v/>
      </c>
      <c r="V26" s="118"/>
      <c r="W26" s="118"/>
      <c r="X26" s="118"/>
    </row>
    <row r="27" spans="1:24" x14ac:dyDescent="0.45">
      <c r="A27" s="158"/>
      <c r="B27" s="154"/>
      <c r="C27" s="159"/>
      <c r="D27" s="122"/>
      <c r="E27" s="122"/>
      <c r="F27" s="154"/>
      <c r="G27" s="141">
        <f>IFERROR(VLOOKUP(F27,'Program Summary'!$F$45:$G$49,2,FALSE),0)</f>
        <v>0</v>
      </c>
      <c r="H27" s="122"/>
      <c r="I27" s="122"/>
      <c r="J27" s="122"/>
      <c r="K27" s="122"/>
      <c r="L27" s="141">
        <f>SUMIFS(Enrolment!G:G,Enrolment!B:B,A27,Enrolment!C:C,B27,Enrolment!D:D,C27)</f>
        <v>0</v>
      </c>
      <c r="M27" s="142">
        <f t="shared" si="0"/>
        <v>0</v>
      </c>
      <c r="N27" s="119">
        <f t="shared" si="1"/>
        <v>0</v>
      </c>
      <c r="O27" s="119">
        <f t="shared" si="2"/>
        <v>0</v>
      </c>
      <c r="P27" s="119">
        <f t="shared" si="3"/>
        <v>0</v>
      </c>
      <c r="Q27" s="147">
        <f t="shared" si="4"/>
        <v>0</v>
      </c>
      <c r="R27" s="146" t="str">
        <f t="shared" si="5"/>
        <v/>
      </c>
      <c r="V27" s="118"/>
      <c r="W27" s="118"/>
      <c r="X27" s="118"/>
    </row>
    <row r="28" spans="1:24" x14ac:dyDescent="0.45">
      <c r="A28" s="158"/>
      <c r="B28" s="154"/>
      <c r="C28" s="159"/>
      <c r="D28" s="122"/>
      <c r="E28" s="122"/>
      <c r="F28" s="154"/>
      <c r="G28" s="141">
        <f>IFERROR(VLOOKUP(F28,'Program Summary'!$F$45:$G$49,2,FALSE),0)</f>
        <v>0</v>
      </c>
      <c r="H28" s="122"/>
      <c r="I28" s="122"/>
      <c r="J28" s="122"/>
      <c r="K28" s="122"/>
      <c r="L28" s="141">
        <f>SUMIFS(Enrolment!G:G,Enrolment!B:B,A28,Enrolment!C:C,B28,Enrolment!D:D,C28)</f>
        <v>0</v>
      </c>
      <c r="M28" s="142">
        <f t="shared" si="0"/>
        <v>0</v>
      </c>
      <c r="N28" s="119">
        <f t="shared" si="1"/>
        <v>0</v>
      </c>
      <c r="O28" s="119">
        <f t="shared" si="2"/>
        <v>0</v>
      </c>
      <c r="P28" s="119">
        <f t="shared" si="3"/>
        <v>0</v>
      </c>
      <c r="Q28" s="147">
        <f t="shared" si="4"/>
        <v>0</v>
      </c>
      <c r="R28" s="146" t="str">
        <f t="shared" si="5"/>
        <v/>
      </c>
      <c r="V28" s="118"/>
      <c r="W28" s="118"/>
      <c r="X28" s="118"/>
    </row>
    <row r="29" spans="1:24" x14ac:dyDescent="0.45">
      <c r="A29" s="158"/>
      <c r="B29" s="154"/>
      <c r="C29" s="159"/>
      <c r="D29" s="122"/>
      <c r="E29" s="122"/>
      <c r="F29" s="154"/>
      <c r="G29" s="141">
        <f>IFERROR(VLOOKUP(F29,'Program Summary'!$F$45:$G$49,2,FALSE),0)</f>
        <v>0</v>
      </c>
      <c r="H29" s="122"/>
      <c r="I29" s="122"/>
      <c r="J29" s="122"/>
      <c r="K29" s="122"/>
      <c r="L29" s="141">
        <f>SUMIFS(Enrolment!G:G,Enrolment!B:B,A29,Enrolment!C:C,B29,Enrolment!D:D,C29)</f>
        <v>0</v>
      </c>
      <c r="M29" s="142">
        <f t="shared" si="0"/>
        <v>0</v>
      </c>
      <c r="N29" s="119">
        <f t="shared" si="1"/>
        <v>0</v>
      </c>
      <c r="O29" s="119">
        <f t="shared" si="2"/>
        <v>0</v>
      </c>
      <c r="P29" s="119">
        <f t="shared" si="3"/>
        <v>0</v>
      </c>
      <c r="Q29" s="147">
        <f t="shared" si="4"/>
        <v>0</v>
      </c>
      <c r="R29" s="146" t="str">
        <f t="shared" si="5"/>
        <v/>
      </c>
      <c r="V29" s="118"/>
      <c r="W29" s="118"/>
      <c r="X29" s="118"/>
    </row>
    <row r="30" spans="1:24" x14ac:dyDescent="0.45">
      <c r="A30" s="158"/>
      <c r="B30" s="154"/>
      <c r="C30" s="159"/>
      <c r="D30" s="122"/>
      <c r="E30" s="122"/>
      <c r="F30" s="154"/>
      <c r="G30" s="141">
        <f>IFERROR(VLOOKUP(F30,'Program Summary'!$F$45:$G$49,2,FALSE),0)</f>
        <v>0</v>
      </c>
      <c r="H30" s="122"/>
      <c r="I30" s="122"/>
      <c r="J30" s="122"/>
      <c r="K30" s="122"/>
      <c r="L30" s="141">
        <f>SUMIFS(Enrolment!G:G,Enrolment!B:B,A30,Enrolment!C:C,B30,Enrolment!D:D,C30)</f>
        <v>0</v>
      </c>
      <c r="M30" s="142">
        <f t="shared" si="0"/>
        <v>0</v>
      </c>
      <c r="N30" s="119">
        <f t="shared" si="1"/>
        <v>0</v>
      </c>
      <c r="O30" s="119">
        <f t="shared" si="2"/>
        <v>0</v>
      </c>
      <c r="P30" s="119">
        <f t="shared" si="3"/>
        <v>0</v>
      </c>
      <c r="Q30" s="147">
        <f t="shared" si="4"/>
        <v>0</v>
      </c>
      <c r="R30" s="146" t="str">
        <f t="shared" si="5"/>
        <v/>
      </c>
      <c r="V30" s="118"/>
      <c r="W30" s="118"/>
      <c r="X30" s="118"/>
    </row>
    <row r="31" spans="1:24" x14ac:dyDescent="0.45">
      <c r="A31" s="158"/>
      <c r="B31" s="154"/>
      <c r="C31" s="159"/>
      <c r="D31" s="122"/>
      <c r="E31" s="122"/>
      <c r="F31" s="154"/>
      <c r="G31" s="141">
        <f>IFERROR(VLOOKUP(F31,'Program Summary'!$F$45:$G$49,2,FALSE),0)</f>
        <v>0</v>
      </c>
      <c r="H31" s="122"/>
      <c r="I31" s="122"/>
      <c r="J31" s="122"/>
      <c r="K31" s="122"/>
      <c r="L31" s="141">
        <f>SUMIFS(Enrolment!G:G,Enrolment!B:B,A31,Enrolment!C:C,B31,Enrolment!D:D,C31)</f>
        <v>0</v>
      </c>
      <c r="M31" s="142">
        <f t="shared" si="0"/>
        <v>0</v>
      </c>
      <c r="N31" s="119">
        <f t="shared" si="1"/>
        <v>0</v>
      </c>
      <c r="O31" s="119">
        <f t="shared" si="2"/>
        <v>0</v>
      </c>
      <c r="P31" s="119">
        <f t="shared" si="3"/>
        <v>0</v>
      </c>
      <c r="Q31" s="147">
        <f t="shared" si="4"/>
        <v>0</v>
      </c>
      <c r="R31" s="146" t="str">
        <f t="shared" si="5"/>
        <v/>
      </c>
      <c r="V31" s="118"/>
      <c r="W31" s="118"/>
      <c r="X31" s="118"/>
    </row>
    <row r="32" spans="1:24" x14ac:dyDescent="0.45">
      <c r="A32" s="158"/>
      <c r="B32" s="154"/>
      <c r="C32" s="159"/>
      <c r="D32" s="122"/>
      <c r="E32" s="122"/>
      <c r="F32" s="154"/>
      <c r="G32" s="141">
        <f>IFERROR(VLOOKUP(F32,'Program Summary'!$F$45:$G$49,2,FALSE),0)</f>
        <v>0</v>
      </c>
      <c r="H32" s="122"/>
      <c r="I32" s="122"/>
      <c r="J32" s="122"/>
      <c r="K32" s="122"/>
      <c r="L32" s="141">
        <f>SUMIFS(Enrolment!G:G,Enrolment!B:B,A32,Enrolment!C:C,B32,Enrolment!D:D,C32)</f>
        <v>0</v>
      </c>
      <c r="M32" s="142">
        <f t="shared" si="0"/>
        <v>0</v>
      </c>
      <c r="N32" s="119">
        <f t="shared" si="1"/>
        <v>0</v>
      </c>
      <c r="O32" s="119">
        <f t="shared" si="2"/>
        <v>0</v>
      </c>
      <c r="P32" s="119">
        <f t="shared" si="3"/>
        <v>0</v>
      </c>
      <c r="Q32" s="147">
        <f t="shared" si="4"/>
        <v>0</v>
      </c>
      <c r="R32" s="146" t="str">
        <f t="shared" si="5"/>
        <v/>
      </c>
      <c r="V32" s="118"/>
      <c r="W32" s="118"/>
      <c r="X32" s="118"/>
    </row>
    <row r="33" spans="1:24" x14ac:dyDescent="0.45">
      <c r="A33" s="158"/>
      <c r="B33" s="154"/>
      <c r="C33" s="159"/>
      <c r="D33" s="122"/>
      <c r="E33" s="122"/>
      <c r="F33" s="154"/>
      <c r="G33" s="141">
        <f>IFERROR(VLOOKUP(F33,'Program Summary'!$F$45:$G$49,2,FALSE),0)</f>
        <v>0</v>
      </c>
      <c r="H33" s="122"/>
      <c r="I33" s="122"/>
      <c r="J33" s="122"/>
      <c r="K33" s="122"/>
      <c r="L33" s="141">
        <f>SUMIFS(Enrolment!G:G,Enrolment!B:B,A33,Enrolment!C:C,B33,Enrolment!D:D,C33)</f>
        <v>0</v>
      </c>
      <c r="M33" s="142">
        <f t="shared" si="0"/>
        <v>0</v>
      </c>
      <c r="N33" s="119">
        <f t="shared" si="1"/>
        <v>0</v>
      </c>
      <c r="O33" s="119">
        <f t="shared" si="2"/>
        <v>0</v>
      </c>
      <c r="P33" s="119">
        <f t="shared" si="3"/>
        <v>0</v>
      </c>
      <c r="Q33" s="147">
        <f t="shared" si="4"/>
        <v>0</v>
      </c>
      <c r="R33" s="146" t="str">
        <f t="shared" si="5"/>
        <v/>
      </c>
      <c r="V33" s="118"/>
      <c r="W33" s="118"/>
      <c r="X33" s="118"/>
    </row>
    <row r="34" spans="1:24" x14ac:dyDescent="0.45">
      <c r="A34" s="158"/>
      <c r="B34" s="154"/>
      <c r="C34" s="159"/>
      <c r="D34" s="122"/>
      <c r="E34" s="122"/>
      <c r="F34" s="154"/>
      <c r="G34" s="141">
        <f>IFERROR(VLOOKUP(F34,'Program Summary'!$F$45:$G$49,2,FALSE),0)</f>
        <v>0</v>
      </c>
      <c r="H34" s="122"/>
      <c r="I34" s="122"/>
      <c r="J34" s="122"/>
      <c r="K34" s="122"/>
      <c r="L34" s="141">
        <f>SUMIFS(Enrolment!G:G,Enrolment!B:B,A34,Enrolment!C:C,B34,Enrolment!D:D,C34)</f>
        <v>0</v>
      </c>
      <c r="M34" s="142">
        <f t="shared" si="0"/>
        <v>0</v>
      </c>
      <c r="N34" s="119">
        <f t="shared" si="1"/>
        <v>0</v>
      </c>
      <c r="O34" s="119">
        <f t="shared" si="2"/>
        <v>0</v>
      </c>
      <c r="P34" s="119">
        <f t="shared" si="3"/>
        <v>0</v>
      </c>
      <c r="Q34" s="147">
        <f t="shared" si="4"/>
        <v>0</v>
      </c>
      <c r="R34" s="146" t="str">
        <f t="shared" si="5"/>
        <v/>
      </c>
      <c r="V34" s="118"/>
      <c r="W34" s="118"/>
      <c r="X34" s="118"/>
    </row>
    <row r="35" spans="1:24" x14ac:dyDescent="0.45">
      <c r="A35" s="158"/>
      <c r="B35" s="154"/>
      <c r="C35" s="159"/>
      <c r="D35" s="122"/>
      <c r="E35" s="122"/>
      <c r="F35" s="154"/>
      <c r="G35" s="141">
        <f>IFERROR(VLOOKUP(F35,'Program Summary'!$F$45:$G$49,2,FALSE),0)</f>
        <v>0</v>
      </c>
      <c r="H35" s="122"/>
      <c r="I35" s="122"/>
      <c r="J35" s="122"/>
      <c r="K35" s="122"/>
      <c r="L35" s="141">
        <f>SUMIFS(Enrolment!G:G,Enrolment!B:B,A35,Enrolment!C:C,B35,Enrolment!D:D,C35)</f>
        <v>0</v>
      </c>
      <c r="M35" s="142">
        <f t="shared" si="0"/>
        <v>0</v>
      </c>
      <c r="N35" s="119">
        <f t="shared" si="1"/>
        <v>0</v>
      </c>
      <c r="O35" s="119">
        <f t="shared" si="2"/>
        <v>0</v>
      </c>
      <c r="P35" s="119">
        <f t="shared" si="3"/>
        <v>0</v>
      </c>
      <c r="Q35" s="147">
        <f t="shared" si="4"/>
        <v>0</v>
      </c>
      <c r="R35" s="146" t="str">
        <f t="shared" si="5"/>
        <v/>
      </c>
      <c r="V35" s="118"/>
      <c r="W35" s="118"/>
      <c r="X35" s="118"/>
    </row>
    <row r="36" spans="1:24" x14ac:dyDescent="0.45">
      <c r="A36" s="158"/>
      <c r="B36" s="154"/>
      <c r="C36" s="159"/>
      <c r="D36" s="122"/>
      <c r="E36" s="122"/>
      <c r="F36" s="154"/>
      <c r="G36" s="141">
        <f>IFERROR(VLOOKUP(F36,'Program Summary'!$F$45:$G$49,2,FALSE),0)</f>
        <v>0</v>
      </c>
      <c r="H36" s="122"/>
      <c r="I36" s="122"/>
      <c r="J36" s="122"/>
      <c r="K36" s="122"/>
      <c r="L36" s="141">
        <f>SUMIFS(Enrolment!G:G,Enrolment!B:B,A36,Enrolment!C:C,B36,Enrolment!D:D,C36)</f>
        <v>0</v>
      </c>
      <c r="M36" s="142">
        <f t="shared" si="0"/>
        <v>0</v>
      </c>
      <c r="N36" s="119">
        <f t="shared" si="1"/>
        <v>0</v>
      </c>
      <c r="O36" s="119">
        <f t="shared" si="2"/>
        <v>0</v>
      </c>
      <c r="P36" s="119">
        <f t="shared" si="3"/>
        <v>0</v>
      </c>
      <c r="Q36" s="147">
        <f t="shared" si="4"/>
        <v>0</v>
      </c>
      <c r="R36" s="146" t="str">
        <f t="shared" si="5"/>
        <v/>
      </c>
      <c r="V36" s="118"/>
      <c r="W36" s="118"/>
      <c r="X36" s="118"/>
    </row>
    <row r="37" spans="1:24" x14ac:dyDescent="0.45">
      <c r="A37" s="158"/>
      <c r="B37" s="154"/>
      <c r="C37" s="159"/>
      <c r="D37" s="122"/>
      <c r="E37" s="122"/>
      <c r="F37" s="154"/>
      <c r="G37" s="141">
        <f>IFERROR(VLOOKUP(F37,'Program Summary'!$F$45:$G$49,2,FALSE),0)</f>
        <v>0</v>
      </c>
      <c r="H37" s="122"/>
      <c r="I37" s="122"/>
      <c r="J37" s="122"/>
      <c r="K37" s="122"/>
      <c r="L37" s="141">
        <f>SUMIFS(Enrolment!G:G,Enrolment!B:B,A37,Enrolment!C:C,B37,Enrolment!D:D,C37)</f>
        <v>0</v>
      </c>
      <c r="M37" s="142">
        <f t="shared" si="0"/>
        <v>0</v>
      </c>
      <c r="N37" s="119">
        <f t="shared" si="1"/>
        <v>0</v>
      </c>
      <c r="O37" s="119">
        <f t="shared" si="2"/>
        <v>0</v>
      </c>
      <c r="P37" s="119">
        <f t="shared" si="3"/>
        <v>0</v>
      </c>
      <c r="Q37" s="147">
        <f t="shared" si="4"/>
        <v>0</v>
      </c>
      <c r="R37" s="146" t="str">
        <f t="shared" si="5"/>
        <v/>
      </c>
      <c r="V37" s="118"/>
      <c r="W37" s="118"/>
      <c r="X37" s="118"/>
    </row>
    <row r="38" spans="1:24" x14ac:dyDescent="0.45">
      <c r="A38" s="158"/>
      <c r="B38" s="154"/>
      <c r="C38" s="159"/>
      <c r="D38" s="122"/>
      <c r="E38" s="122"/>
      <c r="F38" s="154"/>
      <c r="G38" s="141">
        <f>IFERROR(VLOOKUP(F38,'Program Summary'!$F$45:$G$49,2,FALSE),0)</f>
        <v>0</v>
      </c>
      <c r="H38" s="122"/>
      <c r="I38" s="122"/>
      <c r="J38" s="122"/>
      <c r="K38" s="122"/>
      <c r="L38" s="141">
        <f>SUMIFS(Enrolment!G:G,Enrolment!B:B,A38,Enrolment!C:C,B38,Enrolment!D:D,C38)</f>
        <v>0</v>
      </c>
      <c r="M38" s="142">
        <f t="shared" si="0"/>
        <v>0</v>
      </c>
      <c r="N38" s="119">
        <f t="shared" si="1"/>
        <v>0</v>
      </c>
      <c r="O38" s="119">
        <f t="shared" si="2"/>
        <v>0</v>
      </c>
      <c r="P38" s="119">
        <f t="shared" si="3"/>
        <v>0</v>
      </c>
      <c r="Q38" s="147">
        <f t="shared" si="4"/>
        <v>0</v>
      </c>
      <c r="R38" s="146" t="str">
        <f t="shared" si="5"/>
        <v/>
      </c>
      <c r="V38" s="118"/>
      <c r="W38" s="118"/>
      <c r="X38" s="118"/>
    </row>
    <row r="39" spans="1:24" x14ac:dyDescent="0.45">
      <c r="A39" s="158"/>
      <c r="B39" s="154"/>
      <c r="C39" s="159"/>
      <c r="D39" s="122"/>
      <c r="E39" s="122"/>
      <c r="F39" s="154"/>
      <c r="G39" s="141">
        <f>IFERROR(VLOOKUP(F39,'Program Summary'!$F$45:$G$49,2,FALSE),0)</f>
        <v>0</v>
      </c>
      <c r="H39" s="122"/>
      <c r="I39" s="122"/>
      <c r="J39" s="122"/>
      <c r="K39" s="122"/>
      <c r="L39" s="141">
        <f>SUMIFS(Enrolment!G:G,Enrolment!B:B,A39,Enrolment!C:C,B39,Enrolment!D:D,C39)</f>
        <v>0</v>
      </c>
      <c r="M39" s="142">
        <f t="shared" si="0"/>
        <v>0</v>
      </c>
      <c r="N39" s="119">
        <f t="shared" si="1"/>
        <v>0</v>
      </c>
      <c r="O39" s="119">
        <f t="shared" si="2"/>
        <v>0</v>
      </c>
      <c r="P39" s="119">
        <f t="shared" si="3"/>
        <v>0</v>
      </c>
      <c r="Q39" s="147">
        <f t="shared" si="4"/>
        <v>0</v>
      </c>
      <c r="R39" s="146" t="str">
        <f t="shared" si="5"/>
        <v/>
      </c>
      <c r="V39" s="118"/>
      <c r="W39" s="118"/>
      <c r="X39" s="118"/>
    </row>
    <row r="40" spans="1:24" x14ac:dyDescent="0.45">
      <c r="A40" s="158"/>
      <c r="B40" s="154"/>
      <c r="C40" s="159"/>
      <c r="D40" s="122"/>
      <c r="E40" s="122"/>
      <c r="F40" s="154"/>
      <c r="G40" s="141">
        <f>IFERROR(VLOOKUP(F40,'Program Summary'!$F$45:$G$49,2,FALSE),0)</f>
        <v>0</v>
      </c>
      <c r="H40" s="122"/>
      <c r="I40" s="122"/>
      <c r="J40" s="122"/>
      <c r="K40" s="122"/>
      <c r="L40" s="141">
        <f>SUMIFS(Enrolment!G:G,Enrolment!B:B,A40,Enrolment!C:C,B40,Enrolment!D:D,C40)</f>
        <v>0</v>
      </c>
      <c r="M40" s="142">
        <f t="shared" si="0"/>
        <v>0</v>
      </c>
      <c r="N40" s="119">
        <f t="shared" si="1"/>
        <v>0</v>
      </c>
      <c r="O40" s="119">
        <f t="shared" si="2"/>
        <v>0</v>
      </c>
      <c r="P40" s="119">
        <f t="shared" si="3"/>
        <v>0</v>
      </c>
      <c r="Q40" s="147">
        <f t="shared" si="4"/>
        <v>0</v>
      </c>
      <c r="R40" s="146" t="str">
        <f t="shared" si="5"/>
        <v/>
      </c>
      <c r="V40" s="118"/>
      <c r="W40" s="118"/>
      <c r="X40" s="118"/>
    </row>
    <row r="41" spans="1:24" x14ac:dyDescent="0.45">
      <c r="A41" s="158"/>
      <c r="B41" s="154"/>
      <c r="C41" s="159"/>
      <c r="D41" s="122"/>
      <c r="E41" s="122"/>
      <c r="F41" s="154"/>
      <c r="G41" s="141">
        <f>IFERROR(VLOOKUP(F41,'Program Summary'!$F$45:$G$49,2,FALSE),0)</f>
        <v>0</v>
      </c>
      <c r="H41" s="122"/>
      <c r="I41" s="122"/>
      <c r="J41" s="122"/>
      <c r="K41" s="122"/>
      <c r="L41" s="141">
        <f>SUMIFS(Enrolment!G:G,Enrolment!B:B,A41,Enrolment!C:C,B41,Enrolment!D:D,C41)</f>
        <v>0</v>
      </c>
      <c r="M41" s="142">
        <f t="shared" si="0"/>
        <v>0</v>
      </c>
      <c r="N41" s="119">
        <f t="shared" si="1"/>
        <v>0</v>
      </c>
      <c r="O41" s="119">
        <f t="shared" si="2"/>
        <v>0</v>
      </c>
      <c r="P41" s="119">
        <f t="shared" si="3"/>
        <v>0</v>
      </c>
      <c r="Q41" s="147">
        <f t="shared" si="4"/>
        <v>0</v>
      </c>
      <c r="R41" s="146" t="str">
        <f t="shared" si="5"/>
        <v/>
      </c>
      <c r="V41" s="118"/>
      <c r="W41" s="118"/>
      <c r="X41" s="118"/>
    </row>
    <row r="42" spans="1:24" x14ac:dyDescent="0.45">
      <c r="A42" s="158"/>
      <c r="B42" s="154"/>
      <c r="C42" s="159"/>
      <c r="D42" s="122"/>
      <c r="E42" s="122"/>
      <c r="F42" s="154"/>
      <c r="G42" s="141">
        <f>IFERROR(VLOOKUP(F42,'Program Summary'!$F$45:$G$49,2,FALSE),0)</f>
        <v>0</v>
      </c>
      <c r="H42" s="122"/>
      <c r="I42" s="122"/>
      <c r="J42" s="122"/>
      <c r="K42" s="122"/>
      <c r="L42" s="141">
        <f>SUMIFS(Enrolment!G:G,Enrolment!B:B,A42,Enrolment!C:C,B42,Enrolment!D:D,C42)</f>
        <v>0</v>
      </c>
      <c r="M42" s="142">
        <f t="shared" si="0"/>
        <v>0</v>
      </c>
      <c r="N42" s="119">
        <f t="shared" si="1"/>
        <v>0</v>
      </c>
      <c r="O42" s="119">
        <f t="shared" si="2"/>
        <v>0</v>
      </c>
      <c r="P42" s="119">
        <f t="shared" si="3"/>
        <v>0</v>
      </c>
      <c r="Q42" s="147">
        <f t="shared" si="4"/>
        <v>0</v>
      </c>
      <c r="R42" s="146" t="str">
        <f t="shared" si="5"/>
        <v/>
      </c>
      <c r="V42" s="118"/>
      <c r="W42" s="118"/>
      <c r="X42" s="118"/>
    </row>
    <row r="43" spans="1:24" x14ac:dyDescent="0.45">
      <c r="A43" s="158"/>
      <c r="B43" s="154"/>
      <c r="C43" s="159"/>
      <c r="D43" s="122"/>
      <c r="E43" s="122"/>
      <c r="F43" s="154"/>
      <c r="G43" s="141">
        <f>IFERROR(VLOOKUP(F43,'Program Summary'!$F$45:$G$49,2,FALSE),0)</f>
        <v>0</v>
      </c>
      <c r="H43" s="122"/>
      <c r="I43" s="122"/>
      <c r="J43" s="122"/>
      <c r="K43" s="122"/>
      <c r="L43" s="141">
        <f>SUMIFS(Enrolment!G:G,Enrolment!B:B,A43,Enrolment!C:C,B43,Enrolment!D:D,C43)</f>
        <v>0</v>
      </c>
      <c r="M43" s="142">
        <f t="shared" si="0"/>
        <v>0</v>
      </c>
      <c r="N43" s="119">
        <f t="shared" si="1"/>
        <v>0</v>
      </c>
      <c r="O43" s="119">
        <f t="shared" si="2"/>
        <v>0</v>
      </c>
      <c r="P43" s="119">
        <f t="shared" si="3"/>
        <v>0</v>
      </c>
      <c r="Q43" s="147">
        <f t="shared" si="4"/>
        <v>0</v>
      </c>
      <c r="R43" s="146" t="str">
        <f t="shared" si="5"/>
        <v/>
      </c>
      <c r="V43" s="118"/>
      <c r="W43" s="118"/>
      <c r="X43" s="118"/>
    </row>
    <row r="44" spans="1:24" x14ac:dyDescent="0.45">
      <c r="A44" s="158"/>
      <c r="B44" s="154"/>
      <c r="C44" s="159"/>
      <c r="D44" s="122"/>
      <c r="E44" s="122"/>
      <c r="F44" s="154"/>
      <c r="G44" s="141">
        <f>IFERROR(VLOOKUP(F44,'Program Summary'!$F$45:$G$49,2,FALSE),0)</f>
        <v>0</v>
      </c>
      <c r="H44" s="122"/>
      <c r="I44" s="122"/>
      <c r="J44" s="122"/>
      <c r="K44" s="122"/>
      <c r="L44" s="141">
        <f>SUMIFS(Enrolment!G:G,Enrolment!B:B,A44,Enrolment!C:C,B44,Enrolment!D:D,C44)</f>
        <v>0</v>
      </c>
      <c r="M44" s="142">
        <f t="shared" si="0"/>
        <v>0</v>
      </c>
      <c r="N44" s="119">
        <f t="shared" si="1"/>
        <v>0</v>
      </c>
      <c r="O44" s="119">
        <f t="shared" si="2"/>
        <v>0</v>
      </c>
      <c r="P44" s="119">
        <f t="shared" si="3"/>
        <v>0</v>
      </c>
      <c r="Q44" s="147">
        <f t="shared" si="4"/>
        <v>0</v>
      </c>
      <c r="R44" s="146" t="str">
        <f t="shared" si="5"/>
        <v/>
      </c>
      <c r="V44" s="118"/>
      <c r="W44" s="118"/>
      <c r="X44" s="118"/>
    </row>
    <row r="45" spans="1:24" x14ac:dyDescent="0.45">
      <c r="A45" s="158"/>
      <c r="B45" s="154"/>
      <c r="C45" s="159"/>
      <c r="D45" s="122"/>
      <c r="E45" s="122"/>
      <c r="F45" s="154"/>
      <c r="G45" s="141">
        <f>IFERROR(VLOOKUP(F45,'Program Summary'!$F$45:$G$49,2,FALSE),0)</f>
        <v>0</v>
      </c>
      <c r="H45" s="122"/>
      <c r="I45" s="122"/>
      <c r="J45" s="122"/>
      <c r="K45" s="122"/>
      <c r="L45" s="141">
        <f>SUMIFS(Enrolment!G:G,Enrolment!B:B,A45,Enrolment!C:C,B45,Enrolment!D:D,C45)</f>
        <v>0</v>
      </c>
      <c r="M45" s="142">
        <f t="shared" si="0"/>
        <v>0</v>
      </c>
      <c r="N45" s="119">
        <f t="shared" si="1"/>
        <v>0</v>
      </c>
      <c r="O45" s="119">
        <f t="shared" si="2"/>
        <v>0</v>
      </c>
      <c r="P45" s="119">
        <f t="shared" si="3"/>
        <v>0</v>
      </c>
      <c r="Q45" s="147">
        <f t="shared" si="4"/>
        <v>0</v>
      </c>
      <c r="R45" s="146" t="str">
        <f t="shared" si="5"/>
        <v/>
      </c>
      <c r="V45" s="118"/>
      <c r="W45" s="118"/>
      <c r="X45" s="118"/>
    </row>
    <row r="46" spans="1:24" x14ac:dyDescent="0.45">
      <c r="A46" s="158"/>
      <c r="B46" s="154"/>
      <c r="C46" s="159"/>
      <c r="D46" s="122"/>
      <c r="E46" s="122"/>
      <c r="F46" s="154"/>
      <c r="G46" s="141">
        <f>IFERROR(VLOOKUP(F46,'Program Summary'!$F$45:$G$49,2,FALSE),0)</f>
        <v>0</v>
      </c>
      <c r="H46" s="122"/>
      <c r="I46" s="122"/>
      <c r="J46" s="122"/>
      <c r="K46" s="122"/>
      <c r="L46" s="141">
        <f>SUMIFS(Enrolment!G:G,Enrolment!B:B,A46,Enrolment!C:C,B46,Enrolment!D:D,C46)</f>
        <v>0</v>
      </c>
      <c r="M46" s="142">
        <f t="shared" si="0"/>
        <v>0</v>
      </c>
      <c r="N46" s="119">
        <f t="shared" si="1"/>
        <v>0</v>
      </c>
      <c r="O46" s="119">
        <f t="shared" si="2"/>
        <v>0</v>
      </c>
      <c r="P46" s="119">
        <f t="shared" si="3"/>
        <v>0</v>
      </c>
      <c r="Q46" s="147">
        <f t="shared" si="4"/>
        <v>0</v>
      </c>
      <c r="R46" s="146" t="str">
        <f t="shared" si="5"/>
        <v/>
      </c>
      <c r="V46" s="118"/>
      <c r="W46" s="118"/>
      <c r="X46" s="118"/>
    </row>
    <row r="47" spans="1:24" x14ac:dyDescent="0.45">
      <c r="A47" s="158"/>
      <c r="B47" s="154"/>
      <c r="C47" s="159"/>
      <c r="D47" s="122"/>
      <c r="E47" s="122"/>
      <c r="F47" s="154"/>
      <c r="G47" s="141">
        <f>IFERROR(VLOOKUP(F47,'Program Summary'!$F$45:$G$49,2,FALSE),0)</f>
        <v>0</v>
      </c>
      <c r="H47" s="122"/>
      <c r="I47" s="122"/>
      <c r="J47" s="122"/>
      <c r="K47" s="122"/>
      <c r="L47" s="141">
        <f>SUMIFS(Enrolment!G:G,Enrolment!B:B,A47,Enrolment!C:C,B47,Enrolment!D:D,C47)</f>
        <v>0</v>
      </c>
      <c r="M47" s="142">
        <f t="shared" si="0"/>
        <v>0</v>
      </c>
      <c r="N47" s="119">
        <f t="shared" si="1"/>
        <v>0</v>
      </c>
      <c r="O47" s="119">
        <f t="shared" si="2"/>
        <v>0</v>
      </c>
      <c r="P47" s="119">
        <f t="shared" si="3"/>
        <v>0</v>
      </c>
      <c r="Q47" s="147">
        <f t="shared" si="4"/>
        <v>0</v>
      </c>
      <c r="R47" s="146" t="str">
        <f t="shared" si="5"/>
        <v/>
      </c>
      <c r="V47" s="118"/>
      <c r="W47" s="118"/>
      <c r="X47" s="118"/>
    </row>
    <row r="48" spans="1:24" x14ac:dyDescent="0.45">
      <c r="A48" s="158"/>
      <c r="B48" s="154"/>
      <c r="C48" s="159"/>
      <c r="D48" s="122"/>
      <c r="E48" s="122"/>
      <c r="F48" s="154"/>
      <c r="G48" s="141">
        <f>IFERROR(VLOOKUP(F48,'Program Summary'!$F$45:$G$49,2,FALSE),0)</f>
        <v>0</v>
      </c>
      <c r="H48" s="122"/>
      <c r="I48" s="122"/>
      <c r="J48" s="122"/>
      <c r="K48" s="122"/>
      <c r="L48" s="141">
        <f>SUMIFS(Enrolment!G:G,Enrolment!B:B,A48,Enrolment!C:C,B48,Enrolment!D:D,C48)</f>
        <v>0</v>
      </c>
      <c r="M48" s="142">
        <f t="shared" si="0"/>
        <v>0</v>
      </c>
      <c r="N48" s="119">
        <f t="shared" si="1"/>
        <v>0</v>
      </c>
      <c r="O48" s="119">
        <f t="shared" si="2"/>
        <v>0</v>
      </c>
      <c r="P48" s="119">
        <f t="shared" si="3"/>
        <v>0</v>
      </c>
      <c r="Q48" s="147">
        <f t="shared" si="4"/>
        <v>0</v>
      </c>
      <c r="R48" s="146" t="str">
        <f t="shared" si="5"/>
        <v/>
      </c>
      <c r="V48" s="118"/>
      <c r="W48" s="118"/>
      <c r="X48" s="118"/>
    </row>
    <row r="49" spans="1:24" x14ac:dyDescent="0.45">
      <c r="A49" s="158"/>
      <c r="B49" s="154"/>
      <c r="C49" s="159"/>
      <c r="D49" s="122"/>
      <c r="E49" s="122"/>
      <c r="F49" s="154"/>
      <c r="G49" s="141">
        <f>IFERROR(VLOOKUP(F49,'Program Summary'!$F$45:$G$49,2,FALSE),0)</f>
        <v>0</v>
      </c>
      <c r="H49" s="122"/>
      <c r="I49" s="122"/>
      <c r="J49" s="122"/>
      <c r="K49" s="122"/>
      <c r="L49" s="141">
        <f>SUMIFS(Enrolment!G:G,Enrolment!B:B,A49,Enrolment!C:C,B49,Enrolment!D:D,C49)</f>
        <v>0</v>
      </c>
      <c r="M49" s="142">
        <f t="shared" si="0"/>
        <v>0</v>
      </c>
      <c r="N49" s="119">
        <f t="shared" si="1"/>
        <v>0</v>
      </c>
      <c r="O49" s="119">
        <f t="shared" si="2"/>
        <v>0</v>
      </c>
      <c r="P49" s="119">
        <f t="shared" si="3"/>
        <v>0</v>
      </c>
      <c r="Q49" s="147">
        <f t="shared" si="4"/>
        <v>0</v>
      </c>
      <c r="R49" s="146" t="str">
        <f t="shared" si="5"/>
        <v/>
      </c>
      <c r="V49" s="118"/>
      <c r="W49" s="118"/>
      <c r="X49" s="118"/>
    </row>
    <row r="50" spans="1:24" x14ac:dyDescent="0.45">
      <c r="A50" s="158"/>
      <c r="B50" s="154"/>
      <c r="C50" s="159"/>
      <c r="D50" s="122"/>
      <c r="E50" s="122"/>
      <c r="F50" s="154"/>
      <c r="G50" s="141">
        <f>IFERROR(VLOOKUP(F50,'Program Summary'!$F$45:$G$49,2,FALSE),0)</f>
        <v>0</v>
      </c>
      <c r="H50" s="122"/>
      <c r="I50" s="122"/>
      <c r="J50" s="122"/>
      <c r="K50" s="122"/>
      <c r="L50" s="141">
        <f>SUMIFS(Enrolment!G:G,Enrolment!B:B,A50,Enrolment!C:C,B50,Enrolment!D:D,C50)</f>
        <v>0</v>
      </c>
      <c r="M50" s="142">
        <f t="shared" si="0"/>
        <v>0</v>
      </c>
      <c r="N50" s="119">
        <f t="shared" si="1"/>
        <v>0</v>
      </c>
      <c r="O50" s="119">
        <f t="shared" si="2"/>
        <v>0</v>
      </c>
      <c r="P50" s="119">
        <f t="shared" si="3"/>
        <v>0</v>
      </c>
      <c r="Q50" s="147">
        <f t="shared" si="4"/>
        <v>0</v>
      </c>
      <c r="R50" s="146" t="str">
        <f t="shared" si="5"/>
        <v/>
      </c>
      <c r="V50" s="118"/>
      <c r="W50" s="118"/>
      <c r="X50" s="118"/>
    </row>
    <row r="51" spans="1:24" x14ac:dyDescent="0.45">
      <c r="A51" s="158"/>
      <c r="B51" s="154"/>
      <c r="C51" s="159"/>
      <c r="D51" s="122"/>
      <c r="E51" s="122"/>
      <c r="F51" s="154"/>
      <c r="G51" s="141">
        <f>IFERROR(VLOOKUP(F51,'Program Summary'!$F$45:$G$49,2,FALSE),0)</f>
        <v>0</v>
      </c>
      <c r="H51" s="122"/>
      <c r="I51" s="122"/>
      <c r="J51" s="122"/>
      <c r="K51" s="122"/>
      <c r="L51" s="141">
        <f>SUMIFS(Enrolment!G:G,Enrolment!B:B,A51,Enrolment!C:C,B51,Enrolment!D:D,C51)</f>
        <v>0</v>
      </c>
      <c r="M51" s="142">
        <f t="shared" si="0"/>
        <v>0</v>
      </c>
      <c r="N51" s="119">
        <f t="shared" si="1"/>
        <v>0</v>
      </c>
      <c r="O51" s="119">
        <f t="shared" si="2"/>
        <v>0</v>
      </c>
      <c r="P51" s="119">
        <f t="shared" si="3"/>
        <v>0</v>
      </c>
      <c r="Q51" s="147">
        <f t="shared" si="4"/>
        <v>0</v>
      </c>
      <c r="R51" s="146" t="str">
        <f t="shared" si="5"/>
        <v/>
      </c>
      <c r="V51" s="118"/>
      <c r="W51" s="118"/>
      <c r="X51" s="118"/>
    </row>
    <row r="52" spans="1:24" x14ac:dyDescent="0.45">
      <c r="A52" s="158"/>
      <c r="B52" s="154"/>
      <c r="C52" s="159"/>
      <c r="D52" s="122"/>
      <c r="E52" s="122"/>
      <c r="F52" s="154"/>
      <c r="G52" s="141">
        <f>IFERROR(VLOOKUP(F52,'Program Summary'!$F$45:$G$49,2,FALSE),0)</f>
        <v>0</v>
      </c>
      <c r="H52" s="122"/>
      <c r="I52" s="122"/>
      <c r="J52" s="122"/>
      <c r="K52" s="122"/>
      <c r="L52" s="141">
        <f>SUMIFS(Enrolment!G:G,Enrolment!B:B,A52,Enrolment!C:C,B52,Enrolment!D:D,C52)</f>
        <v>0</v>
      </c>
      <c r="M52" s="142">
        <f t="shared" si="0"/>
        <v>0</v>
      </c>
      <c r="N52" s="119">
        <f t="shared" si="1"/>
        <v>0</v>
      </c>
      <c r="O52" s="119">
        <f t="shared" si="2"/>
        <v>0</v>
      </c>
      <c r="P52" s="119">
        <f t="shared" si="3"/>
        <v>0</v>
      </c>
      <c r="Q52" s="147">
        <f t="shared" si="4"/>
        <v>0</v>
      </c>
      <c r="R52" s="146" t="str">
        <f t="shared" si="5"/>
        <v/>
      </c>
      <c r="V52" s="118"/>
      <c r="W52" s="118"/>
      <c r="X52" s="118"/>
    </row>
    <row r="53" spans="1:24" x14ac:dyDescent="0.45">
      <c r="A53" s="158"/>
      <c r="B53" s="154"/>
      <c r="C53" s="159"/>
      <c r="D53" s="122"/>
      <c r="E53" s="122"/>
      <c r="F53" s="154"/>
      <c r="G53" s="141">
        <f>IFERROR(VLOOKUP(F53,'Program Summary'!$F$45:$G$49,2,FALSE),0)</f>
        <v>0</v>
      </c>
      <c r="H53" s="122"/>
      <c r="I53" s="122"/>
      <c r="J53" s="122"/>
      <c r="K53" s="122"/>
      <c r="L53" s="141">
        <f>SUMIFS(Enrolment!G:G,Enrolment!B:B,A53,Enrolment!C:C,B53,Enrolment!D:D,C53)</f>
        <v>0</v>
      </c>
      <c r="M53" s="142">
        <f t="shared" si="0"/>
        <v>0</v>
      </c>
      <c r="N53" s="119">
        <f t="shared" si="1"/>
        <v>0</v>
      </c>
      <c r="O53" s="119">
        <f t="shared" si="2"/>
        <v>0</v>
      </c>
      <c r="P53" s="119">
        <f t="shared" si="3"/>
        <v>0</v>
      </c>
      <c r="Q53" s="147">
        <f t="shared" si="4"/>
        <v>0</v>
      </c>
      <c r="R53" s="146" t="str">
        <f t="shared" si="5"/>
        <v/>
      </c>
      <c r="V53" s="118"/>
      <c r="W53" s="118"/>
      <c r="X53" s="118"/>
    </row>
    <row r="54" spans="1:24" x14ac:dyDescent="0.45">
      <c r="A54" s="158"/>
      <c r="B54" s="154"/>
      <c r="C54" s="159"/>
      <c r="D54" s="122"/>
      <c r="E54" s="122"/>
      <c r="F54" s="154"/>
      <c r="G54" s="141">
        <f>IFERROR(VLOOKUP(F54,'Program Summary'!$F$45:$G$49,2,FALSE),0)</f>
        <v>0</v>
      </c>
      <c r="H54" s="122"/>
      <c r="I54" s="122"/>
      <c r="J54" s="122"/>
      <c r="K54" s="122"/>
      <c r="L54" s="141">
        <f>SUMIFS(Enrolment!G:G,Enrolment!B:B,A54,Enrolment!C:C,B54,Enrolment!D:D,C54)</f>
        <v>0</v>
      </c>
      <c r="M54" s="142">
        <f t="shared" si="0"/>
        <v>0</v>
      </c>
      <c r="N54" s="119">
        <f t="shared" si="1"/>
        <v>0</v>
      </c>
      <c r="O54" s="119">
        <f t="shared" si="2"/>
        <v>0</v>
      </c>
      <c r="P54" s="119">
        <f t="shared" si="3"/>
        <v>0</v>
      </c>
      <c r="Q54" s="147">
        <f t="shared" si="4"/>
        <v>0</v>
      </c>
      <c r="R54" s="146" t="str">
        <f t="shared" si="5"/>
        <v/>
      </c>
      <c r="V54" s="118"/>
      <c r="W54" s="118"/>
      <c r="X54" s="118"/>
    </row>
    <row r="55" spans="1:24" x14ac:dyDescent="0.45">
      <c r="A55" s="158"/>
      <c r="B55" s="154"/>
      <c r="C55" s="159"/>
      <c r="D55" s="122"/>
      <c r="E55" s="122"/>
      <c r="F55" s="154"/>
      <c r="G55" s="141">
        <f>IFERROR(VLOOKUP(F55,'Program Summary'!$F$45:$G$49,2,FALSE),0)</f>
        <v>0</v>
      </c>
      <c r="H55" s="122"/>
      <c r="I55" s="122"/>
      <c r="J55" s="122"/>
      <c r="K55" s="122"/>
      <c r="L55" s="141">
        <f>SUMIFS(Enrolment!G:G,Enrolment!B:B,A55,Enrolment!C:C,B55,Enrolment!D:D,C55)</f>
        <v>0</v>
      </c>
      <c r="M55" s="142">
        <f t="shared" si="0"/>
        <v>0</v>
      </c>
      <c r="N55" s="119">
        <f t="shared" si="1"/>
        <v>0</v>
      </c>
      <c r="O55" s="119">
        <f t="shared" si="2"/>
        <v>0</v>
      </c>
      <c r="P55" s="119">
        <f t="shared" si="3"/>
        <v>0</v>
      </c>
      <c r="Q55" s="147">
        <f t="shared" si="4"/>
        <v>0</v>
      </c>
      <c r="R55" s="146" t="str">
        <f t="shared" si="5"/>
        <v/>
      </c>
      <c r="V55" s="118"/>
      <c r="W55" s="118"/>
      <c r="X55" s="118"/>
    </row>
    <row r="56" spans="1:24" x14ac:dyDescent="0.45">
      <c r="A56" s="158"/>
      <c r="B56" s="154"/>
      <c r="C56" s="159"/>
      <c r="D56" s="122"/>
      <c r="E56" s="122"/>
      <c r="F56" s="154"/>
      <c r="G56" s="141">
        <f>IFERROR(VLOOKUP(F56,'Program Summary'!$F$45:$G$49,2,FALSE),0)</f>
        <v>0</v>
      </c>
      <c r="H56" s="122"/>
      <c r="I56" s="122"/>
      <c r="J56" s="122"/>
      <c r="K56" s="122"/>
      <c r="L56" s="141">
        <f>SUMIFS(Enrolment!G:G,Enrolment!B:B,A56,Enrolment!C:C,B56,Enrolment!D:D,C56)</f>
        <v>0</v>
      </c>
      <c r="M56" s="142">
        <f t="shared" si="0"/>
        <v>0</v>
      </c>
      <c r="N56" s="119">
        <f t="shared" si="1"/>
        <v>0</v>
      </c>
      <c r="O56" s="119">
        <f t="shared" si="2"/>
        <v>0</v>
      </c>
      <c r="P56" s="119">
        <f t="shared" si="3"/>
        <v>0</v>
      </c>
      <c r="Q56" s="147">
        <f t="shared" si="4"/>
        <v>0</v>
      </c>
      <c r="R56" s="146" t="str">
        <f t="shared" si="5"/>
        <v/>
      </c>
      <c r="V56" s="118"/>
      <c r="W56" s="118"/>
      <c r="X56" s="118"/>
    </row>
    <row r="57" spans="1:24" x14ac:dyDescent="0.45">
      <c r="A57" s="158"/>
      <c r="B57" s="154"/>
      <c r="C57" s="159"/>
      <c r="D57" s="122"/>
      <c r="E57" s="122"/>
      <c r="F57" s="154"/>
      <c r="G57" s="141">
        <f>IFERROR(VLOOKUP(F57,'Program Summary'!$F$45:$G$49,2,FALSE),0)</f>
        <v>0</v>
      </c>
      <c r="H57" s="122"/>
      <c r="I57" s="122"/>
      <c r="J57" s="122"/>
      <c r="K57" s="122"/>
      <c r="L57" s="141">
        <f>SUMIFS(Enrolment!G:G,Enrolment!B:B,A57,Enrolment!C:C,B57,Enrolment!D:D,C57)</f>
        <v>0</v>
      </c>
      <c r="M57" s="142">
        <f t="shared" si="0"/>
        <v>0</v>
      </c>
      <c r="N57" s="119">
        <f t="shared" si="1"/>
        <v>0</v>
      </c>
      <c r="O57" s="119">
        <f t="shared" si="2"/>
        <v>0</v>
      </c>
      <c r="P57" s="119">
        <f t="shared" si="3"/>
        <v>0</v>
      </c>
      <c r="Q57" s="147">
        <f t="shared" si="4"/>
        <v>0</v>
      </c>
      <c r="R57" s="146" t="str">
        <f t="shared" si="5"/>
        <v/>
      </c>
      <c r="V57" s="118"/>
      <c r="W57" s="118"/>
      <c r="X57" s="118"/>
    </row>
    <row r="58" spans="1:24" x14ac:dyDescent="0.45">
      <c r="A58" s="158"/>
      <c r="B58" s="154"/>
      <c r="C58" s="159"/>
      <c r="D58" s="122"/>
      <c r="E58" s="122"/>
      <c r="F58" s="154"/>
      <c r="G58" s="141">
        <f>IFERROR(VLOOKUP(F58,'Program Summary'!$F$45:$G$49,2,FALSE),0)</f>
        <v>0</v>
      </c>
      <c r="H58" s="122"/>
      <c r="I58" s="122"/>
      <c r="J58" s="122"/>
      <c r="K58" s="122"/>
      <c r="L58" s="141">
        <f>SUMIFS(Enrolment!G:G,Enrolment!B:B,A58,Enrolment!C:C,B58,Enrolment!D:D,C58)</f>
        <v>0</v>
      </c>
      <c r="M58" s="142">
        <f t="shared" si="0"/>
        <v>0</v>
      </c>
      <c r="N58" s="119">
        <f t="shared" si="1"/>
        <v>0</v>
      </c>
      <c r="O58" s="119">
        <f t="shared" si="2"/>
        <v>0</v>
      </c>
      <c r="P58" s="119">
        <f t="shared" si="3"/>
        <v>0</v>
      </c>
      <c r="Q58" s="147">
        <f t="shared" si="4"/>
        <v>0</v>
      </c>
      <c r="R58" s="146" t="str">
        <f t="shared" si="5"/>
        <v/>
      </c>
      <c r="V58" s="118"/>
      <c r="W58" s="118"/>
      <c r="X58" s="118"/>
    </row>
    <row r="59" spans="1:24" x14ac:dyDescent="0.45">
      <c r="A59" s="158"/>
      <c r="B59" s="154"/>
      <c r="C59" s="159"/>
      <c r="D59" s="122"/>
      <c r="E59" s="122"/>
      <c r="F59" s="154"/>
      <c r="G59" s="141">
        <f>IFERROR(VLOOKUP(F59,'Program Summary'!$F$45:$G$49,2,FALSE),0)</f>
        <v>0</v>
      </c>
      <c r="H59" s="122"/>
      <c r="I59" s="122"/>
      <c r="J59" s="122"/>
      <c r="K59" s="122"/>
      <c r="L59" s="141">
        <f>SUMIFS(Enrolment!G:G,Enrolment!B:B,A59,Enrolment!C:C,B59,Enrolment!D:D,C59)</f>
        <v>0</v>
      </c>
      <c r="M59" s="142">
        <f t="shared" si="0"/>
        <v>0</v>
      </c>
      <c r="N59" s="119">
        <f t="shared" si="1"/>
        <v>0</v>
      </c>
      <c r="O59" s="119">
        <f t="shared" si="2"/>
        <v>0</v>
      </c>
      <c r="P59" s="119">
        <f t="shared" si="3"/>
        <v>0</v>
      </c>
      <c r="Q59" s="147">
        <f t="shared" si="4"/>
        <v>0</v>
      </c>
      <c r="R59" s="146" t="str">
        <f t="shared" si="5"/>
        <v/>
      </c>
      <c r="V59" s="118"/>
      <c r="W59" s="118"/>
      <c r="X59" s="118"/>
    </row>
    <row r="60" spans="1:24" x14ac:dyDescent="0.45">
      <c r="A60" s="158"/>
      <c r="B60" s="154"/>
      <c r="C60" s="159"/>
      <c r="D60" s="122"/>
      <c r="E60" s="122"/>
      <c r="F60" s="154"/>
      <c r="G60" s="141">
        <f>IFERROR(VLOOKUP(F60,'Program Summary'!$F$45:$G$49,2,FALSE),0)</f>
        <v>0</v>
      </c>
      <c r="H60" s="122"/>
      <c r="I60" s="122"/>
      <c r="J60" s="122"/>
      <c r="K60" s="122"/>
      <c r="L60" s="141">
        <f>SUMIFS(Enrolment!G:G,Enrolment!B:B,A60,Enrolment!C:C,B60,Enrolment!D:D,C60)</f>
        <v>0</v>
      </c>
      <c r="M60" s="142">
        <f t="shared" si="0"/>
        <v>0</v>
      </c>
      <c r="N60" s="119">
        <f t="shared" si="1"/>
        <v>0</v>
      </c>
      <c r="O60" s="119">
        <f t="shared" si="2"/>
        <v>0</v>
      </c>
      <c r="P60" s="119">
        <f t="shared" si="3"/>
        <v>0</v>
      </c>
      <c r="Q60" s="147">
        <f t="shared" si="4"/>
        <v>0</v>
      </c>
      <c r="R60" s="146" t="str">
        <f t="shared" si="5"/>
        <v/>
      </c>
      <c r="V60" s="118"/>
      <c r="W60" s="118"/>
      <c r="X60" s="118"/>
    </row>
    <row r="61" spans="1:24" x14ac:dyDescent="0.45">
      <c r="A61" s="158"/>
      <c r="B61" s="154"/>
      <c r="C61" s="159"/>
      <c r="D61" s="122"/>
      <c r="E61" s="122"/>
      <c r="F61" s="154"/>
      <c r="G61" s="141">
        <f>IFERROR(VLOOKUP(F61,'Program Summary'!$F$45:$G$49,2,FALSE),0)</f>
        <v>0</v>
      </c>
      <c r="H61" s="122"/>
      <c r="I61" s="122"/>
      <c r="J61" s="122"/>
      <c r="K61" s="122"/>
      <c r="L61" s="141">
        <f>SUMIFS(Enrolment!G:G,Enrolment!B:B,A61,Enrolment!C:C,B61,Enrolment!D:D,C61)</f>
        <v>0</v>
      </c>
      <c r="M61" s="142">
        <f t="shared" si="0"/>
        <v>0</v>
      </c>
      <c r="N61" s="119">
        <f t="shared" si="1"/>
        <v>0</v>
      </c>
      <c r="O61" s="119">
        <f t="shared" si="2"/>
        <v>0</v>
      </c>
      <c r="P61" s="119">
        <f t="shared" si="3"/>
        <v>0</v>
      </c>
      <c r="Q61" s="147">
        <f t="shared" si="4"/>
        <v>0</v>
      </c>
      <c r="R61" s="146" t="str">
        <f t="shared" si="5"/>
        <v/>
      </c>
      <c r="V61" s="118"/>
      <c r="W61" s="118"/>
      <c r="X61" s="118"/>
    </row>
    <row r="62" spans="1:24" x14ac:dyDescent="0.45">
      <c r="A62" s="158"/>
      <c r="B62" s="154"/>
      <c r="C62" s="159"/>
      <c r="D62" s="122"/>
      <c r="E62" s="122"/>
      <c r="F62" s="154"/>
      <c r="G62" s="141">
        <f>IFERROR(VLOOKUP(F62,'Program Summary'!$F$45:$G$49,2,FALSE),0)</f>
        <v>0</v>
      </c>
      <c r="H62" s="122"/>
      <c r="I62" s="122"/>
      <c r="J62" s="122"/>
      <c r="K62" s="122"/>
      <c r="L62" s="141">
        <f>SUMIFS(Enrolment!G:G,Enrolment!B:B,A62,Enrolment!C:C,B62,Enrolment!D:D,C62)</f>
        <v>0</v>
      </c>
      <c r="M62" s="142">
        <f t="shared" si="0"/>
        <v>0</v>
      </c>
      <c r="N62" s="119">
        <f t="shared" si="1"/>
        <v>0</v>
      </c>
      <c r="O62" s="119">
        <f t="shared" si="2"/>
        <v>0</v>
      </c>
      <c r="P62" s="119">
        <f t="shared" si="3"/>
        <v>0</v>
      </c>
      <c r="Q62" s="147">
        <f t="shared" si="4"/>
        <v>0</v>
      </c>
      <c r="R62" s="146" t="str">
        <f t="shared" si="5"/>
        <v/>
      </c>
      <c r="V62" s="118"/>
      <c r="W62" s="118"/>
      <c r="X62" s="118"/>
    </row>
    <row r="63" spans="1:24" x14ac:dyDescent="0.45">
      <c r="A63" s="158"/>
      <c r="B63" s="154"/>
      <c r="C63" s="159"/>
      <c r="D63" s="122"/>
      <c r="E63" s="122"/>
      <c r="F63" s="154"/>
      <c r="G63" s="141">
        <f>IFERROR(VLOOKUP(F63,'Program Summary'!$F$45:$G$49,2,FALSE),0)</f>
        <v>0</v>
      </c>
      <c r="H63" s="122"/>
      <c r="I63" s="122"/>
      <c r="J63" s="122"/>
      <c r="K63" s="122"/>
      <c r="L63" s="141">
        <f>SUMIFS(Enrolment!G:G,Enrolment!B:B,A63,Enrolment!C:C,B63,Enrolment!D:D,C63)</f>
        <v>0</v>
      </c>
      <c r="M63" s="142">
        <f t="shared" si="0"/>
        <v>0</v>
      </c>
      <c r="N63" s="119">
        <f t="shared" si="1"/>
        <v>0</v>
      </c>
      <c r="O63" s="119">
        <f t="shared" si="2"/>
        <v>0</v>
      </c>
      <c r="P63" s="119">
        <f t="shared" si="3"/>
        <v>0</v>
      </c>
      <c r="Q63" s="147">
        <f t="shared" si="4"/>
        <v>0</v>
      </c>
      <c r="R63" s="146" t="str">
        <f t="shared" si="5"/>
        <v/>
      </c>
      <c r="V63" s="118"/>
      <c r="W63" s="118"/>
      <c r="X63" s="118"/>
    </row>
    <row r="64" spans="1:24" x14ac:dyDescent="0.45">
      <c r="A64" s="158"/>
      <c r="B64" s="154"/>
      <c r="C64" s="159"/>
      <c r="D64" s="122"/>
      <c r="E64" s="122"/>
      <c r="F64" s="154"/>
      <c r="G64" s="141">
        <f>IFERROR(VLOOKUP(F64,'Program Summary'!$F$45:$G$49,2,FALSE),0)</f>
        <v>0</v>
      </c>
      <c r="H64" s="122"/>
      <c r="I64" s="122"/>
      <c r="J64" s="122"/>
      <c r="K64" s="122"/>
      <c r="L64" s="141">
        <f>SUMIFS(Enrolment!G:G,Enrolment!B:B,A64,Enrolment!C:C,B64,Enrolment!D:D,C64)</f>
        <v>0</v>
      </c>
      <c r="M64" s="142">
        <f t="shared" si="0"/>
        <v>0</v>
      </c>
      <c r="N64" s="119">
        <f t="shared" si="1"/>
        <v>0</v>
      </c>
      <c r="O64" s="119">
        <f t="shared" si="2"/>
        <v>0</v>
      </c>
      <c r="P64" s="119">
        <f t="shared" si="3"/>
        <v>0</v>
      </c>
      <c r="Q64" s="147">
        <f t="shared" si="4"/>
        <v>0</v>
      </c>
      <c r="R64" s="146" t="str">
        <f t="shared" si="5"/>
        <v/>
      </c>
      <c r="V64" s="118"/>
      <c r="W64" s="118"/>
      <c r="X64" s="118"/>
    </row>
    <row r="65" spans="1:24" x14ac:dyDescent="0.45">
      <c r="A65" s="158"/>
      <c r="B65" s="154"/>
      <c r="C65" s="159"/>
      <c r="D65" s="122"/>
      <c r="E65" s="122"/>
      <c r="F65" s="154"/>
      <c r="G65" s="141">
        <f>IFERROR(VLOOKUP(F65,'Program Summary'!$F$45:$G$49,2,FALSE),0)</f>
        <v>0</v>
      </c>
      <c r="H65" s="122"/>
      <c r="I65" s="122"/>
      <c r="J65" s="122"/>
      <c r="K65" s="122"/>
      <c r="L65" s="141">
        <f>SUMIFS(Enrolment!G:G,Enrolment!B:B,A65,Enrolment!C:C,B65,Enrolment!D:D,C65)</f>
        <v>0</v>
      </c>
      <c r="M65" s="142">
        <f t="shared" si="0"/>
        <v>0</v>
      </c>
      <c r="N65" s="119">
        <f t="shared" si="1"/>
        <v>0</v>
      </c>
      <c r="O65" s="119">
        <f t="shared" si="2"/>
        <v>0</v>
      </c>
      <c r="P65" s="119">
        <f t="shared" si="3"/>
        <v>0</v>
      </c>
      <c r="Q65" s="147">
        <f t="shared" si="4"/>
        <v>0</v>
      </c>
      <c r="R65" s="146" t="str">
        <f t="shared" si="5"/>
        <v/>
      </c>
      <c r="V65" s="118"/>
      <c r="W65" s="118"/>
      <c r="X65" s="118"/>
    </row>
    <row r="66" spans="1:24" x14ac:dyDescent="0.45">
      <c r="A66" s="158"/>
      <c r="B66" s="154"/>
      <c r="C66" s="159"/>
      <c r="D66" s="122"/>
      <c r="E66" s="122"/>
      <c r="F66" s="154"/>
      <c r="G66" s="141">
        <f>IFERROR(VLOOKUP(F66,'Program Summary'!$F$45:$G$49,2,FALSE),0)</f>
        <v>0</v>
      </c>
      <c r="H66" s="122"/>
      <c r="I66" s="122"/>
      <c r="J66" s="122"/>
      <c r="K66" s="122"/>
      <c r="L66" s="141">
        <f>SUMIFS(Enrolment!G:G,Enrolment!B:B,A66,Enrolment!C:C,B66,Enrolment!D:D,C66)</f>
        <v>0</v>
      </c>
      <c r="M66" s="142">
        <f t="shared" si="0"/>
        <v>0</v>
      </c>
      <c r="N66" s="119">
        <f t="shared" si="1"/>
        <v>0</v>
      </c>
      <c r="O66" s="119">
        <f t="shared" si="2"/>
        <v>0</v>
      </c>
      <c r="P66" s="119">
        <f t="shared" si="3"/>
        <v>0</v>
      </c>
      <c r="Q66" s="147">
        <f t="shared" si="4"/>
        <v>0</v>
      </c>
      <c r="R66" s="146" t="str">
        <f t="shared" si="5"/>
        <v/>
      </c>
      <c r="V66" s="118"/>
      <c r="W66" s="118"/>
      <c r="X66" s="118"/>
    </row>
    <row r="67" spans="1:24" x14ac:dyDescent="0.45">
      <c r="A67" s="158"/>
      <c r="B67" s="154"/>
      <c r="C67" s="159"/>
      <c r="D67" s="122"/>
      <c r="E67" s="122"/>
      <c r="F67" s="154"/>
      <c r="G67" s="141">
        <f>IFERROR(VLOOKUP(F67,'Program Summary'!$F$45:$G$49,2,FALSE),0)</f>
        <v>0</v>
      </c>
      <c r="H67" s="122"/>
      <c r="I67" s="122"/>
      <c r="J67" s="122"/>
      <c r="K67" s="122"/>
      <c r="L67" s="141">
        <f>SUMIFS(Enrolment!G:G,Enrolment!B:B,A67,Enrolment!C:C,B67,Enrolment!D:D,C67)</f>
        <v>0</v>
      </c>
      <c r="M67" s="142">
        <f t="shared" si="0"/>
        <v>0</v>
      </c>
      <c r="N67" s="119">
        <f t="shared" si="1"/>
        <v>0</v>
      </c>
      <c r="O67" s="119">
        <f t="shared" si="2"/>
        <v>0</v>
      </c>
      <c r="P67" s="119">
        <f t="shared" si="3"/>
        <v>0</v>
      </c>
      <c r="Q67" s="147">
        <f t="shared" si="4"/>
        <v>0</v>
      </c>
      <c r="R67" s="146" t="str">
        <f t="shared" si="5"/>
        <v/>
      </c>
      <c r="V67" s="118"/>
      <c r="W67" s="118"/>
      <c r="X67" s="118"/>
    </row>
    <row r="68" spans="1:24" x14ac:dyDescent="0.45">
      <c r="A68" s="158"/>
      <c r="B68" s="154"/>
      <c r="C68" s="159"/>
      <c r="D68" s="122"/>
      <c r="E68" s="122"/>
      <c r="F68" s="154"/>
      <c r="G68" s="141">
        <f>IFERROR(VLOOKUP(F68,'Program Summary'!$F$45:$G$49,2,FALSE),0)</f>
        <v>0</v>
      </c>
      <c r="H68" s="122"/>
      <c r="I68" s="122"/>
      <c r="J68" s="122"/>
      <c r="K68" s="122"/>
      <c r="L68" s="141">
        <f>SUMIFS(Enrolment!G:G,Enrolment!B:B,A68,Enrolment!C:C,B68,Enrolment!D:D,C68)</f>
        <v>0</v>
      </c>
      <c r="M68" s="142">
        <f t="shared" si="0"/>
        <v>0</v>
      </c>
      <c r="N68" s="119">
        <f t="shared" si="1"/>
        <v>0</v>
      </c>
      <c r="O68" s="119">
        <f t="shared" si="2"/>
        <v>0</v>
      </c>
      <c r="P68" s="119">
        <f t="shared" si="3"/>
        <v>0</v>
      </c>
      <c r="Q68" s="147">
        <f t="shared" si="4"/>
        <v>0</v>
      </c>
      <c r="R68" s="146" t="str">
        <f t="shared" si="5"/>
        <v/>
      </c>
      <c r="V68" s="118"/>
      <c r="W68" s="118"/>
      <c r="X68" s="118"/>
    </row>
    <row r="69" spans="1:24" x14ac:dyDescent="0.45">
      <c r="A69" s="158"/>
      <c r="B69" s="154"/>
      <c r="C69" s="159"/>
      <c r="D69" s="122"/>
      <c r="E69" s="122"/>
      <c r="F69" s="154"/>
      <c r="G69" s="141">
        <f>IFERROR(VLOOKUP(F69,'Program Summary'!$F$45:$G$49,2,FALSE),0)</f>
        <v>0</v>
      </c>
      <c r="H69" s="122"/>
      <c r="I69" s="122"/>
      <c r="J69" s="122"/>
      <c r="K69" s="122"/>
      <c r="L69" s="141">
        <f>SUMIFS(Enrolment!G:G,Enrolment!B:B,A69,Enrolment!C:C,B69,Enrolment!D:D,C69)</f>
        <v>0</v>
      </c>
      <c r="M69" s="142">
        <f t="shared" si="0"/>
        <v>0</v>
      </c>
      <c r="N69" s="119">
        <f t="shared" si="1"/>
        <v>0</v>
      </c>
      <c r="O69" s="119">
        <f t="shared" si="2"/>
        <v>0</v>
      </c>
      <c r="P69" s="119">
        <f t="shared" si="3"/>
        <v>0</v>
      </c>
      <c r="Q69" s="147">
        <f t="shared" si="4"/>
        <v>0</v>
      </c>
      <c r="R69" s="146" t="str">
        <f t="shared" si="5"/>
        <v/>
      </c>
      <c r="V69" s="118"/>
      <c r="W69" s="118"/>
      <c r="X69" s="118"/>
    </row>
    <row r="70" spans="1:24" x14ac:dyDescent="0.45">
      <c r="A70" s="158"/>
      <c r="B70" s="154"/>
      <c r="C70" s="159"/>
      <c r="D70" s="122"/>
      <c r="E70" s="122"/>
      <c r="F70" s="154"/>
      <c r="G70" s="141">
        <f>IFERROR(VLOOKUP(F70,'Program Summary'!$F$45:$G$49,2,FALSE),0)</f>
        <v>0</v>
      </c>
      <c r="H70" s="122"/>
      <c r="I70" s="122"/>
      <c r="J70" s="122"/>
      <c r="K70" s="122"/>
      <c r="L70" s="141">
        <f>SUMIFS(Enrolment!G:G,Enrolment!B:B,A70,Enrolment!C:C,B70,Enrolment!D:D,C70)</f>
        <v>0</v>
      </c>
      <c r="M70" s="142">
        <f t="shared" ref="M70:M133" si="6">IF(L70&lt;&gt;0,IFERROR(ROUNDUP(L70/G70,0),1),0)</f>
        <v>0</v>
      </c>
      <c r="N70" s="119">
        <f t="shared" ref="N70:N133" si="7">I70*$M70</f>
        <v>0</v>
      </c>
      <c r="O70" s="119">
        <f t="shared" ref="O70:O133" si="8">J70*$M70</f>
        <v>0</v>
      </c>
      <c r="P70" s="119">
        <f t="shared" ref="P70:P133" si="9">K70*$M70</f>
        <v>0</v>
      </c>
      <c r="Q70" s="147">
        <f t="shared" ref="Q70:Q133" si="10">SUM(O70:P70)</f>
        <v>0</v>
      </c>
      <c r="R70" s="146" t="str">
        <f t="shared" ref="R70:R133" si="11">LEFT(B70,1)</f>
        <v/>
      </c>
      <c r="V70" s="118"/>
      <c r="W70" s="118"/>
      <c r="X70" s="118"/>
    </row>
    <row r="71" spans="1:24" x14ac:dyDescent="0.45">
      <c r="A71" s="158"/>
      <c r="B71" s="154"/>
      <c r="C71" s="159"/>
      <c r="D71" s="122"/>
      <c r="E71" s="122"/>
      <c r="F71" s="154"/>
      <c r="G71" s="141">
        <f>IFERROR(VLOOKUP(F71,'Program Summary'!$F$45:$G$49,2,FALSE),0)</f>
        <v>0</v>
      </c>
      <c r="H71" s="122"/>
      <c r="I71" s="122"/>
      <c r="J71" s="122"/>
      <c r="K71" s="122"/>
      <c r="L71" s="141">
        <f>SUMIFS(Enrolment!G:G,Enrolment!B:B,A71,Enrolment!C:C,B71,Enrolment!D:D,C71)</f>
        <v>0</v>
      </c>
      <c r="M71" s="142">
        <f t="shared" si="6"/>
        <v>0</v>
      </c>
      <c r="N71" s="119">
        <f t="shared" si="7"/>
        <v>0</v>
      </c>
      <c r="O71" s="119">
        <f t="shared" si="8"/>
        <v>0</v>
      </c>
      <c r="P71" s="119">
        <f t="shared" si="9"/>
        <v>0</v>
      </c>
      <c r="Q71" s="147">
        <f t="shared" si="10"/>
        <v>0</v>
      </c>
      <c r="R71" s="146" t="str">
        <f t="shared" si="11"/>
        <v/>
      </c>
      <c r="V71" s="118"/>
      <c r="W71" s="118"/>
      <c r="X71" s="118"/>
    </row>
    <row r="72" spans="1:24" x14ac:dyDescent="0.45">
      <c r="A72" s="158"/>
      <c r="B72" s="154"/>
      <c r="C72" s="159"/>
      <c r="D72" s="122"/>
      <c r="E72" s="122"/>
      <c r="F72" s="154"/>
      <c r="G72" s="141">
        <f>IFERROR(VLOOKUP(F72,'Program Summary'!$F$45:$G$49,2,FALSE),0)</f>
        <v>0</v>
      </c>
      <c r="H72" s="122"/>
      <c r="I72" s="122"/>
      <c r="J72" s="122"/>
      <c r="K72" s="122"/>
      <c r="L72" s="141">
        <f>SUMIFS(Enrolment!G:G,Enrolment!B:B,A72,Enrolment!C:C,B72,Enrolment!D:D,C72)</f>
        <v>0</v>
      </c>
      <c r="M72" s="142">
        <f t="shared" si="6"/>
        <v>0</v>
      </c>
      <c r="N72" s="119">
        <f t="shared" si="7"/>
        <v>0</v>
      </c>
      <c r="O72" s="119">
        <f t="shared" si="8"/>
        <v>0</v>
      </c>
      <c r="P72" s="119">
        <f t="shared" si="9"/>
        <v>0</v>
      </c>
      <c r="Q72" s="147">
        <f t="shared" si="10"/>
        <v>0</v>
      </c>
      <c r="R72" s="146" t="str">
        <f t="shared" si="11"/>
        <v/>
      </c>
      <c r="V72" s="118"/>
      <c r="W72" s="118"/>
      <c r="X72" s="118"/>
    </row>
    <row r="73" spans="1:24" x14ac:dyDescent="0.45">
      <c r="A73" s="158"/>
      <c r="B73" s="154"/>
      <c r="C73" s="159"/>
      <c r="D73" s="122"/>
      <c r="E73" s="122"/>
      <c r="F73" s="154"/>
      <c r="G73" s="141">
        <f>IFERROR(VLOOKUP(F73,'Program Summary'!$F$45:$G$49,2,FALSE),0)</f>
        <v>0</v>
      </c>
      <c r="H73" s="122"/>
      <c r="I73" s="122"/>
      <c r="J73" s="122"/>
      <c r="K73" s="122"/>
      <c r="L73" s="141">
        <f>SUMIFS(Enrolment!G:G,Enrolment!B:B,A73,Enrolment!C:C,B73,Enrolment!D:D,C73)</f>
        <v>0</v>
      </c>
      <c r="M73" s="142">
        <f t="shared" si="6"/>
        <v>0</v>
      </c>
      <c r="N73" s="119">
        <f t="shared" si="7"/>
        <v>0</v>
      </c>
      <c r="O73" s="119">
        <f t="shared" si="8"/>
        <v>0</v>
      </c>
      <c r="P73" s="119">
        <f t="shared" si="9"/>
        <v>0</v>
      </c>
      <c r="Q73" s="147">
        <f t="shared" si="10"/>
        <v>0</v>
      </c>
      <c r="R73" s="146" t="str">
        <f t="shared" si="11"/>
        <v/>
      </c>
      <c r="V73" s="118"/>
      <c r="W73" s="118"/>
      <c r="X73" s="118"/>
    </row>
    <row r="74" spans="1:24" x14ac:dyDescent="0.45">
      <c r="A74" s="158"/>
      <c r="B74" s="154"/>
      <c r="C74" s="159"/>
      <c r="D74" s="122"/>
      <c r="E74" s="122"/>
      <c r="F74" s="154"/>
      <c r="G74" s="141">
        <f>IFERROR(VLOOKUP(F74,'Program Summary'!$F$45:$G$49,2,FALSE),0)</f>
        <v>0</v>
      </c>
      <c r="H74" s="122"/>
      <c r="I74" s="122"/>
      <c r="J74" s="122"/>
      <c r="K74" s="122"/>
      <c r="L74" s="141">
        <f>SUMIFS(Enrolment!G:G,Enrolment!B:B,A74,Enrolment!C:C,B74,Enrolment!D:D,C74)</f>
        <v>0</v>
      </c>
      <c r="M74" s="142">
        <f t="shared" si="6"/>
        <v>0</v>
      </c>
      <c r="N74" s="119">
        <f t="shared" si="7"/>
        <v>0</v>
      </c>
      <c r="O74" s="119">
        <f t="shared" si="8"/>
        <v>0</v>
      </c>
      <c r="P74" s="119">
        <f t="shared" si="9"/>
        <v>0</v>
      </c>
      <c r="Q74" s="147">
        <f t="shared" si="10"/>
        <v>0</v>
      </c>
      <c r="R74" s="146" t="str">
        <f t="shared" si="11"/>
        <v/>
      </c>
      <c r="V74" s="118"/>
      <c r="W74" s="118"/>
      <c r="X74" s="118"/>
    </row>
    <row r="75" spans="1:24" x14ac:dyDescent="0.45">
      <c r="A75" s="158"/>
      <c r="B75" s="154"/>
      <c r="C75" s="159"/>
      <c r="D75" s="122"/>
      <c r="E75" s="122"/>
      <c r="F75" s="154"/>
      <c r="G75" s="141">
        <f>IFERROR(VLOOKUP(F75,'Program Summary'!$F$45:$G$49,2,FALSE),0)</f>
        <v>0</v>
      </c>
      <c r="H75" s="122"/>
      <c r="I75" s="122"/>
      <c r="J75" s="122"/>
      <c r="K75" s="122"/>
      <c r="L75" s="141">
        <f>SUMIFS(Enrolment!G:G,Enrolment!B:B,A75,Enrolment!C:C,B75,Enrolment!D:D,C75)</f>
        <v>0</v>
      </c>
      <c r="M75" s="142">
        <f t="shared" si="6"/>
        <v>0</v>
      </c>
      <c r="N75" s="119">
        <f t="shared" si="7"/>
        <v>0</v>
      </c>
      <c r="O75" s="119">
        <f t="shared" si="8"/>
        <v>0</v>
      </c>
      <c r="P75" s="119">
        <f t="shared" si="9"/>
        <v>0</v>
      </c>
      <c r="Q75" s="147">
        <f t="shared" si="10"/>
        <v>0</v>
      </c>
      <c r="R75" s="146" t="str">
        <f t="shared" si="11"/>
        <v/>
      </c>
      <c r="V75" s="118"/>
      <c r="W75" s="118"/>
      <c r="X75" s="118"/>
    </row>
    <row r="76" spans="1:24" x14ac:dyDescent="0.45">
      <c r="A76" s="158"/>
      <c r="B76" s="154"/>
      <c r="C76" s="159"/>
      <c r="D76" s="122"/>
      <c r="E76" s="122"/>
      <c r="F76" s="154"/>
      <c r="G76" s="141">
        <f>IFERROR(VLOOKUP(F76,'Program Summary'!$F$45:$G$49,2,FALSE),0)</f>
        <v>0</v>
      </c>
      <c r="H76" s="122"/>
      <c r="I76" s="122"/>
      <c r="J76" s="122"/>
      <c r="K76" s="122"/>
      <c r="L76" s="141">
        <f>SUMIFS(Enrolment!G:G,Enrolment!B:B,A76,Enrolment!C:C,B76,Enrolment!D:D,C76)</f>
        <v>0</v>
      </c>
      <c r="M76" s="142">
        <f t="shared" si="6"/>
        <v>0</v>
      </c>
      <c r="N76" s="119">
        <f t="shared" si="7"/>
        <v>0</v>
      </c>
      <c r="O76" s="119">
        <f t="shared" si="8"/>
        <v>0</v>
      </c>
      <c r="P76" s="119">
        <f t="shared" si="9"/>
        <v>0</v>
      </c>
      <c r="Q76" s="147">
        <f t="shared" si="10"/>
        <v>0</v>
      </c>
      <c r="R76" s="146" t="str">
        <f t="shared" si="11"/>
        <v/>
      </c>
      <c r="V76" s="118"/>
      <c r="W76" s="118"/>
      <c r="X76" s="118"/>
    </row>
    <row r="77" spans="1:24" x14ac:dyDescent="0.45">
      <c r="A77" s="158"/>
      <c r="B77" s="154"/>
      <c r="C77" s="159"/>
      <c r="D77" s="122"/>
      <c r="E77" s="122"/>
      <c r="F77" s="154"/>
      <c r="G77" s="141">
        <f>IFERROR(VLOOKUP(F77,'Program Summary'!$F$45:$G$49,2,FALSE),0)</f>
        <v>0</v>
      </c>
      <c r="H77" s="122"/>
      <c r="I77" s="122"/>
      <c r="J77" s="122"/>
      <c r="K77" s="122"/>
      <c r="L77" s="141">
        <f>SUMIFS(Enrolment!G:G,Enrolment!B:B,A77,Enrolment!C:C,B77,Enrolment!D:D,C77)</f>
        <v>0</v>
      </c>
      <c r="M77" s="142">
        <f t="shared" si="6"/>
        <v>0</v>
      </c>
      <c r="N77" s="119">
        <f t="shared" si="7"/>
        <v>0</v>
      </c>
      <c r="O77" s="119">
        <f t="shared" si="8"/>
        <v>0</v>
      </c>
      <c r="P77" s="119">
        <f t="shared" si="9"/>
        <v>0</v>
      </c>
      <c r="Q77" s="147">
        <f t="shared" si="10"/>
        <v>0</v>
      </c>
      <c r="R77" s="146" t="str">
        <f t="shared" si="11"/>
        <v/>
      </c>
      <c r="V77" s="118"/>
      <c r="W77" s="118"/>
      <c r="X77" s="118"/>
    </row>
    <row r="78" spans="1:24" x14ac:dyDescent="0.45">
      <c r="A78" s="158"/>
      <c r="B78" s="154"/>
      <c r="C78" s="159"/>
      <c r="D78" s="122"/>
      <c r="E78" s="122"/>
      <c r="F78" s="154"/>
      <c r="G78" s="141">
        <f>IFERROR(VLOOKUP(F78,'Program Summary'!$F$45:$G$49,2,FALSE),0)</f>
        <v>0</v>
      </c>
      <c r="H78" s="122"/>
      <c r="I78" s="122"/>
      <c r="J78" s="122"/>
      <c r="K78" s="122"/>
      <c r="L78" s="141">
        <f>SUMIFS(Enrolment!G:G,Enrolment!B:B,A78,Enrolment!C:C,B78,Enrolment!D:D,C78)</f>
        <v>0</v>
      </c>
      <c r="M78" s="142">
        <f t="shared" si="6"/>
        <v>0</v>
      </c>
      <c r="N78" s="119">
        <f t="shared" si="7"/>
        <v>0</v>
      </c>
      <c r="O78" s="119">
        <f t="shared" si="8"/>
        <v>0</v>
      </c>
      <c r="P78" s="119">
        <f t="shared" si="9"/>
        <v>0</v>
      </c>
      <c r="Q78" s="147">
        <f t="shared" si="10"/>
        <v>0</v>
      </c>
      <c r="R78" s="146" t="str">
        <f t="shared" si="11"/>
        <v/>
      </c>
      <c r="V78" s="118"/>
      <c r="W78" s="118"/>
      <c r="X78" s="118"/>
    </row>
    <row r="79" spans="1:24" x14ac:dyDescent="0.45">
      <c r="A79" s="158"/>
      <c r="B79" s="154"/>
      <c r="C79" s="159"/>
      <c r="D79" s="122"/>
      <c r="E79" s="122"/>
      <c r="F79" s="154"/>
      <c r="G79" s="141">
        <f>IFERROR(VLOOKUP(F79,'Program Summary'!$F$45:$G$49,2,FALSE),0)</f>
        <v>0</v>
      </c>
      <c r="H79" s="122"/>
      <c r="I79" s="122"/>
      <c r="J79" s="122"/>
      <c r="K79" s="122"/>
      <c r="L79" s="141">
        <f>SUMIFS(Enrolment!G:G,Enrolment!B:B,A79,Enrolment!C:C,B79,Enrolment!D:D,C79)</f>
        <v>0</v>
      </c>
      <c r="M79" s="142">
        <f t="shared" si="6"/>
        <v>0</v>
      </c>
      <c r="N79" s="119">
        <f t="shared" si="7"/>
        <v>0</v>
      </c>
      <c r="O79" s="119">
        <f t="shared" si="8"/>
        <v>0</v>
      </c>
      <c r="P79" s="119">
        <f t="shared" si="9"/>
        <v>0</v>
      </c>
      <c r="Q79" s="147">
        <f t="shared" si="10"/>
        <v>0</v>
      </c>
      <c r="R79" s="146" t="str">
        <f t="shared" si="11"/>
        <v/>
      </c>
      <c r="V79" s="118"/>
      <c r="W79" s="118"/>
      <c r="X79" s="118"/>
    </row>
    <row r="80" spans="1:24" x14ac:dyDescent="0.45">
      <c r="A80" s="158"/>
      <c r="B80" s="154"/>
      <c r="C80" s="159"/>
      <c r="D80" s="122"/>
      <c r="E80" s="122"/>
      <c r="F80" s="154"/>
      <c r="G80" s="141">
        <f>IFERROR(VLOOKUP(F80,'Program Summary'!$F$45:$G$49,2,FALSE),0)</f>
        <v>0</v>
      </c>
      <c r="H80" s="122"/>
      <c r="I80" s="122"/>
      <c r="J80" s="122"/>
      <c r="K80" s="122"/>
      <c r="L80" s="141">
        <f>SUMIFS(Enrolment!G:G,Enrolment!B:B,A80,Enrolment!C:C,B80,Enrolment!D:D,C80)</f>
        <v>0</v>
      </c>
      <c r="M80" s="142">
        <f t="shared" si="6"/>
        <v>0</v>
      </c>
      <c r="N80" s="119">
        <f t="shared" si="7"/>
        <v>0</v>
      </c>
      <c r="O80" s="119">
        <f t="shared" si="8"/>
        <v>0</v>
      </c>
      <c r="P80" s="119">
        <f t="shared" si="9"/>
        <v>0</v>
      </c>
      <c r="Q80" s="147">
        <f t="shared" si="10"/>
        <v>0</v>
      </c>
      <c r="R80" s="146" t="str">
        <f t="shared" si="11"/>
        <v/>
      </c>
      <c r="V80" s="118"/>
      <c r="W80" s="118"/>
      <c r="X80" s="118"/>
    </row>
    <row r="81" spans="1:24" x14ac:dyDescent="0.45">
      <c r="A81" s="158"/>
      <c r="B81" s="154"/>
      <c r="C81" s="159"/>
      <c r="D81" s="122"/>
      <c r="E81" s="122"/>
      <c r="F81" s="154"/>
      <c r="G81" s="141">
        <f>IFERROR(VLOOKUP(F81,'Program Summary'!$F$45:$G$49,2,FALSE),0)</f>
        <v>0</v>
      </c>
      <c r="H81" s="122"/>
      <c r="I81" s="122"/>
      <c r="J81" s="122"/>
      <c r="K81" s="122"/>
      <c r="L81" s="141">
        <f>SUMIFS(Enrolment!G:G,Enrolment!B:B,A81,Enrolment!C:C,B81,Enrolment!D:D,C81)</f>
        <v>0</v>
      </c>
      <c r="M81" s="142">
        <f t="shared" si="6"/>
        <v>0</v>
      </c>
      <c r="N81" s="119">
        <f t="shared" si="7"/>
        <v>0</v>
      </c>
      <c r="O81" s="119">
        <f t="shared" si="8"/>
        <v>0</v>
      </c>
      <c r="P81" s="119">
        <f t="shared" si="9"/>
        <v>0</v>
      </c>
      <c r="Q81" s="147">
        <f t="shared" si="10"/>
        <v>0</v>
      </c>
      <c r="R81" s="146" t="str">
        <f t="shared" si="11"/>
        <v/>
      </c>
      <c r="V81" s="118"/>
      <c r="W81" s="118"/>
      <c r="X81" s="118"/>
    </row>
    <row r="82" spans="1:24" x14ac:dyDescent="0.45">
      <c r="A82" s="158"/>
      <c r="B82" s="154"/>
      <c r="C82" s="159"/>
      <c r="D82" s="122"/>
      <c r="E82" s="122"/>
      <c r="F82" s="154"/>
      <c r="G82" s="141">
        <f>IFERROR(VLOOKUP(F82,'Program Summary'!$F$45:$G$49,2,FALSE),0)</f>
        <v>0</v>
      </c>
      <c r="H82" s="122"/>
      <c r="I82" s="122"/>
      <c r="J82" s="122"/>
      <c r="K82" s="122"/>
      <c r="L82" s="141">
        <f>SUMIFS(Enrolment!G:G,Enrolment!B:B,A82,Enrolment!C:C,B82,Enrolment!D:D,C82)</f>
        <v>0</v>
      </c>
      <c r="M82" s="142">
        <f t="shared" si="6"/>
        <v>0</v>
      </c>
      <c r="N82" s="119">
        <f t="shared" si="7"/>
        <v>0</v>
      </c>
      <c r="O82" s="119">
        <f t="shared" si="8"/>
        <v>0</v>
      </c>
      <c r="P82" s="119">
        <f t="shared" si="9"/>
        <v>0</v>
      </c>
      <c r="Q82" s="147">
        <f t="shared" si="10"/>
        <v>0</v>
      </c>
      <c r="R82" s="146" t="str">
        <f t="shared" si="11"/>
        <v/>
      </c>
      <c r="V82" s="118"/>
      <c r="W82" s="118"/>
      <c r="X82" s="118"/>
    </row>
    <row r="83" spans="1:24" x14ac:dyDescent="0.45">
      <c r="A83" s="158"/>
      <c r="B83" s="154"/>
      <c r="C83" s="159"/>
      <c r="D83" s="122"/>
      <c r="E83" s="122"/>
      <c r="F83" s="154"/>
      <c r="G83" s="141">
        <f>IFERROR(VLOOKUP(F83,'Program Summary'!$F$45:$G$49,2,FALSE),0)</f>
        <v>0</v>
      </c>
      <c r="H83" s="122"/>
      <c r="I83" s="122"/>
      <c r="J83" s="122"/>
      <c r="K83" s="122"/>
      <c r="L83" s="141">
        <f>SUMIFS(Enrolment!G:G,Enrolment!B:B,A83,Enrolment!C:C,B83,Enrolment!D:D,C83)</f>
        <v>0</v>
      </c>
      <c r="M83" s="142">
        <f t="shared" si="6"/>
        <v>0</v>
      </c>
      <c r="N83" s="119">
        <f t="shared" si="7"/>
        <v>0</v>
      </c>
      <c r="O83" s="119">
        <f t="shared" si="8"/>
        <v>0</v>
      </c>
      <c r="P83" s="119">
        <f t="shared" si="9"/>
        <v>0</v>
      </c>
      <c r="Q83" s="147">
        <f t="shared" si="10"/>
        <v>0</v>
      </c>
      <c r="R83" s="146" t="str">
        <f t="shared" si="11"/>
        <v/>
      </c>
      <c r="V83" s="118"/>
      <c r="W83" s="118"/>
      <c r="X83" s="118"/>
    </row>
    <row r="84" spans="1:24" x14ac:dyDescent="0.45">
      <c r="A84" s="158"/>
      <c r="B84" s="154"/>
      <c r="C84" s="159"/>
      <c r="D84" s="122"/>
      <c r="E84" s="122"/>
      <c r="F84" s="154"/>
      <c r="G84" s="141">
        <f>IFERROR(VLOOKUP(F84,'Program Summary'!$F$45:$G$49,2,FALSE),0)</f>
        <v>0</v>
      </c>
      <c r="H84" s="122"/>
      <c r="I84" s="122"/>
      <c r="J84" s="122"/>
      <c r="K84" s="122"/>
      <c r="L84" s="141">
        <f>SUMIFS(Enrolment!G:G,Enrolment!B:B,A84,Enrolment!C:C,B84,Enrolment!D:D,C84)</f>
        <v>0</v>
      </c>
      <c r="M84" s="142">
        <f t="shared" si="6"/>
        <v>0</v>
      </c>
      <c r="N84" s="119">
        <f t="shared" si="7"/>
        <v>0</v>
      </c>
      <c r="O84" s="119">
        <f t="shared" si="8"/>
        <v>0</v>
      </c>
      <c r="P84" s="119">
        <f t="shared" si="9"/>
        <v>0</v>
      </c>
      <c r="Q84" s="147">
        <f t="shared" si="10"/>
        <v>0</v>
      </c>
      <c r="R84" s="146" t="str">
        <f t="shared" si="11"/>
        <v/>
      </c>
      <c r="V84" s="118"/>
      <c r="W84" s="118"/>
      <c r="X84" s="118"/>
    </row>
    <row r="85" spans="1:24" x14ac:dyDescent="0.45">
      <c r="A85" s="158"/>
      <c r="B85" s="154"/>
      <c r="C85" s="159"/>
      <c r="D85" s="122"/>
      <c r="E85" s="122"/>
      <c r="F85" s="154"/>
      <c r="G85" s="141">
        <f>IFERROR(VLOOKUP(F85,'Program Summary'!$F$45:$G$49,2,FALSE),0)</f>
        <v>0</v>
      </c>
      <c r="H85" s="122"/>
      <c r="I85" s="122"/>
      <c r="J85" s="122"/>
      <c r="K85" s="122"/>
      <c r="L85" s="141">
        <f>SUMIFS(Enrolment!G:G,Enrolment!B:B,A85,Enrolment!C:C,B85,Enrolment!D:D,C85)</f>
        <v>0</v>
      </c>
      <c r="M85" s="142">
        <f t="shared" si="6"/>
        <v>0</v>
      </c>
      <c r="N85" s="119">
        <f t="shared" si="7"/>
        <v>0</v>
      </c>
      <c r="O85" s="119">
        <f t="shared" si="8"/>
        <v>0</v>
      </c>
      <c r="P85" s="119">
        <f t="shared" si="9"/>
        <v>0</v>
      </c>
      <c r="Q85" s="147">
        <f t="shared" si="10"/>
        <v>0</v>
      </c>
      <c r="R85" s="146" t="str">
        <f t="shared" si="11"/>
        <v/>
      </c>
      <c r="V85" s="118"/>
      <c r="W85" s="118"/>
      <c r="X85" s="118"/>
    </row>
    <row r="86" spans="1:24" x14ac:dyDescent="0.45">
      <c r="A86" s="158"/>
      <c r="B86" s="154"/>
      <c r="C86" s="159"/>
      <c r="D86" s="122"/>
      <c r="E86" s="122"/>
      <c r="F86" s="154"/>
      <c r="G86" s="141">
        <f>IFERROR(VLOOKUP(F86,'Program Summary'!$F$45:$G$49,2,FALSE),0)</f>
        <v>0</v>
      </c>
      <c r="H86" s="122"/>
      <c r="I86" s="122"/>
      <c r="J86" s="122"/>
      <c r="K86" s="122"/>
      <c r="L86" s="141">
        <f>SUMIFS(Enrolment!G:G,Enrolment!B:B,A86,Enrolment!C:C,B86,Enrolment!D:D,C86)</f>
        <v>0</v>
      </c>
      <c r="M86" s="142">
        <f t="shared" si="6"/>
        <v>0</v>
      </c>
      <c r="N86" s="119">
        <f t="shared" si="7"/>
        <v>0</v>
      </c>
      <c r="O86" s="119">
        <f t="shared" si="8"/>
        <v>0</v>
      </c>
      <c r="P86" s="119">
        <f t="shared" si="9"/>
        <v>0</v>
      </c>
      <c r="Q86" s="147">
        <f t="shared" si="10"/>
        <v>0</v>
      </c>
      <c r="R86" s="146" t="str">
        <f t="shared" si="11"/>
        <v/>
      </c>
      <c r="V86" s="118"/>
      <c r="W86" s="118"/>
      <c r="X86" s="118"/>
    </row>
    <row r="87" spans="1:24" x14ac:dyDescent="0.45">
      <c r="A87" s="158"/>
      <c r="B87" s="154"/>
      <c r="C87" s="159"/>
      <c r="D87" s="122"/>
      <c r="E87" s="122"/>
      <c r="F87" s="154"/>
      <c r="G87" s="141">
        <f>IFERROR(VLOOKUP(F87,'Program Summary'!$F$45:$G$49,2,FALSE),0)</f>
        <v>0</v>
      </c>
      <c r="H87" s="122"/>
      <c r="I87" s="122"/>
      <c r="J87" s="122"/>
      <c r="K87" s="122"/>
      <c r="L87" s="141">
        <f>SUMIFS(Enrolment!G:G,Enrolment!B:B,A87,Enrolment!C:C,B87,Enrolment!D:D,C87)</f>
        <v>0</v>
      </c>
      <c r="M87" s="142">
        <f t="shared" si="6"/>
        <v>0</v>
      </c>
      <c r="N87" s="119">
        <f t="shared" si="7"/>
        <v>0</v>
      </c>
      <c r="O87" s="119">
        <f t="shared" si="8"/>
        <v>0</v>
      </c>
      <c r="P87" s="119">
        <f t="shared" si="9"/>
        <v>0</v>
      </c>
      <c r="Q87" s="147">
        <f t="shared" si="10"/>
        <v>0</v>
      </c>
      <c r="R87" s="146" t="str">
        <f t="shared" si="11"/>
        <v/>
      </c>
      <c r="V87" s="118"/>
      <c r="W87" s="118"/>
      <c r="X87" s="118"/>
    </row>
    <row r="88" spans="1:24" x14ac:dyDescent="0.45">
      <c r="A88" s="158"/>
      <c r="B88" s="154"/>
      <c r="C88" s="159"/>
      <c r="D88" s="122"/>
      <c r="E88" s="122"/>
      <c r="F88" s="154"/>
      <c r="G88" s="141">
        <f>IFERROR(VLOOKUP(F88,'Program Summary'!$F$45:$G$49,2,FALSE),0)</f>
        <v>0</v>
      </c>
      <c r="H88" s="122"/>
      <c r="I88" s="122"/>
      <c r="J88" s="122"/>
      <c r="K88" s="122"/>
      <c r="L88" s="141">
        <f>SUMIFS(Enrolment!G:G,Enrolment!B:B,A88,Enrolment!C:C,B88,Enrolment!D:D,C88)</f>
        <v>0</v>
      </c>
      <c r="M88" s="142">
        <f t="shared" si="6"/>
        <v>0</v>
      </c>
      <c r="N88" s="119">
        <f t="shared" si="7"/>
        <v>0</v>
      </c>
      <c r="O88" s="119">
        <f t="shared" si="8"/>
        <v>0</v>
      </c>
      <c r="P88" s="119">
        <f t="shared" si="9"/>
        <v>0</v>
      </c>
      <c r="Q88" s="147">
        <f t="shared" si="10"/>
        <v>0</v>
      </c>
      <c r="R88" s="146" t="str">
        <f t="shared" si="11"/>
        <v/>
      </c>
      <c r="V88" s="118"/>
      <c r="W88" s="118"/>
      <c r="X88" s="118"/>
    </row>
    <row r="89" spans="1:24" x14ac:dyDescent="0.45">
      <c r="A89" s="158"/>
      <c r="B89" s="154"/>
      <c r="C89" s="159"/>
      <c r="D89" s="122"/>
      <c r="E89" s="122"/>
      <c r="F89" s="154"/>
      <c r="G89" s="141">
        <f>IFERROR(VLOOKUP(F89,'Program Summary'!$F$45:$G$49,2,FALSE),0)</f>
        <v>0</v>
      </c>
      <c r="H89" s="122"/>
      <c r="I89" s="122"/>
      <c r="J89" s="122"/>
      <c r="K89" s="122"/>
      <c r="L89" s="141">
        <f>SUMIFS(Enrolment!G:G,Enrolment!B:B,A89,Enrolment!C:C,B89,Enrolment!D:D,C89)</f>
        <v>0</v>
      </c>
      <c r="M89" s="142">
        <f t="shared" si="6"/>
        <v>0</v>
      </c>
      <c r="N89" s="119">
        <f t="shared" si="7"/>
        <v>0</v>
      </c>
      <c r="O89" s="119">
        <f t="shared" si="8"/>
        <v>0</v>
      </c>
      <c r="P89" s="119">
        <f t="shared" si="9"/>
        <v>0</v>
      </c>
      <c r="Q89" s="147">
        <f t="shared" si="10"/>
        <v>0</v>
      </c>
      <c r="R89" s="146" t="str">
        <f t="shared" si="11"/>
        <v/>
      </c>
      <c r="V89" s="118"/>
      <c r="W89" s="118"/>
      <c r="X89" s="118"/>
    </row>
    <row r="90" spans="1:24" x14ac:dyDescent="0.45">
      <c r="A90" s="158"/>
      <c r="B90" s="154"/>
      <c r="C90" s="159"/>
      <c r="D90" s="122"/>
      <c r="E90" s="122"/>
      <c r="F90" s="154"/>
      <c r="G90" s="141">
        <f>IFERROR(VLOOKUP(F90,'Program Summary'!$F$45:$G$49,2,FALSE),0)</f>
        <v>0</v>
      </c>
      <c r="H90" s="122"/>
      <c r="I90" s="122"/>
      <c r="J90" s="122"/>
      <c r="K90" s="122"/>
      <c r="L90" s="141">
        <f>SUMIFS(Enrolment!G:G,Enrolment!B:B,A90,Enrolment!C:C,B90,Enrolment!D:D,C90)</f>
        <v>0</v>
      </c>
      <c r="M90" s="142">
        <f t="shared" si="6"/>
        <v>0</v>
      </c>
      <c r="N90" s="119">
        <f t="shared" si="7"/>
        <v>0</v>
      </c>
      <c r="O90" s="119">
        <f t="shared" si="8"/>
        <v>0</v>
      </c>
      <c r="P90" s="119">
        <f t="shared" si="9"/>
        <v>0</v>
      </c>
      <c r="Q90" s="147">
        <f t="shared" si="10"/>
        <v>0</v>
      </c>
      <c r="R90" s="146" t="str">
        <f t="shared" si="11"/>
        <v/>
      </c>
      <c r="V90" s="118"/>
      <c r="W90" s="118"/>
      <c r="X90" s="118"/>
    </row>
    <row r="91" spans="1:24" x14ac:dyDescent="0.45">
      <c r="A91" s="158"/>
      <c r="B91" s="154"/>
      <c r="C91" s="159"/>
      <c r="D91" s="122"/>
      <c r="E91" s="122"/>
      <c r="F91" s="154"/>
      <c r="G91" s="141">
        <f>IFERROR(VLOOKUP(F91,'Program Summary'!$F$45:$G$49,2,FALSE),0)</f>
        <v>0</v>
      </c>
      <c r="H91" s="122"/>
      <c r="I91" s="122"/>
      <c r="J91" s="122"/>
      <c r="K91" s="122"/>
      <c r="L91" s="141">
        <f>SUMIFS(Enrolment!G:G,Enrolment!B:B,A91,Enrolment!C:C,B91,Enrolment!D:D,C91)</f>
        <v>0</v>
      </c>
      <c r="M91" s="142">
        <f t="shared" si="6"/>
        <v>0</v>
      </c>
      <c r="N91" s="119">
        <f t="shared" si="7"/>
        <v>0</v>
      </c>
      <c r="O91" s="119">
        <f t="shared" si="8"/>
        <v>0</v>
      </c>
      <c r="P91" s="119">
        <f t="shared" si="9"/>
        <v>0</v>
      </c>
      <c r="Q91" s="147">
        <f t="shared" si="10"/>
        <v>0</v>
      </c>
      <c r="R91" s="146" t="str">
        <f t="shared" si="11"/>
        <v/>
      </c>
      <c r="V91" s="118"/>
      <c r="W91" s="118"/>
      <c r="X91" s="118"/>
    </row>
    <row r="92" spans="1:24" x14ac:dyDescent="0.45">
      <c r="A92" s="158"/>
      <c r="B92" s="154"/>
      <c r="C92" s="159"/>
      <c r="D92" s="122"/>
      <c r="E92" s="122"/>
      <c r="F92" s="154"/>
      <c r="G92" s="141">
        <f>IFERROR(VLOOKUP(F92,'Program Summary'!$F$45:$G$49,2,FALSE),0)</f>
        <v>0</v>
      </c>
      <c r="H92" s="122"/>
      <c r="I92" s="122"/>
      <c r="J92" s="122"/>
      <c r="K92" s="122"/>
      <c r="L92" s="141">
        <f>SUMIFS(Enrolment!G:G,Enrolment!B:B,A92,Enrolment!C:C,B92,Enrolment!D:D,C92)</f>
        <v>0</v>
      </c>
      <c r="M92" s="142">
        <f t="shared" si="6"/>
        <v>0</v>
      </c>
      <c r="N92" s="119">
        <f t="shared" si="7"/>
        <v>0</v>
      </c>
      <c r="O92" s="119">
        <f t="shared" si="8"/>
        <v>0</v>
      </c>
      <c r="P92" s="119">
        <f t="shared" si="9"/>
        <v>0</v>
      </c>
      <c r="Q92" s="147">
        <f t="shared" si="10"/>
        <v>0</v>
      </c>
      <c r="R92" s="146" t="str">
        <f t="shared" si="11"/>
        <v/>
      </c>
      <c r="V92" s="118"/>
      <c r="W92" s="118"/>
      <c r="X92" s="118"/>
    </row>
    <row r="93" spans="1:24" x14ac:dyDescent="0.45">
      <c r="A93" s="158"/>
      <c r="B93" s="154"/>
      <c r="C93" s="159"/>
      <c r="D93" s="122"/>
      <c r="E93" s="122"/>
      <c r="F93" s="154"/>
      <c r="G93" s="141">
        <f>IFERROR(VLOOKUP(F93,'Program Summary'!$F$45:$G$49,2,FALSE),0)</f>
        <v>0</v>
      </c>
      <c r="H93" s="122"/>
      <c r="I93" s="122"/>
      <c r="J93" s="122"/>
      <c r="K93" s="122"/>
      <c r="L93" s="141">
        <f>SUMIFS(Enrolment!G:G,Enrolment!B:B,A93,Enrolment!C:C,B93,Enrolment!D:D,C93)</f>
        <v>0</v>
      </c>
      <c r="M93" s="142">
        <f t="shared" si="6"/>
        <v>0</v>
      </c>
      <c r="N93" s="119">
        <f t="shared" si="7"/>
        <v>0</v>
      </c>
      <c r="O93" s="119">
        <f t="shared" si="8"/>
        <v>0</v>
      </c>
      <c r="P93" s="119">
        <f t="shared" si="9"/>
        <v>0</v>
      </c>
      <c r="Q93" s="147">
        <f t="shared" si="10"/>
        <v>0</v>
      </c>
      <c r="R93" s="146" t="str">
        <f t="shared" si="11"/>
        <v/>
      </c>
      <c r="V93" s="118"/>
      <c r="W93" s="118"/>
      <c r="X93" s="118"/>
    </row>
    <row r="94" spans="1:24" x14ac:dyDescent="0.45">
      <c r="A94" s="158"/>
      <c r="B94" s="154"/>
      <c r="C94" s="159"/>
      <c r="D94" s="122"/>
      <c r="E94" s="122"/>
      <c r="F94" s="154"/>
      <c r="G94" s="141">
        <f>IFERROR(VLOOKUP(F94,'Program Summary'!$F$45:$G$49,2,FALSE),0)</f>
        <v>0</v>
      </c>
      <c r="H94" s="122"/>
      <c r="I94" s="122"/>
      <c r="J94" s="122"/>
      <c r="K94" s="122"/>
      <c r="L94" s="141">
        <f>SUMIFS(Enrolment!G:G,Enrolment!B:B,A94,Enrolment!C:C,B94,Enrolment!D:D,C94)</f>
        <v>0</v>
      </c>
      <c r="M94" s="142">
        <f t="shared" si="6"/>
        <v>0</v>
      </c>
      <c r="N94" s="119">
        <f t="shared" si="7"/>
        <v>0</v>
      </c>
      <c r="O94" s="119">
        <f t="shared" si="8"/>
        <v>0</v>
      </c>
      <c r="P94" s="119">
        <f t="shared" si="9"/>
        <v>0</v>
      </c>
      <c r="Q94" s="147">
        <f t="shared" si="10"/>
        <v>0</v>
      </c>
      <c r="R94" s="146" t="str">
        <f t="shared" si="11"/>
        <v/>
      </c>
      <c r="V94" s="118"/>
      <c r="W94" s="118"/>
      <c r="X94" s="118"/>
    </row>
    <row r="95" spans="1:24" x14ac:dyDescent="0.45">
      <c r="A95" s="158"/>
      <c r="B95" s="154"/>
      <c r="C95" s="159"/>
      <c r="D95" s="122"/>
      <c r="E95" s="122"/>
      <c r="F95" s="154"/>
      <c r="G95" s="141">
        <f>IFERROR(VLOOKUP(F95,'Program Summary'!$F$45:$G$49,2,FALSE),0)</f>
        <v>0</v>
      </c>
      <c r="H95" s="122"/>
      <c r="I95" s="122"/>
      <c r="J95" s="122"/>
      <c r="K95" s="122"/>
      <c r="L95" s="141">
        <f>SUMIFS(Enrolment!G:G,Enrolment!B:B,A95,Enrolment!C:C,B95,Enrolment!D:D,C95)</f>
        <v>0</v>
      </c>
      <c r="M95" s="142">
        <f t="shared" si="6"/>
        <v>0</v>
      </c>
      <c r="N95" s="119">
        <f t="shared" si="7"/>
        <v>0</v>
      </c>
      <c r="O95" s="119">
        <f t="shared" si="8"/>
        <v>0</v>
      </c>
      <c r="P95" s="119">
        <f t="shared" si="9"/>
        <v>0</v>
      </c>
      <c r="Q95" s="147">
        <f t="shared" si="10"/>
        <v>0</v>
      </c>
      <c r="R95" s="146" t="str">
        <f t="shared" si="11"/>
        <v/>
      </c>
      <c r="V95" s="118"/>
      <c r="W95" s="118"/>
      <c r="X95" s="118"/>
    </row>
    <row r="96" spans="1:24" x14ac:dyDescent="0.45">
      <c r="A96" s="158"/>
      <c r="B96" s="154"/>
      <c r="C96" s="159"/>
      <c r="D96" s="122"/>
      <c r="E96" s="122"/>
      <c r="F96" s="154"/>
      <c r="G96" s="141">
        <f>IFERROR(VLOOKUP(F96,'Program Summary'!$F$45:$G$49,2,FALSE),0)</f>
        <v>0</v>
      </c>
      <c r="H96" s="122"/>
      <c r="I96" s="122"/>
      <c r="J96" s="122"/>
      <c r="K96" s="122"/>
      <c r="L96" s="141">
        <f>SUMIFS(Enrolment!G:G,Enrolment!B:B,A96,Enrolment!C:C,B96,Enrolment!D:D,C96)</f>
        <v>0</v>
      </c>
      <c r="M96" s="142">
        <f t="shared" si="6"/>
        <v>0</v>
      </c>
      <c r="N96" s="119">
        <f t="shared" si="7"/>
        <v>0</v>
      </c>
      <c r="O96" s="119">
        <f t="shared" si="8"/>
        <v>0</v>
      </c>
      <c r="P96" s="119">
        <f t="shared" si="9"/>
        <v>0</v>
      </c>
      <c r="Q96" s="147">
        <f t="shared" si="10"/>
        <v>0</v>
      </c>
      <c r="R96" s="146" t="str">
        <f t="shared" si="11"/>
        <v/>
      </c>
      <c r="V96" s="118"/>
      <c r="W96" s="118"/>
      <c r="X96" s="118"/>
    </row>
    <row r="97" spans="1:24" x14ac:dyDescent="0.45">
      <c r="A97" s="158"/>
      <c r="B97" s="154"/>
      <c r="C97" s="159"/>
      <c r="D97" s="122"/>
      <c r="E97" s="122"/>
      <c r="F97" s="154"/>
      <c r="G97" s="141">
        <f>IFERROR(VLOOKUP(F97,'Program Summary'!$F$45:$G$49,2,FALSE),0)</f>
        <v>0</v>
      </c>
      <c r="H97" s="122"/>
      <c r="I97" s="122"/>
      <c r="J97" s="122"/>
      <c r="K97" s="122"/>
      <c r="L97" s="141">
        <f>SUMIFS(Enrolment!G:G,Enrolment!B:B,A97,Enrolment!C:C,B97,Enrolment!D:D,C97)</f>
        <v>0</v>
      </c>
      <c r="M97" s="142">
        <f t="shared" si="6"/>
        <v>0</v>
      </c>
      <c r="N97" s="119">
        <f t="shared" si="7"/>
        <v>0</v>
      </c>
      <c r="O97" s="119">
        <f t="shared" si="8"/>
        <v>0</v>
      </c>
      <c r="P97" s="119">
        <f t="shared" si="9"/>
        <v>0</v>
      </c>
      <c r="Q97" s="147">
        <f t="shared" si="10"/>
        <v>0</v>
      </c>
      <c r="R97" s="146" t="str">
        <f t="shared" si="11"/>
        <v/>
      </c>
      <c r="V97" s="118"/>
      <c r="W97" s="118"/>
      <c r="X97" s="118"/>
    </row>
    <row r="98" spans="1:24" x14ac:dyDescent="0.45">
      <c r="A98" s="158"/>
      <c r="B98" s="154"/>
      <c r="C98" s="159"/>
      <c r="D98" s="122"/>
      <c r="E98" s="122"/>
      <c r="F98" s="154"/>
      <c r="G98" s="141">
        <f>IFERROR(VLOOKUP(F98,'Program Summary'!$F$45:$G$49,2,FALSE),0)</f>
        <v>0</v>
      </c>
      <c r="H98" s="122"/>
      <c r="I98" s="122"/>
      <c r="J98" s="122"/>
      <c r="K98" s="122"/>
      <c r="L98" s="141">
        <f>SUMIFS(Enrolment!G:G,Enrolment!B:B,A98,Enrolment!C:C,B98,Enrolment!D:D,C98)</f>
        <v>0</v>
      </c>
      <c r="M98" s="142">
        <f t="shared" si="6"/>
        <v>0</v>
      </c>
      <c r="N98" s="119">
        <f t="shared" si="7"/>
        <v>0</v>
      </c>
      <c r="O98" s="119">
        <f t="shared" si="8"/>
        <v>0</v>
      </c>
      <c r="P98" s="119">
        <f t="shared" si="9"/>
        <v>0</v>
      </c>
      <c r="Q98" s="147">
        <f t="shared" si="10"/>
        <v>0</v>
      </c>
      <c r="R98" s="146" t="str">
        <f t="shared" si="11"/>
        <v/>
      </c>
      <c r="V98" s="118"/>
      <c r="W98" s="118"/>
      <c r="X98" s="118"/>
    </row>
    <row r="99" spans="1:24" x14ac:dyDescent="0.45">
      <c r="A99" s="158"/>
      <c r="B99" s="154"/>
      <c r="C99" s="159"/>
      <c r="D99" s="122"/>
      <c r="E99" s="122"/>
      <c r="F99" s="154"/>
      <c r="G99" s="141">
        <f>IFERROR(VLOOKUP(F99,'Program Summary'!$F$45:$G$49,2,FALSE),0)</f>
        <v>0</v>
      </c>
      <c r="H99" s="122"/>
      <c r="I99" s="122"/>
      <c r="J99" s="122"/>
      <c r="K99" s="122"/>
      <c r="L99" s="141">
        <f>SUMIFS(Enrolment!G:G,Enrolment!B:B,A99,Enrolment!C:C,B99,Enrolment!D:D,C99)</f>
        <v>0</v>
      </c>
      <c r="M99" s="142">
        <f t="shared" si="6"/>
        <v>0</v>
      </c>
      <c r="N99" s="119">
        <f t="shared" si="7"/>
        <v>0</v>
      </c>
      <c r="O99" s="119">
        <f t="shared" si="8"/>
        <v>0</v>
      </c>
      <c r="P99" s="119">
        <f t="shared" si="9"/>
        <v>0</v>
      </c>
      <c r="Q99" s="147">
        <f t="shared" si="10"/>
        <v>0</v>
      </c>
      <c r="R99" s="146" t="str">
        <f t="shared" si="11"/>
        <v/>
      </c>
      <c r="V99" s="118"/>
      <c r="W99" s="118"/>
      <c r="X99" s="118"/>
    </row>
    <row r="100" spans="1:24" x14ac:dyDescent="0.45">
      <c r="A100" s="158"/>
      <c r="B100" s="154"/>
      <c r="C100" s="159"/>
      <c r="D100" s="122"/>
      <c r="E100" s="122"/>
      <c r="F100" s="154"/>
      <c r="G100" s="141">
        <f>IFERROR(VLOOKUP(F100,'Program Summary'!$F$45:$G$49,2,FALSE),0)</f>
        <v>0</v>
      </c>
      <c r="H100" s="122"/>
      <c r="I100" s="122"/>
      <c r="J100" s="122"/>
      <c r="K100" s="122"/>
      <c r="L100" s="141">
        <f>SUMIFS(Enrolment!G:G,Enrolment!B:B,A100,Enrolment!C:C,B100,Enrolment!D:D,C100)</f>
        <v>0</v>
      </c>
      <c r="M100" s="142">
        <f t="shared" si="6"/>
        <v>0</v>
      </c>
      <c r="N100" s="119">
        <f t="shared" si="7"/>
        <v>0</v>
      </c>
      <c r="O100" s="119">
        <f t="shared" si="8"/>
        <v>0</v>
      </c>
      <c r="P100" s="119">
        <f t="shared" si="9"/>
        <v>0</v>
      </c>
      <c r="Q100" s="147">
        <f t="shared" si="10"/>
        <v>0</v>
      </c>
      <c r="R100" s="146" t="str">
        <f t="shared" si="11"/>
        <v/>
      </c>
      <c r="V100" s="118"/>
      <c r="W100" s="118"/>
      <c r="X100" s="118"/>
    </row>
    <row r="101" spans="1:24" x14ac:dyDescent="0.45">
      <c r="A101" s="158"/>
      <c r="B101" s="154"/>
      <c r="C101" s="159"/>
      <c r="D101" s="122"/>
      <c r="E101" s="122"/>
      <c r="F101" s="154"/>
      <c r="G101" s="141">
        <f>IFERROR(VLOOKUP(F101,'Program Summary'!$F$45:$G$49,2,FALSE),0)</f>
        <v>0</v>
      </c>
      <c r="H101" s="122"/>
      <c r="I101" s="122"/>
      <c r="J101" s="122"/>
      <c r="K101" s="122"/>
      <c r="L101" s="141">
        <f>SUMIFS(Enrolment!G:G,Enrolment!B:B,A101,Enrolment!C:C,B101,Enrolment!D:D,C101)</f>
        <v>0</v>
      </c>
      <c r="M101" s="142">
        <f t="shared" si="6"/>
        <v>0</v>
      </c>
      <c r="N101" s="119">
        <f t="shared" si="7"/>
        <v>0</v>
      </c>
      <c r="O101" s="119">
        <f t="shared" si="8"/>
        <v>0</v>
      </c>
      <c r="P101" s="119">
        <f t="shared" si="9"/>
        <v>0</v>
      </c>
      <c r="Q101" s="147">
        <f t="shared" si="10"/>
        <v>0</v>
      </c>
      <c r="R101" s="146" t="str">
        <f t="shared" si="11"/>
        <v/>
      </c>
      <c r="V101" s="118"/>
      <c r="W101" s="118"/>
      <c r="X101" s="118"/>
    </row>
    <row r="102" spans="1:24" x14ac:dyDescent="0.45">
      <c r="A102" s="158"/>
      <c r="B102" s="154"/>
      <c r="C102" s="159"/>
      <c r="D102" s="122"/>
      <c r="E102" s="122"/>
      <c r="F102" s="154"/>
      <c r="G102" s="141">
        <f>IFERROR(VLOOKUP(F102,'Program Summary'!$F$45:$G$49,2,FALSE),0)</f>
        <v>0</v>
      </c>
      <c r="H102" s="122"/>
      <c r="I102" s="122"/>
      <c r="J102" s="122"/>
      <c r="K102" s="122"/>
      <c r="L102" s="141">
        <f>SUMIFS(Enrolment!G:G,Enrolment!B:B,A102,Enrolment!C:C,B102,Enrolment!D:D,C102)</f>
        <v>0</v>
      </c>
      <c r="M102" s="142">
        <f t="shared" si="6"/>
        <v>0</v>
      </c>
      <c r="N102" s="119">
        <f t="shared" si="7"/>
        <v>0</v>
      </c>
      <c r="O102" s="119">
        <f t="shared" si="8"/>
        <v>0</v>
      </c>
      <c r="P102" s="119">
        <f t="shared" si="9"/>
        <v>0</v>
      </c>
      <c r="Q102" s="147">
        <f t="shared" si="10"/>
        <v>0</v>
      </c>
      <c r="R102" s="146" t="str">
        <f t="shared" si="11"/>
        <v/>
      </c>
      <c r="V102" s="118"/>
      <c r="W102" s="118"/>
      <c r="X102" s="118"/>
    </row>
    <row r="103" spans="1:24" x14ac:dyDescent="0.45">
      <c r="A103" s="158"/>
      <c r="B103" s="154"/>
      <c r="C103" s="159"/>
      <c r="D103" s="122"/>
      <c r="E103" s="122"/>
      <c r="F103" s="154"/>
      <c r="G103" s="141">
        <f>IFERROR(VLOOKUP(F103,'Program Summary'!$F$45:$G$49,2,FALSE),0)</f>
        <v>0</v>
      </c>
      <c r="H103" s="122"/>
      <c r="I103" s="122"/>
      <c r="J103" s="122"/>
      <c r="K103" s="122"/>
      <c r="L103" s="141">
        <f>SUMIFS(Enrolment!G:G,Enrolment!B:B,A103,Enrolment!C:C,B103,Enrolment!D:D,C103)</f>
        <v>0</v>
      </c>
      <c r="M103" s="142">
        <f t="shared" si="6"/>
        <v>0</v>
      </c>
      <c r="N103" s="119">
        <f t="shared" si="7"/>
        <v>0</v>
      </c>
      <c r="O103" s="119">
        <f t="shared" si="8"/>
        <v>0</v>
      </c>
      <c r="P103" s="119">
        <f t="shared" si="9"/>
        <v>0</v>
      </c>
      <c r="Q103" s="147">
        <f t="shared" si="10"/>
        <v>0</v>
      </c>
      <c r="R103" s="146" t="str">
        <f t="shared" si="11"/>
        <v/>
      </c>
      <c r="V103" s="118"/>
      <c r="W103" s="118"/>
      <c r="X103" s="118"/>
    </row>
    <row r="104" spans="1:24" x14ac:dyDescent="0.45">
      <c r="A104" s="158"/>
      <c r="B104" s="154"/>
      <c r="C104" s="159"/>
      <c r="D104" s="122"/>
      <c r="E104" s="122"/>
      <c r="F104" s="154"/>
      <c r="G104" s="141">
        <f>IFERROR(VLOOKUP(F104,'Program Summary'!$F$45:$G$49,2,FALSE),0)</f>
        <v>0</v>
      </c>
      <c r="H104" s="122"/>
      <c r="I104" s="122"/>
      <c r="J104" s="122"/>
      <c r="K104" s="122"/>
      <c r="L104" s="141">
        <f>SUMIFS(Enrolment!G:G,Enrolment!B:B,A104,Enrolment!C:C,B104,Enrolment!D:D,C104)</f>
        <v>0</v>
      </c>
      <c r="M104" s="142">
        <f t="shared" si="6"/>
        <v>0</v>
      </c>
      <c r="N104" s="119">
        <f t="shared" si="7"/>
        <v>0</v>
      </c>
      <c r="O104" s="119">
        <f t="shared" si="8"/>
        <v>0</v>
      </c>
      <c r="P104" s="119">
        <f t="shared" si="9"/>
        <v>0</v>
      </c>
      <c r="Q104" s="147">
        <f t="shared" si="10"/>
        <v>0</v>
      </c>
      <c r="R104" s="146" t="str">
        <f t="shared" si="11"/>
        <v/>
      </c>
      <c r="V104" s="118"/>
      <c r="W104" s="118"/>
      <c r="X104" s="118"/>
    </row>
    <row r="105" spans="1:24" x14ac:dyDescent="0.45">
      <c r="A105" s="158"/>
      <c r="B105" s="154"/>
      <c r="C105" s="159"/>
      <c r="D105" s="122"/>
      <c r="E105" s="122"/>
      <c r="F105" s="154"/>
      <c r="G105" s="141">
        <f>IFERROR(VLOOKUP(F105,'Program Summary'!$F$45:$G$49,2,FALSE),0)</f>
        <v>0</v>
      </c>
      <c r="H105" s="122"/>
      <c r="I105" s="122"/>
      <c r="J105" s="122"/>
      <c r="K105" s="122"/>
      <c r="L105" s="141">
        <f>SUMIFS(Enrolment!G:G,Enrolment!B:B,A105,Enrolment!C:C,B105,Enrolment!D:D,C105)</f>
        <v>0</v>
      </c>
      <c r="M105" s="142">
        <f t="shared" si="6"/>
        <v>0</v>
      </c>
      <c r="N105" s="119">
        <f t="shared" si="7"/>
        <v>0</v>
      </c>
      <c r="O105" s="119">
        <f t="shared" si="8"/>
        <v>0</v>
      </c>
      <c r="P105" s="119">
        <f t="shared" si="9"/>
        <v>0</v>
      </c>
      <c r="Q105" s="147">
        <f t="shared" si="10"/>
        <v>0</v>
      </c>
      <c r="R105" s="146" t="str">
        <f t="shared" si="11"/>
        <v/>
      </c>
      <c r="V105" s="118"/>
      <c r="W105" s="118"/>
      <c r="X105" s="118"/>
    </row>
    <row r="106" spans="1:24" x14ac:dyDescent="0.45">
      <c r="A106" s="158"/>
      <c r="B106" s="154"/>
      <c r="C106" s="159"/>
      <c r="D106" s="122"/>
      <c r="E106" s="122"/>
      <c r="F106" s="154"/>
      <c r="G106" s="141">
        <f>IFERROR(VLOOKUP(F106,'Program Summary'!$F$45:$G$49,2,FALSE),0)</f>
        <v>0</v>
      </c>
      <c r="H106" s="122"/>
      <c r="I106" s="122"/>
      <c r="J106" s="122"/>
      <c r="K106" s="122"/>
      <c r="L106" s="141">
        <f>SUMIFS(Enrolment!G:G,Enrolment!B:B,A106,Enrolment!C:C,B106,Enrolment!D:D,C106)</f>
        <v>0</v>
      </c>
      <c r="M106" s="142">
        <f t="shared" si="6"/>
        <v>0</v>
      </c>
      <c r="N106" s="119">
        <f t="shared" si="7"/>
        <v>0</v>
      </c>
      <c r="O106" s="119">
        <f t="shared" si="8"/>
        <v>0</v>
      </c>
      <c r="P106" s="119">
        <f t="shared" si="9"/>
        <v>0</v>
      </c>
      <c r="Q106" s="147">
        <f t="shared" si="10"/>
        <v>0</v>
      </c>
      <c r="R106" s="146" t="str">
        <f t="shared" si="11"/>
        <v/>
      </c>
      <c r="V106" s="118"/>
      <c r="W106" s="118"/>
      <c r="X106" s="118"/>
    </row>
    <row r="107" spans="1:24" x14ac:dyDescent="0.45">
      <c r="A107" s="158"/>
      <c r="B107" s="154"/>
      <c r="C107" s="159"/>
      <c r="D107" s="122"/>
      <c r="E107" s="122"/>
      <c r="F107" s="154"/>
      <c r="G107" s="141">
        <f>IFERROR(VLOOKUP(F107,'Program Summary'!$F$45:$G$49,2,FALSE),0)</f>
        <v>0</v>
      </c>
      <c r="H107" s="122"/>
      <c r="I107" s="122"/>
      <c r="J107" s="122"/>
      <c r="K107" s="122"/>
      <c r="L107" s="141">
        <f>SUMIFS(Enrolment!G:G,Enrolment!B:B,A107,Enrolment!C:C,B107,Enrolment!D:D,C107)</f>
        <v>0</v>
      </c>
      <c r="M107" s="142">
        <f t="shared" si="6"/>
        <v>0</v>
      </c>
      <c r="N107" s="119">
        <f t="shared" si="7"/>
        <v>0</v>
      </c>
      <c r="O107" s="119">
        <f t="shared" si="8"/>
        <v>0</v>
      </c>
      <c r="P107" s="119">
        <f t="shared" si="9"/>
        <v>0</v>
      </c>
      <c r="Q107" s="147">
        <f t="shared" si="10"/>
        <v>0</v>
      </c>
      <c r="R107" s="146" t="str">
        <f t="shared" si="11"/>
        <v/>
      </c>
      <c r="V107" s="118"/>
      <c r="W107" s="118"/>
      <c r="X107" s="118"/>
    </row>
    <row r="108" spans="1:24" x14ac:dyDescent="0.45">
      <c r="A108" s="158"/>
      <c r="B108" s="154"/>
      <c r="C108" s="159"/>
      <c r="D108" s="122"/>
      <c r="E108" s="122"/>
      <c r="F108" s="154"/>
      <c r="G108" s="141">
        <f>IFERROR(VLOOKUP(F108,'Program Summary'!$F$45:$G$49,2,FALSE),0)</f>
        <v>0</v>
      </c>
      <c r="H108" s="122"/>
      <c r="I108" s="122"/>
      <c r="J108" s="122"/>
      <c r="K108" s="122"/>
      <c r="L108" s="141">
        <f>SUMIFS(Enrolment!G:G,Enrolment!B:B,A108,Enrolment!C:C,B108,Enrolment!D:D,C108)</f>
        <v>0</v>
      </c>
      <c r="M108" s="142">
        <f t="shared" si="6"/>
        <v>0</v>
      </c>
      <c r="N108" s="119">
        <f t="shared" si="7"/>
        <v>0</v>
      </c>
      <c r="O108" s="119">
        <f t="shared" si="8"/>
        <v>0</v>
      </c>
      <c r="P108" s="119">
        <f t="shared" si="9"/>
        <v>0</v>
      </c>
      <c r="Q108" s="147">
        <f t="shared" si="10"/>
        <v>0</v>
      </c>
      <c r="R108" s="146" t="str">
        <f t="shared" si="11"/>
        <v/>
      </c>
      <c r="V108" s="118"/>
      <c r="W108" s="118"/>
      <c r="X108" s="118"/>
    </row>
    <row r="109" spans="1:24" x14ac:dyDescent="0.45">
      <c r="A109" s="158"/>
      <c r="B109" s="154"/>
      <c r="C109" s="159"/>
      <c r="D109" s="122"/>
      <c r="E109" s="122"/>
      <c r="F109" s="154"/>
      <c r="G109" s="141">
        <f>IFERROR(VLOOKUP(F109,'Program Summary'!$F$45:$G$49,2,FALSE),0)</f>
        <v>0</v>
      </c>
      <c r="H109" s="122"/>
      <c r="I109" s="122"/>
      <c r="J109" s="122"/>
      <c r="K109" s="122"/>
      <c r="L109" s="141">
        <f>SUMIFS(Enrolment!G:G,Enrolment!B:B,A109,Enrolment!C:C,B109,Enrolment!D:D,C109)</f>
        <v>0</v>
      </c>
      <c r="M109" s="142">
        <f t="shared" si="6"/>
        <v>0</v>
      </c>
      <c r="N109" s="119">
        <f t="shared" si="7"/>
        <v>0</v>
      </c>
      <c r="O109" s="119">
        <f t="shared" si="8"/>
        <v>0</v>
      </c>
      <c r="P109" s="119">
        <f t="shared" si="9"/>
        <v>0</v>
      </c>
      <c r="Q109" s="147">
        <f t="shared" si="10"/>
        <v>0</v>
      </c>
      <c r="R109" s="146" t="str">
        <f t="shared" si="11"/>
        <v/>
      </c>
      <c r="V109" s="118"/>
      <c r="W109" s="118"/>
      <c r="X109" s="118"/>
    </row>
    <row r="110" spans="1:24" x14ac:dyDescent="0.45">
      <c r="A110" s="158"/>
      <c r="B110" s="154"/>
      <c r="C110" s="159"/>
      <c r="D110" s="122"/>
      <c r="E110" s="122"/>
      <c r="F110" s="154"/>
      <c r="G110" s="141">
        <f>IFERROR(VLOOKUP(F110,'Program Summary'!$F$45:$G$49,2,FALSE),0)</f>
        <v>0</v>
      </c>
      <c r="H110" s="122"/>
      <c r="I110" s="122"/>
      <c r="J110" s="122"/>
      <c r="K110" s="122"/>
      <c r="L110" s="141">
        <f>SUMIFS(Enrolment!G:G,Enrolment!B:B,A110,Enrolment!C:C,B110,Enrolment!D:D,C110)</f>
        <v>0</v>
      </c>
      <c r="M110" s="142">
        <f t="shared" si="6"/>
        <v>0</v>
      </c>
      <c r="N110" s="119">
        <f t="shared" si="7"/>
        <v>0</v>
      </c>
      <c r="O110" s="119">
        <f t="shared" si="8"/>
        <v>0</v>
      </c>
      <c r="P110" s="119">
        <f t="shared" si="9"/>
        <v>0</v>
      </c>
      <c r="Q110" s="147">
        <f t="shared" si="10"/>
        <v>0</v>
      </c>
      <c r="R110" s="146" t="str">
        <f t="shared" si="11"/>
        <v/>
      </c>
      <c r="V110" s="118"/>
      <c r="W110" s="118"/>
      <c r="X110" s="118"/>
    </row>
    <row r="111" spans="1:24" x14ac:dyDescent="0.45">
      <c r="A111" s="158"/>
      <c r="B111" s="154"/>
      <c r="C111" s="159"/>
      <c r="D111" s="122"/>
      <c r="E111" s="122"/>
      <c r="F111" s="154"/>
      <c r="G111" s="141">
        <f>IFERROR(VLOOKUP(F111,'Program Summary'!$F$45:$G$49,2,FALSE),0)</f>
        <v>0</v>
      </c>
      <c r="H111" s="122"/>
      <c r="I111" s="122"/>
      <c r="J111" s="122"/>
      <c r="K111" s="122"/>
      <c r="L111" s="141">
        <f>SUMIFS(Enrolment!G:G,Enrolment!B:B,A111,Enrolment!C:C,B111,Enrolment!D:D,C111)</f>
        <v>0</v>
      </c>
      <c r="M111" s="142">
        <f t="shared" si="6"/>
        <v>0</v>
      </c>
      <c r="N111" s="119">
        <f t="shared" si="7"/>
        <v>0</v>
      </c>
      <c r="O111" s="119">
        <f t="shared" si="8"/>
        <v>0</v>
      </c>
      <c r="P111" s="119">
        <f t="shared" si="9"/>
        <v>0</v>
      </c>
      <c r="Q111" s="147">
        <f t="shared" si="10"/>
        <v>0</v>
      </c>
      <c r="R111" s="146" t="str">
        <f t="shared" si="11"/>
        <v/>
      </c>
      <c r="V111" s="118"/>
      <c r="W111" s="118"/>
      <c r="X111" s="118"/>
    </row>
    <row r="112" spans="1:24" x14ac:dyDescent="0.45">
      <c r="A112" s="158"/>
      <c r="B112" s="154"/>
      <c r="C112" s="159"/>
      <c r="D112" s="122"/>
      <c r="E112" s="122"/>
      <c r="F112" s="154"/>
      <c r="G112" s="141">
        <f>IFERROR(VLOOKUP(F112,'Program Summary'!$F$45:$G$49,2,FALSE),0)</f>
        <v>0</v>
      </c>
      <c r="H112" s="122"/>
      <c r="I112" s="122"/>
      <c r="J112" s="122"/>
      <c r="K112" s="122"/>
      <c r="L112" s="141">
        <f>SUMIFS(Enrolment!G:G,Enrolment!B:B,A112,Enrolment!C:C,B112,Enrolment!D:D,C112)</f>
        <v>0</v>
      </c>
      <c r="M112" s="142">
        <f t="shared" si="6"/>
        <v>0</v>
      </c>
      <c r="N112" s="119">
        <f t="shared" si="7"/>
        <v>0</v>
      </c>
      <c r="O112" s="119">
        <f t="shared" si="8"/>
        <v>0</v>
      </c>
      <c r="P112" s="119">
        <f t="shared" si="9"/>
        <v>0</v>
      </c>
      <c r="Q112" s="147">
        <f t="shared" si="10"/>
        <v>0</v>
      </c>
      <c r="R112" s="146" t="str">
        <f t="shared" si="11"/>
        <v/>
      </c>
      <c r="V112" s="118"/>
      <c r="W112" s="118"/>
      <c r="X112" s="118"/>
    </row>
    <row r="113" spans="1:24" x14ac:dyDescent="0.45">
      <c r="A113" s="158"/>
      <c r="B113" s="154"/>
      <c r="C113" s="159"/>
      <c r="D113" s="122"/>
      <c r="E113" s="122"/>
      <c r="F113" s="154"/>
      <c r="G113" s="141">
        <f>IFERROR(VLOOKUP(F113,'Program Summary'!$F$45:$G$49,2,FALSE),0)</f>
        <v>0</v>
      </c>
      <c r="H113" s="122"/>
      <c r="I113" s="122"/>
      <c r="J113" s="122"/>
      <c r="K113" s="122"/>
      <c r="L113" s="141">
        <f>SUMIFS(Enrolment!G:G,Enrolment!B:B,A113,Enrolment!C:C,B113,Enrolment!D:D,C113)</f>
        <v>0</v>
      </c>
      <c r="M113" s="142">
        <f t="shared" si="6"/>
        <v>0</v>
      </c>
      <c r="N113" s="119">
        <f t="shared" si="7"/>
        <v>0</v>
      </c>
      <c r="O113" s="119">
        <f t="shared" si="8"/>
        <v>0</v>
      </c>
      <c r="P113" s="119">
        <f t="shared" si="9"/>
        <v>0</v>
      </c>
      <c r="Q113" s="147">
        <f t="shared" si="10"/>
        <v>0</v>
      </c>
      <c r="R113" s="146" t="str">
        <f t="shared" si="11"/>
        <v/>
      </c>
      <c r="V113" s="118"/>
      <c r="W113" s="118"/>
      <c r="X113" s="118"/>
    </row>
    <row r="114" spans="1:24" x14ac:dyDescent="0.45">
      <c r="A114" s="158"/>
      <c r="B114" s="154"/>
      <c r="C114" s="159"/>
      <c r="D114" s="122"/>
      <c r="E114" s="122"/>
      <c r="F114" s="154"/>
      <c r="G114" s="141">
        <f>IFERROR(VLOOKUP(F114,'Program Summary'!$F$45:$G$49,2,FALSE),0)</f>
        <v>0</v>
      </c>
      <c r="H114" s="122"/>
      <c r="I114" s="122"/>
      <c r="J114" s="122"/>
      <c r="K114" s="122"/>
      <c r="L114" s="141">
        <f>SUMIFS(Enrolment!G:G,Enrolment!B:B,A114,Enrolment!C:C,B114,Enrolment!D:D,C114)</f>
        <v>0</v>
      </c>
      <c r="M114" s="142">
        <f t="shared" si="6"/>
        <v>0</v>
      </c>
      <c r="N114" s="119">
        <f t="shared" si="7"/>
        <v>0</v>
      </c>
      <c r="O114" s="119">
        <f t="shared" si="8"/>
        <v>0</v>
      </c>
      <c r="P114" s="119">
        <f t="shared" si="9"/>
        <v>0</v>
      </c>
      <c r="Q114" s="147">
        <f t="shared" si="10"/>
        <v>0</v>
      </c>
      <c r="R114" s="146" t="str">
        <f t="shared" si="11"/>
        <v/>
      </c>
      <c r="V114" s="118"/>
      <c r="W114" s="118"/>
      <c r="X114" s="118"/>
    </row>
    <row r="115" spans="1:24" x14ac:dyDescent="0.45">
      <c r="A115" s="158"/>
      <c r="B115" s="154"/>
      <c r="C115" s="159"/>
      <c r="D115" s="122"/>
      <c r="E115" s="122"/>
      <c r="F115" s="154"/>
      <c r="G115" s="141">
        <f>IFERROR(VLOOKUP(F115,'Program Summary'!$F$45:$G$49,2,FALSE),0)</f>
        <v>0</v>
      </c>
      <c r="H115" s="122"/>
      <c r="I115" s="122"/>
      <c r="J115" s="122"/>
      <c r="K115" s="122"/>
      <c r="L115" s="141">
        <f>SUMIFS(Enrolment!G:G,Enrolment!B:B,A115,Enrolment!C:C,B115,Enrolment!D:D,C115)</f>
        <v>0</v>
      </c>
      <c r="M115" s="142">
        <f t="shared" si="6"/>
        <v>0</v>
      </c>
      <c r="N115" s="119">
        <f t="shared" si="7"/>
        <v>0</v>
      </c>
      <c r="O115" s="119">
        <f t="shared" si="8"/>
        <v>0</v>
      </c>
      <c r="P115" s="119">
        <f t="shared" si="9"/>
        <v>0</v>
      </c>
      <c r="Q115" s="147">
        <f t="shared" si="10"/>
        <v>0</v>
      </c>
      <c r="R115" s="146" t="str">
        <f t="shared" si="11"/>
        <v/>
      </c>
      <c r="V115" s="118"/>
      <c r="W115" s="118"/>
      <c r="X115" s="118"/>
    </row>
    <row r="116" spans="1:24" x14ac:dyDescent="0.45">
      <c r="A116" s="158"/>
      <c r="B116" s="154"/>
      <c r="C116" s="159"/>
      <c r="D116" s="122"/>
      <c r="E116" s="122"/>
      <c r="F116" s="154"/>
      <c r="G116" s="141">
        <f>IFERROR(VLOOKUP(F116,'Program Summary'!$F$45:$G$49,2,FALSE),0)</f>
        <v>0</v>
      </c>
      <c r="H116" s="122"/>
      <c r="I116" s="122"/>
      <c r="J116" s="122"/>
      <c r="K116" s="122"/>
      <c r="L116" s="141">
        <f>SUMIFS(Enrolment!G:G,Enrolment!B:B,A116,Enrolment!C:C,B116,Enrolment!D:D,C116)</f>
        <v>0</v>
      </c>
      <c r="M116" s="142">
        <f t="shared" si="6"/>
        <v>0</v>
      </c>
      <c r="N116" s="119">
        <f t="shared" si="7"/>
        <v>0</v>
      </c>
      <c r="O116" s="119">
        <f t="shared" si="8"/>
        <v>0</v>
      </c>
      <c r="P116" s="119">
        <f t="shared" si="9"/>
        <v>0</v>
      </c>
      <c r="Q116" s="147">
        <f t="shared" si="10"/>
        <v>0</v>
      </c>
      <c r="R116" s="146" t="str">
        <f t="shared" si="11"/>
        <v/>
      </c>
      <c r="V116" s="118"/>
      <c r="W116" s="118"/>
      <c r="X116" s="118"/>
    </row>
    <row r="117" spans="1:24" x14ac:dyDescent="0.45">
      <c r="A117" s="158"/>
      <c r="B117" s="154"/>
      <c r="C117" s="159"/>
      <c r="D117" s="122"/>
      <c r="E117" s="122"/>
      <c r="F117" s="154"/>
      <c r="G117" s="141">
        <f>IFERROR(VLOOKUP(F117,'Program Summary'!$F$45:$G$49,2,FALSE),0)</f>
        <v>0</v>
      </c>
      <c r="H117" s="122"/>
      <c r="I117" s="122"/>
      <c r="J117" s="122"/>
      <c r="K117" s="122"/>
      <c r="L117" s="141">
        <f>SUMIFS(Enrolment!G:G,Enrolment!B:B,A117,Enrolment!C:C,B117,Enrolment!D:D,C117)</f>
        <v>0</v>
      </c>
      <c r="M117" s="142">
        <f t="shared" si="6"/>
        <v>0</v>
      </c>
      <c r="N117" s="119">
        <f t="shared" si="7"/>
        <v>0</v>
      </c>
      <c r="O117" s="119">
        <f t="shared" si="8"/>
        <v>0</v>
      </c>
      <c r="P117" s="119">
        <f t="shared" si="9"/>
        <v>0</v>
      </c>
      <c r="Q117" s="147">
        <f t="shared" si="10"/>
        <v>0</v>
      </c>
      <c r="R117" s="146" t="str">
        <f t="shared" si="11"/>
        <v/>
      </c>
      <c r="V117" s="118"/>
      <c r="W117" s="118"/>
      <c r="X117" s="118"/>
    </row>
    <row r="118" spans="1:24" x14ac:dyDescent="0.45">
      <c r="A118" s="158"/>
      <c r="B118" s="154"/>
      <c r="C118" s="159"/>
      <c r="D118" s="122"/>
      <c r="E118" s="122"/>
      <c r="F118" s="154"/>
      <c r="G118" s="141">
        <f>IFERROR(VLOOKUP(F118,'Program Summary'!$F$45:$G$49,2,FALSE),0)</f>
        <v>0</v>
      </c>
      <c r="H118" s="122"/>
      <c r="I118" s="122"/>
      <c r="J118" s="122"/>
      <c r="K118" s="122"/>
      <c r="L118" s="141">
        <f>SUMIFS(Enrolment!G:G,Enrolment!B:B,A118,Enrolment!C:C,B118,Enrolment!D:D,C118)</f>
        <v>0</v>
      </c>
      <c r="M118" s="142">
        <f t="shared" si="6"/>
        <v>0</v>
      </c>
      <c r="N118" s="119">
        <f t="shared" si="7"/>
        <v>0</v>
      </c>
      <c r="O118" s="119">
        <f t="shared" si="8"/>
        <v>0</v>
      </c>
      <c r="P118" s="119">
        <f t="shared" si="9"/>
        <v>0</v>
      </c>
      <c r="Q118" s="147">
        <f t="shared" si="10"/>
        <v>0</v>
      </c>
      <c r="R118" s="146" t="str">
        <f t="shared" si="11"/>
        <v/>
      </c>
      <c r="V118" s="118"/>
      <c r="W118" s="118"/>
      <c r="X118" s="118"/>
    </row>
    <row r="119" spans="1:24" x14ac:dyDescent="0.45">
      <c r="A119" s="158"/>
      <c r="B119" s="154"/>
      <c r="C119" s="159"/>
      <c r="D119" s="122"/>
      <c r="E119" s="122"/>
      <c r="F119" s="154"/>
      <c r="G119" s="141">
        <f>IFERROR(VLOOKUP(F119,'Program Summary'!$F$45:$G$49,2,FALSE),0)</f>
        <v>0</v>
      </c>
      <c r="H119" s="122"/>
      <c r="I119" s="122"/>
      <c r="J119" s="122"/>
      <c r="K119" s="122"/>
      <c r="L119" s="141">
        <f>SUMIFS(Enrolment!G:G,Enrolment!B:B,A119,Enrolment!C:C,B119,Enrolment!D:D,C119)</f>
        <v>0</v>
      </c>
      <c r="M119" s="142">
        <f t="shared" si="6"/>
        <v>0</v>
      </c>
      <c r="N119" s="119">
        <f t="shared" si="7"/>
        <v>0</v>
      </c>
      <c r="O119" s="119">
        <f t="shared" si="8"/>
        <v>0</v>
      </c>
      <c r="P119" s="119">
        <f t="shared" si="9"/>
        <v>0</v>
      </c>
      <c r="Q119" s="147">
        <f t="shared" si="10"/>
        <v>0</v>
      </c>
      <c r="R119" s="146" t="str">
        <f t="shared" si="11"/>
        <v/>
      </c>
      <c r="V119" s="118"/>
      <c r="W119" s="118"/>
      <c r="X119" s="118"/>
    </row>
    <row r="120" spans="1:24" x14ac:dyDescent="0.45">
      <c r="A120" s="158"/>
      <c r="B120" s="154"/>
      <c r="C120" s="159"/>
      <c r="D120" s="122"/>
      <c r="E120" s="122"/>
      <c r="F120" s="154"/>
      <c r="G120" s="141">
        <f>IFERROR(VLOOKUP(F120,'Program Summary'!$F$45:$G$49,2,FALSE),0)</f>
        <v>0</v>
      </c>
      <c r="H120" s="122"/>
      <c r="I120" s="122"/>
      <c r="J120" s="122"/>
      <c r="K120" s="122"/>
      <c r="L120" s="141">
        <f>SUMIFS(Enrolment!G:G,Enrolment!B:B,A120,Enrolment!C:C,B120,Enrolment!D:D,C120)</f>
        <v>0</v>
      </c>
      <c r="M120" s="142">
        <f t="shared" si="6"/>
        <v>0</v>
      </c>
      <c r="N120" s="119">
        <f t="shared" si="7"/>
        <v>0</v>
      </c>
      <c r="O120" s="119">
        <f t="shared" si="8"/>
        <v>0</v>
      </c>
      <c r="P120" s="119">
        <f t="shared" si="9"/>
        <v>0</v>
      </c>
      <c r="Q120" s="147">
        <f t="shared" si="10"/>
        <v>0</v>
      </c>
      <c r="R120" s="146" t="str">
        <f t="shared" si="11"/>
        <v/>
      </c>
      <c r="V120" s="118"/>
      <c r="W120" s="118"/>
      <c r="X120" s="118"/>
    </row>
    <row r="121" spans="1:24" x14ac:dyDescent="0.45">
      <c r="A121" s="158"/>
      <c r="B121" s="154"/>
      <c r="C121" s="159"/>
      <c r="D121" s="122"/>
      <c r="E121" s="122"/>
      <c r="F121" s="154"/>
      <c r="G121" s="141">
        <f>IFERROR(VLOOKUP(F121,'Program Summary'!$F$45:$G$49,2,FALSE),0)</f>
        <v>0</v>
      </c>
      <c r="H121" s="122"/>
      <c r="I121" s="122"/>
      <c r="J121" s="122"/>
      <c r="K121" s="122"/>
      <c r="L121" s="141">
        <f>SUMIFS(Enrolment!G:G,Enrolment!B:B,A121,Enrolment!C:C,B121,Enrolment!D:D,C121)</f>
        <v>0</v>
      </c>
      <c r="M121" s="142">
        <f t="shared" si="6"/>
        <v>0</v>
      </c>
      <c r="N121" s="119">
        <f t="shared" si="7"/>
        <v>0</v>
      </c>
      <c r="O121" s="119">
        <f t="shared" si="8"/>
        <v>0</v>
      </c>
      <c r="P121" s="119">
        <f t="shared" si="9"/>
        <v>0</v>
      </c>
      <c r="Q121" s="147">
        <f t="shared" si="10"/>
        <v>0</v>
      </c>
      <c r="R121" s="146" t="str">
        <f t="shared" si="11"/>
        <v/>
      </c>
      <c r="V121" s="118"/>
      <c r="W121" s="118"/>
      <c r="X121" s="118"/>
    </row>
    <row r="122" spans="1:24" x14ac:dyDescent="0.45">
      <c r="A122" s="158"/>
      <c r="B122" s="154"/>
      <c r="C122" s="159"/>
      <c r="D122" s="122"/>
      <c r="E122" s="122"/>
      <c r="F122" s="154"/>
      <c r="G122" s="141">
        <f>IFERROR(VLOOKUP(F122,'Program Summary'!$F$45:$G$49,2,FALSE),0)</f>
        <v>0</v>
      </c>
      <c r="H122" s="122"/>
      <c r="I122" s="122"/>
      <c r="J122" s="122"/>
      <c r="K122" s="122"/>
      <c r="L122" s="141">
        <f>SUMIFS(Enrolment!G:G,Enrolment!B:B,A122,Enrolment!C:C,B122,Enrolment!D:D,C122)</f>
        <v>0</v>
      </c>
      <c r="M122" s="142">
        <f t="shared" si="6"/>
        <v>0</v>
      </c>
      <c r="N122" s="119">
        <f t="shared" si="7"/>
        <v>0</v>
      </c>
      <c r="O122" s="119">
        <f t="shared" si="8"/>
        <v>0</v>
      </c>
      <c r="P122" s="119">
        <f t="shared" si="9"/>
        <v>0</v>
      </c>
      <c r="Q122" s="147">
        <f t="shared" si="10"/>
        <v>0</v>
      </c>
      <c r="R122" s="146" t="str">
        <f t="shared" si="11"/>
        <v/>
      </c>
      <c r="V122" s="118"/>
      <c r="W122" s="118"/>
      <c r="X122" s="118"/>
    </row>
    <row r="123" spans="1:24" x14ac:dyDescent="0.45">
      <c r="A123" s="158"/>
      <c r="B123" s="154"/>
      <c r="C123" s="159"/>
      <c r="D123" s="122"/>
      <c r="E123" s="122"/>
      <c r="F123" s="154"/>
      <c r="G123" s="141">
        <f>IFERROR(VLOOKUP(F123,'Program Summary'!$F$45:$G$49,2,FALSE),0)</f>
        <v>0</v>
      </c>
      <c r="H123" s="122"/>
      <c r="I123" s="122"/>
      <c r="J123" s="122"/>
      <c r="K123" s="122"/>
      <c r="L123" s="141">
        <f>SUMIFS(Enrolment!G:G,Enrolment!B:B,A123,Enrolment!C:C,B123,Enrolment!D:D,C123)</f>
        <v>0</v>
      </c>
      <c r="M123" s="142">
        <f t="shared" si="6"/>
        <v>0</v>
      </c>
      <c r="N123" s="119">
        <f t="shared" si="7"/>
        <v>0</v>
      </c>
      <c r="O123" s="119">
        <f t="shared" si="8"/>
        <v>0</v>
      </c>
      <c r="P123" s="119">
        <f t="shared" si="9"/>
        <v>0</v>
      </c>
      <c r="Q123" s="147">
        <f t="shared" si="10"/>
        <v>0</v>
      </c>
      <c r="R123" s="146" t="str">
        <f t="shared" si="11"/>
        <v/>
      </c>
      <c r="V123" s="118"/>
      <c r="W123" s="118"/>
      <c r="X123" s="118"/>
    </row>
    <row r="124" spans="1:24" x14ac:dyDescent="0.45">
      <c r="A124" s="158"/>
      <c r="B124" s="154"/>
      <c r="C124" s="159"/>
      <c r="D124" s="122"/>
      <c r="E124" s="122"/>
      <c r="F124" s="154"/>
      <c r="G124" s="141">
        <f>IFERROR(VLOOKUP(F124,'Program Summary'!$F$45:$G$49,2,FALSE),0)</f>
        <v>0</v>
      </c>
      <c r="H124" s="122"/>
      <c r="I124" s="122"/>
      <c r="J124" s="122"/>
      <c r="K124" s="122"/>
      <c r="L124" s="141">
        <f>SUMIFS(Enrolment!G:G,Enrolment!B:B,A124,Enrolment!C:C,B124,Enrolment!D:D,C124)</f>
        <v>0</v>
      </c>
      <c r="M124" s="142">
        <f t="shared" si="6"/>
        <v>0</v>
      </c>
      <c r="N124" s="119">
        <f t="shared" si="7"/>
        <v>0</v>
      </c>
      <c r="O124" s="119">
        <f t="shared" si="8"/>
        <v>0</v>
      </c>
      <c r="P124" s="119">
        <f t="shared" si="9"/>
        <v>0</v>
      </c>
      <c r="Q124" s="147">
        <f t="shared" si="10"/>
        <v>0</v>
      </c>
      <c r="R124" s="146" t="str">
        <f t="shared" si="11"/>
        <v/>
      </c>
      <c r="V124" s="118"/>
      <c r="W124" s="118"/>
      <c r="X124" s="118"/>
    </row>
    <row r="125" spans="1:24" x14ac:dyDescent="0.45">
      <c r="A125" s="158"/>
      <c r="B125" s="154"/>
      <c r="C125" s="159"/>
      <c r="D125" s="122"/>
      <c r="E125" s="122"/>
      <c r="F125" s="154"/>
      <c r="G125" s="141">
        <f>IFERROR(VLOOKUP(F125,'Program Summary'!$F$45:$G$49,2,FALSE),0)</f>
        <v>0</v>
      </c>
      <c r="H125" s="122"/>
      <c r="I125" s="122"/>
      <c r="J125" s="122"/>
      <c r="K125" s="122"/>
      <c r="L125" s="141">
        <f>SUMIFS(Enrolment!G:G,Enrolment!B:B,A125,Enrolment!C:C,B125,Enrolment!D:D,C125)</f>
        <v>0</v>
      </c>
      <c r="M125" s="142">
        <f t="shared" si="6"/>
        <v>0</v>
      </c>
      <c r="N125" s="119">
        <f t="shared" si="7"/>
        <v>0</v>
      </c>
      <c r="O125" s="119">
        <f t="shared" si="8"/>
        <v>0</v>
      </c>
      <c r="P125" s="119">
        <f t="shared" si="9"/>
        <v>0</v>
      </c>
      <c r="Q125" s="147">
        <f t="shared" si="10"/>
        <v>0</v>
      </c>
      <c r="R125" s="146" t="str">
        <f t="shared" si="11"/>
        <v/>
      </c>
      <c r="V125" s="118"/>
      <c r="W125" s="118"/>
      <c r="X125" s="118"/>
    </row>
    <row r="126" spans="1:24" x14ac:dyDescent="0.45">
      <c r="A126" s="158"/>
      <c r="B126" s="154"/>
      <c r="C126" s="159"/>
      <c r="D126" s="122"/>
      <c r="E126" s="122"/>
      <c r="F126" s="154"/>
      <c r="G126" s="141">
        <f>IFERROR(VLOOKUP(F126,'Program Summary'!$F$45:$G$49,2,FALSE),0)</f>
        <v>0</v>
      </c>
      <c r="H126" s="122"/>
      <c r="I126" s="122"/>
      <c r="J126" s="122"/>
      <c r="K126" s="122"/>
      <c r="L126" s="141">
        <f>SUMIFS(Enrolment!G:G,Enrolment!B:B,A126,Enrolment!C:C,B126,Enrolment!D:D,C126)</f>
        <v>0</v>
      </c>
      <c r="M126" s="142">
        <f t="shared" si="6"/>
        <v>0</v>
      </c>
      <c r="N126" s="119">
        <f t="shared" si="7"/>
        <v>0</v>
      </c>
      <c r="O126" s="119">
        <f t="shared" si="8"/>
        <v>0</v>
      </c>
      <c r="P126" s="119">
        <f t="shared" si="9"/>
        <v>0</v>
      </c>
      <c r="Q126" s="147">
        <f t="shared" si="10"/>
        <v>0</v>
      </c>
      <c r="R126" s="146" t="str">
        <f t="shared" si="11"/>
        <v/>
      </c>
      <c r="V126" s="118"/>
      <c r="W126" s="118"/>
      <c r="X126" s="118"/>
    </row>
    <row r="127" spans="1:24" x14ac:dyDescent="0.45">
      <c r="A127" s="158"/>
      <c r="B127" s="154"/>
      <c r="C127" s="159"/>
      <c r="D127" s="122"/>
      <c r="E127" s="122"/>
      <c r="F127" s="154"/>
      <c r="G127" s="141">
        <f>IFERROR(VLOOKUP(F127,'Program Summary'!$F$45:$G$49,2,FALSE),0)</f>
        <v>0</v>
      </c>
      <c r="H127" s="122"/>
      <c r="I127" s="122"/>
      <c r="J127" s="122"/>
      <c r="K127" s="122"/>
      <c r="L127" s="141">
        <f>SUMIFS(Enrolment!G:G,Enrolment!B:B,A127,Enrolment!C:C,B127,Enrolment!D:D,C127)</f>
        <v>0</v>
      </c>
      <c r="M127" s="142">
        <f t="shared" si="6"/>
        <v>0</v>
      </c>
      <c r="N127" s="119">
        <f t="shared" si="7"/>
        <v>0</v>
      </c>
      <c r="O127" s="119">
        <f t="shared" si="8"/>
        <v>0</v>
      </c>
      <c r="P127" s="119">
        <f t="shared" si="9"/>
        <v>0</v>
      </c>
      <c r="Q127" s="147">
        <f t="shared" si="10"/>
        <v>0</v>
      </c>
      <c r="R127" s="146" t="str">
        <f t="shared" si="11"/>
        <v/>
      </c>
      <c r="V127" s="118"/>
      <c r="W127" s="118"/>
      <c r="X127" s="118"/>
    </row>
    <row r="128" spans="1:24" x14ac:dyDescent="0.45">
      <c r="A128" s="158"/>
      <c r="B128" s="154"/>
      <c r="C128" s="159"/>
      <c r="D128" s="122"/>
      <c r="E128" s="122"/>
      <c r="F128" s="154"/>
      <c r="G128" s="141">
        <f>IFERROR(VLOOKUP(F128,'Program Summary'!$F$45:$G$49,2,FALSE),0)</f>
        <v>0</v>
      </c>
      <c r="H128" s="122"/>
      <c r="I128" s="122"/>
      <c r="J128" s="122"/>
      <c r="K128" s="122"/>
      <c r="L128" s="141">
        <f>SUMIFS(Enrolment!G:G,Enrolment!B:B,A128,Enrolment!C:C,B128,Enrolment!D:D,C128)</f>
        <v>0</v>
      </c>
      <c r="M128" s="142">
        <f t="shared" si="6"/>
        <v>0</v>
      </c>
      <c r="N128" s="119">
        <f t="shared" si="7"/>
        <v>0</v>
      </c>
      <c r="O128" s="119">
        <f t="shared" si="8"/>
        <v>0</v>
      </c>
      <c r="P128" s="119">
        <f t="shared" si="9"/>
        <v>0</v>
      </c>
      <c r="Q128" s="147">
        <f t="shared" si="10"/>
        <v>0</v>
      </c>
      <c r="R128" s="146" t="str">
        <f t="shared" si="11"/>
        <v/>
      </c>
      <c r="V128" s="118"/>
      <c r="W128" s="118"/>
      <c r="X128" s="118"/>
    </row>
    <row r="129" spans="1:24" x14ac:dyDescent="0.45">
      <c r="A129" s="158"/>
      <c r="B129" s="154"/>
      <c r="C129" s="159"/>
      <c r="D129" s="122"/>
      <c r="E129" s="122"/>
      <c r="F129" s="154"/>
      <c r="G129" s="141">
        <f>IFERROR(VLOOKUP(F129,'Program Summary'!$F$45:$G$49,2,FALSE),0)</f>
        <v>0</v>
      </c>
      <c r="H129" s="122"/>
      <c r="I129" s="122"/>
      <c r="J129" s="122"/>
      <c r="K129" s="122"/>
      <c r="L129" s="141">
        <f>SUMIFS(Enrolment!G:G,Enrolment!B:B,A129,Enrolment!C:C,B129,Enrolment!D:D,C129)</f>
        <v>0</v>
      </c>
      <c r="M129" s="142">
        <f t="shared" si="6"/>
        <v>0</v>
      </c>
      <c r="N129" s="119">
        <f t="shared" si="7"/>
        <v>0</v>
      </c>
      <c r="O129" s="119">
        <f t="shared" si="8"/>
        <v>0</v>
      </c>
      <c r="P129" s="119">
        <f t="shared" si="9"/>
        <v>0</v>
      </c>
      <c r="Q129" s="147">
        <f t="shared" si="10"/>
        <v>0</v>
      </c>
      <c r="R129" s="146" t="str">
        <f t="shared" si="11"/>
        <v/>
      </c>
      <c r="V129" s="118"/>
      <c r="W129" s="118"/>
      <c r="X129" s="118"/>
    </row>
    <row r="130" spans="1:24" x14ac:dyDescent="0.45">
      <c r="A130" s="158"/>
      <c r="B130" s="154"/>
      <c r="C130" s="159"/>
      <c r="D130" s="122"/>
      <c r="E130" s="122"/>
      <c r="F130" s="154"/>
      <c r="G130" s="141">
        <f>IFERROR(VLOOKUP(F130,'Program Summary'!$F$45:$G$49,2,FALSE),0)</f>
        <v>0</v>
      </c>
      <c r="H130" s="122"/>
      <c r="I130" s="122"/>
      <c r="J130" s="122"/>
      <c r="K130" s="122"/>
      <c r="L130" s="141">
        <f>SUMIFS(Enrolment!G:G,Enrolment!B:B,A130,Enrolment!C:C,B130,Enrolment!D:D,C130)</f>
        <v>0</v>
      </c>
      <c r="M130" s="142">
        <f t="shared" si="6"/>
        <v>0</v>
      </c>
      <c r="N130" s="119">
        <f t="shared" si="7"/>
        <v>0</v>
      </c>
      <c r="O130" s="119">
        <f t="shared" si="8"/>
        <v>0</v>
      </c>
      <c r="P130" s="119">
        <f t="shared" si="9"/>
        <v>0</v>
      </c>
      <c r="Q130" s="147">
        <f t="shared" si="10"/>
        <v>0</v>
      </c>
      <c r="R130" s="146" t="str">
        <f t="shared" si="11"/>
        <v/>
      </c>
      <c r="V130" s="118"/>
      <c r="W130" s="118"/>
      <c r="X130" s="118"/>
    </row>
    <row r="131" spans="1:24" x14ac:dyDescent="0.45">
      <c r="A131" s="158"/>
      <c r="B131" s="154"/>
      <c r="C131" s="159"/>
      <c r="D131" s="122"/>
      <c r="E131" s="122"/>
      <c r="F131" s="154"/>
      <c r="G131" s="141">
        <f>IFERROR(VLOOKUP(F131,'Program Summary'!$F$45:$G$49,2,FALSE),0)</f>
        <v>0</v>
      </c>
      <c r="H131" s="122"/>
      <c r="I131" s="122"/>
      <c r="J131" s="122"/>
      <c r="K131" s="122"/>
      <c r="L131" s="141">
        <f>SUMIFS(Enrolment!G:G,Enrolment!B:B,A131,Enrolment!C:C,B131,Enrolment!D:D,C131)</f>
        <v>0</v>
      </c>
      <c r="M131" s="142">
        <f t="shared" si="6"/>
        <v>0</v>
      </c>
      <c r="N131" s="119">
        <f t="shared" si="7"/>
        <v>0</v>
      </c>
      <c r="O131" s="119">
        <f t="shared" si="8"/>
        <v>0</v>
      </c>
      <c r="P131" s="119">
        <f t="shared" si="9"/>
        <v>0</v>
      </c>
      <c r="Q131" s="147">
        <f t="shared" si="10"/>
        <v>0</v>
      </c>
      <c r="R131" s="146" t="str">
        <f t="shared" si="11"/>
        <v/>
      </c>
      <c r="V131" s="118"/>
      <c r="W131" s="118"/>
      <c r="X131" s="118"/>
    </row>
    <row r="132" spans="1:24" x14ac:dyDescent="0.45">
      <c r="A132" s="158"/>
      <c r="B132" s="154"/>
      <c r="C132" s="159"/>
      <c r="D132" s="122"/>
      <c r="E132" s="122"/>
      <c r="F132" s="154"/>
      <c r="G132" s="141">
        <f>IFERROR(VLOOKUP(F132,'Program Summary'!$F$45:$G$49,2,FALSE),0)</f>
        <v>0</v>
      </c>
      <c r="H132" s="122"/>
      <c r="I132" s="122"/>
      <c r="J132" s="122"/>
      <c r="K132" s="122"/>
      <c r="L132" s="141">
        <f>SUMIFS(Enrolment!G:G,Enrolment!B:B,A132,Enrolment!C:C,B132,Enrolment!D:D,C132)</f>
        <v>0</v>
      </c>
      <c r="M132" s="142">
        <f t="shared" si="6"/>
        <v>0</v>
      </c>
      <c r="N132" s="119">
        <f t="shared" si="7"/>
        <v>0</v>
      </c>
      <c r="O132" s="119">
        <f t="shared" si="8"/>
        <v>0</v>
      </c>
      <c r="P132" s="119">
        <f t="shared" si="9"/>
        <v>0</v>
      </c>
      <c r="Q132" s="147">
        <f t="shared" si="10"/>
        <v>0</v>
      </c>
      <c r="R132" s="146" t="str">
        <f t="shared" si="11"/>
        <v/>
      </c>
      <c r="V132" s="118"/>
      <c r="W132" s="118"/>
      <c r="X132" s="118"/>
    </row>
    <row r="133" spans="1:24" x14ac:dyDescent="0.45">
      <c r="A133" s="158"/>
      <c r="B133" s="154"/>
      <c r="C133" s="159"/>
      <c r="D133" s="122"/>
      <c r="E133" s="122"/>
      <c r="F133" s="154"/>
      <c r="G133" s="141">
        <f>IFERROR(VLOOKUP(F133,'Program Summary'!$F$45:$G$49,2,FALSE),0)</f>
        <v>0</v>
      </c>
      <c r="H133" s="122"/>
      <c r="I133" s="122"/>
      <c r="J133" s="122"/>
      <c r="K133" s="122"/>
      <c r="L133" s="141">
        <f>SUMIFS(Enrolment!G:G,Enrolment!B:B,A133,Enrolment!C:C,B133,Enrolment!D:D,C133)</f>
        <v>0</v>
      </c>
      <c r="M133" s="142">
        <f t="shared" si="6"/>
        <v>0</v>
      </c>
      <c r="N133" s="119">
        <f t="shared" si="7"/>
        <v>0</v>
      </c>
      <c r="O133" s="119">
        <f t="shared" si="8"/>
        <v>0</v>
      </c>
      <c r="P133" s="119">
        <f t="shared" si="9"/>
        <v>0</v>
      </c>
      <c r="Q133" s="147">
        <f t="shared" si="10"/>
        <v>0</v>
      </c>
      <c r="R133" s="146" t="str">
        <f t="shared" si="11"/>
        <v/>
      </c>
      <c r="V133" s="118"/>
      <c r="W133" s="118"/>
      <c r="X133" s="118"/>
    </row>
    <row r="134" spans="1:24" x14ac:dyDescent="0.45">
      <c r="A134" s="158"/>
      <c r="B134" s="154"/>
      <c r="C134" s="159"/>
      <c r="D134" s="122"/>
      <c r="E134" s="122"/>
      <c r="F134" s="154"/>
      <c r="G134" s="141">
        <f>IFERROR(VLOOKUP(F134,'Program Summary'!$F$45:$G$49,2,FALSE),0)</f>
        <v>0</v>
      </c>
      <c r="H134" s="122"/>
      <c r="I134" s="122"/>
      <c r="J134" s="122"/>
      <c r="K134" s="122"/>
      <c r="L134" s="141">
        <f>SUMIFS(Enrolment!G:G,Enrolment!B:B,A134,Enrolment!C:C,B134,Enrolment!D:D,C134)</f>
        <v>0</v>
      </c>
      <c r="M134" s="142">
        <f t="shared" ref="M134:M164" si="12">IF(L134&lt;&gt;0,IFERROR(ROUNDUP(L134/G134,0),1),0)</f>
        <v>0</v>
      </c>
      <c r="N134" s="119">
        <f t="shared" ref="N134:N164" si="13">I134*$M134</f>
        <v>0</v>
      </c>
      <c r="O134" s="119">
        <f t="shared" ref="O134:O164" si="14">J134*$M134</f>
        <v>0</v>
      </c>
      <c r="P134" s="119">
        <f t="shared" ref="P134:P164" si="15">K134*$M134</f>
        <v>0</v>
      </c>
      <c r="Q134" s="147">
        <f t="shared" ref="Q134:Q164" si="16">SUM(O134:P134)</f>
        <v>0</v>
      </c>
      <c r="R134" s="146" t="str">
        <f t="shared" ref="R134:R164" si="17">LEFT(B134,1)</f>
        <v/>
      </c>
      <c r="V134" s="118"/>
      <c r="W134" s="118"/>
      <c r="X134" s="118"/>
    </row>
    <row r="135" spans="1:24" x14ac:dyDescent="0.45">
      <c r="A135" s="158"/>
      <c r="B135" s="154"/>
      <c r="C135" s="159"/>
      <c r="D135" s="122"/>
      <c r="E135" s="122"/>
      <c r="F135" s="154"/>
      <c r="G135" s="141">
        <f>IFERROR(VLOOKUP(F135,'Program Summary'!$F$45:$G$49,2,FALSE),0)</f>
        <v>0</v>
      </c>
      <c r="H135" s="122"/>
      <c r="I135" s="122"/>
      <c r="J135" s="122"/>
      <c r="K135" s="122"/>
      <c r="L135" s="141">
        <f>SUMIFS(Enrolment!G:G,Enrolment!B:B,A135,Enrolment!C:C,B135,Enrolment!D:D,C135)</f>
        <v>0</v>
      </c>
      <c r="M135" s="142">
        <f t="shared" si="12"/>
        <v>0</v>
      </c>
      <c r="N135" s="119">
        <f t="shared" si="13"/>
        <v>0</v>
      </c>
      <c r="O135" s="119">
        <f t="shared" si="14"/>
        <v>0</v>
      </c>
      <c r="P135" s="119">
        <f t="shared" si="15"/>
        <v>0</v>
      </c>
      <c r="Q135" s="147">
        <f t="shared" si="16"/>
        <v>0</v>
      </c>
      <c r="R135" s="146" t="str">
        <f t="shared" si="17"/>
        <v/>
      </c>
      <c r="V135" s="118"/>
      <c r="W135" s="118"/>
      <c r="X135" s="118"/>
    </row>
    <row r="136" spans="1:24" x14ac:dyDescent="0.45">
      <c r="A136" s="158"/>
      <c r="B136" s="154"/>
      <c r="C136" s="159"/>
      <c r="D136" s="122"/>
      <c r="E136" s="122"/>
      <c r="F136" s="154"/>
      <c r="G136" s="141">
        <f>IFERROR(VLOOKUP(F136,'Program Summary'!$F$45:$G$49,2,FALSE),0)</f>
        <v>0</v>
      </c>
      <c r="H136" s="122"/>
      <c r="I136" s="122"/>
      <c r="J136" s="122"/>
      <c r="K136" s="122"/>
      <c r="L136" s="141">
        <f>SUMIFS(Enrolment!G:G,Enrolment!B:B,A136,Enrolment!C:C,B136,Enrolment!D:D,C136)</f>
        <v>0</v>
      </c>
      <c r="M136" s="142">
        <f t="shared" si="12"/>
        <v>0</v>
      </c>
      <c r="N136" s="119">
        <f t="shared" si="13"/>
        <v>0</v>
      </c>
      <c r="O136" s="119">
        <f t="shared" si="14"/>
        <v>0</v>
      </c>
      <c r="P136" s="119">
        <f t="shared" si="15"/>
        <v>0</v>
      </c>
      <c r="Q136" s="147">
        <f t="shared" si="16"/>
        <v>0</v>
      </c>
      <c r="R136" s="146" t="str">
        <f t="shared" si="17"/>
        <v/>
      </c>
      <c r="V136" s="118"/>
      <c r="W136" s="118"/>
      <c r="X136" s="118"/>
    </row>
    <row r="137" spans="1:24" x14ac:dyDescent="0.45">
      <c r="A137" s="158"/>
      <c r="B137" s="154"/>
      <c r="C137" s="159"/>
      <c r="D137" s="122"/>
      <c r="E137" s="122"/>
      <c r="F137" s="154"/>
      <c r="G137" s="141">
        <f>IFERROR(VLOOKUP(F137,'Program Summary'!$F$45:$G$49,2,FALSE),0)</f>
        <v>0</v>
      </c>
      <c r="H137" s="122"/>
      <c r="I137" s="122"/>
      <c r="J137" s="122"/>
      <c r="K137" s="122"/>
      <c r="L137" s="141">
        <f>SUMIFS(Enrolment!G:G,Enrolment!B:B,A137,Enrolment!C:C,B137,Enrolment!D:D,C137)</f>
        <v>0</v>
      </c>
      <c r="M137" s="142">
        <f t="shared" si="12"/>
        <v>0</v>
      </c>
      <c r="N137" s="119">
        <f t="shared" si="13"/>
        <v>0</v>
      </c>
      <c r="O137" s="119">
        <f t="shared" si="14"/>
        <v>0</v>
      </c>
      <c r="P137" s="119">
        <f t="shared" si="15"/>
        <v>0</v>
      </c>
      <c r="Q137" s="147">
        <f t="shared" si="16"/>
        <v>0</v>
      </c>
      <c r="R137" s="146" t="str">
        <f t="shared" si="17"/>
        <v/>
      </c>
      <c r="V137" s="118"/>
      <c r="W137" s="118"/>
      <c r="X137" s="118"/>
    </row>
    <row r="138" spans="1:24" x14ac:dyDescent="0.45">
      <c r="A138" s="158"/>
      <c r="B138" s="154"/>
      <c r="C138" s="159"/>
      <c r="D138" s="122"/>
      <c r="E138" s="122"/>
      <c r="F138" s="154"/>
      <c r="G138" s="141">
        <f>IFERROR(VLOOKUP(F138,'Program Summary'!$F$45:$G$49,2,FALSE),0)</f>
        <v>0</v>
      </c>
      <c r="H138" s="122"/>
      <c r="I138" s="122"/>
      <c r="J138" s="122"/>
      <c r="K138" s="122"/>
      <c r="L138" s="141">
        <f>SUMIFS(Enrolment!G:G,Enrolment!B:B,A138,Enrolment!C:C,B138,Enrolment!D:D,C138)</f>
        <v>0</v>
      </c>
      <c r="M138" s="142">
        <f t="shared" si="12"/>
        <v>0</v>
      </c>
      <c r="N138" s="119">
        <f t="shared" si="13"/>
        <v>0</v>
      </c>
      <c r="O138" s="119">
        <f t="shared" si="14"/>
        <v>0</v>
      </c>
      <c r="P138" s="119">
        <f t="shared" si="15"/>
        <v>0</v>
      </c>
      <c r="Q138" s="147">
        <f t="shared" si="16"/>
        <v>0</v>
      </c>
      <c r="R138" s="146" t="str">
        <f t="shared" si="17"/>
        <v/>
      </c>
      <c r="V138" s="118"/>
      <c r="W138" s="118"/>
      <c r="X138" s="118"/>
    </row>
    <row r="139" spans="1:24" x14ac:dyDescent="0.45">
      <c r="A139" s="158"/>
      <c r="B139" s="154"/>
      <c r="C139" s="159"/>
      <c r="D139" s="122"/>
      <c r="E139" s="122"/>
      <c r="F139" s="154"/>
      <c r="G139" s="141">
        <f>IFERROR(VLOOKUP(F139,'Program Summary'!$F$45:$G$49,2,FALSE),0)</f>
        <v>0</v>
      </c>
      <c r="H139" s="122"/>
      <c r="I139" s="122"/>
      <c r="J139" s="122"/>
      <c r="K139" s="122"/>
      <c r="L139" s="141">
        <f>SUMIFS(Enrolment!G:G,Enrolment!B:B,A139,Enrolment!C:C,B139,Enrolment!D:D,C139)</f>
        <v>0</v>
      </c>
      <c r="M139" s="142">
        <f t="shared" si="12"/>
        <v>0</v>
      </c>
      <c r="N139" s="119">
        <f t="shared" si="13"/>
        <v>0</v>
      </c>
      <c r="O139" s="119">
        <f t="shared" si="14"/>
        <v>0</v>
      </c>
      <c r="P139" s="119">
        <f t="shared" si="15"/>
        <v>0</v>
      </c>
      <c r="Q139" s="147">
        <f t="shared" si="16"/>
        <v>0</v>
      </c>
      <c r="R139" s="146" t="str">
        <f t="shared" si="17"/>
        <v/>
      </c>
      <c r="V139" s="118"/>
      <c r="W139" s="118"/>
      <c r="X139" s="118"/>
    </row>
    <row r="140" spans="1:24" x14ac:dyDescent="0.45">
      <c r="A140" s="158"/>
      <c r="B140" s="154"/>
      <c r="C140" s="159"/>
      <c r="D140" s="122"/>
      <c r="E140" s="122"/>
      <c r="F140" s="154"/>
      <c r="G140" s="141">
        <f>IFERROR(VLOOKUP(F140,'Program Summary'!$F$45:$G$49,2,FALSE),0)</f>
        <v>0</v>
      </c>
      <c r="H140" s="122"/>
      <c r="I140" s="122"/>
      <c r="J140" s="122"/>
      <c r="K140" s="122"/>
      <c r="L140" s="141">
        <f>SUMIFS(Enrolment!G:G,Enrolment!B:B,A140,Enrolment!C:C,B140,Enrolment!D:D,C140)</f>
        <v>0</v>
      </c>
      <c r="M140" s="142">
        <f t="shared" si="12"/>
        <v>0</v>
      </c>
      <c r="N140" s="119">
        <f t="shared" si="13"/>
        <v>0</v>
      </c>
      <c r="O140" s="119">
        <f t="shared" si="14"/>
        <v>0</v>
      </c>
      <c r="P140" s="119">
        <f t="shared" si="15"/>
        <v>0</v>
      </c>
      <c r="Q140" s="147">
        <f t="shared" si="16"/>
        <v>0</v>
      </c>
      <c r="R140" s="146" t="str">
        <f t="shared" si="17"/>
        <v/>
      </c>
      <c r="V140" s="118"/>
      <c r="W140" s="118"/>
      <c r="X140" s="118"/>
    </row>
    <row r="141" spans="1:24" x14ac:dyDescent="0.45">
      <c r="A141" s="158"/>
      <c r="B141" s="154"/>
      <c r="C141" s="159"/>
      <c r="D141" s="122"/>
      <c r="E141" s="122"/>
      <c r="F141" s="154"/>
      <c r="G141" s="141">
        <f>IFERROR(VLOOKUP(F141,'Program Summary'!$F$45:$G$49,2,FALSE),0)</f>
        <v>0</v>
      </c>
      <c r="H141" s="122"/>
      <c r="I141" s="122"/>
      <c r="J141" s="122"/>
      <c r="K141" s="122"/>
      <c r="L141" s="141">
        <f>SUMIFS(Enrolment!G:G,Enrolment!B:B,A141,Enrolment!C:C,B141,Enrolment!D:D,C141)</f>
        <v>0</v>
      </c>
      <c r="M141" s="142">
        <f t="shared" si="12"/>
        <v>0</v>
      </c>
      <c r="N141" s="119">
        <f t="shared" si="13"/>
        <v>0</v>
      </c>
      <c r="O141" s="119">
        <f t="shared" si="14"/>
        <v>0</v>
      </c>
      <c r="P141" s="119">
        <f t="shared" si="15"/>
        <v>0</v>
      </c>
      <c r="Q141" s="147">
        <f t="shared" si="16"/>
        <v>0</v>
      </c>
      <c r="R141" s="146" t="str">
        <f t="shared" si="17"/>
        <v/>
      </c>
      <c r="V141" s="118"/>
      <c r="W141" s="118"/>
      <c r="X141" s="118"/>
    </row>
    <row r="142" spans="1:24" x14ac:dyDescent="0.45">
      <c r="A142" s="158"/>
      <c r="B142" s="154"/>
      <c r="C142" s="159"/>
      <c r="D142" s="122"/>
      <c r="E142" s="122"/>
      <c r="F142" s="154"/>
      <c r="G142" s="141">
        <f>IFERROR(VLOOKUP(F142,'Program Summary'!$F$45:$G$49,2,FALSE),0)</f>
        <v>0</v>
      </c>
      <c r="H142" s="122"/>
      <c r="I142" s="122"/>
      <c r="J142" s="122"/>
      <c r="K142" s="122"/>
      <c r="L142" s="141">
        <f>SUMIFS(Enrolment!G:G,Enrolment!B:B,A142,Enrolment!C:C,B142,Enrolment!D:D,C142)</f>
        <v>0</v>
      </c>
      <c r="M142" s="142">
        <f t="shared" si="12"/>
        <v>0</v>
      </c>
      <c r="N142" s="119">
        <f t="shared" si="13"/>
        <v>0</v>
      </c>
      <c r="O142" s="119">
        <f t="shared" si="14"/>
        <v>0</v>
      </c>
      <c r="P142" s="119">
        <f t="shared" si="15"/>
        <v>0</v>
      </c>
      <c r="Q142" s="147">
        <f t="shared" si="16"/>
        <v>0</v>
      </c>
      <c r="R142" s="146" t="str">
        <f t="shared" si="17"/>
        <v/>
      </c>
      <c r="V142" s="118"/>
      <c r="W142" s="118"/>
      <c r="X142" s="118"/>
    </row>
    <row r="143" spans="1:24" x14ac:dyDescent="0.45">
      <c r="A143" s="158"/>
      <c r="B143" s="154"/>
      <c r="C143" s="159"/>
      <c r="D143" s="122"/>
      <c r="E143" s="122"/>
      <c r="F143" s="154"/>
      <c r="G143" s="141">
        <f>IFERROR(VLOOKUP(F143,'Program Summary'!$F$45:$G$49,2,FALSE),0)</f>
        <v>0</v>
      </c>
      <c r="H143" s="122"/>
      <c r="I143" s="122"/>
      <c r="J143" s="122"/>
      <c r="K143" s="122"/>
      <c r="L143" s="141">
        <f>SUMIFS(Enrolment!G:G,Enrolment!B:B,A143,Enrolment!C:C,B143,Enrolment!D:D,C143)</f>
        <v>0</v>
      </c>
      <c r="M143" s="142">
        <f t="shared" si="12"/>
        <v>0</v>
      </c>
      <c r="N143" s="119">
        <f t="shared" si="13"/>
        <v>0</v>
      </c>
      <c r="O143" s="119">
        <f t="shared" si="14"/>
        <v>0</v>
      </c>
      <c r="P143" s="119">
        <f t="shared" si="15"/>
        <v>0</v>
      </c>
      <c r="Q143" s="147">
        <f t="shared" si="16"/>
        <v>0</v>
      </c>
      <c r="R143" s="146" t="str">
        <f t="shared" si="17"/>
        <v/>
      </c>
      <c r="V143" s="118"/>
      <c r="W143" s="118"/>
      <c r="X143" s="118"/>
    </row>
    <row r="144" spans="1:24" x14ac:dyDescent="0.45">
      <c r="A144" s="158"/>
      <c r="B144" s="154"/>
      <c r="C144" s="159"/>
      <c r="D144" s="122"/>
      <c r="E144" s="122"/>
      <c r="F144" s="154"/>
      <c r="G144" s="141">
        <f>IFERROR(VLOOKUP(F144,'Program Summary'!$F$45:$G$49,2,FALSE),0)</f>
        <v>0</v>
      </c>
      <c r="H144" s="122"/>
      <c r="I144" s="122"/>
      <c r="J144" s="122"/>
      <c r="K144" s="122"/>
      <c r="L144" s="141">
        <f>SUMIFS(Enrolment!G:G,Enrolment!B:B,A144,Enrolment!C:C,B144,Enrolment!D:D,C144)</f>
        <v>0</v>
      </c>
      <c r="M144" s="142">
        <f t="shared" si="12"/>
        <v>0</v>
      </c>
      <c r="N144" s="119">
        <f t="shared" si="13"/>
        <v>0</v>
      </c>
      <c r="O144" s="119">
        <f t="shared" si="14"/>
        <v>0</v>
      </c>
      <c r="P144" s="119">
        <f t="shared" si="15"/>
        <v>0</v>
      </c>
      <c r="Q144" s="147">
        <f t="shared" si="16"/>
        <v>0</v>
      </c>
      <c r="R144" s="146" t="str">
        <f t="shared" si="17"/>
        <v/>
      </c>
      <c r="V144" s="118"/>
      <c r="W144" s="118"/>
      <c r="X144" s="118"/>
    </row>
    <row r="145" spans="1:24" x14ac:dyDescent="0.45">
      <c r="A145" s="158"/>
      <c r="B145" s="154"/>
      <c r="C145" s="159"/>
      <c r="D145" s="122"/>
      <c r="E145" s="122"/>
      <c r="F145" s="154"/>
      <c r="G145" s="141">
        <f>IFERROR(VLOOKUP(F145,'Program Summary'!$F$45:$G$49,2,FALSE),0)</f>
        <v>0</v>
      </c>
      <c r="H145" s="122"/>
      <c r="I145" s="122"/>
      <c r="J145" s="122"/>
      <c r="K145" s="122"/>
      <c r="L145" s="141">
        <f>SUMIFS(Enrolment!G:G,Enrolment!B:B,A145,Enrolment!C:C,B145,Enrolment!D:D,C145)</f>
        <v>0</v>
      </c>
      <c r="M145" s="142">
        <f t="shared" si="12"/>
        <v>0</v>
      </c>
      <c r="N145" s="119">
        <f t="shared" si="13"/>
        <v>0</v>
      </c>
      <c r="O145" s="119">
        <f t="shared" si="14"/>
        <v>0</v>
      </c>
      <c r="P145" s="119">
        <f t="shared" si="15"/>
        <v>0</v>
      </c>
      <c r="Q145" s="147">
        <f t="shared" si="16"/>
        <v>0</v>
      </c>
      <c r="R145" s="146" t="str">
        <f t="shared" si="17"/>
        <v/>
      </c>
      <c r="V145" s="118"/>
      <c r="W145" s="118"/>
      <c r="X145" s="118"/>
    </row>
    <row r="146" spans="1:24" x14ac:dyDescent="0.45">
      <c r="A146" s="158"/>
      <c r="B146" s="154"/>
      <c r="C146" s="159"/>
      <c r="D146" s="122"/>
      <c r="E146" s="122"/>
      <c r="F146" s="154"/>
      <c r="G146" s="141">
        <f>IFERROR(VLOOKUP(F146,'Program Summary'!$F$45:$G$49,2,FALSE),0)</f>
        <v>0</v>
      </c>
      <c r="H146" s="122"/>
      <c r="I146" s="122"/>
      <c r="J146" s="122"/>
      <c r="K146" s="122"/>
      <c r="L146" s="141">
        <f>SUMIFS(Enrolment!G:G,Enrolment!B:B,A146,Enrolment!C:C,B146,Enrolment!D:D,C146)</f>
        <v>0</v>
      </c>
      <c r="M146" s="142">
        <f t="shared" si="12"/>
        <v>0</v>
      </c>
      <c r="N146" s="119">
        <f t="shared" si="13"/>
        <v>0</v>
      </c>
      <c r="O146" s="119">
        <f t="shared" si="14"/>
        <v>0</v>
      </c>
      <c r="P146" s="119">
        <f t="shared" si="15"/>
        <v>0</v>
      </c>
      <c r="Q146" s="147">
        <f t="shared" si="16"/>
        <v>0</v>
      </c>
      <c r="R146" s="146" t="str">
        <f t="shared" si="17"/>
        <v/>
      </c>
      <c r="V146" s="118"/>
      <c r="W146" s="118"/>
      <c r="X146" s="118"/>
    </row>
    <row r="147" spans="1:24" x14ac:dyDescent="0.45">
      <c r="A147" s="158"/>
      <c r="B147" s="154"/>
      <c r="C147" s="159"/>
      <c r="D147" s="122"/>
      <c r="E147" s="122"/>
      <c r="F147" s="154"/>
      <c r="G147" s="141">
        <f>IFERROR(VLOOKUP(F147,'Program Summary'!$F$45:$G$49,2,FALSE),0)</f>
        <v>0</v>
      </c>
      <c r="H147" s="122"/>
      <c r="I147" s="122"/>
      <c r="J147" s="122"/>
      <c r="K147" s="122"/>
      <c r="L147" s="141">
        <f>SUMIFS(Enrolment!G:G,Enrolment!B:B,A147,Enrolment!C:C,B147,Enrolment!D:D,C147)</f>
        <v>0</v>
      </c>
      <c r="M147" s="142">
        <f t="shared" si="12"/>
        <v>0</v>
      </c>
      <c r="N147" s="119">
        <f t="shared" si="13"/>
        <v>0</v>
      </c>
      <c r="O147" s="119">
        <f t="shared" si="14"/>
        <v>0</v>
      </c>
      <c r="P147" s="119">
        <f t="shared" si="15"/>
        <v>0</v>
      </c>
      <c r="Q147" s="147">
        <f t="shared" si="16"/>
        <v>0</v>
      </c>
      <c r="R147" s="146" t="str">
        <f t="shared" si="17"/>
        <v/>
      </c>
      <c r="V147" s="118"/>
      <c r="W147" s="118"/>
      <c r="X147" s="118"/>
    </row>
    <row r="148" spans="1:24" x14ac:dyDescent="0.45">
      <c r="A148" s="158"/>
      <c r="B148" s="154"/>
      <c r="C148" s="159"/>
      <c r="D148" s="122"/>
      <c r="E148" s="122"/>
      <c r="F148" s="154"/>
      <c r="G148" s="141">
        <f>IFERROR(VLOOKUP(F148,'Program Summary'!$F$45:$G$49,2,FALSE),0)</f>
        <v>0</v>
      </c>
      <c r="H148" s="122"/>
      <c r="I148" s="122"/>
      <c r="J148" s="122"/>
      <c r="K148" s="122"/>
      <c r="L148" s="141">
        <f>SUMIFS(Enrolment!G:G,Enrolment!B:B,A148,Enrolment!C:C,B148,Enrolment!D:D,C148)</f>
        <v>0</v>
      </c>
      <c r="M148" s="142">
        <f t="shared" si="12"/>
        <v>0</v>
      </c>
      <c r="N148" s="119">
        <f t="shared" si="13"/>
        <v>0</v>
      </c>
      <c r="O148" s="119">
        <f t="shared" si="14"/>
        <v>0</v>
      </c>
      <c r="P148" s="119">
        <f t="shared" si="15"/>
        <v>0</v>
      </c>
      <c r="Q148" s="147">
        <f t="shared" si="16"/>
        <v>0</v>
      </c>
      <c r="R148" s="146" t="str">
        <f t="shared" si="17"/>
        <v/>
      </c>
      <c r="V148" s="118"/>
      <c r="W148" s="118"/>
      <c r="X148" s="118"/>
    </row>
    <row r="149" spans="1:24" x14ac:dyDescent="0.45">
      <c r="A149" s="158"/>
      <c r="B149" s="154"/>
      <c r="C149" s="159"/>
      <c r="D149" s="122"/>
      <c r="E149" s="122"/>
      <c r="F149" s="154"/>
      <c r="G149" s="141">
        <f>IFERROR(VLOOKUP(F149,'Program Summary'!$F$45:$G$49,2,FALSE),0)</f>
        <v>0</v>
      </c>
      <c r="H149" s="122"/>
      <c r="I149" s="122"/>
      <c r="J149" s="122"/>
      <c r="K149" s="122"/>
      <c r="L149" s="141">
        <f>SUMIFS(Enrolment!G:G,Enrolment!B:B,A149,Enrolment!C:C,B149,Enrolment!D:D,C149)</f>
        <v>0</v>
      </c>
      <c r="M149" s="142">
        <f t="shared" si="12"/>
        <v>0</v>
      </c>
      <c r="N149" s="119">
        <f t="shared" si="13"/>
        <v>0</v>
      </c>
      <c r="O149" s="119">
        <f t="shared" si="14"/>
        <v>0</v>
      </c>
      <c r="P149" s="119">
        <f t="shared" si="15"/>
        <v>0</v>
      </c>
      <c r="Q149" s="147">
        <f t="shared" si="16"/>
        <v>0</v>
      </c>
      <c r="R149" s="146" t="str">
        <f t="shared" si="17"/>
        <v/>
      </c>
      <c r="V149" s="118"/>
      <c r="W149" s="118"/>
      <c r="X149" s="118"/>
    </row>
    <row r="150" spans="1:24" x14ac:dyDescent="0.45">
      <c r="A150" s="158"/>
      <c r="B150" s="154"/>
      <c r="C150" s="159"/>
      <c r="D150" s="122"/>
      <c r="E150" s="122"/>
      <c r="F150" s="154"/>
      <c r="G150" s="141">
        <f>IFERROR(VLOOKUP(F150,'Program Summary'!$F$45:$G$49,2,FALSE),0)</f>
        <v>0</v>
      </c>
      <c r="H150" s="122"/>
      <c r="I150" s="122"/>
      <c r="J150" s="122"/>
      <c r="K150" s="122"/>
      <c r="L150" s="141">
        <f>SUMIFS(Enrolment!G:G,Enrolment!B:B,A150,Enrolment!C:C,B150,Enrolment!D:D,C150)</f>
        <v>0</v>
      </c>
      <c r="M150" s="142">
        <f t="shared" si="12"/>
        <v>0</v>
      </c>
      <c r="N150" s="119">
        <f t="shared" si="13"/>
        <v>0</v>
      </c>
      <c r="O150" s="119">
        <f t="shared" si="14"/>
        <v>0</v>
      </c>
      <c r="P150" s="119">
        <f t="shared" si="15"/>
        <v>0</v>
      </c>
      <c r="Q150" s="147">
        <f t="shared" si="16"/>
        <v>0</v>
      </c>
      <c r="R150" s="146" t="str">
        <f t="shared" si="17"/>
        <v/>
      </c>
      <c r="V150" s="118"/>
      <c r="W150" s="118"/>
      <c r="X150" s="118"/>
    </row>
    <row r="151" spans="1:24" x14ac:dyDescent="0.45">
      <c r="A151" s="158"/>
      <c r="B151" s="154"/>
      <c r="C151" s="159"/>
      <c r="D151" s="122"/>
      <c r="E151" s="122"/>
      <c r="F151" s="154"/>
      <c r="G151" s="141">
        <f>IFERROR(VLOOKUP(F151,'Program Summary'!$F$45:$G$49,2,FALSE),0)</f>
        <v>0</v>
      </c>
      <c r="H151" s="122"/>
      <c r="I151" s="122"/>
      <c r="J151" s="122"/>
      <c r="K151" s="122"/>
      <c r="L151" s="141">
        <f>SUMIFS(Enrolment!G:G,Enrolment!B:B,A151,Enrolment!C:C,B151,Enrolment!D:D,C151)</f>
        <v>0</v>
      </c>
      <c r="M151" s="142">
        <f t="shared" si="12"/>
        <v>0</v>
      </c>
      <c r="N151" s="119">
        <f t="shared" si="13"/>
        <v>0</v>
      </c>
      <c r="O151" s="119">
        <f t="shared" si="14"/>
        <v>0</v>
      </c>
      <c r="P151" s="119">
        <f t="shared" si="15"/>
        <v>0</v>
      </c>
      <c r="Q151" s="147">
        <f t="shared" si="16"/>
        <v>0</v>
      </c>
      <c r="R151" s="146" t="str">
        <f t="shared" si="17"/>
        <v/>
      </c>
      <c r="V151" s="118"/>
      <c r="W151" s="118"/>
      <c r="X151" s="118"/>
    </row>
    <row r="152" spans="1:24" x14ac:dyDescent="0.45">
      <c r="A152" s="158"/>
      <c r="B152" s="154"/>
      <c r="C152" s="159"/>
      <c r="D152" s="122"/>
      <c r="E152" s="122"/>
      <c r="F152" s="154"/>
      <c r="G152" s="141">
        <f>IFERROR(VLOOKUP(F152,'Program Summary'!$F$45:$G$49,2,FALSE),0)</f>
        <v>0</v>
      </c>
      <c r="H152" s="122"/>
      <c r="I152" s="122"/>
      <c r="J152" s="122"/>
      <c r="K152" s="122"/>
      <c r="L152" s="141">
        <f>SUMIFS(Enrolment!G:G,Enrolment!B:B,A152,Enrolment!C:C,B152,Enrolment!D:D,C152)</f>
        <v>0</v>
      </c>
      <c r="M152" s="142">
        <f t="shared" si="12"/>
        <v>0</v>
      </c>
      <c r="N152" s="119">
        <f t="shared" si="13"/>
        <v>0</v>
      </c>
      <c r="O152" s="119">
        <f t="shared" si="14"/>
        <v>0</v>
      </c>
      <c r="P152" s="119">
        <f t="shared" si="15"/>
        <v>0</v>
      </c>
      <c r="Q152" s="147">
        <f t="shared" si="16"/>
        <v>0</v>
      </c>
      <c r="R152" s="146" t="str">
        <f t="shared" si="17"/>
        <v/>
      </c>
      <c r="V152" s="118"/>
      <c r="W152" s="118"/>
      <c r="X152" s="118"/>
    </row>
    <row r="153" spans="1:24" x14ac:dyDescent="0.45">
      <c r="A153" s="158"/>
      <c r="B153" s="154"/>
      <c r="C153" s="159"/>
      <c r="D153" s="122"/>
      <c r="E153" s="122"/>
      <c r="F153" s="154"/>
      <c r="G153" s="141">
        <f>IFERROR(VLOOKUP(F153,'Program Summary'!$F$45:$G$49,2,FALSE),0)</f>
        <v>0</v>
      </c>
      <c r="H153" s="122"/>
      <c r="I153" s="122"/>
      <c r="J153" s="122"/>
      <c r="K153" s="122"/>
      <c r="L153" s="141">
        <f>SUMIFS(Enrolment!G:G,Enrolment!B:B,A153,Enrolment!C:C,B153,Enrolment!D:D,C153)</f>
        <v>0</v>
      </c>
      <c r="M153" s="142">
        <f t="shared" si="12"/>
        <v>0</v>
      </c>
      <c r="N153" s="119">
        <f t="shared" si="13"/>
        <v>0</v>
      </c>
      <c r="O153" s="119">
        <f t="shared" si="14"/>
        <v>0</v>
      </c>
      <c r="P153" s="119">
        <f t="shared" si="15"/>
        <v>0</v>
      </c>
      <c r="Q153" s="147">
        <f t="shared" si="16"/>
        <v>0</v>
      </c>
      <c r="R153" s="146" t="str">
        <f t="shared" si="17"/>
        <v/>
      </c>
      <c r="V153" s="118"/>
      <c r="W153" s="118"/>
      <c r="X153" s="118"/>
    </row>
    <row r="154" spans="1:24" x14ac:dyDescent="0.45">
      <c r="A154" s="158"/>
      <c r="B154" s="154"/>
      <c r="C154" s="159"/>
      <c r="D154" s="122"/>
      <c r="E154" s="122"/>
      <c r="F154" s="154"/>
      <c r="G154" s="141">
        <f>IFERROR(VLOOKUP(F154,'Program Summary'!$F$45:$G$49,2,FALSE),0)</f>
        <v>0</v>
      </c>
      <c r="H154" s="122"/>
      <c r="I154" s="122"/>
      <c r="J154" s="122"/>
      <c r="K154" s="122"/>
      <c r="L154" s="141">
        <f>SUMIFS(Enrolment!G:G,Enrolment!B:B,A154,Enrolment!C:C,B154,Enrolment!D:D,C154)</f>
        <v>0</v>
      </c>
      <c r="M154" s="142">
        <f t="shared" si="12"/>
        <v>0</v>
      </c>
      <c r="N154" s="119">
        <f t="shared" si="13"/>
        <v>0</v>
      </c>
      <c r="O154" s="119">
        <f t="shared" si="14"/>
        <v>0</v>
      </c>
      <c r="P154" s="119">
        <f t="shared" si="15"/>
        <v>0</v>
      </c>
      <c r="Q154" s="147">
        <f t="shared" si="16"/>
        <v>0</v>
      </c>
      <c r="R154" s="146" t="str">
        <f t="shared" si="17"/>
        <v/>
      </c>
      <c r="V154" s="118"/>
      <c r="W154" s="118"/>
      <c r="X154" s="118"/>
    </row>
    <row r="155" spans="1:24" x14ac:dyDescent="0.45">
      <c r="A155" s="158"/>
      <c r="B155" s="154"/>
      <c r="C155" s="159"/>
      <c r="D155" s="122"/>
      <c r="E155" s="122"/>
      <c r="F155" s="154"/>
      <c r="G155" s="141">
        <f>IFERROR(VLOOKUP(F155,'Program Summary'!$F$45:$G$49,2,FALSE),0)</f>
        <v>0</v>
      </c>
      <c r="H155" s="122"/>
      <c r="I155" s="122"/>
      <c r="J155" s="122"/>
      <c r="K155" s="122"/>
      <c r="L155" s="141">
        <f>SUMIFS(Enrolment!G:G,Enrolment!B:B,A155,Enrolment!C:C,B155,Enrolment!D:D,C155)</f>
        <v>0</v>
      </c>
      <c r="M155" s="142">
        <f t="shared" si="12"/>
        <v>0</v>
      </c>
      <c r="N155" s="119">
        <f t="shared" si="13"/>
        <v>0</v>
      </c>
      <c r="O155" s="119">
        <f t="shared" si="14"/>
        <v>0</v>
      </c>
      <c r="P155" s="119">
        <f t="shared" si="15"/>
        <v>0</v>
      </c>
      <c r="Q155" s="147">
        <f t="shared" si="16"/>
        <v>0</v>
      </c>
      <c r="R155" s="146" t="str">
        <f t="shared" si="17"/>
        <v/>
      </c>
      <c r="V155" s="118"/>
      <c r="W155" s="118"/>
      <c r="X155" s="118"/>
    </row>
    <row r="156" spans="1:24" x14ac:dyDescent="0.45">
      <c r="A156" s="158"/>
      <c r="B156" s="154"/>
      <c r="C156" s="159"/>
      <c r="D156" s="122"/>
      <c r="E156" s="122"/>
      <c r="F156" s="154"/>
      <c r="G156" s="141">
        <f>IFERROR(VLOOKUP(F156,'Program Summary'!$F$45:$G$49,2,FALSE),0)</f>
        <v>0</v>
      </c>
      <c r="H156" s="122"/>
      <c r="I156" s="122"/>
      <c r="J156" s="122"/>
      <c r="K156" s="122"/>
      <c r="L156" s="141">
        <f>SUMIFS(Enrolment!G:G,Enrolment!B:B,A156,Enrolment!C:C,B156,Enrolment!D:D,C156)</f>
        <v>0</v>
      </c>
      <c r="M156" s="142">
        <f t="shared" si="12"/>
        <v>0</v>
      </c>
      <c r="N156" s="119">
        <f t="shared" si="13"/>
        <v>0</v>
      </c>
      <c r="O156" s="119">
        <f t="shared" si="14"/>
        <v>0</v>
      </c>
      <c r="P156" s="119">
        <f t="shared" si="15"/>
        <v>0</v>
      </c>
      <c r="Q156" s="147">
        <f t="shared" si="16"/>
        <v>0</v>
      </c>
      <c r="R156" s="146" t="str">
        <f t="shared" si="17"/>
        <v/>
      </c>
      <c r="V156" s="118"/>
      <c r="W156" s="118"/>
      <c r="X156" s="118"/>
    </row>
    <row r="157" spans="1:24" x14ac:dyDescent="0.45">
      <c r="A157" s="158"/>
      <c r="B157" s="154"/>
      <c r="C157" s="159"/>
      <c r="D157" s="122"/>
      <c r="E157" s="122"/>
      <c r="F157" s="154"/>
      <c r="G157" s="141">
        <f>IFERROR(VLOOKUP(F157,'Program Summary'!$F$45:$G$49,2,FALSE),0)</f>
        <v>0</v>
      </c>
      <c r="H157" s="122"/>
      <c r="I157" s="122"/>
      <c r="J157" s="122"/>
      <c r="K157" s="122"/>
      <c r="L157" s="141">
        <f>SUMIFS(Enrolment!G:G,Enrolment!B:B,A157,Enrolment!C:C,B157,Enrolment!D:D,C157)</f>
        <v>0</v>
      </c>
      <c r="M157" s="142">
        <f t="shared" si="12"/>
        <v>0</v>
      </c>
      <c r="N157" s="119">
        <f t="shared" si="13"/>
        <v>0</v>
      </c>
      <c r="O157" s="119">
        <f t="shared" si="14"/>
        <v>0</v>
      </c>
      <c r="P157" s="119">
        <f t="shared" si="15"/>
        <v>0</v>
      </c>
      <c r="Q157" s="147">
        <f t="shared" si="16"/>
        <v>0</v>
      </c>
      <c r="R157" s="146" t="str">
        <f t="shared" si="17"/>
        <v/>
      </c>
      <c r="V157" s="118"/>
      <c r="W157" s="118"/>
      <c r="X157" s="118"/>
    </row>
    <row r="158" spans="1:24" x14ac:dyDescent="0.45">
      <c r="A158" s="158"/>
      <c r="B158" s="154"/>
      <c r="C158" s="159"/>
      <c r="D158" s="122"/>
      <c r="E158" s="122"/>
      <c r="F158" s="154"/>
      <c r="G158" s="141">
        <f>IFERROR(VLOOKUP(F158,'Program Summary'!$F$45:$G$49,2,FALSE),0)</f>
        <v>0</v>
      </c>
      <c r="H158" s="122"/>
      <c r="I158" s="122"/>
      <c r="J158" s="122"/>
      <c r="K158" s="122"/>
      <c r="L158" s="141">
        <f>SUMIFS(Enrolment!G:G,Enrolment!B:B,A158,Enrolment!C:C,B158,Enrolment!D:D,C158)</f>
        <v>0</v>
      </c>
      <c r="M158" s="142">
        <f t="shared" si="12"/>
        <v>0</v>
      </c>
      <c r="N158" s="119">
        <f t="shared" si="13"/>
        <v>0</v>
      </c>
      <c r="O158" s="119">
        <f t="shared" si="14"/>
        <v>0</v>
      </c>
      <c r="P158" s="119">
        <f t="shared" si="15"/>
        <v>0</v>
      </c>
      <c r="Q158" s="147">
        <f t="shared" si="16"/>
        <v>0</v>
      </c>
      <c r="R158" s="146" t="str">
        <f t="shared" si="17"/>
        <v/>
      </c>
      <c r="V158" s="118"/>
      <c r="W158" s="118"/>
      <c r="X158" s="118"/>
    </row>
    <row r="159" spans="1:24" x14ac:dyDescent="0.45">
      <c r="A159" s="158"/>
      <c r="B159" s="154"/>
      <c r="C159" s="159"/>
      <c r="D159" s="122"/>
      <c r="E159" s="122"/>
      <c r="F159" s="154"/>
      <c r="G159" s="141">
        <f>IFERROR(VLOOKUP(F159,'Program Summary'!$F$45:$G$49,2,FALSE),0)</f>
        <v>0</v>
      </c>
      <c r="H159" s="122"/>
      <c r="I159" s="122"/>
      <c r="J159" s="122"/>
      <c r="K159" s="122"/>
      <c r="L159" s="141">
        <f>SUMIFS(Enrolment!G:G,Enrolment!B:B,A159,Enrolment!C:C,B159,Enrolment!D:D,C159)</f>
        <v>0</v>
      </c>
      <c r="M159" s="142">
        <f t="shared" si="12"/>
        <v>0</v>
      </c>
      <c r="N159" s="119">
        <f t="shared" si="13"/>
        <v>0</v>
      </c>
      <c r="O159" s="119">
        <f t="shared" si="14"/>
        <v>0</v>
      </c>
      <c r="P159" s="119">
        <f t="shared" si="15"/>
        <v>0</v>
      </c>
      <c r="Q159" s="147">
        <f t="shared" si="16"/>
        <v>0</v>
      </c>
      <c r="R159" s="146" t="str">
        <f t="shared" si="17"/>
        <v/>
      </c>
      <c r="V159" s="118"/>
      <c r="W159" s="118"/>
      <c r="X159" s="118"/>
    </row>
    <row r="160" spans="1:24" x14ac:dyDescent="0.45">
      <c r="A160" s="158"/>
      <c r="B160" s="154"/>
      <c r="C160" s="159"/>
      <c r="D160" s="122"/>
      <c r="E160" s="122"/>
      <c r="F160" s="154"/>
      <c r="G160" s="141">
        <f>IFERROR(VLOOKUP(F160,'Program Summary'!$F$45:$G$49,2,FALSE),0)</f>
        <v>0</v>
      </c>
      <c r="H160" s="122"/>
      <c r="I160" s="122"/>
      <c r="J160" s="122"/>
      <c r="K160" s="122"/>
      <c r="L160" s="141">
        <f>SUMIFS(Enrolment!G:G,Enrolment!B:B,A160,Enrolment!C:C,B160,Enrolment!D:D,C160)</f>
        <v>0</v>
      </c>
      <c r="M160" s="142">
        <f t="shared" si="12"/>
        <v>0</v>
      </c>
      <c r="N160" s="119">
        <f t="shared" si="13"/>
        <v>0</v>
      </c>
      <c r="O160" s="119">
        <f t="shared" si="14"/>
        <v>0</v>
      </c>
      <c r="P160" s="119">
        <f t="shared" si="15"/>
        <v>0</v>
      </c>
      <c r="Q160" s="147">
        <f t="shared" si="16"/>
        <v>0</v>
      </c>
      <c r="R160" s="146" t="str">
        <f t="shared" si="17"/>
        <v/>
      </c>
      <c r="V160" s="118"/>
      <c r="W160" s="118"/>
      <c r="X160" s="118"/>
    </row>
    <row r="161" spans="1:24" x14ac:dyDescent="0.45">
      <c r="A161" s="158"/>
      <c r="B161" s="154"/>
      <c r="C161" s="159"/>
      <c r="D161" s="122"/>
      <c r="E161" s="122"/>
      <c r="F161" s="154"/>
      <c r="G161" s="141">
        <f>IFERROR(VLOOKUP(F161,'Program Summary'!$F$45:$G$49,2,FALSE),0)</f>
        <v>0</v>
      </c>
      <c r="H161" s="122"/>
      <c r="I161" s="122"/>
      <c r="J161" s="122"/>
      <c r="K161" s="122"/>
      <c r="L161" s="141">
        <f>SUMIFS(Enrolment!G:G,Enrolment!B:B,A161,Enrolment!C:C,B161,Enrolment!D:D,C161)</f>
        <v>0</v>
      </c>
      <c r="M161" s="142">
        <f t="shared" si="12"/>
        <v>0</v>
      </c>
      <c r="N161" s="119">
        <f t="shared" si="13"/>
        <v>0</v>
      </c>
      <c r="O161" s="119">
        <f t="shared" si="14"/>
        <v>0</v>
      </c>
      <c r="P161" s="119">
        <f t="shared" si="15"/>
        <v>0</v>
      </c>
      <c r="Q161" s="147">
        <f t="shared" si="16"/>
        <v>0</v>
      </c>
      <c r="R161" s="146" t="str">
        <f t="shared" si="17"/>
        <v/>
      </c>
      <c r="V161" s="118"/>
      <c r="W161" s="118"/>
      <c r="X161" s="118"/>
    </row>
    <row r="162" spans="1:24" x14ac:dyDescent="0.45">
      <c r="A162" s="158"/>
      <c r="B162" s="154"/>
      <c r="C162" s="159"/>
      <c r="D162" s="122"/>
      <c r="E162" s="122"/>
      <c r="F162" s="154"/>
      <c r="G162" s="141">
        <f>IFERROR(VLOOKUP(F162,'Program Summary'!$F$45:$G$49,2,FALSE),0)</f>
        <v>0</v>
      </c>
      <c r="H162" s="122"/>
      <c r="I162" s="122"/>
      <c r="J162" s="122"/>
      <c r="K162" s="122"/>
      <c r="L162" s="141">
        <f>SUMIFS(Enrolment!G:G,Enrolment!B:B,A162,Enrolment!C:C,B162,Enrolment!D:D,C162)</f>
        <v>0</v>
      </c>
      <c r="M162" s="142">
        <f t="shared" si="12"/>
        <v>0</v>
      </c>
      <c r="N162" s="119">
        <f t="shared" si="13"/>
        <v>0</v>
      </c>
      <c r="O162" s="119">
        <f t="shared" si="14"/>
        <v>0</v>
      </c>
      <c r="P162" s="119">
        <f t="shared" si="15"/>
        <v>0</v>
      </c>
      <c r="Q162" s="147">
        <f t="shared" si="16"/>
        <v>0</v>
      </c>
      <c r="R162" s="146" t="str">
        <f t="shared" si="17"/>
        <v/>
      </c>
      <c r="V162" s="118"/>
      <c r="W162" s="118"/>
      <c r="X162" s="118"/>
    </row>
    <row r="163" spans="1:24" x14ac:dyDescent="0.45">
      <c r="A163" s="158"/>
      <c r="B163" s="154"/>
      <c r="C163" s="159"/>
      <c r="D163" s="122"/>
      <c r="E163" s="122"/>
      <c r="F163" s="154"/>
      <c r="G163" s="141">
        <f>IFERROR(VLOOKUP(F163,'Program Summary'!$F$45:$G$49,2,FALSE),0)</f>
        <v>0</v>
      </c>
      <c r="H163" s="122"/>
      <c r="I163" s="122"/>
      <c r="J163" s="122"/>
      <c r="K163" s="122"/>
      <c r="L163" s="141">
        <f>SUMIFS(Enrolment!G:G,Enrolment!B:B,A163,Enrolment!C:C,B163,Enrolment!D:D,C163)</f>
        <v>0</v>
      </c>
      <c r="M163" s="142">
        <f t="shared" si="12"/>
        <v>0</v>
      </c>
      <c r="N163" s="119">
        <f t="shared" si="13"/>
        <v>0</v>
      </c>
      <c r="O163" s="119">
        <f t="shared" si="14"/>
        <v>0</v>
      </c>
      <c r="P163" s="119">
        <f t="shared" si="15"/>
        <v>0</v>
      </c>
      <c r="Q163" s="147">
        <f t="shared" si="16"/>
        <v>0</v>
      </c>
      <c r="R163" s="146" t="str">
        <f t="shared" si="17"/>
        <v/>
      </c>
      <c r="V163" s="118"/>
      <c r="W163" s="118"/>
      <c r="X163" s="118"/>
    </row>
    <row r="164" spans="1:24" x14ac:dyDescent="0.45">
      <c r="A164" s="160"/>
      <c r="B164" s="161"/>
      <c r="C164" s="162"/>
      <c r="D164" s="122"/>
      <c r="E164" s="122"/>
      <c r="F164" s="154"/>
      <c r="G164" s="141">
        <f>IFERROR(VLOOKUP(F164,'Program Summary'!$F$45:$G$49,2,FALSE),0)</f>
        <v>0</v>
      </c>
      <c r="H164" s="122"/>
      <c r="I164" s="122"/>
      <c r="J164" s="122"/>
      <c r="K164" s="122"/>
      <c r="L164" s="141">
        <f>SUMIFS(Enrolment!G:G,Enrolment!B:B,A164,Enrolment!C:C,B164,Enrolment!D:D,C164)</f>
        <v>0</v>
      </c>
      <c r="M164" s="142">
        <f t="shared" si="12"/>
        <v>0</v>
      </c>
      <c r="N164" s="119">
        <f t="shared" si="13"/>
        <v>0</v>
      </c>
      <c r="O164" s="119">
        <f t="shared" si="14"/>
        <v>0</v>
      </c>
      <c r="P164" s="119">
        <f t="shared" si="15"/>
        <v>0</v>
      </c>
      <c r="Q164" s="147">
        <f t="shared" si="16"/>
        <v>0</v>
      </c>
      <c r="R164" s="146" t="str">
        <f t="shared" si="17"/>
        <v/>
      </c>
      <c r="V164" s="118"/>
      <c r="W164" s="118"/>
      <c r="X164" s="118"/>
    </row>
    <row r="165" spans="1:24" x14ac:dyDescent="0.45">
      <c r="F165" s="116"/>
      <c r="Q165" s="146"/>
      <c r="V165" s="118"/>
      <c r="W165" s="118"/>
      <c r="X165" s="118"/>
    </row>
    <row r="166" spans="1:24" x14ac:dyDescent="0.45">
      <c r="Q166" s="146"/>
      <c r="V166" s="118"/>
      <c r="W166" s="118"/>
      <c r="X166" s="118"/>
    </row>
    <row r="167" spans="1:24" x14ac:dyDescent="0.45">
      <c r="C167" s="127" t="s">
        <v>184</v>
      </c>
      <c r="H167" s="121">
        <f>SUBTOTAL(9,H5:H166)</f>
        <v>0</v>
      </c>
      <c r="I167" s="121">
        <f>SUBTOTAL(9,I5:I166)</f>
        <v>0</v>
      </c>
      <c r="J167" s="121">
        <f>SUBTOTAL(9,J5:J166)</f>
        <v>0</v>
      </c>
      <c r="K167" s="121">
        <f>SUBTOTAL(9,K5:K166)</f>
        <v>0</v>
      </c>
      <c r="L167" s="121"/>
      <c r="M167" s="143">
        <f>SUBTOTAL(9,M5:M166)</f>
        <v>0</v>
      </c>
      <c r="N167" s="121">
        <f>SUBTOTAL(9,N5:N166)</f>
        <v>0</v>
      </c>
      <c r="O167" s="121">
        <f>SUBTOTAL(9,O5:O166)</f>
        <v>0</v>
      </c>
      <c r="P167" s="121">
        <f>SUBTOTAL(9,P5:P166)</f>
        <v>0</v>
      </c>
      <c r="Q167" s="148">
        <f>SUBTOTAL(9,Q5:Q166)</f>
        <v>0</v>
      </c>
      <c r="V167" s="118"/>
      <c r="W167" s="118"/>
      <c r="X167" s="118"/>
    </row>
    <row r="168" spans="1:24" x14ac:dyDescent="0.45">
      <c r="C168" s="127" t="s">
        <v>248</v>
      </c>
      <c r="H168" s="121">
        <f>-H167</f>
        <v>0</v>
      </c>
      <c r="I168" s="121">
        <f>-I167</f>
        <v>0</v>
      </c>
      <c r="J168" s="121">
        <f>-J167</f>
        <v>0</v>
      </c>
      <c r="K168" s="121">
        <f>-K167</f>
        <v>0</v>
      </c>
      <c r="L168" s="121"/>
      <c r="M168" s="143">
        <f>-M167</f>
        <v>0</v>
      </c>
      <c r="N168" s="121">
        <f>-N167</f>
        <v>0</v>
      </c>
      <c r="O168" s="121">
        <f>-O167</f>
        <v>0</v>
      </c>
      <c r="P168" s="121">
        <f>-P167</f>
        <v>0</v>
      </c>
      <c r="Q168" s="148">
        <f>-Q167</f>
        <v>0</v>
      </c>
    </row>
    <row r="169" spans="1:24" x14ac:dyDescent="0.45">
      <c r="Q169" s="146"/>
    </row>
  </sheetData>
  <sheetProtection algorithmName="SHA-512" hashValue="pxgx6sgYoHjNkwJgesws5L4GrXN4DFIi5CDIZMNV5yM/l3KjY2DSr72lMu/F7RAnt3+71biQXHgosnjYr33xGg==" saltValue="mkkqZl+PktnNY+AGF+fjXA==" spinCount="100000" sheet="1" objects="1" scenarios="1" autoFilter="0"/>
  <autoFilter ref="A4:P164" xr:uid="{0A744D13-FC95-4A6A-AF59-F774D2530A56}"/>
  <mergeCells count="1">
    <mergeCell ref="A3:C3"/>
  </mergeCells>
  <dataValidations count="5">
    <dataValidation type="list" allowBlank="1" showInputMessage="1" showErrorMessage="1" sqref="F165" xr:uid="{57D9F046-18EA-44FD-826A-5AE67C76C300}">
      <formula1>"Theory,Lab,Clinical"</formula1>
    </dataValidation>
    <dataValidation type="list" allowBlank="1" showInputMessage="1" showErrorMessage="1" sqref="C5:C164" xr:uid="{FF6AB0AB-4D51-4531-BA8B-3F62458A5C7C}">
      <formula1>"1,2,3,4,5,6,7,8,9"</formula1>
    </dataValidation>
    <dataValidation type="list" allowBlank="1" showInputMessage="1" showErrorMessage="1" sqref="B5:B164" xr:uid="{22055CA1-0601-45A9-A257-A66768C4303D}">
      <formula1>"Fall,Winter,Summer"</formula1>
    </dataValidation>
    <dataValidation type="list" allowBlank="1" showInputMessage="1" showErrorMessage="1" sqref="F5:F164" xr:uid="{537CCECF-CE4E-43EC-AE3C-2B279CF93C98}">
      <formula1>"Theory,Lab,Clinical,GenEd/Comm,DegrBreadth"</formula1>
    </dataValidation>
    <dataValidation type="list" allowBlank="1" showInputMessage="1" showErrorMessage="1" sqref="A5:A164" xr:uid="{E192B5B2-B809-41E7-B8DC-E60AB0810F1E}">
      <formula1>"26/27,27/28,28/29,29/30,30/31,31/32,32/33,33/34"</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69"/>
  <sheetViews>
    <sheetView zoomScaleNormal="100" workbookViewId="0">
      <selection activeCell="C9" sqref="C9"/>
    </sheetView>
  </sheetViews>
  <sheetFormatPr defaultColWidth="9.1328125" defaultRowHeight="14.25" x14ac:dyDescent="0.45"/>
  <cols>
    <col min="1" max="1" width="20.1328125" style="1" customWidth="1"/>
    <col min="2" max="2" width="9.1328125" style="4"/>
    <col min="3" max="3" width="9.1328125" style="3"/>
    <col min="4" max="16384" width="9.1328125" style="1"/>
  </cols>
  <sheetData>
    <row r="1" spans="1:16" ht="18" x14ac:dyDescent="0.55000000000000004">
      <c r="A1" s="16" t="s">
        <v>138</v>
      </c>
      <c r="B1" s="12"/>
      <c r="C1" s="12"/>
      <c r="D1" s="12"/>
      <c r="E1" s="12"/>
      <c r="F1" s="12"/>
      <c r="G1" s="12"/>
      <c r="H1" s="12"/>
      <c r="I1" s="12"/>
      <c r="J1" s="64"/>
      <c r="K1" s="12"/>
      <c r="L1" s="12"/>
      <c r="M1" s="12"/>
      <c r="N1" s="13" t="s">
        <v>29</v>
      </c>
      <c r="O1" s="186">
        <f>'Program Summary'!$C$2</f>
        <v>0</v>
      </c>
      <c r="P1" s="187"/>
    </row>
    <row r="2" spans="1:16" x14ac:dyDescent="0.45">
      <c r="A2" s="65" t="s">
        <v>34</v>
      </c>
      <c r="B2" s="190">
        <f>'Program Summary'!C3</f>
        <v>0</v>
      </c>
      <c r="C2" s="191"/>
      <c r="D2" s="191"/>
      <c r="E2" s="191"/>
      <c r="F2" s="191"/>
      <c r="G2" s="192"/>
      <c r="H2" s="12"/>
      <c r="I2" s="12"/>
      <c r="J2" s="12"/>
      <c r="K2" s="64"/>
      <c r="L2" s="12"/>
      <c r="M2" s="12"/>
      <c r="N2" s="13" t="s">
        <v>30</v>
      </c>
      <c r="O2" s="199">
        <f>'Program Summary'!$C$4</f>
        <v>0</v>
      </c>
      <c r="P2" s="200"/>
    </row>
    <row r="3" spans="1:16" x14ac:dyDescent="0.45">
      <c r="A3" s="65" t="s">
        <v>35</v>
      </c>
      <c r="B3" s="190" t="str">
        <f>'Program Summary'!C5</f>
        <v>27/28</v>
      </c>
      <c r="C3" s="191"/>
      <c r="D3" s="191"/>
      <c r="E3" s="191"/>
      <c r="F3" s="191"/>
      <c r="G3" s="192"/>
      <c r="H3" s="12"/>
      <c r="I3" s="12"/>
      <c r="J3" s="12"/>
      <c r="K3" s="12"/>
      <c r="L3" s="12"/>
    </row>
    <row r="4" spans="1:16" x14ac:dyDescent="0.45">
      <c r="A4" s="2"/>
      <c r="B4" s="193"/>
      <c r="C4" s="193"/>
      <c r="D4" s="12"/>
      <c r="E4" s="12"/>
      <c r="F4" s="12"/>
      <c r="G4" s="12"/>
      <c r="H4" s="12"/>
      <c r="I4" s="12"/>
      <c r="J4" s="12"/>
      <c r="K4" s="12"/>
      <c r="L4" s="12"/>
      <c r="M4" s="12"/>
      <c r="N4" s="12"/>
      <c r="O4" s="12"/>
      <c r="P4" s="12"/>
    </row>
    <row r="5" spans="1:16" x14ac:dyDescent="0.45">
      <c r="A5" s="2"/>
      <c r="B5" s="184" t="s">
        <v>139</v>
      </c>
      <c r="C5" s="184"/>
      <c r="D5" s="184"/>
      <c r="E5" s="184"/>
      <c r="F5" s="184"/>
      <c r="G5" s="184"/>
      <c r="H5" s="184"/>
      <c r="I5" s="184"/>
      <c r="J5" s="184"/>
      <c r="K5" s="184"/>
      <c r="L5" s="184"/>
      <c r="M5" s="184"/>
      <c r="N5" s="184"/>
      <c r="O5" s="184"/>
      <c r="P5" s="184"/>
    </row>
    <row r="6" spans="1:16" x14ac:dyDescent="0.45">
      <c r="A6" s="67" t="s">
        <v>148</v>
      </c>
      <c r="B6" s="136" t="str">
        <f>'Enrol Summary'!$B$6</f>
        <v>27/28</v>
      </c>
      <c r="C6" s="22" t="str">
        <f>'Enrol Summary'!C6</f>
        <v>27/28</v>
      </c>
      <c r="D6" s="137" t="str">
        <f>'Enrol Summary'!D6</f>
        <v>27/28</v>
      </c>
      <c r="E6" s="17" t="str">
        <f t="shared" ref="E6:P6" si="0">CONCATENATE(LEFT(B6,2)+1,"/",RIGHT(B6,2)+1)</f>
        <v>28/29</v>
      </c>
      <c r="F6" s="17" t="str">
        <f t="shared" si="0"/>
        <v>28/29</v>
      </c>
      <c r="G6" s="17" t="str">
        <f t="shared" si="0"/>
        <v>28/29</v>
      </c>
      <c r="H6" s="17" t="str">
        <f t="shared" si="0"/>
        <v>29/30</v>
      </c>
      <c r="I6" s="17" t="str">
        <f t="shared" si="0"/>
        <v>29/30</v>
      </c>
      <c r="J6" s="17" t="str">
        <f t="shared" si="0"/>
        <v>29/30</v>
      </c>
      <c r="K6" s="17" t="str">
        <f t="shared" si="0"/>
        <v>30/31</v>
      </c>
      <c r="L6" s="17" t="str">
        <f t="shared" si="0"/>
        <v>30/31</v>
      </c>
      <c r="M6" s="17" t="str">
        <f t="shared" si="0"/>
        <v>30/31</v>
      </c>
      <c r="N6" s="17" t="str">
        <f t="shared" si="0"/>
        <v>31/32</v>
      </c>
      <c r="O6" s="17" t="str">
        <f t="shared" si="0"/>
        <v>31/32</v>
      </c>
      <c r="P6" s="17" t="str">
        <f t="shared" si="0"/>
        <v>31/32</v>
      </c>
    </row>
    <row r="7" spans="1:16" x14ac:dyDescent="0.45">
      <c r="A7" s="67"/>
      <c r="B7" s="86" t="s">
        <v>0</v>
      </c>
      <c r="C7" s="68" t="s">
        <v>1</v>
      </c>
      <c r="D7" s="69" t="s">
        <v>2</v>
      </c>
      <c r="E7" s="68" t="s">
        <v>0</v>
      </c>
      <c r="F7" s="68" t="s">
        <v>1</v>
      </c>
      <c r="G7" s="69" t="s">
        <v>2</v>
      </c>
      <c r="H7" s="68" t="s">
        <v>0</v>
      </c>
      <c r="I7" s="68" t="s">
        <v>1</v>
      </c>
      <c r="J7" s="69" t="s">
        <v>2</v>
      </c>
      <c r="K7" s="68" t="s">
        <v>0</v>
      </c>
      <c r="L7" s="68" t="s">
        <v>1</v>
      </c>
      <c r="M7" s="69" t="s">
        <v>2</v>
      </c>
      <c r="N7" s="68" t="s">
        <v>0</v>
      </c>
      <c r="O7" s="68" t="s">
        <v>1</v>
      </c>
      <c r="P7" s="69" t="s">
        <v>2</v>
      </c>
    </row>
    <row r="8" spans="1:16" x14ac:dyDescent="0.45">
      <c r="A8" s="1" t="s">
        <v>43</v>
      </c>
      <c r="B8" s="144">
        <v>0</v>
      </c>
      <c r="C8" s="145">
        <v>0</v>
      </c>
      <c r="D8" s="149">
        <v>0</v>
      </c>
      <c r="E8" s="145">
        <v>0</v>
      </c>
      <c r="F8" s="145">
        <v>0</v>
      </c>
      <c r="G8" s="149">
        <v>0</v>
      </c>
      <c r="H8" s="145">
        <v>0</v>
      </c>
      <c r="I8" s="145">
        <v>0</v>
      </c>
      <c r="J8" s="149">
        <v>0</v>
      </c>
      <c r="K8" s="145">
        <v>0</v>
      </c>
      <c r="L8" s="145">
        <v>0</v>
      </c>
      <c r="M8" s="149">
        <v>0</v>
      </c>
      <c r="N8" s="145">
        <v>0</v>
      </c>
      <c r="O8" s="145">
        <v>0</v>
      </c>
      <c r="P8" s="149">
        <v>0</v>
      </c>
    </row>
    <row r="9" spans="1:16" x14ac:dyDescent="0.45">
      <c r="A9" s="66" t="s">
        <v>19</v>
      </c>
      <c r="B9" s="150">
        <f>SUMIFS(TCH!$N:$N,TCH!$A:$A,B$6,TCH!$R:$R,B$7)-B8</f>
        <v>0</v>
      </c>
      <c r="C9" s="151">
        <f>SUMIFS(TCH!$N:$N,TCH!$A:$A,C$6,TCH!$R:$R,C$7)-C8</f>
        <v>0</v>
      </c>
      <c r="D9" s="152">
        <f>SUMIFS(TCH!$N:$N,TCH!$A:$A,D$6,TCH!$R:$R,D$7)-D8</f>
        <v>0</v>
      </c>
      <c r="E9" s="151">
        <f>SUMIFS(TCH!$N:$N,TCH!$A:$A,E$6,TCH!$R:$R,E$7)-E8</f>
        <v>0</v>
      </c>
      <c r="F9" s="151">
        <f>SUMIFS(TCH!$N:$N,TCH!$A:$A,F$6,TCH!$R:$R,F$7)-F8</f>
        <v>0</v>
      </c>
      <c r="G9" s="152">
        <f>SUMIFS(TCH!$N:$N,TCH!$A:$A,G$6,TCH!$R:$R,G$7)-G8</f>
        <v>0</v>
      </c>
      <c r="H9" s="151">
        <f>SUMIFS(TCH!$N:$N,TCH!$A:$A,H$6,TCH!$R:$R,H$7)-H8</f>
        <v>0</v>
      </c>
      <c r="I9" s="151">
        <f>SUMIFS(TCH!$N:$N,TCH!$A:$A,I$6,TCH!$R:$R,I$7)-I8</f>
        <v>0</v>
      </c>
      <c r="J9" s="152">
        <f>SUMIFS(TCH!$N:$N,TCH!$A:$A,J$6,TCH!$R:$R,J$7)-J8</f>
        <v>0</v>
      </c>
      <c r="K9" s="151">
        <f>SUMIFS(TCH!$N:$N,TCH!$A:$A,K$6,TCH!$R:$R,K$7)-K8</f>
        <v>0</v>
      </c>
      <c r="L9" s="151">
        <f>SUMIFS(TCH!$N:$N,TCH!$A:$A,L$6,TCH!$R:$R,L$7)-L8</f>
        <v>0</v>
      </c>
      <c r="M9" s="152">
        <f>SUMIFS(TCH!$N:$N,TCH!$A:$A,M$6,TCH!$R:$R,M$7)-M8</f>
        <v>0</v>
      </c>
      <c r="N9" s="151">
        <f>SUMIFS(TCH!$N:$N,TCH!$A:$A,N$6,TCH!$R:$R,N$7)-N8</f>
        <v>0</v>
      </c>
      <c r="O9" s="151">
        <f>SUMIFS(TCH!$N:$N,TCH!$A:$A,O$6,TCH!$R:$R,O$7)-O8</f>
        <v>0</v>
      </c>
      <c r="P9" s="152">
        <f>SUMIFS(TCH!$N:$N,TCH!$A:$A,P$6,TCH!$R:$R,P$7)-P8</f>
        <v>0</v>
      </c>
    </row>
    <row r="10" spans="1:16" x14ac:dyDescent="0.45">
      <c r="A10" s="2" t="s">
        <v>42</v>
      </c>
      <c r="B10" s="80">
        <f>SUM(B8:B9)</f>
        <v>0</v>
      </c>
      <c r="C10" s="76">
        <f t="shared" ref="C10:P10" si="1">SUM(C8:C9)</f>
        <v>0</v>
      </c>
      <c r="D10" s="81">
        <f t="shared" si="1"/>
        <v>0</v>
      </c>
      <c r="E10" s="76">
        <f t="shared" si="1"/>
        <v>0</v>
      </c>
      <c r="F10" s="76">
        <f t="shared" si="1"/>
        <v>0</v>
      </c>
      <c r="G10" s="76">
        <f t="shared" si="1"/>
        <v>0</v>
      </c>
      <c r="H10" s="80">
        <f t="shared" si="1"/>
        <v>0</v>
      </c>
      <c r="I10" s="76">
        <f t="shared" si="1"/>
        <v>0</v>
      </c>
      <c r="J10" s="81">
        <f t="shared" si="1"/>
        <v>0</v>
      </c>
      <c r="K10" s="76">
        <f t="shared" si="1"/>
        <v>0</v>
      </c>
      <c r="L10" s="76">
        <f t="shared" si="1"/>
        <v>0</v>
      </c>
      <c r="M10" s="76">
        <f t="shared" si="1"/>
        <v>0</v>
      </c>
      <c r="N10" s="80">
        <f t="shared" si="1"/>
        <v>0</v>
      </c>
      <c r="O10" s="76">
        <f t="shared" si="1"/>
        <v>0</v>
      </c>
      <c r="P10" s="81">
        <f t="shared" si="1"/>
        <v>0</v>
      </c>
    </row>
    <row r="11" spans="1:16" x14ac:dyDescent="0.45">
      <c r="A11" s="1" t="s">
        <v>137</v>
      </c>
      <c r="B11" s="82" t="str">
        <f>IFERROR(B8/B10,"")</f>
        <v/>
      </c>
      <c r="C11" s="83" t="str">
        <f t="shared" ref="C11:P11" si="2">IFERROR(C8/C10,"")</f>
        <v/>
      </c>
      <c r="D11" s="84" t="str">
        <f t="shared" si="2"/>
        <v/>
      </c>
      <c r="E11" s="83" t="str">
        <f t="shared" si="2"/>
        <v/>
      </c>
      <c r="F11" s="83" t="str">
        <f t="shared" si="2"/>
        <v/>
      </c>
      <c r="G11" s="83" t="str">
        <f t="shared" si="2"/>
        <v/>
      </c>
      <c r="H11" s="82" t="str">
        <f t="shared" si="2"/>
        <v/>
      </c>
      <c r="I11" s="83" t="str">
        <f t="shared" si="2"/>
        <v/>
      </c>
      <c r="J11" s="84" t="str">
        <f t="shared" si="2"/>
        <v/>
      </c>
      <c r="K11" s="83" t="str">
        <f t="shared" si="2"/>
        <v/>
      </c>
      <c r="L11" s="83" t="str">
        <f t="shared" si="2"/>
        <v/>
      </c>
      <c r="M11" s="83" t="str">
        <f t="shared" si="2"/>
        <v/>
      </c>
      <c r="N11" s="82" t="str">
        <f t="shared" si="2"/>
        <v/>
      </c>
      <c r="O11" s="83" t="str">
        <f t="shared" si="2"/>
        <v/>
      </c>
      <c r="P11" s="84" t="str">
        <f t="shared" si="2"/>
        <v/>
      </c>
    </row>
    <row r="12" spans="1:16" x14ac:dyDescent="0.45">
      <c r="A12" s="2"/>
      <c r="B12" s="76"/>
      <c r="C12" s="76"/>
      <c r="D12" s="76"/>
      <c r="E12" s="76"/>
      <c r="F12" s="76"/>
      <c r="G12" s="76"/>
      <c r="H12" s="76"/>
      <c r="I12" s="76"/>
      <c r="J12" s="76"/>
      <c r="K12" s="76"/>
      <c r="L12" s="76"/>
      <c r="M12" s="76"/>
      <c r="N12" s="76"/>
      <c r="O12" s="76"/>
      <c r="P12" s="76"/>
    </row>
    <row r="19" spans="1:16" x14ac:dyDescent="0.45">
      <c r="A19" s="2"/>
      <c r="B19" s="85"/>
      <c r="C19" s="85"/>
      <c r="D19" s="85"/>
      <c r="E19" s="85"/>
      <c r="F19" s="85"/>
      <c r="G19" s="85"/>
      <c r="H19" s="85"/>
      <c r="I19" s="85"/>
      <c r="J19" s="85"/>
      <c r="K19" s="85"/>
      <c r="L19" s="85"/>
      <c r="M19" s="85"/>
      <c r="N19" s="85"/>
      <c r="O19" s="85"/>
      <c r="P19" s="85"/>
    </row>
    <row r="20" spans="1:16" x14ac:dyDescent="0.45">
      <c r="A20" s="2"/>
      <c r="B20" s="85"/>
      <c r="C20" s="85"/>
      <c r="D20" s="85"/>
      <c r="E20" s="85"/>
      <c r="F20" s="85"/>
      <c r="G20" s="85"/>
      <c r="H20" s="85"/>
      <c r="I20" s="85"/>
      <c r="J20" s="85"/>
      <c r="K20" s="85"/>
      <c r="L20" s="85"/>
      <c r="M20" s="85"/>
      <c r="N20" s="85"/>
      <c r="O20" s="85"/>
      <c r="P20" s="85"/>
    </row>
    <row r="21" spans="1:16" x14ac:dyDescent="0.45">
      <c r="A21" s="2"/>
      <c r="B21" s="85"/>
      <c r="C21" s="85"/>
      <c r="D21" s="85"/>
      <c r="E21" s="85"/>
      <c r="F21" s="85"/>
      <c r="G21" s="85"/>
      <c r="H21" s="85"/>
      <c r="I21" s="85"/>
      <c r="J21" s="85"/>
      <c r="K21" s="85"/>
      <c r="L21" s="85"/>
      <c r="M21" s="85"/>
      <c r="N21" s="85"/>
      <c r="O21" s="85"/>
      <c r="P21" s="85"/>
    </row>
    <row r="22" spans="1:16" x14ac:dyDescent="0.45">
      <c r="A22" s="2"/>
      <c r="B22" s="85"/>
      <c r="C22" s="85"/>
      <c r="D22" s="85"/>
      <c r="E22" s="85"/>
      <c r="F22" s="85"/>
      <c r="G22" s="85"/>
      <c r="H22" s="85"/>
      <c r="I22" s="85"/>
      <c r="J22" s="85"/>
      <c r="K22" s="85"/>
      <c r="L22" s="85"/>
      <c r="M22" s="85"/>
      <c r="N22" s="85"/>
      <c r="O22" s="85"/>
      <c r="P22" s="85"/>
    </row>
    <row r="23" spans="1:16" x14ac:dyDescent="0.45">
      <c r="A23" s="2"/>
      <c r="B23" s="184" t="s">
        <v>16942</v>
      </c>
      <c r="C23" s="184"/>
      <c r="D23" s="184"/>
      <c r="E23" s="184"/>
      <c r="F23" s="184"/>
      <c r="G23" s="184"/>
      <c r="H23" s="184"/>
      <c r="I23" s="184"/>
      <c r="J23" s="184"/>
      <c r="K23" s="184"/>
      <c r="L23" s="184"/>
      <c r="M23" s="184"/>
      <c r="N23" s="184"/>
      <c r="O23" s="184"/>
      <c r="P23" s="184"/>
    </row>
    <row r="24" spans="1:16" x14ac:dyDescent="0.45">
      <c r="A24" s="67" t="s">
        <v>148</v>
      </c>
      <c r="B24" s="136" t="str">
        <f>'Enrol Summary'!$B$6</f>
        <v>27/28</v>
      </c>
      <c r="C24" s="22" t="str">
        <f>'Enrol Summary'!$B$6</f>
        <v>27/28</v>
      </c>
      <c r="D24" s="137" t="str">
        <f>'Enrol Summary'!$B$6</f>
        <v>27/28</v>
      </c>
      <c r="E24" s="17" t="str">
        <f t="shared" ref="E24:P24" si="3">CONCATENATE(LEFT(B24,2)+1,"/",RIGHT(B24,2)+1)</f>
        <v>28/29</v>
      </c>
      <c r="F24" s="17" t="str">
        <f t="shared" si="3"/>
        <v>28/29</v>
      </c>
      <c r="G24" s="17" t="str">
        <f t="shared" si="3"/>
        <v>28/29</v>
      </c>
      <c r="H24" s="17" t="str">
        <f t="shared" si="3"/>
        <v>29/30</v>
      </c>
      <c r="I24" s="17" t="str">
        <f t="shared" si="3"/>
        <v>29/30</v>
      </c>
      <c r="J24" s="17" t="str">
        <f t="shared" si="3"/>
        <v>29/30</v>
      </c>
      <c r="K24" s="17" t="str">
        <f t="shared" si="3"/>
        <v>30/31</v>
      </c>
      <c r="L24" s="17" t="str">
        <f t="shared" si="3"/>
        <v>30/31</v>
      </c>
      <c r="M24" s="17" t="str">
        <f t="shared" si="3"/>
        <v>30/31</v>
      </c>
      <c r="N24" s="17" t="str">
        <f t="shared" si="3"/>
        <v>31/32</v>
      </c>
      <c r="O24" s="17" t="str">
        <f t="shared" si="3"/>
        <v>31/32</v>
      </c>
      <c r="P24" s="17" t="str">
        <f t="shared" si="3"/>
        <v>31/32</v>
      </c>
    </row>
    <row r="25" spans="1:16" x14ac:dyDescent="0.45">
      <c r="A25" s="67"/>
      <c r="B25" s="86" t="s">
        <v>0</v>
      </c>
      <c r="C25" s="68" t="s">
        <v>1</v>
      </c>
      <c r="D25" s="69" t="s">
        <v>2</v>
      </c>
      <c r="E25" s="68" t="s">
        <v>0</v>
      </c>
      <c r="F25" s="68" t="s">
        <v>1</v>
      </c>
      <c r="G25" s="69" t="s">
        <v>2</v>
      </c>
      <c r="H25" s="68" t="s">
        <v>0</v>
      </c>
      <c r="I25" s="68" t="s">
        <v>1</v>
      </c>
      <c r="J25" s="69" t="s">
        <v>2</v>
      </c>
      <c r="K25" s="68" t="s">
        <v>0</v>
      </c>
      <c r="L25" s="68" t="s">
        <v>1</v>
      </c>
      <c r="M25" s="69" t="s">
        <v>2</v>
      </c>
      <c r="N25" s="68" t="s">
        <v>0</v>
      </c>
      <c r="O25" s="68" t="s">
        <v>1</v>
      </c>
      <c r="P25" s="69" t="s">
        <v>2</v>
      </c>
    </row>
    <row r="26" spans="1:16" x14ac:dyDescent="0.45">
      <c r="A26" s="1" t="s">
        <v>79</v>
      </c>
      <c r="B26" s="144">
        <v>0</v>
      </c>
      <c r="C26" s="145">
        <v>0</v>
      </c>
      <c r="D26" s="149">
        <v>0</v>
      </c>
      <c r="E26" s="145">
        <v>0</v>
      </c>
      <c r="F26" s="145">
        <v>0</v>
      </c>
      <c r="G26" s="149">
        <v>0</v>
      </c>
      <c r="H26" s="145">
        <v>0</v>
      </c>
      <c r="I26" s="145">
        <v>0</v>
      </c>
      <c r="J26" s="149">
        <v>0</v>
      </c>
      <c r="K26" s="145">
        <v>0</v>
      </c>
      <c r="L26" s="145">
        <v>0</v>
      </c>
      <c r="M26" s="149">
        <v>0</v>
      </c>
      <c r="N26" s="145">
        <v>0</v>
      </c>
      <c r="O26" s="145">
        <v>0</v>
      </c>
      <c r="P26" s="149">
        <v>0</v>
      </c>
    </row>
    <row r="27" spans="1:16" x14ac:dyDescent="0.45">
      <c r="A27" s="1" t="s">
        <v>46</v>
      </c>
      <c r="B27" s="150">
        <f>SUMIFS(TCH!$Q:$Q,TCH!$A:$A,B$6,TCH!$R:$R,B$7)-B26</f>
        <v>0</v>
      </c>
      <c r="C27" s="151">
        <f>SUMIFS(TCH!$Q:$Q,TCH!$A:$A,C$6,TCH!$R:$R,C$7)-C26</f>
        <v>0</v>
      </c>
      <c r="D27" s="152">
        <f>SUMIFS(TCH!$Q:$Q,TCH!$A:$A,D$6,TCH!$R:$R,D$7)-D26</f>
        <v>0</v>
      </c>
      <c r="E27" s="151">
        <f>SUMIFS(TCH!$Q:$Q,TCH!$A:$A,E$6,TCH!$R:$R,E$7)-E26</f>
        <v>0</v>
      </c>
      <c r="F27" s="151">
        <f>SUMIFS(TCH!$Q:$Q,TCH!$A:$A,F$6,TCH!$R:$R,F$7)-F26</f>
        <v>0</v>
      </c>
      <c r="G27" s="152">
        <f>SUMIFS(TCH!$Q:$Q,TCH!$A:$A,G$6,TCH!$R:$R,G$7)-G26</f>
        <v>0</v>
      </c>
      <c r="H27" s="151">
        <f>SUMIFS(TCH!$Q:$Q,TCH!$A:$A,H$6,TCH!$R:$R,H$7)-H26</f>
        <v>0</v>
      </c>
      <c r="I27" s="151">
        <f>SUMIFS(TCH!$Q:$Q,TCH!$A:$A,I$6,TCH!$R:$R,I$7)-I26</f>
        <v>0</v>
      </c>
      <c r="J27" s="152">
        <f>SUMIFS(TCH!$Q:$Q,TCH!$A:$A,J$6,TCH!$R:$R,J$7)-J26</f>
        <v>0</v>
      </c>
      <c r="K27" s="151">
        <f>SUMIFS(TCH!$Q:$Q,TCH!$A:$A,K$6,TCH!$R:$R,K$7)-K26</f>
        <v>0</v>
      </c>
      <c r="L27" s="151">
        <f>SUMIFS(TCH!$Q:$Q,TCH!$A:$A,L$6,TCH!$R:$R,L$7)-L26</f>
        <v>0</v>
      </c>
      <c r="M27" s="152">
        <f>SUMIFS(TCH!$Q:$Q,TCH!$A:$A,M$6,TCH!$R:$R,M$7)-M26</f>
        <v>0</v>
      </c>
      <c r="N27" s="151">
        <f>SUMIFS(TCH!$Q:$Q,TCH!$A:$A,N$6,TCH!$R:$R,N$7)-N26</f>
        <v>0</v>
      </c>
      <c r="O27" s="151">
        <f>SUMIFS(TCH!$Q:$Q,TCH!$A:$A,O$6,TCH!$R:$R,O$7)-O26</f>
        <v>0</v>
      </c>
      <c r="P27" s="152">
        <f>SUMIFS(TCH!$Q:$Q,TCH!$A:$A,P$6,TCH!$R:$R,P$7)-P26</f>
        <v>0</v>
      </c>
    </row>
    <row r="28" spans="1:16" x14ac:dyDescent="0.45">
      <c r="A28" s="2" t="s">
        <v>16940</v>
      </c>
      <c r="B28" s="80">
        <f>SUM(B26:B27)</f>
        <v>0</v>
      </c>
      <c r="C28" s="76">
        <f t="shared" ref="C28:P28" si="4">SUM(C26:C27)</f>
        <v>0</v>
      </c>
      <c r="D28" s="81">
        <f t="shared" si="4"/>
        <v>0</v>
      </c>
      <c r="E28" s="76">
        <f t="shared" si="4"/>
        <v>0</v>
      </c>
      <c r="F28" s="76">
        <f t="shared" si="4"/>
        <v>0</v>
      </c>
      <c r="G28" s="76">
        <f t="shared" si="4"/>
        <v>0</v>
      </c>
      <c r="H28" s="80">
        <f t="shared" si="4"/>
        <v>0</v>
      </c>
      <c r="I28" s="76">
        <f t="shared" si="4"/>
        <v>0</v>
      </c>
      <c r="J28" s="81">
        <f t="shared" si="4"/>
        <v>0</v>
      </c>
      <c r="K28" s="76">
        <f t="shared" si="4"/>
        <v>0</v>
      </c>
      <c r="L28" s="76">
        <f t="shared" si="4"/>
        <v>0</v>
      </c>
      <c r="M28" s="76">
        <f t="shared" si="4"/>
        <v>0</v>
      </c>
      <c r="N28" s="80">
        <f t="shared" si="4"/>
        <v>0</v>
      </c>
      <c r="O28" s="76">
        <f t="shared" si="4"/>
        <v>0</v>
      </c>
      <c r="P28" s="81">
        <f t="shared" si="4"/>
        <v>0</v>
      </c>
    </row>
    <row r="29" spans="1:16" x14ac:dyDescent="0.45">
      <c r="B29" s="83" t="str">
        <f>IFERROR(#REF!/B28,"")</f>
        <v/>
      </c>
      <c r="C29" s="83" t="str">
        <f>IFERROR(#REF!/C28,"")</f>
        <v/>
      </c>
      <c r="D29" s="83" t="str">
        <f>IFERROR(#REF!/D28,"")</f>
        <v/>
      </c>
      <c r="E29" s="83" t="str">
        <f>IFERROR(#REF!/E28,"")</f>
        <v/>
      </c>
      <c r="F29" s="83" t="str">
        <f>IFERROR(#REF!/F28,"")</f>
        <v/>
      </c>
      <c r="G29" s="83" t="str">
        <f>IFERROR(#REF!/G28,"")</f>
        <v/>
      </c>
      <c r="H29" s="83" t="str">
        <f>IFERROR(#REF!/H28,"")</f>
        <v/>
      </c>
      <c r="I29" s="83" t="str">
        <f>IFERROR(#REF!/I28,"")</f>
        <v/>
      </c>
      <c r="J29" s="83" t="str">
        <f>IFERROR(#REF!/J28,"")</f>
        <v/>
      </c>
      <c r="K29" s="83" t="str">
        <f>IFERROR(#REF!/K28,"")</f>
        <v/>
      </c>
      <c r="L29" s="83" t="str">
        <f>IFERROR(#REF!/L28,"")</f>
        <v/>
      </c>
      <c r="M29" s="83" t="str">
        <f>IFERROR(#REF!/M28,"")</f>
        <v/>
      </c>
      <c r="N29" s="83" t="str">
        <f>IFERROR(#REF!/N28,"")</f>
        <v/>
      </c>
      <c r="O29" s="83" t="str">
        <f>IFERROR(#REF!/O28,"")</f>
        <v/>
      </c>
      <c r="P29" s="83" t="str">
        <f>IFERROR(#REF!/P28,"")</f>
        <v/>
      </c>
    </row>
    <row r="30" spans="1:16" x14ac:dyDescent="0.45">
      <c r="A30" s="2"/>
      <c r="B30" s="76"/>
      <c r="C30" s="76"/>
      <c r="D30" s="76"/>
      <c r="E30" s="76"/>
      <c r="F30" s="76"/>
      <c r="G30" s="76"/>
      <c r="H30" s="76"/>
      <c r="I30" s="76"/>
      <c r="J30" s="76"/>
      <c r="K30" s="76"/>
      <c r="L30" s="76"/>
      <c r="M30" s="76"/>
      <c r="N30" s="76"/>
      <c r="O30" s="76"/>
      <c r="P30" s="76"/>
    </row>
    <row r="31" spans="1:16" x14ac:dyDescent="0.45">
      <c r="A31" s="2"/>
      <c r="B31" s="76"/>
      <c r="C31" s="76"/>
      <c r="D31" s="76"/>
      <c r="E31" s="76"/>
      <c r="F31" s="76"/>
      <c r="G31" s="76"/>
      <c r="H31" s="76"/>
      <c r="I31" s="76"/>
      <c r="J31" s="76"/>
      <c r="K31" s="76"/>
      <c r="L31" s="76"/>
      <c r="M31" s="76"/>
      <c r="N31" s="76"/>
      <c r="O31" s="76"/>
      <c r="P31" s="76"/>
    </row>
    <row r="32" spans="1:16" x14ac:dyDescent="0.45">
      <c r="A32" s="2"/>
      <c r="B32" s="76"/>
      <c r="C32" s="76"/>
      <c r="D32" s="76"/>
      <c r="E32" s="76"/>
      <c r="F32" s="76"/>
      <c r="G32" s="76"/>
      <c r="H32" s="76"/>
      <c r="I32" s="76"/>
      <c r="J32" s="76"/>
      <c r="K32" s="76"/>
      <c r="L32" s="76"/>
      <c r="M32" s="76"/>
      <c r="N32" s="76"/>
      <c r="O32" s="76"/>
      <c r="P32" s="76"/>
    </row>
    <row r="33" spans="1:16" x14ac:dyDescent="0.45">
      <c r="A33" s="2"/>
      <c r="B33" s="76"/>
      <c r="C33" s="76"/>
      <c r="D33" s="76"/>
      <c r="E33" s="76"/>
      <c r="F33" s="76"/>
      <c r="G33" s="76"/>
      <c r="H33" s="76"/>
      <c r="I33" s="76"/>
      <c r="J33" s="76"/>
      <c r="K33" s="76"/>
      <c r="L33" s="76"/>
      <c r="M33" s="76"/>
      <c r="N33" s="76"/>
      <c r="O33" s="76"/>
      <c r="P33" s="76"/>
    </row>
    <row r="34" spans="1:16" x14ac:dyDescent="0.45">
      <c r="A34" s="2"/>
      <c r="B34" s="76"/>
      <c r="C34" s="76"/>
      <c r="D34" s="76"/>
      <c r="E34" s="76"/>
      <c r="F34" s="76"/>
      <c r="G34" s="76"/>
      <c r="H34" s="76"/>
      <c r="I34" s="76"/>
      <c r="J34" s="76"/>
      <c r="K34" s="76"/>
      <c r="L34" s="76"/>
      <c r="M34" s="76"/>
      <c r="N34" s="76"/>
      <c r="O34" s="76"/>
      <c r="P34" s="76"/>
    </row>
    <row r="35" spans="1:16" x14ac:dyDescent="0.45">
      <c r="A35" s="2"/>
      <c r="B35" s="76"/>
      <c r="C35" s="76"/>
      <c r="D35" s="76"/>
      <c r="E35" s="76"/>
      <c r="F35" s="76"/>
      <c r="G35" s="76"/>
      <c r="H35" s="76"/>
      <c r="I35" s="76"/>
      <c r="J35" s="76"/>
      <c r="K35" s="76"/>
      <c r="L35" s="76"/>
      <c r="M35" s="76"/>
      <c r="N35" s="76"/>
      <c r="O35" s="76"/>
      <c r="P35" s="76"/>
    </row>
    <row r="36" spans="1:16" x14ac:dyDescent="0.45">
      <c r="A36" s="2"/>
      <c r="B36" s="76"/>
      <c r="C36" s="76"/>
      <c r="D36" s="76"/>
      <c r="E36" s="76"/>
      <c r="F36" s="76"/>
      <c r="G36" s="76"/>
      <c r="H36" s="76"/>
      <c r="I36" s="76"/>
      <c r="J36" s="76"/>
      <c r="K36" s="76"/>
      <c r="L36" s="76"/>
      <c r="M36" s="76"/>
      <c r="N36" s="76"/>
      <c r="O36" s="76"/>
      <c r="P36" s="76"/>
    </row>
    <row r="37" spans="1:16" x14ac:dyDescent="0.45">
      <c r="A37" s="2"/>
      <c r="B37" s="76"/>
      <c r="C37" s="76"/>
      <c r="D37" s="76"/>
      <c r="E37" s="76"/>
      <c r="F37" s="76"/>
      <c r="G37" s="76"/>
      <c r="H37" s="76"/>
      <c r="I37" s="76"/>
      <c r="J37" s="76"/>
      <c r="K37" s="76"/>
      <c r="L37" s="76"/>
      <c r="M37" s="76"/>
      <c r="N37" s="76"/>
      <c r="O37" s="76"/>
      <c r="P37" s="76"/>
    </row>
    <row r="38" spans="1:16" x14ac:dyDescent="0.45">
      <c r="B38" s="184" t="s">
        <v>239</v>
      </c>
      <c r="C38" s="185"/>
      <c r="D38" s="185"/>
      <c r="E38" s="185"/>
      <c r="F38" s="185"/>
      <c r="G38" s="185"/>
      <c r="H38" s="185"/>
      <c r="I38" s="185"/>
      <c r="J38" s="185"/>
      <c r="K38" s="185"/>
      <c r="L38" s="185"/>
      <c r="M38" s="185"/>
      <c r="N38" s="185"/>
      <c r="O38" s="185"/>
      <c r="P38" s="185"/>
    </row>
    <row r="39" spans="1:16" x14ac:dyDescent="0.45">
      <c r="A39" s="2" t="s">
        <v>240</v>
      </c>
      <c r="P39" s="135">
        <f>SUM(B10:P10)+SUM(B28:P28)</f>
        <v>0</v>
      </c>
    </row>
    <row r="40" spans="1:16" x14ac:dyDescent="0.45">
      <c r="A40" s="2" t="s">
        <v>247</v>
      </c>
      <c r="P40" s="135">
        <f>SUM(TCH!N:P)</f>
        <v>0</v>
      </c>
    </row>
    <row r="41" spans="1:16" x14ac:dyDescent="0.45">
      <c r="A41" s="2" t="s">
        <v>242</v>
      </c>
      <c r="P41" s="135">
        <f>P39-P40</f>
        <v>0</v>
      </c>
    </row>
    <row r="42" spans="1:16" x14ac:dyDescent="0.45">
      <c r="A42" s="2"/>
      <c r="B42" s="76"/>
      <c r="C42" s="76"/>
      <c r="D42" s="76"/>
      <c r="E42" s="76"/>
      <c r="F42" s="76"/>
      <c r="G42" s="76"/>
      <c r="H42" s="76"/>
      <c r="I42" s="76"/>
      <c r="J42" s="76"/>
      <c r="K42" s="76"/>
      <c r="L42" s="76"/>
      <c r="M42" s="76"/>
      <c r="N42" s="76"/>
      <c r="O42" s="76"/>
      <c r="P42" s="76"/>
    </row>
    <row r="43" spans="1:16" x14ac:dyDescent="0.45">
      <c r="A43" s="2"/>
      <c r="B43" s="201" t="s">
        <v>142</v>
      </c>
      <c r="C43" s="202"/>
      <c r="D43" s="202"/>
      <c r="E43" s="202"/>
      <c r="F43" s="202"/>
      <c r="G43" s="202"/>
      <c r="H43" s="202"/>
      <c r="I43" s="202"/>
      <c r="J43" s="202"/>
      <c r="K43" s="202"/>
      <c r="L43" s="202"/>
      <c r="M43" s="202"/>
      <c r="N43" s="202"/>
      <c r="O43" s="202"/>
      <c r="P43" s="202"/>
    </row>
    <row r="44" spans="1:16" x14ac:dyDescent="0.45">
      <c r="A44" s="2"/>
      <c r="B44" s="76"/>
      <c r="C44" s="76"/>
      <c r="D44" s="76"/>
      <c r="E44" s="76"/>
      <c r="F44" s="76"/>
      <c r="G44" s="76"/>
      <c r="H44" s="76"/>
      <c r="I44" s="76"/>
      <c r="J44" s="76"/>
      <c r="K44" s="76"/>
      <c r="L44" s="76"/>
      <c r="M44" s="76"/>
      <c r="N44" s="76"/>
      <c r="O44" s="76"/>
      <c r="P44" s="76"/>
    </row>
    <row r="45" spans="1:16" x14ac:dyDescent="0.45">
      <c r="B45" s="184" t="s">
        <v>44</v>
      </c>
      <c r="C45" s="184"/>
      <c r="D45" s="184"/>
      <c r="E45" s="184"/>
      <c r="F45" s="184"/>
      <c r="G45" s="184"/>
      <c r="H45" s="184"/>
      <c r="I45" s="184"/>
      <c r="J45" s="184"/>
      <c r="K45" s="184"/>
      <c r="L45" s="184"/>
      <c r="M45" s="184"/>
      <c r="N45" s="184"/>
      <c r="O45" s="184"/>
      <c r="P45" s="184"/>
    </row>
    <row r="46" spans="1:16" x14ac:dyDescent="0.45">
      <c r="B46" s="136" t="str">
        <f>'Enrol Summary'!B$6</f>
        <v>27/28</v>
      </c>
      <c r="C46" s="22" t="str">
        <f>'Enrol Summary'!C$6</f>
        <v>27/28</v>
      </c>
      <c r="D46" s="137" t="str">
        <f>'Enrol Summary'!D$6</f>
        <v>27/28</v>
      </c>
      <c r="E46" s="17" t="str">
        <f t="shared" ref="E46:P46" si="5">CONCATENATE(LEFT(B46,2)+1,"/",RIGHT(B46,2)+1)</f>
        <v>28/29</v>
      </c>
      <c r="F46" s="17" t="str">
        <f t="shared" si="5"/>
        <v>28/29</v>
      </c>
      <c r="G46" s="17" t="str">
        <f t="shared" si="5"/>
        <v>28/29</v>
      </c>
      <c r="H46" s="17" t="str">
        <f t="shared" si="5"/>
        <v>29/30</v>
      </c>
      <c r="I46" s="17" t="str">
        <f t="shared" si="5"/>
        <v>29/30</v>
      </c>
      <c r="J46" s="17" t="str">
        <f t="shared" si="5"/>
        <v>29/30</v>
      </c>
      <c r="K46" s="17" t="str">
        <f t="shared" si="5"/>
        <v>30/31</v>
      </c>
      <c r="L46" s="17" t="str">
        <f t="shared" si="5"/>
        <v>30/31</v>
      </c>
      <c r="M46" s="17" t="str">
        <f t="shared" si="5"/>
        <v>30/31</v>
      </c>
      <c r="N46" s="17" t="str">
        <f t="shared" si="5"/>
        <v>31/32</v>
      </c>
      <c r="O46" s="17" t="str">
        <f t="shared" si="5"/>
        <v>31/32</v>
      </c>
      <c r="P46" s="17" t="str">
        <f t="shared" si="5"/>
        <v>31/32</v>
      </c>
    </row>
    <row r="47" spans="1:16" x14ac:dyDescent="0.45">
      <c r="B47" s="86" t="s">
        <v>0</v>
      </c>
      <c r="C47" s="68" t="s">
        <v>1</v>
      </c>
      <c r="D47" s="69" t="s">
        <v>2</v>
      </c>
      <c r="E47" s="86" t="s">
        <v>0</v>
      </c>
      <c r="F47" s="68" t="s">
        <v>1</v>
      </c>
      <c r="G47" s="69" t="s">
        <v>2</v>
      </c>
      <c r="H47" s="86" t="s">
        <v>0</v>
      </c>
      <c r="I47" s="68" t="s">
        <v>1</v>
      </c>
      <c r="J47" s="69" t="s">
        <v>2</v>
      </c>
      <c r="K47" s="86" t="s">
        <v>0</v>
      </c>
      <c r="L47" s="68" t="s">
        <v>1</v>
      </c>
      <c r="M47" s="69" t="s">
        <v>2</v>
      </c>
      <c r="N47" s="86" t="s">
        <v>0</v>
      </c>
      <c r="O47" s="68" t="s">
        <v>1</v>
      </c>
      <c r="P47" s="69" t="s">
        <v>2</v>
      </c>
    </row>
    <row r="48" spans="1:16" x14ac:dyDescent="0.45">
      <c r="A48" s="1" t="s">
        <v>43</v>
      </c>
      <c r="B48" s="87">
        <f>B8*'Program Summary'!$D$50</f>
        <v>0</v>
      </c>
      <c r="C48" s="88">
        <f>C8*'Program Summary'!$D$50</f>
        <v>0</v>
      </c>
      <c r="D48" s="89">
        <f>D8*'Program Summary'!$D$50</f>
        <v>0</v>
      </c>
      <c r="E48" s="87">
        <f>E8*'Program Summary'!$E$50</f>
        <v>0</v>
      </c>
      <c r="F48" s="88">
        <f>F8*'Program Summary'!$E$50</f>
        <v>0</v>
      </c>
      <c r="G48" s="89">
        <f>G8*'Program Summary'!$E$50</f>
        <v>0</v>
      </c>
      <c r="H48" s="87">
        <f>H8*'Program Summary'!$F$50</f>
        <v>0</v>
      </c>
      <c r="I48" s="88">
        <f>I8*'Program Summary'!$F$50</f>
        <v>0</v>
      </c>
      <c r="J48" s="89">
        <f>J8*'Program Summary'!$F$50</f>
        <v>0</v>
      </c>
      <c r="K48" s="87">
        <f>K8*'Program Summary'!$G$50</f>
        <v>0</v>
      </c>
      <c r="L48" s="88">
        <f>L8*'Program Summary'!$G$50</f>
        <v>0</v>
      </c>
      <c r="M48" s="89">
        <f>M8*'Program Summary'!$G$50</f>
        <v>0</v>
      </c>
      <c r="N48" s="87">
        <f>N8*'Program Summary'!$H$50</f>
        <v>0</v>
      </c>
      <c r="O48" s="88">
        <f>O8*'Program Summary'!$H$50</f>
        <v>0</v>
      </c>
      <c r="P48" s="89">
        <f>P8*'Program Summary'!$H$50</f>
        <v>0</v>
      </c>
    </row>
    <row r="49" spans="1:16" ht="14.65" thickBot="1" x14ac:dyDescent="0.5">
      <c r="A49" s="90" t="s">
        <v>19</v>
      </c>
      <c r="B49" s="91">
        <f>B9*'Program Summary'!$D$51</f>
        <v>0</v>
      </c>
      <c r="C49" s="92">
        <f>C9*'Program Summary'!$D$51</f>
        <v>0</v>
      </c>
      <c r="D49" s="93">
        <f>D9*'Program Summary'!$D$51</f>
        <v>0</v>
      </c>
      <c r="E49" s="91">
        <f>E9*'Program Summary'!$E$51</f>
        <v>0</v>
      </c>
      <c r="F49" s="92">
        <f>F9*'Program Summary'!$E$51</f>
        <v>0</v>
      </c>
      <c r="G49" s="93">
        <f>G9*'Program Summary'!$E$51</f>
        <v>0</v>
      </c>
      <c r="H49" s="91">
        <f>H9*'Program Summary'!$F$51</f>
        <v>0</v>
      </c>
      <c r="I49" s="92">
        <f>I9*'Program Summary'!$F$51</f>
        <v>0</v>
      </c>
      <c r="J49" s="93">
        <f>J9*'Program Summary'!$F$51</f>
        <v>0</v>
      </c>
      <c r="K49" s="91">
        <f>K9*'Program Summary'!$G$51</f>
        <v>0</v>
      </c>
      <c r="L49" s="92">
        <f>L9*'Program Summary'!$G$51</f>
        <v>0</v>
      </c>
      <c r="M49" s="93">
        <f>M9*'Program Summary'!$G$51</f>
        <v>0</v>
      </c>
      <c r="N49" s="91">
        <f>N9*'Program Summary'!$H$51</f>
        <v>0</v>
      </c>
      <c r="O49" s="92">
        <f>O9*'Program Summary'!$H$51</f>
        <v>0</v>
      </c>
      <c r="P49" s="93">
        <f>P9*'Program Summary'!$H$51</f>
        <v>0</v>
      </c>
    </row>
    <row r="50" spans="1:16" x14ac:dyDescent="0.45">
      <c r="A50" s="2" t="s">
        <v>45</v>
      </c>
      <c r="B50" s="94">
        <f>SUM(B48:B49)</f>
        <v>0</v>
      </c>
      <c r="C50" s="85">
        <f t="shared" ref="C50:P50" si="6">SUM(C48:C49)</f>
        <v>0</v>
      </c>
      <c r="D50" s="95">
        <f t="shared" si="6"/>
        <v>0</v>
      </c>
      <c r="E50" s="94">
        <f t="shared" si="6"/>
        <v>0</v>
      </c>
      <c r="F50" s="85">
        <f t="shared" si="6"/>
        <v>0</v>
      </c>
      <c r="G50" s="95">
        <f t="shared" si="6"/>
        <v>0</v>
      </c>
      <c r="H50" s="94">
        <f t="shared" si="6"/>
        <v>0</v>
      </c>
      <c r="I50" s="85">
        <f t="shared" si="6"/>
        <v>0</v>
      </c>
      <c r="J50" s="95">
        <f t="shared" si="6"/>
        <v>0</v>
      </c>
      <c r="K50" s="94">
        <f t="shared" si="6"/>
        <v>0</v>
      </c>
      <c r="L50" s="85">
        <f t="shared" si="6"/>
        <v>0</v>
      </c>
      <c r="M50" s="95">
        <f t="shared" si="6"/>
        <v>0</v>
      </c>
      <c r="N50" s="94">
        <f t="shared" si="6"/>
        <v>0</v>
      </c>
      <c r="O50" s="85">
        <f t="shared" si="6"/>
        <v>0</v>
      </c>
      <c r="P50" s="95">
        <f t="shared" si="6"/>
        <v>0</v>
      </c>
    </row>
    <row r="51" spans="1:16" x14ac:dyDescent="0.45">
      <c r="A51" s="2"/>
      <c r="B51" s="76"/>
      <c r="C51" s="76"/>
      <c r="D51" s="76"/>
      <c r="E51" s="76"/>
      <c r="F51" s="76"/>
      <c r="G51" s="76"/>
      <c r="H51" s="76"/>
      <c r="I51" s="76"/>
      <c r="J51" s="76"/>
      <c r="K51" s="76"/>
      <c r="L51" s="76"/>
      <c r="M51" s="76"/>
      <c r="N51" s="76"/>
      <c r="O51" s="76"/>
      <c r="P51" s="76"/>
    </row>
    <row r="52" spans="1:16" x14ac:dyDescent="0.45">
      <c r="B52" s="184" t="s">
        <v>16943</v>
      </c>
      <c r="C52" s="184"/>
      <c r="D52" s="184"/>
      <c r="E52" s="184"/>
      <c r="F52" s="184"/>
      <c r="G52" s="184"/>
      <c r="H52" s="184"/>
      <c r="I52" s="184"/>
      <c r="J52" s="184"/>
      <c r="K52" s="184"/>
      <c r="L52" s="184"/>
      <c r="M52" s="184"/>
      <c r="N52" s="184"/>
      <c r="O52" s="184"/>
      <c r="P52" s="184"/>
    </row>
    <row r="53" spans="1:16" x14ac:dyDescent="0.45">
      <c r="B53" s="136" t="str">
        <f>'Enrol Summary'!B$6</f>
        <v>27/28</v>
      </c>
      <c r="C53" s="22" t="str">
        <f>'Enrol Summary'!C$6</f>
        <v>27/28</v>
      </c>
      <c r="D53" s="137" t="str">
        <f>'Enrol Summary'!D$6</f>
        <v>27/28</v>
      </c>
      <c r="E53" s="17" t="str">
        <f t="shared" ref="E53:P53" si="7">CONCATENATE(LEFT(B53,2)+1,"/",RIGHT(B53,2)+1)</f>
        <v>28/29</v>
      </c>
      <c r="F53" s="17" t="str">
        <f t="shared" si="7"/>
        <v>28/29</v>
      </c>
      <c r="G53" s="17" t="str">
        <f t="shared" si="7"/>
        <v>28/29</v>
      </c>
      <c r="H53" s="17" t="str">
        <f t="shared" si="7"/>
        <v>29/30</v>
      </c>
      <c r="I53" s="17" t="str">
        <f t="shared" si="7"/>
        <v>29/30</v>
      </c>
      <c r="J53" s="17" t="str">
        <f t="shared" si="7"/>
        <v>29/30</v>
      </c>
      <c r="K53" s="17" t="str">
        <f t="shared" si="7"/>
        <v>30/31</v>
      </c>
      <c r="L53" s="17" t="str">
        <f t="shared" si="7"/>
        <v>30/31</v>
      </c>
      <c r="M53" s="17" t="str">
        <f t="shared" si="7"/>
        <v>30/31</v>
      </c>
      <c r="N53" s="17" t="str">
        <f t="shared" si="7"/>
        <v>31/32</v>
      </c>
      <c r="O53" s="17" t="str">
        <f t="shared" si="7"/>
        <v>31/32</v>
      </c>
      <c r="P53" s="17" t="str">
        <f t="shared" si="7"/>
        <v>31/32</v>
      </c>
    </row>
    <row r="54" spans="1:16" x14ac:dyDescent="0.45">
      <c r="B54" s="86" t="s">
        <v>0</v>
      </c>
      <c r="C54" s="68" t="s">
        <v>1</v>
      </c>
      <c r="D54" s="69" t="s">
        <v>2</v>
      </c>
      <c r="E54" s="68" t="s">
        <v>0</v>
      </c>
      <c r="F54" s="68" t="s">
        <v>1</v>
      </c>
      <c r="G54" s="68" t="s">
        <v>2</v>
      </c>
      <c r="H54" s="86" t="s">
        <v>0</v>
      </c>
      <c r="I54" s="68" t="s">
        <v>1</v>
      </c>
      <c r="J54" s="69" t="s">
        <v>2</v>
      </c>
      <c r="K54" s="68" t="s">
        <v>0</v>
      </c>
      <c r="L54" s="68" t="s">
        <v>1</v>
      </c>
      <c r="M54" s="68" t="s">
        <v>2</v>
      </c>
      <c r="N54" s="86" t="s">
        <v>0</v>
      </c>
      <c r="O54" s="68" t="s">
        <v>1</v>
      </c>
      <c r="P54" s="69" t="s">
        <v>2</v>
      </c>
    </row>
    <row r="55" spans="1:16" x14ac:dyDescent="0.45">
      <c r="A55" s="1" t="s">
        <v>79</v>
      </c>
      <c r="B55" s="87">
        <f>B26*'Program Summary'!$D$52</f>
        <v>0</v>
      </c>
      <c r="C55" s="88">
        <f>C26*'Program Summary'!$D$52</f>
        <v>0</v>
      </c>
      <c r="D55" s="89">
        <f>D26*'Program Summary'!$D$52</f>
        <v>0</v>
      </c>
      <c r="E55" s="88">
        <f>E26*'Program Summary'!$E$52</f>
        <v>0</v>
      </c>
      <c r="F55" s="88">
        <f>F26*'Program Summary'!$E$52</f>
        <v>0</v>
      </c>
      <c r="G55" s="88">
        <f>G26*'Program Summary'!$E$52</f>
        <v>0</v>
      </c>
      <c r="H55" s="87">
        <f>H26*'Program Summary'!$F$52</f>
        <v>0</v>
      </c>
      <c r="I55" s="88">
        <f>I26*'Program Summary'!$F$52</f>
        <v>0</v>
      </c>
      <c r="J55" s="89">
        <f>J26*'Program Summary'!$F$52</f>
        <v>0</v>
      </c>
      <c r="K55" s="88">
        <f>K26*'Program Summary'!$G$52</f>
        <v>0</v>
      </c>
      <c r="L55" s="88">
        <f>L26*'Program Summary'!$G$52</f>
        <v>0</v>
      </c>
      <c r="M55" s="88">
        <f>M26*'Program Summary'!$G$52</f>
        <v>0</v>
      </c>
      <c r="N55" s="87">
        <f>N26*'Program Summary'!$H$52</f>
        <v>0</v>
      </c>
      <c r="O55" s="88">
        <f>O26*'Program Summary'!$H$52</f>
        <v>0</v>
      </c>
      <c r="P55" s="89">
        <f>P26*'Program Summary'!$H$52</f>
        <v>0</v>
      </c>
    </row>
    <row r="56" spans="1:16" ht="14.65" thickBot="1" x14ac:dyDescent="0.5">
      <c r="A56" s="1" t="s">
        <v>46</v>
      </c>
      <c r="B56" s="91">
        <f>B27*'Program Summary'!$D$53</f>
        <v>0</v>
      </c>
      <c r="C56" s="92">
        <f>C27*'Program Summary'!$D$53</f>
        <v>0</v>
      </c>
      <c r="D56" s="93">
        <f>D27*'Program Summary'!$D$53</f>
        <v>0</v>
      </c>
      <c r="E56" s="92">
        <f>E27*'Program Summary'!$E$53</f>
        <v>0</v>
      </c>
      <c r="F56" s="92">
        <f>F27*'Program Summary'!$E$53</f>
        <v>0</v>
      </c>
      <c r="G56" s="92">
        <f>G27*'Program Summary'!$E$53</f>
        <v>0</v>
      </c>
      <c r="H56" s="91">
        <f>H27*'Program Summary'!$F$53</f>
        <v>0</v>
      </c>
      <c r="I56" s="92">
        <f>I27*'Program Summary'!$F$53</f>
        <v>0</v>
      </c>
      <c r="J56" s="93">
        <f>J27*'Program Summary'!$F$53</f>
        <v>0</v>
      </c>
      <c r="K56" s="92">
        <f>K27*'Program Summary'!$G$53</f>
        <v>0</v>
      </c>
      <c r="L56" s="92">
        <f>L27*'Program Summary'!$G$53</f>
        <v>0</v>
      </c>
      <c r="M56" s="92">
        <f>M27*'Program Summary'!$G$53</f>
        <v>0</v>
      </c>
      <c r="N56" s="91">
        <f>N27*'Program Summary'!$H$53</f>
        <v>0</v>
      </c>
      <c r="O56" s="92">
        <f>O27*'Program Summary'!$H$53</f>
        <v>0</v>
      </c>
      <c r="P56" s="93">
        <f>P27*'Program Summary'!$H$53</f>
        <v>0</v>
      </c>
    </row>
    <row r="57" spans="1:16" x14ac:dyDescent="0.45">
      <c r="A57" s="96" t="s">
        <v>16941</v>
      </c>
      <c r="B57" s="94">
        <f>SUM(B55:B56)</f>
        <v>0</v>
      </c>
      <c r="C57" s="85">
        <f t="shared" ref="C57" si="8">SUM(C55:C56)</f>
        <v>0</v>
      </c>
      <c r="D57" s="95">
        <f t="shared" ref="D57" si="9">SUM(D55:D56)</f>
        <v>0</v>
      </c>
      <c r="E57" s="85">
        <f t="shared" ref="E57" si="10">SUM(E55:E56)</f>
        <v>0</v>
      </c>
      <c r="F57" s="85">
        <f t="shared" ref="F57" si="11">SUM(F55:F56)</f>
        <v>0</v>
      </c>
      <c r="G57" s="85">
        <f t="shared" ref="G57" si="12">SUM(G55:G56)</f>
        <v>0</v>
      </c>
      <c r="H57" s="94">
        <f t="shared" ref="H57" si="13">SUM(H55:H56)</f>
        <v>0</v>
      </c>
      <c r="I57" s="85">
        <f t="shared" ref="I57" si="14">SUM(I55:I56)</f>
        <v>0</v>
      </c>
      <c r="J57" s="95">
        <f t="shared" ref="J57" si="15">SUM(J55:J56)</f>
        <v>0</v>
      </c>
      <c r="K57" s="85">
        <f t="shared" ref="K57" si="16">SUM(K55:K56)</f>
        <v>0</v>
      </c>
      <c r="L57" s="85">
        <f t="shared" ref="L57" si="17">SUM(L55:L56)</f>
        <v>0</v>
      </c>
      <c r="M57" s="85">
        <f t="shared" ref="M57" si="18">SUM(M55:M56)</f>
        <v>0</v>
      </c>
      <c r="N57" s="94">
        <f t="shared" ref="N57" si="19">SUM(N55:N56)</f>
        <v>0</v>
      </c>
      <c r="O57" s="85">
        <f t="shared" ref="O57" si="20">SUM(O55:O56)</f>
        <v>0</v>
      </c>
      <c r="P57" s="95">
        <f t="shared" ref="P57" si="21">SUM(P55:P56)</f>
        <v>0</v>
      </c>
    </row>
    <row r="59" spans="1:16" x14ac:dyDescent="0.45">
      <c r="A59" s="2"/>
      <c r="B59" s="184" t="s">
        <v>249</v>
      </c>
      <c r="C59" s="184"/>
      <c r="D59" s="184"/>
      <c r="E59" s="184"/>
      <c r="F59" s="184"/>
      <c r="G59" s="184"/>
      <c r="H59" s="184"/>
      <c r="I59" s="184"/>
      <c r="J59" s="184"/>
      <c r="K59" s="184"/>
      <c r="L59" s="184"/>
      <c r="M59" s="184"/>
      <c r="N59" s="184"/>
      <c r="O59" s="184"/>
      <c r="P59" s="184"/>
    </row>
    <row r="60" spans="1:16" x14ac:dyDescent="0.45">
      <c r="A60" s="67" t="s">
        <v>148</v>
      </c>
      <c r="B60" s="136" t="str">
        <f>'Enrol Summary'!B$6</f>
        <v>27/28</v>
      </c>
      <c r="C60" s="22" t="str">
        <f>'Enrol Summary'!C$6</f>
        <v>27/28</v>
      </c>
      <c r="D60" s="137" t="str">
        <f>'Enrol Summary'!D$6</f>
        <v>27/28</v>
      </c>
      <c r="E60" s="17" t="str">
        <f t="shared" ref="E60:P60" si="22">CONCATENATE(LEFT(B60,2)+1,"/",RIGHT(B60,2)+1)</f>
        <v>28/29</v>
      </c>
      <c r="F60" s="17" t="str">
        <f t="shared" si="22"/>
        <v>28/29</v>
      </c>
      <c r="G60" s="17" t="str">
        <f t="shared" si="22"/>
        <v>28/29</v>
      </c>
      <c r="H60" s="17" t="str">
        <f t="shared" si="22"/>
        <v>29/30</v>
      </c>
      <c r="I60" s="17" t="str">
        <f t="shared" si="22"/>
        <v>29/30</v>
      </c>
      <c r="J60" s="17" t="str">
        <f t="shared" si="22"/>
        <v>29/30</v>
      </c>
      <c r="K60" s="17" t="str">
        <f t="shared" si="22"/>
        <v>30/31</v>
      </c>
      <c r="L60" s="17" t="str">
        <f t="shared" si="22"/>
        <v>30/31</v>
      </c>
      <c r="M60" s="17" t="str">
        <f t="shared" si="22"/>
        <v>30/31</v>
      </c>
      <c r="N60" s="17" t="str">
        <f t="shared" si="22"/>
        <v>31/32</v>
      </c>
      <c r="O60" s="17" t="str">
        <f t="shared" si="22"/>
        <v>31/32</v>
      </c>
      <c r="P60" s="17" t="str">
        <f t="shared" si="22"/>
        <v>31/32</v>
      </c>
    </row>
    <row r="61" spans="1:16" x14ac:dyDescent="0.45">
      <c r="A61" s="67"/>
      <c r="B61" s="68" t="s">
        <v>0</v>
      </c>
      <c r="C61" s="68" t="s">
        <v>1</v>
      </c>
      <c r="D61" s="69" t="s">
        <v>2</v>
      </c>
      <c r="E61" s="68" t="s">
        <v>0</v>
      </c>
      <c r="F61" s="68" t="s">
        <v>1</v>
      </c>
      <c r="G61" s="69" t="s">
        <v>2</v>
      </c>
      <c r="H61" s="68" t="s">
        <v>0</v>
      </c>
      <c r="I61" s="68" t="s">
        <v>1</v>
      </c>
      <c r="J61" s="69" t="s">
        <v>2</v>
      </c>
      <c r="K61" s="68" t="s">
        <v>0</v>
      </c>
      <c r="L61" s="68" t="s">
        <v>1</v>
      </c>
      <c r="M61" s="69" t="s">
        <v>2</v>
      </c>
      <c r="N61" s="68" t="s">
        <v>0</v>
      </c>
      <c r="O61" s="68" t="s">
        <v>1</v>
      </c>
      <c r="P61" s="69" t="s">
        <v>2</v>
      </c>
    </row>
    <row r="62" spans="1:16" x14ac:dyDescent="0.45">
      <c r="A62" s="66" t="s">
        <v>244</v>
      </c>
      <c r="B62" s="138">
        <f>SUMIFS(TCH!$M:$M,TCH!$A:$A,B$60,TCH!$R:$R,'TCH Summary'!B$61,TCH!$F:$F,$A62)</f>
        <v>0</v>
      </c>
      <c r="C62" s="138">
        <f>SUMIFS(TCH!$M:$M,TCH!$A:$A,C$60,TCH!$R:$R,'TCH Summary'!C$61,TCH!$F:$F,$A62)</f>
        <v>0</v>
      </c>
      <c r="D62" s="153">
        <f>SUMIFS(TCH!$M:$M,TCH!$A:$A,D$60,TCH!$R:$R,'TCH Summary'!D$61,TCH!$F:$F,$A62)</f>
        <v>0</v>
      </c>
      <c r="E62" s="138">
        <f>SUMIFS(TCH!$M:$M,TCH!$A:$A,E$60,TCH!$R:$R,'TCH Summary'!E$61,TCH!$F:$F,$A62)</f>
        <v>0</v>
      </c>
      <c r="F62" s="138">
        <f>SUMIFS(TCH!$M:$M,TCH!$A:$A,F$60,TCH!$R:$R,'TCH Summary'!F$61,TCH!$F:$F,$A62)</f>
        <v>0</v>
      </c>
      <c r="G62" s="153">
        <f>SUMIFS(TCH!$M:$M,TCH!$A:$A,G$60,TCH!$R:$R,'TCH Summary'!G$61,TCH!$F:$F,$A62)</f>
        <v>0</v>
      </c>
      <c r="H62" s="138">
        <f>SUMIFS(TCH!$M:$M,TCH!$A:$A,H$60,TCH!$R:$R,'TCH Summary'!H$61,TCH!$F:$F,$A62)</f>
        <v>0</v>
      </c>
      <c r="I62" s="138">
        <f>SUMIFS(TCH!$M:$M,TCH!$A:$A,I$60,TCH!$R:$R,'TCH Summary'!I$61,TCH!$F:$F,$A62)</f>
        <v>0</v>
      </c>
      <c r="J62" s="153">
        <f>SUMIFS(TCH!$M:$M,TCH!$A:$A,J$60,TCH!$R:$R,'TCH Summary'!J$61,TCH!$F:$F,$A62)</f>
        <v>0</v>
      </c>
      <c r="K62" s="138">
        <f>SUMIFS(TCH!$M:$M,TCH!$A:$A,K$60,TCH!$R:$R,'TCH Summary'!K$61,TCH!$F:$F,$A62)</f>
        <v>0</v>
      </c>
      <c r="L62" s="138">
        <f>SUMIFS(TCH!$M:$M,TCH!$A:$A,L$60,TCH!$R:$R,'TCH Summary'!L$61,TCH!$F:$F,$A62)</f>
        <v>0</v>
      </c>
      <c r="M62" s="153">
        <f>SUMIFS(TCH!$M:$M,TCH!$A:$A,M$60,TCH!$R:$R,'TCH Summary'!M$61,TCH!$F:$F,$A62)</f>
        <v>0</v>
      </c>
      <c r="N62" s="138">
        <f>SUMIFS(TCH!$M:$M,TCH!$A:$A,N$60,TCH!$R:$R,'TCH Summary'!N$61,TCH!$F:$F,$A62)</f>
        <v>0</v>
      </c>
      <c r="O62" s="138">
        <f>SUMIFS(TCH!$M:$M,TCH!$A:$A,O$60,TCH!$R:$R,'TCH Summary'!O$61,TCH!$F:$F,$A62)</f>
        <v>0</v>
      </c>
      <c r="P62" s="153">
        <f>SUMIFS(TCH!$M:$M,TCH!$A:$A,P$60,TCH!$R:$R,'TCH Summary'!P$61,TCH!$F:$F,$A62)</f>
        <v>0</v>
      </c>
    </row>
    <row r="63" spans="1:16" x14ac:dyDescent="0.45">
      <c r="A63" s="66" t="s">
        <v>245</v>
      </c>
      <c r="B63" s="150">
        <f>SUMIFS(TCH!$M:$M,TCH!$A:$A,B$60,TCH!$R:$R,'TCH Summary'!B$61,TCH!$F:$F,$A63)</f>
        <v>0</v>
      </c>
      <c r="C63" s="151">
        <f>SUMIFS(TCH!$M:$M,TCH!$A:$A,C$60,TCH!$R:$R,'TCH Summary'!C$61,TCH!$F:$F,$A63)</f>
        <v>0</v>
      </c>
      <c r="D63" s="152">
        <f>SUMIFS(TCH!$M:$M,TCH!$A:$A,D$60,TCH!$R:$R,'TCH Summary'!D$61,TCH!$F:$F,$A63)</f>
        <v>0</v>
      </c>
      <c r="E63" s="151">
        <f>SUMIFS(TCH!$M:$M,TCH!$A:$A,E$60,TCH!$R:$R,'TCH Summary'!E$61,TCH!$F:$F,$A63)</f>
        <v>0</v>
      </c>
      <c r="F63" s="151">
        <f>SUMIFS(TCH!$M:$M,TCH!$A:$A,F$60,TCH!$R:$R,'TCH Summary'!F$61,TCH!$F:$F,$A63)</f>
        <v>0</v>
      </c>
      <c r="G63" s="152">
        <f>SUMIFS(TCH!$M:$M,TCH!$A:$A,G$60,TCH!$R:$R,'TCH Summary'!G$61,TCH!$F:$F,$A63)</f>
        <v>0</v>
      </c>
      <c r="H63" s="151">
        <f>SUMIFS(TCH!$M:$M,TCH!$A:$A,H$60,TCH!$R:$R,'TCH Summary'!H$61,TCH!$F:$F,$A63)</f>
        <v>0</v>
      </c>
      <c r="I63" s="151">
        <f>SUMIFS(TCH!$M:$M,TCH!$A:$A,I$60,TCH!$R:$R,'TCH Summary'!I$61,TCH!$F:$F,$A63)</f>
        <v>0</v>
      </c>
      <c r="J63" s="152">
        <f>SUMIFS(TCH!$M:$M,TCH!$A:$A,J$60,TCH!$R:$R,'TCH Summary'!J$61,TCH!$F:$F,$A63)</f>
        <v>0</v>
      </c>
      <c r="K63" s="151">
        <f>SUMIFS(TCH!$M:$M,TCH!$A:$A,K$60,TCH!$R:$R,'TCH Summary'!K$61,TCH!$F:$F,$A63)</f>
        <v>0</v>
      </c>
      <c r="L63" s="151">
        <f>SUMIFS(TCH!$M:$M,TCH!$A:$A,L$60,TCH!$R:$R,'TCH Summary'!L$61,TCH!$F:$F,$A63)</f>
        <v>0</v>
      </c>
      <c r="M63" s="152">
        <f>SUMIFS(TCH!$M:$M,TCH!$A:$A,M$60,TCH!$R:$R,'TCH Summary'!M$61,TCH!$F:$F,$A63)</f>
        <v>0</v>
      </c>
      <c r="N63" s="151">
        <f>SUMIFS(TCH!$M:$M,TCH!$A:$A,N$60,TCH!$R:$R,'TCH Summary'!N$61,TCH!$F:$F,$A63)</f>
        <v>0</v>
      </c>
      <c r="O63" s="151">
        <f>SUMIFS(TCH!$M:$M,TCH!$A:$A,O$60,TCH!$R:$R,'TCH Summary'!O$61,TCH!$F:$F,$A63)</f>
        <v>0</v>
      </c>
      <c r="P63" s="152">
        <f>SUMIFS(TCH!$M:$M,TCH!$A:$A,P$60,TCH!$R:$R,'TCH Summary'!P$61,TCH!$F:$F,$A63)</f>
        <v>0</v>
      </c>
    </row>
    <row r="64" spans="1:16" x14ac:dyDescent="0.45">
      <c r="A64" s="2"/>
      <c r="B64" s="76"/>
      <c r="C64" s="76"/>
      <c r="D64" s="76"/>
      <c r="E64" s="76"/>
      <c r="F64" s="76"/>
      <c r="G64" s="76"/>
      <c r="H64" s="76"/>
      <c r="I64" s="76"/>
      <c r="J64" s="76"/>
      <c r="K64" s="76"/>
      <c r="L64" s="76"/>
      <c r="M64" s="76"/>
      <c r="N64" s="76"/>
      <c r="O64" s="76"/>
      <c r="P64" s="76"/>
    </row>
    <row r="65" spans="1:16" x14ac:dyDescent="0.45">
      <c r="A65" s="2"/>
      <c r="B65" s="184" t="s">
        <v>250</v>
      </c>
      <c r="C65" s="184"/>
      <c r="D65" s="184"/>
      <c r="E65" s="184"/>
      <c r="F65" s="184"/>
      <c r="G65" s="184"/>
      <c r="H65" s="184"/>
      <c r="I65" s="184"/>
      <c r="J65" s="184"/>
      <c r="K65" s="184"/>
      <c r="L65" s="184"/>
      <c r="M65" s="184"/>
      <c r="N65" s="184"/>
      <c r="O65" s="184"/>
      <c r="P65" s="184"/>
    </row>
    <row r="66" spans="1:16" x14ac:dyDescent="0.45">
      <c r="A66" s="66"/>
      <c r="B66" s="194" t="str">
        <f>B60</f>
        <v>27/28</v>
      </c>
      <c r="C66" s="195"/>
      <c r="D66" s="195"/>
      <c r="E66" s="194" t="str">
        <f>E60</f>
        <v>28/29</v>
      </c>
      <c r="F66" s="195"/>
      <c r="G66" s="195"/>
      <c r="H66" s="194" t="str">
        <f>H60</f>
        <v>29/30</v>
      </c>
      <c r="I66" s="195"/>
      <c r="J66" s="195"/>
      <c r="K66" s="194" t="str">
        <f>K60</f>
        <v>30/31</v>
      </c>
      <c r="L66" s="195"/>
      <c r="M66" s="195"/>
      <c r="N66" s="194" t="str">
        <f>N60</f>
        <v>31/32</v>
      </c>
      <c r="O66" s="195"/>
      <c r="P66" s="195"/>
    </row>
    <row r="67" spans="1:16" x14ac:dyDescent="0.45">
      <c r="A67" s="67"/>
      <c r="B67" s="68" t="s">
        <v>0</v>
      </c>
      <c r="C67" s="68" t="s">
        <v>1</v>
      </c>
      <c r="D67" s="69" t="s">
        <v>2</v>
      </c>
      <c r="E67" s="68" t="s">
        <v>0</v>
      </c>
      <c r="F67" s="68" t="s">
        <v>1</v>
      </c>
      <c r="G67" s="69" t="s">
        <v>2</v>
      </c>
      <c r="H67" s="68" t="s">
        <v>0</v>
      </c>
      <c r="I67" s="68" t="s">
        <v>1</v>
      </c>
      <c r="J67" s="69" t="s">
        <v>2</v>
      </c>
      <c r="K67" s="68" t="s">
        <v>0</v>
      </c>
      <c r="L67" s="68" t="s">
        <v>1</v>
      </c>
      <c r="M67" s="69" t="s">
        <v>2</v>
      </c>
      <c r="N67" s="68" t="s">
        <v>0</v>
      </c>
      <c r="O67" s="68" t="s">
        <v>1</v>
      </c>
      <c r="P67" s="69" t="s">
        <v>2</v>
      </c>
    </row>
    <row r="68" spans="1:16" x14ac:dyDescent="0.45">
      <c r="A68" s="66" t="s">
        <v>244</v>
      </c>
      <c r="B68" s="53">
        <f>B62*'Enrol Summary'!B$50*'Summary - Finance'!$C$93</f>
        <v>0</v>
      </c>
      <c r="C68" s="53">
        <f>C62*'Enrol Summary'!C$50*'Summary - Finance'!$C$93</f>
        <v>0</v>
      </c>
      <c r="D68" s="54">
        <f>D62*'Enrol Summary'!D$50*'Summary - Finance'!$C$93</f>
        <v>0</v>
      </c>
      <c r="E68" s="53">
        <f>E62*'Enrol Summary'!E$50*'Summary - Finance'!$C$93</f>
        <v>0</v>
      </c>
      <c r="F68" s="53">
        <f>F62*'Enrol Summary'!F$50*'Summary - Finance'!$C$93</f>
        <v>0</v>
      </c>
      <c r="G68" s="54">
        <f>G62*'Enrol Summary'!G$50*'Summary - Finance'!$C$93</f>
        <v>0</v>
      </c>
      <c r="H68" s="53">
        <f>H62*'Enrol Summary'!H$50*'Summary - Finance'!$C$93</f>
        <v>0</v>
      </c>
      <c r="I68" s="53">
        <f>I62*'Enrol Summary'!I$50*'Summary - Finance'!$C$93</f>
        <v>0</v>
      </c>
      <c r="J68" s="54">
        <f>J62*'Enrol Summary'!J$50*'Summary - Finance'!$C$93</f>
        <v>0</v>
      </c>
      <c r="K68" s="53">
        <f>K62*'Enrol Summary'!K$50*'Summary - Finance'!$C$93</f>
        <v>0</v>
      </c>
      <c r="L68" s="53">
        <f>L62*'Enrol Summary'!L$50*'Summary - Finance'!$C$93</f>
        <v>0</v>
      </c>
      <c r="M68" s="54">
        <f>M62*'Enrol Summary'!M$50*'Summary - Finance'!$C$93</f>
        <v>0</v>
      </c>
      <c r="N68" s="53">
        <f>N62*'Enrol Summary'!N$50*'Summary - Finance'!$C$93</f>
        <v>0</v>
      </c>
      <c r="O68" s="53">
        <f>O62*'Enrol Summary'!O$50*'Summary - Finance'!$C$93</f>
        <v>0</v>
      </c>
      <c r="P68" s="54">
        <f>P62*'Enrol Summary'!P$50*'Summary - Finance'!$C$93</f>
        <v>0</v>
      </c>
    </row>
    <row r="69" spans="1:16" x14ac:dyDescent="0.45">
      <c r="A69" s="66" t="s">
        <v>245</v>
      </c>
      <c r="B69" s="150">
        <f>B63*'Enrol Summary'!B$50*'Summary - Finance'!$C$98</f>
        <v>0</v>
      </c>
      <c r="C69" s="151">
        <f>C63*'Enrol Summary'!C$50*'Summary - Finance'!$C$98</f>
        <v>0</v>
      </c>
      <c r="D69" s="152">
        <f>D63*'Enrol Summary'!D$50*'Summary - Finance'!$C$98</f>
        <v>0</v>
      </c>
      <c r="E69" s="151">
        <f>E63*'Enrol Summary'!E$50*'Summary - Finance'!$C$98</f>
        <v>0</v>
      </c>
      <c r="F69" s="151">
        <f>F63*'Enrol Summary'!F$50*'Summary - Finance'!$C$98</f>
        <v>0</v>
      </c>
      <c r="G69" s="152">
        <f>G63*'Enrol Summary'!G$50*'Summary - Finance'!$C$98</f>
        <v>0</v>
      </c>
      <c r="H69" s="151">
        <f>H63*'Enrol Summary'!H$50*'Summary - Finance'!$C$98</f>
        <v>0</v>
      </c>
      <c r="I69" s="151">
        <f>I63*'Enrol Summary'!I$50*'Summary - Finance'!$C$98</f>
        <v>0</v>
      </c>
      <c r="J69" s="152">
        <f>J63*'Enrol Summary'!J$50*'Summary - Finance'!$C$98</f>
        <v>0</v>
      </c>
      <c r="K69" s="151">
        <f>K63*'Enrol Summary'!K$50*'Summary - Finance'!$C$98</f>
        <v>0</v>
      </c>
      <c r="L69" s="151">
        <f>L63*'Enrol Summary'!L$50*'Summary - Finance'!$C$98</f>
        <v>0</v>
      </c>
      <c r="M69" s="152">
        <f>M63*'Enrol Summary'!M$50*'Summary - Finance'!$C$98</f>
        <v>0</v>
      </c>
      <c r="N69" s="151">
        <f>N63*'Enrol Summary'!N$50*'Summary - Finance'!$C$98</f>
        <v>0</v>
      </c>
      <c r="O69" s="151">
        <f>O63*'Enrol Summary'!O$50*'Summary - Finance'!$C$98</f>
        <v>0</v>
      </c>
      <c r="P69" s="152">
        <f>P63*'Enrol Summary'!P$50*'Summary - Finance'!$C$98</f>
        <v>0</v>
      </c>
    </row>
  </sheetData>
  <sheetProtection algorithmName="SHA-512" hashValue="+IRatu9sWInSyihvARc/JL6PaBf+0Fey10zMpJq3GcmuJN33b1+eb7EL8KVVmQqpCeByKGnZ56N1eFB/0R5Y8g==" saltValue="XaTF5I7TVAm7mS0j/FXw8Q==" spinCount="100000" sheet="1" objects="1" scenarios="1"/>
  <mergeCells count="18">
    <mergeCell ref="B5:P5"/>
    <mergeCell ref="B23:P23"/>
    <mergeCell ref="B43:P43"/>
    <mergeCell ref="B52:P52"/>
    <mergeCell ref="B45:P45"/>
    <mergeCell ref="B38:P38"/>
    <mergeCell ref="B4:C4"/>
    <mergeCell ref="O1:P1"/>
    <mergeCell ref="B2:G2"/>
    <mergeCell ref="O2:P2"/>
    <mergeCell ref="B3:G3"/>
    <mergeCell ref="B59:P59"/>
    <mergeCell ref="B65:P65"/>
    <mergeCell ref="B66:D66"/>
    <mergeCell ref="E66:G66"/>
    <mergeCell ref="H66:J66"/>
    <mergeCell ref="K66:M66"/>
    <mergeCell ref="N66:P66"/>
  </mergeCells>
  <conditionalFormatting sqref="P41">
    <cfRule type="cellIs" dxfId="0" priority="1" operator="notEqual">
      <formula>0</formula>
    </cfRule>
  </conditionalFormatting>
  <pageMargins left="0.7" right="0.7" top="0.75" bottom="0.75" header="0.3" footer="0.3"/>
  <pageSetup scale="79" fitToHeight="0" orientation="landscape" r:id="rId1"/>
  <headerFooter>
    <oddFooter>&amp;LTemplate Version Date: 10/26/2017&amp;R&amp;P</oddFooter>
  </headerFooter>
  <rowBreaks count="1" manualBreakCount="1">
    <brk id="22" max="1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79"/>
  <sheetViews>
    <sheetView zoomScaleNormal="100" workbookViewId="0">
      <selection activeCell="C44" sqref="C44:G44"/>
    </sheetView>
  </sheetViews>
  <sheetFormatPr defaultColWidth="9.1328125" defaultRowHeight="14.25" x14ac:dyDescent="0.45"/>
  <cols>
    <col min="1" max="1" width="45.86328125" style="1" customWidth="1"/>
    <col min="2" max="2" width="14.9296875" style="1" customWidth="1"/>
    <col min="3" max="3" width="14.86328125" style="4" customWidth="1"/>
    <col min="4" max="7" width="14.86328125" style="1" customWidth="1"/>
    <col min="8" max="16384" width="9.1328125" style="1"/>
  </cols>
  <sheetData>
    <row r="1" spans="1:7" ht="18" x14ac:dyDescent="0.55000000000000004">
      <c r="A1" s="16" t="s">
        <v>66</v>
      </c>
      <c r="B1" s="16"/>
      <c r="C1" s="12"/>
      <c r="D1" s="12"/>
      <c r="E1" s="13"/>
      <c r="F1" s="13" t="s">
        <v>29</v>
      </c>
      <c r="G1" s="97">
        <f>'Program Summary'!$C$2</f>
        <v>0</v>
      </c>
    </row>
    <row r="2" spans="1:7" x14ac:dyDescent="0.45">
      <c r="A2" s="24" t="str">
        <f>CONCATENATE("Program Name: ",'Program Summary'!C3)</f>
        <v xml:space="preserve">Program Name: </v>
      </c>
      <c r="B2" s="24"/>
      <c r="C2" s="12"/>
      <c r="D2" s="12"/>
      <c r="E2" s="13"/>
      <c r="F2" s="13" t="s">
        <v>30</v>
      </c>
      <c r="G2" s="98">
        <f>'Program Summary'!$C$4</f>
        <v>0</v>
      </c>
    </row>
    <row r="3" spans="1:7" x14ac:dyDescent="0.45">
      <c r="A3" s="24" t="str">
        <f>CONCATENATE("Launch Date: ",'Program Summary'!C5)</f>
        <v>Launch Date: 27/28</v>
      </c>
      <c r="B3" s="24"/>
      <c r="C3" s="12"/>
      <c r="D3" s="12"/>
      <c r="E3" s="13"/>
    </row>
    <row r="4" spans="1:7" x14ac:dyDescent="0.45">
      <c r="A4" s="2"/>
      <c r="B4" s="2"/>
      <c r="C4" s="23"/>
      <c r="D4" s="12"/>
      <c r="E4" s="12"/>
      <c r="F4" s="12"/>
      <c r="G4" s="12"/>
    </row>
    <row r="5" spans="1:7" x14ac:dyDescent="0.45">
      <c r="A5" s="24" t="s">
        <v>148</v>
      </c>
      <c r="B5" s="8" t="s">
        <v>251</v>
      </c>
      <c r="C5" s="17" t="str">
        <f>'Enrol Summary'!B6</f>
        <v>27/28</v>
      </c>
      <c r="D5" s="17" t="str">
        <f>'Enrol Summary'!E6</f>
        <v>28/29</v>
      </c>
      <c r="E5" s="22" t="str">
        <f>'Enrol Summary'!H6</f>
        <v>29/30</v>
      </c>
      <c r="F5" s="22" t="str">
        <f>'Enrol Summary'!K6</f>
        <v>30/31</v>
      </c>
      <c r="G5" s="17" t="str">
        <f>'Enrol Summary'!N6</f>
        <v>31/32</v>
      </c>
    </row>
    <row r="6" spans="1:7" x14ac:dyDescent="0.45">
      <c r="A6" s="25" t="s">
        <v>58</v>
      </c>
      <c r="B6" s="25"/>
      <c r="C6" s="17"/>
      <c r="D6" s="17"/>
      <c r="E6" s="22"/>
      <c r="F6" s="22"/>
      <c r="G6" s="17"/>
    </row>
    <row r="7" spans="1:7" x14ac:dyDescent="0.45">
      <c r="A7" s="14" t="s">
        <v>62</v>
      </c>
      <c r="B7" s="25"/>
      <c r="C7" s="14">
        <v>0</v>
      </c>
      <c r="D7" s="14">
        <v>0</v>
      </c>
      <c r="E7" s="14">
        <v>0</v>
      </c>
      <c r="F7" s="14">
        <v>0</v>
      </c>
      <c r="G7" s="14">
        <v>0</v>
      </c>
    </row>
    <row r="8" spans="1:7" x14ac:dyDescent="0.45">
      <c r="A8" s="27" t="s">
        <v>63</v>
      </c>
      <c r="B8" s="25"/>
      <c r="C8" s="27">
        <v>0</v>
      </c>
      <c r="D8" s="27">
        <v>0</v>
      </c>
      <c r="E8" s="27">
        <v>0</v>
      </c>
      <c r="F8" s="27">
        <v>0</v>
      </c>
      <c r="G8" s="27">
        <v>0</v>
      </c>
    </row>
    <row r="9" spans="1:7" x14ac:dyDescent="0.45">
      <c r="A9" s="21" t="s">
        <v>64</v>
      </c>
      <c r="B9" s="25"/>
      <c r="C9" s="26">
        <f>SUM(C7:C8)</f>
        <v>0</v>
      </c>
      <c r="D9" s="26">
        <f>SUM(D7:D8)</f>
        <v>0</v>
      </c>
      <c r="E9" s="26">
        <f>SUM(E7:E8)</f>
        <v>0</v>
      </c>
      <c r="F9" s="26">
        <f>SUM(F7:F8)</f>
        <v>0</v>
      </c>
      <c r="G9" s="26">
        <f>SUM(G7:G8)</f>
        <v>0</v>
      </c>
    </row>
    <row r="10" spans="1:7" x14ac:dyDescent="0.45">
      <c r="A10" s="21"/>
      <c r="B10" s="21"/>
      <c r="C10" s="26"/>
      <c r="D10" s="26"/>
      <c r="E10" s="26"/>
      <c r="F10" s="26"/>
      <c r="G10" s="26"/>
    </row>
    <row r="11" spans="1:7" x14ac:dyDescent="0.45">
      <c r="A11" s="21"/>
      <c r="B11" s="21"/>
      <c r="C11" s="26"/>
      <c r="D11" s="26"/>
      <c r="E11" s="26"/>
      <c r="F11" s="26"/>
      <c r="G11" s="26"/>
    </row>
    <row r="12" spans="1:7" x14ac:dyDescent="0.45">
      <c r="A12" s="21"/>
      <c r="B12" s="21"/>
      <c r="C12" s="26"/>
      <c r="D12" s="26"/>
      <c r="E12" s="26"/>
      <c r="F12" s="26"/>
      <c r="G12" s="26"/>
    </row>
    <row r="13" spans="1:7" x14ac:dyDescent="0.45">
      <c r="A13" s="21"/>
      <c r="B13" s="21"/>
      <c r="C13" s="26"/>
      <c r="D13" s="26"/>
      <c r="E13" s="26"/>
      <c r="F13" s="26"/>
      <c r="G13" s="26"/>
    </row>
    <row r="14" spans="1:7" x14ac:dyDescent="0.45">
      <c r="A14" s="21"/>
      <c r="B14" s="21"/>
      <c r="C14" s="26"/>
      <c r="D14" s="26"/>
      <c r="E14" s="26"/>
      <c r="F14" s="26"/>
      <c r="G14" s="26"/>
    </row>
    <row r="15" spans="1:7" x14ac:dyDescent="0.45">
      <c r="A15" s="21"/>
      <c r="B15" s="21"/>
      <c r="C15" s="26"/>
      <c r="D15" s="26"/>
      <c r="E15" s="26"/>
      <c r="F15" s="26"/>
      <c r="G15" s="26"/>
    </row>
    <row r="16" spans="1:7" x14ac:dyDescent="0.45">
      <c r="A16" s="21"/>
      <c r="B16" s="21"/>
      <c r="C16" s="26"/>
      <c r="D16" s="26"/>
      <c r="E16" s="26"/>
      <c r="F16" s="26"/>
      <c r="G16" s="26"/>
    </row>
    <row r="17" spans="1:7" x14ac:dyDescent="0.45">
      <c r="A17" s="21"/>
      <c r="B17" s="21"/>
      <c r="C17" s="26"/>
      <c r="D17" s="26"/>
      <c r="E17" s="26"/>
      <c r="F17" s="26"/>
      <c r="G17" s="26"/>
    </row>
    <row r="18" spans="1:7" x14ac:dyDescent="0.45">
      <c r="A18" s="25" t="s">
        <v>154</v>
      </c>
      <c r="B18" s="17" t="str">
        <f>B$5</f>
        <v>Pre-Launch Year</v>
      </c>
      <c r="C18" s="17" t="str">
        <f t="shared" ref="C18:G18" si="0">C$5</f>
        <v>27/28</v>
      </c>
      <c r="D18" s="17" t="str">
        <f t="shared" si="0"/>
        <v>28/29</v>
      </c>
      <c r="E18" s="17" t="str">
        <f t="shared" si="0"/>
        <v>29/30</v>
      </c>
      <c r="F18" s="17" t="str">
        <f t="shared" si="0"/>
        <v>30/31</v>
      </c>
      <c r="G18" s="17" t="str">
        <f t="shared" si="0"/>
        <v>31/32</v>
      </c>
    </row>
    <row r="19" spans="1:7" x14ac:dyDescent="0.45">
      <c r="A19" s="33" t="s">
        <v>149</v>
      </c>
      <c r="B19" s="130"/>
      <c r="C19" s="130">
        <v>0</v>
      </c>
      <c r="D19" s="130">
        <v>0</v>
      </c>
      <c r="E19" s="130">
        <v>0</v>
      </c>
      <c r="F19" s="130">
        <v>0</v>
      </c>
      <c r="G19" s="130">
        <v>0</v>
      </c>
    </row>
    <row r="20" spans="1:7" x14ac:dyDescent="0.45">
      <c r="A20" s="33" t="s">
        <v>150</v>
      </c>
      <c r="B20" s="130"/>
      <c r="C20" s="130">
        <v>0</v>
      </c>
      <c r="D20" s="130">
        <v>0</v>
      </c>
      <c r="E20" s="130">
        <v>0</v>
      </c>
      <c r="F20" s="130">
        <v>0</v>
      </c>
      <c r="G20" s="130">
        <v>0</v>
      </c>
    </row>
    <row r="21" spans="1:7" x14ac:dyDescent="0.45">
      <c r="A21" s="33"/>
      <c r="B21" s="33"/>
      <c r="C21" s="33"/>
      <c r="D21" s="33"/>
      <c r="E21" s="33"/>
      <c r="F21" s="33"/>
      <c r="G21" s="33"/>
    </row>
    <row r="22" spans="1:7" x14ac:dyDescent="0.45">
      <c r="A22" s="25" t="s">
        <v>16926</v>
      </c>
      <c r="B22" s="25"/>
      <c r="C22" s="33"/>
      <c r="D22" s="33"/>
      <c r="E22" s="33"/>
      <c r="F22" s="33"/>
      <c r="G22" s="33"/>
    </row>
    <row r="23" spans="1:7" x14ac:dyDescent="0.45">
      <c r="A23" s="1" t="s">
        <v>17</v>
      </c>
      <c r="B23" s="53">
        <f>B19*5500</f>
        <v>0</v>
      </c>
      <c r="C23" s="53">
        <f t="shared" ref="C23:G23" si="1">C19*5500</f>
        <v>0</v>
      </c>
      <c r="D23" s="53">
        <f t="shared" si="1"/>
        <v>0</v>
      </c>
      <c r="E23" s="53">
        <f t="shared" si="1"/>
        <v>0</v>
      </c>
      <c r="F23" s="53">
        <f t="shared" si="1"/>
        <v>0</v>
      </c>
      <c r="G23" s="53">
        <f t="shared" si="1"/>
        <v>0</v>
      </c>
    </row>
    <row r="24" spans="1:7" x14ac:dyDescent="0.45">
      <c r="A24" s="1" t="s">
        <v>16</v>
      </c>
      <c r="B24" s="53">
        <f>B20*5500</f>
        <v>0</v>
      </c>
      <c r="C24" s="53">
        <f t="shared" ref="C24:G24" si="2">C20*5500</f>
        <v>0</v>
      </c>
      <c r="D24" s="53">
        <f t="shared" si="2"/>
        <v>0</v>
      </c>
      <c r="E24" s="53">
        <f t="shared" si="2"/>
        <v>0</v>
      </c>
      <c r="F24" s="53">
        <f t="shared" si="2"/>
        <v>0</v>
      </c>
      <c r="G24" s="53">
        <f t="shared" si="2"/>
        <v>0</v>
      </c>
    </row>
    <row r="25" spans="1:7" x14ac:dyDescent="0.45">
      <c r="C25" s="53"/>
      <c r="D25" s="53"/>
      <c r="E25" s="53"/>
      <c r="F25" s="53"/>
      <c r="G25" s="53"/>
    </row>
    <row r="26" spans="1:7" x14ac:dyDescent="0.45">
      <c r="A26" s="2" t="s">
        <v>16925</v>
      </c>
      <c r="B26" s="2"/>
      <c r="C26" s="14"/>
      <c r="D26" s="14"/>
      <c r="E26" s="14"/>
      <c r="F26" s="14"/>
      <c r="G26" s="14"/>
    </row>
    <row r="27" spans="1:7" x14ac:dyDescent="0.45">
      <c r="C27" s="1"/>
    </row>
    <row r="28" spans="1:7" x14ac:dyDescent="0.45">
      <c r="A28" s="2" t="s">
        <v>151</v>
      </c>
      <c r="B28" s="2"/>
      <c r="C28" s="1"/>
    </row>
    <row r="29" spans="1:7" x14ac:dyDescent="0.45">
      <c r="A29" s="1" t="s">
        <v>152</v>
      </c>
      <c r="C29" s="14">
        <v>0</v>
      </c>
      <c r="D29" s="14">
        <v>0</v>
      </c>
      <c r="E29" s="14">
        <v>0</v>
      </c>
      <c r="F29" s="14">
        <v>0</v>
      </c>
      <c r="G29" s="14">
        <v>0</v>
      </c>
    </row>
    <row r="30" spans="1:7" x14ac:dyDescent="0.45">
      <c r="A30" s="28" t="s">
        <v>153</v>
      </c>
      <c r="B30" s="28"/>
      <c r="C30" s="27">
        <v>0</v>
      </c>
      <c r="D30" s="27">
        <v>0</v>
      </c>
      <c r="E30" s="27">
        <v>0</v>
      </c>
      <c r="F30" s="27">
        <v>0</v>
      </c>
      <c r="G30" s="27">
        <v>0</v>
      </c>
    </row>
    <row r="31" spans="1:7" x14ac:dyDescent="0.45">
      <c r="A31" s="2" t="s">
        <v>59</v>
      </c>
      <c r="B31" s="76">
        <f t="shared" ref="B31:G31" si="3">SUM(B23:B30)</f>
        <v>0</v>
      </c>
      <c r="C31" s="76">
        <f t="shared" si="3"/>
        <v>0</v>
      </c>
      <c r="D31" s="76">
        <f t="shared" si="3"/>
        <v>0</v>
      </c>
      <c r="E31" s="76">
        <f t="shared" si="3"/>
        <v>0</v>
      </c>
      <c r="F31" s="76">
        <f t="shared" si="3"/>
        <v>0</v>
      </c>
      <c r="G31" s="76">
        <f t="shared" si="3"/>
        <v>0</v>
      </c>
    </row>
    <row r="32" spans="1:7" x14ac:dyDescent="0.45">
      <c r="A32" s="2"/>
      <c r="B32" s="2"/>
      <c r="C32" s="76"/>
      <c r="D32" s="76"/>
      <c r="E32" s="76"/>
      <c r="F32" s="76"/>
      <c r="G32" s="76"/>
    </row>
    <row r="33" spans="1:7" x14ac:dyDescent="0.45">
      <c r="A33" s="2"/>
      <c r="B33" s="2"/>
      <c r="C33" s="76"/>
      <c r="D33" s="76"/>
      <c r="E33" s="76"/>
      <c r="F33" s="76"/>
      <c r="G33" s="76"/>
    </row>
    <row r="34" spans="1:7" x14ac:dyDescent="0.45">
      <c r="A34" s="2"/>
      <c r="B34" s="2"/>
      <c r="C34" s="76"/>
      <c r="D34" s="76"/>
      <c r="E34" s="76"/>
      <c r="F34" s="76"/>
      <c r="G34" s="76"/>
    </row>
    <row r="35" spans="1:7" x14ac:dyDescent="0.45">
      <c r="A35" s="2"/>
      <c r="B35" s="2"/>
      <c r="C35" s="76"/>
      <c r="D35" s="76"/>
      <c r="E35" s="76"/>
      <c r="F35" s="76"/>
      <c r="G35" s="76"/>
    </row>
    <row r="36" spans="1:7" x14ac:dyDescent="0.45">
      <c r="A36" s="2"/>
      <c r="B36" s="2"/>
      <c r="C36" s="76"/>
      <c r="D36" s="76"/>
      <c r="E36" s="76"/>
      <c r="F36" s="76"/>
      <c r="G36" s="76"/>
    </row>
    <row r="37" spans="1:7" x14ac:dyDescent="0.45">
      <c r="A37" s="2"/>
      <c r="B37" s="2"/>
      <c r="C37" s="76"/>
      <c r="D37" s="76"/>
      <c r="E37" s="76"/>
      <c r="F37" s="76"/>
      <c r="G37" s="76"/>
    </row>
    <row r="38" spans="1:7" x14ac:dyDescent="0.45">
      <c r="A38" s="2"/>
      <c r="B38" s="2"/>
      <c r="C38" s="76"/>
      <c r="D38" s="76"/>
      <c r="E38" s="76"/>
      <c r="F38" s="76"/>
      <c r="G38" s="76"/>
    </row>
    <row r="39" spans="1:7" x14ac:dyDescent="0.45">
      <c r="A39" s="2"/>
      <c r="B39" s="2"/>
      <c r="C39" s="76"/>
      <c r="D39" s="76"/>
      <c r="E39" s="76"/>
      <c r="F39" s="76"/>
      <c r="G39" s="76"/>
    </row>
    <row r="40" spans="1:7" x14ac:dyDescent="0.45">
      <c r="A40" s="2"/>
      <c r="B40" s="2"/>
      <c r="C40" s="76"/>
      <c r="D40" s="76"/>
      <c r="E40" s="76"/>
      <c r="F40" s="76"/>
      <c r="G40" s="76"/>
    </row>
    <row r="41" spans="1:7" x14ac:dyDescent="0.45">
      <c r="A41" s="30" t="s">
        <v>47</v>
      </c>
      <c r="B41" s="17" t="str">
        <f>B$5</f>
        <v>Pre-Launch Year</v>
      </c>
      <c r="C41" s="17" t="str">
        <f t="shared" ref="C41:G41" si="4">C$5</f>
        <v>27/28</v>
      </c>
      <c r="D41" s="17" t="str">
        <f t="shared" si="4"/>
        <v>28/29</v>
      </c>
      <c r="E41" s="17" t="str">
        <f t="shared" si="4"/>
        <v>29/30</v>
      </c>
      <c r="F41" s="17" t="str">
        <f t="shared" si="4"/>
        <v>30/31</v>
      </c>
      <c r="G41" s="17" t="str">
        <f t="shared" si="4"/>
        <v>31/32</v>
      </c>
    </row>
    <row r="42" spans="1:7" x14ac:dyDescent="0.45">
      <c r="A42" s="1" t="s">
        <v>48</v>
      </c>
      <c r="B42" s="14">
        <v>0</v>
      </c>
      <c r="C42" s="14"/>
      <c r="D42" s="14"/>
      <c r="E42" s="14"/>
      <c r="F42" s="14"/>
      <c r="G42" s="14"/>
    </row>
    <row r="43" spans="1:7" x14ac:dyDescent="0.45">
      <c r="A43" s="1" t="s">
        <v>92</v>
      </c>
      <c r="B43" s="14">
        <v>0</v>
      </c>
      <c r="C43" s="14">
        <v>0</v>
      </c>
      <c r="D43" s="14">
        <v>0</v>
      </c>
      <c r="E43" s="14">
        <v>0</v>
      </c>
      <c r="F43" s="14">
        <v>0</v>
      </c>
      <c r="G43" s="14">
        <v>0</v>
      </c>
    </row>
    <row r="44" spans="1:7" x14ac:dyDescent="0.45">
      <c r="A44" s="14" t="s">
        <v>49</v>
      </c>
      <c r="B44" s="14">
        <v>0</v>
      </c>
      <c r="C44" s="14">
        <v>0</v>
      </c>
      <c r="D44" s="14">
        <v>0</v>
      </c>
      <c r="E44" s="14">
        <v>0</v>
      </c>
      <c r="F44" s="14">
        <v>0</v>
      </c>
      <c r="G44" s="14">
        <v>0</v>
      </c>
    </row>
    <row r="45" spans="1:7" x14ac:dyDescent="0.45">
      <c r="A45" s="14" t="s">
        <v>50</v>
      </c>
      <c r="B45" s="14">
        <v>0</v>
      </c>
      <c r="C45" s="14">
        <v>0</v>
      </c>
      <c r="D45" s="14">
        <v>0</v>
      </c>
      <c r="E45" s="14">
        <v>0</v>
      </c>
      <c r="F45" s="14">
        <v>0</v>
      </c>
      <c r="G45" s="14">
        <v>0</v>
      </c>
    </row>
    <row r="46" spans="1:7" x14ac:dyDescent="0.45">
      <c r="A46" s="27" t="s">
        <v>51</v>
      </c>
      <c r="B46" s="27">
        <v>0</v>
      </c>
      <c r="C46" s="27">
        <v>0</v>
      </c>
      <c r="D46" s="27">
        <v>0</v>
      </c>
      <c r="E46" s="27">
        <v>0</v>
      </c>
      <c r="F46" s="27">
        <v>0</v>
      </c>
      <c r="G46" s="27">
        <v>0</v>
      </c>
    </row>
    <row r="47" spans="1:7" x14ac:dyDescent="0.45">
      <c r="A47" s="2" t="s">
        <v>60</v>
      </c>
      <c r="B47" s="79">
        <f t="shared" ref="B47:G47" si="5">SUM(B42:B46)</f>
        <v>0</v>
      </c>
      <c r="C47" s="79">
        <f t="shared" si="5"/>
        <v>0</v>
      </c>
      <c r="D47" s="79">
        <f t="shared" si="5"/>
        <v>0</v>
      </c>
      <c r="E47" s="79">
        <f t="shared" si="5"/>
        <v>0</v>
      </c>
      <c r="F47" s="79">
        <f t="shared" si="5"/>
        <v>0</v>
      </c>
      <c r="G47" s="79">
        <f t="shared" si="5"/>
        <v>0</v>
      </c>
    </row>
    <row r="48" spans="1:7" x14ac:dyDescent="0.45">
      <c r="A48" s="2"/>
      <c r="B48" s="2"/>
      <c r="C48" s="76"/>
      <c r="D48" s="76"/>
      <c r="E48" s="76"/>
      <c r="F48" s="76"/>
      <c r="G48" s="76"/>
    </row>
    <row r="49" spans="1:7" x14ac:dyDescent="0.45">
      <c r="A49" s="2"/>
      <c r="B49" s="2"/>
      <c r="C49" s="76"/>
      <c r="D49" s="76"/>
      <c r="E49" s="76"/>
      <c r="F49" s="76"/>
      <c r="G49" s="76"/>
    </row>
    <row r="50" spans="1:7" x14ac:dyDescent="0.45">
      <c r="A50" s="2"/>
      <c r="B50" s="2"/>
      <c r="C50" s="76"/>
      <c r="D50" s="76"/>
      <c r="E50" s="76"/>
      <c r="F50" s="76"/>
      <c r="G50" s="76"/>
    </row>
    <row r="51" spans="1:7" x14ac:dyDescent="0.45">
      <c r="A51" s="2"/>
      <c r="B51" s="2"/>
      <c r="C51" s="76"/>
      <c r="D51" s="76"/>
      <c r="E51" s="76"/>
      <c r="F51" s="76"/>
      <c r="G51" s="76"/>
    </row>
    <row r="52" spans="1:7" x14ac:dyDescent="0.45">
      <c r="A52" s="2"/>
      <c r="B52" s="2"/>
      <c r="C52" s="76"/>
      <c r="D52" s="76"/>
      <c r="E52" s="76"/>
      <c r="F52" s="76"/>
      <c r="G52" s="76"/>
    </row>
    <row r="53" spans="1:7" x14ac:dyDescent="0.45">
      <c r="A53" s="2"/>
      <c r="B53" s="2"/>
      <c r="C53" s="76"/>
      <c r="D53" s="76"/>
      <c r="E53" s="76"/>
      <c r="F53" s="76"/>
      <c r="G53" s="76"/>
    </row>
    <row r="54" spans="1:7" x14ac:dyDescent="0.45">
      <c r="A54" s="2"/>
      <c r="B54" s="2"/>
      <c r="C54" s="76"/>
      <c r="D54" s="76"/>
      <c r="E54" s="76"/>
      <c r="F54" s="76"/>
      <c r="G54" s="76"/>
    </row>
    <row r="55" spans="1:7" x14ac:dyDescent="0.45">
      <c r="A55" s="2"/>
      <c r="B55" s="2"/>
      <c r="C55" s="76"/>
      <c r="D55" s="76"/>
      <c r="E55" s="76"/>
      <c r="F55" s="76"/>
      <c r="G55" s="76"/>
    </row>
    <row r="56" spans="1:7" x14ac:dyDescent="0.45">
      <c r="A56" s="30" t="s">
        <v>96</v>
      </c>
      <c r="B56" s="17" t="str">
        <f>B$5</f>
        <v>Pre-Launch Year</v>
      </c>
      <c r="C56" s="17" t="str">
        <f t="shared" ref="C56:G56" si="6">C$5</f>
        <v>27/28</v>
      </c>
      <c r="D56" s="17" t="str">
        <f t="shared" si="6"/>
        <v>28/29</v>
      </c>
      <c r="E56" s="17" t="str">
        <f t="shared" si="6"/>
        <v>29/30</v>
      </c>
      <c r="F56" s="17" t="str">
        <f t="shared" si="6"/>
        <v>30/31</v>
      </c>
      <c r="G56" s="17" t="str">
        <f t="shared" si="6"/>
        <v>31/32</v>
      </c>
    </row>
    <row r="57" spans="1:7" x14ac:dyDescent="0.45">
      <c r="A57" s="1" t="s">
        <v>16927</v>
      </c>
      <c r="B57" s="53">
        <f>'Other Internal Depts'!D12</f>
        <v>0</v>
      </c>
      <c r="C57" s="53">
        <f>'Other Internal Depts'!E12</f>
        <v>0</v>
      </c>
      <c r="D57" s="53">
        <f>'Other Internal Depts'!F12</f>
        <v>0</v>
      </c>
      <c r="E57" s="53">
        <f>'Other Internal Depts'!G12</f>
        <v>0</v>
      </c>
      <c r="F57" s="53">
        <f>'Other Internal Depts'!H12</f>
        <v>0</v>
      </c>
      <c r="G57" s="53">
        <f>'Other Internal Depts'!I12</f>
        <v>0</v>
      </c>
    </row>
    <row r="58" spans="1:7" x14ac:dyDescent="0.45">
      <c r="A58" s="14" t="s">
        <v>97</v>
      </c>
      <c r="B58" s="14"/>
      <c r="C58" s="14">
        <v>0</v>
      </c>
      <c r="D58" s="14">
        <v>0</v>
      </c>
      <c r="E58" s="14">
        <v>0</v>
      </c>
      <c r="F58" s="14">
        <v>0</v>
      </c>
      <c r="G58" s="14">
        <v>0</v>
      </c>
    </row>
    <row r="59" spans="1:7" x14ac:dyDescent="0.45">
      <c r="A59" s="27" t="s">
        <v>98</v>
      </c>
      <c r="B59" s="27">
        <v>0</v>
      </c>
      <c r="C59" s="27">
        <v>0</v>
      </c>
      <c r="D59" s="27">
        <v>0</v>
      </c>
      <c r="E59" s="27">
        <v>0</v>
      </c>
      <c r="F59" s="27">
        <v>0</v>
      </c>
      <c r="G59" s="27">
        <v>0</v>
      </c>
    </row>
    <row r="60" spans="1:7" x14ac:dyDescent="0.45">
      <c r="A60" s="2" t="s">
        <v>101</v>
      </c>
      <c r="B60" s="76">
        <f t="shared" ref="B60:G60" si="7">SUM(B57:B59)</f>
        <v>0</v>
      </c>
      <c r="C60" s="76">
        <f t="shared" si="7"/>
        <v>0</v>
      </c>
      <c r="D60" s="76">
        <f t="shared" si="7"/>
        <v>0</v>
      </c>
      <c r="E60" s="76">
        <f t="shared" si="7"/>
        <v>0</v>
      </c>
      <c r="F60" s="76">
        <f t="shared" si="7"/>
        <v>0</v>
      </c>
      <c r="G60" s="76">
        <f t="shared" si="7"/>
        <v>0</v>
      </c>
    </row>
    <row r="61" spans="1:7" x14ac:dyDescent="0.45">
      <c r="A61" s="2"/>
      <c r="B61" s="2"/>
      <c r="C61" s="76"/>
      <c r="D61" s="76"/>
      <c r="E61" s="76"/>
      <c r="F61" s="76"/>
      <c r="G61" s="76"/>
    </row>
    <row r="62" spans="1:7" x14ac:dyDescent="0.45">
      <c r="A62" s="2"/>
      <c r="B62" s="2"/>
      <c r="C62" s="76"/>
      <c r="D62" s="76"/>
      <c r="E62" s="76"/>
      <c r="F62" s="76"/>
      <c r="G62" s="76"/>
    </row>
    <row r="63" spans="1:7" x14ac:dyDescent="0.45">
      <c r="A63" s="2"/>
      <c r="B63" s="2"/>
      <c r="C63" s="76"/>
      <c r="D63" s="76"/>
      <c r="E63" s="76"/>
      <c r="F63" s="76"/>
      <c r="G63" s="76"/>
    </row>
    <row r="64" spans="1:7" x14ac:dyDescent="0.45">
      <c r="A64" s="2"/>
      <c r="B64" s="2"/>
      <c r="C64" s="76"/>
      <c r="D64" s="76"/>
      <c r="E64" s="76"/>
      <c r="F64" s="76"/>
      <c r="G64" s="76"/>
    </row>
    <row r="65" spans="1:7" x14ac:dyDescent="0.45">
      <c r="A65" s="2"/>
      <c r="B65" s="2"/>
      <c r="C65" s="76"/>
      <c r="D65" s="76"/>
      <c r="E65" s="76"/>
      <c r="F65" s="76"/>
      <c r="G65" s="76"/>
    </row>
    <row r="66" spans="1:7" x14ac:dyDescent="0.45">
      <c r="A66" s="2"/>
      <c r="B66" s="2"/>
      <c r="C66" s="76"/>
      <c r="D66" s="76"/>
      <c r="E66" s="76"/>
      <c r="F66" s="76"/>
      <c r="G66" s="76"/>
    </row>
    <row r="67" spans="1:7" x14ac:dyDescent="0.45">
      <c r="A67" s="2"/>
      <c r="B67" s="2"/>
      <c r="C67" s="76"/>
      <c r="D67" s="76"/>
      <c r="E67" s="76"/>
      <c r="F67" s="76"/>
      <c r="G67" s="76"/>
    </row>
    <row r="68" spans="1:7" x14ac:dyDescent="0.45">
      <c r="A68" s="2"/>
      <c r="B68" s="2"/>
      <c r="C68" s="76"/>
      <c r="D68" s="76"/>
      <c r="E68" s="76"/>
      <c r="F68" s="76"/>
      <c r="G68" s="76"/>
    </row>
    <row r="69" spans="1:7" x14ac:dyDescent="0.45">
      <c r="A69" s="30" t="s">
        <v>16929</v>
      </c>
      <c r="B69" s="17" t="str">
        <f>B$5</f>
        <v>Pre-Launch Year</v>
      </c>
      <c r="C69" s="17" t="str">
        <f t="shared" ref="C69:G69" si="8">C$5</f>
        <v>27/28</v>
      </c>
      <c r="D69" s="17" t="str">
        <f t="shared" si="8"/>
        <v>28/29</v>
      </c>
      <c r="E69" s="17" t="str">
        <f t="shared" si="8"/>
        <v>29/30</v>
      </c>
      <c r="F69" s="17" t="str">
        <f t="shared" si="8"/>
        <v>30/31</v>
      </c>
      <c r="G69" s="17" t="str">
        <f t="shared" si="8"/>
        <v>31/32</v>
      </c>
    </row>
    <row r="70" spans="1:7" x14ac:dyDescent="0.45">
      <c r="A70" s="4" t="s">
        <v>16928</v>
      </c>
      <c r="B70" s="53">
        <f>'Other Internal Depts'!D20</f>
        <v>0</v>
      </c>
      <c r="C70" s="53">
        <f>'Other Internal Depts'!E20</f>
        <v>0</v>
      </c>
      <c r="D70" s="53">
        <f>'Other Internal Depts'!F20</f>
        <v>0</v>
      </c>
      <c r="E70" s="53">
        <f>'Other Internal Depts'!G20</f>
        <v>0</v>
      </c>
      <c r="F70" s="53">
        <f>'Other Internal Depts'!H20</f>
        <v>0</v>
      </c>
      <c r="G70" s="53">
        <f>'Other Internal Depts'!I20</f>
        <v>0</v>
      </c>
    </row>
    <row r="71" spans="1:7" x14ac:dyDescent="0.45">
      <c r="A71" s="4" t="s">
        <v>214</v>
      </c>
      <c r="B71" s="4"/>
      <c r="C71" s="53">
        <f>SUM('Enrol Summary'!$B50:$D50)*'Summary - Finance'!$C88</f>
        <v>0</v>
      </c>
      <c r="D71" s="53">
        <f>SUM('Enrol Summary'!$E50:$G50)*'Summary - Finance'!$C88</f>
        <v>0</v>
      </c>
      <c r="E71" s="53">
        <f>SUM('Enrol Summary'!$H50:$J50)*'Summary - Finance'!$C88</f>
        <v>0</v>
      </c>
      <c r="F71" s="53">
        <f>SUM('Enrol Summary'!$K50:$M50)*'Summary - Finance'!$C88</f>
        <v>0</v>
      </c>
      <c r="G71" s="53">
        <f>SUM('Enrol Summary'!$N50:$P50)*'Summary - Finance'!$C88</f>
        <v>0</v>
      </c>
    </row>
    <row r="72" spans="1:7" x14ac:dyDescent="0.45">
      <c r="A72" s="5" t="s">
        <v>16930</v>
      </c>
      <c r="B72" s="76">
        <f t="shared" ref="B72:G72" si="9">SUM(B70:B71)</f>
        <v>0</v>
      </c>
      <c r="C72" s="76">
        <f t="shared" si="9"/>
        <v>0</v>
      </c>
      <c r="D72" s="76">
        <f t="shared" si="9"/>
        <v>0</v>
      </c>
      <c r="E72" s="76">
        <f t="shared" si="9"/>
        <v>0</v>
      </c>
      <c r="F72" s="76">
        <f t="shared" si="9"/>
        <v>0</v>
      </c>
      <c r="G72" s="76">
        <f t="shared" si="9"/>
        <v>0</v>
      </c>
    </row>
    <row r="73" spans="1:7" x14ac:dyDescent="0.45">
      <c r="A73" s="2"/>
      <c r="B73" s="2"/>
      <c r="C73" s="85"/>
      <c r="D73" s="85"/>
      <c r="E73" s="85"/>
      <c r="F73" s="85"/>
      <c r="G73" s="85"/>
    </row>
    <row r="74" spans="1:7" x14ac:dyDescent="0.45">
      <c r="A74" s="30"/>
      <c r="B74" s="30"/>
      <c r="C74" s="85"/>
      <c r="D74" s="85"/>
      <c r="E74" s="85"/>
      <c r="F74" s="85"/>
      <c r="G74" s="85"/>
    </row>
    <row r="75" spans="1:7" x14ac:dyDescent="0.45">
      <c r="A75" s="2"/>
      <c r="B75" s="2"/>
      <c r="C75" s="85"/>
      <c r="D75" s="85"/>
      <c r="E75" s="85"/>
      <c r="F75" s="85"/>
      <c r="G75" s="85"/>
    </row>
    <row r="76" spans="1:7" x14ac:dyDescent="0.45">
      <c r="A76" s="2"/>
      <c r="B76" s="2"/>
      <c r="C76" s="85"/>
      <c r="D76" s="85"/>
      <c r="E76" s="85"/>
      <c r="F76" s="85"/>
      <c r="G76" s="85"/>
    </row>
    <row r="77" spans="1:7" x14ac:dyDescent="0.45">
      <c r="A77" s="2"/>
      <c r="B77" s="2"/>
      <c r="C77" s="85"/>
      <c r="D77" s="85"/>
      <c r="E77" s="85"/>
      <c r="F77" s="85"/>
      <c r="G77" s="85"/>
    </row>
    <row r="78" spans="1:7" x14ac:dyDescent="0.45">
      <c r="A78" s="2"/>
      <c r="B78" s="2"/>
      <c r="C78" s="85"/>
      <c r="D78" s="85"/>
      <c r="E78" s="85"/>
      <c r="F78" s="85"/>
      <c r="G78" s="85"/>
    </row>
    <row r="79" spans="1:7" x14ac:dyDescent="0.45">
      <c r="A79" s="2"/>
      <c r="B79" s="2"/>
      <c r="C79" s="85"/>
      <c r="D79" s="85"/>
      <c r="E79" s="85"/>
      <c r="F79" s="85"/>
      <c r="G79" s="85"/>
    </row>
  </sheetData>
  <sheetProtection algorithmName="SHA-512" hashValue="bgOpqr0dVa0vN4kasSYHSEOWLAZpc/KSSXxx+VZe7Tnk2BmMFHdhX9Bz4XqrlEn5CPn6tvBD4/DOlfOki20HxA==" saltValue="4hnUMY0CPp0MvRhx6xR58Q==" spinCount="100000" sheet="1" objects="1" scenarios="1"/>
  <dataValidations count="1">
    <dataValidation type="list" allowBlank="1" showInputMessage="1" showErrorMessage="1" sqref="B19:G20" xr:uid="{234D15C6-8C9A-4B7C-B794-24596C42119E}">
      <formula1>"0,1,2,3,4,5,6,7,8,9,10"</formula1>
    </dataValidation>
  </dataValidations>
  <pageMargins left="0.7" right="0.7" top="0.75" bottom="0.75" header="0.3" footer="0.3"/>
  <pageSetup scale="77" fitToHeight="0" orientation="portrait" r:id="rId1"/>
  <headerFooter>
    <oddFooter>&amp;LTemplate Version Date: 10/26/2017&amp;R&amp;P</oddFooter>
  </headerFooter>
  <rowBreaks count="1" manualBreakCount="1">
    <brk id="55" max="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0"/>
  <sheetViews>
    <sheetView zoomScaleNormal="100" workbookViewId="0">
      <selection activeCell="D17" sqref="D17:H17"/>
    </sheetView>
  </sheetViews>
  <sheetFormatPr defaultColWidth="9.1328125" defaultRowHeight="14.25" x14ac:dyDescent="0.45"/>
  <cols>
    <col min="1" max="1" width="27.1328125" style="101" customWidth="1"/>
    <col min="2" max="2" width="9.1328125" style="101" customWidth="1"/>
    <col min="3" max="3" width="40.73046875" style="101" customWidth="1"/>
    <col min="4" max="9" width="12.59765625" style="101" customWidth="1"/>
    <col min="10" max="10" width="9.1328125" style="101" hidden="1" customWidth="1"/>
    <col min="11" max="16384" width="9.1328125" style="101"/>
  </cols>
  <sheetData>
    <row r="1" spans="1:9" ht="30.75" x14ac:dyDescent="0.9">
      <c r="A1" s="99" t="s">
        <v>16931</v>
      </c>
      <c r="B1" s="100"/>
      <c r="C1" s="100"/>
      <c r="D1" s="100"/>
      <c r="E1" s="100"/>
      <c r="F1" s="100"/>
    </row>
    <row r="2" spans="1:9" ht="21" customHeight="1" x14ac:dyDescent="0.45">
      <c r="A2" s="102" t="s">
        <v>157</v>
      </c>
      <c r="E2" s="103"/>
      <c r="F2" s="205">
        <f>'Program Summary'!C3</f>
        <v>0</v>
      </c>
      <c r="G2" s="205"/>
      <c r="H2" s="205"/>
      <c r="I2" s="205"/>
    </row>
    <row r="3" spans="1:9" ht="21.75" customHeight="1" x14ac:dyDescent="0.45">
      <c r="A3" s="102" t="s">
        <v>160</v>
      </c>
      <c r="F3" s="204" t="s">
        <v>158</v>
      </c>
      <c r="G3" s="204"/>
      <c r="H3" s="204"/>
      <c r="I3" s="204"/>
    </row>
    <row r="5" spans="1:9" ht="28.5" x14ac:dyDescent="0.45">
      <c r="A5" s="8" t="s">
        <v>16932</v>
      </c>
      <c r="B5" s="8"/>
      <c r="C5" s="8" t="s">
        <v>156</v>
      </c>
      <c r="D5" s="9" t="s">
        <v>251</v>
      </c>
      <c r="E5" s="17" t="str">
        <f>'Enrol Summary'!B6</f>
        <v>27/28</v>
      </c>
      <c r="F5" s="17" t="str">
        <f>'Enrol Summary'!E6</f>
        <v>28/29</v>
      </c>
      <c r="G5" s="17" t="str">
        <f>'Enrol Summary'!H6</f>
        <v>29/30</v>
      </c>
      <c r="H5" s="17" t="str">
        <f>'Enrol Summary'!K6</f>
        <v>30/31</v>
      </c>
      <c r="I5" s="17" t="str">
        <f>'Enrol Summary'!N6</f>
        <v>31/32</v>
      </c>
    </row>
    <row r="6" spans="1:9" x14ac:dyDescent="0.45">
      <c r="A6" s="102" t="s">
        <v>96</v>
      </c>
    </row>
    <row r="7" spans="1:9" x14ac:dyDescent="0.45">
      <c r="A7" s="203" t="s">
        <v>167</v>
      </c>
      <c r="B7" s="203"/>
      <c r="C7" s="169" t="s">
        <v>16923</v>
      </c>
      <c r="D7" s="14"/>
      <c r="E7" s="14">
        <v>0</v>
      </c>
      <c r="F7" s="14">
        <v>0</v>
      </c>
      <c r="G7" s="14">
        <v>0</v>
      </c>
      <c r="H7" s="14">
        <v>0</v>
      </c>
      <c r="I7" s="14">
        <v>0</v>
      </c>
    </row>
    <row r="8" spans="1:9" x14ac:dyDescent="0.45">
      <c r="A8" s="203" t="s">
        <v>168</v>
      </c>
      <c r="B8" s="203"/>
      <c r="C8" s="108"/>
      <c r="D8" s="14">
        <v>0</v>
      </c>
      <c r="E8" s="14">
        <v>0</v>
      </c>
      <c r="F8" s="14">
        <v>0</v>
      </c>
      <c r="G8" s="14">
        <v>0</v>
      </c>
      <c r="H8" s="14">
        <v>0</v>
      </c>
      <c r="I8" s="14">
        <v>0</v>
      </c>
    </row>
    <row r="9" spans="1:9" x14ac:dyDescent="0.45">
      <c r="A9" s="203" t="s">
        <v>93</v>
      </c>
      <c r="B9" s="203"/>
      <c r="C9" s="108"/>
      <c r="D9" s="14">
        <v>0</v>
      </c>
      <c r="E9" s="14">
        <v>0</v>
      </c>
      <c r="F9" s="14">
        <v>0</v>
      </c>
      <c r="G9" s="14">
        <v>0</v>
      </c>
      <c r="H9" s="14">
        <v>0</v>
      </c>
      <c r="I9" s="14">
        <v>0</v>
      </c>
    </row>
    <row r="10" spans="1:9" x14ac:dyDescent="0.45">
      <c r="A10" s="203" t="s">
        <v>23</v>
      </c>
      <c r="B10" s="203"/>
      <c r="C10" s="108"/>
      <c r="D10" s="14">
        <v>0</v>
      </c>
      <c r="E10" s="14">
        <v>0</v>
      </c>
      <c r="F10" s="14">
        <v>0</v>
      </c>
      <c r="G10" s="14">
        <v>0</v>
      </c>
      <c r="H10" s="14">
        <v>0</v>
      </c>
      <c r="I10" s="14">
        <v>0</v>
      </c>
    </row>
    <row r="11" spans="1:9" x14ac:dyDescent="0.45">
      <c r="A11" s="203" t="s">
        <v>23</v>
      </c>
      <c r="B11" s="203"/>
      <c r="C11" s="108"/>
      <c r="D11" s="14">
        <v>0</v>
      </c>
      <c r="E11" s="14">
        <v>0</v>
      </c>
      <c r="F11" s="14">
        <v>0</v>
      </c>
      <c r="G11" s="14">
        <v>0</v>
      </c>
      <c r="H11" s="14">
        <v>0</v>
      </c>
      <c r="I11" s="14">
        <v>0</v>
      </c>
    </row>
    <row r="12" spans="1:9" x14ac:dyDescent="0.45">
      <c r="A12" s="102" t="s">
        <v>169</v>
      </c>
      <c r="B12" s="110"/>
      <c r="D12" s="105">
        <f t="shared" ref="D12:I12" si="0">SUM(D7:D11)</f>
        <v>0</v>
      </c>
      <c r="E12" s="105">
        <f t="shared" si="0"/>
        <v>0</v>
      </c>
      <c r="F12" s="105">
        <f t="shared" si="0"/>
        <v>0</v>
      </c>
      <c r="G12" s="105">
        <f t="shared" si="0"/>
        <v>0</v>
      </c>
      <c r="H12" s="105">
        <f t="shared" si="0"/>
        <v>0</v>
      </c>
      <c r="I12" s="105">
        <f t="shared" si="0"/>
        <v>0</v>
      </c>
    </row>
    <row r="14" spans="1:9" x14ac:dyDescent="0.45">
      <c r="A14" s="102" t="s">
        <v>161</v>
      </c>
    </row>
    <row r="15" spans="1:9" x14ac:dyDescent="0.45">
      <c r="A15" s="203" t="s">
        <v>167</v>
      </c>
      <c r="B15" s="203"/>
      <c r="C15" s="108"/>
      <c r="D15" s="14">
        <v>0</v>
      </c>
      <c r="E15" s="14">
        <v>0</v>
      </c>
      <c r="F15" s="14">
        <v>0</v>
      </c>
      <c r="G15" s="14">
        <v>0</v>
      </c>
      <c r="H15" s="14">
        <v>0</v>
      </c>
      <c r="I15" s="14">
        <v>0</v>
      </c>
    </row>
    <row r="16" spans="1:9" x14ac:dyDescent="0.45">
      <c r="A16" s="203" t="s">
        <v>168</v>
      </c>
      <c r="B16" s="203"/>
      <c r="C16" s="108"/>
      <c r="D16" s="14">
        <v>0</v>
      </c>
      <c r="E16" s="14">
        <v>0</v>
      </c>
      <c r="F16" s="14">
        <v>0</v>
      </c>
      <c r="G16" s="14">
        <v>0</v>
      </c>
      <c r="H16" s="14">
        <v>0</v>
      </c>
      <c r="I16" s="14">
        <v>0</v>
      </c>
    </row>
    <row r="17" spans="1:9" x14ac:dyDescent="0.45">
      <c r="A17" s="203" t="s">
        <v>93</v>
      </c>
      <c r="B17" s="203"/>
      <c r="C17" s="169" t="s">
        <v>16924</v>
      </c>
      <c r="D17" s="14"/>
      <c r="E17" s="14"/>
      <c r="F17" s="14"/>
      <c r="G17" s="14"/>
      <c r="H17" s="14"/>
      <c r="I17" s="14">
        <v>0</v>
      </c>
    </row>
    <row r="18" spans="1:9" x14ac:dyDescent="0.45">
      <c r="A18" s="203" t="s">
        <v>23</v>
      </c>
      <c r="B18" s="203"/>
      <c r="C18" s="108"/>
      <c r="D18" s="14">
        <v>0</v>
      </c>
      <c r="E18" s="14">
        <v>0</v>
      </c>
      <c r="F18" s="14">
        <v>0</v>
      </c>
      <c r="G18" s="14">
        <v>0</v>
      </c>
      <c r="H18" s="14">
        <v>0</v>
      </c>
      <c r="I18" s="14">
        <v>0</v>
      </c>
    </row>
    <row r="19" spans="1:9" x14ac:dyDescent="0.45">
      <c r="A19" s="203" t="s">
        <v>23</v>
      </c>
      <c r="B19" s="203"/>
      <c r="C19" s="108"/>
      <c r="D19" s="14">
        <v>0</v>
      </c>
      <c r="E19" s="14">
        <v>0</v>
      </c>
      <c r="F19" s="14">
        <v>0</v>
      </c>
      <c r="G19" s="14">
        <v>0</v>
      </c>
      <c r="H19" s="14">
        <v>0</v>
      </c>
      <c r="I19" s="14">
        <v>0</v>
      </c>
    </row>
    <row r="20" spans="1:9" x14ac:dyDescent="0.45">
      <c r="A20" s="102" t="s">
        <v>170</v>
      </c>
      <c r="B20" s="104"/>
      <c r="C20" s="104"/>
      <c r="D20" s="111">
        <f t="shared" ref="D20:I20" si="1">SUM(D15:D19)</f>
        <v>0</v>
      </c>
      <c r="E20" s="111">
        <f t="shared" si="1"/>
        <v>0</v>
      </c>
      <c r="F20" s="111">
        <f t="shared" si="1"/>
        <v>0</v>
      </c>
      <c r="G20" s="111">
        <f t="shared" si="1"/>
        <v>0</v>
      </c>
      <c r="H20" s="111">
        <f t="shared" si="1"/>
        <v>0</v>
      </c>
      <c r="I20" s="111">
        <f t="shared" si="1"/>
        <v>0</v>
      </c>
    </row>
    <row r="29" spans="1:9" x14ac:dyDescent="0.45">
      <c r="A29" s="106" t="s">
        <v>158</v>
      </c>
    </row>
    <row r="30" spans="1:9" x14ac:dyDescent="0.45">
      <c r="A30" s="106" t="s">
        <v>159</v>
      </c>
    </row>
  </sheetData>
  <sheetProtection algorithmName="SHA-512" hashValue="lqCsxRilB3zB3B818T39RjxgrBSAquwD9aoVK7CFsmKD5Z6z7rgc3+LzFJhgYvJaAcizdNmtTDyoZeZAbo+yBw==" saltValue="d0Xw7Ess20P0GODkoKhsHQ==" spinCount="100000" sheet="1" objects="1" scenarios="1"/>
  <mergeCells count="12">
    <mergeCell ref="A18:B18"/>
    <mergeCell ref="A19:B19"/>
    <mergeCell ref="A17:B17"/>
    <mergeCell ref="F3:I3"/>
    <mergeCell ref="F2:I2"/>
    <mergeCell ref="A15:B15"/>
    <mergeCell ref="A16:B16"/>
    <mergeCell ref="A8:B8"/>
    <mergeCell ref="A9:B9"/>
    <mergeCell ref="A7:B7"/>
    <mergeCell ref="A10:B10"/>
    <mergeCell ref="A11:B11"/>
  </mergeCells>
  <dataValidations count="2">
    <dataValidation type="list" allowBlank="1" showInputMessage="1" showErrorMessage="1" sqref="F3" xr:uid="{00000000-0002-0000-0800-000000000000}">
      <formula1>$A$29:$A$30</formula1>
    </dataValidation>
    <dataValidation type="list" allowBlank="1" showInputMessage="1" showErrorMessage="1" sqref="A15:B19 B7:B12 A7:A11" xr:uid="{ADC73F15-20B3-49D3-96C5-59589F10EFD8}">
      <formula1>"Facilities,IT,Marketing,Other"</formula1>
    </dataValidation>
  </dataValidations>
  <pageMargins left="0.45" right="0.45"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20"/>
  <sheetViews>
    <sheetView topLeftCell="A23" zoomScaleNormal="100" workbookViewId="0">
      <selection activeCell="B53" sqref="B53"/>
    </sheetView>
  </sheetViews>
  <sheetFormatPr defaultColWidth="9.1328125" defaultRowHeight="14.25" x14ac:dyDescent="0.45"/>
  <cols>
    <col min="1" max="1" width="45.86328125" style="1" customWidth="1"/>
    <col min="2" max="2" width="14.6640625" style="1" customWidth="1"/>
    <col min="3" max="3" width="14.86328125" style="4" customWidth="1"/>
    <col min="4" max="7" width="14.86328125" style="1" customWidth="1"/>
    <col min="8" max="8" width="10.59765625" style="3" customWidth="1"/>
    <col min="9" max="16384" width="9.1328125" style="1"/>
  </cols>
  <sheetData>
    <row r="1" spans="1:9" ht="18" x14ac:dyDescent="0.55000000000000004">
      <c r="A1" s="16" t="s">
        <v>95</v>
      </c>
      <c r="B1" s="16"/>
      <c r="C1" s="12"/>
      <c r="D1" s="12"/>
      <c r="E1" s="13"/>
      <c r="F1" s="13" t="s">
        <v>29</v>
      </c>
      <c r="G1" s="97">
        <f>'Program Summary'!$C$2</f>
        <v>0</v>
      </c>
    </row>
    <row r="2" spans="1:9" x14ac:dyDescent="0.45">
      <c r="A2" s="24" t="str">
        <f>CONCATENATE("Program Name: ",'Program Summary'!C3)</f>
        <v xml:space="preserve">Program Name: </v>
      </c>
      <c r="B2" s="24"/>
      <c r="C2" s="12"/>
      <c r="D2" s="12"/>
      <c r="E2" s="13"/>
      <c r="F2" s="13" t="s">
        <v>30</v>
      </c>
      <c r="G2" s="98">
        <f>'Program Summary'!$C$4</f>
        <v>0</v>
      </c>
    </row>
    <row r="3" spans="1:9" x14ac:dyDescent="0.45">
      <c r="A3" s="24" t="str">
        <f>CONCATENATE("Launch Date: ",'Program Summary'!C5)</f>
        <v>Launch Date: 27/28</v>
      </c>
      <c r="B3" s="24"/>
      <c r="C3" s="12"/>
      <c r="D3" s="12"/>
      <c r="E3" s="13"/>
    </row>
    <row r="4" spans="1:9" x14ac:dyDescent="0.45">
      <c r="A4" s="2"/>
      <c r="B4" s="2"/>
      <c r="C4" s="23"/>
      <c r="D4" s="12"/>
      <c r="E4" s="12"/>
      <c r="F4" s="12"/>
      <c r="G4" s="12"/>
    </row>
    <row r="5" spans="1:9" ht="28.5" x14ac:dyDescent="0.45">
      <c r="A5" s="24" t="s">
        <v>148</v>
      </c>
      <c r="B5" s="9" t="s">
        <v>251</v>
      </c>
      <c r="C5" s="17" t="str">
        <f>'Enrol Summary'!B6</f>
        <v>27/28</v>
      </c>
      <c r="D5" s="17" t="str">
        <f>'Enrol Summary'!E6</f>
        <v>28/29</v>
      </c>
      <c r="E5" s="22" t="str">
        <f>'Enrol Summary'!H6</f>
        <v>29/30</v>
      </c>
      <c r="F5" s="22" t="str">
        <f>'Enrol Summary'!K6</f>
        <v>30/31</v>
      </c>
      <c r="G5" s="17" t="str">
        <f>'Enrol Summary'!N6</f>
        <v>31/32</v>
      </c>
      <c r="H5" s="22" t="s">
        <v>74</v>
      </c>
      <c r="I5" s="22" t="s">
        <v>75</v>
      </c>
    </row>
    <row r="6" spans="1:9" x14ac:dyDescent="0.45">
      <c r="A6" s="25" t="s">
        <v>67</v>
      </c>
      <c r="B6" s="25"/>
      <c r="C6" s="17"/>
      <c r="D6" s="17"/>
      <c r="E6" s="22"/>
      <c r="F6" s="22"/>
      <c r="G6" s="17"/>
      <c r="H6" s="22"/>
      <c r="I6" s="22"/>
    </row>
    <row r="7" spans="1:9" x14ac:dyDescent="0.45">
      <c r="A7" s="1" t="s">
        <v>27</v>
      </c>
      <c r="C7" s="31">
        <f>SUM('Enrol Summary'!B61:D61)</f>
        <v>0</v>
      </c>
      <c r="D7" s="31">
        <f>SUM('Enrol Summary'!E61:G61)</f>
        <v>0</v>
      </c>
      <c r="E7" s="31">
        <f>SUM('Enrol Summary'!H61:J61)</f>
        <v>0</v>
      </c>
      <c r="F7" s="31">
        <f>SUM('Enrol Summary'!K61:M61)</f>
        <v>0</v>
      </c>
      <c r="G7" s="31">
        <f>SUM('Enrol Summary'!N61:P61)</f>
        <v>0</v>
      </c>
      <c r="H7" s="3" t="s">
        <v>25</v>
      </c>
      <c r="I7" s="1" t="s">
        <v>76</v>
      </c>
    </row>
    <row r="8" spans="1:9" x14ac:dyDescent="0.45">
      <c r="A8" s="1" t="s">
        <v>41</v>
      </c>
      <c r="C8" s="31">
        <f>SUM('Enrol Summary'!B62:D62)</f>
        <v>0</v>
      </c>
      <c r="D8" s="31">
        <f>SUM('Enrol Summary'!E62:G62)</f>
        <v>0</v>
      </c>
      <c r="E8" s="31">
        <f>SUM('Enrol Summary'!H62:J62)</f>
        <v>0</v>
      </c>
      <c r="F8" s="31">
        <f>SUM('Enrol Summary'!K62:M62)</f>
        <v>0</v>
      </c>
      <c r="G8" s="31">
        <f>SUM('Enrol Summary'!N62:P62)</f>
        <v>0</v>
      </c>
      <c r="H8" s="3" t="s">
        <v>25</v>
      </c>
      <c r="I8" s="1" t="s">
        <v>76</v>
      </c>
    </row>
    <row r="9" spans="1:9" x14ac:dyDescent="0.45">
      <c r="A9" s="1" t="s">
        <v>28</v>
      </c>
      <c r="C9" s="31">
        <f>SUM('Enrol Summary'!B63:D63)</f>
        <v>0</v>
      </c>
      <c r="D9" s="31">
        <f>SUM('Enrol Summary'!E63:G63)</f>
        <v>0</v>
      </c>
      <c r="E9" s="31">
        <f>SUM('Enrol Summary'!H63:J63)</f>
        <v>0</v>
      </c>
      <c r="F9" s="31">
        <f>SUM('Enrol Summary'!K63:M63)</f>
        <v>0</v>
      </c>
      <c r="G9" s="31">
        <f>SUM('Enrol Summary'!N63:P63)</f>
        <v>0</v>
      </c>
      <c r="H9" s="3" t="s">
        <v>25</v>
      </c>
      <c r="I9" s="1" t="s">
        <v>76</v>
      </c>
    </row>
    <row r="10" spans="1:9" x14ac:dyDescent="0.45">
      <c r="A10" s="1" t="s">
        <v>68</v>
      </c>
      <c r="C10" s="31">
        <f>SUM('Enrol Summary'!B64:D64)</f>
        <v>0</v>
      </c>
      <c r="D10" s="31">
        <f>SUM('Enrol Summary'!E64:G64)</f>
        <v>0</v>
      </c>
      <c r="E10" s="31">
        <f>SUM('Enrol Summary'!H64:J64)</f>
        <v>0</v>
      </c>
      <c r="F10" s="31">
        <f>SUM('Enrol Summary'!K64:M64)</f>
        <v>0</v>
      </c>
      <c r="G10" s="31">
        <f>SUM('Enrol Summary'!N64:P64)</f>
        <v>0</v>
      </c>
      <c r="H10" s="3" t="s">
        <v>25</v>
      </c>
      <c r="I10" s="1" t="s">
        <v>76</v>
      </c>
    </row>
    <row r="11" spans="1:9" x14ac:dyDescent="0.45">
      <c r="A11" s="28" t="s">
        <v>23</v>
      </c>
      <c r="B11" s="28"/>
      <c r="C11" s="32">
        <f>Other!C9</f>
        <v>0</v>
      </c>
      <c r="D11" s="32">
        <f>Other!D9</f>
        <v>0</v>
      </c>
      <c r="E11" s="32">
        <f>Other!E9</f>
        <v>0</v>
      </c>
      <c r="F11" s="32">
        <f>Other!F9</f>
        <v>0</v>
      </c>
      <c r="G11" s="32">
        <f>Other!G9</f>
        <v>0</v>
      </c>
      <c r="H11" s="48" t="s">
        <v>125</v>
      </c>
    </row>
    <row r="12" spans="1:9" x14ac:dyDescent="0.45">
      <c r="A12" s="21" t="s">
        <v>69</v>
      </c>
      <c r="B12" s="26">
        <f>SUM(B7:B11)</f>
        <v>0</v>
      </c>
      <c r="C12" s="26">
        <f>SUM(C7:C11)</f>
        <v>0</v>
      </c>
      <c r="D12" s="26">
        <f t="shared" ref="D12:G12" si="0">SUM(D7:D11)</f>
        <v>0</v>
      </c>
      <c r="E12" s="26">
        <f t="shared" si="0"/>
        <v>0</v>
      </c>
      <c r="F12" s="26">
        <f t="shared" si="0"/>
        <v>0</v>
      </c>
      <c r="G12" s="26">
        <f t="shared" si="0"/>
        <v>0</v>
      </c>
    </row>
    <row r="13" spans="1:9" x14ac:dyDescent="0.45">
      <c r="A13" s="21"/>
      <c r="B13" s="21"/>
      <c r="C13" s="17"/>
      <c r="D13" s="17"/>
      <c r="E13" s="22"/>
      <c r="F13" s="22"/>
      <c r="G13" s="17"/>
    </row>
    <row r="14" spans="1:9" x14ac:dyDescent="0.45">
      <c r="A14" s="25" t="s">
        <v>70</v>
      </c>
      <c r="B14" s="25"/>
      <c r="C14" s="17"/>
      <c r="D14" s="17"/>
      <c r="E14" s="22"/>
      <c r="F14" s="22"/>
      <c r="G14" s="17"/>
    </row>
    <row r="15" spans="1:9" x14ac:dyDescent="0.45">
      <c r="A15" s="33" t="s">
        <v>71</v>
      </c>
      <c r="B15" s="33"/>
      <c r="C15" s="31">
        <f>SUM('TCH Summary'!B48:D48)</f>
        <v>0</v>
      </c>
      <c r="D15" s="31">
        <f>SUM('TCH Summary'!E48:G48)</f>
        <v>0</v>
      </c>
      <c r="E15" s="31">
        <f>SUM('TCH Summary'!H48:J48)</f>
        <v>0</v>
      </c>
      <c r="F15" s="31">
        <f>SUM('TCH Summary'!K48:M48)</f>
        <v>0</v>
      </c>
      <c r="G15" s="31">
        <f>SUM('TCH Summary'!N48:P48)</f>
        <v>0</v>
      </c>
      <c r="H15" s="3" t="s">
        <v>25</v>
      </c>
      <c r="I15" s="1" t="s">
        <v>77</v>
      </c>
    </row>
    <row r="16" spans="1:9" x14ac:dyDescent="0.45">
      <c r="A16" s="33" t="s">
        <v>72</v>
      </c>
      <c r="B16" s="33"/>
      <c r="C16" s="31">
        <f>C$15*$C$82</f>
        <v>0</v>
      </c>
      <c r="D16" s="31">
        <f>D$15*$C$82</f>
        <v>0</v>
      </c>
      <c r="E16" s="31">
        <f>E$15*$C$82</f>
        <v>0</v>
      </c>
      <c r="F16" s="31">
        <f>F$15*$C$82</f>
        <v>0</v>
      </c>
      <c r="G16" s="31">
        <f>G$15*$C$82</f>
        <v>0</v>
      </c>
      <c r="H16" s="3" t="s">
        <v>25</v>
      </c>
      <c r="I16" s="1" t="s">
        <v>77</v>
      </c>
    </row>
    <row r="17" spans="1:9" x14ac:dyDescent="0.45">
      <c r="A17" s="33" t="s">
        <v>106</v>
      </c>
      <c r="B17" s="33"/>
      <c r="C17" s="31">
        <f>C$15*$D$82</f>
        <v>0</v>
      </c>
      <c r="D17" s="31">
        <f>D$15*$D$82</f>
        <v>0</v>
      </c>
      <c r="E17" s="31">
        <f>E$15*$D$82</f>
        <v>0</v>
      </c>
      <c r="F17" s="31">
        <f>F$15*$D$82</f>
        <v>0</v>
      </c>
      <c r="G17" s="31">
        <f>G$15*$D$82</f>
        <v>0</v>
      </c>
      <c r="H17" s="3" t="s">
        <v>25</v>
      </c>
      <c r="I17" s="1" t="s">
        <v>77</v>
      </c>
    </row>
    <row r="18" spans="1:9" x14ac:dyDescent="0.45">
      <c r="A18" s="33" t="s">
        <v>73</v>
      </c>
      <c r="B18" s="33"/>
      <c r="C18" s="31">
        <f>C$15*$E$82</f>
        <v>0</v>
      </c>
      <c r="D18" s="31">
        <f>D$15*$E$82</f>
        <v>0</v>
      </c>
      <c r="E18" s="31">
        <f>E$15*$E$82</f>
        <v>0</v>
      </c>
      <c r="F18" s="31">
        <f>F$15*$E$82</f>
        <v>0</v>
      </c>
      <c r="G18" s="31">
        <f>G$15*$E$82</f>
        <v>0</v>
      </c>
      <c r="H18" s="3" t="s">
        <v>25</v>
      </c>
      <c r="I18" s="1" t="s">
        <v>77</v>
      </c>
    </row>
    <row r="19" spans="1:9" x14ac:dyDescent="0.45">
      <c r="A19" s="33" t="s">
        <v>78</v>
      </c>
      <c r="B19" s="33"/>
      <c r="C19" s="31">
        <f>SUM('TCH Summary'!B55:D55)+Other!C29</f>
        <v>0</v>
      </c>
      <c r="D19" s="31">
        <f>SUM('TCH Summary'!E55:G55)+Other!D29</f>
        <v>0</v>
      </c>
      <c r="E19" s="31">
        <f>SUM('TCH Summary'!H55:J55)+Other!E29</f>
        <v>0</v>
      </c>
      <c r="F19" s="31">
        <f>SUM('TCH Summary'!K55:M55)+Other!F29</f>
        <v>0</v>
      </c>
      <c r="G19" s="31">
        <f>SUM('TCH Summary'!N55:P55)+Other!G29</f>
        <v>0</v>
      </c>
      <c r="H19" s="3" t="s">
        <v>25</v>
      </c>
      <c r="I19" s="1" t="s">
        <v>77</v>
      </c>
    </row>
    <row r="20" spans="1:9" x14ac:dyDescent="0.45">
      <c r="A20" s="33" t="s">
        <v>80</v>
      </c>
      <c r="B20" s="33"/>
      <c r="C20" s="31">
        <f>C$19*$C$83</f>
        <v>0</v>
      </c>
      <c r="D20" s="31">
        <f>D$19*$C$82</f>
        <v>0</v>
      </c>
      <c r="E20" s="31">
        <f>E$19*$C$82</f>
        <v>0</v>
      </c>
      <c r="F20" s="31">
        <f>F$19*$C$82</f>
        <v>0</v>
      </c>
      <c r="G20" s="31">
        <f>G$19*$C$82</f>
        <v>0</v>
      </c>
      <c r="H20" s="3" t="s">
        <v>25</v>
      </c>
      <c r="I20" s="1" t="s">
        <v>77</v>
      </c>
    </row>
    <row r="21" spans="1:9" x14ac:dyDescent="0.45">
      <c r="A21" s="33" t="s">
        <v>107</v>
      </c>
      <c r="B21" s="33"/>
      <c r="C21" s="31">
        <f>C$19*$D$83</f>
        <v>0</v>
      </c>
      <c r="D21" s="31">
        <f>D$19*$D$83</f>
        <v>0</v>
      </c>
      <c r="E21" s="31">
        <f>E$19*$D$83</f>
        <v>0</v>
      </c>
      <c r="F21" s="31">
        <f>F$19*$D$83</f>
        <v>0</v>
      </c>
      <c r="G21" s="31">
        <f>G$19*$D$83</f>
        <v>0</v>
      </c>
      <c r="H21" s="3" t="s">
        <v>25</v>
      </c>
      <c r="I21" s="1" t="s">
        <v>77</v>
      </c>
    </row>
    <row r="22" spans="1:9" x14ac:dyDescent="0.45">
      <c r="A22" s="36" t="s">
        <v>81</v>
      </c>
      <c r="B22" s="36"/>
      <c r="C22" s="32">
        <f>C$19*$E$83</f>
        <v>0</v>
      </c>
      <c r="D22" s="32">
        <f>D$19*$E$83</f>
        <v>0</v>
      </c>
      <c r="E22" s="32">
        <f>E$19*$E$83</f>
        <v>0</v>
      </c>
      <c r="F22" s="32">
        <f>F$19*$E$83</f>
        <v>0</v>
      </c>
      <c r="G22" s="32">
        <f>G$19*$E$83</f>
        <v>0</v>
      </c>
      <c r="H22" s="3" t="s">
        <v>25</v>
      </c>
      <c r="I22" s="1" t="s">
        <v>77</v>
      </c>
    </row>
    <row r="23" spans="1:9" x14ac:dyDescent="0.45">
      <c r="A23" s="21" t="s">
        <v>89</v>
      </c>
      <c r="B23" s="34">
        <f>SUM(B15:B22)</f>
        <v>0</v>
      </c>
      <c r="C23" s="34">
        <f>SUM(C15:C22)</f>
        <v>0</v>
      </c>
      <c r="D23" s="34">
        <f t="shared" ref="D23:G23" si="1">SUM(D15:D22)</f>
        <v>0</v>
      </c>
      <c r="E23" s="34">
        <f t="shared" si="1"/>
        <v>0</v>
      </c>
      <c r="F23" s="34">
        <f t="shared" si="1"/>
        <v>0</v>
      </c>
      <c r="G23" s="34">
        <f t="shared" si="1"/>
        <v>0</v>
      </c>
    </row>
    <row r="24" spans="1:9" x14ac:dyDescent="0.45">
      <c r="A24" s="33"/>
      <c r="B24" s="33"/>
      <c r="C24" s="17"/>
      <c r="D24" s="17"/>
      <c r="E24" s="22"/>
      <c r="F24" s="22"/>
      <c r="G24" s="17"/>
    </row>
    <row r="25" spans="1:9" x14ac:dyDescent="0.45">
      <c r="A25" s="25" t="s">
        <v>82</v>
      </c>
      <c r="B25" s="25"/>
      <c r="C25" s="17"/>
      <c r="D25" s="17"/>
      <c r="E25" s="22"/>
      <c r="F25" s="22"/>
      <c r="G25" s="17"/>
    </row>
    <row r="26" spans="1:9" x14ac:dyDescent="0.45">
      <c r="A26" s="33" t="s">
        <v>83</v>
      </c>
      <c r="B26" s="33"/>
      <c r="C26" s="31">
        <f>SUM('TCH Summary'!B49:D49)</f>
        <v>0</v>
      </c>
      <c r="D26" s="31">
        <f>SUM('TCH Summary'!E49:G49)</f>
        <v>0</v>
      </c>
      <c r="E26" s="31">
        <f>SUM('TCH Summary'!H49:J49)</f>
        <v>0</v>
      </c>
      <c r="F26" s="31">
        <f>SUM('TCH Summary'!K49:M49)</f>
        <v>0</v>
      </c>
      <c r="G26" s="31">
        <f>SUM('TCH Summary'!N49:P49)</f>
        <v>0</v>
      </c>
      <c r="H26" s="3" t="s">
        <v>25</v>
      </c>
      <c r="I26" s="1" t="s">
        <v>164</v>
      </c>
    </row>
    <row r="27" spans="1:9" x14ac:dyDescent="0.45">
      <c r="A27" s="33" t="s">
        <v>84</v>
      </c>
      <c r="B27" s="33"/>
      <c r="C27" s="31">
        <f>C$26*$C$84</f>
        <v>0</v>
      </c>
      <c r="D27" s="31">
        <f>D$26*$C$84</f>
        <v>0</v>
      </c>
      <c r="E27" s="31">
        <f>E$26*$C$84</f>
        <v>0</v>
      </c>
      <c r="F27" s="31">
        <f>F$26*$C$84</f>
        <v>0</v>
      </c>
      <c r="G27" s="31">
        <f>G$26*$C$84</f>
        <v>0</v>
      </c>
      <c r="H27" s="3" t="s">
        <v>25</v>
      </c>
      <c r="I27" s="1" t="s">
        <v>164</v>
      </c>
    </row>
    <row r="28" spans="1:9" x14ac:dyDescent="0.45">
      <c r="A28" s="33" t="s">
        <v>108</v>
      </c>
      <c r="B28" s="33"/>
      <c r="C28" s="31">
        <f>C$26*$D$84</f>
        <v>0</v>
      </c>
      <c r="D28" s="31">
        <f>D$26*$D$84</f>
        <v>0</v>
      </c>
      <c r="E28" s="31">
        <f>E$26*$D$84</f>
        <v>0</v>
      </c>
      <c r="F28" s="31">
        <f>F$26*$D$84</f>
        <v>0</v>
      </c>
      <c r="G28" s="31">
        <f>G$26*$D$84</f>
        <v>0</v>
      </c>
      <c r="H28" s="3" t="s">
        <v>25</v>
      </c>
      <c r="I28" s="1" t="s">
        <v>164</v>
      </c>
    </row>
    <row r="29" spans="1:9" x14ac:dyDescent="0.45">
      <c r="A29" s="33" t="s">
        <v>85</v>
      </c>
      <c r="B29" s="33"/>
      <c r="C29" s="31">
        <f>C$26*$E$84</f>
        <v>0</v>
      </c>
      <c r="D29" s="31">
        <f>D$26*$E$84</f>
        <v>0</v>
      </c>
      <c r="E29" s="31">
        <f>E$26*$E$84</f>
        <v>0</v>
      </c>
      <c r="F29" s="31">
        <f>F$26*$E$84</f>
        <v>0</v>
      </c>
      <c r="G29" s="31">
        <f>G$26*$E$84</f>
        <v>0</v>
      </c>
      <c r="H29" s="3" t="s">
        <v>25</v>
      </c>
      <c r="I29" s="1" t="s">
        <v>164</v>
      </c>
    </row>
    <row r="30" spans="1:9" x14ac:dyDescent="0.45">
      <c r="A30" s="33" t="s">
        <v>218</v>
      </c>
      <c r="B30" s="31">
        <f>SUM(Other!B23:B26)</f>
        <v>0</v>
      </c>
      <c r="C30" s="31">
        <f>SUM(Other!C23:C26)</f>
        <v>0</v>
      </c>
      <c r="D30" s="31">
        <f>SUM(Other!D23:D26)</f>
        <v>0</v>
      </c>
      <c r="E30" s="31">
        <f>SUM(Other!E23:E26)</f>
        <v>0</v>
      </c>
      <c r="F30" s="31">
        <f>SUM(Other!F23:F26)</f>
        <v>0</v>
      </c>
      <c r="G30" s="31">
        <f>SUM(Other!G23:G26)</f>
        <v>0</v>
      </c>
      <c r="H30" s="3">
        <v>50500</v>
      </c>
    </row>
    <row r="31" spans="1:9" x14ac:dyDescent="0.45">
      <c r="A31" s="33" t="s">
        <v>219</v>
      </c>
      <c r="B31" s="31">
        <f t="shared" ref="B31:G31" si="2">B$30*$C$84</f>
        <v>0</v>
      </c>
      <c r="C31" s="31">
        <f t="shared" si="2"/>
        <v>0</v>
      </c>
      <c r="D31" s="31">
        <f t="shared" si="2"/>
        <v>0</v>
      </c>
      <c r="E31" s="31">
        <f t="shared" si="2"/>
        <v>0</v>
      </c>
      <c r="F31" s="31">
        <f t="shared" si="2"/>
        <v>0</v>
      </c>
      <c r="G31" s="31">
        <f t="shared" si="2"/>
        <v>0</v>
      </c>
      <c r="H31" s="3">
        <v>51500</v>
      </c>
    </row>
    <row r="32" spans="1:9" x14ac:dyDescent="0.45">
      <c r="A32" s="33" t="s">
        <v>220</v>
      </c>
      <c r="B32" s="31">
        <f t="shared" ref="B32:G32" si="3">B$30*$D$84</f>
        <v>0</v>
      </c>
      <c r="C32" s="31">
        <f t="shared" si="3"/>
        <v>0</v>
      </c>
      <c r="D32" s="31">
        <f t="shared" si="3"/>
        <v>0</v>
      </c>
      <c r="E32" s="31">
        <f t="shared" si="3"/>
        <v>0</v>
      </c>
      <c r="F32" s="31">
        <f t="shared" si="3"/>
        <v>0</v>
      </c>
      <c r="G32" s="31">
        <f t="shared" si="3"/>
        <v>0</v>
      </c>
      <c r="H32" s="3">
        <v>51510</v>
      </c>
    </row>
    <row r="33" spans="1:9" x14ac:dyDescent="0.45">
      <c r="A33" s="33" t="s">
        <v>221</v>
      </c>
      <c r="B33" s="31">
        <f t="shared" ref="B33:G33" si="4">B$30*$E$84</f>
        <v>0</v>
      </c>
      <c r="C33" s="31">
        <f t="shared" si="4"/>
        <v>0</v>
      </c>
      <c r="D33" s="31">
        <f t="shared" si="4"/>
        <v>0</v>
      </c>
      <c r="E33" s="31">
        <f t="shared" si="4"/>
        <v>0</v>
      </c>
      <c r="F33" s="31">
        <f t="shared" si="4"/>
        <v>0</v>
      </c>
      <c r="G33" s="31">
        <f t="shared" si="4"/>
        <v>0</v>
      </c>
      <c r="H33" s="3">
        <v>51530</v>
      </c>
    </row>
    <row r="34" spans="1:9" x14ac:dyDescent="0.45">
      <c r="A34" s="33" t="s">
        <v>16935</v>
      </c>
      <c r="B34" s="33"/>
      <c r="C34" s="31">
        <f>SUM('TCH Summary'!B56:D56)</f>
        <v>0</v>
      </c>
      <c r="D34" s="31">
        <f>SUM('TCH Summary'!E56:G56)</f>
        <v>0</v>
      </c>
      <c r="E34" s="31">
        <f>SUM('TCH Summary'!H56:J56)</f>
        <v>0</v>
      </c>
      <c r="F34" s="31">
        <f>SUM('TCH Summary'!K56:M56)</f>
        <v>0</v>
      </c>
      <c r="G34" s="31">
        <f>SUM('TCH Summary'!N56:P56)</f>
        <v>0</v>
      </c>
      <c r="H34" s="3">
        <v>50600</v>
      </c>
    </row>
    <row r="35" spans="1:9" x14ac:dyDescent="0.45">
      <c r="A35" s="33" t="s">
        <v>16936</v>
      </c>
      <c r="B35" s="33"/>
      <c r="C35" s="31">
        <f>C$34*$C$85</f>
        <v>0</v>
      </c>
      <c r="D35" s="31">
        <f>D$34*$C$85</f>
        <v>0</v>
      </c>
      <c r="E35" s="31">
        <f>E$34*$C$85</f>
        <v>0</v>
      </c>
      <c r="F35" s="31">
        <f>F$34*$C$85</f>
        <v>0</v>
      </c>
      <c r="G35" s="31">
        <f>G$34*$C$85</f>
        <v>0</v>
      </c>
      <c r="H35" s="3">
        <v>51600</v>
      </c>
    </row>
    <row r="36" spans="1:9" x14ac:dyDescent="0.45">
      <c r="A36" s="33" t="s">
        <v>16937</v>
      </c>
      <c r="B36" s="33"/>
      <c r="C36" s="31">
        <f>C$34*$D$85</f>
        <v>0</v>
      </c>
      <c r="D36" s="31">
        <f>D$34*$D$85</f>
        <v>0</v>
      </c>
      <c r="E36" s="31">
        <f>E$34*$D$85</f>
        <v>0</v>
      </c>
      <c r="F36" s="31">
        <f>F$34*$D$85</f>
        <v>0</v>
      </c>
      <c r="G36" s="31">
        <f>G$34*$D$85</f>
        <v>0</v>
      </c>
      <c r="H36" s="3" t="s">
        <v>25</v>
      </c>
    </row>
    <row r="37" spans="1:9" x14ac:dyDescent="0.45">
      <c r="A37" s="33" t="s">
        <v>16938</v>
      </c>
      <c r="B37" s="33"/>
      <c r="C37" s="31">
        <f>C$34*$E$85</f>
        <v>0</v>
      </c>
      <c r="D37" s="31">
        <f>D$34*$E$85</f>
        <v>0</v>
      </c>
      <c r="E37" s="31">
        <f>E$34*$E$85</f>
        <v>0</v>
      </c>
      <c r="F37" s="31">
        <f>F$34*$E$85</f>
        <v>0</v>
      </c>
      <c r="G37" s="31">
        <f>G$34*$E$85</f>
        <v>0</v>
      </c>
      <c r="H37" s="3">
        <v>51630</v>
      </c>
    </row>
    <row r="38" spans="1:9" x14ac:dyDescent="0.45">
      <c r="A38" s="33" t="s">
        <v>86</v>
      </c>
      <c r="B38" s="33"/>
      <c r="C38" s="31">
        <f>Other!C30</f>
        <v>0</v>
      </c>
      <c r="D38" s="31">
        <f>Other!D30</f>
        <v>0</v>
      </c>
      <c r="E38" s="31">
        <f>Other!E30</f>
        <v>0</v>
      </c>
      <c r="F38" s="31">
        <f>Other!F30</f>
        <v>0</v>
      </c>
      <c r="G38" s="31">
        <f>Other!G30</f>
        <v>0</v>
      </c>
      <c r="H38" s="3">
        <v>50600</v>
      </c>
    </row>
    <row r="39" spans="1:9" x14ac:dyDescent="0.45">
      <c r="A39" s="33" t="s">
        <v>87</v>
      </c>
      <c r="B39" s="33"/>
      <c r="C39" s="31">
        <f>C$38*$C$85</f>
        <v>0</v>
      </c>
      <c r="D39" s="31">
        <f>D$38*$C$85</f>
        <v>0</v>
      </c>
      <c r="E39" s="31">
        <f>E$38*$C$85</f>
        <v>0</v>
      </c>
      <c r="F39" s="31">
        <f>F$38*$C$85</f>
        <v>0</v>
      </c>
      <c r="G39" s="31">
        <f>G$38*$C$85</f>
        <v>0</v>
      </c>
      <c r="H39" s="3">
        <v>51600</v>
      </c>
    </row>
    <row r="40" spans="1:9" x14ac:dyDescent="0.45">
      <c r="A40" s="33" t="s">
        <v>109</v>
      </c>
      <c r="B40" s="33"/>
      <c r="C40" s="31">
        <f>C$38*$D$85</f>
        <v>0</v>
      </c>
      <c r="D40" s="31">
        <f>D$38*$D$85</f>
        <v>0</v>
      </c>
      <c r="E40" s="31">
        <f>E$38*$D$85</f>
        <v>0</v>
      </c>
      <c r="F40" s="31">
        <f>F$38*$D$85</f>
        <v>0</v>
      </c>
      <c r="G40" s="31">
        <f>G$38*$D$85</f>
        <v>0</v>
      </c>
      <c r="H40" s="3" t="s">
        <v>25</v>
      </c>
    </row>
    <row r="41" spans="1:9" x14ac:dyDescent="0.45">
      <c r="A41" s="36" t="s">
        <v>88</v>
      </c>
      <c r="B41" s="36"/>
      <c r="C41" s="32">
        <f>C$38*$E$85</f>
        <v>0</v>
      </c>
      <c r="D41" s="32">
        <f>D$38*$E$85</f>
        <v>0</v>
      </c>
      <c r="E41" s="32">
        <f>E$38*$E$85</f>
        <v>0</v>
      </c>
      <c r="F41" s="32">
        <f>F$38*$E$85</f>
        <v>0</v>
      </c>
      <c r="G41" s="32">
        <f>G$38*$E$85</f>
        <v>0</v>
      </c>
      <c r="H41" s="3">
        <v>51630</v>
      </c>
    </row>
    <row r="42" spans="1:9" x14ac:dyDescent="0.45">
      <c r="A42" s="21" t="s">
        <v>90</v>
      </c>
      <c r="B42" s="34">
        <f>SUM(B26:B41)</f>
        <v>0</v>
      </c>
      <c r="C42" s="34">
        <f>SUM(C26:C41)</f>
        <v>0</v>
      </c>
      <c r="D42" s="34">
        <f t="shared" ref="D42:G42" si="5">SUM(D26:D41)</f>
        <v>0</v>
      </c>
      <c r="E42" s="34">
        <f t="shared" si="5"/>
        <v>0</v>
      </c>
      <c r="F42" s="34">
        <f t="shared" si="5"/>
        <v>0</v>
      </c>
      <c r="G42" s="34">
        <f t="shared" si="5"/>
        <v>0</v>
      </c>
    </row>
    <row r="43" spans="1:9" x14ac:dyDescent="0.45">
      <c r="A43" s="33"/>
      <c r="B43" s="33"/>
      <c r="C43" s="17"/>
      <c r="D43" s="17"/>
      <c r="E43" s="22"/>
      <c r="F43" s="22"/>
      <c r="G43" s="17"/>
    </row>
    <row r="44" spans="1:9" x14ac:dyDescent="0.45">
      <c r="A44" s="30" t="s">
        <v>47</v>
      </c>
      <c r="B44" s="30"/>
      <c r="C44" s="18"/>
      <c r="D44" s="19"/>
      <c r="E44" s="19"/>
      <c r="F44" s="19"/>
      <c r="G44" s="19"/>
    </row>
    <row r="45" spans="1:9" x14ac:dyDescent="0.45">
      <c r="A45" s="1" t="s">
        <v>91</v>
      </c>
      <c r="C45" s="18">
        <f>C10</f>
        <v>0</v>
      </c>
      <c r="D45" s="18">
        <f>D10</f>
        <v>0</v>
      </c>
      <c r="E45" s="18">
        <f>E10</f>
        <v>0</v>
      </c>
      <c r="F45" s="18">
        <f>F10</f>
        <v>0</v>
      </c>
      <c r="G45" s="18">
        <f>G10</f>
        <v>0</v>
      </c>
      <c r="H45" s="3">
        <v>53000</v>
      </c>
      <c r="I45" s="1" t="s">
        <v>76</v>
      </c>
    </row>
    <row r="46" spans="1:9" x14ac:dyDescent="0.45">
      <c r="A46" s="1" t="str">
        <f>Other!A42</f>
        <v>Instructional</v>
      </c>
      <c r="B46" s="18">
        <f>Other!B42</f>
        <v>0</v>
      </c>
      <c r="C46" s="18">
        <f>Other!C42</f>
        <v>0</v>
      </c>
      <c r="D46" s="18">
        <f>Other!D42</f>
        <v>0</v>
      </c>
      <c r="E46" s="18">
        <f>Other!E42</f>
        <v>0</v>
      </c>
      <c r="F46" s="18">
        <f>Other!F42</f>
        <v>0</v>
      </c>
      <c r="G46" s="18">
        <f>Other!G42</f>
        <v>0</v>
      </c>
      <c r="H46" s="3">
        <v>54000</v>
      </c>
    </row>
    <row r="47" spans="1:9" x14ac:dyDescent="0.45">
      <c r="A47" s="1" t="str">
        <f>Other!A43</f>
        <v>Specialized Equipment - Non Capital</v>
      </c>
      <c r="B47" s="18">
        <f>Other!B43</f>
        <v>0</v>
      </c>
      <c r="C47" s="18">
        <f>Other!C43</f>
        <v>0</v>
      </c>
      <c r="D47" s="18">
        <f>Other!D43</f>
        <v>0</v>
      </c>
      <c r="E47" s="18">
        <f>Other!E43</f>
        <v>0</v>
      </c>
      <c r="F47" s="18">
        <f>Other!F43</f>
        <v>0</v>
      </c>
      <c r="G47" s="18">
        <f>Other!G43</f>
        <v>0</v>
      </c>
      <c r="H47" s="48" t="s">
        <v>125</v>
      </c>
    </row>
    <row r="48" spans="1:9" x14ac:dyDescent="0.45">
      <c r="A48" s="1" t="str">
        <f>Other!A44</f>
        <v>Other Non Salary 1</v>
      </c>
      <c r="B48" s="18">
        <f>Other!B44</f>
        <v>0</v>
      </c>
      <c r="C48" s="18">
        <f>Other!C44</f>
        <v>0</v>
      </c>
      <c r="D48" s="18">
        <f>Other!D44</f>
        <v>0</v>
      </c>
      <c r="E48" s="18">
        <f>Other!E44</f>
        <v>0</v>
      </c>
      <c r="F48" s="18">
        <f>Other!F44</f>
        <v>0</v>
      </c>
      <c r="G48" s="18">
        <f>Other!G44</f>
        <v>0</v>
      </c>
      <c r="H48" s="48" t="s">
        <v>125</v>
      </c>
    </row>
    <row r="49" spans="1:9" x14ac:dyDescent="0.45">
      <c r="A49" s="1" t="str">
        <f>Other!A45</f>
        <v>Other Non Salary 2</v>
      </c>
      <c r="B49" s="18">
        <f>Other!B45</f>
        <v>0</v>
      </c>
      <c r="C49" s="18">
        <f>Other!C45</f>
        <v>0</v>
      </c>
      <c r="D49" s="18">
        <f>Other!D45</f>
        <v>0</v>
      </c>
      <c r="E49" s="18">
        <f>Other!E45</f>
        <v>0</v>
      </c>
      <c r="F49" s="18">
        <f>Other!F45</f>
        <v>0</v>
      </c>
      <c r="G49" s="18">
        <f>Other!G45</f>
        <v>0</v>
      </c>
      <c r="H49" s="48" t="s">
        <v>125</v>
      </c>
    </row>
    <row r="50" spans="1:9" x14ac:dyDescent="0.45">
      <c r="A50" s="28" t="str">
        <f>Other!A46</f>
        <v>Other Non Salary 3</v>
      </c>
      <c r="B50" s="35">
        <f>Other!B46</f>
        <v>0</v>
      </c>
      <c r="C50" s="35">
        <f>Other!C46</f>
        <v>0</v>
      </c>
      <c r="D50" s="35">
        <f>Other!D46</f>
        <v>0</v>
      </c>
      <c r="E50" s="35">
        <f>Other!E46</f>
        <v>0</v>
      </c>
      <c r="F50" s="35">
        <f>Other!F46</f>
        <v>0</v>
      </c>
      <c r="G50" s="35">
        <f>Other!G46</f>
        <v>0</v>
      </c>
      <c r="H50" s="48" t="s">
        <v>125</v>
      </c>
    </row>
    <row r="51" spans="1:9" x14ac:dyDescent="0.45">
      <c r="A51" s="2" t="s">
        <v>60</v>
      </c>
      <c r="B51" s="18">
        <f t="shared" ref="B51:G51" si="6">SUM(B45:B50)</f>
        <v>0</v>
      </c>
      <c r="C51" s="18">
        <f t="shared" si="6"/>
        <v>0</v>
      </c>
      <c r="D51" s="18">
        <f t="shared" si="6"/>
        <v>0</v>
      </c>
      <c r="E51" s="18">
        <f t="shared" si="6"/>
        <v>0</v>
      </c>
      <c r="F51" s="18">
        <f t="shared" si="6"/>
        <v>0</v>
      </c>
      <c r="G51" s="18">
        <f t="shared" si="6"/>
        <v>0</v>
      </c>
    </row>
    <row r="52" spans="1:9" x14ac:dyDescent="0.45">
      <c r="A52" s="2" t="s">
        <v>183</v>
      </c>
      <c r="B52" s="2"/>
      <c r="C52" s="18"/>
      <c r="D52" s="112">
        <f>'Program Summary'!$D$56</f>
        <v>0.02</v>
      </c>
      <c r="E52" s="112">
        <f>'Program Summary'!$D$56</f>
        <v>0.02</v>
      </c>
      <c r="F52" s="112">
        <f>'Program Summary'!$D$56</f>
        <v>0.02</v>
      </c>
      <c r="G52" s="112">
        <f>'Program Summary'!$D$56</f>
        <v>0.02</v>
      </c>
    </row>
    <row r="53" spans="1:9" x14ac:dyDescent="0.45">
      <c r="A53" s="2" t="s">
        <v>182</v>
      </c>
      <c r="B53" s="34">
        <f t="shared" ref="B53:D53" si="7">B45+SUM(B46:B50)*(1+B52)</f>
        <v>0</v>
      </c>
      <c r="C53" s="34">
        <f t="shared" si="7"/>
        <v>0</v>
      </c>
      <c r="D53" s="34">
        <f t="shared" si="7"/>
        <v>0</v>
      </c>
      <c r="E53" s="34">
        <f>E45+SUM(E46:E50)*(1+E52)^2</f>
        <v>0</v>
      </c>
      <c r="F53" s="34">
        <f>F45+SUM(F46:F50)*(1+F52)^3</f>
        <v>0</v>
      </c>
      <c r="G53" s="34">
        <f>G45+SUM(G46:G50)*(1+G52)^4</f>
        <v>0</v>
      </c>
    </row>
    <row r="54" spans="1:9" x14ac:dyDescent="0.45">
      <c r="A54" s="51" t="s">
        <v>141</v>
      </c>
      <c r="B54" s="51"/>
      <c r="C54" s="52" t="str">
        <f>IFERROR((C53-C45)/'Summary - BOG'!C10,"")</f>
        <v/>
      </c>
      <c r="D54" s="52" t="str">
        <f>IFERROR((D53-D45)/'Summary - BOG'!D10,"")</f>
        <v/>
      </c>
      <c r="E54" s="52" t="str">
        <f>IFERROR((E53-E45)/'Summary - BOG'!E10,"")</f>
        <v/>
      </c>
      <c r="F54" s="52" t="str">
        <f>IFERROR((F53-F45)/'Summary - BOG'!F10,"")</f>
        <v/>
      </c>
      <c r="G54" s="52" t="str">
        <f>IFERROR((G53-G45)/'Summary - BOG'!G10,"")</f>
        <v/>
      </c>
    </row>
    <row r="55" spans="1:9" x14ac:dyDescent="0.45">
      <c r="A55" s="2"/>
      <c r="B55" s="2"/>
      <c r="C55" s="19"/>
      <c r="D55" s="19"/>
      <c r="E55" s="19"/>
      <c r="F55" s="19"/>
      <c r="G55" s="19"/>
    </row>
    <row r="56" spans="1:9" x14ac:dyDescent="0.45">
      <c r="A56" s="30" t="s">
        <v>52</v>
      </c>
      <c r="B56" s="30"/>
      <c r="C56" s="19"/>
      <c r="D56" s="19"/>
      <c r="E56" s="19"/>
      <c r="F56" s="19"/>
      <c r="G56" s="19"/>
    </row>
    <row r="57" spans="1:9" x14ac:dyDescent="0.45">
      <c r="A57" s="1" t="s">
        <v>54</v>
      </c>
      <c r="C57" s="39">
        <f>SUM('TCH Summary'!B68:D68)</f>
        <v>0</v>
      </c>
      <c r="D57" s="39">
        <f>SUM('TCH Summary'!E68:G68)</f>
        <v>0</v>
      </c>
      <c r="E57" s="39">
        <f>SUM('TCH Summary'!H68:J68)</f>
        <v>0</v>
      </c>
      <c r="F57" s="39">
        <f>SUM('TCH Summary'!K68:M68)</f>
        <v>0</v>
      </c>
      <c r="G57" s="39">
        <f>SUM('TCH Summary'!N68:P68)</f>
        <v>0</v>
      </c>
      <c r="H57" s="3" t="s">
        <v>25</v>
      </c>
      <c r="I57" s="1" t="s">
        <v>124</v>
      </c>
    </row>
    <row r="58" spans="1:9" x14ac:dyDescent="0.45">
      <c r="A58" s="1" t="s">
        <v>56</v>
      </c>
      <c r="C58" s="39">
        <f>SUM('TCH Summary'!B69:D69)</f>
        <v>0</v>
      </c>
      <c r="D58" s="39">
        <f>SUM('TCH Summary'!E69:G69)</f>
        <v>0</v>
      </c>
      <c r="E58" s="39">
        <f>SUM('TCH Summary'!H69:J69)</f>
        <v>0</v>
      </c>
      <c r="F58" s="39">
        <f>SUM('TCH Summary'!K69:M69)</f>
        <v>0</v>
      </c>
      <c r="G58" s="39">
        <f>SUM('TCH Summary'!N69:P69)</f>
        <v>0</v>
      </c>
      <c r="H58" s="3" t="s">
        <v>25</v>
      </c>
      <c r="I58" s="1" t="s">
        <v>124</v>
      </c>
    </row>
    <row r="59" spans="1:9" x14ac:dyDescent="0.45">
      <c r="A59" s="1" t="s">
        <v>57</v>
      </c>
      <c r="C59" s="39">
        <f>SUM('Enrol Summary'!$B$50:$D$50)*'Summary - Finance'!$E$115</f>
        <v>0</v>
      </c>
      <c r="D59" s="39">
        <f>SUM('Enrol Summary'!$E$50:$G$50)*'Summary - Finance'!$E$115</f>
        <v>0</v>
      </c>
      <c r="E59" s="39">
        <f>SUM('Enrol Summary'!$H$50:$J$50)*'Summary - Finance'!$E$115</f>
        <v>0</v>
      </c>
      <c r="F59" s="39">
        <f>SUM('Enrol Summary'!$K$50:$M$50)*'Summary - Finance'!$E$115</f>
        <v>0</v>
      </c>
      <c r="G59" s="39">
        <f>SUM('Enrol Summary'!$N$50:$P$50)*'Summary - Finance'!$E$115</f>
        <v>0</v>
      </c>
      <c r="H59" s="3" t="s">
        <v>25</v>
      </c>
      <c r="I59" s="1" t="s">
        <v>124</v>
      </c>
    </row>
    <row r="60" spans="1:9" x14ac:dyDescent="0.45">
      <c r="A60" s="1" t="s">
        <v>53</v>
      </c>
      <c r="C60" s="39">
        <f>SUM('Enrol Summary'!$B67:$D67)*$C$101</f>
        <v>0</v>
      </c>
      <c r="D60" s="39">
        <f>SUM('Enrol Summary'!$E67:$G67)*$C$101</f>
        <v>0</v>
      </c>
      <c r="E60" s="39">
        <f>SUM('Enrol Summary'!$H67:$J67)*$C$101</f>
        <v>0</v>
      </c>
      <c r="F60" s="39">
        <f>SUM('Enrol Summary'!$K67:$M67)*$C$101</f>
        <v>0</v>
      </c>
      <c r="G60" s="39">
        <f>SUM('Enrol Summary'!$N67:$P67)*$C$101</f>
        <v>0</v>
      </c>
      <c r="H60" s="3" t="s">
        <v>25</v>
      </c>
      <c r="I60" s="1" t="s">
        <v>124</v>
      </c>
    </row>
    <row r="61" spans="1:9" x14ac:dyDescent="0.45">
      <c r="A61" s="28" t="s">
        <v>55</v>
      </c>
      <c r="B61" s="28"/>
      <c r="C61" s="41"/>
      <c r="D61" s="41"/>
      <c r="E61" s="41"/>
      <c r="F61" s="41"/>
      <c r="G61" s="41"/>
      <c r="H61" s="40" t="s">
        <v>104</v>
      </c>
    </row>
    <row r="62" spans="1:9" x14ac:dyDescent="0.45">
      <c r="A62" s="2" t="s">
        <v>61</v>
      </c>
      <c r="B62" s="2"/>
      <c r="C62" s="18">
        <f>SUM(C57:C61)</f>
        <v>0</v>
      </c>
      <c r="D62" s="18">
        <f>SUM(D57:D61)</f>
        <v>0</v>
      </c>
      <c r="E62" s="18">
        <f>SUM(E57:E61)</f>
        <v>0</v>
      </c>
      <c r="F62" s="18">
        <f>SUM(F57:F61)</f>
        <v>0</v>
      </c>
      <c r="G62" s="18">
        <f>SUM(G57:G61)</f>
        <v>0</v>
      </c>
    </row>
    <row r="63" spans="1:9" x14ac:dyDescent="0.45">
      <c r="C63" s="19"/>
      <c r="D63" s="19"/>
      <c r="E63" s="19"/>
      <c r="F63" s="19"/>
      <c r="G63" s="19"/>
    </row>
    <row r="64" spans="1:9" x14ac:dyDescent="0.45">
      <c r="A64" s="2" t="s">
        <v>6</v>
      </c>
      <c r="B64" s="19">
        <f t="shared" ref="B64:G64" si="8">SUM(B23,B42,B51,B62)</f>
        <v>0</v>
      </c>
      <c r="C64" s="19">
        <f t="shared" si="8"/>
        <v>0</v>
      </c>
      <c r="D64" s="19">
        <f t="shared" si="8"/>
        <v>0</v>
      </c>
      <c r="E64" s="19">
        <f t="shared" si="8"/>
        <v>0</v>
      </c>
      <c r="F64" s="19">
        <f t="shared" si="8"/>
        <v>0</v>
      </c>
      <c r="G64" s="19">
        <f t="shared" si="8"/>
        <v>0</v>
      </c>
    </row>
    <row r="65" spans="1:8" x14ac:dyDescent="0.45">
      <c r="C65" s="19"/>
      <c r="D65" s="19"/>
      <c r="E65" s="19"/>
      <c r="F65" s="19"/>
      <c r="G65" s="19"/>
    </row>
    <row r="66" spans="1:8" x14ac:dyDescent="0.45">
      <c r="A66" s="2" t="s">
        <v>94</v>
      </c>
      <c r="B66" s="19">
        <f t="shared" ref="B66:G66" si="9">B12-B64</f>
        <v>0</v>
      </c>
      <c r="C66" s="19">
        <f t="shared" si="9"/>
        <v>0</v>
      </c>
      <c r="D66" s="19">
        <f t="shared" si="9"/>
        <v>0</v>
      </c>
      <c r="E66" s="19">
        <f t="shared" si="9"/>
        <v>0</v>
      </c>
      <c r="F66" s="19">
        <f t="shared" si="9"/>
        <v>0</v>
      </c>
      <c r="G66" s="19">
        <f t="shared" si="9"/>
        <v>0</v>
      </c>
    </row>
    <row r="67" spans="1:8" x14ac:dyDescent="0.45">
      <c r="A67" s="2" t="s">
        <v>11</v>
      </c>
      <c r="B67" s="2"/>
      <c r="C67" s="37" t="str">
        <f>IFERROR(C66/C12,"")</f>
        <v/>
      </c>
      <c r="D67" s="37" t="str">
        <f>IFERROR(D66/D12,"")</f>
        <v/>
      </c>
      <c r="E67" s="37" t="str">
        <f>IFERROR(E66/E12,"")</f>
        <v/>
      </c>
      <c r="F67" s="37" t="str">
        <f>IFERROR(F66/F12,"")</f>
        <v/>
      </c>
      <c r="G67" s="37" t="str">
        <f>IFERROR(G66/G12,"")</f>
        <v/>
      </c>
    </row>
    <row r="68" spans="1:8" x14ac:dyDescent="0.45">
      <c r="C68" s="19"/>
      <c r="D68" s="19"/>
      <c r="E68" s="19"/>
      <c r="F68" s="19"/>
      <c r="G68" s="19"/>
    </row>
    <row r="69" spans="1:8" x14ac:dyDescent="0.45">
      <c r="A69" s="30" t="s">
        <v>96</v>
      </c>
      <c r="B69" s="30"/>
      <c r="C69" s="19"/>
      <c r="D69" s="19"/>
      <c r="E69" s="19"/>
      <c r="F69" s="19"/>
      <c r="G69" s="19"/>
    </row>
    <row r="70" spans="1:8" x14ac:dyDescent="0.45">
      <c r="A70" s="1" t="str">
        <f>Other!A57</f>
        <v>Other Internal Depts</v>
      </c>
      <c r="B70" s="19">
        <f>Other!B57</f>
        <v>0</v>
      </c>
      <c r="C70" s="19">
        <f>Other!C57</f>
        <v>0</v>
      </c>
      <c r="D70" s="19">
        <f>Other!D57</f>
        <v>0</v>
      </c>
      <c r="E70" s="19">
        <f>Other!E57</f>
        <v>0</v>
      </c>
      <c r="F70" s="19">
        <f>Other!F57</f>
        <v>0</v>
      </c>
      <c r="G70" s="19">
        <f>Other!G57</f>
        <v>0</v>
      </c>
      <c r="H70" s="48" t="s">
        <v>125</v>
      </c>
    </row>
    <row r="71" spans="1:8" x14ac:dyDescent="0.45">
      <c r="A71" s="1" t="str">
        <f>Other!A58</f>
        <v>Other Capital 1</v>
      </c>
      <c r="B71" s="19">
        <f>Other!B58</f>
        <v>0</v>
      </c>
      <c r="C71" s="19">
        <f>Other!C58</f>
        <v>0</v>
      </c>
      <c r="D71" s="19">
        <f>Other!D58</f>
        <v>0</v>
      </c>
      <c r="E71" s="19">
        <f>Other!E58</f>
        <v>0</v>
      </c>
      <c r="F71" s="19">
        <f>Other!F58</f>
        <v>0</v>
      </c>
      <c r="G71" s="19">
        <f>Other!G58</f>
        <v>0</v>
      </c>
      <c r="H71" s="48" t="s">
        <v>125</v>
      </c>
    </row>
    <row r="72" spans="1:8" x14ac:dyDescent="0.45">
      <c r="A72" s="28" t="str">
        <f>Other!A59</f>
        <v>Other Capital 2</v>
      </c>
      <c r="B72" s="29">
        <f>Other!B59</f>
        <v>0</v>
      </c>
      <c r="C72" s="29">
        <f>Other!C59</f>
        <v>0</v>
      </c>
      <c r="D72" s="29">
        <f>Other!D59</f>
        <v>0</v>
      </c>
      <c r="E72" s="29">
        <f>Other!E59</f>
        <v>0</v>
      </c>
      <c r="F72" s="29">
        <f>Other!F59</f>
        <v>0</v>
      </c>
      <c r="G72" s="29">
        <f>Other!G59</f>
        <v>0</v>
      </c>
      <c r="H72" s="48" t="s">
        <v>125</v>
      </c>
    </row>
    <row r="73" spans="1:8" x14ac:dyDescent="0.45">
      <c r="A73" s="2" t="s">
        <v>101</v>
      </c>
      <c r="B73" s="19">
        <f t="shared" ref="B73:G73" si="10">SUM(B70:B72)</f>
        <v>0</v>
      </c>
      <c r="C73" s="19">
        <f t="shared" si="10"/>
        <v>0</v>
      </c>
      <c r="D73" s="19">
        <f t="shared" si="10"/>
        <v>0</v>
      </c>
      <c r="E73" s="19">
        <f t="shared" si="10"/>
        <v>0</v>
      </c>
      <c r="F73" s="19">
        <f t="shared" si="10"/>
        <v>0</v>
      </c>
      <c r="G73" s="19">
        <f t="shared" si="10"/>
        <v>0</v>
      </c>
    </row>
    <row r="74" spans="1:8" x14ac:dyDescent="0.45">
      <c r="C74" s="19"/>
      <c r="D74" s="19"/>
      <c r="E74" s="19"/>
      <c r="F74" s="19"/>
      <c r="G74" s="19"/>
    </row>
    <row r="75" spans="1:8" x14ac:dyDescent="0.45">
      <c r="A75" s="30" t="str">
        <f>Other!A69</f>
        <v>Non Salary Charges to be incurred by Other Internal Depts</v>
      </c>
      <c r="B75" s="30"/>
      <c r="C75" s="19"/>
      <c r="D75" s="19"/>
      <c r="E75" s="19"/>
      <c r="F75" s="19"/>
      <c r="G75" s="19"/>
    </row>
    <row r="76" spans="1:8" x14ac:dyDescent="0.45">
      <c r="A76" s="1" t="str">
        <f>Other!A70</f>
        <v>Total Internal Depts</v>
      </c>
      <c r="B76" s="18">
        <f>Other!B70</f>
        <v>0</v>
      </c>
      <c r="C76" s="18">
        <f>Other!C70</f>
        <v>0</v>
      </c>
      <c r="D76" s="18">
        <f>Other!D70</f>
        <v>0</v>
      </c>
      <c r="E76" s="18">
        <f>Other!E70</f>
        <v>0</v>
      </c>
      <c r="F76" s="18">
        <f>Other!F70</f>
        <v>0</v>
      </c>
      <c r="G76" s="18">
        <f>Other!G70</f>
        <v>0</v>
      </c>
      <c r="H76" s="48" t="s">
        <v>125</v>
      </c>
    </row>
    <row r="77" spans="1:8" x14ac:dyDescent="0.45">
      <c r="A77" s="1" t="str">
        <f>Other!A71</f>
        <v>Library Costs (calc at base amt per student semester)</v>
      </c>
      <c r="C77" s="18">
        <f>Other!C71</f>
        <v>0</v>
      </c>
      <c r="D77" s="18">
        <f>Other!D71</f>
        <v>0</v>
      </c>
      <c r="E77" s="18">
        <f>Other!E71</f>
        <v>0</v>
      </c>
      <c r="F77" s="18">
        <f>Other!F71</f>
        <v>0</v>
      </c>
      <c r="G77" s="18">
        <f>Other!G71</f>
        <v>0</v>
      </c>
      <c r="H77" s="48" t="s">
        <v>125</v>
      </c>
    </row>
    <row r="78" spans="1:8" x14ac:dyDescent="0.45">
      <c r="A78" s="5" t="s">
        <v>65</v>
      </c>
      <c r="B78" s="19">
        <f t="shared" ref="B78:G78" si="11">SUM(B76:B77)</f>
        <v>0</v>
      </c>
      <c r="C78" s="19">
        <f t="shared" si="11"/>
        <v>0</v>
      </c>
      <c r="D78" s="19">
        <f t="shared" si="11"/>
        <v>0</v>
      </c>
      <c r="E78" s="19">
        <f t="shared" si="11"/>
        <v>0</v>
      </c>
      <c r="F78" s="19">
        <f t="shared" si="11"/>
        <v>0</v>
      </c>
      <c r="G78" s="19">
        <f t="shared" si="11"/>
        <v>0</v>
      </c>
    </row>
    <row r="79" spans="1:8" x14ac:dyDescent="0.45">
      <c r="A79" s="2"/>
      <c r="B79" s="2"/>
      <c r="C79" s="20"/>
      <c r="D79" s="20"/>
      <c r="E79" s="20"/>
      <c r="F79" s="20"/>
      <c r="G79" s="20"/>
    </row>
    <row r="80" spans="1:8" x14ac:dyDescent="0.45">
      <c r="A80" s="30" t="s">
        <v>140</v>
      </c>
      <c r="B80" s="30"/>
      <c r="C80" s="20"/>
      <c r="D80" s="20"/>
      <c r="E80" s="20"/>
      <c r="F80" s="20"/>
      <c r="G80" s="20"/>
    </row>
    <row r="81" spans="1:6" x14ac:dyDescent="0.45">
      <c r="A81" s="30" t="s">
        <v>171</v>
      </c>
      <c r="B81" s="30"/>
      <c r="C81" s="9" t="s">
        <v>102</v>
      </c>
      <c r="D81" s="8" t="s">
        <v>105</v>
      </c>
      <c r="E81" s="8" t="s">
        <v>103</v>
      </c>
    </row>
    <row r="82" spans="1:6" x14ac:dyDescent="0.45">
      <c r="A82" s="1" t="s">
        <v>43</v>
      </c>
      <c r="C82" s="43">
        <v>6.4000000000000001E-2</v>
      </c>
      <c r="D82" s="44">
        <v>6.5000000000000002E-2</v>
      </c>
      <c r="E82" s="44">
        <v>0.11600000000000001</v>
      </c>
    </row>
    <row r="83" spans="1:6" x14ac:dyDescent="0.45">
      <c r="A83" s="1" t="s">
        <v>79</v>
      </c>
      <c r="C83" s="43">
        <v>8.4000000000000005E-2</v>
      </c>
      <c r="D83" s="44">
        <v>0.11</v>
      </c>
      <c r="E83" s="44">
        <v>0.106</v>
      </c>
    </row>
    <row r="84" spans="1:6" x14ac:dyDescent="0.45">
      <c r="A84" s="1" t="s">
        <v>110</v>
      </c>
      <c r="C84" s="43">
        <v>9.5000000000000001E-2</v>
      </c>
      <c r="D84" s="44">
        <v>3.5000000000000003E-2</v>
      </c>
      <c r="E84" s="44">
        <v>0.06</v>
      </c>
    </row>
    <row r="85" spans="1:6" x14ac:dyDescent="0.45">
      <c r="A85" s="1" t="s">
        <v>46</v>
      </c>
      <c r="C85" s="43">
        <v>9.5000000000000001E-2</v>
      </c>
      <c r="D85" s="44">
        <v>0</v>
      </c>
      <c r="E85" s="44">
        <v>4.4999999999999998E-2</v>
      </c>
    </row>
    <row r="87" spans="1:6" x14ac:dyDescent="0.45">
      <c r="A87" s="30" t="s">
        <v>99</v>
      </c>
      <c r="B87" s="30"/>
    </row>
    <row r="88" spans="1:6" x14ac:dyDescent="0.45">
      <c r="A88" s="1" t="s">
        <v>100</v>
      </c>
      <c r="C88" s="46">
        <v>60</v>
      </c>
    </row>
    <row r="90" spans="1:6" x14ac:dyDescent="0.45">
      <c r="A90" s="30" t="s">
        <v>120</v>
      </c>
      <c r="B90" s="30"/>
      <c r="C90" s="1"/>
    </row>
    <row r="91" spans="1:6" x14ac:dyDescent="0.45">
      <c r="A91" s="1" t="s">
        <v>172</v>
      </c>
      <c r="C91" s="47">
        <v>5779385</v>
      </c>
    </row>
    <row r="92" spans="1:6" x14ac:dyDescent="0.45">
      <c r="A92" s="1" t="s">
        <v>122</v>
      </c>
      <c r="C92" s="47">
        <v>19249</v>
      </c>
    </row>
    <row r="93" spans="1:6" x14ac:dyDescent="0.45">
      <c r="A93" s="1" t="s">
        <v>123</v>
      </c>
      <c r="C93" s="47">
        <f>C91/C92</f>
        <v>300.24338926697493</v>
      </c>
      <c r="D93" s="1" t="s">
        <v>173</v>
      </c>
      <c r="E93" s="47"/>
      <c r="F93" s="47"/>
    </row>
    <row r="94" spans="1:6" x14ac:dyDescent="0.45">
      <c r="C94" s="1"/>
    </row>
    <row r="95" spans="1:6" x14ac:dyDescent="0.45">
      <c r="A95" s="30" t="s">
        <v>121</v>
      </c>
      <c r="B95" s="30"/>
    </row>
    <row r="96" spans="1:6" x14ac:dyDescent="0.45">
      <c r="A96" s="1" t="s">
        <v>175</v>
      </c>
      <c r="C96" s="47">
        <v>928881</v>
      </c>
    </row>
    <row r="97" spans="1:7" x14ac:dyDescent="0.45">
      <c r="A97" s="1" t="s">
        <v>122</v>
      </c>
      <c r="C97" s="47">
        <v>1827</v>
      </c>
    </row>
    <row r="98" spans="1:7" x14ac:dyDescent="0.45">
      <c r="A98" s="1" t="s">
        <v>123</v>
      </c>
      <c r="C98" s="47">
        <f>C96/C97</f>
        <v>508.41871921182263</v>
      </c>
      <c r="D98" s="1" t="s">
        <v>174</v>
      </c>
    </row>
    <row r="99" spans="1:7" x14ac:dyDescent="0.45">
      <c r="C99" s="1"/>
    </row>
    <row r="100" spans="1:7" x14ac:dyDescent="0.45">
      <c r="A100" s="30" t="s">
        <v>176</v>
      </c>
      <c r="B100" s="30"/>
    </row>
    <row r="101" spans="1:7" x14ac:dyDescent="0.45">
      <c r="A101" s="1" t="s">
        <v>178</v>
      </c>
      <c r="C101" s="45">
        <v>0.125</v>
      </c>
      <c r="D101" s="1" t="s">
        <v>177</v>
      </c>
    </row>
    <row r="102" spans="1:7" x14ac:dyDescent="0.45">
      <c r="C102" s="1"/>
    </row>
    <row r="103" spans="1:7" x14ac:dyDescent="0.45">
      <c r="A103" s="30" t="s">
        <v>119</v>
      </c>
      <c r="B103" s="30"/>
    </row>
    <row r="104" spans="1:7" ht="42.75" x14ac:dyDescent="0.45">
      <c r="A104" s="30" t="s">
        <v>145</v>
      </c>
      <c r="B104" s="30"/>
      <c r="C104" s="9" t="s">
        <v>179</v>
      </c>
      <c r="D104" s="9" t="s">
        <v>180</v>
      </c>
      <c r="E104" s="2" t="s">
        <v>162</v>
      </c>
      <c r="F104" s="9" t="s">
        <v>163</v>
      </c>
      <c r="G104" s="1" t="s">
        <v>252</v>
      </c>
    </row>
    <row r="105" spans="1:7" x14ac:dyDescent="0.45">
      <c r="A105" s="1" t="s">
        <v>111</v>
      </c>
      <c r="C105" s="47">
        <v>2906</v>
      </c>
      <c r="D105" s="47">
        <v>777200</v>
      </c>
      <c r="E105" s="47">
        <f t="shared" ref="E105:E114" si="12">D105/C105</f>
        <v>267.44666207845836</v>
      </c>
      <c r="F105" s="47">
        <v>204.86283271808821</v>
      </c>
    </row>
    <row r="106" spans="1:7" x14ac:dyDescent="0.45">
      <c r="A106" s="1" t="s">
        <v>114</v>
      </c>
      <c r="C106" s="47">
        <v>2879</v>
      </c>
      <c r="D106" s="47">
        <v>1127800</v>
      </c>
      <c r="E106" s="47">
        <f t="shared" si="12"/>
        <v>391.73324070857939</v>
      </c>
      <c r="F106" s="47">
        <v>213.56235294117647</v>
      </c>
    </row>
    <row r="107" spans="1:7" x14ac:dyDescent="0.45">
      <c r="A107" s="1" t="s">
        <v>113</v>
      </c>
      <c r="C107" s="47">
        <v>2298</v>
      </c>
      <c r="D107" s="107">
        <v>901300</v>
      </c>
      <c r="E107" s="47">
        <f t="shared" si="12"/>
        <v>392.21061792863361</v>
      </c>
      <c r="F107" s="47">
        <v>237.05636309700387</v>
      </c>
    </row>
    <row r="108" spans="1:7" x14ac:dyDescent="0.45">
      <c r="A108" s="1" t="s">
        <v>118</v>
      </c>
      <c r="C108" s="47">
        <v>6488</v>
      </c>
      <c r="D108" s="107">
        <v>2524400</v>
      </c>
      <c r="E108" s="47">
        <f t="shared" si="12"/>
        <v>389.08754623921084</v>
      </c>
      <c r="F108" s="47">
        <v>479.69083812654065</v>
      </c>
    </row>
    <row r="109" spans="1:7" x14ac:dyDescent="0.45">
      <c r="A109" s="1" t="s">
        <v>112</v>
      </c>
      <c r="C109" s="47">
        <v>1757</v>
      </c>
      <c r="D109" s="107">
        <v>628200</v>
      </c>
      <c r="E109" s="47">
        <f t="shared" si="12"/>
        <v>357.54126351735914</v>
      </c>
      <c r="F109" s="47">
        <v>326.10384012539186</v>
      </c>
    </row>
    <row r="110" spans="1:7" x14ac:dyDescent="0.45">
      <c r="A110" s="1" t="s">
        <v>115</v>
      </c>
      <c r="C110" s="47">
        <v>2603</v>
      </c>
      <c r="D110" s="107">
        <v>1589800</v>
      </c>
      <c r="E110" s="107">
        <f t="shared" si="12"/>
        <v>610.75681905493661</v>
      </c>
      <c r="F110" s="47">
        <v>319.46432413051275</v>
      </c>
    </row>
    <row r="111" spans="1:7" x14ac:dyDescent="0.45">
      <c r="A111" s="1" t="s">
        <v>117</v>
      </c>
      <c r="C111" s="47">
        <v>76</v>
      </c>
      <c r="D111" s="47">
        <v>65900</v>
      </c>
      <c r="E111" s="47">
        <f t="shared" si="12"/>
        <v>867.10526315789468</v>
      </c>
      <c r="F111" s="47">
        <v>0</v>
      </c>
    </row>
    <row r="112" spans="1:7" x14ac:dyDescent="0.45">
      <c r="A112" s="1" t="s">
        <v>116</v>
      </c>
      <c r="C112" s="47">
        <v>189</v>
      </c>
      <c r="D112" s="47">
        <v>0</v>
      </c>
      <c r="E112" s="15">
        <f t="shared" si="12"/>
        <v>0</v>
      </c>
      <c r="F112" s="47">
        <v>0</v>
      </c>
    </row>
    <row r="114" spans="1:5" x14ac:dyDescent="0.45">
      <c r="A114" s="2" t="s">
        <v>131</v>
      </c>
      <c r="B114" s="2"/>
      <c r="C114" s="49">
        <f>SUM(C105:C112)</f>
        <v>19196</v>
      </c>
      <c r="D114" s="49">
        <f>SUM(D105:D112)</f>
        <v>7614600</v>
      </c>
      <c r="E114" s="47">
        <f t="shared" si="12"/>
        <v>396.67639091477389</v>
      </c>
    </row>
    <row r="115" spans="1:5" x14ac:dyDescent="0.45">
      <c r="A115" s="1" t="s">
        <v>215</v>
      </c>
      <c r="E115" s="134">
        <v>400</v>
      </c>
    </row>
    <row r="116" spans="1:5" x14ac:dyDescent="0.45">
      <c r="A116" s="1" t="s">
        <v>217</v>
      </c>
    </row>
    <row r="117" spans="1:5" x14ac:dyDescent="0.45">
      <c r="A117" s="1" t="s">
        <v>216</v>
      </c>
    </row>
    <row r="118" spans="1:5" x14ac:dyDescent="0.45">
      <c r="C118" s="49"/>
      <c r="D118" s="49"/>
    </row>
    <row r="120" spans="1:5" x14ac:dyDescent="0.45">
      <c r="D120" s="60"/>
    </row>
  </sheetData>
  <sheetProtection algorithmName="SHA-512" hashValue="iOAjP6dxJXAeIxmcOScxfsJnqHaeYTf//PVp979ihUxerh6o9RuGzQknf5DLbO/jnMEMdwgm6wzo9qIkLdGAHA==" saltValue="7lt5YaVDo2SIvf3kqJF3mw==" spinCount="100000" sheet="1" objects="1" scenarios="1"/>
  <pageMargins left="0.7" right="0.7" top="0.75" bottom="0.75" header="0.3" footer="0.3"/>
  <pageSetup scale="77" fitToHeight="0" orientation="portrait" r:id="rId1"/>
  <headerFooter>
    <oddFooter>&amp;LTemplate Version Date: 10/26/2017&amp;R&amp;P</oddFooter>
  </headerFooter>
  <rowBreaks count="1" manualBreakCount="1">
    <brk id="55"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6"/>
  <sheetViews>
    <sheetView zoomScaleNormal="100" workbookViewId="0">
      <selection activeCell="B24" sqref="B24"/>
    </sheetView>
  </sheetViews>
  <sheetFormatPr defaultColWidth="9.1328125" defaultRowHeight="14.25" x14ac:dyDescent="0.45"/>
  <cols>
    <col min="1" max="1" width="45.86328125" style="1" customWidth="1"/>
    <col min="2" max="2" width="14.9296875" style="1" customWidth="1"/>
    <col min="3" max="3" width="14.86328125" style="4" customWidth="1"/>
    <col min="4" max="7" width="14.86328125" style="1" customWidth="1"/>
    <col min="8" max="8" width="9.1328125" style="3"/>
    <col min="9" max="16384" width="9.1328125" style="1"/>
  </cols>
  <sheetData>
    <row r="1" spans="1:9" ht="18" x14ac:dyDescent="0.55000000000000004">
      <c r="A1" s="16" t="s">
        <v>126</v>
      </c>
      <c r="B1" s="16"/>
      <c r="C1" s="12"/>
      <c r="D1" s="12"/>
      <c r="E1" s="13"/>
      <c r="F1" s="13" t="s">
        <v>29</v>
      </c>
      <c r="G1" s="97">
        <f>'Program Summary'!$C$2</f>
        <v>0</v>
      </c>
    </row>
    <row r="2" spans="1:9" x14ac:dyDescent="0.45">
      <c r="A2" s="24" t="str">
        <f>CONCATENATE("Program Name: ",'Program Summary'!C3)</f>
        <v xml:space="preserve">Program Name: </v>
      </c>
      <c r="B2" s="24"/>
      <c r="C2" s="12"/>
      <c r="D2" s="12"/>
      <c r="E2" s="13"/>
      <c r="F2" s="13" t="s">
        <v>30</v>
      </c>
      <c r="G2" s="98">
        <f>'Program Summary'!$C$4</f>
        <v>0</v>
      </c>
    </row>
    <row r="3" spans="1:9" x14ac:dyDescent="0.45">
      <c r="A3" s="24" t="str">
        <f>CONCATENATE("Launch Date: ",'Program Summary'!C5)</f>
        <v>Launch Date: 27/28</v>
      </c>
      <c r="B3" s="24"/>
      <c r="C3" s="12"/>
      <c r="D3" s="12"/>
      <c r="E3" s="13"/>
    </row>
    <row r="4" spans="1:9" x14ac:dyDescent="0.45">
      <c r="A4" s="2"/>
      <c r="B4" s="2"/>
      <c r="C4" s="23"/>
      <c r="D4" s="12"/>
      <c r="E4" s="12"/>
      <c r="F4" s="12"/>
      <c r="G4" s="12"/>
    </row>
    <row r="5" spans="1:9" x14ac:dyDescent="0.45">
      <c r="A5" s="2" t="s">
        <v>148</v>
      </c>
      <c r="B5" s="17" t="s">
        <v>253</v>
      </c>
      <c r="C5" s="17" t="str">
        <f>'Enrol Summary'!B6</f>
        <v>27/28</v>
      </c>
      <c r="D5" s="17" t="str">
        <f>'Enrol Summary'!E6</f>
        <v>28/29</v>
      </c>
      <c r="E5" s="22" t="str">
        <f>'Enrol Summary'!H6</f>
        <v>29/30</v>
      </c>
      <c r="F5" s="22" t="str">
        <f>'Enrol Summary'!K6</f>
        <v>30/31</v>
      </c>
      <c r="G5" s="17" t="str">
        <f>'Enrol Summary'!N6</f>
        <v>31/32</v>
      </c>
    </row>
    <row r="6" spans="1:9" x14ac:dyDescent="0.45">
      <c r="A6" s="25" t="s">
        <v>127</v>
      </c>
      <c r="B6" s="25"/>
      <c r="C6" s="1"/>
      <c r="H6" s="22"/>
      <c r="I6" s="22"/>
    </row>
    <row r="7" spans="1:9" x14ac:dyDescent="0.45">
      <c r="A7" s="1" t="s">
        <v>128</v>
      </c>
      <c r="C7" s="38">
        <f>'Enrol Summary'!B$50</f>
        <v>0</v>
      </c>
      <c r="D7" s="38">
        <f>'Enrol Summary'!E$50</f>
        <v>0</v>
      </c>
      <c r="E7" s="38">
        <f>'Enrol Summary'!H$50</f>
        <v>0</v>
      </c>
      <c r="F7" s="38">
        <f>'Enrol Summary'!K$50</f>
        <v>0</v>
      </c>
      <c r="G7" s="38">
        <f>'Enrol Summary'!N$50</f>
        <v>0</v>
      </c>
    </row>
    <row r="8" spans="1:9" x14ac:dyDescent="0.45">
      <c r="A8" s="1" t="s">
        <v>129</v>
      </c>
      <c r="C8" s="38">
        <f>'Enrol Summary'!C$50</f>
        <v>0</v>
      </c>
      <c r="D8" s="38">
        <f>'Enrol Summary'!F$50</f>
        <v>0</v>
      </c>
      <c r="E8" s="38">
        <f>'Enrol Summary'!I$50</f>
        <v>0</v>
      </c>
      <c r="F8" s="38">
        <f>'Enrol Summary'!L$50</f>
        <v>0</v>
      </c>
      <c r="G8" s="38">
        <f>'Enrol Summary'!O$50</f>
        <v>0</v>
      </c>
    </row>
    <row r="9" spans="1:9" x14ac:dyDescent="0.45">
      <c r="A9" s="1" t="s">
        <v>130</v>
      </c>
      <c r="C9" s="38">
        <f>'Enrol Summary'!D$50</f>
        <v>0</v>
      </c>
      <c r="D9" s="38">
        <f>'Enrol Summary'!G$50</f>
        <v>0</v>
      </c>
      <c r="E9" s="38">
        <f>'Enrol Summary'!J$50</f>
        <v>0</v>
      </c>
      <c r="F9" s="38">
        <f>'Enrol Summary'!M$50</f>
        <v>0</v>
      </c>
      <c r="G9" s="38">
        <f>'Enrol Summary'!P$50</f>
        <v>0</v>
      </c>
    </row>
    <row r="10" spans="1:9" x14ac:dyDescent="0.45">
      <c r="A10" s="2" t="s">
        <v>131</v>
      </c>
      <c r="B10" s="2"/>
      <c r="C10" s="49">
        <f>SUM(C7:C9)</f>
        <v>0</v>
      </c>
      <c r="D10" s="49">
        <f>SUM(D7:D9)</f>
        <v>0</v>
      </c>
      <c r="E10" s="49">
        <f>SUM(E7:E9)</f>
        <v>0</v>
      </c>
      <c r="F10" s="49">
        <f>SUM(F7:F9)</f>
        <v>0</v>
      </c>
      <c r="G10" s="49">
        <f>SUM(G7:G9)</f>
        <v>0</v>
      </c>
    </row>
    <row r="11" spans="1:9" x14ac:dyDescent="0.45">
      <c r="A11" s="2"/>
      <c r="B11" s="2"/>
    </row>
    <row r="12" spans="1:9" x14ac:dyDescent="0.45">
      <c r="A12" s="30" t="s">
        <v>4</v>
      </c>
      <c r="B12" s="30"/>
    </row>
    <row r="13" spans="1:9" x14ac:dyDescent="0.45">
      <c r="A13" s="1" t="s">
        <v>12</v>
      </c>
      <c r="B13" s="38"/>
      <c r="C13" s="38">
        <f>SUM('Summary - Finance'!C7,'Summary - Finance'!C9)</f>
        <v>0</v>
      </c>
      <c r="D13" s="38">
        <f>SUM('Summary - Finance'!D7,'Summary - Finance'!D9)</f>
        <v>0</v>
      </c>
      <c r="E13" s="38">
        <f>SUM('Summary - Finance'!E7,'Summary - Finance'!E9)</f>
        <v>0</v>
      </c>
      <c r="F13" s="38">
        <f>SUM('Summary - Finance'!F7,'Summary - Finance'!F9)</f>
        <v>0</v>
      </c>
      <c r="G13" s="38">
        <f>SUM('Summary - Finance'!G7,'Summary - Finance'!G9)</f>
        <v>0</v>
      </c>
    </row>
    <row r="14" spans="1:9" x14ac:dyDescent="0.45">
      <c r="A14" s="1" t="s">
        <v>13</v>
      </c>
      <c r="C14" s="38">
        <f>'Summary - Finance'!C8</f>
        <v>0</v>
      </c>
      <c r="D14" s="38">
        <f>'Summary - Finance'!D8</f>
        <v>0</v>
      </c>
      <c r="E14" s="38">
        <f>'Summary - Finance'!E8</f>
        <v>0</v>
      </c>
      <c r="F14" s="38">
        <f>'Summary - Finance'!F8</f>
        <v>0</v>
      </c>
      <c r="G14" s="38">
        <f>'Summary - Finance'!G8</f>
        <v>0</v>
      </c>
    </row>
    <row r="15" spans="1:9" x14ac:dyDescent="0.45">
      <c r="A15" s="1" t="s">
        <v>23</v>
      </c>
      <c r="C15" s="38">
        <f>SUM('Summary - Finance'!C10:C11)</f>
        <v>0</v>
      </c>
      <c r="D15" s="38">
        <f>SUM('Summary - Finance'!D10:D11)</f>
        <v>0</v>
      </c>
      <c r="E15" s="38">
        <f>SUM('Summary - Finance'!E10:E11)</f>
        <v>0</v>
      </c>
      <c r="F15" s="38">
        <f>SUM('Summary - Finance'!F10:F11)</f>
        <v>0</v>
      </c>
      <c r="G15" s="38">
        <f>SUM('Summary - Finance'!G10:G11)</f>
        <v>0</v>
      </c>
    </row>
    <row r="16" spans="1:9" x14ac:dyDescent="0.45">
      <c r="A16" s="2" t="s">
        <v>3</v>
      </c>
      <c r="B16" s="2"/>
      <c r="C16" s="50">
        <f>SUM(C13:C15)</f>
        <v>0</v>
      </c>
      <c r="D16" s="50">
        <f>SUM(D13:D15)</f>
        <v>0</v>
      </c>
      <c r="E16" s="50">
        <f>SUM(E13:E15)</f>
        <v>0</v>
      </c>
      <c r="F16" s="50">
        <f>SUM(F13:F15)</f>
        <v>0</v>
      </c>
      <c r="G16" s="50">
        <f>SUM(G13:G15)</f>
        <v>0</v>
      </c>
    </row>
    <row r="17" spans="1:8" x14ac:dyDescent="0.45">
      <c r="A17" s="2"/>
      <c r="B17" s="2"/>
    </row>
    <row r="18" spans="1:8" x14ac:dyDescent="0.45">
      <c r="A18" s="2" t="s">
        <v>5</v>
      </c>
      <c r="B18" s="2"/>
    </row>
    <row r="19" spans="1:8" x14ac:dyDescent="0.45">
      <c r="A19" s="1" t="s">
        <v>132</v>
      </c>
      <c r="B19" s="38">
        <f>SUM('Summary - Finance'!B23,'Summary - Finance'!B42)</f>
        <v>0</v>
      </c>
      <c r="C19" s="38">
        <f>SUM('Summary - Finance'!C23,'Summary - Finance'!C42)</f>
        <v>0</v>
      </c>
      <c r="D19" s="38">
        <f>SUM('Summary - Finance'!D23,'Summary - Finance'!D42)</f>
        <v>0</v>
      </c>
      <c r="E19" s="38">
        <f>SUM('Summary - Finance'!E23,'Summary - Finance'!E42)</f>
        <v>0</v>
      </c>
      <c r="F19" s="38">
        <f>SUM('Summary - Finance'!F23,'Summary - Finance'!F42)</f>
        <v>0</v>
      </c>
      <c r="G19" s="38">
        <f>SUM('Summary - Finance'!G23,'Summary - Finance'!G42)</f>
        <v>0</v>
      </c>
    </row>
    <row r="20" spans="1:8" x14ac:dyDescent="0.45">
      <c r="A20" s="1" t="s">
        <v>133</v>
      </c>
      <c r="B20" s="38">
        <f>'Summary - Finance'!B53</f>
        <v>0</v>
      </c>
      <c r="C20" s="38">
        <f>'Summary - Finance'!C53</f>
        <v>0</v>
      </c>
      <c r="D20" s="38">
        <f>'Summary - Finance'!D53</f>
        <v>0</v>
      </c>
      <c r="E20" s="38">
        <f>'Summary - Finance'!E53</f>
        <v>0</v>
      </c>
      <c r="F20" s="38">
        <f>'Summary - Finance'!F53</f>
        <v>0</v>
      </c>
      <c r="G20" s="38">
        <f>'Summary - Finance'!G53</f>
        <v>0</v>
      </c>
    </row>
    <row r="21" spans="1:8" x14ac:dyDescent="0.45">
      <c r="A21" s="1" t="s">
        <v>134</v>
      </c>
      <c r="C21" s="38">
        <f>'Summary - Finance'!C62</f>
        <v>0</v>
      </c>
      <c r="D21" s="38">
        <f>'Summary - Finance'!D62</f>
        <v>0</v>
      </c>
      <c r="E21" s="38">
        <f>'Summary - Finance'!E62</f>
        <v>0</v>
      </c>
      <c r="F21" s="38">
        <f>'Summary - Finance'!F62</f>
        <v>0</v>
      </c>
      <c r="G21" s="38">
        <f>'Summary - Finance'!G62</f>
        <v>0</v>
      </c>
    </row>
    <row r="22" spans="1:8" x14ac:dyDescent="0.45">
      <c r="A22" s="2" t="s">
        <v>6</v>
      </c>
      <c r="B22" s="50">
        <f t="shared" ref="B22:G22" si="0">SUM(B19:B21)</f>
        <v>0</v>
      </c>
      <c r="C22" s="50">
        <f t="shared" si="0"/>
        <v>0</v>
      </c>
      <c r="D22" s="50">
        <f t="shared" si="0"/>
        <v>0</v>
      </c>
      <c r="E22" s="50">
        <f t="shared" si="0"/>
        <v>0</v>
      </c>
      <c r="F22" s="50">
        <f t="shared" si="0"/>
        <v>0</v>
      </c>
      <c r="G22" s="50">
        <f t="shared" si="0"/>
        <v>0</v>
      </c>
    </row>
    <row r="23" spans="1:8" x14ac:dyDescent="0.45">
      <c r="C23" s="38"/>
      <c r="D23" s="38"/>
      <c r="E23" s="38"/>
      <c r="F23" s="38"/>
      <c r="G23" s="38"/>
    </row>
    <row r="24" spans="1:8" s="2" customFormat="1" x14ac:dyDescent="0.45">
      <c r="A24" s="2" t="s">
        <v>94</v>
      </c>
      <c r="B24" s="55">
        <f t="shared" ref="B24:G24" si="1">B16-B22</f>
        <v>0</v>
      </c>
      <c r="C24" s="55">
        <f t="shared" si="1"/>
        <v>0</v>
      </c>
      <c r="D24" s="55">
        <f t="shared" si="1"/>
        <v>0</v>
      </c>
      <c r="E24" s="55">
        <f t="shared" si="1"/>
        <v>0</v>
      </c>
      <c r="F24" s="55">
        <f t="shared" si="1"/>
        <v>0</v>
      </c>
      <c r="G24" s="55">
        <f t="shared" si="1"/>
        <v>0</v>
      </c>
      <c r="H24" s="8"/>
    </row>
    <row r="25" spans="1:8" x14ac:dyDescent="0.45">
      <c r="A25" s="56" t="s">
        <v>11</v>
      </c>
      <c r="B25" s="56"/>
      <c r="C25" s="57" t="str">
        <f>IFERROR(C24/C16,"")</f>
        <v/>
      </c>
      <c r="D25" s="57" t="str">
        <f>IFERROR(D24/D16,"")</f>
        <v/>
      </c>
      <c r="E25" s="57" t="str">
        <f>IFERROR(E24/E16,"")</f>
        <v/>
      </c>
      <c r="F25" s="57" t="str">
        <f>IFERROR(F24/F16,"")</f>
        <v/>
      </c>
      <c r="G25" s="57" t="str">
        <f>IFERROR(G24/G16,"")</f>
        <v/>
      </c>
    </row>
    <row r="26" spans="1:8" x14ac:dyDescent="0.45">
      <c r="A26" s="1" t="s">
        <v>165</v>
      </c>
      <c r="C26" s="57"/>
      <c r="D26" s="57"/>
      <c r="E26" s="42">
        <v>0.3</v>
      </c>
      <c r="F26" s="42">
        <v>0.3</v>
      </c>
      <c r="G26" s="42">
        <v>0.3</v>
      </c>
    </row>
    <row r="27" spans="1:8" x14ac:dyDescent="0.45">
      <c r="A27" s="56" t="s">
        <v>254</v>
      </c>
      <c r="B27" s="56"/>
      <c r="C27" s="58">
        <f>SUM($C24:C24)</f>
        <v>0</v>
      </c>
      <c r="D27" s="58">
        <f>SUM($C24:D24)</f>
        <v>0</v>
      </c>
      <c r="E27" s="58">
        <f>SUM($C24:E24)</f>
        <v>0</v>
      </c>
      <c r="F27" s="58">
        <f>SUM($C24:F24)</f>
        <v>0</v>
      </c>
      <c r="G27" s="58">
        <f>SUM($C24:G24)</f>
        <v>0</v>
      </c>
    </row>
    <row r="28" spans="1:8" x14ac:dyDescent="0.45">
      <c r="C28" s="49"/>
      <c r="D28" s="49"/>
      <c r="E28" s="49"/>
      <c r="F28" s="49"/>
      <c r="G28" s="49"/>
    </row>
    <row r="29" spans="1:8" x14ac:dyDescent="0.45">
      <c r="A29" s="2" t="s">
        <v>135</v>
      </c>
      <c r="B29" s="38">
        <f>'Summary - Finance'!B73</f>
        <v>0</v>
      </c>
      <c r="C29" s="38">
        <f>'Summary - Finance'!C73</f>
        <v>0</v>
      </c>
      <c r="D29" s="38">
        <f>'Summary - Finance'!D73</f>
        <v>0</v>
      </c>
      <c r="E29" s="38">
        <f>'Summary - Finance'!E73</f>
        <v>0</v>
      </c>
      <c r="F29" s="38">
        <f>'Summary - Finance'!F73</f>
        <v>0</v>
      </c>
      <c r="G29" s="38">
        <f>'Summary - Finance'!G73</f>
        <v>0</v>
      </c>
    </row>
    <row r="30" spans="1:8" x14ac:dyDescent="0.45">
      <c r="A30" s="2" t="s">
        <v>136</v>
      </c>
      <c r="B30" s="38">
        <f>'Summary - Finance'!B78</f>
        <v>0</v>
      </c>
      <c r="C30" s="38">
        <f>'Summary - Finance'!C78</f>
        <v>0</v>
      </c>
      <c r="D30" s="38">
        <f>'Summary - Finance'!D78</f>
        <v>0</v>
      </c>
      <c r="E30" s="38">
        <f>'Summary - Finance'!E78</f>
        <v>0</v>
      </c>
      <c r="F30" s="38">
        <f>'Summary - Finance'!F78</f>
        <v>0</v>
      </c>
      <c r="G30" s="38">
        <f>'Summary - Finance'!G78</f>
        <v>0</v>
      </c>
    </row>
    <row r="31" spans="1:8" x14ac:dyDescent="0.45">
      <c r="A31" s="2"/>
      <c r="B31" s="2"/>
      <c r="C31" s="49"/>
      <c r="D31" s="49"/>
      <c r="E31" s="49"/>
      <c r="F31" s="49"/>
      <c r="G31" s="49"/>
    </row>
    <row r="32" spans="1:8" x14ac:dyDescent="0.45">
      <c r="A32" s="2"/>
      <c r="B32" s="2"/>
      <c r="C32" s="49"/>
      <c r="D32" s="49"/>
      <c r="E32" s="49"/>
      <c r="F32" s="49"/>
      <c r="G32" s="49"/>
    </row>
    <row r="33" spans="1:7" x14ac:dyDescent="0.45">
      <c r="A33" s="2"/>
      <c r="B33" s="2"/>
      <c r="C33" s="49"/>
      <c r="D33" s="49"/>
      <c r="E33" s="49"/>
      <c r="F33" s="49"/>
      <c r="G33" s="49"/>
    </row>
    <row r="34" spans="1:7" x14ac:dyDescent="0.45">
      <c r="A34" s="2"/>
      <c r="B34" s="2"/>
      <c r="C34" s="49"/>
      <c r="D34" s="49"/>
      <c r="E34" s="49"/>
      <c r="F34" s="49"/>
      <c r="G34" s="49"/>
    </row>
    <row r="35" spans="1:7" x14ac:dyDescent="0.45">
      <c r="A35" s="2"/>
      <c r="B35" s="2"/>
      <c r="C35" s="49"/>
      <c r="D35" s="49"/>
      <c r="E35" s="49"/>
      <c r="F35" s="49"/>
      <c r="G35" s="49"/>
    </row>
    <row r="36" spans="1:7" x14ac:dyDescent="0.45">
      <c r="A36" s="2"/>
      <c r="B36" s="2"/>
      <c r="C36" s="49"/>
      <c r="D36" s="49"/>
      <c r="E36" s="49"/>
      <c r="F36" s="49"/>
      <c r="G36" s="49"/>
    </row>
  </sheetData>
  <sheetProtection algorithmName="SHA-512" hashValue="tAwGHvVzen7hEw4GdCLE0TqnI23FmeXymLQBnj1UnNplt5M5a5yJXcLDK4L6kUKglfFR9MDTO3ANzTSfsi1Flw==" saltValue="aemZ+g2Z0hKK0SmwfBg9VQ==" spinCount="100000" sheet="1" objects="1" scenarios="1"/>
  <pageMargins left="0.7" right="0.7" top="0.75" bottom="0.75" header="0.3" footer="0.3"/>
  <pageSetup fitToHeight="0" orientation="landscape" r:id="rId1"/>
  <headerFooter>
    <oddFooter>&amp;LTemplate Version Date: 10/26/2017&amp;R&amp;P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2B616-7F2D-4D87-9EAC-B3E469927794}">
  <dimension ref="A1:AE7297"/>
  <sheetViews>
    <sheetView workbookViewId="0">
      <selection activeCell="D7" sqref="D7"/>
    </sheetView>
  </sheetViews>
  <sheetFormatPr defaultColWidth="9.59765625" defaultRowHeight="12.75" x14ac:dyDescent="0.35"/>
  <cols>
    <col min="5" max="5" width="31.46484375" customWidth="1"/>
    <col min="6" max="6" width="22.9296875" customWidth="1"/>
    <col min="30" max="31" width="9.59765625" style="176"/>
  </cols>
  <sheetData>
    <row r="1" spans="1:31" ht="91.9" x14ac:dyDescent="0.4">
      <c r="A1" t="s">
        <v>255</v>
      </c>
      <c r="B1" t="s">
        <v>256</v>
      </c>
      <c r="C1" t="s">
        <v>257</v>
      </c>
      <c r="D1" t="s">
        <v>258</v>
      </c>
      <c r="E1" t="s">
        <v>259</v>
      </c>
      <c r="F1" t="s">
        <v>260</v>
      </c>
      <c r="G1" t="s">
        <v>261</v>
      </c>
      <c r="H1" s="173" t="s">
        <v>16951</v>
      </c>
      <c r="AD1" s="175" t="s">
        <v>16950</v>
      </c>
    </row>
    <row r="2" spans="1:31" s="165" customFormat="1" ht="13.15" x14ac:dyDescent="0.4">
      <c r="A2" s="165" t="s">
        <v>262</v>
      </c>
      <c r="B2" s="165" t="s">
        <v>263</v>
      </c>
      <c r="C2" s="165" t="s">
        <v>264</v>
      </c>
      <c r="D2" s="165" t="s">
        <v>265</v>
      </c>
      <c r="E2" s="165" t="s">
        <v>266</v>
      </c>
      <c r="F2" s="165" t="s">
        <v>267</v>
      </c>
      <c r="G2" s="165" t="s">
        <v>268</v>
      </c>
      <c r="H2" s="165" t="s">
        <v>269</v>
      </c>
      <c r="I2" s="165" t="s">
        <v>270</v>
      </c>
      <c r="J2" s="165" t="s">
        <v>271</v>
      </c>
      <c r="K2" s="165" t="s">
        <v>272</v>
      </c>
      <c r="L2" s="165" t="s">
        <v>273</v>
      </c>
      <c r="M2" s="165" t="s">
        <v>274</v>
      </c>
      <c r="N2" s="165" t="s">
        <v>275</v>
      </c>
      <c r="O2" s="165" t="s">
        <v>276</v>
      </c>
      <c r="P2" s="165" t="s">
        <v>277</v>
      </c>
      <c r="Q2" s="165" t="s">
        <v>278</v>
      </c>
      <c r="R2" s="165" t="s">
        <v>279</v>
      </c>
      <c r="S2" s="165" t="s">
        <v>280</v>
      </c>
      <c r="T2" s="165" t="s">
        <v>281</v>
      </c>
      <c r="U2" s="165" t="s">
        <v>282</v>
      </c>
      <c r="V2" s="165" t="s">
        <v>283</v>
      </c>
      <c r="W2" s="165" t="s">
        <v>284</v>
      </c>
      <c r="X2" s="165" t="s">
        <v>285</v>
      </c>
      <c r="Y2" s="165" t="s">
        <v>286</v>
      </c>
      <c r="Z2" s="165" t="s">
        <v>287</v>
      </c>
      <c r="AA2" s="165" t="s">
        <v>288</v>
      </c>
      <c r="AB2" s="165" t="s">
        <v>289</v>
      </c>
      <c r="AC2" s="165" t="s">
        <v>290</v>
      </c>
      <c r="AD2" s="175" t="s">
        <v>269</v>
      </c>
      <c r="AE2" s="175" t="s">
        <v>16952</v>
      </c>
    </row>
    <row r="3" spans="1:31" x14ac:dyDescent="0.35">
      <c r="A3" t="s">
        <v>291</v>
      </c>
      <c r="B3">
        <v>3003</v>
      </c>
      <c r="C3" t="s">
        <v>292</v>
      </c>
      <c r="D3">
        <v>30100</v>
      </c>
      <c r="E3" t="s">
        <v>293</v>
      </c>
      <c r="F3" t="s">
        <v>294</v>
      </c>
      <c r="G3" s="163">
        <v>6430</v>
      </c>
      <c r="H3">
        <v>1</v>
      </c>
      <c r="I3">
        <v>2.4</v>
      </c>
      <c r="J3" t="s">
        <v>295</v>
      </c>
      <c r="K3" t="s">
        <v>296</v>
      </c>
      <c r="L3" t="s">
        <v>297</v>
      </c>
      <c r="M3" t="s">
        <v>298</v>
      </c>
      <c r="N3" t="s">
        <v>299</v>
      </c>
      <c r="O3">
        <v>3</v>
      </c>
      <c r="P3" t="s">
        <v>1</v>
      </c>
      <c r="Q3" s="164">
        <v>45240</v>
      </c>
      <c r="R3" s="164">
        <v>45536</v>
      </c>
      <c r="T3" t="s">
        <v>300</v>
      </c>
      <c r="V3" t="s">
        <v>301</v>
      </c>
      <c r="W3" t="s">
        <v>302</v>
      </c>
      <c r="X3" t="s">
        <v>293</v>
      </c>
      <c r="Y3" t="s">
        <v>301</v>
      </c>
      <c r="Z3" t="s">
        <v>303</v>
      </c>
      <c r="AA3" t="s">
        <v>295</v>
      </c>
      <c r="AB3" s="164">
        <v>45811</v>
      </c>
      <c r="AC3" t="s">
        <v>304</v>
      </c>
      <c r="AD3" s="176">
        <v>1</v>
      </c>
    </row>
    <row r="4" spans="1:31" x14ac:dyDescent="0.35">
      <c r="A4" t="s">
        <v>305</v>
      </c>
      <c r="B4">
        <v>3003</v>
      </c>
      <c r="C4" t="s">
        <v>293</v>
      </c>
      <c r="D4">
        <v>30100</v>
      </c>
      <c r="E4" t="s">
        <v>293</v>
      </c>
      <c r="F4" t="s">
        <v>294</v>
      </c>
      <c r="G4" s="163">
        <v>6345</v>
      </c>
      <c r="H4">
        <v>1</v>
      </c>
      <c r="I4">
        <v>2.4</v>
      </c>
      <c r="J4" t="s">
        <v>295</v>
      </c>
      <c r="K4" t="s">
        <v>296</v>
      </c>
      <c r="L4" t="s">
        <v>297</v>
      </c>
      <c r="M4" t="s">
        <v>298</v>
      </c>
      <c r="N4" t="s">
        <v>299</v>
      </c>
      <c r="O4">
        <v>3</v>
      </c>
      <c r="P4" t="s">
        <v>306</v>
      </c>
      <c r="Q4" s="164">
        <v>44813</v>
      </c>
      <c r="R4" s="164">
        <v>45170</v>
      </c>
      <c r="T4" t="s">
        <v>300</v>
      </c>
      <c r="V4" t="s">
        <v>301</v>
      </c>
      <c r="W4" t="s">
        <v>302</v>
      </c>
      <c r="X4" t="s">
        <v>293</v>
      </c>
      <c r="Y4" t="s">
        <v>301</v>
      </c>
      <c r="Z4" t="s">
        <v>307</v>
      </c>
      <c r="AA4" t="s">
        <v>295</v>
      </c>
      <c r="AB4" s="164">
        <v>45196</v>
      </c>
      <c r="AC4" t="s">
        <v>308</v>
      </c>
      <c r="AD4" s="176">
        <v>1</v>
      </c>
    </row>
    <row r="5" spans="1:31" x14ac:dyDescent="0.35">
      <c r="A5" t="s">
        <v>309</v>
      </c>
      <c r="B5">
        <v>3011</v>
      </c>
      <c r="C5" t="s">
        <v>310</v>
      </c>
      <c r="D5">
        <v>30100</v>
      </c>
      <c r="E5" t="s">
        <v>293</v>
      </c>
      <c r="F5" t="s">
        <v>294</v>
      </c>
      <c r="G5" s="163">
        <v>6100</v>
      </c>
      <c r="H5">
        <v>1</v>
      </c>
      <c r="I5">
        <v>2.4</v>
      </c>
      <c r="J5" t="s">
        <v>295</v>
      </c>
      <c r="K5" t="s">
        <v>296</v>
      </c>
      <c r="L5" t="s">
        <v>311</v>
      </c>
      <c r="M5" t="s">
        <v>298</v>
      </c>
      <c r="N5" t="s">
        <v>299</v>
      </c>
      <c r="O5">
        <v>3</v>
      </c>
      <c r="P5" t="s">
        <v>306</v>
      </c>
      <c r="Q5" t="s">
        <v>312</v>
      </c>
      <c r="R5" s="164">
        <v>45901</v>
      </c>
      <c r="T5" t="s">
        <v>300</v>
      </c>
      <c r="V5" t="s">
        <v>301</v>
      </c>
      <c r="W5" t="s">
        <v>302</v>
      </c>
      <c r="X5" t="s">
        <v>293</v>
      </c>
      <c r="Y5" t="s">
        <v>301</v>
      </c>
      <c r="Z5" t="s">
        <v>313</v>
      </c>
      <c r="AA5" t="s">
        <v>1</v>
      </c>
      <c r="AB5" s="164">
        <v>45800</v>
      </c>
      <c r="AC5" t="s">
        <v>308</v>
      </c>
      <c r="AD5" s="176">
        <v>1</v>
      </c>
    </row>
    <row r="6" spans="1:31" x14ac:dyDescent="0.35">
      <c r="A6" t="s">
        <v>314</v>
      </c>
      <c r="B6">
        <v>3030</v>
      </c>
      <c r="C6" t="s">
        <v>315</v>
      </c>
      <c r="D6">
        <v>30100</v>
      </c>
      <c r="E6" t="s">
        <v>293</v>
      </c>
      <c r="F6" t="s">
        <v>294</v>
      </c>
      <c r="G6" s="163">
        <v>6354</v>
      </c>
      <c r="H6">
        <v>1</v>
      </c>
      <c r="I6">
        <v>2.4</v>
      </c>
      <c r="J6" t="s">
        <v>295</v>
      </c>
      <c r="K6" t="s">
        <v>296</v>
      </c>
      <c r="L6" t="s">
        <v>297</v>
      </c>
      <c r="M6" t="s">
        <v>298</v>
      </c>
      <c r="N6" t="s">
        <v>299</v>
      </c>
      <c r="O6">
        <v>3</v>
      </c>
      <c r="P6" t="s">
        <v>306</v>
      </c>
      <c r="Q6" s="164">
        <v>45627</v>
      </c>
      <c r="R6" s="164">
        <v>45536</v>
      </c>
      <c r="T6" t="s">
        <v>300</v>
      </c>
      <c r="V6" t="s">
        <v>301</v>
      </c>
      <c r="W6" t="s">
        <v>302</v>
      </c>
      <c r="X6" t="s">
        <v>293</v>
      </c>
      <c r="Y6" t="s">
        <v>301</v>
      </c>
      <c r="Z6" t="s">
        <v>316</v>
      </c>
      <c r="AA6" t="s">
        <v>295</v>
      </c>
      <c r="AB6" s="164">
        <v>45596</v>
      </c>
      <c r="AC6" t="s">
        <v>308</v>
      </c>
      <c r="AD6" s="176">
        <v>1</v>
      </c>
    </row>
    <row r="7" spans="1:31" x14ac:dyDescent="0.35">
      <c r="A7" t="s">
        <v>317</v>
      </c>
      <c r="B7">
        <v>3003</v>
      </c>
      <c r="C7" t="s">
        <v>318</v>
      </c>
      <c r="D7">
        <v>30200</v>
      </c>
      <c r="E7" t="s">
        <v>319</v>
      </c>
      <c r="F7" t="s">
        <v>294</v>
      </c>
      <c r="G7" s="163">
        <v>6100</v>
      </c>
      <c r="H7" s="174">
        <f>AD7</f>
        <v>1.1000000000000001</v>
      </c>
      <c r="I7">
        <v>1.9</v>
      </c>
      <c r="J7" t="s">
        <v>295</v>
      </c>
      <c r="K7" t="s">
        <v>296</v>
      </c>
      <c r="L7" t="s">
        <v>297</v>
      </c>
      <c r="M7" t="s">
        <v>298</v>
      </c>
      <c r="N7" t="s">
        <v>299</v>
      </c>
      <c r="O7">
        <v>3</v>
      </c>
      <c r="P7" t="s">
        <v>306</v>
      </c>
      <c r="Q7" s="164">
        <v>45083</v>
      </c>
      <c r="R7" s="164">
        <v>45536</v>
      </c>
      <c r="T7" t="s">
        <v>320</v>
      </c>
      <c r="V7" t="s">
        <v>321</v>
      </c>
      <c r="W7" t="s">
        <v>322</v>
      </c>
      <c r="X7" t="s">
        <v>319</v>
      </c>
      <c r="Y7" t="s">
        <v>321</v>
      </c>
      <c r="Z7" t="s">
        <v>323</v>
      </c>
      <c r="AA7" t="s">
        <v>1</v>
      </c>
      <c r="AB7" s="164">
        <v>45596</v>
      </c>
      <c r="AC7" t="s">
        <v>308</v>
      </c>
      <c r="AD7" s="176">
        <v>1.1000000000000001</v>
      </c>
      <c r="AE7" s="177" t="s">
        <v>16954</v>
      </c>
    </row>
    <row r="8" spans="1:31" x14ac:dyDescent="0.35">
      <c r="A8" t="s">
        <v>324</v>
      </c>
      <c r="B8">
        <v>3022</v>
      </c>
      <c r="C8" t="s">
        <v>325</v>
      </c>
      <c r="D8">
        <v>30223</v>
      </c>
      <c r="E8" t="s">
        <v>325</v>
      </c>
      <c r="F8" t="s">
        <v>294</v>
      </c>
      <c r="G8" s="163">
        <v>6500</v>
      </c>
      <c r="H8">
        <v>1</v>
      </c>
      <c r="I8">
        <v>2.4</v>
      </c>
      <c r="J8" t="s">
        <v>295</v>
      </c>
      <c r="K8" t="s">
        <v>296</v>
      </c>
      <c r="L8" t="s">
        <v>297</v>
      </c>
      <c r="M8" t="s">
        <v>298</v>
      </c>
      <c r="N8" t="s">
        <v>326</v>
      </c>
      <c r="O8">
        <v>3</v>
      </c>
      <c r="P8" t="s">
        <v>306</v>
      </c>
      <c r="Q8" s="164">
        <v>45235</v>
      </c>
      <c r="R8" s="164">
        <v>45536</v>
      </c>
      <c r="T8" t="s">
        <v>327</v>
      </c>
      <c r="V8" t="s">
        <v>328</v>
      </c>
      <c r="W8" t="s">
        <v>329</v>
      </c>
      <c r="X8" t="s">
        <v>325</v>
      </c>
      <c r="Y8" t="s">
        <v>328</v>
      </c>
      <c r="Z8" t="s">
        <v>330</v>
      </c>
      <c r="AA8" t="s">
        <v>295</v>
      </c>
      <c r="AB8" s="164">
        <v>45237</v>
      </c>
      <c r="AC8" t="s">
        <v>308</v>
      </c>
      <c r="AD8" s="176">
        <v>1</v>
      </c>
    </row>
    <row r="9" spans="1:31" x14ac:dyDescent="0.35">
      <c r="A9" t="s">
        <v>291</v>
      </c>
      <c r="B9">
        <v>3005</v>
      </c>
      <c r="C9" t="s">
        <v>331</v>
      </c>
      <c r="D9">
        <v>30505</v>
      </c>
      <c r="E9" t="s">
        <v>332</v>
      </c>
      <c r="F9" t="s">
        <v>294</v>
      </c>
      <c r="G9" s="163">
        <v>6430</v>
      </c>
      <c r="H9">
        <v>1.7</v>
      </c>
      <c r="I9">
        <v>2.4</v>
      </c>
      <c r="J9" t="s">
        <v>295</v>
      </c>
      <c r="K9" t="s">
        <v>296</v>
      </c>
      <c r="L9" t="s">
        <v>297</v>
      </c>
      <c r="M9" t="s">
        <v>298</v>
      </c>
      <c r="N9" t="s">
        <v>333</v>
      </c>
      <c r="O9">
        <v>3</v>
      </c>
      <c r="P9" t="s">
        <v>1</v>
      </c>
      <c r="Q9" s="164">
        <v>45240</v>
      </c>
      <c r="R9" s="164">
        <v>45536</v>
      </c>
      <c r="T9" t="s">
        <v>334</v>
      </c>
      <c r="V9" t="s">
        <v>335</v>
      </c>
      <c r="W9" t="s">
        <v>336</v>
      </c>
      <c r="X9" t="s">
        <v>332</v>
      </c>
      <c r="Y9" t="s">
        <v>335</v>
      </c>
      <c r="Z9" t="s">
        <v>337</v>
      </c>
      <c r="AA9" t="s">
        <v>295</v>
      </c>
      <c r="AB9" s="164">
        <v>45811</v>
      </c>
      <c r="AC9" t="s">
        <v>338</v>
      </c>
      <c r="AD9" s="176">
        <v>1.1000000000000001</v>
      </c>
    </row>
    <row r="10" spans="1:31" x14ac:dyDescent="0.35">
      <c r="A10" t="s">
        <v>324</v>
      </c>
      <c r="B10">
        <v>3023</v>
      </c>
      <c r="C10" t="s">
        <v>332</v>
      </c>
      <c r="D10">
        <v>30505</v>
      </c>
      <c r="E10" t="s">
        <v>332</v>
      </c>
      <c r="F10" t="s">
        <v>294</v>
      </c>
      <c r="G10" s="163">
        <v>6354</v>
      </c>
      <c r="H10">
        <v>1.7</v>
      </c>
      <c r="I10">
        <v>2.4</v>
      </c>
      <c r="J10" t="s">
        <v>295</v>
      </c>
      <c r="K10" t="s">
        <v>296</v>
      </c>
      <c r="L10" t="s">
        <v>297</v>
      </c>
      <c r="M10" t="s">
        <v>298</v>
      </c>
      <c r="N10" t="s">
        <v>333</v>
      </c>
      <c r="O10">
        <v>3</v>
      </c>
      <c r="P10" t="s">
        <v>306</v>
      </c>
      <c r="Q10" t="s">
        <v>339</v>
      </c>
      <c r="R10" s="164">
        <v>45536</v>
      </c>
      <c r="T10" t="s">
        <v>334</v>
      </c>
      <c r="V10" t="s">
        <v>335</v>
      </c>
      <c r="W10" t="s">
        <v>336</v>
      </c>
      <c r="X10" t="s">
        <v>332</v>
      </c>
      <c r="Y10" t="s">
        <v>335</v>
      </c>
      <c r="Z10" t="s">
        <v>340</v>
      </c>
      <c r="AA10" t="s">
        <v>295</v>
      </c>
      <c r="AB10" s="164">
        <v>45223</v>
      </c>
      <c r="AC10" t="s">
        <v>341</v>
      </c>
      <c r="AD10" s="176">
        <v>1.1000000000000001</v>
      </c>
    </row>
    <row r="11" spans="1:31" x14ac:dyDescent="0.35">
      <c r="A11" t="s">
        <v>314</v>
      </c>
      <c r="B11">
        <v>3028</v>
      </c>
      <c r="C11" t="s">
        <v>332</v>
      </c>
      <c r="D11">
        <v>30505</v>
      </c>
      <c r="E11" t="s">
        <v>332</v>
      </c>
      <c r="F11" t="s">
        <v>294</v>
      </c>
      <c r="G11" s="163">
        <v>6354</v>
      </c>
      <c r="H11">
        <v>1.7</v>
      </c>
      <c r="I11">
        <v>2.4</v>
      </c>
      <c r="J11" t="s">
        <v>295</v>
      </c>
      <c r="K11" t="s">
        <v>296</v>
      </c>
      <c r="L11" t="s">
        <v>297</v>
      </c>
      <c r="M11" t="s">
        <v>298</v>
      </c>
      <c r="N11" t="s">
        <v>333</v>
      </c>
      <c r="O11">
        <v>3</v>
      </c>
      <c r="P11" t="s">
        <v>306</v>
      </c>
      <c r="Q11" s="164">
        <v>45627</v>
      </c>
      <c r="R11" s="164">
        <v>45536</v>
      </c>
      <c r="T11" t="s">
        <v>334</v>
      </c>
      <c r="V11" t="s">
        <v>335</v>
      </c>
      <c r="W11" t="s">
        <v>336</v>
      </c>
      <c r="X11" t="s">
        <v>332</v>
      </c>
      <c r="Y11" t="s">
        <v>335</v>
      </c>
      <c r="Z11" t="s">
        <v>342</v>
      </c>
      <c r="AA11" t="s">
        <v>295</v>
      </c>
      <c r="AB11" s="164">
        <v>45596</v>
      </c>
      <c r="AC11" t="s">
        <v>341</v>
      </c>
      <c r="AD11" s="176">
        <v>1.1000000000000001</v>
      </c>
    </row>
    <row r="12" spans="1:31" x14ac:dyDescent="0.35">
      <c r="A12" t="s">
        <v>324</v>
      </c>
      <c r="B12">
        <v>3030</v>
      </c>
      <c r="C12" t="s">
        <v>343</v>
      </c>
      <c r="D12">
        <v>30523</v>
      </c>
      <c r="E12" t="s">
        <v>343</v>
      </c>
      <c r="F12" t="s">
        <v>294</v>
      </c>
      <c r="G12" s="163">
        <v>6354</v>
      </c>
      <c r="H12" s="174">
        <f>AD12</f>
        <v>1</v>
      </c>
      <c r="I12">
        <v>2.5</v>
      </c>
      <c r="J12" t="s">
        <v>295</v>
      </c>
      <c r="K12" t="s">
        <v>296</v>
      </c>
      <c r="L12" t="s">
        <v>297</v>
      </c>
      <c r="M12" t="s">
        <v>298</v>
      </c>
      <c r="N12" t="s">
        <v>344</v>
      </c>
      <c r="O12">
        <v>3</v>
      </c>
      <c r="P12" t="s">
        <v>306</v>
      </c>
      <c r="Q12" t="s">
        <v>345</v>
      </c>
      <c r="R12" s="164">
        <v>45901</v>
      </c>
      <c r="T12" t="s">
        <v>346</v>
      </c>
      <c r="V12" t="s">
        <v>347</v>
      </c>
      <c r="W12" t="s">
        <v>348</v>
      </c>
      <c r="X12" t="s">
        <v>343</v>
      </c>
      <c r="Y12" t="s">
        <v>347</v>
      </c>
      <c r="Z12" t="s">
        <v>349</v>
      </c>
      <c r="AA12" t="s">
        <v>295</v>
      </c>
      <c r="AB12" s="164">
        <v>45631</v>
      </c>
      <c r="AC12" t="s">
        <v>308</v>
      </c>
      <c r="AD12" s="176">
        <v>1</v>
      </c>
      <c r="AE12" s="177" t="s">
        <v>16954</v>
      </c>
    </row>
    <row r="13" spans="1:31" x14ac:dyDescent="0.35">
      <c r="A13" t="s">
        <v>314</v>
      </c>
      <c r="B13">
        <v>3029</v>
      </c>
      <c r="C13" t="s">
        <v>350</v>
      </c>
      <c r="D13">
        <v>31304</v>
      </c>
      <c r="E13" t="s">
        <v>350</v>
      </c>
      <c r="F13" t="s">
        <v>294</v>
      </c>
      <c r="G13" s="163">
        <v>6354</v>
      </c>
      <c r="H13">
        <v>2.2000000000000002</v>
      </c>
      <c r="I13">
        <v>2.6</v>
      </c>
      <c r="J13" t="s">
        <v>295</v>
      </c>
      <c r="K13" t="s">
        <v>296</v>
      </c>
      <c r="L13" t="s">
        <v>297</v>
      </c>
      <c r="M13" t="s">
        <v>298</v>
      </c>
      <c r="N13" t="s">
        <v>351</v>
      </c>
      <c r="O13">
        <v>3</v>
      </c>
      <c r="P13" t="s">
        <v>306</v>
      </c>
      <c r="Q13" s="164">
        <v>45627</v>
      </c>
      <c r="R13" s="164">
        <v>45536</v>
      </c>
      <c r="T13" t="s">
        <v>352</v>
      </c>
      <c r="V13" t="s">
        <v>353</v>
      </c>
      <c r="W13" t="s">
        <v>354</v>
      </c>
      <c r="X13" t="s">
        <v>355</v>
      </c>
      <c r="Y13" t="s">
        <v>353</v>
      </c>
      <c r="Z13" t="s">
        <v>356</v>
      </c>
      <c r="AA13" t="s">
        <v>295</v>
      </c>
      <c r="AB13" s="164">
        <v>45596</v>
      </c>
      <c r="AC13" t="s">
        <v>357</v>
      </c>
      <c r="AD13" s="176">
        <v>1</v>
      </c>
    </row>
    <row r="14" spans="1:31" x14ac:dyDescent="0.35">
      <c r="A14" t="s">
        <v>324</v>
      </c>
      <c r="B14">
        <v>3032</v>
      </c>
      <c r="C14" t="s">
        <v>358</v>
      </c>
      <c r="D14">
        <v>31901</v>
      </c>
      <c r="E14" t="s">
        <v>359</v>
      </c>
      <c r="F14" t="s">
        <v>294</v>
      </c>
      <c r="G14" s="163">
        <v>7016</v>
      </c>
      <c r="H14" s="174">
        <f t="shared" ref="H14:H21" si="0">AD14</f>
        <v>1.2</v>
      </c>
      <c r="I14">
        <v>2.2999999999999998</v>
      </c>
      <c r="J14" t="s">
        <v>295</v>
      </c>
      <c r="K14" t="s">
        <v>296</v>
      </c>
      <c r="L14" t="s">
        <v>297</v>
      </c>
      <c r="M14" t="s">
        <v>298</v>
      </c>
      <c r="N14" t="s">
        <v>360</v>
      </c>
      <c r="O14">
        <v>3</v>
      </c>
      <c r="P14" t="s">
        <v>306</v>
      </c>
      <c r="Q14" t="s">
        <v>361</v>
      </c>
      <c r="R14" s="164">
        <v>45901</v>
      </c>
      <c r="T14" t="s">
        <v>362</v>
      </c>
      <c r="V14" t="s">
        <v>363</v>
      </c>
      <c r="W14" t="s">
        <v>364</v>
      </c>
      <c r="X14" t="s">
        <v>359</v>
      </c>
      <c r="Y14" t="s">
        <v>363</v>
      </c>
      <c r="Z14" t="s">
        <v>365</v>
      </c>
      <c r="AA14" t="s">
        <v>295</v>
      </c>
      <c r="AB14" s="164">
        <v>45792</v>
      </c>
      <c r="AC14" t="s">
        <v>366</v>
      </c>
      <c r="AD14" s="176">
        <v>1.2</v>
      </c>
      <c r="AE14" s="177" t="s">
        <v>16954</v>
      </c>
    </row>
    <row r="15" spans="1:31" x14ac:dyDescent="0.35">
      <c r="A15" t="s">
        <v>309</v>
      </c>
      <c r="B15">
        <v>3009</v>
      </c>
      <c r="C15" t="s">
        <v>367</v>
      </c>
      <c r="D15">
        <v>32611</v>
      </c>
      <c r="E15" t="s">
        <v>367</v>
      </c>
      <c r="F15" t="s">
        <v>294</v>
      </c>
      <c r="G15" s="163">
        <v>6354</v>
      </c>
      <c r="H15" s="174">
        <f t="shared" si="0"/>
        <v>1</v>
      </c>
      <c r="I15">
        <v>2</v>
      </c>
      <c r="J15" t="s">
        <v>295</v>
      </c>
      <c r="K15" t="s">
        <v>296</v>
      </c>
      <c r="L15" t="s">
        <v>297</v>
      </c>
      <c r="M15" t="s">
        <v>298</v>
      </c>
      <c r="N15" t="s">
        <v>368</v>
      </c>
      <c r="O15">
        <v>3</v>
      </c>
      <c r="P15" t="s">
        <v>306</v>
      </c>
      <c r="Q15" t="s">
        <v>369</v>
      </c>
      <c r="R15" s="164">
        <v>45536</v>
      </c>
      <c r="T15" t="s">
        <v>370</v>
      </c>
      <c r="V15" t="s">
        <v>371</v>
      </c>
      <c r="W15" t="s">
        <v>372</v>
      </c>
      <c r="X15" t="s">
        <v>373</v>
      </c>
      <c r="Y15" t="s">
        <v>371</v>
      </c>
      <c r="Z15" t="s">
        <v>374</v>
      </c>
      <c r="AA15" t="s">
        <v>295</v>
      </c>
      <c r="AB15" s="164">
        <v>45300</v>
      </c>
      <c r="AC15" t="s">
        <v>308</v>
      </c>
      <c r="AD15" s="176">
        <v>1</v>
      </c>
      <c r="AE15" s="177" t="s">
        <v>16954</v>
      </c>
    </row>
    <row r="16" spans="1:31" x14ac:dyDescent="0.35">
      <c r="A16" t="s">
        <v>375</v>
      </c>
      <c r="B16">
        <v>3002</v>
      </c>
      <c r="C16" t="s">
        <v>376</v>
      </c>
      <c r="D16">
        <v>32900</v>
      </c>
      <c r="E16" t="s">
        <v>318</v>
      </c>
      <c r="F16" t="s">
        <v>294</v>
      </c>
      <c r="G16" s="163">
        <v>6589</v>
      </c>
      <c r="H16" s="174">
        <f t="shared" si="0"/>
        <v>1</v>
      </c>
      <c r="I16">
        <v>2</v>
      </c>
      <c r="J16" t="s">
        <v>295</v>
      </c>
      <c r="K16" t="s">
        <v>296</v>
      </c>
      <c r="L16" t="s">
        <v>297</v>
      </c>
      <c r="M16" t="s">
        <v>298</v>
      </c>
      <c r="N16" t="s">
        <v>299</v>
      </c>
      <c r="O16">
        <v>3</v>
      </c>
      <c r="P16" t="s">
        <v>1</v>
      </c>
      <c r="Q16" t="s">
        <v>377</v>
      </c>
      <c r="R16" s="164">
        <v>45901</v>
      </c>
      <c r="T16" t="s">
        <v>378</v>
      </c>
      <c r="V16" t="s">
        <v>376</v>
      </c>
      <c r="W16" t="s">
        <v>379</v>
      </c>
      <c r="X16" t="s">
        <v>318</v>
      </c>
      <c r="Y16" t="s">
        <v>376</v>
      </c>
      <c r="Z16" t="s">
        <v>380</v>
      </c>
      <c r="AA16" t="s">
        <v>295</v>
      </c>
      <c r="AB16" s="164">
        <v>45670</v>
      </c>
      <c r="AC16" t="s">
        <v>304</v>
      </c>
      <c r="AD16" s="176">
        <v>1</v>
      </c>
      <c r="AE16" s="177" t="s">
        <v>16954</v>
      </c>
    </row>
    <row r="17" spans="1:31" x14ac:dyDescent="0.35">
      <c r="A17" t="s">
        <v>324</v>
      </c>
      <c r="B17">
        <v>3027</v>
      </c>
      <c r="C17" t="s">
        <v>381</v>
      </c>
      <c r="D17">
        <v>33209</v>
      </c>
      <c r="E17" t="s">
        <v>381</v>
      </c>
      <c r="F17" t="s">
        <v>294</v>
      </c>
      <c r="G17" s="163">
        <v>6354</v>
      </c>
      <c r="H17" s="174">
        <f t="shared" si="0"/>
        <v>1</v>
      </c>
      <c r="I17">
        <v>2.1</v>
      </c>
      <c r="J17" t="s">
        <v>295</v>
      </c>
      <c r="K17" t="s">
        <v>296</v>
      </c>
      <c r="L17" t="s">
        <v>297</v>
      </c>
      <c r="M17" t="s">
        <v>298</v>
      </c>
      <c r="N17" t="s">
        <v>382</v>
      </c>
      <c r="O17">
        <v>3</v>
      </c>
      <c r="P17" t="s">
        <v>306</v>
      </c>
      <c r="Q17" t="s">
        <v>377</v>
      </c>
      <c r="R17" s="164">
        <v>45536</v>
      </c>
      <c r="T17" t="s">
        <v>383</v>
      </c>
      <c r="V17" t="s">
        <v>384</v>
      </c>
      <c r="W17" t="s">
        <v>385</v>
      </c>
      <c r="X17" t="s">
        <v>381</v>
      </c>
      <c r="Y17" t="s">
        <v>384</v>
      </c>
      <c r="Z17" t="s">
        <v>386</v>
      </c>
      <c r="AA17" t="s">
        <v>295</v>
      </c>
      <c r="AB17" s="164">
        <v>45471</v>
      </c>
      <c r="AC17" t="s">
        <v>308</v>
      </c>
      <c r="AD17" s="176">
        <v>1</v>
      </c>
      <c r="AE17" s="177" t="s">
        <v>16954</v>
      </c>
    </row>
    <row r="18" spans="1:31" x14ac:dyDescent="0.35">
      <c r="A18" t="s">
        <v>317</v>
      </c>
      <c r="B18">
        <v>3004</v>
      </c>
      <c r="C18" t="s">
        <v>387</v>
      </c>
      <c r="D18">
        <v>37000</v>
      </c>
      <c r="E18" t="s">
        <v>388</v>
      </c>
      <c r="F18" t="s">
        <v>294</v>
      </c>
      <c r="G18" s="163">
        <v>6100</v>
      </c>
      <c r="H18" s="174">
        <f t="shared" si="0"/>
        <v>1.1000000000000001</v>
      </c>
      <c r="I18">
        <v>1.9</v>
      </c>
      <c r="J18" t="s">
        <v>295</v>
      </c>
      <c r="K18" t="s">
        <v>296</v>
      </c>
      <c r="L18" t="s">
        <v>297</v>
      </c>
      <c r="M18" t="s">
        <v>298</v>
      </c>
      <c r="N18" t="s">
        <v>344</v>
      </c>
      <c r="O18">
        <v>3</v>
      </c>
      <c r="P18" t="s">
        <v>306</v>
      </c>
      <c r="Q18" t="s">
        <v>389</v>
      </c>
      <c r="R18" s="164">
        <v>45536</v>
      </c>
      <c r="T18" t="s">
        <v>390</v>
      </c>
      <c r="V18" t="s">
        <v>391</v>
      </c>
      <c r="W18" t="s">
        <v>392</v>
      </c>
      <c r="X18" t="s">
        <v>388</v>
      </c>
      <c r="Y18" t="s">
        <v>391</v>
      </c>
      <c r="Z18" t="s">
        <v>393</v>
      </c>
      <c r="AA18" t="s">
        <v>1</v>
      </c>
      <c r="AB18" s="164">
        <v>45715</v>
      </c>
      <c r="AC18" t="s">
        <v>308</v>
      </c>
      <c r="AD18" s="176">
        <v>1.1000000000000001</v>
      </c>
      <c r="AE18" s="177" t="s">
        <v>16954</v>
      </c>
    </row>
    <row r="19" spans="1:31" x14ac:dyDescent="0.35">
      <c r="A19" t="s">
        <v>317</v>
      </c>
      <c r="B19">
        <v>1185</v>
      </c>
      <c r="C19" t="s">
        <v>394</v>
      </c>
      <c r="D19">
        <v>40100</v>
      </c>
      <c r="E19" t="s">
        <v>395</v>
      </c>
      <c r="F19" t="s">
        <v>396</v>
      </c>
      <c r="H19" s="174">
        <f t="shared" si="0"/>
        <v>1</v>
      </c>
      <c r="I19">
        <v>0.9</v>
      </c>
      <c r="K19" t="s">
        <v>296</v>
      </c>
      <c r="L19" t="s">
        <v>397</v>
      </c>
      <c r="M19" t="s">
        <v>398</v>
      </c>
      <c r="N19" t="s">
        <v>399</v>
      </c>
      <c r="O19">
        <v>1</v>
      </c>
      <c r="P19" t="s">
        <v>306</v>
      </c>
      <c r="Q19" s="164">
        <v>39818</v>
      </c>
      <c r="R19" s="164">
        <v>39934</v>
      </c>
      <c r="T19" t="s">
        <v>300</v>
      </c>
      <c r="V19" t="s">
        <v>400</v>
      </c>
      <c r="W19" t="s">
        <v>401</v>
      </c>
      <c r="X19" t="s">
        <v>395</v>
      </c>
      <c r="Y19" t="s">
        <v>400</v>
      </c>
      <c r="Z19" t="s">
        <v>402</v>
      </c>
      <c r="AC19" t="s">
        <v>308</v>
      </c>
      <c r="AD19" s="176">
        <v>1</v>
      </c>
      <c r="AE19" s="177" t="s">
        <v>16954</v>
      </c>
    </row>
    <row r="20" spans="1:31" x14ac:dyDescent="0.35">
      <c r="A20" t="s">
        <v>403</v>
      </c>
      <c r="B20">
        <v>1077</v>
      </c>
      <c r="C20" t="s">
        <v>395</v>
      </c>
      <c r="D20">
        <v>40100</v>
      </c>
      <c r="E20" t="s">
        <v>395</v>
      </c>
      <c r="F20" t="s">
        <v>396</v>
      </c>
      <c r="H20" s="174">
        <f t="shared" si="0"/>
        <v>1</v>
      </c>
      <c r="I20">
        <v>0.9</v>
      </c>
      <c r="K20" t="s">
        <v>404</v>
      </c>
      <c r="L20" t="s">
        <v>397</v>
      </c>
      <c r="M20" t="s">
        <v>398</v>
      </c>
      <c r="N20" t="s">
        <v>399</v>
      </c>
      <c r="O20">
        <v>1</v>
      </c>
      <c r="P20" t="s">
        <v>306</v>
      </c>
      <c r="Q20" s="164">
        <v>33978</v>
      </c>
      <c r="R20" s="164">
        <v>34213</v>
      </c>
      <c r="S20" s="164">
        <v>40148</v>
      </c>
      <c r="T20" t="s">
        <v>300</v>
      </c>
      <c r="V20" t="s">
        <v>400</v>
      </c>
      <c r="W20" t="s">
        <v>401</v>
      </c>
      <c r="X20" t="s">
        <v>395</v>
      </c>
      <c r="Y20" t="s">
        <v>400</v>
      </c>
      <c r="Z20" t="s">
        <v>405</v>
      </c>
      <c r="AC20" t="s">
        <v>308</v>
      </c>
      <c r="AD20" s="176">
        <v>1</v>
      </c>
      <c r="AE20" s="177" t="s">
        <v>16954</v>
      </c>
    </row>
    <row r="21" spans="1:31" x14ac:dyDescent="0.35">
      <c r="A21" t="s">
        <v>314</v>
      </c>
      <c r="B21">
        <v>1281</v>
      </c>
      <c r="C21" t="s">
        <v>395</v>
      </c>
      <c r="D21">
        <v>40100</v>
      </c>
      <c r="E21" t="s">
        <v>395</v>
      </c>
      <c r="F21" t="s">
        <v>396</v>
      </c>
      <c r="H21" s="174">
        <f t="shared" si="0"/>
        <v>1</v>
      </c>
      <c r="I21">
        <v>0.9</v>
      </c>
      <c r="K21" t="s">
        <v>404</v>
      </c>
      <c r="L21" t="s">
        <v>397</v>
      </c>
      <c r="M21" t="s">
        <v>398</v>
      </c>
      <c r="N21" t="s">
        <v>399</v>
      </c>
      <c r="O21">
        <v>1</v>
      </c>
      <c r="P21" t="s">
        <v>306</v>
      </c>
      <c r="Q21" t="s">
        <v>406</v>
      </c>
      <c r="R21" s="164">
        <v>40179</v>
      </c>
      <c r="S21" s="164">
        <v>44805</v>
      </c>
      <c r="T21" t="s">
        <v>300</v>
      </c>
      <c r="V21" t="s">
        <v>400</v>
      </c>
      <c r="W21" t="s">
        <v>401</v>
      </c>
      <c r="X21" t="s">
        <v>395</v>
      </c>
      <c r="Y21" t="s">
        <v>400</v>
      </c>
      <c r="Z21" t="s">
        <v>407</v>
      </c>
      <c r="AC21" t="s">
        <v>308</v>
      </c>
      <c r="AD21" s="176">
        <v>1</v>
      </c>
      <c r="AE21" s="177" t="s">
        <v>16954</v>
      </c>
    </row>
    <row r="22" spans="1:31" x14ac:dyDescent="0.35">
      <c r="A22" t="s">
        <v>408</v>
      </c>
      <c r="B22">
        <v>1000</v>
      </c>
      <c r="C22" t="s">
        <v>409</v>
      </c>
      <c r="D22">
        <v>40200</v>
      </c>
      <c r="E22" t="s">
        <v>409</v>
      </c>
      <c r="F22" t="s">
        <v>396</v>
      </c>
      <c r="H22">
        <v>1</v>
      </c>
      <c r="I22">
        <v>1</v>
      </c>
      <c r="K22" t="s">
        <v>404</v>
      </c>
      <c r="L22" t="s">
        <v>410</v>
      </c>
      <c r="M22" t="s">
        <v>398</v>
      </c>
      <c r="N22" t="s">
        <v>299</v>
      </c>
      <c r="O22">
        <v>1</v>
      </c>
      <c r="P22" t="s">
        <v>306</v>
      </c>
      <c r="Q22" s="164">
        <v>31415</v>
      </c>
      <c r="R22" s="164">
        <v>31472</v>
      </c>
      <c r="S22" s="164">
        <v>31472</v>
      </c>
      <c r="T22" t="s">
        <v>320</v>
      </c>
      <c r="V22" t="s">
        <v>411</v>
      </c>
      <c r="W22" t="s">
        <v>412</v>
      </c>
      <c r="X22" t="s">
        <v>409</v>
      </c>
      <c r="Y22" t="s">
        <v>411</v>
      </c>
      <c r="Z22" t="s">
        <v>413</v>
      </c>
      <c r="AC22" t="s">
        <v>308</v>
      </c>
      <c r="AD22" s="176">
        <v>1</v>
      </c>
    </row>
    <row r="23" spans="1:31" x14ac:dyDescent="0.35">
      <c r="A23" t="s">
        <v>414</v>
      </c>
      <c r="B23">
        <v>1155</v>
      </c>
      <c r="C23" t="s">
        <v>415</v>
      </c>
      <c r="D23">
        <v>40200</v>
      </c>
      <c r="E23" t="s">
        <v>409</v>
      </c>
      <c r="F23" t="s">
        <v>396</v>
      </c>
      <c r="H23">
        <v>1</v>
      </c>
      <c r="I23">
        <v>1</v>
      </c>
      <c r="K23" t="s">
        <v>404</v>
      </c>
      <c r="L23" t="s">
        <v>410</v>
      </c>
      <c r="M23" t="s">
        <v>398</v>
      </c>
      <c r="N23" t="s">
        <v>299</v>
      </c>
      <c r="O23">
        <v>1</v>
      </c>
      <c r="P23" t="s">
        <v>306</v>
      </c>
      <c r="Q23" s="164">
        <v>34707</v>
      </c>
      <c r="R23" s="164">
        <v>34912</v>
      </c>
      <c r="S23" s="164">
        <v>38231</v>
      </c>
      <c r="T23" t="s">
        <v>320</v>
      </c>
      <c r="V23" t="s">
        <v>411</v>
      </c>
      <c r="W23" t="s">
        <v>412</v>
      </c>
      <c r="X23" t="s">
        <v>409</v>
      </c>
      <c r="Y23" t="s">
        <v>411</v>
      </c>
      <c r="Z23" t="s">
        <v>416</v>
      </c>
      <c r="AC23" t="s">
        <v>308</v>
      </c>
      <c r="AD23" s="176">
        <v>1</v>
      </c>
    </row>
    <row r="24" spans="1:31" x14ac:dyDescent="0.35">
      <c r="A24" t="s">
        <v>414</v>
      </c>
      <c r="B24">
        <v>1194</v>
      </c>
      <c r="C24" t="s">
        <v>417</v>
      </c>
      <c r="D24">
        <v>40200</v>
      </c>
      <c r="E24" t="s">
        <v>409</v>
      </c>
      <c r="F24" t="s">
        <v>396</v>
      </c>
      <c r="H24">
        <v>1</v>
      </c>
      <c r="I24">
        <v>1</v>
      </c>
      <c r="K24" t="s">
        <v>296</v>
      </c>
      <c r="L24" t="s">
        <v>397</v>
      </c>
      <c r="M24" t="s">
        <v>398</v>
      </c>
      <c r="N24" t="s">
        <v>299</v>
      </c>
      <c r="O24">
        <v>1</v>
      </c>
      <c r="P24" t="s">
        <v>306</v>
      </c>
      <c r="Q24" s="164">
        <v>36900</v>
      </c>
      <c r="R24" s="164">
        <v>37135</v>
      </c>
      <c r="T24" t="s">
        <v>320</v>
      </c>
      <c r="V24" t="s">
        <v>411</v>
      </c>
      <c r="W24" t="s">
        <v>412</v>
      </c>
      <c r="X24" t="s">
        <v>409</v>
      </c>
      <c r="Y24" t="s">
        <v>411</v>
      </c>
      <c r="Z24" t="s">
        <v>418</v>
      </c>
      <c r="AC24" t="s">
        <v>308</v>
      </c>
      <c r="AD24" s="176">
        <v>1</v>
      </c>
    </row>
    <row r="25" spans="1:31" x14ac:dyDescent="0.35">
      <c r="A25" t="s">
        <v>419</v>
      </c>
      <c r="B25">
        <v>1038</v>
      </c>
      <c r="C25" t="s">
        <v>420</v>
      </c>
      <c r="D25">
        <v>40200</v>
      </c>
      <c r="E25" t="s">
        <v>409</v>
      </c>
      <c r="F25" t="s">
        <v>396</v>
      </c>
      <c r="H25">
        <v>1</v>
      </c>
      <c r="I25">
        <v>1</v>
      </c>
      <c r="K25" t="s">
        <v>404</v>
      </c>
      <c r="L25" t="s">
        <v>410</v>
      </c>
      <c r="M25" t="s">
        <v>398</v>
      </c>
      <c r="N25" t="s">
        <v>299</v>
      </c>
      <c r="O25">
        <v>1</v>
      </c>
      <c r="P25" t="s">
        <v>306</v>
      </c>
      <c r="Q25" s="164">
        <v>31415</v>
      </c>
      <c r="R25" s="164">
        <v>31472</v>
      </c>
      <c r="S25" s="164">
        <v>31472</v>
      </c>
      <c r="T25" t="s">
        <v>320</v>
      </c>
      <c r="V25" t="s">
        <v>411</v>
      </c>
      <c r="W25" t="s">
        <v>412</v>
      </c>
      <c r="X25" t="s">
        <v>409</v>
      </c>
      <c r="Y25" t="s">
        <v>411</v>
      </c>
      <c r="Z25" t="s">
        <v>421</v>
      </c>
      <c r="AC25" t="s">
        <v>308</v>
      </c>
      <c r="AD25" s="176">
        <v>1</v>
      </c>
    </row>
    <row r="26" spans="1:31" x14ac:dyDescent="0.35">
      <c r="A26" t="s">
        <v>419</v>
      </c>
      <c r="B26">
        <v>1156</v>
      </c>
      <c r="C26" t="s">
        <v>422</v>
      </c>
      <c r="D26">
        <v>40200</v>
      </c>
      <c r="E26" t="s">
        <v>409</v>
      </c>
      <c r="F26" t="s">
        <v>396</v>
      </c>
      <c r="H26">
        <v>1</v>
      </c>
      <c r="I26">
        <v>1</v>
      </c>
      <c r="K26" t="s">
        <v>404</v>
      </c>
      <c r="L26" t="s">
        <v>423</v>
      </c>
      <c r="M26" t="s">
        <v>398</v>
      </c>
      <c r="N26" t="s">
        <v>299</v>
      </c>
      <c r="O26">
        <v>1</v>
      </c>
      <c r="P26" t="s">
        <v>306</v>
      </c>
      <c r="Q26" s="164">
        <v>36900</v>
      </c>
      <c r="R26" s="164">
        <v>37135</v>
      </c>
      <c r="S26" s="164">
        <v>39436</v>
      </c>
      <c r="T26" t="s">
        <v>320</v>
      </c>
      <c r="V26" t="s">
        <v>411</v>
      </c>
      <c r="W26" t="s">
        <v>412</v>
      </c>
      <c r="X26" t="s">
        <v>409</v>
      </c>
      <c r="Y26" t="s">
        <v>411</v>
      </c>
      <c r="Z26" t="s">
        <v>424</v>
      </c>
      <c r="AC26" t="s">
        <v>308</v>
      </c>
      <c r="AD26" s="176">
        <v>1</v>
      </c>
    </row>
    <row r="27" spans="1:31" x14ac:dyDescent="0.35">
      <c r="A27" t="s">
        <v>408</v>
      </c>
      <c r="B27">
        <v>1203</v>
      </c>
      <c r="C27" t="s">
        <v>425</v>
      </c>
      <c r="D27">
        <v>40205</v>
      </c>
      <c r="E27" t="s">
        <v>425</v>
      </c>
      <c r="F27" t="s">
        <v>396</v>
      </c>
      <c r="H27">
        <v>1</v>
      </c>
      <c r="I27">
        <v>0.8</v>
      </c>
      <c r="K27" t="s">
        <v>404</v>
      </c>
      <c r="L27" t="s">
        <v>397</v>
      </c>
      <c r="M27" t="s">
        <v>398</v>
      </c>
      <c r="N27" t="s">
        <v>426</v>
      </c>
      <c r="O27">
        <v>1</v>
      </c>
      <c r="P27" t="s">
        <v>306</v>
      </c>
      <c r="Q27" t="s">
        <v>427</v>
      </c>
      <c r="R27" s="164">
        <v>38961</v>
      </c>
      <c r="S27" s="164">
        <v>45316</v>
      </c>
      <c r="T27" t="s">
        <v>428</v>
      </c>
      <c r="V27" t="s">
        <v>429</v>
      </c>
      <c r="W27" t="s">
        <v>430</v>
      </c>
      <c r="X27" t="s">
        <v>425</v>
      </c>
      <c r="Y27" t="s">
        <v>429</v>
      </c>
      <c r="Z27" t="s">
        <v>431</v>
      </c>
      <c r="AC27" t="s">
        <v>366</v>
      </c>
      <c r="AD27" s="176">
        <v>1</v>
      </c>
    </row>
    <row r="28" spans="1:31" x14ac:dyDescent="0.35">
      <c r="A28" t="s">
        <v>432</v>
      </c>
      <c r="B28">
        <v>1204</v>
      </c>
      <c r="C28" t="s">
        <v>425</v>
      </c>
      <c r="D28">
        <v>40205</v>
      </c>
      <c r="E28" t="s">
        <v>425</v>
      </c>
      <c r="F28" t="s">
        <v>396</v>
      </c>
      <c r="H28">
        <v>1</v>
      </c>
      <c r="I28">
        <v>0.8</v>
      </c>
      <c r="K28" t="s">
        <v>296</v>
      </c>
      <c r="L28" t="s">
        <v>397</v>
      </c>
      <c r="M28" t="s">
        <v>398</v>
      </c>
      <c r="N28" t="s">
        <v>426</v>
      </c>
      <c r="O28">
        <v>1</v>
      </c>
      <c r="P28" t="s">
        <v>306</v>
      </c>
      <c r="Q28" s="164">
        <v>37257</v>
      </c>
      <c r="R28" s="164">
        <v>37257</v>
      </c>
      <c r="T28" t="s">
        <v>428</v>
      </c>
      <c r="V28" t="s">
        <v>429</v>
      </c>
      <c r="W28" t="s">
        <v>430</v>
      </c>
      <c r="X28" t="s">
        <v>425</v>
      </c>
      <c r="Y28" t="s">
        <v>429</v>
      </c>
      <c r="Z28" t="s">
        <v>433</v>
      </c>
      <c r="AC28" t="s">
        <v>366</v>
      </c>
      <c r="AD28" s="176">
        <v>1</v>
      </c>
    </row>
    <row r="29" spans="1:31" x14ac:dyDescent="0.35">
      <c r="A29" t="s">
        <v>434</v>
      </c>
      <c r="B29">
        <v>1061</v>
      </c>
      <c r="C29" t="s">
        <v>425</v>
      </c>
      <c r="D29">
        <v>40205</v>
      </c>
      <c r="E29" t="s">
        <v>425</v>
      </c>
      <c r="F29" t="s">
        <v>396</v>
      </c>
      <c r="H29">
        <v>1</v>
      </c>
      <c r="I29">
        <v>0.8</v>
      </c>
      <c r="K29" t="s">
        <v>404</v>
      </c>
      <c r="L29" t="s">
        <v>397</v>
      </c>
      <c r="M29" t="s">
        <v>398</v>
      </c>
      <c r="N29" t="s">
        <v>426</v>
      </c>
      <c r="O29">
        <v>1</v>
      </c>
      <c r="P29" t="s">
        <v>306</v>
      </c>
      <c r="Q29" s="164">
        <v>33978</v>
      </c>
      <c r="R29" s="164">
        <v>34213</v>
      </c>
      <c r="S29" s="164">
        <v>45536</v>
      </c>
      <c r="T29" t="s">
        <v>428</v>
      </c>
      <c r="V29" t="s">
        <v>429</v>
      </c>
      <c r="W29" t="s">
        <v>430</v>
      </c>
      <c r="X29" t="s">
        <v>425</v>
      </c>
      <c r="Y29" t="s">
        <v>429</v>
      </c>
      <c r="Z29" t="s">
        <v>435</v>
      </c>
      <c r="AC29" t="s">
        <v>366</v>
      </c>
      <c r="AD29" s="176">
        <v>1</v>
      </c>
    </row>
    <row r="30" spans="1:31" x14ac:dyDescent="0.35">
      <c r="A30" t="s">
        <v>314</v>
      </c>
      <c r="B30">
        <v>1264</v>
      </c>
      <c r="C30" t="s">
        <v>436</v>
      </c>
      <c r="D30">
        <v>40205</v>
      </c>
      <c r="E30" t="s">
        <v>425</v>
      </c>
      <c r="F30" t="s">
        <v>396</v>
      </c>
      <c r="H30">
        <v>1</v>
      </c>
      <c r="I30">
        <v>0.8</v>
      </c>
      <c r="K30" t="s">
        <v>296</v>
      </c>
      <c r="L30" t="s">
        <v>397</v>
      </c>
      <c r="M30" t="s">
        <v>398</v>
      </c>
      <c r="N30" t="s">
        <v>426</v>
      </c>
      <c r="O30">
        <v>1</v>
      </c>
      <c r="P30" t="s">
        <v>306</v>
      </c>
      <c r="Q30" s="164">
        <v>39456</v>
      </c>
      <c r="R30" s="164">
        <v>39692</v>
      </c>
      <c r="T30" t="s">
        <v>428</v>
      </c>
      <c r="V30" t="s">
        <v>429</v>
      </c>
      <c r="W30" t="s">
        <v>430</v>
      </c>
      <c r="X30" t="s">
        <v>425</v>
      </c>
      <c r="Y30" t="s">
        <v>429</v>
      </c>
      <c r="Z30" t="s">
        <v>437</v>
      </c>
      <c r="AC30" t="s">
        <v>366</v>
      </c>
      <c r="AD30" s="176">
        <v>1</v>
      </c>
    </row>
    <row r="31" spans="1:31" x14ac:dyDescent="0.35">
      <c r="A31" t="s">
        <v>438</v>
      </c>
      <c r="B31">
        <v>1185</v>
      </c>
      <c r="C31" t="s">
        <v>425</v>
      </c>
      <c r="D31">
        <v>40205</v>
      </c>
      <c r="E31" t="s">
        <v>425</v>
      </c>
      <c r="F31" t="s">
        <v>396</v>
      </c>
      <c r="H31">
        <v>1</v>
      </c>
      <c r="I31">
        <v>0.8</v>
      </c>
      <c r="K31" t="s">
        <v>404</v>
      </c>
      <c r="L31" t="s">
        <v>397</v>
      </c>
      <c r="M31" t="s">
        <v>398</v>
      </c>
      <c r="N31" t="s">
        <v>426</v>
      </c>
      <c r="O31">
        <v>1</v>
      </c>
      <c r="P31" t="s">
        <v>306</v>
      </c>
      <c r="Q31" s="164">
        <v>38361</v>
      </c>
      <c r="R31" s="164">
        <v>38596</v>
      </c>
      <c r="S31" s="164">
        <v>42979</v>
      </c>
      <c r="T31" t="s">
        <v>428</v>
      </c>
      <c r="V31" t="s">
        <v>429</v>
      </c>
      <c r="W31" t="s">
        <v>430</v>
      </c>
      <c r="X31" t="s">
        <v>425</v>
      </c>
      <c r="Y31" t="s">
        <v>429</v>
      </c>
      <c r="Z31" t="s">
        <v>439</v>
      </c>
      <c r="AC31" t="s">
        <v>366</v>
      </c>
      <c r="AD31" s="176">
        <v>1</v>
      </c>
    </row>
    <row r="32" spans="1:31" x14ac:dyDescent="0.35">
      <c r="A32" t="s">
        <v>324</v>
      </c>
      <c r="B32">
        <v>1146</v>
      </c>
      <c r="C32" t="s">
        <v>440</v>
      </c>
      <c r="D32">
        <v>40206</v>
      </c>
      <c r="E32" t="s">
        <v>441</v>
      </c>
      <c r="F32" t="s">
        <v>396</v>
      </c>
      <c r="H32" s="174">
        <f t="shared" ref="H32:H33" si="1">AD32</f>
        <v>0</v>
      </c>
      <c r="I32">
        <v>0</v>
      </c>
      <c r="K32" t="s">
        <v>404</v>
      </c>
      <c r="L32" t="s">
        <v>442</v>
      </c>
      <c r="M32" t="s">
        <v>398</v>
      </c>
      <c r="N32" t="s">
        <v>299</v>
      </c>
      <c r="O32">
        <v>0</v>
      </c>
      <c r="P32" t="s">
        <v>306</v>
      </c>
      <c r="Q32" s="164">
        <v>36900</v>
      </c>
      <c r="R32" s="164">
        <v>37135</v>
      </c>
      <c r="S32" s="164">
        <v>45536</v>
      </c>
      <c r="T32" t="s">
        <v>443</v>
      </c>
      <c r="V32" t="s">
        <v>444</v>
      </c>
      <c r="W32" t="s">
        <v>445</v>
      </c>
      <c r="X32" t="s">
        <v>441</v>
      </c>
      <c r="Y32" t="s">
        <v>444</v>
      </c>
      <c r="Z32" t="s">
        <v>446</v>
      </c>
      <c r="AC32" t="s">
        <v>308</v>
      </c>
      <c r="AD32" s="176">
        <v>0</v>
      </c>
      <c r="AE32" s="177" t="s">
        <v>16954</v>
      </c>
    </row>
    <row r="33" spans="1:31" x14ac:dyDescent="0.35">
      <c r="A33" t="s">
        <v>447</v>
      </c>
      <c r="B33">
        <v>1313</v>
      </c>
      <c r="C33" t="s">
        <v>448</v>
      </c>
      <c r="D33">
        <v>40207</v>
      </c>
      <c r="E33" t="s">
        <v>448</v>
      </c>
      <c r="F33" t="s">
        <v>396</v>
      </c>
      <c r="G33" s="163">
        <v>2708.08</v>
      </c>
      <c r="H33" s="174">
        <f t="shared" si="1"/>
        <v>1</v>
      </c>
      <c r="I33">
        <v>0.9</v>
      </c>
      <c r="J33" t="s">
        <v>1</v>
      </c>
      <c r="K33" t="s">
        <v>296</v>
      </c>
      <c r="L33" t="s">
        <v>397</v>
      </c>
      <c r="M33" t="s">
        <v>398</v>
      </c>
      <c r="N33" t="s">
        <v>426</v>
      </c>
      <c r="O33">
        <v>1</v>
      </c>
      <c r="P33" t="s">
        <v>306</v>
      </c>
      <c r="Q33" t="s">
        <v>449</v>
      </c>
      <c r="R33" s="164">
        <v>45536</v>
      </c>
      <c r="T33" t="s">
        <v>450</v>
      </c>
      <c r="V33" t="s">
        <v>451</v>
      </c>
      <c r="W33" t="s">
        <v>452</v>
      </c>
      <c r="X33" t="s">
        <v>448</v>
      </c>
      <c r="Y33" t="s">
        <v>451</v>
      </c>
      <c r="Z33" t="s">
        <v>453</v>
      </c>
      <c r="AA33" t="s">
        <v>1</v>
      </c>
      <c r="AB33" s="164">
        <v>45320</v>
      </c>
      <c r="AC33" t="s">
        <v>366</v>
      </c>
      <c r="AD33" s="176">
        <v>1</v>
      </c>
      <c r="AE33" s="177" t="s">
        <v>16954</v>
      </c>
    </row>
    <row r="34" spans="1:31" x14ac:dyDescent="0.35">
      <c r="A34" t="s">
        <v>454</v>
      </c>
      <c r="B34">
        <v>1480</v>
      </c>
      <c r="C34" t="s">
        <v>455</v>
      </c>
      <c r="D34">
        <v>40208</v>
      </c>
      <c r="E34" t="s">
        <v>455</v>
      </c>
      <c r="F34" t="s">
        <v>396</v>
      </c>
      <c r="G34" s="163">
        <v>3114.92</v>
      </c>
      <c r="H34">
        <v>1</v>
      </c>
      <c r="I34">
        <v>0.9</v>
      </c>
      <c r="J34" t="s">
        <v>1</v>
      </c>
      <c r="K34" t="s">
        <v>296</v>
      </c>
      <c r="L34" t="s">
        <v>397</v>
      </c>
      <c r="M34" t="s">
        <v>398</v>
      </c>
      <c r="N34" t="s">
        <v>299</v>
      </c>
      <c r="O34">
        <v>1</v>
      </c>
      <c r="P34" t="s">
        <v>306</v>
      </c>
      <c r="Q34" t="s">
        <v>456</v>
      </c>
      <c r="R34" s="164">
        <v>43709</v>
      </c>
      <c r="T34" t="s">
        <v>457</v>
      </c>
      <c r="V34" t="s">
        <v>458</v>
      </c>
      <c r="W34" t="s">
        <v>459</v>
      </c>
      <c r="X34" t="s">
        <v>455</v>
      </c>
      <c r="Y34" t="s">
        <v>458</v>
      </c>
      <c r="Z34" t="s">
        <v>460</v>
      </c>
      <c r="AA34" t="s">
        <v>1</v>
      </c>
      <c r="AB34" s="164">
        <v>43341</v>
      </c>
      <c r="AC34" t="s">
        <v>308</v>
      </c>
      <c r="AD34" s="176">
        <v>1</v>
      </c>
    </row>
    <row r="35" spans="1:31" x14ac:dyDescent="0.35">
      <c r="A35" t="s">
        <v>291</v>
      </c>
      <c r="B35">
        <v>1171</v>
      </c>
      <c r="C35" t="s">
        <v>461</v>
      </c>
      <c r="D35">
        <v>40208</v>
      </c>
      <c r="E35" t="s">
        <v>455</v>
      </c>
      <c r="F35" t="s">
        <v>396</v>
      </c>
      <c r="G35" s="163">
        <v>3004.18</v>
      </c>
      <c r="H35">
        <v>1</v>
      </c>
      <c r="I35">
        <v>0.9</v>
      </c>
      <c r="J35" t="s">
        <v>1</v>
      </c>
      <c r="K35" t="s">
        <v>296</v>
      </c>
      <c r="L35" t="s">
        <v>397</v>
      </c>
      <c r="M35" t="s">
        <v>398</v>
      </c>
      <c r="N35" t="s">
        <v>299</v>
      </c>
      <c r="O35">
        <v>1</v>
      </c>
      <c r="P35" t="s">
        <v>1</v>
      </c>
      <c r="Q35" s="164">
        <v>43378</v>
      </c>
      <c r="R35" s="164">
        <v>43344</v>
      </c>
      <c r="T35" t="s">
        <v>457</v>
      </c>
      <c r="V35" t="s">
        <v>458</v>
      </c>
      <c r="W35" t="s">
        <v>459</v>
      </c>
      <c r="X35" t="s">
        <v>455</v>
      </c>
      <c r="Y35" t="s">
        <v>458</v>
      </c>
      <c r="Z35" t="s">
        <v>462</v>
      </c>
      <c r="AA35" t="s">
        <v>1</v>
      </c>
      <c r="AB35" s="164">
        <v>43336</v>
      </c>
      <c r="AC35" t="s">
        <v>304</v>
      </c>
      <c r="AD35" s="176">
        <v>1</v>
      </c>
    </row>
    <row r="36" spans="1:31" x14ac:dyDescent="0.35">
      <c r="A36" t="s">
        <v>305</v>
      </c>
      <c r="B36">
        <v>1285</v>
      </c>
      <c r="C36" t="s">
        <v>455</v>
      </c>
      <c r="D36">
        <v>40208</v>
      </c>
      <c r="E36" t="s">
        <v>455</v>
      </c>
      <c r="F36" t="s">
        <v>396</v>
      </c>
      <c r="H36">
        <v>1</v>
      </c>
      <c r="I36">
        <v>0.9</v>
      </c>
      <c r="K36" t="s">
        <v>296</v>
      </c>
      <c r="L36" t="s">
        <v>397</v>
      </c>
      <c r="M36" t="s">
        <v>398</v>
      </c>
      <c r="N36" t="s">
        <v>299</v>
      </c>
      <c r="O36">
        <v>1</v>
      </c>
      <c r="P36" t="s">
        <v>306</v>
      </c>
      <c r="Q36" t="s">
        <v>463</v>
      </c>
      <c r="R36" s="164">
        <v>40787</v>
      </c>
      <c r="T36" t="s">
        <v>457</v>
      </c>
      <c r="V36" t="s">
        <v>458</v>
      </c>
      <c r="W36" t="s">
        <v>459</v>
      </c>
      <c r="X36" t="s">
        <v>455</v>
      </c>
      <c r="Y36" t="s">
        <v>458</v>
      </c>
      <c r="Z36" t="s">
        <v>464</v>
      </c>
      <c r="AC36" t="s">
        <v>308</v>
      </c>
      <c r="AD36" s="176">
        <v>1</v>
      </c>
    </row>
    <row r="37" spans="1:31" x14ac:dyDescent="0.35">
      <c r="A37" t="s">
        <v>317</v>
      </c>
      <c r="B37">
        <v>1218</v>
      </c>
      <c r="C37" t="s">
        <v>455</v>
      </c>
      <c r="D37">
        <v>40208</v>
      </c>
      <c r="E37" t="s">
        <v>455</v>
      </c>
      <c r="F37" t="s">
        <v>396</v>
      </c>
      <c r="G37" s="163">
        <v>3904.02</v>
      </c>
      <c r="H37">
        <v>1</v>
      </c>
      <c r="I37">
        <v>0.9</v>
      </c>
      <c r="J37" t="s">
        <v>295</v>
      </c>
      <c r="K37" t="s">
        <v>296</v>
      </c>
      <c r="L37" t="s">
        <v>397</v>
      </c>
      <c r="M37" t="s">
        <v>398</v>
      </c>
      <c r="N37" t="s">
        <v>299</v>
      </c>
      <c r="O37">
        <v>1</v>
      </c>
      <c r="P37" t="s">
        <v>306</v>
      </c>
      <c r="Q37" t="s">
        <v>465</v>
      </c>
      <c r="R37" s="164">
        <v>42614</v>
      </c>
      <c r="T37" t="s">
        <v>457</v>
      </c>
      <c r="V37" t="s">
        <v>458</v>
      </c>
      <c r="W37" t="s">
        <v>459</v>
      </c>
      <c r="X37" t="s">
        <v>455</v>
      </c>
      <c r="Y37" t="s">
        <v>458</v>
      </c>
      <c r="Z37" t="s">
        <v>466</v>
      </c>
      <c r="AA37" t="s">
        <v>1</v>
      </c>
      <c r="AB37" s="164">
        <v>42566</v>
      </c>
      <c r="AC37" t="s">
        <v>308</v>
      </c>
      <c r="AD37" s="176">
        <v>1</v>
      </c>
    </row>
    <row r="38" spans="1:31" x14ac:dyDescent="0.35">
      <c r="A38" t="s">
        <v>408</v>
      </c>
      <c r="B38">
        <v>1283</v>
      </c>
      <c r="C38" t="s">
        <v>467</v>
      </c>
      <c r="D38">
        <v>40208</v>
      </c>
      <c r="E38" t="s">
        <v>455</v>
      </c>
      <c r="F38" t="s">
        <v>396</v>
      </c>
      <c r="H38">
        <v>1</v>
      </c>
      <c r="I38">
        <v>0.9</v>
      </c>
      <c r="K38" t="s">
        <v>296</v>
      </c>
      <c r="L38" t="s">
        <v>397</v>
      </c>
      <c r="M38" t="s">
        <v>398</v>
      </c>
      <c r="N38" t="s">
        <v>299</v>
      </c>
      <c r="O38">
        <v>1</v>
      </c>
      <c r="P38" t="s">
        <v>306</v>
      </c>
      <c r="Q38" s="164">
        <v>41310</v>
      </c>
      <c r="R38" s="164">
        <v>41518</v>
      </c>
      <c r="T38" t="s">
        <v>457</v>
      </c>
      <c r="V38" t="s">
        <v>458</v>
      </c>
      <c r="W38" t="s">
        <v>459</v>
      </c>
      <c r="X38" t="s">
        <v>455</v>
      </c>
      <c r="Y38" t="s">
        <v>458</v>
      </c>
      <c r="Z38" t="s">
        <v>468</v>
      </c>
      <c r="AC38" t="s">
        <v>308</v>
      </c>
      <c r="AD38" s="176">
        <v>1</v>
      </c>
    </row>
    <row r="39" spans="1:31" x14ac:dyDescent="0.35">
      <c r="A39" t="s">
        <v>469</v>
      </c>
      <c r="B39">
        <v>1178</v>
      </c>
      <c r="C39" t="s">
        <v>455</v>
      </c>
      <c r="D39">
        <v>40208</v>
      </c>
      <c r="E39" t="s">
        <v>455</v>
      </c>
      <c r="F39" t="s">
        <v>396</v>
      </c>
      <c r="H39">
        <v>1</v>
      </c>
      <c r="I39">
        <v>0.9</v>
      </c>
      <c r="K39" t="s">
        <v>296</v>
      </c>
      <c r="L39" t="s">
        <v>397</v>
      </c>
      <c r="M39" t="s">
        <v>398</v>
      </c>
      <c r="N39" t="s">
        <v>299</v>
      </c>
      <c r="O39">
        <v>1</v>
      </c>
      <c r="P39" t="s">
        <v>306</v>
      </c>
      <c r="Q39" t="s">
        <v>470</v>
      </c>
      <c r="R39" s="164">
        <v>38930</v>
      </c>
      <c r="T39" t="s">
        <v>457</v>
      </c>
      <c r="V39" t="s">
        <v>458</v>
      </c>
      <c r="W39" t="s">
        <v>459</v>
      </c>
      <c r="X39" t="s">
        <v>455</v>
      </c>
      <c r="Y39" t="s">
        <v>458</v>
      </c>
      <c r="Z39" t="s">
        <v>471</v>
      </c>
      <c r="AC39" t="s">
        <v>308</v>
      </c>
      <c r="AD39" s="176">
        <v>1</v>
      </c>
    </row>
    <row r="40" spans="1:31" x14ac:dyDescent="0.35">
      <c r="A40" t="s">
        <v>324</v>
      </c>
      <c r="B40">
        <v>1196</v>
      </c>
      <c r="C40" t="s">
        <v>467</v>
      </c>
      <c r="D40">
        <v>40208</v>
      </c>
      <c r="E40" t="s">
        <v>455</v>
      </c>
      <c r="F40" t="s">
        <v>396</v>
      </c>
      <c r="H40">
        <v>1</v>
      </c>
      <c r="I40">
        <v>0.9</v>
      </c>
      <c r="K40" t="s">
        <v>296</v>
      </c>
      <c r="L40" t="s">
        <v>397</v>
      </c>
      <c r="M40" t="s">
        <v>398</v>
      </c>
      <c r="N40" t="s">
        <v>299</v>
      </c>
      <c r="O40">
        <v>1</v>
      </c>
      <c r="P40" t="s">
        <v>306</v>
      </c>
      <c r="Q40" s="164">
        <v>38849</v>
      </c>
      <c r="R40" s="164">
        <v>39083</v>
      </c>
      <c r="T40" t="s">
        <v>457</v>
      </c>
      <c r="V40" t="s">
        <v>458</v>
      </c>
      <c r="W40" t="s">
        <v>459</v>
      </c>
      <c r="X40" t="s">
        <v>455</v>
      </c>
      <c r="Y40" t="s">
        <v>458</v>
      </c>
      <c r="Z40" t="s">
        <v>472</v>
      </c>
      <c r="AC40" t="s">
        <v>308</v>
      </c>
      <c r="AD40" s="176">
        <v>1</v>
      </c>
    </row>
    <row r="41" spans="1:31" x14ac:dyDescent="0.35">
      <c r="A41" t="s">
        <v>324</v>
      </c>
      <c r="B41">
        <v>1425</v>
      </c>
      <c r="C41" t="s">
        <v>473</v>
      </c>
      <c r="D41">
        <v>40208</v>
      </c>
      <c r="E41" t="s">
        <v>455</v>
      </c>
      <c r="F41" t="s">
        <v>396</v>
      </c>
      <c r="G41" s="163">
        <v>3384.07</v>
      </c>
      <c r="H41">
        <v>1</v>
      </c>
      <c r="I41">
        <v>0.9</v>
      </c>
      <c r="J41" t="s">
        <v>1</v>
      </c>
      <c r="K41" t="s">
        <v>296</v>
      </c>
      <c r="L41" t="s">
        <v>397</v>
      </c>
      <c r="M41" t="s">
        <v>398</v>
      </c>
      <c r="N41" t="s">
        <v>299</v>
      </c>
      <c r="O41">
        <v>1</v>
      </c>
      <c r="P41" t="s">
        <v>306</v>
      </c>
      <c r="Q41" s="164">
        <v>45385</v>
      </c>
      <c r="R41" s="164">
        <v>45901</v>
      </c>
      <c r="T41" t="s">
        <v>457</v>
      </c>
      <c r="V41" t="s">
        <v>458</v>
      </c>
      <c r="W41" t="s">
        <v>459</v>
      </c>
      <c r="X41" t="s">
        <v>455</v>
      </c>
      <c r="Y41" t="s">
        <v>458</v>
      </c>
      <c r="Z41" t="s">
        <v>474</v>
      </c>
      <c r="AA41" t="s">
        <v>1</v>
      </c>
      <c r="AB41" s="164">
        <v>45511</v>
      </c>
      <c r="AC41" t="s">
        <v>308</v>
      </c>
      <c r="AD41" s="176">
        <v>1</v>
      </c>
    </row>
    <row r="42" spans="1:31" x14ac:dyDescent="0.35">
      <c r="A42" t="s">
        <v>309</v>
      </c>
      <c r="B42">
        <v>1181</v>
      </c>
      <c r="C42" t="s">
        <v>455</v>
      </c>
      <c r="D42">
        <v>40208</v>
      </c>
      <c r="E42" t="s">
        <v>455</v>
      </c>
      <c r="F42" t="s">
        <v>396</v>
      </c>
      <c r="H42">
        <v>1</v>
      </c>
      <c r="I42">
        <v>0.9</v>
      </c>
      <c r="K42" t="s">
        <v>296</v>
      </c>
      <c r="L42" t="s">
        <v>397</v>
      </c>
      <c r="M42" t="s">
        <v>398</v>
      </c>
      <c r="N42" t="s">
        <v>299</v>
      </c>
      <c r="O42">
        <v>1</v>
      </c>
      <c r="P42" t="s">
        <v>306</v>
      </c>
      <c r="Q42" s="164">
        <v>40060</v>
      </c>
      <c r="R42" s="164">
        <v>40057</v>
      </c>
      <c r="T42" t="s">
        <v>457</v>
      </c>
      <c r="V42" t="s">
        <v>458</v>
      </c>
      <c r="W42" t="s">
        <v>459</v>
      </c>
      <c r="X42" t="s">
        <v>455</v>
      </c>
      <c r="Y42" t="s">
        <v>458</v>
      </c>
      <c r="Z42" t="s">
        <v>475</v>
      </c>
      <c r="AC42" t="s">
        <v>308</v>
      </c>
      <c r="AD42" s="176">
        <v>1</v>
      </c>
    </row>
    <row r="43" spans="1:31" x14ac:dyDescent="0.35">
      <c r="A43" t="s">
        <v>476</v>
      </c>
      <c r="B43">
        <v>1264</v>
      </c>
      <c r="C43" t="s">
        <v>477</v>
      </c>
      <c r="D43">
        <v>40208</v>
      </c>
      <c r="E43" t="s">
        <v>455</v>
      </c>
      <c r="F43" t="s">
        <v>396</v>
      </c>
      <c r="H43">
        <v>1</v>
      </c>
      <c r="I43">
        <v>0.9</v>
      </c>
      <c r="K43" t="s">
        <v>296</v>
      </c>
      <c r="L43" t="s">
        <v>397</v>
      </c>
      <c r="M43" t="s">
        <v>398</v>
      </c>
      <c r="N43" t="s">
        <v>299</v>
      </c>
      <c r="O43">
        <v>1</v>
      </c>
      <c r="P43" t="s">
        <v>306</v>
      </c>
      <c r="Q43" t="s">
        <v>478</v>
      </c>
      <c r="R43" s="164">
        <v>39692</v>
      </c>
      <c r="T43" t="s">
        <v>457</v>
      </c>
      <c r="V43" t="s">
        <v>458</v>
      </c>
      <c r="W43" t="s">
        <v>459</v>
      </c>
      <c r="X43" t="s">
        <v>455</v>
      </c>
      <c r="Y43" t="s">
        <v>458</v>
      </c>
      <c r="Z43" t="s">
        <v>479</v>
      </c>
      <c r="AC43" t="s">
        <v>308</v>
      </c>
      <c r="AD43" s="176">
        <v>1</v>
      </c>
    </row>
    <row r="44" spans="1:31" x14ac:dyDescent="0.35">
      <c r="A44" t="s">
        <v>476</v>
      </c>
      <c r="B44">
        <v>1345</v>
      </c>
      <c r="C44" t="s">
        <v>480</v>
      </c>
      <c r="D44">
        <v>40208</v>
      </c>
      <c r="E44" t="s">
        <v>455</v>
      </c>
      <c r="F44" t="s">
        <v>396</v>
      </c>
      <c r="G44" s="163">
        <v>3022.8</v>
      </c>
      <c r="H44">
        <v>1</v>
      </c>
      <c r="I44">
        <v>0.9</v>
      </c>
      <c r="J44" t="s">
        <v>1</v>
      </c>
      <c r="K44" t="s">
        <v>296</v>
      </c>
      <c r="L44" t="s">
        <v>397</v>
      </c>
      <c r="M44" t="s">
        <v>398</v>
      </c>
      <c r="N44" t="s">
        <v>299</v>
      </c>
      <c r="O44">
        <v>1</v>
      </c>
      <c r="P44" t="s">
        <v>306</v>
      </c>
      <c r="Q44" s="164">
        <v>42740</v>
      </c>
      <c r="R44" s="164">
        <v>43344</v>
      </c>
      <c r="T44" t="s">
        <v>457</v>
      </c>
      <c r="V44" t="s">
        <v>458</v>
      </c>
      <c r="W44" t="s">
        <v>459</v>
      </c>
      <c r="X44" t="s">
        <v>455</v>
      </c>
      <c r="Y44" t="s">
        <v>458</v>
      </c>
      <c r="Z44" t="s">
        <v>481</v>
      </c>
      <c r="AA44" t="s">
        <v>1</v>
      </c>
      <c r="AB44" s="164">
        <v>42900</v>
      </c>
      <c r="AC44" t="s">
        <v>308</v>
      </c>
      <c r="AD44" s="176">
        <v>1</v>
      </c>
    </row>
    <row r="45" spans="1:31" x14ac:dyDescent="0.35">
      <c r="A45" t="s">
        <v>482</v>
      </c>
      <c r="B45">
        <v>1230</v>
      </c>
      <c r="C45" t="s">
        <v>455</v>
      </c>
      <c r="D45">
        <v>40208</v>
      </c>
      <c r="E45" t="s">
        <v>455</v>
      </c>
      <c r="F45" t="s">
        <v>396</v>
      </c>
      <c r="H45">
        <v>1</v>
      </c>
      <c r="I45">
        <v>0.9</v>
      </c>
      <c r="K45" t="s">
        <v>296</v>
      </c>
      <c r="L45" t="s">
        <v>397</v>
      </c>
      <c r="M45" t="s">
        <v>398</v>
      </c>
      <c r="N45" t="s">
        <v>299</v>
      </c>
      <c r="O45">
        <v>1</v>
      </c>
      <c r="P45" t="s">
        <v>306</v>
      </c>
      <c r="Q45" t="s">
        <v>483</v>
      </c>
      <c r="R45" s="164">
        <v>40909</v>
      </c>
      <c r="T45" t="s">
        <v>457</v>
      </c>
      <c r="V45" t="s">
        <v>458</v>
      </c>
      <c r="W45" t="s">
        <v>459</v>
      </c>
      <c r="X45" t="s">
        <v>455</v>
      </c>
      <c r="Y45" t="s">
        <v>458</v>
      </c>
      <c r="Z45" t="s">
        <v>484</v>
      </c>
      <c r="AC45" t="s">
        <v>308</v>
      </c>
      <c r="AD45" s="176">
        <v>1</v>
      </c>
    </row>
    <row r="46" spans="1:31" x14ac:dyDescent="0.35">
      <c r="A46" t="s">
        <v>375</v>
      </c>
      <c r="B46">
        <v>1173</v>
      </c>
      <c r="C46" t="s">
        <v>461</v>
      </c>
      <c r="D46">
        <v>40208</v>
      </c>
      <c r="E46" t="s">
        <v>455</v>
      </c>
      <c r="F46" t="s">
        <v>396</v>
      </c>
      <c r="H46">
        <v>1</v>
      </c>
      <c r="I46">
        <v>0.9</v>
      </c>
      <c r="K46" t="s">
        <v>296</v>
      </c>
      <c r="L46" t="s">
        <v>397</v>
      </c>
      <c r="M46" t="s">
        <v>398</v>
      </c>
      <c r="N46" t="s">
        <v>299</v>
      </c>
      <c r="O46">
        <v>1</v>
      </c>
      <c r="P46" t="s">
        <v>1</v>
      </c>
      <c r="Q46" t="s">
        <v>485</v>
      </c>
      <c r="R46" s="164">
        <v>40787</v>
      </c>
      <c r="T46" t="s">
        <v>457</v>
      </c>
      <c r="V46" t="s">
        <v>458</v>
      </c>
      <c r="W46" t="s">
        <v>459</v>
      </c>
      <c r="X46" t="s">
        <v>455</v>
      </c>
      <c r="Y46" t="s">
        <v>458</v>
      </c>
      <c r="Z46" t="s">
        <v>486</v>
      </c>
      <c r="AA46" t="s">
        <v>1</v>
      </c>
      <c r="AC46" t="s">
        <v>304</v>
      </c>
      <c r="AD46" s="176">
        <v>1</v>
      </c>
    </row>
    <row r="47" spans="1:31" x14ac:dyDescent="0.35">
      <c r="A47" t="s">
        <v>434</v>
      </c>
      <c r="B47">
        <v>1187</v>
      </c>
      <c r="C47" t="s">
        <v>455</v>
      </c>
      <c r="D47">
        <v>40208</v>
      </c>
      <c r="E47" t="s">
        <v>455</v>
      </c>
      <c r="F47" t="s">
        <v>396</v>
      </c>
      <c r="G47" s="163">
        <v>2875</v>
      </c>
      <c r="H47">
        <v>1</v>
      </c>
      <c r="I47">
        <v>0.9</v>
      </c>
      <c r="J47" t="s">
        <v>1</v>
      </c>
      <c r="K47" t="s">
        <v>296</v>
      </c>
      <c r="L47" t="s">
        <v>397</v>
      </c>
      <c r="M47" t="s">
        <v>398</v>
      </c>
      <c r="N47" t="s">
        <v>299</v>
      </c>
      <c r="O47">
        <v>1</v>
      </c>
      <c r="P47" t="s">
        <v>306</v>
      </c>
      <c r="Q47" t="s">
        <v>487</v>
      </c>
      <c r="R47" s="164">
        <v>46266</v>
      </c>
      <c r="T47" t="s">
        <v>457</v>
      </c>
      <c r="V47" t="s">
        <v>458</v>
      </c>
      <c r="W47" t="s">
        <v>459</v>
      </c>
      <c r="X47" t="s">
        <v>455</v>
      </c>
      <c r="Y47" t="s">
        <v>458</v>
      </c>
      <c r="Z47" t="s">
        <v>488</v>
      </c>
      <c r="AA47" t="s">
        <v>1</v>
      </c>
      <c r="AB47" s="164">
        <v>45783</v>
      </c>
      <c r="AC47" t="s">
        <v>308</v>
      </c>
      <c r="AD47" s="176">
        <v>1</v>
      </c>
    </row>
    <row r="48" spans="1:31" x14ac:dyDescent="0.35">
      <c r="A48" t="s">
        <v>447</v>
      </c>
      <c r="B48">
        <v>1231</v>
      </c>
      <c r="C48" t="s">
        <v>467</v>
      </c>
      <c r="D48">
        <v>40208</v>
      </c>
      <c r="E48" t="s">
        <v>455</v>
      </c>
      <c r="F48" t="s">
        <v>396</v>
      </c>
      <c r="H48">
        <v>1</v>
      </c>
      <c r="I48">
        <v>0.9</v>
      </c>
      <c r="K48" t="s">
        <v>0</v>
      </c>
      <c r="L48" t="s">
        <v>397</v>
      </c>
      <c r="M48" t="s">
        <v>398</v>
      </c>
      <c r="N48" t="s">
        <v>299</v>
      </c>
      <c r="O48">
        <v>1</v>
      </c>
      <c r="P48" t="s">
        <v>306</v>
      </c>
      <c r="Q48" t="s">
        <v>489</v>
      </c>
      <c r="R48" s="164">
        <v>40057</v>
      </c>
      <c r="T48" t="s">
        <v>457</v>
      </c>
      <c r="V48" t="s">
        <v>458</v>
      </c>
      <c r="W48" t="s">
        <v>459</v>
      </c>
      <c r="X48" t="s">
        <v>455</v>
      </c>
      <c r="Y48" t="s">
        <v>458</v>
      </c>
      <c r="Z48" t="s">
        <v>490</v>
      </c>
      <c r="AC48" t="s">
        <v>308</v>
      </c>
      <c r="AD48" s="176">
        <v>1</v>
      </c>
    </row>
    <row r="49" spans="1:31" x14ac:dyDescent="0.35">
      <c r="A49" t="s">
        <v>447</v>
      </c>
      <c r="B49">
        <v>1298</v>
      </c>
      <c r="C49" t="s">
        <v>491</v>
      </c>
      <c r="D49">
        <v>40208</v>
      </c>
      <c r="E49" t="s">
        <v>455</v>
      </c>
      <c r="F49" t="s">
        <v>396</v>
      </c>
      <c r="G49" s="163">
        <v>3008.98</v>
      </c>
      <c r="H49">
        <v>1</v>
      </c>
      <c r="I49">
        <v>0.9</v>
      </c>
      <c r="J49" t="s">
        <v>1</v>
      </c>
      <c r="K49" t="s">
        <v>296</v>
      </c>
      <c r="L49" t="s">
        <v>397</v>
      </c>
      <c r="M49" t="s">
        <v>398</v>
      </c>
      <c r="N49" t="s">
        <v>299</v>
      </c>
      <c r="O49">
        <v>1</v>
      </c>
      <c r="P49" t="s">
        <v>306</v>
      </c>
      <c r="Q49" t="s">
        <v>492</v>
      </c>
      <c r="R49" s="164">
        <v>43344</v>
      </c>
      <c r="T49" t="s">
        <v>457</v>
      </c>
      <c r="V49" t="s">
        <v>458</v>
      </c>
      <c r="W49" t="s">
        <v>459</v>
      </c>
      <c r="X49" t="s">
        <v>455</v>
      </c>
      <c r="Y49" t="s">
        <v>458</v>
      </c>
      <c r="Z49" t="s">
        <v>493</v>
      </c>
      <c r="AA49" t="s">
        <v>1</v>
      </c>
      <c r="AB49" s="164">
        <v>43410</v>
      </c>
      <c r="AC49" t="s">
        <v>308</v>
      </c>
      <c r="AD49" s="176">
        <v>1</v>
      </c>
    </row>
    <row r="50" spans="1:31" x14ac:dyDescent="0.35">
      <c r="A50" t="s">
        <v>494</v>
      </c>
      <c r="B50">
        <v>1241</v>
      </c>
      <c r="C50" t="s">
        <v>455</v>
      </c>
      <c r="D50">
        <v>40208</v>
      </c>
      <c r="E50" t="s">
        <v>455</v>
      </c>
      <c r="F50" t="s">
        <v>396</v>
      </c>
      <c r="G50" s="163">
        <v>2928.8</v>
      </c>
      <c r="H50">
        <v>1</v>
      </c>
      <c r="I50">
        <v>0.9</v>
      </c>
      <c r="J50" t="s">
        <v>1</v>
      </c>
      <c r="K50" t="s">
        <v>296</v>
      </c>
      <c r="L50" t="s">
        <v>397</v>
      </c>
      <c r="M50" t="s">
        <v>398</v>
      </c>
      <c r="N50" t="s">
        <v>299</v>
      </c>
      <c r="O50">
        <v>1</v>
      </c>
      <c r="P50" t="s">
        <v>306</v>
      </c>
      <c r="Q50" t="s">
        <v>495</v>
      </c>
      <c r="R50" s="164">
        <v>42979</v>
      </c>
      <c r="T50" t="s">
        <v>457</v>
      </c>
      <c r="V50" t="s">
        <v>458</v>
      </c>
      <c r="W50" t="s">
        <v>459</v>
      </c>
      <c r="X50" t="s">
        <v>455</v>
      </c>
      <c r="Y50" t="s">
        <v>458</v>
      </c>
      <c r="Z50" t="s">
        <v>496</v>
      </c>
      <c r="AA50" t="s">
        <v>1</v>
      </c>
      <c r="AB50" s="164">
        <v>43182</v>
      </c>
      <c r="AC50" t="s">
        <v>308</v>
      </c>
      <c r="AD50" s="176">
        <v>1</v>
      </c>
    </row>
    <row r="51" spans="1:31" x14ac:dyDescent="0.35">
      <c r="A51" t="s">
        <v>419</v>
      </c>
      <c r="B51">
        <v>1214</v>
      </c>
      <c r="C51" t="s">
        <v>455</v>
      </c>
      <c r="D51">
        <v>40208</v>
      </c>
      <c r="E51" t="s">
        <v>455</v>
      </c>
      <c r="F51" t="s">
        <v>396</v>
      </c>
      <c r="G51" s="163">
        <v>2773.6</v>
      </c>
      <c r="H51">
        <v>1</v>
      </c>
      <c r="I51">
        <v>0.9</v>
      </c>
      <c r="J51" t="s">
        <v>1</v>
      </c>
      <c r="K51" t="s">
        <v>296</v>
      </c>
      <c r="L51" t="s">
        <v>397</v>
      </c>
      <c r="M51" t="s">
        <v>398</v>
      </c>
      <c r="N51" t="s">
        <v>299</v>
      </c>
      <c r="O51">
        <v>1</v>
      </c>
      <c r="P51" t="s">
        <v>306</v>
      </c>
      <c r="Q51" t="s">
        <v>497</v>
      </c>
      <c r="R51" s="164">
        <v>42736</v>
      </c>
      <c r="T51" t="s">
        <v>457</v>
      </c>
      <c r="V51" t="s">
        <v>458</v>
      </c>
      <c r="W51" t="s">
        <v>459</v>
      </c>
      <c r="X51" t="s">
        <v>455</v>
      </c>
      <c r="Y51" t="s">
        <v>458</v>
      </c>
      <c r="Z51" t="s">
        <v>498</v>
      </c>
      <c r="AA51" t="s">
        <v>1</v>
      </c>
      <c r="AB51" s="164">
        <v>42774</v>
      </c>
      <c r="AC51" t="s">
        <v>308</v>
      </c>
      <c r="AD51" s="176">
        <v>1</v>
      </c>
    </row>
    <row r="52" spans="1:31" x14ac:dyDescent="0.35">
      <c r="A52" t="s">
        <v>499</v>
      </c>
      <c r="B52">
        <v>1212</v>
      </c>
      <c r="C52" t="s">
        <v>455</v>
      </c>
      <c r="D52">
        <v>40208</v>
      </c>
      <c r="E52" t="s">
        <v>455</v>
      </c>
      <c r="F52" t="s">
        <v>396</v>
      </c>
      <c r="H52">
        <v>1</v>
      </c>
      <c r="I52">
        <v>0.9</v>
      </c>
      <c r="K52" t="s">
        <v>296</v>
      </c>
      <c r="L52" t="s">
        <v>397</v>
      </c>
      <c r="M52" t="s">
        <v>398</v>
      </c>
      <c r="N52" t="s">
        <v>299</v>
      </c>
      <c r="O52">
        <v>1</v>
      </c>
      <c r="P52" t="s">
        <v>306</v>
      </c>
      <c r="Q52" t="s">
        <v>500</v>
      </c>
      <c r="R52" s="164">
        <v>41883</v>
      </c>
      <c r="T52" t="s">
        <v>457</v>
      </c>
      <c r="V52" t="s">
        <v>458</v>
      </c>
      <c r="W52" t="s">
        <v>459</v>
      </c>
      <c r="X52" t="s">
        <v>455</v>
      </c>
      <c r="Y52" t="s">
        <v>458</v>
      </c>
      <c r="Z52" t="s">
        <v>501</v>
      </c>
      <c r="AC52" t="s">
        <v>308</v>
      </c>
      <c r="AD52" s="176">
        <v>1</v>
      </c>
    </row>
    <row r="53" spans="1:31" x14ac:dyDescent="0.35">
      <c r="A53" t="s">
        <v>482</v>
      </c>
      <c r="B53">
        <v>1192</v>
      </c>
      <c r="C53" t="s">
        <v>467</v>
      </c>
      <c r="D53">
        <v>40214</v>
      </c>
      <c r="E53" t="s">
        <v>467</v>
      </c>
      <c r="F53" t="s">
        <v>396</v>
      </c>
      <c r="H53" s="174">
        <f>AD53</f>
        <v>1</v>
      </c>
      <c r="I53">
        <v>0.4</v>
      </c>
      <c r="K53" t="s">
        <v>0</v>
      </c>
      <c r="L53" t="s">
        <v>502</v>
      </c>
      <c r="M53" t="s">
        <v>398</v>
      </c>
      <c r="N53" t="s">
        <v>299</v>
      </c>
      <c r="O53">
        <v>0.5</v>
      </c>
      <c r="P53" t="s">
        <v>306</v>
      </c>
      <c r="Q53" s="164">
        <v>39179</v>
      </c>
      <c r="R53" s="164">
        <v>39326</v>
      </c>
      <c r="T53" t="s">
        <v>503</v>
      </c>
      <c r="V53" t="s">
        <v>504</v>
      </c>
      <c r="W53" t="s">
        <v>505</v>
      </c>
      <c r="X53" t="s">
        <v>467</v>
      </c>
      <c r="Y53" t="s">
        <v>504</v>
      </c>
      <c r="Z53" t="s">
        <v>506</v>
      </c>
      <c r="AC53" t="s">
        <v>308</v>
      </c>
      <c r="AD53" s="176">
        <v>1</v>
      </c>
      <c r="AE53" s="177" t="s">
        <v>16953</v>
      </c>
    </row>
    <row r="54" spans="1:31" x14ac:dyDescent="0.35">
      <c r="A54" t="s">
        <v>499</v>
      </c>
      <c r="B54">
        <v>1146</v>
      </c>
      <c r="C54" t="s">
        <v>507</v>
      </c>
      <c r="D54">
        <v>40217</v>
      </c>
      <c r="E54" t="s">
        <v>507</v>
      </c>
      <c r="F54" t="s">
        <v>396</v>
      </c>
      <c r="H54" s="174">
        <f t="shared" ref="H54:H67" si="2">AD54</f>
        <v>1</v>
      </c>
      <c r="I54">
        <v>0.8</v>
      </c>
      <c r="K54" t="s">
        <v>404</v>
      </c>
      <c r="L54" t="s">
        <v>397</v>
      </c>
      <c r="M54" t="s">
        <v>398</v>
      </c>
      <c r="N54" t="s">
        <v>299</v>
      </c>
      <c r="O54">
        <v>1</v>
      </c>
      <c r="P54" t="s">
        <v>306</v>
      </c>
      <c r="Q54" s="164">
        <v>34343</v>
      </c>
      <c r="R54" s="164">
        <v>34578</v>
      </c>
      <c r="S54" s="164">
        <v>39195</v>
      </c>
      <c r="T54" t="s">
        <v>508</v>
      </c>
      <c r="V54" t="s">
        <v>509</v>
      </c>
      <c r="W54" t="s">
        <v>510</v>
      </c>
      <c r="X54" t="s">
        <v>507</v>
      </c>
      <c r="Y54" t="s">
        <v>509</v>
      </c>
      <c r="Z54" t="s">
        <v>511</v>
      </c>
      <c r="AC54" t="s">
        <v>308</v>
      </c>
      <c r="AD54" s="176">
        <v>1</v>
      </c>
      <c r="AE54" s="177" t="s">
        <v>16954</v>
      </c>
    </row>
    <row r="55" spans="1:31" x14ac:dyDescent="0.35">
      <c r="A55" t="s">
        <v>438</v>
      </c>
      <c r="B55">
        <v>1172</v>
      </c>
      <c r="C55" t="s">
        <v>512</v>
      </c>
      <c r="D55">
        <v>40217</v>
      </c>
      <c r="E55" t="s">
        <v>507</v>
      </c>
      <c r="F55" t="s">
        <v>396</v>
      </c>
      <c r="H55" s="174">
        <f t="shared" si="2"/>
        <v>1</v>
      </c>
      <c r="I55">
        <v>0.8</v>
      </c>
      <c r="K55" t="s">
        <v>404</v>
      </c>
      <c r="L55" t="s">
        <v>513</v>
      </c>
      <c r="M55" t="s">
        <v>398</v>
      </c>
      <c r="N55" t="s">
        <v>299</v>
      </c>
      <c r="O55">
        <v>1</v>
      </c>
      <c r="P55" t="s">
        <v>306</v>
      </c>
      <c r="Q55" s="164">
        <v>37987</v>
      </c>
      <c r="R55" s="164">
        <v>37987</v>
      </c>
      <c r="S55" s="164">
        <v>41883</v>
      </c>
      <c r="T55" t="s">
        <v>508</v>
      </c>
      <c r="V55" t="s">
        <v>509</v>
      </c>
      <c r="W55" t="s">
        <v>510</v>
      </c>
      <c r="X55" t="s">
        <v>507</v>
      </c>
      <c r="Y55" t="s">
        <v>509</v>
      </c>
      <c r="Z55" t="s">
        <v>514</v>
      </c>
      <c r="AC55" t="s">
        <v>308</v>
      </c>
      <c r="AD55" s="176">
        <v>1</v>
      </c>
      <c r="AE55" s="177" t="s">
        <v>16954</v>
      </c>
    </row>
    <row r="56" spans="1:31" x14ac:dyDescent="0.35">
      <c r="A56" t="s">
        <v>438</v>
      </c>
      <c r="B56">
        <v>1173</v>
      </c>
      <c r="C56" t="s">
        <v>515</v>
      </c>
      <c r="D56">
        <v>40217</v>
      </c>
      <c r="E56" t="s">
        <v>507</v>
      </c>
      <c r="F56" t="s">
        <v>396</v>
      </c>
      <c r="H56" s="174">
        <f t="shared" si="2"/>
        <v>1</v>
      </c>
      <c r="I56">
        <v>0.8</v>
      </c>
      <c r="K56" t="s">
        <v>404</v>
      </c>
      <c r="L56" t="s">
        <v>516</v>
      </c>
      <c r="M56" t="s">
        <v>398</v>
      </c>
      <c r="N56" t="s">
        <v>299</v>
      </c>
      <c r="O56">
        <v>1</v>
      </c>
      <c r="P56" t="s">
        <v>306</v>
      </c>
      <c r="Q56" s="164">
        <v>37987</v>
      </c>
      <c r="R56" s="164">
        <v>37987</v>
      </c>
      <c r="S56" s="164">
        <v>41883</v>
      </c>
      <c r="T56" t="s">
        <v>508</v>
      </c>
      <c r="V56" t="s">
        <v>509</v>
      </c>
      <c r="W56" t="s">
        <v>510</v>
      </c>
      <c r="X56" t="s">
        <v>507</v>
      </c>
      <c r="Y56" t="s">
        <v>509</v>
      </c>
      <c r="Z56" t="s">
        <v>517</v>
      </c>
      <c r="AC56" t="s">
        <v>308</v>
      </c>
      <c r="AD56" s="176">
        <v>1</v>
      </c>
      <c r="AE56" s="177" t="s">
        <v>16954</v>
      </c>
    </row>
    <row r="57" spans="1:31" x14ac:dyDescent="0.35">
      <c r="A57" t="s">
        <v>476</v>
      </c>
      <c r="B57">
        <v>1104</v>
      </c>
      <c r="C57" t="s">
        <v>518</v>
      </c>
      <c r="D57">
        <v>40219</v>
      </c>
      <c r="E57" t="s">
        <v>519</v>
      </c>
      <c r="F57" t="s">
        <v>396</v>
      </c>
      <c r="H57" s="174">
        <f t="shared" si="2"/>
        <v>1</v>
      </c>
      <c r="I57">
        <v>0.4</v>
      </c>
      <c r="K57" t="s">
        <v>404</v>
      </c>
      <c r="L57" t="s">
        <v>397</v>
      </c>
      <c r="M57" t="s">
        <v>398</v>
      </c>
      <c r="N57" t="s">
        <v>520</v>
      </c>
      <c r="O57">
        <v>0.5</v>
      </c>
      <c r="P57" t="s">
        <v>306</v>
      </c>
      <c r="Q57" s="164">
        <v>29290</v>
      </c>
      <c r="R57" s="164">
        <v>29497</v>
      </c>
      <c r="S57" s="164">
        <v>42248</v>
      </c>
      <c r="T57" t="s">
        <v>521</v>
      </c>
      <c r="V57" t="s">
        <v>522</v>
      </c>
      <c r="W57" t="s">
        <v>523</v>
      </c>
      <c r="X57" t="s">
        <v>519</v>
      </c>
      <c r="Y57" t="s">
        <v>522</v>
      </c>
      <c r="Z57" t="s">
        <v>524</v>
      </c>
      <c r="AC57" t="s">
        <v>308</v>
      </c>
      <c r="AD57" s="176">
        <v>1</v>
      </c>
      <c r="AE57" s="177" t="s">
        <v>16954</v>
      </c>
    </row>
    <row r="58" spans="1:31" x14ac:dyDescent="0.35">
      <c r="A58" t="s">
        <v>499</v>
      </c>
      <c r="B58">
        <v>1082</v>
      </c>
      <c r="C58" t="s">
        <v>519</v>
      </c>
      <c r="D58">
        <v>40219</v>
      </c>
      <c r="E58" t="s">
        <v>519</v>
      </c>
      <c r="F58" t="s">
        <v>396</v>
      </c>
      <c r="H58" s="174">
        <f t="shared" si="2"/>
        <v>1</v>
      </c>
      <c r="I58">
        <v>0.4</v>
      </c>
      <c r="K58" t="s">
        <v>404</v>
      </c>
      <c r="L58" t="s">
        <v>397</v>
      </c>
      <c r="M58" t="s">
        <v>398</v>
      </c>
      <c r="N58" t="s">
        <v>520</v>
      </c>
      <c r="O58">
        <v>0.5</v>
      </c>
      <c r="P58" t="s">
        <v>306</v>
      </c>
      <c r="Q58" t="s">
        <v>525</v>
      </c>
      <c r="R58" s="164">
        <v>27115</v>
      </c>
      <c r="S58" s="164">
        <v>40148</v>
      </c>
      <c r="T58" t="s">
        <v>521</v>
      </c>
      <c r="V58" t="s">
        <v>522</v>
      </c>
      <c r="W58" t="s">
        <v>523</v>
      </c>
      <c r="X58" t="s">
        <v>519</v>
      </c>
      <c r="Y58" t="s">
        <v>522</v>
      </c>
      <c r="Z58" t="s">
        <v>526</v>
      </c>
      <c r="AC58" t="s">
        <v>308</v>
      </c>
      <c r="AD58" s="176">
        <v>1</v>
      </c>
      <c r="AE58" s="177" t="s">
        <v>16954</v>
      </c>
    </row>
    <row r="59" spans="1:31" x14ac:dyDescent="0.35">
      <c r="A59" t="s">
        <v>324</v>
      </c>
      <c r="B59">
        <v>1103</v>
      </c>
      <c r="C59" t="s">
        <v>527</v>
      </c>
      <c r="D59">
        <v>40222</v>
      </c>
      <c r="E59" t="s">
        <v>527</v>
      </c>
      <c r="F59" t="s">
        <v>396</v>
      </c>
      <c r="H59" s="174">
        <f t="shared" si="2"/>
        <v>1.1000000000000001</v>
      </c>
      <c r="I59">
        <v>0.9</v>
      </c>
      <c r="K59" t="s">
        <v>404</v>
      </c>
      <c r="L59" t="s">
        <v>528</v>
      </c>
      <c r="M59" t="s">
        <v>398</v>
      </c>
      <c r="N59" t="s">
        <v>529</v>
      </c>
      <c r="O59">
        <v>1</v>
      </c>
      <c r="P59" t="s">
        <v>306</v>
      </c>
      <c r="Q59" s="164">
        <v>35439</v>
      </c>
      <c r="R59" s="164">
        <v>35674</v>
      </c>
      <c r="S59" s="164">
        <v>38231</v>
      </c>
      <c r="T59" t="s">
        <v>530</v>
      </c>
      <c r="V59" t="s">
        <v>531</v>
      </c>
      <c r="W59" t="s">
        <v>532</v>
      </c>
      <c r="X59" t="s">
        <v>527</v>
      </c>
      <c r="Y59" t="s">
        <v>531</v>
      </c>
      <c r="Z59" t="s">
        <v>533</v>
      </c>
      <c r="AC59" t="s">
        <v>308</v>
      </c>
      <c r="AD59" s="176">
        <v>1.1000000000000001</v>
      </c>
      <c r="AE59" s="177" t="s">
        <v>16954</v>
      </c>
    </row>
    <row r="60" spans="1:31" x14ac:dyDescent="0.35">
      <c r="A60" t="s">
        <v>419</v>
      </c>
      <c r="B60">
        <v>1126</v>
      </c>
      <c r="C60" t="s">
        <v>534</v>
      </c>
      <c r="D60">
        <v>40223</v>
      </c>
      <c r="E60" t="s">
        <v>535</v>
      </c>
      <c r="F60" t="s">
        <v>396</v>
      </c>
      <c r="H60" s="174">
        <f t="shared" si="2"/>
        <v>1</v>
      </c>
      <c r="I60">
        <v>0.5</v>
      </c>
      <c r="K60" t="s">
        <v>296</v>
      </c>
      <c r="L60" t="s">
        <v>536</v>
      </c>
      <c r="M60" t="s">
        <v>398</v>
      </c>
      <c r="N60" t="s">
        <v>326</v>
      </c>
      <c r="O60">
        <v>0.5</v>
      </c>
      <c r="P60" t="s">
        <v>306</v>
      </c>
      <c r="Q60" s="164">
        <v>35073</v>
      </c>
      <c r="R60" s="164">
        <v>35309</v>
      </c>
      <c r="T60" t="s">
        <v>327</v>
      </c>
      <c r="V60" t="s">
        <v>537</v>
      </c>
      <c r="W60" t="s">
        <v>538</v>
      </c>
      <c r="X60" t="s">
        <v>535</v>
      </c>
      <c r="Y60" t="s">
        <v>537</v>
      </c>
      <c r="Z60" t="s">
        <v>539</v>
      </c>
      <c r="AC60" t="s">
        <v>308</v>
      </c>
      <c r="AD60" s="176">
        <v>1</v>
      </c>
      <c r="AE60" s="177" t="s">
        <v>16954</v>
      </c>
    </row>
    <row r="61" spans="1:31" x14ac:dyDescent="0.35">
      <c r="A61" t="s">
        <v>291</v>
      </c>
      <c r="B61">
        <v>1029</v>
      </c>
      <c r="C61" t="s">
        <v>540</v>
      </c>
      <c r="D61">
        <v>40231</v>
      </c>
      <c r="E61" t="s">
        <v>541</v>
      </c>
      <c r="F61" t="s">
        <v>396</v>
      </c>
      <c r="H61" s="174">
        <f t="shared" si="2"/>
        <v>1</v>
      </c>
      <c r="I61">
        <v>1</v>
      </c>
      <c r="K61" t="s">
        <v>404</v>
      </c>
      <c r="L61" t="s">
        <v>397</v>
      </c>
      <c r="M61" t="s">
        <v>398</v>
      </c>
      <c r="N61" t="s">
        <v>542</v>
      </c>
      <c r="O61">
        <v>1</v>
      </c>
      <c r="P61" t="s">
        <v>1</v>
      </c>
      <c r="Q61" s="164">
        <v>34708</v>
      </c>
      <c r="R61" s="164">
        <v>34943</v>
      </c>
      <c r="S61" s="164">
        <v>39191</v>
      </c>
      <c r="T61" t="s">
        <v>543</v>
      </c>
      <c r="V61" t="s">
        <v>544</v>
      </c>
      <c r="W61" t="s">
        <v>545</v>
      </c>
      <c r="X61" t="s">
        <v>541</v>
      </c>
      <c r="Y61" t="s">
        <v>544</v>
      </c>
      <c r="Z61" t="s">
        <v>546</v>
      </c>
      <c r="AC61" t="s">
        <v>304</v>
      </c>
      <c r="AD61" s="176">
        <v>1</v>
      </c>
      <c r="AE61" s="177" t="s">
        <v>16954</v>
      </c>
    </row>
    <row r="62" spans="1:31" x14ac:dyDescent="0.35">
      <c r="A62" t="s">
        <v>305</v>
      </c>
      <c r="B62">
        <v>1158</v>
      </c>
      <c r="C62" t="s">
        <v>541</v>
      </c>
      <c r="D62">
        <v>40231</v>
      </c>
      <c r="E62" t="s">
        <v>541</v>
      </c>
      <c r="F62" t="s">
        <v>396</v>
      </c>
      <c r="H62" s="174">
        <f t="shared" si="2"/>
        <v>1</v>
      </c>
      <c r="I62">
        <v>1</v>
      </c>
      <c r="K62" t="s">
        <v>295</v>
      </c>
      <c r="L62" t="s">
        <v>397</v>
      </c>
      <c r="M62" t="s">
        <v>398</v>
      </c>
      <c r="N62" t="s">
        <v>542</v>
      </c>
      <c r="O62">
        <v>1</v>
      </c>
      <c r="P62" t="s">
        <v>1</v>
      </c>
      <c r="Q62" s="164">
        <v>33239</v>
      </c>
      <c r="R62" s="164">
        <v>33239</v>
      </c>
      <c r="S62" s="164">
        <v>34943</v>
      </c>
      <c r="T62" t="s">
        <v>543</v>
      </c>
      <c r="V62" t="s">
        <v>544</v>
      </c>
      <c r="W62" t="s">
        <v>545</v>
      </c>
      <c r="X62" t="s">
        <v>541</v>
      </c>
      <c r="Y62" t="s">
        <v>544</v>
      </c>
      <c r="Z62" t="s">
        <v>547</v>
      </c>
      <c r="AC62" t="s">
        <v>308</v>
      </c>
      <c r="AD62" s="176">
        <v>1</v>
      </c>
      <c r="AE62" s="177" t="s">
        <v>16954</v>
      </c>
    </row>
    <row r="63" spans="1:31" x14ac:dyDescent="0.35">
      <c r="A63" t="s">
        <v>317</v>
      </c>
      <c r="B63">
        <v>1101</v>
      </c>
      <c r="C63" t="s">
        <v>548</v>
      </c>
      <c r="D63">
        <v>40231</v>
      </c>
      <c r="E63" t="s">
        <v>541</v>
      </c>
      <c r="F63" t="s">
        <v>396</v>
      </c>
      <c r="H63" s="174">
        <f t="shared" si="2"/>
        <v>1</v>
      </c>
      <c r="I63">
        <v>1</v>
      </c>
      <c r="K63" t="s">
        <v>404</v>
      </c>
      <c r="L63" t="s">
        <v>397</v>
      </c>
      <c r="M63" t="s">
        <v>398</v>
      </c>
      <c r="N63" t="s">
        <v>542</v>
      </c>
      <c r="O63">
        <v>1</v>
      </c>
      <c r="P63" t="s">
        <v>306</v>
      </c>
      <c r="Q63" s="164">
        <v>33247</v>
      </c>
      <c r="R63" s="164">
        <v>33482</v>
      </c>
      <c r="S63" s="164">
        <v>36039</v>
      </c>
      <c r="T63" t="s">
        <v>543</v>
      </c>
      <c r="V63" t="s">
        <v>544</v>
      </c>
      <c r="W63" t="s">
        <v>545</v>
      </c>
      <c r="X63" t="s">
        <v>541</v>
      </c>
      <c r="Y63" t="s">
        <v>544</v>
      </c>
      <c r="Z63" t="s">
        <v>549</v>
      </c>
      <c r="AC63" t="s">
        <v>308</v>
      </c>
      <c r="AD63" s="176">
        <v>1</v>
      </c>
      <c r="AE63" s="177" t="s">
        <v>16954</v>
      </c>
    </row>
    <row r="64" spans="1:31" x14ac:dyDescent="0.35">
      <c r="A64" t="s">
        <v>408</v>
      </c>
      <c r="B64">
        <v>1112</v>
      </c>
      <c r="C64" t="s">
        <v>550</v>
      </c>
      <c r="D64">
        <v>40231</v>
      </c>
      <c r="E64" t="s">
        <v>541</v>
      </c>
      <c r="F64" t="s">
        <v>396</v>
      </c>
      <c r="H64" s="174">
        <f t="shared" si="2"/>
        <v>1</v>
      </c>
      <c r="I64">
        <v>1</v>
      </c>
      <c r="K64" t="s">
        <v>404</v>
      </c>
      <c r="L64" t="s">
        <v>397</v>
      </c>
      <c r="M64" t="s">
        <v>398</v>
      </c>
      <c r="N64" t="s">
        <v>542</v>
      </c>
      <c r="O64">
        <v>1</v>
      </c>
      <c r="P64" t="s">
        <v>306</v>
      </c>
      <c r="Q64" s="164">
        <v>31421</v>
      </c>
      <c r="R64" s="164">
        <v>31656</v>
      </c>
      <c r="S64" s="164">
        <v>32387</v>
      </c>
      <c r="T64" t="s">
        <v>543</v>
      </c>
      <c r="V64" t="s">
        <v>544</v>
      </c>
      <c r="W64" t="s">
        <v>545</v>
      </c>
      <c r="X64" t="s">
        <v>541</v>
      </c>
      <c r="Y64" t="s">
        <v>544</v>
      </c>
      <c r="Z64" t="s">
        <v>551</v>
      </c>
      <c r="AC64" t="s">
        <v>308</v>
      </c>
      <c r="AD64" s="176">
        <v>1</v>
      </c>
      <c r="AE64" s="177" t="s">
        <v>16954</v>
      </c>
    </row>
    <row r="65" spans="1:31" x14ac:dyDescent="0.35">
      <c r="A65" t="s">
        <v>469</v>
      </c>
      <c r="B65">
        <v>1104</v>
      </c>
      <c r="C65" t="s">
        <v>548</v>
      </c>
      <c r="D65">
        <v>40231</v>
      </c>
      <c r="E65" t="s">
        <v>541</v>
      </c>
      <c r="F65" t="s">
        <v>396</v>
      </c>
      <c r="H65" s="174">
        <f t="shared" si="2"/>
        <v>1</v>
      </c>
      <c r="I65">
        <v>1</v>
      </c>
      <c r="K65" t="s">
        <v>404</v>
      </c>
      <c r="L65" t="s">
        <v>397</v>
      </c>
      <c r="M65" t="s">
        <v>398</v>
      </c>
      <c r="N65" t="s">
        <v>542</v>
      </c>
      <c r="O65">
        <v>1</v>
      </c>
      <c r="P65" t="s">
        <v>306</v>
      </c>
      <c r="Q65" s="164">
        <v>32517</v>
      </c>
      <c r="R65" s="164">
        <v>32752</v>
      </c>
      <c r="S65" s="164">
        <v>45536</v>
      </c>
      <c r="T65" t="s">
        <v>543</v>
      </c>
      <c r="V65" t="s">
        <v>544</v>
      </c>
      <c r="W65" t="s">
        <v>545</v>
      </c>
      <c r="X65" t="s">
        <v>541</v>
      </c>
      <c r="Y65" t="s">
        <v>544</v>
      </c>
      <c r="Z65" t="s">
        <v>552</v>
      </c>
      <c r="AC65" t="s">
        <v>308</v>
      </c>
      <c r="AD65" s="176">
        <v>1</v>
      </c>
      <c r="AE65" s="177" t="s">
        <v>16954</v>
      </c>
    </row>
    <row r="66" spans="1:31" x14ac:dyDescent="0.35">
      <c r="A66" t="s">
        <v>324</v>
      </c>
      <c r="B66">
        <v>1087</v>
      </c>
      <c r="C66" t="s">
        <v>541</v>
      </c>
      <c r="D66">
        <v>40231</v>
      </c>
      <c r="E66" t="s">
        <v>541</v>
      </c>
      <c r="F66" t="s">
        <v>396</v>
      </c>
      <c r="H66" s="174">
        <f t="shared" si="2"/>
        <v>1</v>
      </c>
      <c r="I66">
        <v>1</v>
      </c>
      <c r="K66" t="s">
        <v>404</v>
      </c>
      <c r="L66" t="s">
        <v>410</v>
      </c>
      <c r="M66" t="s">
        <v>398</v>
      </c>
      <c r="N66" t="s">
        <v>542</v>
      </c>
      <c r="O66">
        <v>1</v>
      </c>
      <c r="P66" t="s">
        <v>306</v>
      </c>
      <c r="Q66" s="164">
        <v>33978</v>
      </c>
      <c r="R66" s="164">
        <v>34213</v>
      </c>
      <c r="S66" s="164">
        <v>39192</v>
      </c>
      <c r="T66" t="s">
        <v>543</v>
      </c>
      <c r="V66" t="s">
        <v>544</v>
      </c>
      <c r="W66" t="s">
        <v>545</v>
      </c>
      <c r="X66" t="s">
        <v>541</v>
      </c>
      <c r="Y66" t="s">
        <v>544</v>
      </c>
      <c r="Z66" t="s">
        <v>553</v>
      </c>
      <c r="AC66" t="s">
        <v>308</v>
      </c>
      <c r="AD66" s="176">
        <v>1</v>
      </c>
      <c r="AE66" s="177" t="s">
        <v>16954</v>
      </c>
    </row>
    <row r="67" spans="1:31" x14ac:dyDescent="0.35">
      <c r="A67" t="s">
        <v>476</v>
      </c>
      <c r="B67">
        <v>1280</v>
      </c>
      <c r="C67" t="s">
        <v>548</v>
      </c>
      <c r="D67">
        <v>40231</v>
      </c>
      <c r="E67" t="s">
        <v>541</v>
      </c>
      <c r="F67" t="s">
        <v>396</v>
      </c>
      <c r="H67" s="174">
        <f t="shared" si="2"/>
        <v>1</v>
      </c>
      <c r="I67">
        <v>1</v>
      </c>
      <c r="K67" t="s">
        <v>404</v>
      </c>
      <c r="L67" t="s">
        <v>397</v>
      </c>
      <c r="M67" t="s">
        <v>398</v>
      </c>
      <c r="N67" t="s">
        <v>542</v>
      </c>
      <c r="O67">
        <v>1</v>
      </c>
      <c r="P67" t="s">
        <v>306</v>
      </c>
      <c r="Q67" t="s">
        <v>554</v>
      </c>
      <c r="R67" s="164">
        <v>40787</v>
      </c>
      <c r="S67" s="164">
        <v>45536</v>
      </c>
      <c r="T67" t="s">
        <v>543</v>
      </c>
      <c r="V67" t="s">
        <v>544</v>
      </c>
      <c r="W67" t="s">
        <v>545</v>
      </c>
      <c r="X67" t="s">
        <v>541</v>
      </c>
      <c r="Y67" t="s">
        <v>544</v>
      </c>
      <c r="Z67" t="s">
        <v>555</v>
      </c>
      <c r="AC67" t="s">
        <v>308</v>
      </c>
      <c r="AD67" s="176">
        <v>1</v>
      </c>
      <c r="AE67" s="177" t="s">
        <v>16954</v>
      </c>
    </row>
    <row r="68" spans="1:31" x14ac:dyDescent="0.35">
      <c r="A68" t="s">
        <v>482</v>
      </c>
      <c r="B68">
        <v>1094</v>
      </c>
      <c r="C68" t="s">
        <v>550</v>
      </c>
      <c r="D68">
        <v>40231</v>
      </c>
      <c r="E68" t="s">
        <v>541</v>
      </c>
      <c r="F68" t="s">
        <v>396</v>
      </c>
      <c r="H68" s="174">
        <f>AD68</f>
        <v>1</v>
      </c>
      <c r="I68">
        <v>1</v>
      </c>
      <c r="K68" t="s">
        <v>404</v>
      </c>
      <c r="L68" t="s">
        <v>397</v>
      </c>
      <c r="M68" t="s">
        <v>398</v>
      </c>
      <c r="N68" t="s">
        <v>542</v>
      </c>
      <c r="O68">
        <v>1</v>
      </c>
      <c r="P68" t="s">
        <v>306</v>
      </c>
      <c r="Q68" s="164">
        <v>31421</v>
      </c>
      <c r="R68" s="164">
        <v>31656</v>
      </c>
      <c r="S68" s="164">
        <v>32509</v>
      </c>
      <c r="T68" t="s">
        <v>543</v>
      </c>
      <c r="V68" t="s">
        <v>544</v>
      </c>
      <c r="W68" t="s">
        <v>545</v>
      </c>
      <c r="X68" t="s">
        <v>541</v>
      </c>
      <c r="Y68" t="s">
        <v>544</v>
      </c>
      <c r="Z68" t="s">
        <v>556</v>
      </c>
      <c r="AC68" t="s">
        <v>308</v>
      </c>
      <c r="AD68" s="176">
        <v>1</v>
      </c>
      <c r="AE68" s="177" t="s">
        <v>16953</v>
      </c>
    </row>
    <row r="69" spans="1:31" x14ac:dyDescent="0.35">
      <c r="A69" t="s">
        <v>432</v>
      </c>
      <c r="B69">
        <v>1161</v>
      </c>
      <c r="C69" t="s">
        <v>541</v>
      </c>
      <c r="D69">
        <v>40231</v>
      </c>
      <c r="E69" t="s">
        <v>541</v>
      </c>
      <c r="F69" t="s">
        <v>396</v>
      </c>
      <c r="H69" s="174">
        <f t="shared" ref="H69:H80" si="3">AD69</f>
        <v>1</v>
      </c>
      <c r="I69">
        <v>1</v>
      </c>
      <c r="K69" t="s">
        <v>404</v>
      </c>
      <c r="L69" t="s">
        <v>397</v>
      </c>
      <c r="M69" t="s">
        <v>398</v>
      </c>
      <c r="N69" t="s">
        <v>542</v>
      </c>
      <c r="O69">
        <v>1</v>
      </c>
      <c r="P69" t="s">
        <v>306</v>
      </c>
      <c r="Q69" s="164">
        <v>34343</v>
      </c>
      <c r="R69" s="164">
        <v>34578</v>
      </c>
      <c r="S69" s="164">
        <v>38231</v>
      </c>
      <c r="T69" t="s">
        <v>543</v>
      </c>
      <c r="V69" t="s">
        <v>544</v>
      </c>
      <c r="W69" t="s">
        <v>545</v>
      </c>
      <c r="X69" t="s">
        <v>541</v>
      </c>
      <c r="Y69" t="s">
        <v>544</v>
      </c>
      <c r="Z69" t="s">
        <v>557</v>
      </c>
      <c r="AC69" t="s">
        <v>308</v>
      </c>
      <c r="AD69" s="176">
        <v>1</v>
      </c>
      <c r="AE69" s="177" t="s">
        <v>16954</v>
      </c>
    </row>
    <row r="70" spans="1:31" x14ac:dyDescent="0.35">
      <c r="A70" t="s">
        <v>447</v>
      </c>
      <c r="B70">
        <v>1207</v>
      </c>
      <c r="C70" t="s">
        <v>558</v>
      </c>
      <c r="D70">
        <v>40231</v>
      </c>
      <c r="E70" t="s">
        <v>541</v>
      </c>
      <c r="F70" t="s">
        <v>396</v>
      </c>
      <c r="H70" s="174">
        <f t="shared" si="3"/>
        <v>1</v>
      </c>
      <c r="I70">
        <v>1</v>
      </c>
      <c r="K70" t="s">
        <v>296</v>
      </c>
      <c r="L70" t="s">
        <v>397</v>
      </c>
      <c r="M70" t="s">
        <v>398</v>
      </c>
      <c r="N70" t="s">
        <v>542</v>
      </c>
      <c r="O70">
        <v>1</v>
      </c>
      <c r="P70" t="s">
        <v>306</v>
      </c>
      <c r="Q70" s="164">
        <v>38631</v>
      </c>
      <c r="R70" s="164">
        <v>38596</v>
      </c>
      <c r="T70" t="s">
        <v>543</v>
      </c>
      <c r="V70" t="s">
        <v>544</v>
      </c>
      <c r="W70" t="s">
        <v>545</v>
      </c>
      <c r="X70" t="s">
        <v>541</v>
      </c>
      <c r="Y70" t="s">
        <v>544</v>
      </c>
      <c r="Z70" t="s">
        <v>559</v>
      </c>
      <c r="AC70" t="s">
        <v>308</v>
      </c>
      <c r="AD70" s="176">
        <v>1</v>
      </c>
      <c r="AE70" s="177" t="s">
        <v>16954</v>
      </c>
    </row>
    <row r="71" spans="1:31" x14ac:dyDescent="0.35">
      <c r="A71" t="s">
        <v>447</v>
      </c>
      <c r="B71">
        <v>1233</v>
      </c>
      <c r="C71" t="s">
        <v>560</v>
      </c>
      <c r="D71">
        <v>40231</v>
      </c>
      <c r="E71" t="s">
        <v>541</v>
      </c>
      <c r="F71" t="s">
        <v>396</v>
      </c>
      <c r="H71" s="174">
        <f t="shared" si="3"/>
        <v>1</v>
      </c>
      <c r="I71">
        <v>1</v>
      </c>
      <c r="K71" t="s">
        <v>404</v>
      </c>
      <c r="L71" t="s">
        <v>397</v>
      </c>
      <c r="M71" t="s">
        <v>398</v>
      </c>
      <c r="N71" t="s">
        <v>542</v>
      </c>
      <c r="O71">
        <v>1</v>
      </c>
      <c r="P71" t="s">
        <v>306</v>
      </c>
      <c r="Q71" t="s">
        <v>561</v>
      </c>
      <c r="R71" s="164">
        <v>39680</v>
      </c>
      <c r="S71" s="164">
        <v>45536</v>
      </c>
      <c r="T71" t="s">
        <v>543</v>
      </c>
      <c r="V71" t="s">
        <v>544</v>
      </c>
      <c r="W71" t="s">
        <v>545</v>
      </c>
      <c r="X71" t="s">
        <v>541</v>
      </c>
      <c r="Y71" t="s">
        <v>544</v>
      </c>
      <c r="Z71" t="s">
        <v>562</v>
      </c>
      <c r="AC71" t="s">
        <v>308</v>
      </c>
      <c r="AD71" s="176">
        <v>1</v>
      </c>
      <c r="AE71" s="177" t="s">
        <v>16954</v>
      </c>
    </row>
    <row r="72" spans="1:31" x14ac:dyDescent="0.35">
      <c r="A72" t="s">
        <v>414</v>
      </c>
      <c r="B72">
        <v>1134</v>
      </c>
      <c r="C72" t="s">
        <v>548</v>
      </c>
      <c r="D72">
        <v>40231</v>
      </c>
      <c r="E72" t="s">
        <v>541</v>
      </c>
      <c r="F72" t="s">
        <v>396</v>
      </c>
      <c r="H72" s="174">
        <f t="shared" si="3"/>
        <v>1</v>
      </c>
      <c r="I72">
        <v>1</v>
      </c>
      <c r="K72" t="s">
        <v>404</v>
      </c>
      <c r="L72" t="s">
        <v>397</v>
      </c>
      <c r="M72" t="s">
        <v>398</v>
      </c>
      <c r="N72" t="s">
        <v>542</v>
      </c>
      <c r="O72">
        <v>1</v>
      </c>
      <c r="P72" t="s">
        <v>306</v>
      </c>
      <c r="Q72" s="164">
        <v>32151</v>
      </c>
      <c r="R72" s="164">
        <v>32387</v>
      </c>
      <c r="S72" s="164">
        <v>38231</v>
      </c>
      <c r="T72" t="s">
        <v>543</v>
      </c>
      <c r="V72" t="s">
        <v>544</v>
      </c>
      <c r="W72" t="s">
        <v>545</v>
      </c>
      <c r="X72" t="s">
        <v>541</v>
      </c>
      <c r="Y72" t="s">
        <v>544</v>
      </c>
      <c r="Z72" t="s">
        <v>563</v>
      </c>
      <c r="AC72" t="s">
        <v>308</v>
      </c>
      <c r="AD72" s="176">
        <v>1</v>
      </c>
      <c r="AE72" s="177" t="s">
        <v>16954</v>
      </c>
    </row>
    <row r="73" spans="1:31" x14ac:dyDescent="0.35">
      <c r="A73" t="s">
        <v>414</v>
      </c>
      <c r="B73">
        <v>1135</v>
      </c>
      <c r="C73" t="s">
        <v>550</v>
      </c>
      <c r="D73">
        <v>40231</v>
      </c>
      <c r="E73" t="s">
        <v>541</v>
      </c>
      <c r="F73" t="s">
        <v>396</v>
      </c>
      <c r="H73" s="174">
        <f t="shared" si="3"/>
        <v>1</v>
      </c>
      <c r="I73">
        <v>1</v>
      </c>
      <c r="K73" t="s">
        <v>404</v>
      </c>
      <c r="L73" t="s">
        <v>397</v>
      </c>
      <c r="M73" t="s">
        <v>398</v>
      </c>
      <c r="N73" t="s">
        <v>542</v>
      </c>
      <c r="O73">
        <v>1</v>
      </c>
      <c r="P73" t="s">
        <v>1</v>
      </c>
      <c r="Q73" s="164">
        <v>32151</v>
      </c>
      <c r="R73" s="164">
        <v>32387</v>
      </c>
      <c r="S73" s="164">
        <v>34943</v>
      </c>
      <c r="T73" t="s">
        <v>543</v>
      </c>
      <c r="V73" t="s">
        <v>544</v>
      </c>
      <c r="W73" t="s">
        <v>545</v>
      </c>
      <c r="X73" t="s">
        <v>541</v>
      </c>
      <c r="Y73" t="s">
        <v>544</v>
      </c>
      <c r="Z73" t="s">
        <v>564</v>
      </c>
      <c r="AC73" t="s">
        <v>308</v>
      </c>
      <c r="AD73" s="176">
        <v>1</v>
      </c>
      <c r="AE73" s="177" t="s">
        <v>16954</v>
      </c>
    </row>
    <row r="74" spans="1:31" x14ac:dyDescent="0.35">
      <c r="A74" t="s">
        <v>419</v>
      </c>
      <c r="B74">
        <v>1106</v>
      </c>
      <c r="C74" t="s">
        <v>548</v>
      </c>
      <c r="D74">
        <v>40231</v>
      </c>
      <c r="E74" t="s">
        <v>541</v>
      </c>
      <c r="F74" t="s">
        <v>396</v>
      </c>
      <c r="H74" s="174">
        <f t="shared" si="3"/>
        <v>1</v>
      </c>
      <c r="I74">
        <v>1</v>
      </c>
      <c r="K74" t="s">
        <v>404</v>
      </c>
      <c r="L74" t="s">
        <v>397</v>
      </c>
      <c r="M74" t="s">
        <v>398</v>
      </c>
      <c r="N74" t="s">
        <v>542</v>
      </c>
      <c r="O74">
        <v>1</v>
      </c>
      <c r="P74" t="s">
        <v>306</v>
      </c>
      <c r="Q74" s="164">
        <v>33612</v>
      </c>
      <c r="R74" s="164">
        <v>33848</v>
      </c>
      <c r="S74" s="164">
        <v>38231</v>
      </c>
      <c r="T74" t="s">
        <v>543</v>
      </c>
      <c r="V74" t="s">
        <v>544</v>
      </c>
      <c r="W74" t="s">
        <v>545</v>
      </c>
      <c r="X74" t="s">
        <v>541</v>
      </c>
      <c r="Y74" t="s">
        <v>544</v>
      </c>
      <c r="Z74" t="s">
        <v>565</v>
      </c>
      <c r="AC74" t="s">
        <v>308</v>
      </c>
      <c r="AD74" s="176">
        <v>1</v>
      </c>
      <c r="AE74" s="177" t="s">
        <v>16954</v>
      </c>
    </row>
    <row r="75" spans="1:31" x14ac:dyDescent="0.35">
      <c r="A75" t="s">
        <v>566</v>
      </c>
      <c r="B75">
        <v>1132</v>
      </c>
      <c r="C75" t="s">
        <v>548</v>
      </c>
      <c r="D75">
        <v>40231</v>
      </c>
      <c r="E75" t="s">
        <v>541</v>
      </c>
      <c r="F75" t="s">
        <v>396</v>
      </c>
      <c r="H75" s="174">
        <f t="shared" si="3"/>
        <v>1</v>
      </c>
      <c r="I75">
        <v>1</v>
      </c>
      <c r="K75" t="s">
        <v>404</v>
      </c>
      <c r="L75" t="s">
        <v>397</v>
      </c>
      <c r="M75" t="s">
        <v>398</v>
      </c>
      <c r="N75" t="s">
        <v>542</v>
      </c>
      <c r="O75">
        <v>1</v>
      </c>
      <c r="P75" t="s">
        <v>306</v>
      </c>
      <c r="Q75" s="164">
        <v>33247</v>
      </c>
      <c r="R75" s="164">
        <v>33482</v>
      </c>
      <c r="S75" s="164">
        <v>38231</v>
      </c>
      <c r="T75" t="s">
        <v>543</v>
      </c>
      <c r="V75" t="s">
        <v>544</v>
      </c>
      <c r="W75" t="s">
        <v>545</v>
      </c>
      <c r="X75" t="s">
        <v>541</v>
      </c>
      <c r="Y75" t="s">
        <v>544</v>
      </c>
      <c r="Z75" t="s">
        <v>567</v>
      </c>
      <c r="AC75" t="s">
        <v>308</v>
      </c>
      <c r="AD75" s="176">
        <v>1</v>
      </c>
      <c r="AE75" s="177" t="s">
        <v>16954</v>
      </c>
    </row>
    <row r="76" spans="1:31" x14ac:dyDescent="0.35">
      <c r="A76" t="s">
        <v>438</v>
      </c>
      <c r="B76">
        <v>1127</v>
      </c>
      <c r="C76" t="s">
        <v>548</v>
      </c>
      <c r="D76">
        <v>40231</v>
      </c>
      <c r="E76" t="s">
        <v>541</v>
      </c>
      <c r="F76" t="s">
        <v>396</v>
      </c>
      <c r="H76" s="174">
        <f t="shared" si="3"/>
        <v>1</v>
      </c>
      <c r="I76">
        <v>1</v>
      </c>
      <c r="K76" t="s">
        <v>404</v>
      </c>
      <c r="L76" t="s">
        <v>397</v>
      </c>
      <c r="M76" t="s">
        <v>398</v>
      </c>
      <c r="N76" t="s">
        <v>542</v>
      </c>
      <c r="O76">
        <v>1</v>
      </c>
      <c r="P76" t="s">
        <v>306</v>
      </c>
      <c r="Q76" s="164">
        <v>34708</v>
      </c>
      <c r="R76" s="164">
        <v>34943</v>
      </c>
      <c r="S76" s="164">
        <v>39195</v>
      </c>
      <c r="T76" t="s">
        <v>543</v>
      </c>
      <c r="V76" t="s">
        <v>544</v>
      </c>
      <c r="W76" t="s">
        <v>545</v>
      </c>
      <c r="X76" t="s">
        <v>541</v>
      </c>
      <c r="Y76" t="s">
        <v>544</v>
      </c>
      <c r="Z76" t="s">
        <v>568</v>
      </c>
      <c r="AC76" t="s">
        <v>308</v>
      </c>
      <c r="AD76" s="176">
        <v>1</v>
      </c>
      <c r="AE76" s="177" t="s">
        <v>16954</v>
      </c>
    </row>
    <row r="77" spans="1:31" x14ac:dyDescent="0.35">
      <c r="A77" t="s">
        <v>438</v>
      </c>
      <c r="B77">
        <v>1210</v>
      </c>
      <c r="C77" t="s">
        <v>548</v>
      </c>
      <c r="D77">
        <v>40231</v>
      </c>
      <c r="E77" t="s">
        <v>541</v>
      </c>
      <c r="F77" t="s">
        <v>396</v>
      </c>
      <c r="H77" s="174">
        <f t="shared" si="3"/>
        <v>1</v>
      </c>
      <c r="I77">
        <v>1</v>
      </c>
      <c r="K77" t="s">
        <v>0</v>
      </c>
      <c r="L77" t="s">
        <v>397</v>
      </c>
      <c r="M77" t="s">
        <v>398</v>
      </c>
      <c r="N77" t="s">
        <v>542</v>
      </c>
      <c r="O77">
        <v>1</v>
      </c>
      <c r="P77" t="s">
        <v>306</v>
      </c>
      <c r="Q77" t="s">
        <v>569</v>
      </c>
      <c r="R77" s="164">
        <v>40422</v>
      </c>
      <c r="T77" t="s">
        <v>543</v>
      </c>
      <c r="V77" t="s">
        <v>544</v>
      </c>
      <c r="W77" t="s">
        <v>545</v>
      </c>
      <c r="X77" t="s">
        <v>541</v>
      </c>
      <c r="Y77" t="s">
        <v>544</v>
      </c>
      <c r="Z77" t="s">
        <v>570</v>
      </c>
      <c r="AC77" t="s">
        <v>308</v>
      </c>
      <c r="AD77" s="176">
        <v>1</v>
      </c>
      <c r="AE77" s="177" t="s">
        <v>16954</v>
      </c>
    </row>
    <row r="78" spans="1:31" x14ac:dyDescent="0.35">
      <c r="A78" t="s">
        <v>375</v>
      </c>
      <c r="B78">
        <v>1201</v>
      </c>
      <c r="C78" t="s">
        <v>571</v>
      </c>
      <c r="D78">
        <v>40232</v>
      </c>
      <c r="E78" t="s">
        <v>572</v>
      </c>
      <c r="F78" t="s">
        <v>396</v>
      </c>
      <c r="G78" s="163">
        <v>3760.04</v>
      </c>
      <c r="H78" s="174">
        <f t="shared" si="3"/>
        <v>1</v>
      </c>
      <c r="I78">
        <v>1</v>
      </c>
      <c r="J78" t="s">
        <v>1</v>
      </c>
      <c r="K78" t="s">
        <v>296</v>
      </c>
      <c r="L78" t="s">
        <v>397</v>
      </c>
      <c r="M78" t="s">
        <v>398</v>
      </c>
      <c r="N78" t="s">
        <v>542</v>
      </c>
      <c r="O78">
        <v>1</v>
      </c>
      <c r="P78" t="s">
        <v>1</v>
      </c>
      <c r="Q78" t="s">
        <v>573</v>
      </c>
      <c r="R78" s="164">
        <v>43344</v>
      </c>
      <c r="T78" t="s">
        <v>574</v>
      </c>
      <c r="V78" t="s">
        <v>571</v>
      </c>
      <c r="W78" t="s">
        <v>575</v>
      </c>
      <c r="X78" t="s">
        <v>572</v>
      </c>
      <c r="Y78" t="s">
        <v>571</v>
      </c>
      <c r="Z78" t="s">
        <v>576</v>
      </c>
      <c r="AA78" t="s">
        <v>1</v>
      </c>
      <c r="AB78" s="164">
        <v>43552</v>
      </c>
      <c r="AC78" t="s">
        <v>304</v>
      </c>
      <c r="AD78" s="176">
        <v>1</v>
      </c>
      <c r="AE78" s="177" t="s">
        <v>16954</v>
      </c>
    </row>
    <row r="79" spans="1:31" x14ac:dyDescent="0.35">
      <c r="A79" t="s">
        <v>305</v>
      </c>
      <c r="B79">
        <v>1146</v>
      </c>
      <c r="C79" t="s">
        <v>577</v>
      </c>
      <c r="D79">
        <v>40250</v>
      </c>
      <c r="E79" t="s">
        <v>577</v>
      </c>
      <c r="F79" t="s">
        <v>396</v>
      </c>
      <c r="H79" s="174">
        <f t="shared" si="3"/>
        <v>1.2</v>
      </c>
      <c r="I79">
        <v>0.1</v>
      </c>
      <c r="K79" t="s">
        <v>404</v>
      </c>
      <c r="L79" t="s">
        <v>578</v>
      </c>
      <c r="M79" t="s">
        <v>398</v>
      </c>
      <c r="N79" t="s">
        <v>579</v>
      </c>
      <c r="O79">
        <v>0.25</v>
      </c>
      <c r="P79" t="s">
        <v>306</v>
      </c>
      <c r="Q79" s="164">
        <v>32518</v>
      </c>
      <c r="R79" s="164">
        <v>32782</v>
      </c>
      <c r="S79" s="164">
        <v>33178</v>
      </c>
      <c r="T79" t="s">
        <v>580</v>
      </c>
      <c r="V79" t="s">
        <v>581</v>
      </c>
      <c r="W79" t="s">
        <v>582</v>
      </c>
      <c r="X79" t="s">
        <v>577</v>
      </c>
      <c r="Y79" t="s">
        <v>581</v>
      </c>
      <c r="Z79" t="s">
        <v>583</v>
      </c>
      <c r="AC79" t="s">
        <v>357</v>
      </c>
      <c r="AD79" s="176">
        <v>1.2</v>
      </c>
      <c r="AE79" s="177" t="s">
        <v>16954</v>
      </c>
    </row>
    <row r="80" spans="1:31" x14ac:dyDescent="0.35">
      <c r="A80" t="s">
        <v>584</v>
      </c>
      <c r="B80">
        <v>1168</v>
      </c>
      <c r="C80" t="s">
        <v>577</v>
      </c>
      <c r="D80">
        <v>40250</v>
      </c>
      <c r="E80" t="s">
        <v>577</v>
      </c>
      <c r="F80" t="s">
        <v>396</v>
      </c>
      <c r="H80" s="174">
        <f t="shared" si="3"/>
        <v>1.2</v>
      </c>
      <c r="I80">
        <v>0.1</v>
      </c>
      <c r="K80" t="s">
        <v>404</v>
      </c>
      <c r="L80" t="s">
        <v>585</v>
      </c>
      <c r="M80" t="s">
        <v>398</v>
      </c>
      <c r="N80" t="s">
        <v>579</v>
      </c>
      <c r="O80">
        <v>0.25</v>
      </c>
      <c r="P80" t="s">
        <v>306</v>
      </c>
      <c r="Q80" s="164">
        <v>31786</v>
      </c>
      <c r="R80" s="164">
        <v>32021</v>
      </c>
      <c r="T80" t="s">
        <v>580</v>
      </c>
      <c r="V80" t="s">
        <v>581</v>
      </c>
      <c r="W80" t="s">
        <v>582</v>
      </c>
      <c r="X80" t="s">
        <v>577</v>
      </c>
      <c r="Y80" t="s">
        <v>581</v>
      </c>
      <c r="Z80" t="s">
        <v>586</v>
      </c>
      <c r="AC80" t="s">
        <v>357</v>
      </c>
      <c r="AD80" s="176">
        <v>1.2</v>
      </c>
      <c r="AE80" s="177" t="s">
        <v>16954</v>
      </c>
    </row>
    <row r="81" spans="1:31" x14ac:dyDescent="0.35">
      <c r="A81" t="s">
        <v>482</v>
      </c>
      <c r="B81">
        <v>1097</v>
      </c>
      <c r="C81" t="s">
        <v>587</v>
      </c>
      <c r="D81">
        <v>40257</v>
      </c>
      <c r="E81" t="s">
        <v>587</v>
      </c>
      <c r="F81" t="s">
        <v>396</v>
      </c>
      <c r="H81" s="174">
        <f t="shared" ref="H81:H82" si="4">AD81</f>
        <v>1</v>
      </c>
      <c r="I81">
        <v>1</v>
      </c>
      <c r="K81" t="s">
        <v>404</v>
      </c>
      <c r="L81" t="s">
        <v>397</v>
      </c>
      <c r="M81" t="s">
        <v>398</v>
      </c>
      <c r="N81" t="s">
        <v>588</v>
      </c>
      <c r="O81">
        <v>1</v>
      </c>
      <c r="P81" t="s">
        <v>306</v>
      </c>
      <c r="Q81" s="164">
        <v>31421</v>
      </c>
      <c r="R81" s="164">
        <v>31656</v>
      </c>
      <c r="S81" s="164">
        <v>36039</v>
      </c>
      <c r="T81" t="s">
        <v>589</v>
      </c>
      <c r="V81" t="s">
        <v>590</v>
      </c>
      <c r="W81" t="s">
        <v>591</v>
      </c>
      <c r="X81" t="s">
        <v>592</v>
      </c>
      <c r="Y81" t="s">
        <v>590</v>
      </c>
      <c r="Z81" t="s">
        <v>593</v>
      </c>
      <c r="AC81" t="s">
        <v>366</v>
      </c>
      <c r="AD81" s="176">
        <v>1</v>
      </c>
      <c r="AE81" s="177" t="s">
        <v>16953</v>
      </c>
    </row>
    <row r="82" spans="1:31" x14ac:dyDescent="0.35">
      <c r="A82" t="s">
        <v>482</v>
      </c>
      <c r="B82">
        <v>1095</v>
      </c>
      <c r="C82" t="s">
        <v>594</v>
      </c>
      <c r="D82">
        <v>40259</v>
      </c>
      <c r="E82" t="s">
        <v>595</v>
      </c>
      <c r="F82" t="s">
        <v>396</v>
      </c>
      <c r="H82" s="174">
        <f t="shared" si="4"/>
        <v>0</v>
      </c>
      <c r="I82">
        <v>0</v>
      </c>
      <c r="K82" t="s">
        <v>404</v>
      </c>
      <c r="L82" t="s">
        <v>397</v>
      </c>
      <c r="M82" t="s">
        <v>398</v>
      </c>
      <c r="N82" t="s">
        <v>588</v>
      </c>
      <c r="O82">
        <v>0</v>
      </c>
      <c r="P82" t="s">
        <v>306</v>
      </c>
      <c r="Q82" s="164">
        <v>31421</v>
      </c>
      <c r="R82" s="164">
        <v>31656</v>
      </c>
      <c r="S82" s="164">
        <v>36039</v>
      </c>
      <c r="T82" t="s">
        <v>596</v>
      </c>
      <c r="V82" t="s">
        <v>597</v>
      </c>
      <c r="W82" t="s">
        <v>598</v>
      </c>
      <c r="X82" t="s">
        <v>599</v>
      </c>
      <c r="Y82" t="s">
        <v>600</v>
      </c>
      <c r="Z82" t="s">
        <v>601</v>
      </c>
      <c r="AC82" t="s">
        <v>366</v>
      </c>
      <c r="AD82" s="176">
        <v>0</v>
      </c>
      <c r="AE82" s="177" t="s">
        <v>16953</v>
      </c>
    </row>
    <row r="83" spans="1:31" x14ac:dyDescent="0.35">
      <c r="A83" t="s">
        <v>305</v>
      </c>
      <c r="B83">
        <v>1281</v>
      </c>
      <c r="C83" t="s">
        <v>602</v>
      </c>
      <c r="D83">
        <v>40261</v>
      </c>
      <c r="E83" t="s">
        <v>602</v>
      </c>
      <c r="F83" t="s">
        <v>396</v>
      </c>
      <c r="H83" s="174">
        <f>AD83</f>
        <v>1.2</v>
      </c>
      <c r="I83">
        <v>0.9</v>
      </c>
      <c r="K83" t="s">
        <v>404</v>
      </c>
      <c r="L83" t="s">
        <v>397</v>
      </c>
      <c r="M83" t="s">
        <v>398</v>
      </c>
      <c r="N83" t="s">
        <v>603</v>
      </c>
      <c r="O83">
        <v>1</v>
      </c>
      <c r="P83" t="s">
        <v>306</v>
      </c>
      <c r="Q83" s="164">
        <v>39822</v>
      </c>
      <c r="R83" s="164">
        <v>40057</v>
      </c>
      <c r="S83" s="164">
        <v>42614</v>
      </c>
      <c r="T83" t="s">
        <v>604</v>
      </c>
      <c r="V83" t="s">
        <v>605</v>
      </c>
      <c r="W83" t="s">
        <v>606</v>
      </c>
      <c r="X83" t="s">
        <v>602</v>
      </c>
      <c r="Y83" t="s">
        <v>605</v>
      </c>
      <c r="Z83" t="s">
        <v>607</v>
      </c>
      <c r="AC83" t="s">
        <v>308</v>
      </c>
      <c r="AD83" s="176">
        <v>1.2</v>
      </c>
      <c r="AE83" s="177" t="s">
        <v>16954</v>
      </c>
    </row>
    <row r="84" spans="1:31" x14ac:dyDescent="0.35">
      <c r="A84" t="s">
        <v>305</v>
      </c>
      <c r="B84">
        <v>1300</v>
      </c>
      <c r="C84" t="s">
        <v>608</v>
      </c>
      <c r="D84">
        <v>40264</v>
      </c>
      <c r="E84" t="s">
        <v>608</v>
      </c>
      <c r="F84" t="s">
        <v>396</v>
      </c>
      <c r="H84">
        <v>1.5</v>
      </c>
      <c r="I84">
        <v>0.9</v>
      </c>
      <c r="K84" t="s">
        <v>296</v>
      </c>
      <c r="L84" t="s">
        <v>397</v>
      </c>
      <c r="M84" t="s">
        <v>398</v>
      </c>
      <c r="N84" t="s">
        <v>360</v>
      </c>
      <c r="O84">
        <v>1</v>
      </c>
      <c r="P84" t="s">
        <v>306</v>
      </c>
      <c r="Q84" t="s">
        <v>609</v>
      </c>
      <c r="R84" s="164">
        <v>41883</v>
      </c>
      <c r="T84" t="s">
        <v>610</v>
      </c>
      <c r="V84" t="s">
        <v>611</v>
      </c>
      <c r="W84" t="s">
        <v>612</v>
      </c>
      <c r="X84" t="s">
        <v>608</v>
      </c>
      <c r="Y84" t="s">
        <v>611</v>
      </c>
      <c r="Z84" t="s">
        <v>613</v>
      </c>
      <c r="AC84" t="s">
        <v>366</v>
      </c>
      <c r="AD84" s="176">
        <v>1.5</v>
      </c>
    </row>
    <row r="85" spans="1:31" x14ac:dyDescent="0.35">
      <c r="A85" t="s">
        <v>314</v>
      </c>
      <c r="B85">
        <v>1243</v>
      </c>
      <c r="C85" t="s">
        <v>608</v>
      </c>
      <c r="D85">
        <v>40264</v>
      </c>
      <c r="E85" t="s">
        <v>608</v>
      </c>
      <c r="F85" t="s">
        <v>396</v>
      </c>
      <c r="H85">
        <v>1.5</v>
      </c>
      <c r="I85">
        <v>0.9</v>
      </c>
      <c r="K85" t="s">
        <v>296</v>
      </c>
      <c r="L85" t="s">
        <v>397</v>
      </c>
      <c r="M85" t="s">
        <v>398</v>
      </c>
      <c r="N85" t="s">
        <v>360</v>
      </c>
      <c r="O85">
        <v>1</v>
      </c>
      <c r="P85" t="s">
        <v>306</v>
      </c>
      <c r="Q85" s="164">
        <v>37991</v>
      </c>
      <c r="R85" s="164">
        <v>38108</v>
      </c>
      <c r="T85" t="s">
        <v>610</v>
      </c>
      <c r="V85" t="s">
        <v>611</v>
      </c>
      <c r="W85" t="s">
        <v>612</v>
      </c>
      <c r="X85" t="s">
        <v>608</v>
      </c>
      <c r="Y85" t="s">
        <v>611</v>
      </c>
      <c r="Z85" t="s">
        <v>614</v>
      </c>
      <c r="AC85" t="s">
        <v>366</v>
      </c>
      <c r="AD85" s="176">
        <v>1.5</v>
      </c>
    </row>
    <row r="86" spans="1:31" x14ac:dyDescent="0.35">
      <c r="A86" t="s">
        <v>314</v>
      </c>
      <c r="B86">
        <v>1302</v>
      </c>
      <c r="C86" t="s">
        <v>615</v>
      </c>
      <c r="D86">
        <v>40264</v>
      </c>
      <c r="E86" t="s">
        <v>608</v>
      </c>
      <c r="F86" t="s">
        <v>396</v>
      </c>
      <c r="H86">
        <v>1.5</v>
      </c>
      <c r="I86">
        <v>0.9</v>
      </c>
      <c r="K86" t="s">
        <v>296</v>
      </c>
      <c r="L86" t="s">
        <v>410</v>
      </c>
      <c r="M86" t="s">
        <v>398</v>
      </c>
      <c r="N86" t="s">
        <v>360</v>
      </c>
      <c r="O86">
        <v>1</v>
      </c>
      <c r="P86" t="s">
        <v>306</v>
      </c>
      <c r="Q86" t="s">
        <v>616</v>
      </c>
      <c r="R86" s="164">
        <v>41883</v>
      </c>
      <c r="T86" t="s">
        <v>610</v>
      </c>
      <c r="V86" t="s">
        <v>611</v>
      </c>
      <c r="W86" t="s">
        <v>612</v>
      </c>
      <c r="X86" t="s">
        <v>608</v>
      </c>
      <c r="Y86" t="s">
        <v>611</v>
      </c>
      <c r="Z86" t="s">
        <v>617</v>
      </c>
      <c r="AC86" t="s">
        <v>366</v>
      </c>
      <c r="AD86" s="176">
        <v>1.5</v>
      </c>
    </row>
    <row r="87" spans="1:31" x14ac:dyDescent="0.35">
      <c r="A87" t="s">
        <v>454</v>
      </c>
      <c r="B87">
        <v>1350</v>
      </c>
      <c r="C87" t="s">
        <v>618</v>
      </c>
      <c r="D87">
        <v>40272</v>
      </c>
      <c r="E87" t="s">
        <v>618</v>
      </c>
      <c r="F87" t="s">
        <v>396</v>
      </c>
      <c r="H87" s="174">
        <f t="shared" ref="H87:H92" si="5">AD87</f>
        <v>1</v>
      </c>
      <c r="I87">
        <v>0.9</v>
      </c>
      <c r="K87" t="s">
        <v>404</v>
      </c>
      <c r="L87" t="s">
        <v>397</v>
      </c>
      <c r="M87" t="s">
        <v>398</v>
      </c>
      <c r="N87" t="s">
        <v>344</v>
      </c>
      <c r="O87">
        <v>1</v>
      </c>
      <c r="P87" t="s">
        <v>306</v>
      </c>
      <c r="Q87" s="164">
        <v>37265</v>
      </c>
      <c r="R87" s="164">
        <v>37500</v>
      </c>
      <c r="S87" s="164">
        <v>37865</v>
      </c>
      <c r="T87" t="s">
        <v>619</v>
      </c>
      <c r="V87" t="s">
        <v>620</v>
      </c>
      <c r="W87" t="s">
        <v>621</v>
      </c>
      <c r="X87" t="s">
        <v>618</v>
      </c>
      <c r="Y87" t="s">
        <v>620</v>
      </c>
      <c r="Z87" t="s">
        <v>622</v>
      </c>
      <c r="AC87" t="s">
        <v>308</v>
      </c>
      <c r="AD87" s="176">
        <v>1</v>
      </c>
      <c r="AE87" s="177" t="s">
        <v>16954</v>
      </c>
    </row>
    <row r="88" spans="1:31" x14ac:dyDescent="0.35">
      <c r="A88" t="s">
        <v>454</v>
      </c>
      <c r="B88">
        <v>1316</v>
      </c>
      <c r="C88" t="s">
        <v>623</v>
      </c>
      <c r="D88">
        <v>40273</v>
      </c>
      <c r="E88" t="s">
        <v>624</v>
      </c>
      <c r="F88" t="s">
        <v>396</v>
      </c>
      <c r="H88" s="174">
        <f t="shared" si="5"/>
        <v>1</v>
      </c>
      <c r="I88">
        <v>1.1000000000000001</v>
      </c>
      <c r="K88" t="s">
        <v>404</v>
      </c>
      <c r="L88" t="s">
        <v>397</v>
      </c>
      <c r="M88" t="s">
        <v>398</v>
      </c>
      <c r="N88" t="s">
        <v>344</v>
      </c>
      <c r="O88">
        <v>1</v>
      </c>
      <c r="P88" t="s">
        <v>306</v>
      </c>
      <c r="Q88" s="164">
        <v>35431</v>
      </c>
      <c r="R88" s="164">
        <v>35431</v>
      </c>
      <c r="S88" s="164">
        <v>40787</v>
      </c>
      <c r="T88" t="s">
        <v>625</v>
      </c>
      <c r="V88" t="s">
        <v>626</v>
      </c>
      <c r="W88" t="s">
        <v>627</v>
      </c>
      <c r="X88" t="s">
        <v>624</v>
      </c>
      <c r="Y88" t="s">
        <v>626</v>
      </c>
      <c r="Z88" t="s">
        <v>628</v>
      </c>
      <c r="AC88" t="s">
        <v>308</v>
      </c>
      <c r="AD88" s="176">
        <v>1</v>
      </c>
      <c r="AE88" s="177" t="s">
        <v>16954</v>
      </c>
    </row>
    <row r="89" spans="1:31" x14ac:dyDescent="0.35">
      <c r="A89" t="s">
        <v>403</v>
      </c>
      <c r="B89">
        <v>1062</v>
      </c>
      <c r="C89" t="s">
        <v>624</v>
      </c>
      <c r="D89">
        <v>40273</v>
      </c>
      <c r="E89" t="s">
        <v>624</v>
      </c>
      <c r="F89" t="s">
        <v>396</v>
      </c>
      <c r="H89" s="174">
        <f t="shared" si="5"/>
        <v>1</v>
      </c>
      <c r="I89">
        <v>1.1000000000000001</v>
      </c>
      <c r="K89" t="s">
        <v>404</v>
      </c>
      <c r="L89" t="s">
        <v>397</v>
      </c>
      <c r="M89" t="s">
        <v>398</v>
      </c>
      <c r="N89" t="s">
        <v>344</v>
      </c>
      <c r="O89">
        <v>1</v>
      </c>
      <c r="P89" t="s">
        <v>306</v>
      </c>
      <c r="Q89" s="164">
        <v>32143</v>
      </c>
      <c r="R89" s="164">
        <v>32143</v>
      </c>
      <c r="S89" s="164">
        <v>41153</v>
      </c>
      <c r="T89" t="s">
        <v>625</v>
      </c>
      <c r="V89" t="s">
        <v>626</v>
      </c>
      <c r="W89" t="s">
        <v>627</v>
      </c>
      <c r="X89" t="s">
        <v>624</v>
      </c>
      <c r="Y89" t="s">
        <v>626</v>
      </c>
      <c r="Z89" t="s">
        <v>629</v>
      </c>
      <c r="AC89" t="s">
        <v>308</v>
      </c>
      <c r="AD89" s="176">
        <v>1</v>
      </c>
      <c r="AE89" s="177" t="s">
        <v>16954</v>
      </c>
    </row>
    <row r="90" spans="1:31" x14ac:dyDescent="0.35">
      <c r="A90" t="s">
        <v>419</v>
      </c>
      <c r="B90">
        <v>1146</v>
      </c>
      <c r="C90" t="s">
        <v>630</v>
      </c>
      <c r="D90">
        <v>40273</v>
      </c>
      <c r="E90" t="s">
        <v>624</v>
      </c>
      <c r="F90" t="s">
        <v>396</v>
      </c>
      <c r="H90" s="174">
        <f t="shared" si="5"/>
        <v>1</v>
      </c>
      <c r="I90">
        <v>1.1000000000000001</v>
      </c>
      <c r="K90" t="s">
        <v>404</v>
      </c>
      <c r="L90" t="s">
        <v>397</v>
      </c>
      <c r="M90" t="s">
        <v>398</v>
      </c>
      <c r="N90" t="s">
        <v>344</v>
      </c>
      <c r="O90">
        <v>1</v>
      </c>
      <c r="P90" t="s">
        <v>306</v>
      </c>
      <c r="Q90" s="164">
        <v>36169</v>
      </c>
      <c r="R90" s="164">
        <v>36404</v>
      </c>
      <c r="S90" s="164">
        <v>42614</v>
      </c>
      <c r="T90" t="s">
        <v>625</v>
      </c>
      <c r="V90" t="s">
        <v>626</v>
      </c>
      <c r="W90" t="s">
        <v>627</v>
      </c>
      <c r="X90" t="s">
        <v>624</v>
      </c>
      <c r="Y90" t="s">
        <v>626</v>
      </c>
      <c r="Z90" t="s">
        <v>631</v>
      </c>
      <c r="AC90" t="s">
        <v>308</v>
      </c>
      <c r="AD90" s="176">
        <v>1</v>
      </c>
      <c r="AE90" s="177" t="s">
        <v>16954</v>
      </c>
    </row>
    <row r="91" spans="1:31" x14ac:dyDescent="0.35">
      <c r="A91" t="s">
        <v>499</v>
      </c>
      <c r="B91">
        <v>1163</v>
      </c>
      <c r="C91" t="s">
        <v>623</v>
      </c>
      <c r="D91">
        <v>40273</v>
      </c>
      <c r="E91" t="s">
        <v>624</v>
      </c>
      <c r="F91" t="s">
        <v>396</v>
      </c>
      <c r="H91" s="174">
        <f t="shared" si="5"/>
        <v>1</v>
      </c>
      <c r="I91">
        <v>1.1000000000000001</v>
      </c>
      <c r="K91" t="s">
        <v>404</v>
      </c>
      <c r="L91" t="s">
        <v>397</v>
      </c>
      <c r="M91" t="s">
        <v>398</v>
      </c>
      <c r="N91" t="s">
        <v>344</v>
      </c>
      <c r="O91">
        <v>1</v>
      </c>
      <c r="P91" t="s">
        <v>306</v>
      </c>
      <c r="Q91" s="164">
        <v>36527</v>
      </c>
      <c r="R91" s="164">
        <v>36557</v>
      </c>
      <c r="S91" s="164">
        <v>40148</v>
      </c>
      <c r="T91" t="s">
        <v>625</v>
      </c>
      <c r="V91" t="s">
        <v>626</v>
      </c>
      <c r="W91" t="s">
        <v>627</v>
      </c>
      <c r="X91" t="s">
        <v>624</v>
      </c>
      <c r="Y91" t="s">
        <v>626</v>
      </c>
      <c r="Z91" t="s">
        <v>632</v>
      </c>
      <c r="AC91" t="s">
        <v>308</v>
      </c>
      <c r="AD91" s="176">
        <v>1</v>
      </c>
      <c r="AE91" s="177" t="s">
        <v>16954</v>
      </c>
    </row>
    <row r="92" spans="1:31" x14ac:dyDescent="0.35">
      <c r="A92" t="s">
        <v>476</v>
      </c>
      <c r="B92">
        <v>1222</v>
      </c>
      <c r="C92" t="s">
        <v>633</v>
      </c>
      <c r="D92">
        <v>40300</v>
      </c>
      <c r="E92" t="s">
        <v>633</v>
      </c>
      <c r="F92" t="s">
        <v>396</v>
      </c>
      <c r="H92" s="174">
        <f t="shared" si="5"/>
        <v>1.3</v>
      </c>
      <c r="I92">
        <v>0.9</v>
      </c>
      <c r="K92" t="s">
        <v>404</v>
      </c>
      <c r="L92" t="s">
        <v>397</v>
      </c>
      <c r="M92" t="s">
        <v>398</v>
      </c>
      <c r="N92" t="s">
        <v>634</v>
      </c>
      <c r="O92">
        <v>1</v>
      </c>
      <c r="P92" t="s">
        <v>306</v>
      </c>
      <c r="Q92" s="164">
        <v>36900</v>
      </c>
      <c r="R92" s="164">
        <v>37135</v>
      </c>
      <c r="S92" s="164">
        <v>40148</v>
      </c>
      <c r="T92" t="s">
        <v>635</v>
      </c>
      <c r="V92" t="s">
        <v>636</v>
      </c>
      <c r="W92" t="s">
        <v>637</v>
      </c>
      <c r="X92" t="s">
        <v>633</v>
      </c>
      <c r="Y92" t="s">
        <v>636</v>
      </c>
      <c r="Z92" t="s">
        <v>638</v>
      </c>
      <c r="AC92" t="s">
        <v>341</v>
      </c>
      <c r="AD92" s="176">
        <v>1.3</v>
      </c>
      <c r="AE92" s="177" t="s">
        <v>16954</v>
      </c>
    </row>
    <row r="93" spans="1:31" x14ac:dyDescent="0.35">
      <c r="A93" t="s">
        <v>469</v>
      </c>
      <c r="B93">
        <v>1108</v>
      </c>
      <c r="C93" t="s">
        <v>639</v>
      </c>
      <c r="D93">
        <v>40400</v>
      </c>
      <c r="E93" t="s">
        <v>639</v>
      </c>
      <c r="F93" t="s">
        <v>396</v>
      </c>
      <c r="H93">
        <v>2.4</v>
      </c>
      <c r="I93">
        <v>1.4</v>
      </c>
      <c r="K93" t="s">
        <v>404</v>
      </c>
      <c r="L93" t="s">
        <v>640</v>
      </c>
      <c r="M93" t="s">
        <v>398</v>
      </c>
      <c r="N93" t="s">
        <v>641</v>
      </c>
      <c r="O93">
        <v>1</v>
      </c>
      <c r="P93" t="s">
        <v>306</v>
      </c>
      <c r="Q93" s="164">
        <v>32882</v>
      </c>
      <c r="R93" s="164">
        <v>33117</v>
      </c>
      <c r="S93" s="164">
        <v>33848</v>
      </c>
      <c r="T93" t="s">
        <v>642</v>
      </c>
      <c r="V93" t="s">
        <v>643</v>
      </c>
      <c r="W93" t="s">
        <v>644</v>
      </c>
      <c r="X93" t="s">
        <v>639</v>
      </c>
      <c r="Y93" t="s">
        <v>643</v>
      </c>
      <c r="Z93" t="s">
        <v>645</v>
      </c>
      <c r="AC93" t="s">
        <v>341</v>
      </c>
      <c r="AD93" s="176">
        <v>1</v>
      </c>
    </row>
    <row r="94" spans="1:31" x14ac:dyDescent="0.35">
      <c r="A94" t="s">
        <v>324</v>
      </c>
      <c r="B94">
        <v>1339</v>
      </c>
      <c r="C94" t="s">
        <v>646</v>
      </c>
      <c r="D94">
        <v>40400</v>
      </c>
      <c r="E94" t="s">
        <v>639</v>
      </c>
      <c r="F94" t="s">
        <v>396</v>
      </c>
      <c r="G94" s="163">
        <v>2774.95</v>
      </c>
      <c r="H94">
        <v>2.4</v>
      </c>
      <c r="I94">
        <v>1.4</v>
      </c>
      <c r="J94" t="s">
        <v>1</v>
      </c>
      <c r="K94" t="s">
        <v>296</v>
      </c>
      <c r="L94" t="s">
        <v>397</v>
      </c>
      <c r="M94" t="s">
        <v>398</v>
      </c>
      <c r="N94" t="s">
        <v>641</v>
      </c>
      <c r="O94">
        <v>1</v>
      </c>
      <c r="P94" t="s">
        <v>306</v>
      </c>
      <c r="Q94" s="164">
        <v>43567</v>
      </c>
      <c r="R94" s="164">
        <v>43952</v>
      </c>
      <c r="T94" t="s">
        <v>642</v>
      </c>
      <c r="V94" t="s">
        <v>643</v>
      </c>
      <c r="W94" t="s">
        <v>644</v>
      </c>
      <c r="X94" t="s">
        <v>639</v>
      </c>
      <c r="Y94" t="s">
        <v>643</v>
      </c>
      <c r="Z94" t="s">
        <v>647</v>
      </c>
      <c r="AA94" t="s">
        <v>1</v>
      </c>
      <c r="AB94" s="164">
        <v>43951</v>
      </c>
      <c r="AC94" t="s">
        <v>341</v>
      </c>
      <c r="AD94" s="176">
        <v>1</v>
      </c>
    </row>
    <row r="95" spans="1:31" x14ac:dyDescent="0.35">
      <c r="A95" t="s">
        <v>324</v>
      </c>
      <c r="B95">
        <v>1384</v>
      </c>
      <c r="C95" t="s">
        <v>648</v>
      </c>
      <c r="D95">
        <v>40400</v>
      </c>
      <c r="E95" t="s">
        <v>639</v>
      </c>
      <c r="F95" t="s">
        <v>396</v>
      </c>
      <c r="G95" s="163">
        <v>2775</v>
      </c>
      <c r="H95">
        <v>2.4</v>
      </c>
      <c r="I95">
        <v>1.4</v>
      </c>
      <c r="J95" t="s">
        <v>1</v>
      </c>
      <c r="K95" t="s">
        <v>296</v>
      </c>
      <c r="L95" t="s">
        <v>397</v>
      </c>
      <c r="M95" t="s">
        <v>398</v>
      </c>
      <c r="N95" t="s">
        <v>641</v>
      </c>
      <c r="O95">
        <v>1</v>
      </c>
      <c r="P95" t="s">
        <v>306</v>
      </c>
      <c r="Q95" t="s">
        <v>649</v>
      </c>
      <c r="R95" s="164">
        <v>45170</v>
      </c>
      <c r="T95" t="s">
        <v>642</v>
      </c>
      <c r="V95" t="s">
        <v>643</v>
      </c>
      <c r="W95" t="s">
        <v>644</v>
      </c>
      <c r="X95" t="s">
        <v>639</v>
      </c>
      <c r="Y95" t="s">
        <v>643</v>
      </c>
      <c r="Z95" t="s">
        <v>650</v>
      </c>
      <c r="AA95" t="s">
        <v>1</v>
      </c>
      <c r="AB95" s="164">
        <v>45041</v>
      </c>
      <c r="AC95" t="s">
        <v>341</v>
      </c>
      <c r="AD95" s="176">
        <v>1</v>
      </c>
    </row>
    <row r="96" spans="1:31" x14ac:dyDescent="0.35">
      <c r="A96" t="s">
        <v>434</v>
      </c>
      <c r="B96">
        <v>1027</v>
      </c>
      <c r="C96" t="s">
        <v>651</v>
      </c>
      <c r="D96">
        <v>40400</v>
      </c>
      <c r="E96" t="s">
        <v>639</v>
      </c>
      <c r="F96" t="s">
        <v>396</v>
      </c>
      <c r="H96">
        <v>2.4</v>
      </c>
      <c r="I96">
        <v>1.4</v>
      </c>
      <c r="K96" t="s">
        <v>404</v>
      </c>
      <c r="L96" t="s">
        <v>410</v>
      </c>
      <c r="M96" t="s">
        <v>398</v>
      </c>
      <c r="N96" t="s">
        <v>641</v>
      </c>
      <c r="O96">
        <v>1</v>
      </c>
      <c r="P96" t="s">
        <v>306</v>
      </c>
      <c r="Q96" t="s">
        <v>652</v>
      </c>
      <c r="R96" s="164">
        <v>33328</v>
      </c>
      <c r="S96" s="164">
        <v>33328</v>
      </c>
      <c r="T96" t="s">
        <v>642</v>
      </c>
      <c r="V96" t="s">
        <v>643</v>
      </c>
      <c r="W96" t="s">
        <v>644</v>
      </c>
      <c r="X96" t="s">
        <v>639</v>
      </c>
      <c r="Y96" t="s">
        <v>643</v>
      </c>
      <c r="Z96" t="s">
        <v>653</v>
      </c>
      <c r="AC96" t="s">
        <v>341</v>
      </c>
      <c r="AD96" s="176">
        <v>1</v>
      </c>
    </row>
    <row r="97" spans="1:31" x14ac:dyDescent="0.35">
      <c r="A97" t="s">
        <v>403</v>
      </c>
      <c r="B97">
        <v>1089</v>
      </c>
      <c r="C97" t="s">
        <v>654</v>
      </c>
      <c r="D97">
        <v>40400</v>
      </c>
      <c r="E97" t="s">
        <v>639</v>
      </c>
      <c r="F97" t="s">
        <v>396</v>
      </c>
      <c r="H97">
        <v>2.4</v>
      </c>
      <c r="I97">
        <v>1.4</v>
      </c>
      <c r="K97" t="s">
        <v>296</v>
      </c>
      <c r="L97" t="s">
        <v>655</v>
      </c>
      <c r="M97" t="s">
        <v>398</v>
      </c>
      <c r="N97" t="s">
        <v>641</v>
      </c>
      <c r="O97">
        <v>1</v>
      </c>
      <c r="P97" t="s">
        <v>306</v>
      </c>
      <c r="Q97" t="s">
        <v>656</v>
      </c>
      <c r="R97" s="164">
        <v>36039</v>
      </c>
      <c r="T97" t="s">
        <v>642</v>
      </c>
      <c r="V97" t="s">
        <v>643</v>
      </c>
      <c r="W97" t="s">
        <v>644</v>
      </c>
      <c r="X97" t="s">
        <v>639</v>
      </c>
      <c r="Y97" t="s">
        <v>643</v>
      </c>
      <c r="Z97" t="s">
        <v>657</v>
      </c>
      <c r="AC97" t="s">
        <v>341</v>
      </c>
      <c r="AD97" s="176">
        <v>1</v>
      </c>
    </row>
    <row r="98" spans="1:31" x14ac:dyDescent="0.35">
      <c r="A98" t="s">
        <v>454</v>
      </c>
      <c r="B98">
        <v>1064</v>
      </c>
      <c r="C98" t="s">
        <v>658</v>
      </c>
      <c r="D98">
        <v>40500</v>
      </c>
      <c r="E98" t="s">
        <v>658</v>
      </c>
      <c r="F98" t="s">
        <v>396</v>
      </c>
      <c r="H98">
        <v>1.7</v>
      </c>
      <c r="I98">
        <v>0.9</v>
      </c>
      <c r="K98" t="s">
        <v>404</v>
      </c>
      <c r="L98" t="s">
        <v>410</v>
      </c>
      <c r="M98" t="s">
        <v>398</v>
      </c>
      <c r="N98" t="s">
        <v>344</v>
      </c>
      <c r="O98">
        <v>1</v>
      </c>
      <c r="P98" t="s">
        <v>306</v>
      </c>
      <c r="Q98" s="164">
        <v>32509</v>
      </c>
      <c r="R98" s="164">
        <v>32509</v>
      </c>
      <c r="S98" s="164">
        <v>32509</v>
      </c>
      <c r="T98" t="s">
        <v>659</v>
      </c>
      <c r="V98" t="s">
        <v>660</v>
      </c>
      <c r="W98" t="s">
        <v>661</v>
      </c>
      <c r="X98" t="s">
        <v>658</v>
      </c>
      <c r="Y98" t="s">
        <v>660</v>
      </c>
      <c r="Z98" t="s">
        <v>662</v>
      </c>
      <c r="AC98" t="s">
        <v>308</v>
      </c>
      <c r="AD98" s="176">
        <v>1.1000000000000001</v>
      </c>
    </row>
    <row r="99" spans="1:31" x14ac:dyDescent="0.35">
      <c r="A99" t="s">
        <v>454</v>
      </c>
      <c r="B99">
        <v>1203</v>
      </c>
      <c r="C99" t="s">
        <v>658</v>
      </c>
      <c r="D99">
        <v>40500</v>
      </c>
      <c r="E99" t="s">
        <v>658</v>
      </c>
      <c r="F99" t="s">
        <v>396</v>
      </c>
      <c r="H99">
        <v>1.7</v>
      </c>
      <c r="I99">
        <v>0.9</v>
      </c>
      <c r="K99" t="s">
        <v>404</v>
      </c>
      <c r="L99" t="s">
        <v>663</v>
      </c>
      <c r="M99" t="s">
        <v>398</v>
      </c>
      <c r="N99" t="s">
        <v>344</v>
      </c>
      <c r="O99">
        <v>1</v>
      </c>
      <c r="P99" t="s">
        <v>1</v>
      </c>
      <c r="Q99" s="164">
        <v>32882</v>
      </c>
      <c r="R99" s="164">
        <v>33117</v>
      </c>
      <c r="S99" s="164">
        <v>33117</v>
      </c>
      <c r="T99" t="s">
        <v>659</v>
      </c>
      <c r="V99" t="s">
        <v>660</v>
      </c>
      <c r="W99" t="s">
        <v>661</v>
      </c>
      <c r="X99" t="s">
        <v>658</v>
      </c>
      <c r="Y99" t="s">
        <v>660</v>
      </c>
      <c r="Z99" t="s">
        <v>664</v>
      </c>
      <c r="AC99" t="s">
        <v>308</v>
      </c>
      <c r="AD99" s="176">
        <v>1.1000000000000001</v>
      </c>
    </row>
    <row r="100" spans="1:31" x14ac:dyDescent="0.35">
      <c r="A100" t="s">
        <v>408</v>
      </c>
      <c r="B100">
        <v>1026</v>
      </c>
      <c r="C100" t="s">
        <v>665</v>
      </c>
      <c r="D100">
        <v>40500</v>
      </c>
      <c r="E100" t="s">
        <v>658</v>
      </c>
      <c r="F100" t="s">
        <v>396</v>
      </c>
      <c r="H100">
        <v>1.7</v>
      </c>
      <c r="I100">
        <v>0.9</v>
      </c>
      <c r="K100" t="s">
        <v>404</v>
      </c>
      <c r="L100" t="s">
        <v>397</v>
      </c>
      <c r="M100" t="s">
        <v>398</v>
      </c>
      <c r="N100" t="s">
        <v>344</v>
      </c>
      <c r="O100">
        <v>1</v>
      </c>
      <c r="P100" t="s">
        <v>306</v>
      </c>
      <c r="Q100" s="164">
        <v>32509</v>
      </c>
      <c r="R100" s="164">
        <v>32509</v>
      </c>
      <c r="S100" s="164">
        <v>32509</v>
      </c>
      <c r="T100" t="s">
        <v>659</v>
      </c>
      <c r="V100" t="s">
        <v>660</v>
      </c>
      <c r="W100" t="s">
        <v>661</v>
      </c>
      <c r="X100" t="s">
        <v>658</v>
      </c>
      <c r="Y100" t="s">
        <v>660</v>
      </c>
      <c r="Z100" t="s">
        <v>666</v>
      </c>
      <c r="AC100" t="s">
        <v>308</v>
      </c>
      <c r="AD100" s="176">
        <v>1.1000000000000001</v>
      </c>
    </row>
    <row r="101" spans="1:31" x14ac:dyDescent="0.35">
      <c r="A101" t="s">
        <v>324</v>
      </c>
      <c r="B101">
        <v>1346</v>
      </c>
      <c r="C101" t="s">
        <v>667</v>
      </c>
      <c r="D101">
        <v>40500</v>
      </c>
      <c r="E101" t="s">
        <v>658</v>
      </c>
      <c r="F101" t="s">
        <v>396</v>
      </c>
      <c r="G101" s="163">
        <v>2696</v>
      </c>
      <c r="H101">
        <v>1.7</v>
      </c>
      <c r="I101">
        <v>0.9</v>
      </c>
      <c r="J101" t="s">
        <v>1</v>
      </c>
      <c r="K101" t="s">
        <v>296</v>
      </c>
      <c r="L101" t="s">
        <v>397</v>
      </c>
      <c r="M101" t="s">
        <v>398</v>
      </c>
      <c r="N101" t="s">
        <v>344</v>
      </c>
      <c r="O101">
        <v>1</v>
      </c>
      <c r="P101" t="s">
        <v>306</v>
      </c>
      <c r="Q101" t="s">
        <v>668</v>
      </c>
      <c r="R101" s="164">
        <v>43831</v>
      </c>
      <c r="T101" t="s">
        <v>659</v>
      </c>
      <c r="V101" t="s">
        <v>660</v>
      </c>
      <c r="W101" t="s">
        <v>661</v>
      </c>
      <c r="X101" t="s">
        <v>658</v>
      </c>
      <c r="Y101" t="s">
        <v>660</v>
      </c>
      <c r="Z101" t="s">
        <v>669</v>
      </c>
      <c r="AA101" t="s">
        <v>1</v>
      </c>
      <c r="AB101" s="164">
        <v>43699</v>
      </c>
      <c r="AC101" t="s">
        <v>308</v>
      </c>
      <c r="AD101" s="176">
        <v>1.1000000000000001</v>
      </c>
    </row>
    <row r="102" spans="1:31" x14ac:dyDescent="0.35">
      <c r="A102" t="s">
        <v>482</v>
      </c>
      <c r="B102">
        <v>1060</v>
      </c>
      <c r="C102" t="s">
        <v>670</v>
      </c>
      <c r="D102">
        <v>40500</v>
      </c>
      <c r="E102" t="s">
        <v>658</v>
      </c>
      <c r="F102" t="s">
        <v>396</v>
      </c>
      <c r="H102">
        <v>1.7</v>
      </c>
      <c r="I102">
        <v>0.9</v>
      </c>
      <c r="K102" t="s">
        <v>404</v>
      </c>
      <c r="L102" t="s">
        <v>397</v>
      </c>
      <c r="M102" t="s">
        <v>398</v>
      </c>
      <c r="N102" t="s">
        <v>344</v>
      </c>
      <c r="O102">
        <v>1</v>
      </c>
      <c r="P102" t="s">
        <v>306</v>
      </c>
      <c r="Q102" t="s">
        <v>671</v>
      </c>
      <c r="R102" s="164">
        <v>29825</v>
      </c>
      <c r="S102" s="164">
        <v>32509</v>
      </c>
      <c r="T102" t="s">
        <v>659</v>
      </c>
      <c r="V102" t="s">
        <v>660</v>
      </c>
      <c r="W102" t="s">
        <v>661</v>
      </c>
      <c r="X102" t="s">
        <v>658</v>
      </c>
      <c r="Y102" t="s">
        <v>660</v>
      </c>
      <c r="Z102" t="s">
        <v>672</v>
      </c>
      <c r="AC102" t="s">
        <v>308</v>
      </c>
      <c r="AD102" s="176">
        <v>1.1000000000000001</v>
      </c>
    </row>
    <row r="103" spans="1:31" x14ac:dyDescent="0.35">
      <c r="A103" t="s">
        <v>432</v>
      </c>
      <c r="B103">
        <v>1099</v>
      </c>
      <c r="C103" t="s">
        <v>673</v>
      </c>
      <c r="D103">
        <v>40500</v>
      </c>
      <c r="E103" t="s">
        <v>658</v>
      </c>
      <c r="F103" t="s">
        <v>396</v>
      </c>
      <c r="H103">
        <v>1.7</v>
      </c>
      <c r="I103">
        <v>0.9</v>
      </c>
      <c r="K103" t="s">
        <v>404</v>
      </c>
      <c r="L103" t="s">
        <v>640</v>
      </c>
      <c r="M103" t="s">
        <v>398</v>
      </c>
      <c r="N103" t="s">
        <v>344</v>
      </c>
      <c r="O103">
        <v>1</v>
      </c>
      <c r="P103" t="s">
        <v>306</v>
      </c>
      <c r="Q103" t="s">
        <v>674</v>
      </c>
      <c r="R103" s="164">
        <v>29735</v>
      </c>
      <c r="S103" s="164">
        <v>30407</v>
      </c>
      <c r="T103" t="s">
        <v>659</v>
      </c>
      <c r="V103" t="s">
        <v>660</v>
      </c>
      <c r="W103" t="s">
        <v>661</v>
      </c>
      <c r="X103" t="s">
        <v>658</v>
      </c>
      <c r="Y103" t="s">
        <v>660</v>
      </c>
      <c r="Z103" t="s">
        <v>675</v>
      </c>
      <c r="AC103" t="s">
        <v>308</v>
      </c>
      <c r="AD103" s="176">
        <v>1.1000000000000001</v>
      </c>
    </row>
    <row r="104" spans="1:31" x14ac:dyDescent="0.35">
      <c r="A104" t="s">
        <v>314</v>
      </c>
      <c r="B104">
        <v>1119</v>
      </c>
      <c r="C104" t="s">
        <v>676</v>
      </c>
      <c r="D104">
        <v>40500</v>
      </c>
      <c r="E104" t="s">
        <v>658</v>
      </c>
      <c r="F104" t="s">
        <v>396</v>
      </c>
      <c r="H104">
        <v>1.7</v>
      </c>
      <c r="I104">
        <v>0.9</v>
      </c>
      <c r="K104" t="s">
        <v>404</v>
      </c>
      <c r="L104" t="s">
        <v>502</v>
      </c>
      <c r="M104" t="s">
        <v>398</v>
      </c>
      <c r="N104" t="s">
        <v>344</v>
      </c>
      <c r="O104">
        <v>1</v>
      </c>
      <c r="P104" t="s">
        <v>306</v>
      </c>
      <c r="Q104" s="164">
        <v>29716</v>
      </c>
      <c r="R104" s="164">
        <v>29864</v>
      </c>
      <c r="S104" s="164">
        <v>31472</v>
      </c>
      <c r="T104" t="s">
        <v>659</v>
      </c>
      <c r="V104" t="s">
        <v>660</v>
      </c>
      <c r="W104" t="s">
        <v>661</v>
      </c>
      <c r="X104" t="s">
        <v>658</v>
      </c>
      <c r="Y104" t="s">
        <v>660</v>
      </c>
      <c r="Z104" t="s">
        <v>677</v>
      </c>
      <c r="AC104" t="s">
        <v>308</v>
      </c>
      <c r="AD104" s="176">
        <v>1.1000000000000001</v>
      </c>
    </row>
    <row r="105" spans="1:31" x14ac:dyDescent="0.35">
      <c r="A105" t="s">
        <v>309</v>
      </c>
      <c r="B105">
        <v>1244</v>
      </c>
      <c r="C105" t="s">
        <v>678</v>
      </c>
      <c r="D105">
        <v>40505</v>
      </c>
      <c r="E105" t="s">
        <v>678</v>
      </c>
      <c r="F105" t="s">
        <v>396</v>
      </c>
      <c r="G105" s="163">
        <v>2686</v>
      </c>
      <c r="H105">
        <v>1.7</v>
      </c>
      <c r="I105">
        <v>1</v>
      </c>
      <c r="J105" t="s">
        <v>1</v>
      </c>
      <c r="K105" t="s">
        <v>296</v>
      </c>
      <c r="L105" t="s">
        <v>397</v>
      </c>
      <c r="M105" t="s">
        <v>398</v>
      </c>
      <c r="N105" t="s">
        <v>333</v>
      </c>
      <c r="O105">
        <v>1</v>
      </c>
      <c r="P105" t="s">
        <v>306</v>
      </c>
      <c r="Q105" s="164">
        <v>42074</v>
      </c>
      <c r="R105" s="164">
        <v>42614</v>
      </c>
      <c r="T105" t="s">
        <v>334</v>
      </c>
      <c r="V105" t="s">
        <v>679</v>
      </c>
      <c r="W105" t="s">
        <v>680</v>
      </c>
      <c r="X105" t="s">
        <v>678</v>
      </c>
      <c r="Y105" t="s">
        <v>679</v>
      </c>
      <c r="Z105" t="s">
        <v>681</v>
      </c>
      <c r="AA105" t="s">
        <v>1</v>
      </c>
      <c r="AB105" s="164">
        <v>42465</v>
      </c>
      <c r="AC105" t="s">
        <v>341</v>
      </c>
      <c r="AD105" s="176">
        <v>1.2</v>
      </c>
    </row>
    <row r="106" spans="1:31" x14ac:dyDescent="0.35">
      <c r="A106" t="s">
        <v>419</v>
      </c>
      <c r="B106">
        <v>1170</v>
      </c>
      <c r="C106" t="s">
        <v>678</v>
      </c>
      <c r="D106">
        <v>40505</v>
      </c>
      <c r="E106" t="s">
        <v>678</v>
      </c>
      <c r="F106" t="s">
        <v>396</v>
      </c>
      <c r="H106">
        <v>1.7</v>
      </c>
      <c r="I106">
        <v>1</v>
      </c>
      <c r="K106" t="s">
        <v>404</v>
      </c>
      <c r="L106" t="s">
        <v>397</v>
      </c>
      <c r="M106" t="s">
        <v>398</v>
      </c>
      <c r="N106" t="s">
        <v>333</v>
      </c>
      <c r="O106">
        <v>1</v>
      </c>
      <c r="P106" t="s">
        <v>306</v>
      </c>
      <c r="Q106" s="164">
        <v>38361</v>
      </c>
      <c r="R106" s="164">
        <v>38596</v>
      </c>
      <c r="S106" s="164">
        <v>45536</v>
      </c>
      <c r="T106" t="s">
        <v>334</v>
      </c>
      <c r="V106" t="s">
        <v>679</v>
      </c>
      <c r="W106" t="s">
        <v>680</v>
      </c>
      <c r="X106" t="s">
        <v>678</v>
      </c>
      <c r="Y106" t="s">
        <v>679</v>
      </c>
      <c r="Z106" t="s">
        <v>682</v>
      </c>
      <c r="AC106" t="s">
        <v>341</v>
      </c>
      <c r="AD106" s="176">
        <v>1.2</v>
      </c>
    </row>
    <row r="107" spans="1:31" x14ac:dyDescent="0.35">
      <c r="A107" t="s">
        <v>476</v>
      </c>
      <c r="B107">
        <v>1213</v>
      </c>
      <c r="C107" t="s">
        <v>683</v>
      </c>
      <c r="D107">
        <v>40508</v>
      </c>
      <c r="E107" t="s">
        <v>683</v>
      </c>
      <c r="F107" t="s">
        <v>396</v>
      </c>
      <c r="H107" s="174">
        <f>AD107</f>
        <v>1.5</v>
      </c>
      <c r="I107">
        <v>1.1000000000000001</v>
      </c>
      <c r="K107" t="s">
        <v>404</v>
      </c>
      <c r="L107" t="s">
        <v>397</v>
      </c>
      <c r="M107" t="s">
        <v>398</v>
      </c>
      <c r="N107" t="s">
        <v>344</v>
      </c>
      <c r="O107">
        <v>1</v>
      </c>
      <c r="P107" t="s">
        <v>306</v>
      </c>
      <c r="Q107" s="164">
        <v>36687</v>
      </c>
      <c r="R107" s="164">
        <v>36892</v>
      </c>
      <c r="S107" s="164">
        <v>43374</v>
      </c>
      <c r="T107" t="s">
        <v>684</v>
      </c>
      <c r="V107" t="s">
        <v>685</v>
      </c>
      <c r="W107" t="s">
        <v>686</v>
      </c>
      <c r="X107" t="s">
        <v>683</v>
      </c>
      <c r="Y107" t="s">
        <v>685</v>
      </c>
      <c r="Z107" t="s">
        <v>687</v>
      </c>
      <c r="AC107" t="s">
        <v>308</v>
      </c>
      <c r="AD107" s="176">
        <v>1.5</v>
      </c>
      <c r="AE107" s="177" t="s">
        <v>16954</v>
      </c>
    </row>
    <row r="108" spans="1:31" x14ac:dyDescent="0.35">
      <c r="A108" t="s">
        <v>408</v>
      </c>
      <c r="B108">
        <v>1148</v>
      </c>
      <c r="C108" t="s">
        <v>688</v>
      </c>
      <c r="D108">
        <v>40509</v>
      </c>
      <c r="E108" t="s">
        <v>688</v>
      </c>
      <c r="F108" t="s">
        <v>396</v>
      </c>
      <c r="H108">
        <v>1.7</v>
      </c>
      <c r="I108">
        <v>1.2</v>
      </c>
      <c r="K108" t="s">
        <v>296</v>
      </c>
      <c r="L108" t="s">
        <v>397</v>
      </c>
      <c r="M108" t="s">
        <v>398</v>
      </c>
      <c r="N108" t="s">
        <v>333</v>
      </c>
      <c r="O108">
        <v>1</v>
      </c>
      <c r="P108" t="s">
        <v>306</v>
      </c>
      <c r="Q108" s="164">
        <v>35072</v>
      </c>
      <c r="R108" s="164">
        <v>35278</v>
      </c>
      <c r="T108" t="s">
        <v>689</v>
      </c>
      <c r="V108" t="s">
        <v>690</v>
      </c>
      <c r="W108" t="s">
        <v>691</v>
      </c>
      <c r="X108" t="s">
        <v>688</v>
      </c>
      <c r="Y108" t="s">
        <v>690</v>
      </c>
      <c r="Z108" t="s">
        <v>692</v>
      </c>
      <c r="AC108" t="s">
        <v>341</v>
      </c>
      <c r="AD108" s="176">
        <v>1.3</v>
      </c>
    </row>
    <row r="109" spans="1:31" x14ac:dyDescent="0.35">
      <c r="A109" t="s">
        <v>291</v>
      </c>
      <c r="B109">
        <v>1127</v>
      </c>
      <c r="C109" t="s">
        <v>693</v>
      </c>
      <c r="D109">
        <v>40510</v>
      </c>
      <c r="E109" t="s">
        <v>694</v>
      </c>
      <c r="F109" t="s">
        <v>396</v>
      </c>
      <c r="H109">
        <v>1.7</v>
      </c>
      <c r="I109">
        <v>1.2</v>
      </c>
      <c r="K109" t="s">
        <v>296</v>
      </c>
      <c r="L109" t="s">
        <v>397</v>
      </c>
      <c r="M109" t="s">
        <v>398</v>
      </c>
      <c r="N109" t="s">
        <v>344</v>
      </c>
      <c r="O109">
        <v>1.25</v>
      </c>
      <c r="P109" t="s">
        <v>1</v>
      </c>
      <c r="Q109" s="164">
        <v>38726</v>
      </c>
      <c r="R109" s="164">
        <v>38961</v>
      </c>
      <c r="T109" t="s">
        <v>695</v>
      </c>
      <c r="V109" t="s">
        <v>696</v>
      </c>
      <c r="W109" t="s">
        <v>697</v>
      </c>
      <c r="X109" t="s">
        <v>698</v>
      </c>
      <c r="Y109" t="s">
        <v>699</v>
      </c>
      <c r="Z109" t="s">
        <v>700</v>
      </c>
      <c r="AC109" t="s">
        <v>304</v>
      </c>
      <c r="AD109" s="176">
        <v>1</v>
      </c>
    </row>
    <row r="110" spans="1:31" x14ac:dyDescent="0.35">
      <c r="A110" t="s">
        <v>305</v>
      </c>
      <c r="B110">
        <v>1226</v>
      </c>
      <c r="C110" t="s">
        <v>701</v>
      </c>
      <c r="D110">
        <v>40511</v>
      </c>
      <c r="E110" t="s">
        <v>698</v>
      </c>
      <c r="F110" t="s">
        <v>396</v>
      </c>
      <c r="H110">
        <v>1.7</v>
      </c>
      <c r="I110">
        <v>1.4</v>
      </c>
      <c r="K110" t="s">
        <v>404</v>
      </c>
      <c r="L110" t="s">
        <v>702</v>
      </c>
      <c r="M110" t="s">
        <v>398</v>
      </c>
      <c r="N110" t="s">
        <v>344</v>
      </c>
      <c r="O110">
        <v>1.5</v>
      </c>
      <c r="P110" t="s">
        <v>306</v>
      </c>
      <c r="Q110" s="164">
        <v>36169</v>
      </c>
      <c r="R110" s="164">
        <v>36404</v>
      </c>
      <c r="S110" s="164">
        <v>40787</v>
      </c>
      <c r="T110" t="s">
        <v>703</v>
      </c>
      <c r="V110" t="s">
        <v>699</v>
      </c>
      <c r="W110" t="s">
        <v>697</v>
      </c>
      <c r="X110" t="s">
        <v>698</v>
      </c>
      <c r="Y110" t="s">
        <v>699</v>
      </c>
      <c r="Z110" t="s">
        <v>704</v>
      </c>
      <c r="AC110" t="s">
        <v>308</v>
      </c>
      <c r="AD110" s="176">
        <v>1.1000000000000001</v>
      </c>
    </row>
    <row r="111" spans="1:31" x14ac:dyDescent="0.35">
      <c r="A111" t="s">
        <v>305</v>
      </c>
      <c r="B111">
        <v>1236</v>
      </c>
      <c r="C111" t="s">
        <v>705</v>
      </c>
      <c r="D111">
        <v>40511</v>
      </c>
      <c r="E111" t="s">
        <v>698</v>
      </c>
      <c r="F111" t="s">
        <v>396</v>
      </c>
      <c r="H111">
        <v>1.7</v>
      </c>
      <c r="I111">
        <v>1.4</v>
      </c>
      <c r="K111" t="s">
        <v>404</v>
      </c>
      <c r="L111" t="s">
        <v>397</v>
      </c>
      <c r="M111" t="s">
        <v>398</v>
      </c>
      <c r="N111" t="s">
        <v>344</v>
      </c>
      <c r="O111">
        <v>1.5</v>
      </c>
      <c r="P111" t="s">
        <v>306</v>
      </c>
      <c r="Q111" s="164">
        <v>36534</v>
      </c>
      <c r="R111" s="164">
        <v>36770</v>
      </c>
      <c r="S111" s="164">
        <v>40148</v>
      </c>
      <c r="T111" t="s">
        <v>703</v>
      </c>
      <c r="V111" t="s">
        <v>699</v>
      </c>
      <c r="W111" t="s">
        <v>697</v>
      </c>
      <c r="X111" t="s">
        <v>698</v>
      </c>
      <c r="Y111" t="s">
        <v>699</v>
      </c>
      <c r="Z111" t="s">
        <v>706</v>
      </c>
      <c r="AC111" t="s">
        <v>308</v>
      </c>
      <c r="AD111" s="176">
        <v>1.1000000000000001</v>
      </c>
    </row>
    <row r="112" spans="1:31" x14ac:dyDescent="0.35">
      <c r="A112" t="s">
        <v>324</v>
      </c>
      <c r="B112">
        <v>1337</v>
      </c>
      <c r="C112" t="s">
        <v>707</v>
      </c>
      <c r="D112">
        <v>40511</v>
      </c>
      <c r="E112" t="s">
        <v>698</v>
      </c>
      <c r="F112" t="s">
        <v>396</v>
      </c>
      <c r="G112" s="163">
        <v>3104.32</v>
      </c>
      <c r="H112">
        <v>1.7</v>
      </c>
      <c r="I112">
        <v>1.4</v>
      </c>
      <c r="J112" t="s">
        <v>1</v>
      </c>
      <c r="K112" t="s">
        <v>296</v>
      </c>
      <c r="L112" t="s">
        <v>397</v>
      </c>
      <c r="M112" t="s">
        <v>398</v>
      </c>
      <c r="N112" t="s">
        <v>344</v>
      </c>
      <c r="O112">
        <v>1.5</v>
      </c>
      <c r="P112" t="s">
        <v>306</v>
      </c>
      <c r="Q112" s="164">
        <v>43779</v>
      </c>
      <c r="R112" s="164">
        <v>43952</v>
      </c>
      <c r="T112" t="s">
        <v>703</v>
      </c>
      <c r="V112" t="s">
        <v>699</v>
      </c>
      <c r="W112" t="s">
        <v>697</v>
      </c>
      <c r="X112" t="s">
        <v>698</v>
      </c>
      <c r="Y112" t="s">
        <v>699</v>
      </c>
      <c r="Z112" t="s">
        <v>708</v>
      </c>
      <c r="AA112" t="s">
        <v>1</v>
      </c>
      <c r="AB112" s="164">
        <v>43797</v>
      </c>
      <c r="AC112" t="s">
        <v>308</v>
      </c>
      <c r="AD112" s="176">
        <v>1.1000000000000001</v>
      </c>
    </row>
    <row r="113" spans="1:31" x14ac:dyDescent="0.35">
      <c r="A113" t="s">
        <v>476</v>
      </c>
      <c r="B113">
        <v>1250</v>
      </c>
      <c r="C113" t="s">
        <v>694</v>
      </c>
      <c r="D113">
        <v>40511</v>
      </c>
      <c r="E113" t="s">
        <v>698</v>
      </c>
      <c r="F113" t="s">
        <v>396</v>
      </c>
      <c r="H113">
        <v>1.7</v>
      </c>
      <c r="I113">
        <v>1.4</v>
      </c>
      <c r="K113" t="s">
        <v>404</v>
      </c>
      <c r="L113" t="s">
        <v>640</v>
      </c>
      <c r="M113" t="s">
        <v>398</v>
      </c>
      <c r="N113" t="s">
        <v>344</v>
      </c>
      <c r="O113">
        <v>1.5</v>
      </c>
      <c r="P113" t="s">
        <v>306</v>
      </c>
      <c r="Q113" s="164">
        <v>38726</v>
      </c>
      <c r="R113" s="164">
        <v>38961</v>
      </c>
      <c r="S113" s="164">
        <v>41883</v>
      </c>
      <c r="T113" t="s">
        <v>703</v>
      </c>
      <c r="V113" t="s">
        <v>699</v>
      </c>
      <c r="W113" t="s">
        <v>697</v>
      </c>
      <c r="X113" t="s">
        <v>698</v>
      </c>
      <c r="Y113" t="s">
        <v>699</v>
      </c>
      <c r="Z113" t="s">
        <v>709</v>
      </c>
      <c r="AC113" t="s">
        <v>308</v>
      </c>
      <c r="AD113" s="176">
        <v>1.1000000000000001</v>
      </c>
    </row>
    <row r="114" spans="1:31" x14ac:dyDescent="0.35">
      <c r="A114" t="s">
        <v>414</v>
      </c>
      <c r="B114">
        <v>1179</v>
      </c>
      <c r="C114" t="s">
        <v>698</v>
      </c>
      <c r="D114">
        <v>40511</v>
      </c>
      <c r="E114" t="s">
        <v>698</v>
      </c>
      <c r="F114" t="s">
        <v>396</v>
      </c>
      <c r="H114">
        <v>1.7</v>
      </c>
      <c r="I114">
        <v>1.4</v>
      </c>
      <c r="K114" t="s">
        <v>404</v>
      </c>
      <c r="L114" t="s">
        <v>640</v>
      </c>
      <c r="M114" t="s">
        <v>398</v>
      </c>
      <c r="N114" t="s">
        <v>344</v>
      </c>
      <c r="O114">
        <v>1.5</v>
      </c>
      <c r="P114" t="s">
        <v>306</v>
      </c>
      <c r="Q114" s="164">
        <v>35803</v>
      </c>
      <c r="R114" s="164">
        <v>36008</v>
      </c>
      <c r="S114" s="164">
        <v>41883</v>
      </c>
      <c r="T114" t="s">
        <v>703</v>
      </c>
      <c r="V114" t="s">
        <v>699</v>
      </c>
      <c r="W114" t="s">
        <v>697</v>
      </c>
      <c r="X114" t="s">
        <v>698</v>
      </c>
      <c r="Y114" t="s">
        <v>699</v>
      </c>
      <c r="Z114" t="s">
        <v>710</v>
      </c>
      <c r="AC114" t="s">
        <v>308</v>
      </c>
      <c r="AD114" s="176">
        <v>1.1000000000000001</v>
      </c>
    </row>
    <row r="115" spans="1:31" x14ac:dyDescent="0.35">
      <c r="A115" t="s">
        <v>711</v>
      </c>
      <c r="B115">
        <v>1236</v>
      </c>
      <c r="C115" t="s">
        <v>712</v>
      </c>
      <c r="D115">
        <v>40511</v>
      </c>
      <c r="E115" t="s">
        <v>698</v>
      </c>
      <c r="F115" t="s">
        <v>396</v>
      </c>
      <c r="H115">
        <v>1.7</v>
      </c>
      <c r="I115">
        <v>1.4</v>
      </c>
      <c r="K115" t="s">
        <v>404</v>
      </c>
      <c r="L115" t="s">
        <v>397</v>
      </c>
      <c r="M115" t="s">
        <v>398</v>
      </c>
      <c r="N115" t="s">
        <v>344</v>
      </c>
      <c r="O115">
        <v>1.5</v>
      </c>
      <c r="P115" t="s">
        <v>306</v>
      </c>
      <c r="Q115" s="164">
        <v>39825</v>
      </c>
      <c r="R115" s="164">
        <v>40148</v>
      </c>
      <c r="S115" s="164">
        <v>45536</v>
      </c>
      <c r="T115" t="s">
        <v>703</v>
      </c>
      <c r="V115" t="s">
        <v>699</v>
      </c>
      <c r="W115" t="s">
        <v>697</v>
      </c>
      <c r="X115" t="s">
        <v>698</v>
      </c>
      <c r="Y115" t="s">
        <v>699</v>
      </c>
      <c r="Z115" t="s">
        <v>713</v>
      </c>
      <c r="AC115" t="s">
        <v>308</v>
      </c>
      <c r="AD115" s="176">
        <v>1.1000000000000001</v>
      </c>
    </row>
    <row r="116" spans="1:31" x14ac:dyDescent="0.35">
      <c r="A116" t="s">
        <v>324</v>
      </c>
      <c r="B116">
        <v>1338</v>
      </c>
      <c r="C116" t="s">
        <v>714</v>
      </c>
      <c r="D116">
        <v>40513</v>
      </c>
      <c r="E116" t="s">
        <v>714</v>
      </c>
      <c r="F116" t="s">
        <v>396</v>
      </c>
      <c r="G116" s="163">
        <v>2775.43</v>
      </c>
      <c r="H116">
        <v>1.7</v>
      </c>
      <c r="I116">
        <v>0.9</v>
      </c>
      <c r="J116" t="s">
        <v>1</v>
      </c>
      <c r="K116" t="s">
        <v>296</v>
      </c>
      <c r="L116" t="s">
        <v>397</v>
      </c>
      <c r="M116" t="s">
        <v>398</v>
      </c>
      <c r="N116" t="s">
        <v>344</v>
      </c>
      <c r="O116">
        <v>1</v>
      </c>
      <c r="P116" t="s">
        <v>306</v>
      </c>
      <c r="Q116" s="164">
        <v>43779</v>
      </c>
      <c r="R116" s="164">
        <v>43952</v>
      </c>
      <c r="T116" t="s">
        <v>715</v>
      </c>
      <c r="V116" t="s">
        <v>716</v>
      </c>
      <c r="W116" t="s">
        <v>717</v>
      </c>
      <c r="X116" t="s">
        <v>714</v>
      </c>
      <c r="Y116" t="s">
        <v>718</v>
      </c>
      <c r="Z116" t="s">
        <v>719</v>
      </c>
      <c r="AA116" t="s">
        <v>1</v>
      </c>
      <c r="AB116" s="164">
        <v>43797</v>
      </c>
      <c r="AC116" t="s">
        <v>308</v>
      </c>
      <c r="AD116" s="176">
        <v>1</v>
      </c>
    </row>
    <row r="117" spans="1:31" x14ac:dyDescent="0.35">
      <c r="A117" t="s">
        <v>476</v>
      </c>
      <c r="B117">
        <v>1252</v>
      </c>
      <c r="C117" t="s">
        <v>720</v>
      </c>
      <c r="D117">
        <v>40513</v>
      </c>
      <c r="E117" t="s">
        <v>714</v>
      </c>
      <c r="F117" t="s">
        <v>396</v>
      </c>
      <c r="H117">
        <v>1.7</v>
      </c>
      <c r="I117">
        <v>0.9</v>
      </c>
      <c r="K117" t="s">
        <v>404</v>
      </c>
      <c r="L117" t="s">
        <v>640</v>
      </c>
      <c r="M117" t="s">
        <v>398</v>
      </c>
      <c r="N117" t="s">
        <v>344</v>
      </c>
      <c r="O117">
        <v>1</v>
      </c>
      <c r="P117" t="s">
        <v>306</v>
      </c>
      <c r="Q117" s="164">
        <v>38726</v>
      </c>
      <c r="R117" s="164">
        <v>38961</v>
      </c>
      <c r="S117" s="164">
        <v>43374</v>
      </c>
      <c r="T117" t="s">
        <v>715</v>
      </c>
      <c r="V117" t="s">
        <v>716</v>
      </c>
      <c r="W117" t="s">
        <v>717</v>
      </c>
      <c r="X117" t="s">
        <v>714</v>
      </c>
      <c r="Y117" t="s">
        <v>718</v>
      </c>
      <c r="Z117" t="s">
        <v>721</v>
      </c>
      <c r="AC117" t="s">
        <v>308</v>
      </c>
      <c r="AD117" s="176">
        <v>1</v>
      </c>
    </row>
    <row r="118" spans="1:31" x14ac:dyDescent="0.35">
      <c r="A118" t="s">
        <v>403</v>
      </c>
      <c r="B118">
        <v>1152</v>
      </c>
      <c r="C118" t="s">
        <v>722</v>
      </c>
      <c r="D118">
        <v>40513</v>
      </c>
      <c r="E118" t="s">
        <v>714</v>
      </c>
      <c r="F118" t="s">
        <v>396</v>
      </c>
      <c r="H118">
        <v>1.7</v>
      </c>
      <c r="I118">
        <v>0.9</v>
      </c>
      <c r="K118" t="s">
        <v>296</v>
      </c>
      <c r="L118" t="s">
        <v>397</v>
      </c>
      <c r="M118" t="s">
        <v>398</v>
      </c>
      <c r="N118" t="s">
        <v>344</v>
      </c>
      <c r="O118">
        <v>1</v>
      </c>
      <c r="P118" t="s">
        <v>306</v>
      </c>
      <c r="Q118" t="s">
        <v>485</v>
      </c>
      <c r="R118" s="164">
        <v>40787</v>
      </c>
      <c r="T118" t="s">
        <v>715</v>
      </c>
      <c r="V118" t="s">
        <v>716</v>
      </c>
      <c r="W118" t="s">
        <v>717</v>
      </c>
      <c r="X118" t="s">
        <v>714</v>
      </c>
      <c r="Y118" t="s">
        <v>718</v>
      </c>
      <c r="Z118" t="s">
        <v>723</v>
      </c>
      <c r="AC118" t="s">
        <v>308</v>
      </c>
      <c r="AD118" s="176">
        <v>1</v>
      </c>
    </row>
    <row r="119" spans="1:31" x14ac:dyDescent="0.35">
      <c r="A119" t="s">
        <v>414</v>
      </c>
      <c r="B119">
        <v>1169</v>
      </c>
      <c r="C119" t="s">
        <v>724</v>
      </c>
      <c r="D119">
        <v>40513</v>
      </c>
      <c r="E119" t="s">
        <v>714</v>
      </c>
      <c r="F119" t="s">
        <v>396</v>
      </c>
      <c r="H119">
        <v>1.7</v>
      </c>
      <c r="I119">
        <v>0.9</v>
      </c>
      <c r="K119" t="s">
        <v>404</v>
      </c>
      <c r="L119" t="s">
        <v>397</v>
      </c>
      <c r="M119" t="s">
        <v>398</v>
      </c>
      <c r="N119" t="s">
        <v>344</v>
      </c>
      <c r="O119">
        <v>1</v>
      </c>
      <c r="P119" t="s">
        <v>306</v>
      </c>
      <c r="Q119" s="164">
        <v>35438</v>
      </c>
      <c r="R119" s="164">
        <v>35643</v>
      </c>
      <c r="S119" s="164">
        <v>38231</v>
      </c>
      <c r="T119" t="s">
        <v>715</v>
      </c>
      <c r="V119" t="s">
        <v>716</v>
      </c>
      <c r="W119" t="s">
        <v>717</v>
      </c>
      <c r="X119" t="s">
        <v>714</v>
      </c>
      <c r="Y119" t="s">
        <v>718</v>
      </c>
      <c r="Z119" t="s">
        <v>725</v>
      </c>
      <c r="AC119" t="s">
        <v>308</v>
      </c>
      <c r="AD119" s="176">
        <v>1</v>
      </c>
    </row>
    <row r="120" spans="1:31" x14ac:dyDescent="0.35">
      <c r="A120" t="s">
        <v>566</v>
      </c>
      <c r="B120">
        <v>1238</v>
      </c>
      <c r="C120" t="s">
        <v>714</v>
      </c>
      <c r="D120">
        <v>40513</v>
      </c>
      <c r="E120" t="s">
        <v>714</v>
      </c>
      <c r="F120" t="s">
        <v>396</v>
      </c>
      <c r="H120">
        <v>1.7</v>
      </c>
      <c r="I120">
        <v>0.9</v>
      </c>
      <c r="K120" t="s">
        <v>404</v>
      </c>
      <c r="L120" t="s">
        <v>397</v>
      </c>
      <c r="M120" t="s">
        <v>398</v>
      </c>
      <c r="N120" t="s">
        <v>344</v>
      </c>
      <c r="O120">
        <v>1</v>
      </c>
      <c r="P120" t="s">
        <v>306</v>
      </c>
      <c r="Q120" s="164">
        <v>40001</v>
      </c>
      <c r="R120" s="164">
        <v>40057</v>
      </c>
      <c r="S120" s="164">
        <v>44743</v>
      </c>
      <c r="T120" t="s">
        <v>715</v>
      </c>
      <c r="V120" t="s">
        <v>716</v>
      </c>
      <c r="W120" t="s">
        <v>717</v>
      </c>
      <c r="X120" t="s">
        <v>714</v>
      </c>
      <c r="Y120" t="s">
        <v>718</v>
      </c>
      <c r="Z120" t="s">
        <v>726</v>
      </c>
      <c r="AC120" t="s">
        <v>308</v>
      </c>
      <c r="AD120" s="176">
        <v>1</v>
      </c>
    </row>
    <row r="121" spans="1:31" x14ac:dyDescent="0.35">
      <c r="A121" t="s">
        <v>419</v>
      </c>
      <c r="B121">
        <v>1171</v>
      </c>
      <c r="C121" t="s">
        <v>727</v>
      </c>
      <c r="D121">
        <v>40515</v>
      </c>
      <c r="E121" t="s">
        <v>727</v>
      </c>
      <c r="F121" t="s">
        <v>396</v>
      </c>
      <c r="H121" s="174">
        <f t="shared" ref="H121:H122" si="6">AD121</f>
        <v>1</v>
      </c>
      <c r="I121">
        <v>1.1000000000000001</v>
      </c>
      <c r="K121" t="s">
        <v>404</v>
      </c>
      <c r="L121" t="s">
        <v>397</v>
      </c>
      <c r="M121" t="s">
        <v>398</v>
      </c>
      <c r="N121" t="s">
        <v>344</v>
      </c>
      <c r="O121">
        <v>1</v>
      </c>
      <c r="P121" t="s">
        <v>306</v>
      </c>
      <c r="Q121" s="164">
        <v>38361</v>
      </c>
      <c r="R121" s="164">
        <v>38596</v>
      </c>
      <c r="S121" s="164">
        <v>41153</v>
      </c>
      <c r="T121" t="s">
        <v>728</v>
      </c>
      <c r="V121" t="s">
        <v>729</v>
      </c>
      <c r="W121" t="s">
        <v>730</v>
      </c>
      <c r="X121" t="s">
        <v>727</v>
      </c>
      <c r="Y121" t="s">
        <v>729</v>
      </c>
      <c r="Z121" t="s">
        <v>731</v>
      </c>
      <c r="AC121" t="s">
        <v>308</v>
      </c>
      <c r="AD121" s="176">
        <v>1</v>
      </c>
      <c r="AE121" s="177" t="s">
        <v>16954</v>
      </c>
    </row>
    <row r="122" spans="1:31" x14ac:dyDescent="0.35">
      <c r="A122" t="s">
        <v>419</v>
      </c>
      <c r="B122">
        <v>1167</v>
      </c>
      <c r="C122" t="s">
        <v>732</v>
      </c>
      <c r="D122">
        <v>40520</v>
      </c>
      <c r="E122" t="s">
        <v>732</v>
      </c>
      <c r="F122" t="s">
        <v>396</v>
      </c>
      <c r="H122" s="174">
        <f t="shared" si="6"/>
        <v>1</v>
      </c>
      <c r="I122">
        <v>1.1000000000000001</v>
      </c>
      <c r="K122" t="s">
        <v>404</v>
      </c>
      <c r="L122" t="s">
        <v>397</v>
      </c>
      <c r="M122" t="s">
        <v>398</v>
      </c>
      <c r="N122" t="s">
        <v>344</v>
      </c>
      <c r="O122">
        <v>1</v>
      </c>
      <c r="P122" t="s">
        <v>306</v>
      </c>
      <c r="Q122" s="164">
        <v>38361</v>
      </c>
      <c r="R122" s="164">
        <v>38596</v>
      </c>
      <c r="S122" s="164">
        <v>42248</v>
      </c>
      <c r="T122" t="s">
        <v>733</v>
      </c>
      <c r="V122" t="s">
        <v>734</v>
      </c>
      <c r="W122" t="s">
        <v>735</v>
      </c>
      <c r="X122" t="s">
        <v>732</v>
      </c>
      <c r="Y122" t="s">
        <v>734</v>
      </c>
      <c r="Z122" t="s">
        <v>736</v>
      </c>
      <c r="AC122" t="s">
        <v>308</v>
      </c>
      <c r="AD122" s="176">
        <v>1</v>
      </c>
      <c r="AE122" s="177" t="s">
        <v>16954</v>
      </c>
    </row>
    <row r="123" spans="1:31" x14ac:dyDescent="0.35">
      <c r="A123" t="s">
        <v>403</v>
      </c>
      <c r="B123">
        <v>1216</v>
      </c>
      <c r="C123" t="s">
        <v>737</v>
      </c>
      <c r="D123">
        <v>40701</v>
      </c>
      <c r="E123" t="s">
        <v>737</v>
      </c>
      <c r="F123" t="s">
        <v>396</v>
      </c>
      <c r="G123" s="163">
        <v>3250</v>
      </c>
      <c r="H123">
        <v>2.2000000000000002</v>
      </c>
      <c r="I123">
        <v>1.1000000000000001</v>
      </c>
      <c r="J123" t="s">
        <v>1</v>
      </c>
      <c r="K123" t="s">
        <v>296</v>
      </c>
      <c r="L123" t="s">
        <v>397</v>
      </c>
      <c r="M123" t="s">
        <v>398</v>
      </c>
      <c r="N123" t="s">
        <v>738</v>
      </c>
      <c r="O123">
        <v>1</v>
      </c>
      <c r="P123" t="s">
        <v>306</v>
      </c>
      <c r="Q123" t="s">
        <v>739</v>
      </c>
      <c r="R123" s="164">
        <v>46266</v>
      </c>
      <c r="T123" t="s">
        <v>740</v>
      </c>
      <c r="V123" t="s">
        <v>741</v>
      </c>
      <c r="W123" t="s">
        <v>742</v>
      </c>
      <c r="X123" t="s">
        <v>737</v>
      </c>
      <c r="Y123" t="s">
        <v>741</v>
      </c>
      <c r="Z123" t="s">
        <v>743</v>
      </c>
      <c r="AA123" t="s">
        <v>1</v>
      </c>
      <c r="AB123" s="164">
        <v>45833</v>
      </c>
      <c r="AC123" t="s">
        <v>366</v>
      </c>
      <c r="AD123" s="176">
        <v>1.4</v>
      </c>
    </row>
    <row r="124" spans="1:31" x14ac:dyDescent="0.35">
      <c r="A124" t="s">
        <v>414</v>
      </c>
      <c r="B124">
        <v>1231</v>
      </c>
      <c r="C124" t="s">
        <v>737</v>
      </c>
      <c r="D124">
        <v>40701</v>
      </c>
      <c r="E124" t="s">
        <v>737</v>
      </c>
      <c r="F124" t="s">
        <v>396</v>
      </c>
      <c r="H124">
        <v>2.2000000000000002</v>
      </c>
      <c r="I124">
        <v>1.1000000000000001</v>
      </c>
      <c r="K124" t="s">
        <v>296</v>
      </c>
      <c r="L124" t="s">
        <v>397</v>
      </c>
      <c r="M124" t="s">
        <v>398</v>
      </c>
      <c r="N124" t="s">
        <v>738</v>
      </c>
      <c r="O124">
        <v>1</v>
      </c>
      <c r="P124" t="s">
        <v>306</v>
      </c>
      <c r="Q124" t="s">
        <v>744</v>
      </c>
      <c r="R124" s="164">
        <v>41518</v>
      </c>
      <c r="T124" t="s">
        <v>740</v>
      </c>
      <c r="V124" t="s">
        <v>741</v>
      </c>
      <c r="W124" t="s">
        <v>742</v>
      </c>
      <c r="X124" t="s">
        <v>737</v>
      </c>
      <c r="Y124" t="s">
        <v>741</v>
      </c>
      <c r="Z124" t="s">
        <v>745</v>
      </c>
      <c r="AC124" t="s">
        <v>366</v>
      </c>
      <c r="AD124" s="176">
        <v>1.4</v>
      </c>
    </row>
    <row r="125" spans="1:31" x14ac:dyDescent="0.35">
      <c r="A125" t="s">
        <v>447</v>
      </c>
      <c r="B125">
        <v>1017</v>
      </c>
      <c r="C125" t="s">
        <v>746</v>
      </c>
      <c r="D125">
        <v>40703</v>
      </c>
      <c r="E125" t="s">
        <v>746</v>
      </c>
      <c r="F125" t="s">
        <v>396</v>
      </c>
      <c r="H125" s="174">
        <f t="shared" ref="H125:H126" si="7">AD125</f>
        <v>0</v>
      </c>
      <c r="I125">
        <v>0</v>
      </c>
      <c r="K125" t="s">
        <v>404</v>
      </c>
      <c r="L125" t="s">
        <v>410</v>
      </c>
      <c r="M125" t="s">
        <v>398</v>
      </c>
      <c r="N125" t="s">
        <v>747</v>
      </c>
      <c r="O125">
        <v>0</v>
      </c>
      <c r="P125" t="s">
        <v>306</v>
      </c>
      <c r="Q125" s="164">
        <v>35804</v>
      </c>
      <c r="R125" s="164">
        <v>36039</v>
      </c>
      <c r="S125" s="164">
        <v>36039</v>
      </c>
      <c r="T125" t="s">
        <v>748</v>
      </c>
      <c r="V125" t="s">
        <v>749</v>
      </c>
      <c r="W125" t="s">
        <v>750</v>
      </c>
      <c r="X125" t="s">
        <v>746</v>
      </c>
      <c r="Y125" t="s">
        <v>749</v>
      </c>
      <c r="Z125" t="s">
        <v>751</v>
      </c>
      <c r="AC125" t="s">
        <v>366</v>
      </c>
      <c r="AD125" s="176">
        <v>0</v>
      </c>
      <c r="AE125" s="177" t="s">
        <v>16954</v>
      </c>
    </row>
    <row r="126" spans="1:31" x14ac:dyDescent="0.35">
      <c r="A126" t="s">
        <v>469</v>
      </c>
      <c r="B126">
        <v>1053</v>
      </c>
      <c r="C126" t="s">
        <v>752</v>
      </c>
      <c r="D126">
        <v>40704</v>
      </c>
      <c r="E126" t="s">
        <v>752</v>
      </c>
      <c r="F126" t="s">
        <v>396</v>
      </c>
      <c r="H126" s="174">
        <f t="shared" si="7"/>
        <v>1.1000000000000001</v>
      </c>
      <c r="I126">
        <v>0.6</v>
      </c>
      <c r="K126" t="s">
        <v>404</v>
      </c>
      <c r="L126" t="s">
        <v>753</v>
      </c>
      <c r="M126" t="s">
        <v>398</v>
      </c>
      <c r="N126" t="s">
        <v>588</v>
      </c>
      <c r="O126">
        <v>1</v>
      </c>
      <c r="P126" t="s">
        <v>306</v>
      </c>
      <c r="Q126" s="164">
        <v>29739</v>
      </c>
      <c r="R126" s="164">
        <v>29623</v>
      </c>
      <c r="S126" s="164">
        <v>32448</v>
      </c>
      <c r="T126" t="s">
        <v>754</v>
      </c>
      <c r="V126" t="s">
        <v>755</v>
      </c>
      <c r="W126" t="s">
        <v>756</v>
      </c>
      <c r="X126" t="s">
        <v>757</v>
      </c>
      <c r="Y126" t="s">
        <v>758</v>
      </c>
      <c r="Z126" t="s">
        <v>759</v>
      </c>
      <c r="AC126" t="s">
        <v>366</v>
      </c>
      <c r="AD126" s="176">
        <v>1.1000000000000001</v>
      </c>
      <c r="AE126" s="177" t="s">
        <v>16954</v>
      </c>
    </row>
    <row r="127" spans="1:31" x14ac:dyDescent="0.35">
      <c r="A127" t="s">
        <v>482</v>
      </c>
      <c r="B127">
        <v>1099</v>
      </c>
      <c r="C127" t="s">
        <v>760</v>
      </c>
      <c r="D127">
        <v>40704</v>
      </c>
      <c r="E127" t="s">
        <v>752</v>
      </c>
      <c r="F127" t="s">
        <v>396</v>
      </c>
      <c r="H127" s="174">
        <f>AD127</f>
        <v>1.1000000000000001</v>
      </c>
      <c r="I127">
        <v>0.6</v>
      </c>
      <c r="K127" t="s">
        <v>404</v>
      </c>
      <c r="L127" t="s">
        <v>397</v>
      </c>
      <c r="M127" t="s">
        <v>398</v>
      </c>
      <c r="N127" t="s">
        <v>588</v>
      </c>
      <c r="O127">
        <v>1</v>
      </c>
      <c r="P127" t="s">
        <v>306</v>
      </c>
      <c r="Q127" s="164">
        <v>31421</v>
      </c>
      <c r="R127" s="164">
        <v>31656</v>
      </c>
      <c r="S127" s="164">
        <v>36039</v>
      </c>
      <c r="T127" t="s">
        <v>754</v>
      </c>
      <c r="V127" t="s">
        <v>755</v>
      </c>
      <c r="W127" t="s">
        <v>756</v>
      </c>
      <c r="X127" t="s">
        <v>757</v>
      </c>
      <c r="Y127" t="s">
        <v>758</v>
      </c>
      <c r="Z127" t="s">
        <v>761</v>
      </c>
      <c r="AC127" t="s">
        <v>366</v>
      </c>
      <c r="AD127" s="176">
        <v>1.1000000000000001</v>
      </c>
      <c r="AE127" s="177" t="s">
        <v>16953</v>
      </c>
    </row>
    <row r="128" spans="1:31" x14ac:dyDescent="0.35">
      <c r="A128" t="s">
        <v>414</v>
      </c>
      <c r="B128">
        <v>1136</v>
      </c>
      <c r="C128" t="s">
        <v>762</v>
      </c>
      <c r="D128">
        <v>40704</v>
      </c>
      <c r="E128" t="s">
        <v>752</v>
      </c>
      <c r="F128" t="s">
        <v>396</v>
      </c>
      <c r="H128" s="174">
        <f t="shared" ref="H128:H130" si="8">AD128</f>
        <v>1.1000000000000001</v>
      </c>
      <c r="I128">
        <v>0.6</v>
      </c>
      <c r="K128" t="s">
        <v>404</v>
      </c>
      <c r="L128" t="s">
        <v>397</v>
      </c>
      <c r="M128" t="s">
        <v>398</v>
      </c>
      <c r="N128" t="s">
        <v>588</v>
      </c>
      <c r="O128">
        <v>1</v>
      </c>
      <c r="P128" t="s">
        <v>306</v>
      </c>
      <c r="Q128" s="164">
        <v>32151</v>
      </c>
      <c r="R128" s="164">
        <v>32387</v>
      </c>
      <c r="S128" s="164">
        <v>38231</v>
      </c>
      <c r="T128" t="s">
        <v>754</v>
      </c>
      <c r="V128" t="s">
        <v>755</v>
      </c>
      <c r="W128" t="s">
        <v>756</v>
      </c>
      <c r="X128" t="s">
        <v>757</v>
      </c>
      <c r="Y128" t="s">
        <v>758</v>
      </c>
      <c r="Z128" t="s">
        <v>763</v>
      </c>
      <c r="AC128" t="s">
        <v>366</v>
      </c>
      <c r="AD128" s="176">
        <v>1.1000000000000001</v>
      </c>
      <c r="AE128" s="177" t="s">
        <v>16954</v>
      </c>
    </row>
    <row r="129" spans="1:31" x14ac:dyDescent="0.35">
      <c r="A129" t="s">
        <v>419</v>
      </c>
      <c r="B129">
        <v>1155</v>
      </c>
      <c r="C129" t="s">
        <v>762</v>
      </c>
      <c r="D129">
        <v>40704</v>
      </c>
      <c r="E129" t="s">
        <v>752</v>
      </c>
      <c r="F129" t="s">
        <v>396</v>
      </c>
      <c r="H129" s="174">
        <f t="shared" si="8"/>
        <v>1.1000000000000001</v>
      </c>
      <c r="I129">
        <v>0.6</v>
      </c>
      <c r="K129" t="s">
        <v>404</v>
      </c>
      <c r="L129" t="s">
        <v>397</v>
      </c>
      <c r="M129" t="s">
        <v>398</v>
      </c>
      <c r="N129" t="s">
        <v>588</v>
      </c>
      <c r="O129">
        <v>1</v>
      </c>
      <c r="P129" t="s">
        <v>306</v>
      </c>
      <c r="Q129" s="164">
        <v>36900</v>
      </c>
      <c r="R129" s="164">
        <v>37135</v>
      </c>
      <c r="S129" s="164">
        <v>40787</v>
      </c>
      <c r="T129" t="s">
        <v>754</v>
      </c>
      <c r="V129" t="s">
        <v>755</v>
      </c>
      <c r="W129" t="s">
        <v>756</v>
      </c>
      <c r="X129" t="s">
        <v>757</v>
      </c>
      <c r="Y129" t="s">
        <v>758</v>
      </c>
      <c r="Z129" t="s">
        <v>764</v>
      </c>
      <c r="AC129" t="s">
        <v>366</v>
      </c>
      <c r="AD129" s="176">
        <v>1.1000000000000001</v>
      </c>
      <c r="AE129" s="177" t="s">
        <v>16954</v>
      </c>
    </row>
    <row r="130" spans="1:31" x14ac:dyDescent="0.35">
      <c r="A130" t="s">
        <v>434</v>
      </c>
      <c r="B130">
        <v>1137</v>
      </c>
      <c r="C130" t="s">
        <v>765</v>
      </c>
      <c r="D130">
        <v>40709</v>
      </c>
      <c r="E130" t="s">
        <v>765</v>
      </c>
      <c r="F130" t="s">
        <v>396</v>
      </c>
      <c r="H130" s="174">
        <f t="shared" si="8"/>
        <v>1</v>
      </c>
      <c r="I130">
        <v>0.9</v>
      </c>
      <c r="K130" t="s">
        <v>404</v>
      </c>
      <c r="L130" t="s">
        <v>397</v>
      </c>
      <c r="M130" t="s">
        <v>398</v>
      </c>
      <c r="N130" t="s">
        <v>766</v>
      </c>
      <c r="O130">
        <v>1</v>
      </c>
      <c r="P130" t="s">
        <v>306</v>
      </c>
      <c r="Q130" s="164">
        <v>41648</v>
      </c>
      <c r="R130" s="164">
        <v>41883</v>
      </c>
      <c r="S130" s="164">
        <v>45536</v>
      </c>
      <c r="T130" t="s">
        <v>767</v>
      </c>
      <c r="V130" t="s">
        <v>768</v>
      </c>
      <c r="W130" t="s">
        <v>769</v>
      </c>
      <c r="X130" t="s">
        <v>765</v>
      </c>
      <c r="Y130" t="s">
        <v>768</v>
      </c>
      <c r="Z130" t="s">
        <v>770</v>
      </c>
      <c r="AC130" t="s">
        <v>366</v>
      </c>
      <c r="AD130" s="176">
        <v>1</v>
      </c>
      <c r="AE130" s="177" t="s">
        <v>16954</v>
      </c>
    </row>
    <row r="131" spans="1:31" x14ac:dyDescent="0.35">
      <c r="A131" t="s">
        <v>454</v>
      </c>
      <c r="B131">
        <v>1491</v>
      </c>
      <c r="C131" t="s">
        <v>771</v>
      </c>
      <c r="D131">
        <v>40719</v>
      </c>
      <c r="E131" t="s">
        <v>772</v>
      </c>
      <c r="F131" t="s">
        <v>396</v>
      </c>
      <c r="G131" s="163">
        <v>2722.58</v>
      </c>
      <c r="H131">
        <v>1.3</v>
      </c>
      <c r="I131">
        <v>1</v>
      </c>
      <c r="J131" t="s">
        <v>1</v>
      </c>
      <c r="K131" t="s">
        <v>296</v>
      </c>
      <c r="L131" t="s">
        <v>397</v>
      </c>
      <c r="M131" t="s">
        <v>398</v>
      </c>
      <c r="N131" t="s">
        <v>426</v>
      </c>
      <c r="O131">
        <v>1</v>
      </c>
      <c r="P131" t="s">
        <v>306</v>
      </c>
      <c r="Q131" t="s">
        <v>773</v>
      </c>
      <c r="R131" s="164">
        <v>44440</v>
      </c>
      <c r="T131" t="s">
        <v>774</v>
      </c>
      <c r="V131" t="s">
        <v>775</v>
      </c>
      <c r="W131" t="s">
        <v>776</v>
      </c>
      <c r="X131" t="s">
        <v>772</v>
      </c>
      <c r="Y131" t="s">
        <v>777</v>
      </c>
      <c r="Z131" t="s">
        <v>778</v>
      </c>
      <c r="AA131" t="s">
        <v>1</v>
      </c>
      <c r="AB131" s="164">
        <v>44285</v>
      </c>
      <c r="AC131" t="s">
        <v>366</v>
      </c>
      <c r="AD131" s="176">
        <v>1.3</v>
      </c>
    </row>
    <row r="132" spans="1:31" x14ac:dyDescent="0.35">
      <c r="A132" t="s">
        <v>408</v>
      </c>
      <c r="B132">
        <v>1239</v>
      </c>
      <c r="C132" t="s">
        <v>779</v>
      </c>
      <c r="D132">
        <v>40719</v>
      </c>
      <c r="E132" t="s">
        <v>772</v>
      </c>
      <c r="F132" t="s">
        <v>396</v>
      </c>
      <c r="H132">
        <v>1.3</v>
      </c>
      <c r="I132">
        <v>1</v>
      </c>
      <c r="K132" t="s">
        <v>296</v>
      </c>
      <c r="L132" t="s">
        <v>397</v>
      </c>
      <c r="M132" t="s">
        <v>398</v>
      </c>
      <c r="N132" t="s">
        <v>426</v>
      </c>
      <c r="O132">
        <v>1</v>
      </c>
      <c r="P132" t="s">
        <v>306</v>
      </c>
      <c r="Q132" t="s">
        <v>780</v>
      </c>
      <c r="R132" s="164">
        <v>40057</v>
      </c>
      <c r="T132" t="s">
        <v>774</v>
      </c>
      <c r="V132" t="s">
        <v>775</v>
      </c>
      <c r="W132" t="s">
        <v>776</v>
      </c>
      <c r="X132" t="s">
        <v>772</v>
      </c>
      <c r="Y132" t="s">
        <v>777</v>
      </c>
      <c r="Z132" t="s">
        <v>781</v>
      </c>
      <c r="AC132" t="s">
        <v>366</v>
      </c>
      <c r="AD132" s="176">
        <v>1.3</v>
      </c>
    </row>
    <row r="133" spans="1:31" x14ac:dyDescent="0.35">
      <c r="A133" t="s">
        <v>324</v>
      </c>
      <c r="B133">
        <v>1153</v>
      </c>
      <c r="C133" t="s">
        <v>772</v>
      </c>
      <c r="D133">
        <v>40719</v>
      </c>
      <c r="E133" t="s">
        <v>772</v>
      </c>
      <c r="F133" t="s">
        <v>396</v>
      </c>
      <c r="H133">
        <v>1.3</v>
      </c>
      <c r="I133">
        <v>1</v>
      </c>
      <c r="K133" t="s">
        <v>296</v>
      </c>
      <c r="L133" t="s">
        <v>397</v>
      </c>
      <c r="M133" t="s">
        <v>398</v>
      </c>
      <c r="N133" t="s">
        <v>426</v>
      </c>
      <c r="O133">
        <v>1</v>
      </c>
      <c r="P133" t="s">
        <v>306</v>
      </c>
      <c r="Q133" t="s">
        <v>782</v>
      </c>
      <c r="R133" s="164">
        <v>37500</v>
      </c>
      <c r="T133" t="s">
        <v>774</v>
      </c>
      <c r="V133" t="s">
        <v>775</v>
      </c>
      <c r="W133" t="s">
        <v>776</v>
      </c>
      <c r="X133" t="s">
        <v>772</v>
      </c>
      <c r="Y133" t="s">
        <v>777</v>
      </c>
      <c r="Z133" t="s">
        <v>783</v>
      </c>
      <c r="AC133" t="s">
        <v>366</v>
      </c>
      <c r="AD133" s="176">
        <v>1.3</v>
      </c>
    </row>
    <row r="134" spans="1:31" x14ac:dyDescent="0.35">
      <c r="A134" t="s">
        <v>309</v>
      </c>
      <c r="B134">
        <v>1204</v>
      </c>
      <c r="C134" t="s">
        <v>784</v>
      </c>
      <c r="D134">
        <v>40719</v>
      </c>
      <c r="E134" t="s">
        <v>772</v>
      </c>
      <c r="F134" t="s">
        <v>396</v>
      </c>
      <c r="H134">
        <v>1.3</v>
      </c>
      <c r="I134">
        <v>1</v>
      </c>
      <c r="K134" t="s">
        <v>296</v>
      </c>
      <c r="L134" t="s">
        <v>397</v>
      </c>
      <c r="M134" t="s">
        <v>398</v>
      </c>
      <c r="N134" t="s">
        <v>426</v>
      </c>
      <c r="O134">
        <v>1</v>
      </c>
      <c r="P134" t="s">
        <v>306</v>
      </c>
      <c r="Q134" s="164">
        <v>40917</v>
      </c>
      <c r="R134" s="164">
        <v>41153</v>
      </c>
      <c r="T134" t="s">
        <v>774</v>
      </c>
      <c r="V134" t="s">
        <v>775</v>
      </c>
      <c r="W134" t="s">
        <v>776</v>
      </c>
      <c r="X134" t="s">
        <v>772</v>
      </c>
      <c r="Y134" t="s">
        <v>777</v>
      </c>
      <c r="Z134" t="s">
        <v>785</v>
      </c>
      <c r="AC134" t="s">
        <v>366</v>
      </c>
      <c r="AD134" s="176">
        <v>1.3</v>
      </c>
    </row>
    <row r="135" spans="1:31" x14ac:dyDescent="0.35">
      <c r="A135" t="s">
        <v>476</v>
      </c>
      <c r="B135">
        <v>1006</v>
      </c>
      <c r="C135" t="s">
        <v>772</v>
      </c>
      <c r="D135">
        <v>40719</v>
      </c>
      <c r="E135" t="s">
        <v>772</v>
      </c>
      <c r="F135" t="s">
        <v>396</v>
      </c>
      <c r="H135">
        <v>1.3</v>
      </c>
      <c r="I135">
        <v>1</v>
      </c>
      <c r="K135" t="s">
        <v>296</v>
      </c>
      <c r="L135" t="s">
        <v>397</v>
      </c>
      <c r="M135" t="s">
        <v>398</v>
      </c>
      <c r="N135" t="s">
        <v>426</v>
      </c>
      <c r="O135">
        <v>1</v>
      </c>
      <c r="P135" t="s">
        <v>306</v>
      </c>
      <c r="Q135" t="s">
        <v>786</v>
      </c>
      <c r="R135" s="164">
        <v>34392</v>
      </c>
      <c r="T135" t="s">
        <v>774</v>
      </c>
      <c r="V135" t="s">
        <v>775</v>
      </c>
      <c r="W135" t="s">
        <v>776</v>
      </c>
      <c r="X135" t="s">
        <v>772</v>
      </c>
      <c r="Y135" t="s">
        <v>777</v>
      </c>
      <c r="Z135" t="s">
        <v>787</v>
      </c>
      <c r="AC135" t="s">
        <v>366</v>
      </c>
      <c r="AD135" s="176">
        <v>1.3</v>
      </c>
    </row>
    <row r="136" spans="1:31" x14ac:dyDescent="0.35">
      <c r="A136" t="s">
        <v>482</v>
      </c>
      <c r="B136">
        <v>1232</v>
      </c>
      <c r="C136" t="s">
        <v>788</v>
      </c>
      <c r="D136">
        <v>40719</v>
      </c>
      <c r="E136" t="s">
        <v>772</v>
      </c>
      <c r="F136" t="s">
        <v>396</v>
      </c>
      <c r="H136">
        <v>1.3</v>
      </c>
      <c r="I136">
        <v>1</v>
      </c>
      <c r="K136" t="s">
        <v>0</v>
      </c>
      <c r="L136" t="s">
        <v>397</v>
      </c>
      <c r="M136" t="s">
        <v>398</v>
      </c>
      <c r="N136" t="s">
        <v>426</v>
      </c>
      <c r="O136">
        <v>1</v>
      </c>
      <c r="P136" t="s">
        <v>306</v>
      </c>
      <c r="Q136" t="s">
        <v>485</v>
      </c>
      <c r="R136" s="164">
        <v>40909</v>
      </c>
      <c r="T136" t="s">
        <v>774</v>
      </c>
      <c r="V136" t="s">
        <v>775</v>
      </c>
      <c r="W136" t="s">
        <v>776</v>
      </c>
      <c r="X136" t="s">
        <v>772</v>
      </c>
      <c r="Y136" t="s">
        <v>777</v>
      </c>
      <c r="Z136" t="s">
        <v>789</v>
      </c>
      <c r="AC136" t="s">
        <v>366</v>
      </c>
      <c r="AD136" s="176">
        <v>1.3</v>
      </c>
    </row>
    <row r="137" spans="1:31" x14ac:dyDescent="0.35">
      <c r="A137" t="s">
        <v>432</v>
      </c>
      <c r="B137">
        <v>1069</v>
      </c>
      <c r="C137" t="s">
        <v>790</v>
      </c>
      <c r="D137">
        <v>40719</v>
      </c>
      <c r="E137" t="s">
        <v>772</v>
      </c>
      <c r="F137" t="s">
        <v>396</v>
      </c>
      <c r="H137">
        <v>1.3</v>
      </c>
      <c r="I137">
        <v>1</v>
      </c>
      <c r="K137" t="s">
        <v>404</v>
      </c>
      <c r="L137" t="s">
        <v>791</v>
      </c>
      <c r="M137" t="s">
        <v>398</v>
      </c>
      <c r="N137" t="s">
        <v>426</v>
      </c>
      <c r="O137">
        <v>1</v>
      </c>
      <c r="P137" t="s">
        <v>306</v>
      </c>
      <c r="Q137" s="164">
        <v>32874</v>
      </c>
      <c r="R137" s="164">
        <v>32874</v>
      </c>
      <c r="S137" s="164">
        <v>32874</v>
      </c>
      <c r="T137" t="s">
        <v>774</v>
      </c>
      <c r="V137" t="s">
        <v>775</v>
      </c>
      <c r="W137" t="s">
        <v>776</v>
      </c>
      <c r="X137" t="s">
        <v>772</v>
      </c>
      <c r="Y137" t="s">
        <v>777</v>
      </c>
      <c r="Z137" t="s">
        <v>792</v>
      </c>
      <c r="AC137" t="s">
        <v>366</v>
      </c>
      <c r="AD137" s="176">
        <v>1.3</v>
      </c>
    </row>
    <row r="138" spans="1:31" x14ac:dyDescent="0.35">
      <c r="A138" t="s">
        <v>432</v>
      </c>
      <c r="B138">
        <v>1228</v>
      </c>
      <c r="C138" t="s">
        <v>771</v>
      </c>
      <c r="D138">
        <v>40719</v>
      </c>
      <c r="E138" t="s">
        <v>772</v>
      </c>
      <c r="F138" t="s">
        <v>396</v>
      </c>
      <c r="H138">
        <v>1.3</v>
      </c>
      <c r="I138">
        <v>1</v>
      </c>
      <c r="K138" t="s">
        <v>296</v>
      </c>
      <c r="L138" t="s">
        <v>397</v>
      </c>
      <c r="M138" t="s">
        <v>398</v>
      </c>
      <c r="N138" t="s">
        <v>426</v>
      </c>
      <c r="O138">
        <v>1</v>
      </c>
      <c r="P138" t="s">
        <v>306</v>
      </c>
      <c r="Q138" s="164">
        <v>37630</v>
      </c>
      <c r="R138" s="164">
        <v>37865</v>
      </c>
      <c r="T138" t="s">
        <v>774</v>
      </c>
      <c r="V138" t="s">
        <v>775</v>
      </c>
      <c r="W138" t="s">
        <v>776</v>
      </c>
      <c r="X138" t="s">
        <v>772</v>
      </c>
      <c r="Y138" t="s">
        <v>777</v>
      </c>
      <c r="Z138" t="s">
        <v>793</v>
      </c>
      <c r="AA138" t="s">
        <v>1</v>
      </c>
      <c r="AC138" t="s">
        <v>366</v>
      </c>
      <c r="AD138" s="176">
        <v>1.3</v>
      </c>
    </row>
    <row r="139" spans="1:31" x14ac:dyDescent="0.35">
      <c r="A139" t="s">
        <v>375</v>
      </c>
      <c r="B139">
        <v>1200</v>
      </c>
      <c r="C139" t="s">
        <v>794</v>
      </c>
      <c r="D139">
        <v>40719</v>
      </c>
      <c r="E139" t="s">
        <v>772</v>
      </c>
      <c r="F139" t="s">
        <v>396</v>
      </c>
      <c r="G139" s="163">
        <v>2928.64</v>
      </c>
      <c r="H139">
        <v>1.3</v>
      </c>
      <c r="I139">
        <v>1</v>
      </c>
      <c r="J139" t="s">
        <v>1</v>
      </c>
      <c r="K139" t="s">
        <v>296</v>
      </c>
      <c r="L139" t="s">
        <v>397</v>
      </c>
      <c r="M139" t="s">
        <v>398</v>
      </c>
      <c r="N139" t="s">
        <v>426</v>
      </c>
      <c r="O139">
        <v>1</v>
      </c>
      <c r="P139" t="s">
        <v>1</v>
      </c>
      <c r="Q139" s="164">
        <v>42777</v>
      </c>
      <c r="R139" s="164">
        <v>43344</v>
      </c>
      <c r="T139" t="s">
        <v>774</v>
      </c>
      <c r="V139" t="s">
        <v>775</v>
      </c>
      <c r="W139" t="s">
        <v>776</v>
      </c>
      <c r="X139" t="s">
        <v>772</v>
      </c>
      <c r="Y139" t="s">
        <v>777</v>
      </c>
      <c r="Z139" t="s">
        <v>795</v>
      </c>
      <c r="AA139" t="s">
        <v>1</v>
      </c>
      <c r="AB139" s="164">
        <v>43112</v>
      </c>
      <c r="AC139" t="s">
        <v>366</v>
      </c>
      <c r="AD139" s="176">
        <v>1.3</v>
      </c>
    </row>
    <row r="140" spans="1:31" x14ac:dyDescent="0.35">
      <c r="A140" t="s">
        <v>434</v>
      </c>
      <c r="B140">
        <v>1057</v>
      </c>
      <c r="C140" t="s">
        <v>796</v>
      </c>
      <c r="D140">
        <v>40719</v>
      </c>
      <c r="E140" t="s">
        <v>772</v>
      </c>
      <c r="F140" t="s">
        <v>396</v>
      </c>
      <c r="H140">
        <v>1.3</v>
      </c>
      <c r="I140">
        <v>1</v>
      </c>
      <c r="K140" t="s">
        <v>296</v>
      </c>
      <c r="L140" t="s">
        <v>397</v>
      </c>
      <c r="M140" t="s">
        <v>398</v>
      </c>
      <c r="N140" t="s">
        <v>426</v>
      </c>
      <c r="O140">
        <v>1</v>
      </c>
      <c r="P140" t="s">
        <v>306</v>
      </c>
      <c r="Q140" s="164">
        <v>33604</v>
      </c>
      <c r="R140" s="164">
        <v>33604</v>
      </c>
      <c r="T140" t="s">
        <v>774</v>
      </c>
      <c r="V140" t="s">
        <v>775</v>
      </c>
      <c r="W140" t="s">
        <v>776</v>
      </c>
      <c r="X140" t="s">
        <v>772</v>
      </c>
      <c r="Y140" t="s">
        <v>777</v>
      </c>
      <c r="Z140" t="s">
        <v>797</v>
      </c>
      <c r="AC140" t="s">
        <v>366</v>
      </c>
      <c r="AD140" s="176">
        <v>1.3</v>
      </c>
    </row>
    <row r="141" spans="1:31" x14ac:dyDescent="0.35">
      <c r="A141" t="s">
        <v>447</v>
      </c>
      <c r="B141">
        <v>1066</v>
      </c>
      <c r="C141" t="s">
        <v>798</v>
      </c>
      <c r="D141">
        <v>40719</v>
      </c>
      <c r="E141" t="s">
        <v>772</v>
      </c>
      <c r="F141" t="s">
        <v>396</v>
      </c>
      <c r="H141">
        <v>1.3</v>
      </c>
      <c r="I141">
        <v>1</v>
      </c>
      <c r="K141" t="s">
        <v>404</v>
      </c>
      <c r="L141" t="s">
        <v>536</v>
      </c>
      <c r="M141" t="s">
        <v>398</v>
      </c>
      <c r="N141" t="s">
        <v>426</v>
      </c>
      <c r="O141">
        <v>1</v>
      </c>
      <c r="P141" t="s">
        <v>306</v>
      </c>
      <c r="Q141" s="164">
        <v>29832</v>
      </c>
      <c r="R141" s="164">
        <v>29654</v>
      </c>
      <c r="S141" s="164">
        <v>36039</v>
      </c>
      <c r="T141" t="s">
        <v>774</v>
      </c>
      <c r="V141" t="s">
        <v>775</v>
      </c>
      <c r="W141" t="s">
        <v>776</v>
      </c>
      <c r="X141" t="s">
        <v>772</v>
      </c>
      <c r="Y141" t="s">
        <v>777</v>
      </c>
      <c r="Z141" t="s">
        <v>799</v>
      </c>
      <c r="AC141" t="s">
        <v>366</v>
      </c>
      <c r="AD141" s="176">
        <v>1.3</v>
      </c>
    </row>
    <row r="142" spans="1:31" x14ac:dyDescent="0.35">
      <c r="A142" t="s">
        <v>447</v>
      </c>
      <c r="B142">
        <v>1249</v>
      </c>
      <c r="C142" t="s">
        <v>772</v>
      </c>
      <c r="D142">
        <v>40719</v>
      </c>
      <c r="E142" t="s">
        <v>772</v>
      </c>
      <c r="F142" t="s">
        <v>396</v>
      </c>
      <c r="H142">
        <v>1.3</v>
      </c>
      <c r="I142">
        <v>1</v>
      </c>
      <c r="K142" t="s">
        <v>296</v>
      </c>
      <c r="L142" t="s">
        <v>397</v>
      </c>
      <c r="M142" t="s">
        <v>398</v>
      </c>
      <c r="N142" t="s">
        <v>426</v>
      </c>
      <c r="O142">
        <v>1</v>
      </c>
      <c r="P142" t="s">
        <v>306</v>
      </c>
      <c r="Q142" t="s">
        <v>800</v>
      </c>
      <c r="R142" s="164">
        <v>40787</v>
      </c>
      <c r="T142" t="s">
        <v>774</v>
      </c>
      <c r="V142" t="s">
        <v>775</v>
      </c>
      <c r="W142" t="s">
        <v>776</v>
      </c>
      <c r="X142" t="s">
        <v>772</v>
      </c>
      <c r="Y142" t="s">
        <v>777</v>
      </c>
      <c r="Z142" t="s">
        <v>801</v>
      </c>
      <c r="AC142" t="s">
        <v>366</v>
      </c>
      <c r="AD142" s="176">
        <v>1.3</v>
      </c>
    </row>
    <row r="143" spans="1:31" x14ac:dyDescent="0.35">
      <c r="A143" t="s">
        <v>494</v>
      </c>
      <c r="B143">
        <v>1181</v>
      </c>
      <c r="C143" t="s">
        <v>802</v>
      </c>
      <c r="D143">
        <v>40719</v>
      </c>
      <c r="E143" t="s">
        <v>772</v>
      </c>
      <c r="F143" t="s">
        <v>396</v>
      </c>
      <c r="H143">
        <v>1.3</v>
      </c>
      <c r="I143">
        <v>1</v>
      </c>
      <c r="K143" t="s">
        <v>296</v>
      </c>
      <c r="L143" t="s">
        <v>397</v>
      </c>
      <c r="M143" t="s">
        <v>398</v>
      </c>
      <c r="N143" t="s">
        <v>426</v>
      </c>
      <c r="O143">
        <v>1</v>
      </c>
      <c r="P143" t="s">
        <v>306</v>
      </c>
      <c r="Q143" s="164">
        <v>37202</v>
      </c>
      <c r="R143" s="164">
        <v>37135</v>
      </c>
      <c r="T143" t="s">
        <v>774</v>
      </c>
      <c r="V143" t="s">
        <v>775</v>
      </c>
      <c r="W143" t="s">
        <v>776</v>
      </c>
      <c r="X143" t="s">
        <v>772</v>
      </c>
      <c r="Y143" t="s">
        <v>777</v>
      </c>
      <c r="Z143" t="s">
        <v>803</v>
      </c>
      <c r="AC143" t="s">
        <v>366</v>
      </c>
      <c r="AD143" s="176">
        <v>1.3</v>
      </c>
    </row>
    <row r="144" spans="1:31" x14ac:dyDescent="0.35">
      <c r="A144" t="s">
        <v>566</v>
      </c>
      <c r="B144">
        <v>1258</v>
      </c>
      <c r="C144" t="s">
        <v>804</v>
      </c>
      <c r="D144">
        <v>40719</v>
      </c>
      <c r="E144" t="s">
        <v>772</v>
      </c>
      <c r="F144" t="s">
        <v>396</v>
      </c>
      <c r="H144">
        <v>1.3</v>
      </c>
      <c r="I144">
        <v>1</v>
      </c>
      <c r="K144" t="s">
        <v>404</v>
      </c>
      <c r="L144" t="s">
        <v>397</v>
      </c>
      <c r="M144" t="s">
        <v>398</v>
      </c>
      <c r="N144" t="s">
        <v>426</v>
      </c>
      <c r="O144">
        <v>1</v>
      </c>
      <c r="P144" t="s">
        <v>306</v>
      </c>
      <c r="Q144" s="164">
        <v>41250</v>
      </c>
      <c r="R144" s="164">
        <v>41518</v>
      </c>
      <c r="S144" s="164">
        <v>44743</v>
      </c>
      <c r="T144" t="s">
        <v>774</v>
      </c>
      <c r="V144" t="s">
        <v>775</v>
      </c>
      <c r="W144" t="s">
        <v>776</v>
      </c>
      <c r="X144" t="s">
        <v>772</v>
      </c>
      <c r="Y144" t="s">
        <v>777</v>
      </c>
      <c r="Z144" t="s">
        <v>805</v>
      </c>
      <c r="AC144" t="s">
        <v>366</v>
      </c>
      <c r="AD144" s="176">
        <v>1.3</v>
      </c>
    </row>
    <row r="145" spans="1:31" x14ac:dyDescent="0.35">
      <c r="A145" t="s">
        <v>584</v>
      </c>
      <c r="B145">
        <v>1320</v>
      </c>
      <c r="C145" t="s">
        <v>806</v>
      </c>
      <c r="D145">
        <v>40723</v>
      </c>
      <c r="E145" t="s">
        <v>806</v>
      </c>
      <c r="F145" t="s">
        <v>396</v>
      </c>
      <c r="H145" s="174">
        <f t="shared" ref="H145:H146" si="9">AD145</f>
        <v>1</v>
      </c>
      <c r="I145">
        <v>1</v>
      </c>
      <c r="K145" t="s">
        <v>404</v>
      </c>
      <c r="L145" t="s">
        <v>397</v>
      </c>
      <c r="M145" t="s">
        <v>398</v>
      </c>
      <c r="N145" t="s">
        <v>747</v>
      </c>
      <c r="O145">
        <v>1</v>
      </c>
      <c r="P145" t="s">
        <v>306</v>
      </c>
      <c r="Q145" s="164">
        <v>40060</v>
      </c>
      <c r="R145" s="164">
        <v>40057</v>
      </c>
      <c r="S145" s="164">
        <v>43374</v>
      </c>
      <c r="T145" t="s">
        <v>807</v>
      </c>
      <c r="V145" t="s">
        <v>808</v>
      </c>
      <c r="W145" t="s">
        <v>809</v>
      </c>
      <c r="X145" t="s">
        <v>806</v>
      </c>
      <c r="Y145" t="s">
        <v>808</v>
      </c>
      <c r="Z145" t="s">
        <v>810</v>
      </c>
      <c r="AC145" t="s">
        <v>366</v>
      </c>
      <c r="AD145" s="176">
        <v>1</v>
      </c>
      <c r="AE145" s="177" t="s">
        <v>16954</v>
      </c>
    </row>
    <row r="146" spans="1:31" x14ac:dyDescent="0.35">
      <c r="A146" t="s">
        <v>499</v>
      </c>
      <c r="B146">
        <v>1116</v>
      </c>
      <c r="C146" t="s">
        <v>811</v>
      </c>
      <c r="D146">
        <v>40724</v>
      </c>
      <c r="E146" t="s">
        <v>811</v>
      </c>
      <c r="F146" t="s">
        <v>396</v>
      </c>
      <c r="H146" s="174">
        <f t="shared" si="9"/>
        <v>1</v>
      </c>
      <c r="I146">
        <v>0.4</v>
      </c>
      <c r="K146" t="s">
        <v>404</v>
      </c>
      <c r="L146" t="s">
        <v>812</v>
      </c>
      <c r="M146" t="s">
        <v>398</v>
      </c>
      <c r="N146" t="s">
        <v>747</v>
      </c>
      <c r="O146">
        <v>0.5</v>
      </c>
      <c r="P146" t="s">
        <v>306</v>
      </c>
      <c r="Q146" s="164">
        <v>31778</v>
      </c>
      <c r="R146" s="164">
        <v>31778</v>
      </c>
      <c r="S146" s="164">
        <v>39195</v>
      </c>
      <c r="T146" t="s">
        <v>813</v>
      </c>
      <c r="V146" t="s">
        <v>814</v>
      </c>
      <c r="W146" t="s">
        <v>815</v>
      </c>
      <c r="X146" t="s">
        <v>816</v>
      </c>
      <c r="Y146" t="s">
        <v>814</v>
      </c>
      <c r="Z146" t="s">
        <v>817</v>
      </c>
      <c r="AC146" t="s">
        <v>366</v>
      </c>
      <c r="AD146" s="176">
        <v>1</v>
      </c>
      <c r="AE146" s="177" t="s">
        <v>16954</v>
      </c>
    </row>
    <row r="147" spans="1:31" x14ac:dyDescent="0.35">
      <c r="A147" t="s">
        <v>305</v>
      </c>
      <c r="B147">
        <v>1209</v>
      </c>
      <c r="C147" t="s">
        <v>818</v>
      </c>
      <c r="D147">
        <v>40735</v>
      </c>
      <c r="E147" t="s">
        <v>819</v>
      </c>
      <c r="F147" t="s">
        <v>396</v>
      </c>
      <c r="H147">
        <v>1.1000000000000001</v>
      </c>
      <c r="I147">
        <v>1.1000000000000001</v>
      </c>
      <c r="K147" t="s">
        <v>404</v>
      </c>
      <c r="L147" t="s">
        <v>397</v>
      </c>
      <c r="M147" t="s">
        <v>398</v>
      </c>
      <c r="N147" t="s">
        <v>747</v>
      </c>
      <c r="O147">
        <v>1</v>
      </c>
      <c r="P147" t="s">
        <v>306</v>
      </c>
      <c r="Q147" s="164">
        <v>35439</v>
      </c>
      <c r="R147" s="164">
        <v>35674</v>
      </c>
      <c r="S147" s="164">
        <v>40148</v>
      </c>
      <c r="T147" t="s">
        <v>820</v>
      </c>
      <c r="V147" t="s">
        <v>821</v>
      </c>
      <c r="W147" t="s">
        <v>822</v>
      </c>
      <c r="X147" t="s">
        <v>819</v>
      </c>
      <c r="Y147" t="s">
        <v>821</v>
      </c>
      <c r="Z147" t="s">
        <v>823</v>
      </c>
      <c r="AC147" t="s">
        <v>366</v>
      </c>
      <c r="AD147" s="176">
        <v>1.1000000000000001</v>
      </c>
    </row>
    <row r="148" spans="1:31" x14ac:dyDescent="0.35">
      <c r="A148" t="s">
        <v>432</v>
      </c>
      <c r="B148">
        <v>1189</v>
      </c>
      <c r="C148" t="s">
        <v>824</v>
      </c>
      <c r="D148">
        <v>40735</v>
      </c>
      <c r="E148" t="s">
        <v>819</v>
      </c>
      <c r="F148" t="s">
        <v>396</v>
      </c>
      <c r="H148">
        <v>1.1000000000000001</v>
      </c>
      <c r="I148">
        <v>1.1000000000000001</v>
      </c>
      <c r="K148" t="s">
        <v>296</v>
      </c>
      <c r="L148" t="s">
        <v>397</v>
      </c>
      <c r="M148" t="s">
        <v>398</v>
      </c>
      <c r="N148" t="s">
        <v>747</v>
      </c>
      <c r="O148">
        <v>1</v>
      </c>
      <c r="P148" t="s">
        <v>306</v>
      </c>
      <c r="Q148" s="164">
        <v>36169</v>
      </c>
      <c r="R148" s="164">
        <v>36404</v>
      </c>
      <c r="T148" t="s">
        <v>820</v>
      </c>
      <c r="V148" t="s">
        <v>821</v>
      </c>
      <c r="W148" t="s">
        <v>822</v>
      </c>
      <c r="X148" t="s">
        <v>819</v>
      </c>
      <c r="Y148" t="s">
        <v>821</v>
      </c>
      <c r="Z148" t="s">
        <v>825</v>
      </c>
      <c r="AC148" t="s">
        <v>366</v>
      </c>
      <c r="AD148" s="176">
        <v>1.1000000000000001</v>
      </c>
    </row>
    <row r="149" spans="1:31" x14ac:dyDescent="0.35">
      <c r="A149" t="s">
        <v>438</v>
      </c>
      <c r="B149">
        <v>1150</v>
      </c>
      <c r="C149" t="s">
        <v>824</v>
      </c>
      <c r="D149">
        <v>40735</v>
      </c>
      <c r="E149" t="s">
        <v>819</v>
      </c>
      <c r="F149" t="s">
        <v>396</v>
      </c>
      <c r="H149">
        <v>1.1000000000000001</v>
      </c>
      <c r="I149">
        <v>1.1000000000000001</v>
      </c>
      <c r="K149" t="s">
        <v>404</v>
      </c>
      <c r="L149" t="s">
        <v>397</v>
      </c>
      <c r="M149" t="s">
        <v>398</v>
      </c>
      <c r="N149" t="s">
        <v>747</v>
      </c>
      <c r="O149">
        <v>1</v>
      </c>
      <c r="P149" t="s">
        <v>306</v>
      </c>
      <c r="Q149" s="164">
        <v>35804</v>
      </c>
      <c r="R149" s="164">
        <v>36039</v>
      </c>
      <c r="S149" s="164">
        <v>41518</v>
      </c>
      <c r="T149" t="s">
        <v>820</v>
      </c>
      <c r="V149" t="s">
        <v>821</v>
      </c>
      <c r="W149" t="s">
        <v>822</v>
      </c>
      <c r="X149" t="s">
        <v>819</v>
      </c>
      <c r="Y149" t="s">
        <v>821</v>
      </c>
      <c r="Z149" t="s">
        <v>826</v>
      </c>
      <c r="AC149" t="s">
        <v>366</v>
      </c>
      <c r="AD149" s="176">
        <v>1.1000000000000001</v>
      </c>
    </row>
    <row r="150" spans="1:31" x14ac:dyDescent="0.35">
      <c r="A150" t="s">
        <v>469</v>
      </c>
      <c r="B150">
        <v>1205</v>
      </c>
      <c r="C150" t="s">
        <v>827</v>
      </c>
      <c r="D150">
        <v>40741</v>
      </c>
      <c r="E150" t="s">
        <v>828</v>
      </c>
      <c r="F150" t="s">
        <v>396</v>
      </c>
      <c r="G150" s="163">
        <v>2688</v>
      </c>
      <c r="H150">
        <v>1.8</v>
      </c>
      <c r="I150">
        <v>1</v>
      </c>
      <c r="J150" t="s">
        <v>1</v>
      </c>
      <c r="K150" t="s">
        <v>296</v>
      </c>
      <c r="L150" t="s">
        <v>397</v>
      </c>
      <c r="M150" t="s">
        <v>398</v>
      </c>
      <c r="N150" t="s">
        <v>588</v>
      </c>
      <c r="O150">
        <v>1</v>
      </c>
      <c r="P150" t="s">
        <v>306</v>
      </c>
      <c r="Q150" t="s">
        <v>829</v>
      </c>
      <c r="R150" s="164">
        <v>44562</v>
      </c>
      <c r="T150" t="s">
        <v>830</v>
      </c>
      <c r="V150" t="s">
        <v>831</v>
      </c>
      <c r="W150" t="s">
        <v>832</v>
      </c>
      <c r="X150" t="s">
        <v>828</v>
      </c>
      <c r="Y150" t="s">
        <v>831</v>
      </c>
      <c r="Z150" t="s">
        <v>833</v>
      </c>
      <c r="AA150" t="s">
        <v>1</v>
      </c>
      <c r="AB150" s="164">
        <v>44606</v>
      </c>
      <c r="AC150" t="s">
        <v>366</v>
      </c>
      <c r="AD150" s="176">
        <v>1.1000000000000001</v>
      </c>
    </row>
    <row r="151" spans="1:31" x14ac:dyDescent="0.35">
      <c r="A151" t="s">
        <v>476</v>
      </c>
      <c r="B151">
        <v>1372</v>
      </c>
      <c r="C151" t="s">
        <v>834</v>
      </c>
      <c r="D151">
        <v>40741</v>
      </c>
      <c r="E151" t="s">
        <v>828</v>
      </c>
      <c r="F151" t="s">
        <v>396</v>
      </c>
      <c r="G151" s="163">
        <v>2720.52</v>
      </c>
      <c r="H151">
        <v>1.8</v>
      </c>
      <c r="I151">
        <v>1</v>
      </c>
      <c r="J151" t="s">
        <v>1</v>
      </c>
      <c r="K151" t="s">
        <v>296</v>
      </c>
      <c r="L151" t="s">
        <v>397</v>
      </c>
      <c r="M151" t="s">
        <v>398</v>
      </c>
      <c r="N151" t="s">
        <v>588</v>
      </c>
      <c r="O151">
        <v>1</v>
      </c>
      <c r="P151" t="s">
        <v>306</v>
      </c>
      <c r="Q151" s="164">
        <v>44170</v>
      </c>
      <c r="R151" s="164">
        <v>44075</v>
      </c>
      <c r="T151" t="s">
        <v>830</v>
      </c>
      <c r="V151" t="s">
        <v>831</v>
      </c>
      <c r="W151" t="s">
        <v>832</v>
      </c>
      <c r="X151" t="s">
        <v>828</v>
      </c>
      <c r="Y151" t="s">
        <v>831</v>
      </c>
      <c r="Z151" t="s">
        <v>835</v>
      </c>
      <c r="AA151" t="s">
        <v>1</v>
      </c>
      <c r="AB151" s="164">
        <v>44276</v>
      </c>
      <c r="AC151" t="s">
        <v>366</v>
      </c>
      <c r="AD151" s="176">
        <v>1.1000000000000001</v>
      </c>
    </row>
    <row r="152" spans="1:31" x14ac:dyDescent="0.35">
      <c r="A152" t="s">
        <v>476</v>
      </c>
      <c r="B152">
        <v>1389</v>
      </c>
      <c r="C152" t="s">
        <v>836</v>
      </c>
      <c r="D152">
        <v>40741</v>
      </c>
      <c r="E152" t="s">
        <v>828</v>
      </c>
      <c r="F152" t="s">
        <v>396</v>
      </c>
      <c r="G152" s="163">
        <v>3264.62</v>
      </c>
      <c r="H152">
        <v>1.8</v>
      </c>
      <c r="I152">
        <v>1</v>
      </c>
      <c r="J152" t="s">
        <v>1</v>
      </c>
      <c r="K152" t="s">
        <v>296</v>
      </c>
      <c r="L152" t="s">
        <v>397</v>
      </c>
      <c r="M152" t="s">
        <v>398</v>
      </c>
      <c r="N152" t="s">
        <v>588</v>
      </c>
      <c r="O152">
        <v>1</v>
      </c>
      <c r="P152" t="s">
        <v>306</v>
      </c>
      <c r="Q152" s="164">
        <v>44573</v>
      </c>
      <c r="R152" s="164">
        <v>45170</v>
      </c>
      <c r="T152" t="s">
        <v>830</v>
      </c>
      <c r="V152" t="s">
        <v>831</v>
      </c>
      <c r="W152" t="s">
        <v>832</v>
      </c>
      <c r="X152" t="s">
        <v>828</v>
      </c>
      <c r="Y152" t="s">
        <v>831</v>
      </c>
      <c r="Z152" t="s">
        <v>837</v>
      </c>
      <c r="AA152" t="s">
        <v>1</v>
      </c>
      <c r="AB152" s="164">
        <v>44923</v>
      </c>
      <c r="AC152" t="s">
        <v>366</v>
      </c>
      <c r="AD152" s="176">
        <v>1.1000000000000001</v>
      </c>
    </row>
    <row r="153" spans="1:31" x14ac:dyDescent="0.35">
      <c r="A153" t="s">
        <v>482</v>
      </c>
      <c r="B153">
        <v>1299</v>
      </c>
      <c r="C153" t="s">
        <v>838</v>
      </c>
      <c r="D153">
        <v>40741</v>
      </c>
      <c r="E153" t="s">
        <v>828</v>
      </c>
      <c r="F153" t="s">
        <v>396</v>
      </c>
      <c r="G153" s="163">
        <v>3238.32</v>
      </c>
      <c r="H153">
        <v>1.8</v>
      </c>
      <c r="I153">
        <v>1</v>
      </c>
      <c r="J153" t="s">
        <v>1</v>
      </c>
      <c r="K153" t="s">
        <v>296</v>
      </c>
      <c r="L153" t="s">
        <v>397</v>
      </c>
      <c r="M153" t="s">
        <v>398</v>
      </c>
      <c r="N153" t="s">
        <v>588</v>
      </c>
      <c r="O153">
        <v>1</v>
      </c>
      <c r="P153" t="s">
        <v>306</v>
      </c>
      <c r="Q153" s="164">
        <v>44775</v>
      </c>
      <c r="R153" s="164">
        <v>45170</v>
      </c>
      <c r="T153" t="s">
        <v>830</v>
      </c>
      <c r="V153" t="s">
        <v>831</v>
      </c>
      <c r="W153" t="s">
        <v>832</v>
      </c>
      <c r="X153" t="s">
        <v>828</v>
      </c>
      <c r="Y153" t="s">
        <v>831</v>
      </c>
      <c r="Z153" t="s">
        <v>839</v>
      </c>
      <c r="AA153" t="s">
        <v>1</v>
      </c>
      <c r="AB153" s="164">
        <v>44641</v>
      </c>
      <c r="AC153" t="s">
        <v>366</v>
      </c>
      <c r="AD153" s="176">
        <v>1.1000000000000001</v>
      </c>
    </row>
    <row r="154" spans="1:31" x14ac:dyDescent="0.35">
      <c r="A154" t="s">
        <v>414</v>
      </c>
      <c r="B154">
        <v>1157</v>
      </c>
      <c r="C154" t="s">
        <v>840</v>
      </c>
      <c r="D154">
        <v>40741</v>
      </c>
      <c r="E154" t="s">
        <v>828</v>
      </c>
      <c r="F154" t="s">
        <v>396</v>
      </c>
      <c r="H154">
        <v>1.8</v>
      </c>
      <c r="I154">
        <v>1</v>
      </c>
      <c r="K154" t="s">
        <v>404</v>
      </c>
      <c r="L154" t="s">
        <v>397</v>
      </c>
      <c r="M154" t="s">
        <v>398</v>
      </c>
      <c r="N154" t="s">
        <v>588</v>
      </c>
      <c r="O154">
        <v>1</v>
      </c>
      <c r="P154" t="s">
        <v>306</v>
      </c>
      <c r="Q154" s="164">
        <v>34708</v>
      </c>
      <c r="R154" s="164">
        <v>34943</v>
      </c>
      <c r="S154" s="164">
        <v>38231</v>
      </c>
      <c r="T154" t="s">
        <v>830</v>
      </c>
      <c r="V154" t="s">
        <v>831</v>
      </c>
      <c r="W154" t="s">
        <v>832</v>
      </c>
      <c r="X154" t="s">
        <v>828</v>
      </c>
      <c r="Y154" t="s">
        <v>831</v>
      </c>
      <c r="Z154" t="s">
        <v>841</v>
      </c>
      <c r="AC154" t="s">
        <v>366</v>
      </c>
      <c r="AD154" s="176">
        <v>1.1000000000000001</v>
      </c>
    </row>
    <row r="155" spans="1:31" x14ac:dyDescent="0.35">
      <c r="A155" t="s">
        <v>419</v>
      </c>
      <c r="B155">
        <v>1162</v>
      </c>
      <c r="C155" t="s">
        <v>842</v>
      </c>
      <c r="D155">
        <v>40741</v>
      </c>
      <c r="E155" t="s">
        <v>828</v>
      </c>
      <c r="F155" t="s">
        <v>396</v>
      </c>
      <c r="H155">
        <v>1.8</v>
      </c>
      <c r="I155">
        <v>1</v>
      </c>
      <c r="K155" t="s">
        <v>843</v>
      </c>
      <c r="L155" t="s">
        <v>397</v>
      </c>
      <c r="M155" t="s">
        <v>398</v>
      </c>
      <c r="N155" t="s">
        <v>588</v>
      </c>
      <c r="O155">
        <v>1</v>
      </c>
      <c r="P155" t="s">
        <v>306</v>
      </c>
      <c r="Q155" s="164">
        <v>37995</v>
      </c>
      <c r="R155" s="164">
        <v>38231</v>
      </c>
      <c r="T155" t="s">
        <v>830</v>
      </c>
      <c r="V155" t="s">
        <v>831</v>
      </c>
      <c r="W155" t="s">
        <v>832</v>
      </c>
      <c r="X155" t="s">
        <v>828</v>
      </c>
      <c r="Y155" t="s">
        <v>831</v>
      </c>
      <c r="Z155" t="s">
        <v>844</v>
      </c>
      <c r="AC155" t="s">
        <v>366</v>
      </c>
      <c r="AD155" s="176">
        <v>1.1000000000000001</v>
      </c>
    </row>
    <row r="156" spans="1:31" x14ac:dyDescent="0.35">
      <c r="A156" t="s">
        <v>454</v>
      </c>
      <c r="B156">
        <v>1314</v>
      </c>
      <c r="C156" t="s">
        <v>845</v>
      </c>
      <c r="D156">
        <v>40742</v>
      </c>
      <c r="E156" t="s">
        <v>845</v>
      </c>
      <c r="F156" t="s">
        <v>396</v>
      </c>
      <c r="H156" s="174">
        <f t="shared" ref="H156:H157" si="10">AD156</f>
        <v>1</v>
      </c>
      <c r="I156">
        <v>1</v>
      </c>
      <c r="K156" t="s">
        <v>404</v>
      </c>
      <c r="L156" t="s">
        <v>397</v>
      </c>
      <c r="M156" t="s">
        <v>398</v>
      </c>
      <c r="N156" t="s">
        <v>747</v>
      </c>
      <c r="O156">
        <v>1</v>
      </c>
      <c r="P156" t="s">
        <v>306</v>
      </c>
      <c r="Q156" s="164">
        <v>35073</v>
      </c>
      <c r="R156" s="164">
        <v>35309</v>
      </c>
      <c r="T156" t="s">
        <v>846</v>
      </c>
      <c r="V156" t="s">
        <v>847</v>
      </c>
      <c r="W156" t="s">
        <v>848</v>
      </c>
      <c r="X156" t="s">
        <v>845</v>
      </c>
      <c r="Y156" t="s">
        <v>847</v>
      </c>
      <c r="Z156" t="s">
        <v>849</v>
      </c>
      <c r="AC156" t="s">
        <v>366</v>
      </c>
      <c r="AD156" s="176">
        <v>1</v>
      </c>
      <c r="AE156" s="177" t="s">
        <v>16954</v>
      </c>
    </row>
    <row r="157" spans="1:31" x14ac:dyDescent="0.35">
      <c r="A157" t="s">
        <v>324</v>
      </c>
      <c r="B157">
        <v>1175</v>
      </c>
      <c r="C157" t="s">
        <v>850</v>
      </c>
      <c r="D157">
        <v>40743</v>
      </c>
      <c r="E157" t="s">
        <v>850</v>
      </c>
      <c r="F157" t="s">
        <v>396</v>
      </c>
      <c r="H157" s="174">
        <f t="shared" si="10"/>
        <v>1</v>
      </c>
      <c r="I157">
        <v>0.6</v>
      </c>
      <c r="K157" t="s">
        <v>404</v>
      </c>
      <c r="L157" t="s">
        <v>851</v>
      </c>
      <c r="M157" t="s">
        <v>398</v>
      </c>
      <c r="N157" t="s">
        <v>747</v>
      </c>
      <c r="O157">
        <v>0.5</v>
      </c>
      <c r="P157" t="s">
        <v>306</v>
      </c>
      <c r="Q157" s="164">
        <v>38361</v>
      </c>
      <c r="R157" s="164">
        <v>38596</v>
      </c>
      <c r="S157" s="164">
        <v>41518</v>
      </c>
      <c r="T157" t="s">
        <v>852</v>
      </c>
      <c r="V157" t="s">
        <v>853</v>
      </c>
      <c r="W157" t="s">
        <v>854</v>
      </c>
      <c r="X157" t="s">
        <v>850</v>
      </c>
      <c r="Y157" t="s">
        <v>853</v>
      </c>
      <c r="Z157" t="s">
        <v>855</v>
      </c>
      <c r="AC157" t="s">
        <v>366</v>
      </c>
      <c r="AD157" s="176">
        <v>1</v>
      </c>
      <c r="AE157" s="177" t="s">
        <v>16954</v>
      </c>
    </row>
    <row r="158" spans="1:31" x14ac:dyDescent="0.35">
      <c r="A158" t="s">
        <v>482</v>
      </c>
      <c r="B158">
        <v>1253</v>
      </c>
      <c r="C158" t="s">
        <v>856</v>
      </c>
      <c r="D158">
        <v>40745</v>
      </c>
      <c r="E158" t="s">
        <v>856</v>
      </c>
      <c r="F158" t="s">
        <v>396</v>
      </c>
      <c r="H158" s="174">
        <f>AD158</f>
        <v>1</v>
      </c>
      <c r="I158">
        <v>0.7</v>
      </c>
      <c r="K158" t="s">
        <v>296</v>
      </c>
      <c r="L158" t="s">
        <v>397</v>
      </c>
      <c r="M158" t="s">
        <v>398</v>
      </c>
      <c r="N158" t="s">
        <v>747</v>
      </c>
      <c r="O158">
        <v>1</v>
      </c>
      <c r="P158" t="s">
        <v>306</v>
      </c>
      <c r="Q158" s="164">
        <v>41275</v>
      </c>
      <c r="R158" s="164">
        <v>41275</v>
      </c>
      <c r="T158" t="s">
        <v>857</v>
      </c>
      <c r="V158" t="s">
        <v>858</v>
      </c>
      <c r="W158" t="s">
        <v>859</v>
      </c>
      <c r="X158" t="s">
        <v>856</v>
      </c>
      <c r="Y158" t="s">
        <v>858</v>
      </c>
      <c r="Z158" t="s">
        <v>860</v>
      </c>
      <c r="AC158" t="s">
        <v>366</v>
      </c>
      <c r="AD158" s="176">
        <v>1</v>
      </c>
      <c r="AE158" s="177" t="s">
        <v>16953</v>
      </c>
    </row>
    <row r="159" spans="1:31" x14ac:dyDescent="0.35">
      <c r="A159" t="s">
        <v>469</v>
      </c>
      <c r="B159">
        <v>1049</v>
      </c>
      <c r="C159" t="s">
        <v>861</v>
      </c>
      <c r="D159">
        <v>40901</v>
      </c>
      <c r="E159" t="s">
        <v>861</v>
      </c>
      <c r="F159" t="s">
        <v>396</v>
      </c>
      <c r="H159" s="174">
        <f t="shared" ref="H159:H161" si="11">AD159</f>
        <v>0</v>
      </c>
      <c r="I159">
        <v>0</v>
      </c>
      <c r="K159" t="s">
        <v>404</v>
      </c>
      <c r="L159" t="s">
        <v>640</v>
      </c>
      <c r="M159" t="s">
        <v>398</v>
      </c>
      <c r="N159" t="s">
        <v>588</v>
      </c>
      <c r="O159">
        <v>1</v>
      </c>
      <c r="P159" t="s">
        <v>306</v>
      </c>
      <c r="Q159" s="164">
        <v>29318</v>
      </c>
      <c r="R159" s="164">
        <v>29406</v>
      </c>
      <c r="S159" s="164">
        <v>38231</v>
      </c>
      <c r="T159" t="s">
        <v>862</v>
      </c>
      <c r="V159" t="s">
        <v>863</v>
      </c>
      <c r="W159" t="s">
        <v>864</v>
      </c>
      <c r="X159" t="s">
        <v>861</v>
      </c>
      <c r="Y159" t="s">
        <v>863</v>
      </c>
      <c r="Z159" t="s">
        <v>865</v>
      </c>
      <c r="AC159" t="s">
        <v>366</v>
      </c>
      <c r="AD159" s="176">
        <v>0</v>
      </c>
      <c r="AE159" s="177" t="s">
        <v>16954</v>
      </c>
    </row>
    <row r="160" spans="1:31" x14ac:dyDescent="0.35">
      <c r="A160" t="s">
        <v>432</v>
      </c>
      <c r="B160">
        <v>1270</v>
      </c>
      <c r="C160" t="s">
        <v>866</v>
      </c>
      <c r="D160">
        <v>40904</v>
      </c>
      <c r="E160" t="s">
        <v>866</v>
      </c>
      <c r="F160" t="s">
        <v>396</v>
      </c>
      <c r="H160" s="174">
        <f t="shared" si="11"/>
        <v>1.6</v>
      </c>
      <c r="I160">
        <v>0.7</v>
      </c>
      <c r="K160" t="s">
        <v>404</v>
      </c>
      <c r="L160" t="s">
        <v>397</v>
      </c>
      <c r="M160" t="s">
        <v>398</v>
      </c>
      <c r="N160" t="s">
        <v>747</v>
      </c>
      <c r="O160">
        <v>1</v>
      </c>
      <c r="P160" t="s">
        <v>306</v>
      </c>
      <c r="Q160" s="164">
        <v>41124</v>
      </c>
      <c r="R160" s="164">
        <v>41153</v>
      </c>
      <c r="S160" s="164">
        <v>43678</v>
      </c>
      <c r="T160" t="s">
        <v>867</v>
      </c>
      <c r="V160" t="s">
        <v>868</v>
      </c>
      <c r="W160" t="s">
        <v>869</v>
      </c>
      <c r="X160" t="s">
        <v>866</v>
      </c>
      <c r="Y160" t="s">
        <v>870</v>
      </c>
      <c r="Z160" t="s">
        <v>871</v>
      </c>
      <c r="AC160" t="s">
        <v>366</v>
      </c>
      <c r="AD160" s="176">
        <v>1.6</v>
      </c>
      <c r="AE160" s="177" t="s">
        <v>16954</v>
      </c>
    </row>
    <row r="161" spans="1:31" x14ac:dyDescent="0.35">
      <c r="A161" t="s">
        <v>317</v>
      </c>
      <c r="B161">
        <v>1123</v>
      </c>
      <c r="C161" t="s">
        <v>872</v>
      </c>
      <c r="D161">
        <v>41004</v>
      </c>
      <c r="E161" t="s">
        <v>872</v>
      </c>
      <c r="F161" t="s">
        <v>396</v>
      </c>
      <c r="H161" s="174">
        <f t="shared" si="11"/>
        <v>1.2</v>
      </c>
      <c r="I161">
        <v>1.1000000000000001</v>
      </c>
      <c r="K161" t="s">
        <v>404</v>
      </c>
      <c r="L161" t="s">
        <v>397</v>
      </c>
      <c r="M161" t="s">
        <v>398</v>
      </c>
      <c r="N161" t="s">
        <v>634</v>
      </c>
      <c r="O161">
        <v>1</v>
      </c>
      <c r="P161" t="s">
        <v>306</v>
      </c>
      <c r="Q161" s="164">
        <v>35804</v>
      </c>
      <c r="R161" s="164">
        <v>36039</v>
      </c>
      <c r="S161" s="164">
        <v>39188</v>
      </c>
      <c r="T161" t="s">
        <v>873</v>
      </c>
      <c r="V161" t="s">
        <v>874</v>
      </c>
      <c r="W161" t="s">
        <v>875</v>
      </c>
      <c r="X161" t="s">
        <v>872</v>
      </c>
      <c r="Y161" t="s">
        <v>874</v>
      </c>
      <c r="Z161" t="s">
        <v>876</v>
      </c>
      <c r="AC161" t="s">
        <v>341</v>
      </c>
      <c r="AD161" s="176">
        <v>1.2</v>
      </c>
      <c r="AE161" s="177" t="s">
        <v>16954</v>
      </c>
    </row>
    <row r="162" spans="1:31" x14ac:dyDescent="0.35">
      <c r="A162" t="s">
        <v>454</v>
      </c>
      <c r="B162">
        <v>1339</v>
      </c>
      <c r="C162" t="s">
        <v>877</v>
      </c>
      <c r="D162">
        <v>41007</v>
      </c>
      <c r="E162" t="s">
        <v>878</v>
      </c>
      <c r="F162" t="s">
        <v>396</v>
      </c>
      <c r="H162">
        <v>2.6</v>
      </c>
      <c r="I162">
        <v>1.6</v>
      </c>
      <c r="K162" t="s">
        <v>404</v>
      </c>
      <c r="L162" t="s">
        <v>397</v>
      </c>
      <c r="M162" t="s">
        <v>398</v>
      </c>
      <c r="N162" t="s">
        <v>879</v>
      </c>
      <c r="O162">
        <v>1</v>
      </c>
      <c r="P162" t="s">
        <v>306</v>
      </c>
      <c r="Q162" s="164">
        <v>36534</v>
      </c>
      <c r="R162" s="164">
        <v>36770</v>
      </c>
      <c r="S162" s="164">
        <v>42979</v>
      </c>
      <c r="T162" t="s">
        <v>880</v>
      </c>
      <c r="V162" t="s">
        <v>881</v>
      </c>
      <c r="W162" t="s">
        <v>882</v>
      </c>
      <c r="X162" t="s">
        <v>878</v>
      </c>
      <c r="Y162" t="s">
        <v>881</v>
      </c>
      <c r="Z162" t="s">
        <v>883</v>
      </c>
      <c r="AC162" t="s">
        <v>341</v>
      </c>
      <c r="AD162" s="176">
        <v>1.3</v>
      </c>
    </row>
    <row r="163" spans="1:31" x14ac:dyDescent="0.35">
      <c r="A163" t="s">
        <v>454</v>
      </c>
      <c r="B163">
        <v>1451</v>
      </c>
      <c r="C163" t="s">
        <v>884</v>
      </c>
      <c r="D163">
        <v>41007</v>
      </c>
      <c r="E163" t="s">
        <v>878</v>
      </c>
      <c r="F163" t="s">
        <v>396</v>
      </c>
      <c r="H163">
        <v>2.6</v>
      </c>
      <c r="I163">
        <v>1.6</v>
      </c>
      <c r="K163" t="s">
        <v>296</v>
      </c>
      <c r="L163" t="s">
        <v>397</v>
      </c>
      <c r="M163" t="s">
        <v>398</v>
      </c>
      <c r="N163" t="s">
        <v>879</v>
      </c>
      <c r="O163">
        <v>1</v>
      </c>
      <c r="P163" t="s">
        <v>306</v>
      </c>
      <c r="Q163" t="s">
        <v>885</v>
      </c>
      <c r="R163" s="164">
        <v>42005</v>
      </c>
      <c r="T163" t="s">
        <v>880</v>
      </c>
      <c r="V163" t="s">
        <v>881</v>
      </c>
      <c r="W163" t="s">
        <v>882</v>
      </c>
      <c r="X163" t="s">
        <v>878</v>
      </c>
      <c r="Y163" t="s">
        <v>881</v>
      </c>
      <c r="Z163" t="s">
        <v>886</v>
      </c>
      <c r="AC163" t="s">
        <v>341</v>
      </c>
      <c r="AD163" s="176">
        <v>1.3</v>
      </c>
    </row>
    <row r="164" spans="1:31" x14ac:dyDescent="0.35">
      <c r="A164" t="s">
        <v>291</v>
      </c>
      <c r="B164">
        <v>1015</v>
      </c>
      <c r="C164" t="s">
        <v>887</v>
      </c>
      <c r="D164">
        <v>41007</v>
      </c>
      <c r="E164" t="s">
        <v>878</v>
      </c>
      <c r="F164" t="s">
        <v>396</v>
      </c>
      <c r="H164">
        <v>2.6</v>
      </c>
      <c r="I164">
        <v>1.6</v>
      </c>
      <c r="K164" t="s">
        <v>296</v>
      </c>
      <c r="L164" t="s">
        <v>397</v>
      </c>
      <c r="M164" t="s">
        <v>398</v>
      </c>
      <c r="N164" t="s">
        <v>879</v>
      </c>
      <c r="O164">
        <v>1</v>
      </c>
      <c r="P164" t="s">
        <v>1</v>
      </c>
      <c r="Q164" s="164">
        <v>34708</v>
      </c>
      <c r="R164" s="164">
        <v>34943</v>
      </c>
      <c r="T164" t="s">
        <v>880</v>
      </c>
      <c r="V164" t="s">
        <v>881</v>
      </c>
      <c r="W164" t="s">
        <v>882</v>
      </c>
      <c r="X164" t="s">
        <v>878</v>
      </c>
      <c r="Y164" t="s">
        <v>881</v>
      </c>
      <c r="Z164" t="s">
        <v>888</v>
      </c>
      <c r="AC164" t="s">
        <v>338</v>
      </c>
      <c r="AD164" s="176">
        <v>1.3</v>
      </c>
    </row>
    <row r="165" spans="1:31" x14ac:dyDescent="0.35">
      <c r="A165" t="s">
        <v>305</v>
      </c>
      <c r="B165">
        <v>1218</v>
      </c>
      <c r="C165" t="s">
        <v>878</v>
      </c>
      <c r="D165">
        <v>41007</v>
      </c>
      <c r="E165" t="s">
        <v>878</v>
      </c>
      <c r="F165" t="s">
        <v>396</v>
      </c>
      <c r="H165">
        <v>2.6</v>
      </c>
      <c r="I165">
        <v>1.6</v>
      </c>
      <c r="K165" t="s">
        <v>296</v>
      </c>
      <c r="L165" t="s">
        <v>397</v>
      </c>
      <c r="M165" t="s">
        <v>398</v>
      </c>
      <c r="N165" t="s">
        <v>879</v>
      </c>
      <c r="O165">
        <v>1</v>
      </c>
      <c r="P165" t="s">
        <v>306</v>
      </c>
      <c r="Q165" t="s">
        <v>889</v>
      </c>
      <c r="R165" s="164">
        <v>36039</v>
      </c>
      <c r="T165" t="s">
        <v>880</v>
      </c>
      <c r="V165" t="s">
        <v>881</v>
      </c>
      <c r="W165" t="s">
        <v>882</v>
      </c>
      <c r="X165" t="s">
        <v>878</v>
      </c>
      <c r="Y165" t="s">
        <v>881</v>
      </c>
      <c r="Z165" t="s">
        <v>890</v>
      </c>
      <c r="AC165" t="s">
        <v>341</v>
      </c>
      <c r="AD165" s="176">
        <v>1.3</v>
      </c>
    </row>
    <row r="166" spans="1:31" x14ac:dyDescent="0.35">
      <c r="A166" t="s">
        <v>305</v>
      </c>
      <c r="B166">
        <v>1232</v>
      </c>
      <c r="C166" t="s">
        <v>891</v>
      </c>
      <c r="D166">
        <v>41007</v>
      </c>
      <c r="E166" t="s">
        <v>878</v>
      </c>
      <c r="F166" t="s">
        <v>396</v>
      </c>
      <c r="H166">
        <v>2.6</v>
      </c>
      <c r="I166">
        <v>1.6</v>
      </c>
      <c r="K166" t="s">
        <v>404</v>
      </c>
      <c r="L166" t="s">
        <v>397</v>
      </c>
      <c r="M166" t="s">
        <v>398</v>
      </c>
      <c r="N166" t="s">
        <v>879</v>
      </c>
      <c r="O166">
        <v>1</v>
      </c>
      <c r="P166" t="s">
        <v>306</v>
      </c>
      <c r="Q166" s="164">
        <v>36169</v>
      </c>
      <c r="R166" s="164">
        <v>36404</v>
      </c>
      <c r="S166" s="164">
        <v>41153</v>
      </c>
      <c r="T166" t="s">
        <v>880</v>
      </c>
      <c r="V166" t="s">
        <v>881</v>
      </c>
      <c r="W166" t="s">
        <v>882</v>
      </c>
      <c r="X166" t="s">
        <v>878</v>
      </c>
      <c r="Y166" t="s">
        <v>881</v>
      </c>
      <c r="Z166" t="s">
        <v>892</v>
      </c>
      <c r="AC166" t="s">
        <v>341</v>
      </c>
      <c r="AD166" s="176">
        <v>1.3</v>
      </c>
    </row>
    <row r="167" spans="1:31" x14ac:dyDescent="0.35">
      <c r="A167" t="s">
        <v>305</v>
      </c>
      <c r="B167">
        <v>1267</v>
      </c>
      <c r="C167" t="s">
        <v>893</v>
      </c>
      <c r="D167">
        <v>41007</v>
      </c>
      <c r="E167" t="s">
        <v>878</v>
      </c>
      <c r="F167" t="s">
        <v>396</v>
      </c>
      <c r="H167">
        <v>2.6</v>
      </c>
      <c r="I167">
        <v>1.6</v>
      </c>
      <c r="K167" t="s">
        <v>404</v>
      </c>
      <c r="L167" t="s">
        <v>397</v>
      </c>
      <c r="M167" t="s">
        <v>398</v>
      </c>
      <c r="N167" t="s">
        <v>879</v>
      </c>
      <c r="O167">
        <v>1</v>
      </c>
      <c r="P167" t="s">
        <v>306</v>
      </c>
      <c r="Q167" s="164">
        <v>38361</v>
      </c>
      <c r="R167" s="164">
        <v>38596</v>
      </c>
      <c r="S167" s="164">
        <v>42248</v>
      </c>
      <c r="T167" t="s">
        <v>880</v>
      </c>
      <c r="V167" t="s">
        <v>881</v>
      </c>
      <c r="W167" t="s">
        <v>882</v>
      </c>
      <c r="X167" t="s">
        <v>878</v>
      </c>
      <c r="Y167" t="s">
        <v>881</v>
      </c>
      <c r="Z167" t="s">
        <v>894</v>
      </c>
      <c r="AC167" t="s">
        <v>341</v>
      </c>
      <c r="AD167" s="176">
        <v>1.3</v>
      </c>
    </row>
    <row r="168" spans="1:31" x14ac:dyDescent="0.35">
      <c r="A168" t="s">
        <v>317</v>
      </c>
      <c r="B168">
        <v>1155</v>
      </c>
      <c r="C168" t="s">
        <v>895</v>
      </c>
      <c r="D168">
        <v>41007</v>
      </c>
      <c r="E168" t="s">
        <v>878</v>
      </c>
      <c r="F168" t="s">
        <v>396</v>
      </c>
      <c r="H168">
        <v>2.6</v>
      </c>
      <c r="I168">
        <v>1.6</v>
      </c>
      <c r="K168" t="s">
        <v>404</v>
      </c>
      <c r="L168" t="s">
        <v>640</v>
      </c>
      <c r="M168" t="s">
        <v>398</v>
      </c>
      <c r="N168" t="s">
        <v>879</v>
      </c>
      <c r="O168">
        <v>1</v>
      </c>
      <c r="P168" t="s">
        <v>306</v>
      </c>
      <c r="Q168" s="164">
        <v>37265</v>
      </c>
      <c r="R168" s="164">
        <v>37500</v>
      </c>
      <c r="S168" s="164">
        <v>43374</v>
      </c>
      <c r="T168" t="s">
        <v>880</v>
      </c>
      <c r="V168" t="s">
        <v>881</v>
      </c>
      <c r="W168" t="s">
        <v>882</v>
      </c>
      <c r="X168" t="s">
        <v>878</v>
      </c>
      <c r="Y168" t="s">
        <v>881</v>
      </c>
      <c r="Z168" t="s">
        <v>896</v>
      </c>
      <c r="AC168" t="s">
        <v>341</v>
      </c>
      <c r="AD168" s="176">
        <v>1.3</v>
      </c>
    </row>
    <row r="169" spans="1:31" x14ac:dyDescent="0.35">
      <c r="A169" t="s">
        <v>317</v>
      </c>
      <c r="B169">
        <v>1157</v>
      </c>
      <c r="C169" t="s">
        <v>877</v>
      </c>
      <c r="D169">
        <v>41007</v>
      </c>
      <c r="E169" t="s">
        <v>878</v>
      </c>
      <c r="F169" t="s">
        <v>396</v>
      </c>
      <c r="H169">
        <v>2.6</v>
      </c>
      <c r="I169">
        <v>1.6</v>
      </c>
      <c r="K169" t="s">
        <v>296</v>
      </c>
      <c r="L169" t="s">
        <v>397</v>
      </c>
      <c r="M169" t="s">
        <v>398</v>
      </c>
      <c r="N169" t="s">
        <v>879</v>
      </c>
      <c r="O169">
        <v>1</v>
      </c>
      <c r="P169" t="s">
        <v>306</v>
      </c>
      <c r="Q169" t="s">
        <v>897</v>
      </c>
      <c r="R169" s="164">
        <v>37500</v>
      </c>
      <c r="T169" t="s">
        <v>880</v>
      </c>
      <c r="V169" t="s">
        <v>881</v>
      </c>
      <c r="W169" t="s">
        <v>882</v>
      </c>
      <c r="X169" t="s">
        <v>878</v>
      </c>
      <c r="Y169" t="s">
        <v>881</v>
      </c>
      <c r="Z169" t="s">
        <v>898</v>
      </c>
      <c r="AA169" t="s">
        <v>1</v>
      </c>
      <c r="AC169" t="s">
        <v>341</v>
      </c>
      <c r="AD169" s="176">
        <v>1.3</v>
      </c>
    </row>
    <row r="170" spans="1:31" x14ac:dyDescent="0.35">
      <c r="A170" t="s">
        <v>317</v>
      </c>
      <c r="B170">
        <v>1161</v>
      </c>
      <c r="C170" t="s">
        <v>899</v>
      </c>
      <c r="D170">
        <v>41007</v>
      </c>
      <c r="E170" t="s">
        <v>878</v>
      </c>
      <c r="F170" t="s">
        <v>396</v>
      </c>
      <c r="H170">
        <v>2.6</v>
      </c>
      <c r="I170">
        <v>1.6</v>
      </c>
      <c r="K170" t="s">
        <v>296</v>
      </c>
      <c r="L170" t="s">
        <v>900</v>
      </c>
      <c r="M170" t="s">
        <v>398</v>
      </c>
      <c r="N170" t="s">
        <v>879</v>
      </c>
      <c r="O170">
        <v>1</v>
      </c>
      <c r="P170" t="s">
        <v>306</v>
      </c>
      <c r="Q170" s="164">
        <v>37265</v>
      </c>
      <c r="R170" s="164">
        <v>37500</v>
      </c>
      <c r="T170" t="s">
        <v>880</v>
      </c>
      <c r="V170" t="s">
        <v>881</v>
      </c>
      <c r="W170" t="s">
        <v>882</v>
      </c>
      <c r="X170" t="s">
        <v>878</v>
      </c>
      <c r="Y170" t="s">
        <v>881</v>
      </c>
      <c r="Z170" t="s">
        <v>901</v>
      </c>
      <c r="AC170" t="s">
        <v>341</v>
      </c>
      <c r="AD170" s="176">
        <v>1.3</v>
      </c>
    </row>
    <row r="171" spans="1:31" x14ac:dyDescent="0.35">
      <c r="A171" t="s">
        <v>317</v>
      </c>
      <c r="B171">
        <v>1178</v>
      </c>
      <c r="C171" t="s">
        <v>884</v>
      </c>
      <c r="D171">
        <v>41007</v>
      </c>
      <c r="E171" t="s">
        <v>878</v>
      </c>
      <c r="F171" t="s">
        <v>396</v>
      </c>
      <c r="H171">
        <v>2.6</v>
      </c>
      <c r="I171">
        <v>1.6</v>
      </c>
      <c r="K171" t="s">
        <v>296</v>
      </c>
      <c r="L171" t="s">
        <v>902</v>
      </c>
      <c r="M171" t="s">
        <v>398</v>
      </c>
      <c r="N171" t="s">
        <v>879</v>
      </c>
      <c r="O171">
        <v>1</v>
      </c>
      <c r="P171" t="s">
        <v>306</v>
      </c>
      <c r="Q171" s="164">
        <v>38726</v>
      </c>
      <c r="R171" s="164">
        <v>38961</v>
      </c>
      <c r="T171" t="s">
        <v>880</v>
      </c>
      <c r="V171" t="s">
        <v>881</v>
      </c>
      <c r="W171" t="s">
        <v>882</v>
      </c>
      <c r="X171" t="s">
        <v>878</v>
      </c>
      <c r="Y171" t="s">
        <v>881</v>
      </c>
      <c r="Z171" t="s">
        <v>903</v>
      </c>
      <c r="AC171" t="s">
        <v>341</v>
      </c>
      <c r="AD171" s="176">
        <v>1.3</v>
      </c>
    </row>
    <row r="172" spans="1:31" x14ac:dyDescent="0.35">
      <c r="A172" t="s">
        <v>408</v>
      </c>
      <c r="B172">
        <v>1135</v>
      </c>
      <c r="C172" t="s">
        <v>904</v>
      </c>
      <c r="D172">
        <v>41007</v>
      </c>
      <c r="E172" t="s">
        <v>878</v>
      </c>
      <c r="F172" t="s">
        <v>396</v>
      </c>
      <c r="H172">
        <v>2.6</v>
      </c>
      <c r="I172">
        <v>1.6</v>
      </c>
      <c r="K172" t="s">
        <v>404</v>
      </c>
      <c r="L172" t="s">
        <v>397</v>
      </c>
      <c r="M172" t="s">
        <v>398</v>
      </c>
      <c r="N172" t="s">
        <v>879</v>
      </c>
      <c r="O172">
        <v>1</v>
      </c>
      <c r="P172" t="s">
        <v>306</v>
      </c>
      <c r="Q172" s="164">
        <v>33247</v>
      </c>
      <c r="R172" s="164">
        <v>33482</v>
      </c>
      <c r="S172" s="164">
        <v>39188</v>
      </c>
      <c r="T172" t="s">
        <v>880</v>
      </c>
      <c r="V172" t="s">
        <v>881</v>
      </c>
      <c r="W172" t="s">
        <v>882</v>
      </c>
      <c r="X172" t="s">
        <v>878</v>
      </c>
      <c r="Y172" t="s">
        <v>881</v>
      </c>
      <c r="Z172" t="s">
        <v>905</v>
      </c>
      <c r="AC172" t="s">
        <v>341</v>
      </c>
      <c r="AD172" s="176">
        <v>1.3</v>
      </c>
    </row>
    <row r="173" spans="1:31" x14ac:dyDescent="0.35">
      <c r="A173" t="s">
        <v>469</v>
      </c>
      <c r="B173">
        <v>1083</v>
      </c>
      <c r="C173" t="s">
        <v>878</v>
      </c>
      <c r="D173">
        <v>41007</v>
      </c>
      <c r="E173" t="s">
        <v>878</v>
      </c>
      <c r="F173" t="s">
        <v>396</v>
      </c>
      <c r="H173">
        <v>2.6</v>
      </c>
      <c r="I173">
        <v>1.6</v>
      </c>
      <c r="K173" t="s">
        <v>296</v>
      </c>
      <c r="L173" t="s">
        <v>397</v>
      </c>
      <c r="M173" t="s">
        <v>398</v>
      </c>
      <c r="N173" t="s">
        <v>879</v>
      </c>
      <c r="O173">
        <v>1</v>
      </c>
      <c r="P173" t="s">
        <v>306</v>
      </c>
      <c r="Q173" s="164">
        <v>31421</v>
      </c>
      <c r="R173" s="164">
        <v>31656</v>
      </c>
      <c r="T173" t="s">
        <v>880</v>
      </c>
      <c r="V173" t="s">
        <v>881</v>
      </c>
      <c r="W173" t="s">
        <v>882</v>
      </c>
      <c r="X173" t="s">
        <v>878</v>
      </c>
      <c r="Y173" t="s">
        <v>881</v>
      </c>
      <c r="Z173" t="s">
        <v>906</v>
      </c>
      <c r="AC173" t="s">
        <v>341</v>
      </c>
      <c r="AD173" s="176">
        <v>1.3</v>
      </c>
    </row>
    <row r="174" spans="1:31" x14ac:dyDescent="0.35">
      <c r="A174" t="s">
        <v>469</v>
      </c>
      <c r="B174">
        <v>1140</v>
      </c>
      <c r="C174" t="s">
        <v>877</v>
      </c>
      <c r="D174">
        <v>41007</v>
      </c>
      <c r="E174" t="s">
        <v>878</v>
      </c>
      <c r="F174" t="s">
        <v>396</v>
      </c>
      <c r="H174">
        <v>2.6</v>
      </c>
      <c r="I174">
        <v>1.6</v>
      </c>
      <c r="K174" t="s">
        <v>404</v>
      </c>
      <c r="L174" t="s">
        <v>397</v>
      </c>
      <c r="M174" t="s">
        <v>398</v>
      </c>
      <c r="N174" t="s">
        <v>879</v>
      </c>
      <c r="O174">
        <v>1</v>
      </c>
      <c r="P174" t="s">
        <v>306</v>
      </c>
      <c r="Q174" s="164">
        <v>35073</v>
      </c>
      <c r="R174" s="164">
        <v>35309</v>
      </c>
      <c r="S174" s="164">
        <v>39539</v>
      </c>
      <c r="T174" t="s">
        <v>880</v>
      </c>
      <c r="V174" t="s">
        <v>881</v>
      </c>
      <c r="W174" t="s">
        <v>882</v>
      </c>
      <c r="X174" t="s">
        <v>878</v>
      </c>
      <c r="Y174" t="s">
        <v>881</v>
      </c>
      <c r="Z174" t="s">
        <v>907</v>
      </c>
      <c r="AC174" t="s">
        <v>341</v>
      </c>
      <c r="AD174" s="176">
        <v>1.3</v>
      </c>
    </row>
    <row r="175" spans="1:31" x14ac:dyDescent="0.35">
      <c r="A175" t="s">
        <v>324</v>
      </c>
      <c r="B175">
        <v>1199</v>
      </c>
      <c r="C175" t="s">
        <v>908</v>
      </c>
      <c r="D175">
        <v>41007</v>
      </c>
      <c r="E175" t="s">
        <v>878</v>
      </c>
      <c r="F175" t="s">
        <v>396</v>
      </c>
      <c r="H175">
        <v>2.6</v>
      </c>
      <c r="I175">
        <v>1.6</v>
      </c>
      <c r="K175" t="s">
        <v>404</v>
      </c>
      <c r="L175" t="s">
        <v>397</v>
      </c>
      <c r="M175" t="s">
        <v>398</v>
      </c>
      <c r="N175" t="s">
        <v>879</v>
      </c>
      <c r="O175">
        <v>1</v>
      </c>
      <c r="P175" t="s">
        <v>306</v>
      </c>
      <c r="Q175" t="s">
        <v>909</v>
      </c>
      <c r="R175" s="164">
        <v>39326</v>
      </c>
      <c r="S175" s="164">
        <v>45536</v>
      </c>
      <c r="T175" t="s">
        <v>880</v>
      </c>
      <c r="V175" t="s">
        <v>881</v>
      </c>
      <c r="W175" t="s">
        <v>882</v>
      </c>
      <c r="X175" t="s">
        <v>878</v>
      </c>
      <c r="Y175" t="s">
        <v>881</v>
      </c>
      <c r="Z175" t="s">
        <v>910</v>
      </c>
      <c r="AC175" t="s">
        <v>341</v>
      </c>
      <c r="AD175" s="176">
        <v>1.3</v>
      </c>
    </row>
    <row r="176" spans="1:31" x14ac:dyDescent="0.35">
      <c r="A176" t="s">
        <v>324</v>
      </c>
      <c r="B176">
        <v>1241</v>
      </c>
      <c r="C176" t="s">
        <v>884</v>
      </c>
      <c r="D176">
        <v>41007</v>
      </c>
      <c r="E176" t="s">
        <v>878</v>
      </c>
      <c r="F176" t="s">
        <v>396</v>
      </c>
      <c r="H176">
        <v>2.6</v>
      </c>
      <c r="I176">
        <v>1.6</v>
      </c>
      <c r="K176" t="s">
        <v>296</v>
      </c>
      <c r="L176" t="s">
        <v>397</v>
      </c>
      <c r="M176" t="s">
        <v>398</v>
      </c>
      <c r="N176" t="s">
        <v>879</v>
      </c>
      <c r="O176">
        <v>1</v>
      </c>
      <c r="P176" t="s">
        <v>306</v>
      </c>
      <c r="Q176" t="s">
        <v>911</v>
      </c>
      <c r="R176" s="164">
        <v>40422</v>
      </c>
      <c r="T176" t="s">
        <v>880</v>
      </c>
      <c r="V176" t="s">
        <v>881</v>
      </c>
      <c r="W176" t="s">
        <v>882</v>
      </c>
      <c r="X176" t="s">
        <v>878</v>
      </c>
      <c r="Y176" t="s">
        <v>881</v>
      </c>
      <c r="Z176" t="s">
        <v>912</v>
      </c>
      <c r="AC176" t="s">
        <v>341</v>
      </c>
      <c r="AD176" s="176">
        <v>1.3</v>
      </c>
    </row>
    <row r="177" spans="1:30" x14ac:dyDescent="0.35">
      <c r="A177" t="s">
        <v>324</v>
      </c>
      <c r="B177">
        <v>1259</v>
      </c>
      <c r="C177" t="s">
        <v>913</v>
      </c>
      <c r="D177">
        <v>41007</v>
      </c>
      <c r="E177" t="s">
        <v>878</v>
      </c>
      <c r="F177" t="s">
        <v>396</v>
      </c>
      <c r="H177">
        <v>2.6</v>
      </c>
      <c r="I177">
        <v>1.6</v>
      </c>
      <c r="K177" t="s">
        <v>296</v>
      </c>
      <c r="L177" t="s">
        <v>397</v>
      </c>
      <c r="M177" t="s">
        <v>398</v>
      </c>
      <c r="N177" t="s">
        <v>879</v>
      </c>
      <c r="O177">
        <v>1</v>
      </c>
      <c r="P177" t="s">
        <v>306</v>
      </c>
      <c r="Q177" t="s">
        <v>914</v>
      </c>
      <c r="R177" s="164">
        <v>40787</v>
      </c>
      <c r="T177" t="s">
        <v>880</v>
      </c>
      <c r="V177" t="s">
        <v>881</v>
      </c>
      <c r="W177" t="s">
        <v>882</v>
      </c>
      <c r="X177" t="s">
        <v>878</v>
      </c>
      <c r="Y177" t="s">
        <v>881</v>
      </c>
      <c r="Z177" t="s">
        <v>915</v>
      </c>
      <c r="AA177" t="s">
        <v>1</v>
      </c>
      <c r="AC177" t="s">
        <v>341</v>
      </c>
      <c r="AD177" s="176">
        <v>1.3</v>
      </c>
    </row>
    <row r="178" spans="1:30" x14ac:dyDescent="0.35">
      <c r="A178" t="s">
        <v>324</v>
      </c>
      <c r="B178">
        <v>1260</v>
      </c>
      <c r="C178" t="s">
        <v>916</v>
      </c>
      <c r="D178">
        <v>41007</v>
      </c>
      <c r="E178" t="s">
        <v>878</v>
      </c>
      <c r="F178" t="s">
        <v>396</v>
      </c>
      <c r="H178">
        <v>2.6</v>
      </c>
      <c r="I178">
        <v>1.6</v>
      </c>
      <c r="K178" t="s">
        <v>0</v>
      </c>
      <c r="L178" t="s">
        <v>640</v>
      </c>
      <c r="M178" t="s">
        <v>398</v>
      </c>
      <c r="N178" t="s">
        <v>879</v>
      </c>
      <c r="O178">
        <v>1</v>
      </c>
      <c r="P178" t="s">
        <v>306</v>
      </c>
      <c r="Q178" t="s">
        <v>914</v>
      </c>
      <c r="R178" s="164">
        <v>40787</v>
      </c>
      <c r="T178" t="s">
        <v>880</v>
      </c>
      <c r="V178" t="s">
        <v>881</v>
      </c>
      <c r="W178" t="s">
        <v>882</v>
      </c>
      <c r="X178" t="s">
        <v>878</v>
      </c>
      <c r="Y178" t="s">
        <v>881</v>
      </c>
      <c r="Z178" t="s">
        <v>917</v>
      </c>
      <c r="AC178" t="s">
        <v>341</v>
      </c>
      <c r="AD178" s="176">
        <v>1.3</v>
      </c>
    </row>
    <row r="179" spans="1:30" x14ac:dyDescent="0.35">
      <c r="A179" t="s">
        <v>324</v>
      </c>
      <c r="B179">
        <v>1271</v>
      </c>
      <c r="C179" t="s">
        <v>918</v>
      </c>
      <c r="D179">
        <v>41007</v>
      </c>
      <c r="E179" t="s">
        <v>878</v>
      </c>
      <c r="F179" t="s">
        <v>396</v>
      </c>
      <c r="H179">
        <v>2.6</v>
      </c>
      <c r="I179">
        <v>1.6</v>
      </c>
      <c r="K179" t="s">
        <v>0</v>
      </c>
      <c r="L179" t="s">
        <v>397</v>
      </c>
      <c r="M179" t="s">
        <v>398</v>
      </c>
      <c r="N179" t="s">
        <v>879</v>
      </c>
      <c r="O179">
        <v>1</v>
      </c>
      <c r="P179" t="s">
        <v>306</v>
      </c>
      <c r="Q179" t="s">
        <v>919</v>
      </c>
      <c r="R179" s="164">
        <v>41306</v>
      </c>
      <c r="T179" t="s">
        <v>880</v>
      </c>
      <c r="V179" t="s">
        <v>881</v>
      </c>
      <c r="W179" t="s">
        <v>882</v>
      </c>
      <c r="X179" t="s">
        <v>878</v>
      </c>
      <c r="Y179" t="s">
        <v>881</v>
      </c>
      <c r="Z179" t="s">
        <v>920</v>
      </c>
      <c r="AC179" t="s">
        <v>341</v>
      </c>
      <c r="AD179" s="176">
        <v>1.3</v>
      </c>
    </row>
    <row r="180" spans="1:30" x14ac:dyDescent="0.35">
      <c r="A180" t="s">
        <v>324</v>
      </c>
      <c r="B180">
        <v>1301</v>
      </c>
      <c r="C180" t="s">
        <v>921</v>
      </c>
      <c r="D180">
        <v>41007</v>
      </c>
      <c r="E180" t="s">
        <v>878</v>
      </c>
      <c r="F180" t="s">
        <v>396</v>
      </c>
      <c r="G180" s="163">
        <v>2840</v>
      </c>
      <c r="H180">
        <v>2.6</v>
      </c>
      <c r="I180">
        <v>1.6</v>
      </c>
      <c r="J180" t="s">
        <v>1</v>
      </c>
      <c r="K180" t="s">
        <v>296</v>
      </c>
      <c r="L180" t="s">
        <v>397</v>
      </c>
      <c r="M180" t="s">
        <v>398</v>
      </c>
      <c r="N180" t="s">
        <v>879</v>
      </c>
      <c r="O180">
        <v>1</v>
      </c>
      <c r="P180" t="s">
        <v>306</v>
      </c>
      <c r="Q180" s="164">
        <v>42259</v>
      </c>
      <c r="R180" s="164">
        <v>42614</v>
      </c>
      <c r="T180" t="s">
        <v>880</v>
      </c>
      <c r="V180" t="s">
        <v>881</v>
      </c>
      <c r="W180" t="s">
        <v>882</v>
      </c>
      <c r="X180" t="s">
        <v>878</v>
      </c>
      <c r="Y180" t="s">
        <v>881</v>
      </c>
      <c r="Z180" t="s">
        <v>922</v>
      </c>
      <c r="AA180" t="s">
        <v>1</v>
      </c>
      <c r="AB180" s="164">
        <v>42473</v>
      </c>
      <c r="AC180" t="s">
        <v>341</v>
      </c>
      <c r="AD180" s="176">
        <v>1.3</v>
      </c>
    </row>
    <row r="181" spans="1:30" x14ac:dyDescent="0.35">
      <c r="A181" t="s">
        <v>324</v>
      </c>
      <c r="B181">
        <v>1370</v>
      </c>
      <c r="C181" t="s">
        <v>923</v>
      </c>
      <c r="D181">
        <v>41007</v>
      </c>
      <c r="E181" t="s">
        <v>878</v>
      </c>
      <c r="F181" t="s">
        <v>396</v>
      </c>
      <c r="G181" s="163">
        <v>2722.08</v>
      </c>
      <c r="H181">
        <v>2.6</v>
      </c>
      <c r="I181">
        <v>1.6</v>
      </c>
      <c r="J181" t="s">
        <v>1</v>
      </c>
      <c r="K181" t="s">
        <v>296</v>
      </c>
      <c r="L181" t="s">
        <v>397</v>
      </c>
      <c r="M181" t="s">
        <v>398</v>
      </c>
      <c r="N181" t="s">
        <v>879</v>
      </c>
      <c r="O181">
        <v>1</v>
      </c>
      <c r="P181" t="s">
        <v>306</v>
      </c>
      <c r="Q181" s="164">
        <v>44652</v>
      </c>
      <c r="R181" s="164">
        <v>44682</v>
      </c>
      <c r="T181" t="s">
        <v>880</v>
      </c>
      <c r="V181" t="s">
        <v>881</v>
      </c>
      <c r="W181" t="s">
        <v>882</v>
      </c>
      <c r="X181" t="s">
        <v>878</v>
      </c>
      <c r="Y181" t="s">
        <v>881</v>
      </c>
      <c r="Z181" t="s">
        <v>924</v>
      </c>
      <c r="AA181" t="s">
        <v>1</v>
      </c>
      <c r="AB181" s="164">
        <v>44641</v>
      </c>
      <c r="AC181" t="s">
        <v>341</v>
      </c>
      <c r="AD181" s="176">
        <v>1.3</v>
      </c>
    </row>
    <row r="182" spans="1:30" x14ac:dyDescent="0.35">
      <c r="A182" t="s">
        <v>309</v>
      </c>
      <c r="B182">
        <v>1096</v>
      </c>
      <c r="C182" t="s">
        <v>925</v>
      </c>
      <c r="D182">
        <v>41007</v>
      </c>
      <c r="E182" t="s">
        <v>878</v>
      </c>
      <c r="F182" t="s">
        <v>396</v>
      </c>
      <c r="H182">
        <v>2.6</v>
      </c>
      <c r="I182">
        <v>1.6</v>
      </c>
      <c r="K182" t="s">
        <v>404</v>
      </c>
      <c r="L182" t="s">
        <v>397</v>
      </c>
      <c r="M182" t="s">
        <v>398</v>
      </c>
      <c r="N182" t="s">
        <v>879</v>
      </c>
      <c r="O182">
        <v>1</v>
      </c>
      <c r="P182" t="s">
        <v>306</v>
      </c>
      <c r="Q182" s="164">
        <v>34708</v>
      </c>
      <c r="R182" s="164">
        <v>34943</v>
      </c>
      <c r="S182" s="164">
        <v>43374</v>
      </c>
      <c r="T182" t="s">
        <v>880</v>
      </c>
      <c r="V182" t="s">
        <v>881</v>
      </c>
      <c r="W182" t="s">
        <v>882</v>
      </c>
      <c r="X182" t="s">
        <v>878</v>
      </c>
      <c r="Y182" t="s">
        <v>881</v>
      </c>
      <c r="Z182" t="s">
        <v>926</v>
      </c>
      <c r="AC182" t="s">
        <v>341</v>
      </c>
      <c r="AD182" s="176">
        <v>1.3</v>
      </c>
    </row>
    <row r="183" spans="1:30" x14ac:dyDescent="0.35">
      <c r="A183" t="s">
        <v>309</v>
      </c>
      <c r="B183">
        <v>1117</v>
      </c>
      <c r="C183" t="s">
        <v>877</v>
      </c>
      <c r="D183">
        <v>41007</v>
      </c>
      <c r="E183" t="s">
        <v>878</v>
      </c>
      <c r="F183" t="s">
        <v>396</v>
      </c>
      <c r="H183">
        <v>2.6</v>
      </c>
      <c r="I183">
        <v>1.6</v>
      </c>
      <c r="K183" t="s">
        <v>404</v>
      </c>
      <c r="L183" t="s">
        <v>927</v>
      </c>
      <c r="M183" t="s">
        <v>398</v>
      </c>
      <c r="N183" t="s">
        <v>879</v>
      </c>
      <c r="O183">
        <v>1</v>
      </c>
      <c r="P183" t="s">
        <v>306</v>
      </c>
      <c r="Q183" s="164">
        <v>36534</v>
      </c>
      <c r="R183" s="164">
        <v>36770</v>
      </c>
      <c r="S183" s="164">
        <v>41883</v>
      </c>
      <c r="T183" t="s">
        <v>880</v>
      </c>
      <c r="V183" t="s">
        <v>881</v>
      </c>
      <c r="W183" t="s">
        <v>882</v>
      </c>
      <c r="X183" t="s">
        <v>878</v>
      </c>
      <c r="Y183" t="s">
        <v>881</v>
      </c>
      <c r="Z183" t="s">
        <v>928</v>
      </c>
      <c r="AC183" t="s">
        <v>341</v>
      </c>
      <c r="AD183" s="176">
        <v>1.3</v>
      </c>
    </row>
    <row r="184" spans="1:30" x14ac:dyDescent="0.35">
      <c r="A184" t="s">
        <v>309</v>
      </c>
      <c r="B184">
        <v>1220</v>
      </c>
      <c r="C184" t="s">
        <v>884</v>
      </c>
      <c r="D184">
        <v>41007</v>
      </c>
      <c r="E184" t="s">
        <v>878</v>
      </c>
      <c r="F184" t="s">
        <v>396</v>
      </c>
      <c r="H184">
        <v>2.6</v>
      </c>
      <c r="I184">
        <v>1.6</v>
      </c>
      <c r="K184" t="s">
        <v>296</v>
      </c>
      <c r="L184" t="s">
        <v>397</v>
      </c>
      <c r="M184" t="s">
        <v>398</v>
      </c>
      <c r="N184" t="s">
        <v>879</v>
      </c>
      <c r="O184">
        <v>1</v>
      </c>
      <c r="P184" t="s">
        <v>306</v>
      </c>
      <c r="Q184" s="164">
        <v>41162</v>
      </c>
      <c r="R184" s="164">
        <v>41518</v>
      </c>
      <c r="T184" t="s">
        <v>880</v>
      </c>
      <c r="V184" t="s">
        <v>881</v>
      </c>
      <c r="W184" t="s">
        <v>882</v>
      </c>
      <c r="X184" t="s">
        <v>878</v>
      </c>
      <c r="Y184" t="s">
        <v>881</v>
      </c>
      <c r="Z184" t="s">
        <v>929</v>
      </c>
      <c r="AC184" t="s">
        <v>341</v>
      </c>
      <c r="AD184" s="176">
        <v>1.3</v>
      </c>
    </row>
    <row r="185" spans="1:30" x14ac:dyDescent="0.35">
      <c r="A185" t="s">
        <v>309</v>
      </c>
      <c r="B185">
        <v>1264</v>
      </c>
      <c r="C185" t="s">
        <v>925</v>
      </c>
      <c r="D185">
        <v>41007</v>
      </c>
      <c r="E185" t="s">
        <v>878</v>
      </c>
      <c r="F185" t="s">
        <v>396</v>
      </c>
      <c r="G185" s="163">
        <v>5945.13</v>
      </c>
      <c r="H185">
        <v>2.6</v>
      </c>
      <c r="I185">
        <v>1.6</v>
      </c>
      <c r="J185" t="s">
        <v>295</v>
      </c>
      <c r="K185" t="s">
        <v>296</v>
      </c>
      <c r="L185" t="s">
        <v>502</v>
      </c>
      <c r="M185" t="s">
        <v>398</v>
      </c>
      <c r="N185" t="s">
        <v>879</v>
      </c>
      <c r="O185">
        <v>1</v>
      </c>
      <c r="P185" t="s">
        <v>306</v>
      </c>
      <c r="Q185" t="s">
        <v>930</v>
      </c>
      <c r="R185" s="164">
        <v>43191</v>
      </c>
      <c r="T185" t="s">
        <v>880</v>
      </c>
      <c r="V185" t="s">
        <v>881</v>
      </c>
      <c r="W185" t="s">
        <v>882</v>
      </c>
      <c r="X185" t="s">
        <v>878</v>
      </c>
      <c r="Y185" t="s">
        <v>881</v>
      </c>
      <c r="Z185" t="s">
        <v>931</v>
      </c>
      <c r="AA185" t="s">
        <v>1</v>
      </c>
      <c r="AB185" s="164">
        <v>43615</v>
      </c>
      <c r="AC185" t="s">
        <v>341</v>
      </c>
      <c r="AD185" s="176">
        <v>1.3</v>
      </c>
    </row>
    <row r="186" spans="1:30" x14ac:dyDescent="0.35">
      <c r="A186" t="s">
        <v>476</v>
      </c>
      <c r="B186">
        <v>1198</v>
      </c>
      <c r="C186" t="s">
        <v>932</v>
      </c>
      <c r="D186">
        <v>41007</v>
      </c>
      <c r="E186" t="s">
        <v>878</v>
      </c>
      <c r="F186" t="s">
        <v>396</v>
      </c>
      <c r="H186">
        <v>2.6</v>
      </c>
      <c r="I186">
        <v>1.6</v>
      </c>
      <c r="K186" t="s">
        <v>404</v>
      </c>
      <c r="L186" t="s">
        <v>927</v>
      </c>
      <c r="M186" t="s">
        <v>398</v>
      </c>
      <c r="N186" t="s">
        <v>879</v>
      </c>
      <c r="O186">
        <v>1</v>
      </c>
      <c r="P186" t="s">
        <v>306</v>
      </c>
      <c r="Q186" s="164">
        <v>36169</v>
      </c>
      <c r="R186" s="164">
        <v>36404</v>
      </c>
      <c r="S186" s="164">
        <v>42248</v>
      </c>
      <c r="T186" t="s">
        <v>880</v>
      </c>
      <c r="V186" t="s">
        <v>881</v>
      </c>
      <c r="W186" t="s">
        <v>882</v>
      </c>
      <c r="X186" t="s">
        <v>878</v>
      </c>
      <c r="Y186" t="s">
        <v>881</v>
      </c>
      <c r="Z186" t="s">
        <v>933</v>
      </c>
      <c r="AC186" t="s">
        <v>341</v>
      </c>
      <c r="AD186" s="176">
        <v>1.3</v>
      </c>
    </row>
    <row r="187" spans="1:30" x14ac:dyDescent="0.35">
      <c r="A187" t="s">
        <v>476</v>
      </c>
      <c r="B187">
        <v>1254</v>
      </c>
      <c r="C187" t="s">
        <v>934</v>
      </c>
      <c r="D187">
        <v>41007</v>
      </c>
      <c r="E187" t="s">
        <v>878</v>
      </c>
      <c r="F187" t="s">
        <v>396</v>
      </c>
      <c r="H187">
        <v>2.6</v>
      </c>
      <c r="I187">
        <v>1.6</v>
      </c>
      <c r="K187" t="s">
        <v>296</v>
      </c>
      <c r="L187" t="s">
        <v>397</v>
      </c>
      <c r="M187" t="s">
        <v>398</v>
      </c>
      <c r="N187" t="s">
        <v>879</v>
      </c>
      <c r="O187">
        <v>1</v>
      </c>
      <c r="P187" t="s">
        <v>306</v>
      </c>
      <c r="Q187" t="s">
        <v>935</v>
      </c>
      <c r="R187" s="164">
        <v>39326</v>
      </c>
      <c r="T187" t="s">
        <v>880</v>
      </c>
      <c r="V187" t="s">
        <v>881</v>
      </c>
      <c r="W187" t="s">
        <v>882</v>
      </c>
      <c r="X187" t="s">
        <v>878</v>
      </c>
      <c r="Y187" t="s">
        <v>881</v>
      </c>
      <c r="Z187" t="s">
        <v>936</v>
      </c>
      <c r="AC187" t="s">
        <v>341</v>
      </c>
      <c r="AD187" s="176">
        <v>1.3</v>
      </c>
    </row>
    <row r="188" spans="1:30" x14ac:dyDescent="0.35">
      <c r="A188" t="s">
        <v>482</v>
      </c>
      <c r="B188">
        <v>1163</v>
      </c>
      <c r="C188" t="s">
        <v>937</v>
      </c>
      <c r="D188">
        <v>41007</v>
      </c>
      <c r="E188" t="s">
        <v>878</v>
      </c>
      <c r="F188" t="s">
        <v>396</v>
      </c>
      <c r="H188">
        <v>2.6</v>
      </c>
      <c r="I188">
        <v>1.6</v>
      </c>
      <c r="K188" t="s">
        <v>296</v>
      </c>
      <c r="L188" t="s">
        <v>640</v>
      </c>
      <c r="M188" t="s">
        <v>398</v>
      </c>
      <c r="N188" t="s">
        <v>879</v>
      </c>
      <c r="O188">
        <v>1</v>
      </c>
      <c r="P188" t="s">
        <v>306</v>
      </c>
      <c r="Q188" t="s">
        <v>938</v>
      </c>
      <c r="R188" s="164">
        <v>37500</v>
      </c>
      <c r="T188" t="s">
        <v>880</v>
      </c>
      <c r="V188" t="s">
        <v>881</v>
      </c>
      <c r="W188" t="s">
        <v>882</v>
      </c>
      <c r="X188" t="s">
        <v>878</v>
      </c>
      <c r="Y188" t="s">
        <v>881</v>
      </c>
      <c r="Z188" t="s">
        <v>939</v>
      </c>
      <c r="AC188" t="s">
        <v>341</v>
      </c>
      <c r="AD188" s="176">
        <v>1.3</v>
      </c>
    </row>
    <row r="189" spans="1:30" x14ac:dyDescent="0.35">
      <c r="A189" t="s">
        <v>482</v>
      </c>
      <c r="B189">
        <v>1164</v>
      </c>
      <c r="C189" t="s">
        <v>940</v>
      </c>
      <c r="D189">
        <v>41007</v>
      </c>
      <c r="E189" t="s">
        <v>878</v>
      </c>
      <c r="F189" t="s">
        <v>396</v>
      </c>
      <c r="H189">
        <v>2.6</v>
      </c>
      <c r="I189">
        <v>1.6</v>
      </c>
      <c r="K189" t="s">
        <v>296</v>
      </c>
      <c r="L189" t="s">
        <v>640</v>
      </c>
      <c r="M189" t="s">
        <v>398</v>
      </c>
      <c r="N189" t="s">
        <v>879</v>
      </c>
      <c r="O189">
        <v>1</v>
      </c>
      <c r="P189" t="s">
        <v>306</v>
      </c>
      <c r="Q189" t="s">
        <v>938</v>
      </c>
      <c r="R189" s="164">
        <v>37500</v>
      </c>
      <c r="T189" t="s">
        <v>880</v>
      </c>
      <c r="V189" t="s">
        <v>881</v>
      </c>
      <c r="W189" t="s">
        <v>882</v>
      </c>
      <c r="X189" t="s">
        <v>878</v>
      </c>
      <c r="Y189" t="s">
        <v>881</v>
      </c>
      <c r="Z189" t="s">
        <v>941</v>
      </c>
      <c r="AC189" t="s">
        <v>341</v>
      </c>
      <c r="AD189" s="176">
        <v>1.3</v>
      </c>
    </row>
    <row r="190" spans="1:30" x14ac:dyDescent="0.35">
      <c r="A190" t="s">
        <v>482</v>
      </c>
      <c r="B190">
        <v>1177</v>
      </c>
      <c r="C190" t="s">
        <v>942</v>
      </c>
      <c r="D190">
        <v>41007</v>
      </c>
      <c r="E190" t="s">
        <v>878</v>
      </c>
      <c r="F190" t="s">
        <v>396</v>
      </c>
      <c r="H190">
        <v>2.6</v>
      </c>
      <c r="I190">
        <v>1.6</v>
      </c>
      <c r="K190" t="s">
        <v>404</v>
      </c>
      <c r="L190" t="s">
        <v>397</v>
      </c>
      <c r="M190" t="s">
        <v>398</v>
      </c>
      <c r="N190" t="s">
        <v>879</v>
      </c>
      <c r="O190">
        <v>1</v>
      </c>
      <c r="P190" t="s">
        <v>306</v>
      </c>
      <c r="Q190" s="164">
        <v>38361</v>
      </c>
      <c r="R190" s="164">
        <v>38596</v>
      </c>
      <c r="S190" s="164">
        <v>41153</v>
      </c>
      <c r="T190" t="s">
        <v>880</v>
      </c>
      <c r="V190" t="s">
        <v>881</v>
      </c>
      <c r="W190" t="s">
        <v>882</v>
      </c>
      <c r="X190" t="s">
        <v>878</v>
      </c>
      <c r="Y190" t="s">
        <v>881</v>
      </c>
      <c r="Z190" t="s">
        <v>943</v>
      </c>
      <c r="AC190" t="s">
        <v>341</v>
      </c>
      <c r="AD190" s="176">
        <v>1.3</v>
      </c>
    </row>
    <row r="191" spans="1:30" x14ac:dyDescent="0.35">
      <c r="A191" t="s">
        <v>482</v>
      </c>
      <c r="B191">
        <v>1184</v>
      </c>
      <c r="C191" t="s">
        <v>944</v>
      </c>
      <c r="D191">
        <v>41007</v>
      </c>
      <c r="E191" t="s">
        <v>878</v>
      </c>
      <c r="F191" t="s">
        <v>396</v>
      </c>
      <c r="H191">
        <v>2.6</v>
      </c>
      <c r="I191">
        <v>1.6</v>
      </c>
      <c r="K191" t="s">
        <v>404</v>
      </c>
      <c r="L191" t="s">
        <v>397</v>
      </c>
      <c r="M191" t="s">
        <v>398</v>
      </c>
      <c r="N191" t="s">
        <v>879</v>
      </c>
      <c r="O191">
        <v>1</v>
      </c>
      <c r="P191" t="s">
        <v>306</v>
      </c>
      <c r="Q191" s="164">
        <v>39083</v>
      </c>
      <c r="R191" s="164">
        <v>39083</v>
      </c>
      <c r="S191" s="164">
        <v>41883</v>
      </c>
      <c r="T191" t="s">
        <v>880</v>
      </c>
      <c r="V191" t="s">
        <v>881</v>
      </c>
      <c r="W191" t="s">
        <v>882</v>
      </c>
      <c r="X191" t="s">
        <v>878</v>
      </c>
      <c r="Y191" t="s">
        <v>881</v>
      </c>
      <c r="Z191" t="s">
        <v>945</v>
      </c>
      <c r="AC191" t="s">
        <v>341</v>
      </c>
      <c r="AD191" s="176">
        <v>1.3</v>
      </c>
    </row>
    <row r="192" spans="1:30" x14ac:dyDescent="0.35">
      <c r="A192" t="s">
        <v>482</v>
      </c>
      <c r="B192">
        <v>1275</v>
      </c>
      <c r="C192" t="s">
        <v>946</v>
      </c>
      <c r="D192">
        <v>41007</v>
      </c>
      <c r="E192" t="s">
        <v>878</v>
      </c>
      <c r="F192" t="s">
        <v>396</v>
      </c>
      <c r="G192" s="163">
        <v>3493.34</v>
      </c>
      <c r="H192">
        <v>2.6</v>
      </c>
      <c r="I192">
        <v>1.6</v>
      </c>
      <c r="J192" t="s">
        <v>1</v>
      </c>
      <c r="K192" t="s">
        <v>296</v>
      </c>
      <c r="L192" t="s">
        <v>397</v>
      </c>
      <c r="M192" t="s">
        <v>398</v>
      </c>
      <c r="N192" t="s">
        <v>879</v>
      </c>
      <c r="O192">
        <v>1</v>
      </c>
      <c r="P192" t="s">
        <v>306</v>
      </c>
      <c r="Q192" s="164">
        <v>42619</v>
      </c>
      <c r="R192" s="164">
        <v>42979</v>
      </c>
      <c r="T192" t="s">
        <v>880</v>
      </c>
      <c r="V192" t="s">
        <v>881</v>
      </c>
      <c r="W192" t="s">
        <v>882</v>
      </c>
      <c r="X192" t="s">
        <v>878</v>
      </c>
      <c r="Y192" t="s">
        <v>881</v>
      </c>
      <c r="Z192" t="s">
        <v>947</v>
      </c>
      <c r="AA192" t="s">
        <v>1</v>
      </c>
      <c r="AB192" s="164">
        <v>42604</v>
      </c>
      <c r="AC192" t="s">
        <v>341</v>
      </c>
      <c r="AD192" s="176">
        <v>1.3</v>
      </c>
    </row>
    <row r="193" spans="1:30" x14ac:dyDescent="0.35">
      <c r="A193" t="s">
        <v>432</v>
      </c>
      <c r="B193">
        <v>1268</v>
      </c>
      <c r="C193" t="s">
        <v>878</v>
      </c>
      <c r="D193">
        <v>41007</v>
      </c>
      <c r="E193" t="s">
        <v>878</v>
      </c>
      <c r="F193" t="s">
        <v>396</v>
      </c>
      <c r="H193">
        <v>2.6</v>
      </c>
      <c r="I193">
        <v>1.6</v>
      </c>
      <c r="K193" t="s">
        <v>296</v>
      </c>
      <c r="L193" t="s">
        <v>397</v>
      </c>
      <c r="M193" t="s">
        <v>398</v>
      </c>
      <c r="N193" t="s">
        <v>879</v>
      </c>
      <c r="O193">
        <v>1</v>
      </c>
      <c r="P193" t="s">
        <v>306</v>
      </c>
      <c r="Q193" s="164">
        <v>40548</v>
      </c>
      <c r="R193" s="164">
        <v>40664</v>
      </c>
      <c r="T193" t="s">
        <v>880</v>
      </c>
      <c r="V193" t="s">
        <v>881</v>
      </c>
      <c r="W193" t="s">
        <v>882</v>
      </c>
      <c r="X193" t="s">
        <v>878</v>
      </c>
      <c r="Y193" t="s">
        <v>881</v>
      </c>
      <c r="Z193" t="s">
        <v>948</v>
      </c>
      <c r="AC193" t="s">
        <v>341</v>
      </c>
      <c r="AD193" s="176">
        <v>1.3</v>
      </c>
    </row>
    <row r="194" spans="1:30" x14ac:dyDescent="0.35">
      <c r="A194" t="s">
        <v>584</v>
      </c>
      <c r="B194">
        <v>1257</v>
      </c>
      <c r="C194" t="s">
        <v>949</v>
      </c>
      <c r="D194">
        <v>41007</v>
      </c>
      <c r="E194" t="s">
        <v>878</v>
      </c>
      <c r="F194" t="s">
        <v>396</v>
      </c>
      <c r="H194">
        <v>2.6</v>
      </c>
      <c r="I194">
        <v>1.6</v>
      </c>
      <c r="K194" t="s">
        <v>404</v>
      </c>
      <c r="L194" t="s">
        <v>397</v>
      </c>
      <c r="M194" t="s">
        <v>398</v>
      </c>
      <c r="N194" t="s">
        <v>879</v>
      </c>
      <c r="O194">
        <v>1</v>
      </c>
      <c r="P194" t="s">
        <v>306</v>
      </c>
      <c r="Q194" s="164">
        <v>36534</v>
      </c>
      <c r="R194" s="164">
        <v>36770</v>
      </c>
      <c r="S194" s="164">
        <v>40148</v>
      </c>
      <c r="T194" t="s">
        <v>880</v>
      </c>
      <c r="V194" t="s">
        <v>881</v>
      </c>
      <c r="W194" t="s">
        <v>882</v>
      </c>
      <c r="X194" t="s">
        <v>878</v>
      </c>
      <c r="Y194" t="s">
        <v>881</v>
      </c>
      <c r="Z194" t="s">
        <v>950</v>
      </c>
      <c r="AC194" t="s">
        <v>341</v>
      </c>
      <c r="AD194" s="176">
        <v>1.3</v>
      </c>
    </row>
    <row r="195" spans="1:30" x14ac:dyDescent="0.35">
      <c r="A195" t="s">
        <v>584</v>
      </c>
      <c r="B195">
        <v>1343</v>
      </c>
      <c r="C195" t="s">
        <v>951</v>
      </c>
      <c r="D195">
        <v>41007</v>
      </c>
      <c r="E195" t="s">
        <v>878</v>
      </c>
      <c r="F195" t="s">
        <v>396</v>
      </c>
      <c r="H195">
        <v>2.6</v>
      </c>
      <c r="I195">
        <v>1.6</v>
      </c>
      <c r="K195" t="s">
        <v>296</v>
      </c>
      <c r="L195" t="s">
        <v>397</v>
      </c>
      <c r="M195" t="s">
        <v>398</v>
      </c>
      <c r="N195" t="s">
        <v>879</v>
      </c>
      <c r="O195">
        <v>1</v>
      </c>
      <c r="P195" t="s">
        <v>306</v>
      </c>
      <c r="Q195" s="164">
        <v>42005</v>
      </c>
      <c r="R195" s="164">
        <v>42005</v>
      </c>
      <c r="T195" t="s">
        <v>880</v>
      </c>
      <c r="V195" t="s">
        <v>881</v>
      </c>
      <c r="W195" t="s">
        <v>882</v>
      </c>
      <c r="X195" t="s">
        <v>878</v>
      </c>
      <c r="Y195" t="s">
        <v>881</v>
      </c>
      <c r="Z195" t="s">
        <v>952</v>
      </c>
      <c r="AC195" t="s">
        <v>341</v>
      </c>
      <c r="AD195" s="176">
        <v>1.3</v>
      </c>
    </row>
    <row r="196" spans="1:30" x14ac:dyDescent="0.35">
      <c r="A196" t="s">
        <v>434</v>
      </c>
      <c r="B196">
        <v>1114</v>
      </c>
      <c r="C196" t="s">
        <v>884</v>
      </c>
      <c r="D196">
        <v>41007</v>
      </c>
      <c r="E196" t="s">
        <v>878</v>
      </c>
      <c r="F196" t="s">
        <v>396</v>
      </c>
      <c r="H196">
        <v>2.6</v>
      </c>
      <c r="I196">
        <v>1.6</v>
      </c>
      <c r="K196" t="s">
        <v>296</v>
      </c>
      <c r="L196" t="s">
        <v>397</v>
      </c>
      <c r="M196" t="s">
        <v>398</v>
      </c>
      <c r="N196" t="s">
        <v>879</v>
      </c>
      <c r="O196">
        <v>1</v>
      </c>
      <c r="P196" t="s">
        <v>306</v>
      </c>
      <c r="Q196" t="s">
        <v>554</v>
      </c>
      <c r="R196" s="164">
        <v>40787</v>
      </c>
      <c r="T196" t="s">
        <v>880</v>
      </c>
      <c r="V196" t="s">
        <v>881</v>
      </c>
      <c r="W196" t="s">
        <v>882</v>
      </c>
      <c r="X196" t="s">
        <v>878</v>
      </c>
      <c r="Y196" t="s">
        <v>881</v>
      </c>
      <c r="Z196" t="s">
        <v>953</v>
      </c>
      <c r="AC196" t="s">
        <v>341</v>
      </c>
      <c r="AD196" s="176">
        <v>1.3</v>
      </c>
    </row>
    <row r="197" spans="1:30" x14ac:dyDescent="0.35">
      <c r="A197" t="s">
        <v>403</v>
      </c>
      <c r="B197">
        <v>1074</v>
      </c>
      <c r="C197" t="s">
        <v>878</v>
      </c>
      <c r="D197">
        <v>41007</v>
      </c>
      <c r="E197" t="s">
        <v>878</v>
      </c>
      <c r="F197" t="s">
        <v>396</v>
      </c>
      <c r="H197">
        <v>2.6</v>
      </c>
      <c r="I197">
        <v>1.6</v>
      </c>
      <c r="K197" t="s">
        <v>296</v>
      </c>
      <c r="L197" t="s">
        <v>397</v>
      </c>
      <c r="M197" t="s">
        <v>398</v>
      </c>
      <c r="N197" t="s">
        <v>879</v>
      </c>
      <c r="O197">
        <v>1</v>
      </c>
      <c r="P197" t="s">
        <v>306</v>
      </c>
      <c r="Q197" s="164">
        <v>33247</v>
      </c>
      <c r="R197" s="164">
        <v>33482</v>
      </c>
      <c r="T197" t="s">
        <v>880</v>
      </c>
      <c r="V197" t="s">
        <v>881</v>
      </c>
      <c r="W197" t="s">
        <v>882</v>
      </c>
      <c r="X197" t="s">
        <v>878</v>
      </c>
      <c r="Y197" t="s">
        <v>881</v>
      </c>
      <c r="Z197" t="s">
        <v>954</v>
      </c>
      <c r="AC197" t="s">
        <v>341</v>
      </c>
      <c r="AD197" s="176">
        <v>1.3</v>
      </c>
    </row>
    <row r="198" spans="1:30" x14ac:dyDescent="0.35">
      <c r="A198" t="s">
        <v>403</v>
      </c>
      <c r="B198">
        <v>1098</v>
      </c>
      <c r="C198" t="s">
        <v>955</v>
      </c>
      <c r="D198">
        <v>41007</v>
      </c>
      <c r="E198" t="s">
        <v>878</v>
      </c>
      <c r="F198" t="s">
        <v>396</v>
      </c>
      <c r="H198">
        <v>2.6</v>
      </c>
      <c r="I198">
        <v>1.6</v>
      </c>
      <c r="K198" t="s">
        <v>404</v>
      </c>
      <c r="L198" t="s">
        <v>397</v>
      </c>
      <c r="M198" t="s">
        <v>398</v>
      </c>
      <c r="N198" t="s">
        <v>879</v>
      </c>
      <c r="O198">
        <v>1</v>
      </c>
      <c r="P198" t="s">
        <v>306</v>
      </c>
      <c r="Q198" s="164">
        <v>36169</v>
      </c>
      <c r="R198" s="164">
        <v>36404</v>
      </c>
      <c r="S198" s="164">
        <v>39190</v>
      </c>
      <c r="T198" t="s">
        <v>880</v>
      </c>
      <c r="V198" t="s">
        <v>881</v>
      </c>
      <c r="W198" t="s">
        <v>882</v>
      </c>
      <c r="X198" t="s">
        <v>878</v>
      </c>
      <c r="Y198" t="s">
        <v>881</v>
      </c>
      <c r="Z198" t="s">
        <v>956</v>
      </c>
      <c r="AC198" t="s">
        <v>341</v>
      </c>
      <c r="AD198" s="176">
        <v>1.3</v>
      </c>
    </row>
    <row r="199" spans="1:30" x14ac:dyDescent="0.35">
      <c r="A199" t="s">
        <v>403</v>
      </c>
      <c r="B199">
        <v>1161</v>
      </c>
      <c r="C199" t="s">
        <v>957</v>
      </c>
      <c r="D199">
        <v>41007</v>
      </c>
      <c r="E199" t="s">
        <v>878</v>
      </c>
      <c r="F199" t="s">
        <v>396</v>
      </c>
      <c r="H199">
        <v>2.6</v>
      </c>
      <c r="I199">
        <v>1.6</v>
      </c>
      <c r="K199" t="s">
        <v>296</v>
      </c>
      <c r="L199" t="s">
        <v>397</v>
      </c>
      <c r="M199" t="s">
        <v>398</v>
      </c>
      <c r="N199" t="s">
        <v>879</v>
      </c>
      <c r="O199">
        <v>1</v>
      </c>
      <c r="P199" t="s">
        <v>306</v>
      </c>
      <c r="Q199" t="s">
        <v>958</v>
      </c>
      <c r="R199" s="164">
        <v>41883</v>
      </c>
      <c r="T199" t="s">
        <v>880</v>
      </c>
      <c r="V199" t="s">
        <v>881</v>
      </c>
      <c r="W199" t="s">
        <v>882</v>
      </c>
      <c r="X199" t="s">
        <v>878</v>
      </c>
      <c r="Y199" t="s">
        <v>881</v>
      </c>
      <c r="Z199" t="s">
        <v>959</v>
      </c>
      <c r="AC199" t="s">
        <v>341</v>
      </c>
      <c r="AD199" s="176">
        <v>1.3</v>
      </c>
    </row>
    <row r="200" spans="1:30" x14ac:dyDescent="0.35">
      <c r="A200" t="s">
        <v>447</v>
      </c>
      <c r="B200">
        <v>1065</v>
      </c>
      <c r="C200" t="s">
        <v>960</v>
      </c>
      <c r="D200">
        <v>41007</v>
      </c>
      <c r="E200" t="s">
        <v>878</v>
      </c>
      <c r="F200" t="s">
        <v>396</v>
      </c>
      <c r="H200">
        <v>2.6</v>
      </c>
      <c r="I200">
        <v>1.6</v>
      </c>
      <c r="K200" t="s">
        <v>404</v>
      </c>
      <c r="L200" t="s">
        <v>297</v>
      </c>
      <c r="M200" t="s">
        <v>398</v>
      </c>
      <c r="N200" t="s">
        <v>879</v>
      </c>
      <c r="O200">
        <v>1</v>
      </c>
      <c r="P200" t="s">
        <v>306</v>
      </c>
      <c r="Q200" t="s">
        <v>961</v>
      </c>
      <c r="R200" s="164">
        <v>29521</v>
      </c>
      <c r="S200" s="164">
        <v>36192</v>
      </c>
      <c r="T200" t="s">
        <v>880</v>
      </c>
      <c r="V200" t="s">
        <v>881</v>
      </c>
      <c r="W200" t="s">
        <v>882</v>
      </c>
      <c r="X200" t="s">
        <v>878</v>
      </c>
      <c r="Y200" t="s">
        <v>881</v>
      </c>
      <c r="Z200" t="s">
        <v>962</v>
      </c>
      <c r="AC200" t="s">
        <v>341</v>
      </c>
      <c r="AD200" s="176">
        <v>1.3</v>
      </c>
    </row>
    <row r="201" spans="1:30" x14ac:dyDescent="0.35">
      <c r="A201" t="s">
        <v>447</v>
      </c>
      <c r="B201">
        <v>1164</v>
      </c>
      <c r="C201" t="s">
        <v>963</v>
      </c>
      <c r="D201">
        <v>41007</v>
      </c>
      <c r="E201" t="s">
        <v>878</v>
      </c>
      <c r="F201" t="s">
        <v>396</v>
      </c>
      <c r="H201">
        <v>2.6</v>
      </c>
      <c r="I201">
        <v>1.6</v>
      </c>
      <c r="K201" t="s">
        <v>404</v>
      </c>
      <c r="L201" t="s">
        <v>964</v>
      </c>
      <c r="M201" t="s">
        <v>398</v>
      </c>
      <c r="N201" t="s">
        <v>879</v>
      </c>
      <c r="O201">
        <v>1</v>
      </c>
      <c r="P201" t="s">
        <v>306</v>
      </c>
      <c r="Q201" s="164">
        <v>36169</v>
      </c>
      <c r="R201" s="164">
        <v>36404</v>
      </c>
      <c r="S201" s="164">
        <v>42248</v>
      </c>
      <c r="T201" t="s">
        <v>880</v>
      </c>
      <c r="V201" t="s">
        <v>881</v>
      </c>
      <c r="W201" t="s">
        <v>882</v>
      </c>
      <c r="X201" t="s">
        <v>878</v>
      </c>
      <c r="Y201" t="s">
        <v>881</v>
      </c>
      <c r="Z201" t="s">
        <v>965</v>
      </c>
      <c r="AC201" t="s">
        <v>341</v>
      </c>
      <c r="AD201" s="176">
        <v>1.3</v>
      </c>
    </row>
    <row r="202" spans="1:30" x14ac:dyDescent="0.35">
      <c r="A202" t="s">
        <v>447</v>
      </c>
      <c r="B202">
        <v>1198</v>
      </c>
      <c r="C202" t="s">
        <v>966</v>
      </c>
      <c r="D202">
        <v>41007</v>
      </c>
      <c r="E202" t="s">
        <v>878</v>
      </c>
      <c r="F202" t="s">
        <v>396</v>
      </c>
      <c r="H202">
        <v>2.6</v>
      </c>
      <c r="I202">
        <v>1.6</v>
      </c>
      <c r="K202" t="s">
        <v>843</v>
      </c>
      <c r="L202" t="s">
        <v>397</v>
      </c>
      <c r="M202" t="s">
        <v>398</v>
      </c>
      <c r="N202" t="s">
        <v>879</v>
      </c>
      <c r="O202">
        <v>1</v>
      </c>
      <c r="P202" t="s">
        <v>306</v>
      </c>
      <c r="Q202" s="164">
        <v>37995</v>
      </c>
      <c r="R202" s="164">
        <v>38231</v>
      </c>
      <c r="T202" t="s">
        <v>880</v>
      </c>
      <c r="V202" t="s">
        <v>881</v>
      </c>
      <c r="W202" t="s">
        <v>882</v>
      </c>
      <c r="X202" t="s">
        <v>878</v>
      </c>
      <c r="Y202" t="s">
        <v>881</v>
      </c>
      <c r="Z202" t="s">
        <v>967</v>
      </c>
      <c r="AC202" t="s">
        <v>341</v>
      </c>
      <c r="AD202" s="176">
        <v>1.3</v>
      </c>
    </row>
    <row r="203" spans="1:30" x14ac:dyDescent="0.35">
      <c r="A203" t="s">
        <v>447</v>
      </c>
      <c r="B203">
        <v>1218</v>
      </c>
      <c r="C203" t="s">
        <v>968</v>
      </c>
      <c r="D203">
        <v>41007</v>
      </c>
      <c r="E203" t="s">
        <v>878</v>
      </c>
      <c r="F203" t="s">
        <v>396</v>
      </c>
      <c r="H203">
        <v>2.6</v>
      </c>
      <c r="I203">
        <v>1.6</v>
      </c>
      <c r="K203" t="s">
        <v>404</v>
      </c>
      <c r="L203" t="s">
        <v>640</v>
      </c>
      <c r="M203" t="s">
        <v>398</v>
      </c>
      <c r="N203" t="s">
        <v>879</v>
      </c>
      <c r="O203">
        <v>1</v>
      </c>
      <c r="P203" t="s">
        <v>306</v>
      </c>
      <c r="Q203" s="164">
        <v>39091</v>
      </c>
      <c r="R203" s="164">
        <v>39326</v>
      </c>
      <c r="S203" s="164">
        <v>42248</v>
      </c>
      <c r="T203" t="s">
        <v>880</v>
      </c>
      <c r="V203" t="s">
        <v>881</v>
      </c>
      <c r="W203" t="s">
        <v>882</v>
      </c>
      <c r="X203" t="s">
        <v>878</v>
      </c>
      <c r="Y203" t="s">
        <v>881</v>
      </c>
      <c r="Z203" t="s">
        <v>969</v>
      </c>
      <c r="AC203" t="s">
        <v>341</v>
      </c>
      <c r="AD203" s="176">
        <v>1.3</v>
      </c>
    </row>
    <row r="204" spans="1:30" x14ac:dyDescent="0.35">
      <c r="A204" t="s">
        <v>494</v>
      </c>
      <c r="B204">
        <v>1191</v>
      </c>
      <c r="C204" t="s">
        <v>878</v>
      </c>
      <c r="D204">
        <v>41007</v>
      </c>
      <c r="E204" t="s">
        <v>878</v>
      </c>
      <c r="F204" t="s">
        <v>396</v>
      </c>
      <c r="H204">
        <v>2.6</v>
      </c>
      <c r="I204">
        <v>1.6</v>
      </c>
      <c r="K204" t="s">
        <v>296</v>
      </c>
      <c r="L204" t="s">
        <v>397</v>
      </c>
      <c r="M204" t="s">
        <v>398</v>
      </c>
      <c r="N204" t="s">
        <v>879</v>
      </c>
      <c r="O204">
        <v>1</v>
      </c>
      <c r="P204" t="s">
        <v>306</v>
      </c>
      <c r="Q204" s="164">
        <v>37995</v>
      </c>
      <c r="R204" s="164">
        <v>38231</v>
      </c>
      <c r="T204" t="s">
        <v>880</v>
      </c>
      <c r="V204" t="s">
        <v>881</v>
      </c>
      <c r="W204" t="s">
        <v>882</v>
      </c>
      <c r="X204" t="s">
        <v>878</v>
      </c>
      <c r="Y204" t="s">
        <v>881</v>
      </c>
      <c r="Z204" t="s">
        <v>970</v>
      </c>
      <c r="AC204" t="s">
        <v>341</v>
      </c>
      <c r="AD204" s="176">
        <v>1.3</v>
      </c>
    </row>
    <row r="205" spans="1:30" x14ac:dyDescent="0.35">
      <c r="A205" t="s">
        <v>414</v>
      </c>
      <c r="B205">
        <v>1101</v>
      </c>
      <c r="C205" t="s">
        <v>971</v>
      </c>
      <c r="D205">
        <v>41007</v>
      </c>
      <c r="E205" t="s">
        <v>878</v>
      </c>
      <c r="F205" t="s">
        <v>396</v>
      </c>
      <c r="H205">
        <v>2.6</v>
      </c>
      <c r="I205">
        <v>1.6</v>
      </c>
      <c r="K205" t="s">
        <v>404</v>
      </c>
      <c r="L205" t="s">
        <v>972</v>
      </c>
      <c r="M205" t="s">
        <v>398</v>
      </c>
      <c r="N205" t="s">
        <v>879</v>
      </c>
      <c r="O205">
        <v>1</v>
      </c>
      <c r="P205" t="s">
        <v>306</v>
      </c>
      <c r="Q205" s="164">
        <v>30835</v>
      </c>
      <c r="R205" s="164">
        <v>30718</v>
      </c>
      <c r="S205" s="164">
        <v>37347</v>
      </c>
      <c r="T205" t="s">
        <v>880</v>
      </c>
      <c r="V205" t="s">
        <v>881</v>
      </c>
      <c r="W205" t="s">
        <v>882</v>
      </c>
      <c r="X205" t="s">
        <v>878</v>
      </c>
      <c r="Y205" t="s">
        <v>881</v>
      </c>
      <c r="Z205" t="s">
        <v>973</v>
      </c>
      <c r="AC205" t="s">
        <v>341</v>
      </c>
      <c r="AD205" s="176">
        <v>1.3</v>
      </c>
    </row>
    <row r="206" spans="1:30" x14ac:dyDescent="0.35">
      <c r="A206" t="s">
        <v>414</v>
      </c>
      <c r="B206">
        <v>1123</v>
      </c>
      <c r="C206" t="s">
        <v>974</v>
      </c>
      <c r="D206">
        <v>41007</v>
      </c>
      <c r="E206" t="s">
        <v>878</v>
      </c>
      <c r="F206" t="s">
        <v>396</v>
      </c>
      <c r="H206">
        <v>2.6</v>
      </c>
      <c r="I206">
        <v>1.6</v>
      </c>
      <c r="K206" t="s">
        <v>404</v>
      </c>
      <c r="L206" t="s">
        <v>397</v>
      </c>
      <c r="M206" t="s">
        <v>398</v>
      </c>
      <c r="N206" t="s">
        <v>879</v>
      </c>
      <c r="O206">
        <v>1</v>
      </c>
      <c r="P206" t="s">
        <v>306</v>
      </c>
      <c r="Q206" s="164">
        <v>31421</v>
      </c>
      <c r="R206" s="164">
        <v>31656</v>
      </c>
      <c r="S206" s="164">
        <v>39374</v>
      </c>
      <c r="T206" t="s">
        <v>880</v>
      </c>
      <c r="V206" t="s">
        <v>881</v>
      </c>
      <c r="W206" t="s">
        <v>882</v>
      </c>
      <c r="X206" t="s">
        <v>878</v>
      </c>
      <c r="Y206" t="s">
        <v>881</v>
      </c>
      <c r="Z206" t="s">
        <v>975</v>
      </c>
      <c r="AC206" t="s">
        <v>341</v>
      </c>
      <c r="AD206" s="176">
        <v>1.3</v>
      </c>
    </row>
    <row r="207" spans="1:30" x14ac:dyDescent="0.35">
      <c r="A207" t="s">
        <v>414</v>
      </c>
      <c r="B207">
        <v>1125</v>
      </c>
      <c r="C207" t="s">
        <v>976</v>
      </c>
      <c r="D207">
        <v>41007</v>
      </c>
      <c r="E207" t="s">
        <v>878</v>
      </c>
      <c r="F207" t="s">
        <v>396</v>
      </c>
      <c r="H207">
        <v>2.6</v>
      </c>
      <c r="I207">
        <v>1.6</v>
      </c>
      <c r="K207" t="s">
        <v>295</v>
      </c>
      <c r="L207" t="s">
        <v>397</v>
      </c>
      <c r="M207" t="s">
        <v>398</v>
      </c>
      <c r="N207" t="s">
        <v>879</v>
      </c>
      <c r="O207">
        <v>1</v>
      </c>
      <c r="P207" t="s">
        <v>977</v>
      </c>
      <c r="Q207" s="164">
        <v>31424</v>
      </c>
      <c r="R207" s="164">
        <v>31747</v>
      </c>
      <c r="S207" s="164">
        <v>34943</v>
      </c>
      <c r="T207" t="s">
        <v>880</v>
      </c>
      <c r="V207" t="s">
        <v>881</v>
      </c>
      <c r="W207" t="s">
        <v>882</v>
      </c>
      <c r="X207" t="s">
        <v>878</v>
      </c>
      <c r="Y207" t="s">
        <v>881</v>
      </c>
      <c r="Z207" t="s">
        <v>978</v>
      </c>
      <c r="AC207" t="s">
        <v>341</v>
      </c>
      <c r="AD207" s="176">
        <v>1.3</v>
      </c>
    </row>
    <row r="208" spans="1:30" x14ac:dyDescent="0.35">
      <c r="A208" t="s">
        <v>414</v>
      </c>
      <c r="B208">
        <v>1126</v>
      </c>
      <c r="C208" t="s">
        <v>974</v>
      </c>
      <c r="D208">
        <v>41007</v>
      </c>
      <c r="E208" t="s">
        <v>878</v>
      </c>
      <c r="F208" t="s">
        <v>396</v>
      </c>
      <c r="H208">
        <v>2.6</v>
      </c>
      <c r="I208">
        <v>1.6</v>
      </c>
      <c r="K208" t="s">
        <v>404</v>
      </c>
      <c r="L208" t="s">
        <v>397</v>
      </c>
      <c r="M208" t="s">
        <v>398</v>
      </c>
      <c r="N208" t="s">
        <v>879</v>
      </c>
      <c r="O208">
        <v>1</v>
      </c>
      <c r="P208" t="s">
        <v>1</v>
      </c>
      <c r="Q208" s="164">
        <v>31424</v>
      </c>
      <c r="R208" s="164">
        <v>31747</v>
      </c>
      <c r="S208" s="164">
        <v>36039</v>
      </c>
      <c r="T208" t="s">
        <v>880</v>
      </c>
      <c r="V208" t="s">
        <v>881</v>
      </c>
      <c r="W208" t="s">
        <v>882</v>
      </c>
      <c r="X208" t="s">
        <v>878</v>
      </c>
      <c r="Y208" t="s">
        <v>881</v>
      </c>
      <c r="Z208" t="s">
        <v>979</v>
      </c>
      <c r="AC208" t="s">
        <v>341</v>
      </c>
      <c r="AD208" s="176">
        <v>1.3</v>
      </c>
    </row>
    <row r="209" spans="1:30" x14ac:dyDescent="0.35">
      <c r="A209" t="s">
        <v>414</v>
      </c>
      <c r="B209">
        <v>1208</v>
      </c>
      <c r="C209" t="s">
        <v>980</v>
      </c>
      <c r="D209">
        <v>41007</v>
      </c>
      <c r="E209" t="s">
        <v>878</v>
      </c>
      <c r="F209" t="s">
        <v>396</v>
      </c>
      <c r="H209">
        <v>2.6</v>
      </c>
      <c r="I209">
        <v>1.6</v>
      </c>
      <c r="K209" t="s">
        <v>296</v>
      </c>
      <c r="L209" t="s">
        <v>397</v>
      </c>
      <c r="M209" t="s">
        <v>398</v>
      </c>
      <c r="N209" t="s">
        <v>879</v>
      </c>
      <c r="O209">
        <v>1</v>
      </c>
      <c r="P209" t="s">
        <v>306</v>
      </c>
      <c r="Q209" t="s">
        <v>981</v>
      </c>
      <c r="R209" s="164">
        <v>38961</v>
      </c>
      <c r="T209" t="s">
        <v>880</v>
      </c>
      <c r="V209" t="s">
        <v>881</v>
      </c>
      <c r="W209" t="s">
        <v>882</v>
      </c>
      <c r="X209" t="s">
        <v>878</v>
      </c>
      <c r="Y209" t="s">
        <v>881</v>
      </c>
      <c r="Z209" t="s">
        <v>982</v>
      </c>
      <c r="AC209" t="s">
        <v>341</v>
      </c>
      <c r="AD209" s="176">
        <v>1.3</v>
      </c>
    </row>
    <row r="210" spans="1:30" x14ac:dyDescent="0.35">
      <c r="A210" t="s">
        <v>419</v>
      </c>
      <c r="B210">
        <v>1063</v>
      </c>
      <c r="C210" t="s">
        <v>971</v>
      </c>
      <c r="D210">
        <v>41007</v>
      </c>
      <c r="E210" t="s">
        <v>878</v>
      </c>
      <c r="F210" t="s">
        <v>396</v>
      </c>
      <c r="H210">
        <v>2.6</v>
      </c>
      <c r="I210">
        <v>1.6</v>
      </c>
      <c r="K210" t="s">
        <v>404</v>
      </c>
      <c r="L210" t="s">
        <v>397</v>
      </c>
      <c r="M210" t="s">
        <v>398</v>
      </c>
      <c r="N210" t="s">
        <v>879</v>
      </c>
      <c r="O210">
        <v>1</v>
      </c>
      <c r="P210" t="s">
        <v>306</v>
      </c>
      <c r="Q210" s="164">
        <v>30742</v>
      </c>
      <c r="R210" s="164">
        <v>30684</v>
      </c>
      <c r="S210" s="164">
        <v>36039</v>
      </c>
      <c r="T210" t="s">
        <v>880</v>
      </c>
      <c r="V210" t="s">
        <v>881</v>
      </c>
      <c r="W210" t="s">
        <v>882</v>
      </c>
      <c r="X210" t="s">
        <v>878</v>
      </c>
      <c r="Y210" t="s">
        <v>881</v>
      </c>
      <c r="Z210" t="s">
        <v>983</v>
      </c>
      <c r="AC210" t="s">
        <v>341</v>
      </c>
      <c r="AD210" s="176">
        <v>1.3</v>
      </c>
    </row>
    <row r="211" spans="1:30" x14ac:dyDescent="0.35">
      <c r="A211" t="s">
        <v>419</v>
      </c>
      <c r="B211">
        <v>1148</v>
      </c>
      <c r="C211" t="s">
        <v>946</v>
      </c>
      <c r="D211">
        <v>41007</v>
      </c>
      <c r="E211" t="s">
        <v>878</v>
      </c>
      <c r="F211" t="s">
        <v>396</v>
      </c>
      <c r="H211">
        <v>2.6</v>
      </c>
      <c r="I211">
        <v>1.6</v>
      </c>
      <c r="K211" t="s">
        <v>843</v>
      </c>
      <c r="L211" t="s">
        <v>397</v>
      </c>
      <c r="M211" t="s">
        <v>398</v>
      </c>
      <c r="N211" t="s">
        <v>879</v>
      </c>
      <c r="O211">
        <v>1</v>
      </c>
      <c r="P211" t="s">
        <v>306</v>
      </c>
      <c r="Q211" s="164">
        <v>36169</v>
      </c>
      <c r="R211" s="164">
        <v>36404</v>
      </c>
      <c r="T211" t="s">
        <v>880</v>
      </c>
      <c r="V211" t="s">
        <v>881</v>
      </c>
      <c r="W211" t="s">
        <v>882</v>
      </c>
      <c r="X211" t="s">
        <v>878</v>
      </c>
      <c r="Y211" t="s">
        <v>881</v>
      </c>
      <c r="Z211" t="s">
        <v>984</v>
      </c>
      <c r="AC211" t="s">
        <v>341</v>
      </c>
      <c r="AD211" s="176">
        <v>1.3</v>
      </c>
    </row>
    <row r="212" spans="1:30" x14ac:dyDescent="0.35">
      <c r="A212" t="s">
        <v>314</v>
      </c>
      <c r="B212">
        <v>1200</v>
      </c>
      <c r="C212" t="s">
        <v>985</v>
      </c>
      <c r="D212">
        <v>41007</v>
      </c>
      <c r="E212" t="s">
        <v>878</v>
      </c>
      <c r="F212" t="s">
        <v>396</v>
      </c>
      <c r="H212">
        <v>2.6</v>
      </c>
      <c r="I212">
        <v>1.6</v>
      </c>
      <c r="K212" t="s">
        <v>296</v>
      </c>
      <c r="L212" t="s">
        <v>927</v>
      </c>
      <c r="M212" t="s">
        <v>398</v>
      </c>
      <c r="N212" t="s">
        <v>879</v>
      </c>
      <c r="O212">
        <v>1</v>
      </c>
      <c r="P212" t="s">
        <v>306</v>
      </c>
      <c r="Q212" t="s">
        <v>986</v>
      </c>
      <c r="R212" s="164">
        <v>36039</v>
      </c>
      <c r="T212" t="s">
        <v>880</v>
      </c>
      <c r="V212" t="s">
        <v>881</v>
      </c>
      <c r="W212" t="s">
        <v>882</v>
      </c>
      <c r="X212" t="s">
        <v>878</v>
      </c>
      <c r="Y212" t="s">
        <v>881</v>
      </c>
      <c r="Z212" t="s">
        <v>987</v>
      </c>
      <c r="AC212" t="s">
        <v>341</v>
      </c>
      <c r="AD212" s="176">
        <v>1.3</v>
      </c>
    </row>
    <row r="213" spans="1:30" x14ac:dyDescent="0.35">
      <c r="A213" t="s">
        <v>314</v>
      </c>
      <c r="B213">
        <v>1210</v>
      </c>
      <c r="C213" t="s">
        <v>878</v>
      </c>
      <c r="D213">
        <v>41007</v>
      </c>
      <c r="E213" t="s">
        <v>878</v>
      </c>
      <c r="F213" t="s">
        <v>396</v>
      </c>
      <c r="H213">
        <v>2.6</v>
      </c>
      <c r="I213">
        <v>1.6</v>
      </c>
      <c r="K213" t="s">
        <v>0</v>
      </c>
      <c r="L213" t="s">
        <v>397</v>
      </c>
      <c r="M213" t="s">
        <v>398</v>
      </c>
      <c r="N213" t="s">
        <v>879</v>
      </c>
      <c r="O213">
        <v>1</v>
      </c>
      <c r="P213" t="s">
        <v>306</v>
      </c>
      <c r="Q213" s="164">
        <v>36169</v>
      </c>
      <c r="R213" s="164">
        <v>36404</v>
      </c>
      <c r="T213" t="s">
        <v>880</v>
      </c>
      <c r="V213" t="s">
        <v>881</v>
      </c>
      <c r="W213" t="s">
        <v>882</v>
      </c>
      <c r="X213" t="s">
        <v>878</v>
      </c>
      <c r="Y213" t="s">
        <v>881</v>
      </c>
      <c r="Z213" t="s">
        <v>988</v>
      </c>
      <c r="AC213" t="s">
        <v>341</v>
      </c>
      <c r="AD213" s="176">
        <v>1.3</v>
      </c>
    </row>
    <row r="214" spans="1:30" x14ac:dyDescent="0.35">
      <c r="A214" t="s">
        <v>711</v>
      </c>
      <c r="B214">
        <v>1222</v>
      </c>
      <c r="C214" t="s">
        <v>989</v>
      </c>
      <c r="D214">
        <v>41007</v>
      </c>
      <c r="E214" t="s">
        <v>878</v>
      </c>
      <c r="F214" t="s">
        <v>396</v>
      </c>
      <c r="H214">
        <v>2.6</v>
      </c>
      <c r="I214">
        <v>1.6</v>
      </c>
      <c r="K214" t="s">
        <v>296</v>
      </c>
      <c r="L214" t="s">
        <v>397</v>
      </c>
      <c r="M214" t="s">
        <v>398</v>
      </c>
      <c r="N214" t="s">
        <v>879</v>
      </c>
      <c r="O214">
        <v>1</v>
      </c>
      <c r="P214" t="s">
        <v>306</v>
      </c>
      <c r="Q214" t="s">
        <v>990</v>
      </c>
      <c r="R214" s="164">
        <v>39326</v>
      </c>
      <c r="T214" t="s">
        <v>880</v>
      </c>
      <c r="V214" t="s">
        <v>881</v>
      </c>
      <c r="W214" t="s">
        <v>882</v>
      </c>
      <c r="X214" t="s">
        <v>878</v>
      </c>
      <c r="Y214" t="s">
        <v>881</v>
      </c>
      <c r="Z214" t="s">
        <v>991</v>
      </c>
      <c r="AA214" t="s">
        <v>1</v>
      </c>
      <c r="AC214" t="s">
        <v>341</v>
      </c>
      <c r="AD214" s="176">
        <v>1.3</v>
      </c>
    </row>
    <row r="215" spans="1:30" x14ac:dyDescent="0.35">
      <c r="A215" t="s">
        <v>711</v>
      </c>
      <c r="B215">
        <v>1240</v>
      </c>
      <c r="C215" t="s">
        <v>884</v>
      </c>
      <c r="D215">
        <v>41007</v>
      </c>
      <c r="E215" t="s">
        <v>878</v>
      </c>
      <c r="F215" t="s">
        <v>396</v>
      </c>
      <c r="H215">
        <v>2.6</v>
      </c>
      <c r="I215">
        <v>1.6</v>
      </c>
      <c r="K215" t="s">
        <v>296</v>
      </c>
      <c r="L215" t="s">
        <v>397</v>
      </c>
      <c r="M215" t="s">
        <v>398</v>
      </c>
      <c r="N215" t="s">
        <v>879</v>
      </c>
      <c r="O215">
        <v>1</v>
      </c>
      <c r="P215" t="s">
        <v>306</v>
      </c>
      <c r="Q215" s="164">
        <v>40245</v>
      </c>
      <c r="R215" s="164">
        <v>40422</v>
      </c>
      <c r="T215" t="s">
        <v>880</v>
      </c>
      <c r="V215" t="s">
        <v>881</v>
      </c>
      <c r="W215" t="s">
        <v>882</v>
      </c>
      <c r="X215" t="s">
        <v>878</v>
      </c>
      <c r="Y215" t="s">
        <v>881</v>
      </c>
      <c r="Z215" t="s">
        <v>992</v>
      </c>
      <c r="AC215" t="s">
        <v>341</v>
      </c>
      <c r="AD215" s="176">
        <v>1.3</v>
      </c>
    </row>
    <row r="216" spans="1:30" x14ac:dyDescent="0.35">
      <c r="A216" t="s">
        <v>566</v>
      </c>
      <c r="B216">
        <v>1158</v>
      </c>
      <c r="C216" t="s">
        <v>878</v>
      </c>
      <c r="D216">
        <v>41007</v>
      </c>
      <c r="E216" t="s">
        <v>878</v>
      </c>
      <c r="F216" t="s">
        <v>396</v>
      </c>
      <c r="H216">
        <v>2.6</v>
      </c>
      <c r="I216">
        <v>1.6</v>
      </c>
      <c r="K216" t="s">
        <v>404</v>
      </c>
      <c r="L216" t="s">
        <v>397</v>
      </c>
      <c r="M216" t="s">
        <v>398</v>
      </c>
      <c r="N216" t="s">
        <v>879</v>
      </c>
      <c r="O216">
        <v>1</v>
      </c>
      <c r="P216" t="s">
        <v>306</v>
      </c>
      <c r="Q216" s="164">
        <v>35796</v>
      </c>
      <c r="R216" s="164">
        <v>35796</v>
      </c>
      <c r="S216" s="164">
        <v>42615</v>
      </c>
      <c r="T216" t="s">
        <v>880</v>
      </c>
      <c r="V216" t="s">
        <v>881</v>
      </c>
      <c r="W216" t="s">
        <v>882</v>
      </c>
      <c r="X216" t="s">
        <v>878</v>
      </c>
      <c r="Y216" t="s">
        <v>881</v>
      </c>
      <c r="Z216" t="s">
        <v>993</v>
      </c>
      <c r="AC216" t="s">
        <v>341</v>
      </c>
      <c r="AD216" s="176">
        <v>1.3</v>
      </c>
    </row>
    <row r="217" spans="1:30" x14ac:dyDescent="0.35">
      <c r="A217" t="s">
        <v>566</v>
      </c>
      <c r="B217">
        <v>1269</v>
      </c>
      <c r="C217" t="s">
        <v>884</v>
      </c>
      <c r="D217">
        <v>41007</v>
      </c>
      <c r="E217" t="s">
        <v>878</v>
      </c>
      <c r="F217" t="s">
        <v>396</v>
      </c>
      <c r="H217">
        <v>2.6</v>
      </c>
      <c r="I217">
        <v>1.6</v>
      </c>
      <c r="K217" t="s">
        <v>296</v>
      </c>
      <c r="L217" t="s">
        <v>397</v>
      </c>
      <c r="M217" t="s">
        <v>398</v>
      </c>
      <c r="N217" t="s">
        <v>879</v>
      </c>
      <c r="O217">
        <v>1</v>
      </c>
      <c r="P217" t="s">
        <v>306</v>
      </c>
      <c r="Q217" s="164">
        <v>41283</v>
      </c>
      <c r="R217" s="164">
        <v>41518</v>
      </c>
      <c r="T217" t="s">
        <v>880</v>
      </c>
      <c r="V217" t="s">
        <v>881</v>
      </c>
      <c r="W217" t="s">
        <v>882</v>
      </c>
      <c r="X217" t="s">
        <v>878</v>
      </c>
      <c r="Y217" t="s">
        <v>881</v>
      </c>
      <c r="Z217" t="s">
        <v>994</v>
      </c>
      <c r="AC217" t="s">
        <v>341</v>
      </c>
      <c r="AD217" s="176">
        <v>1.3</v>
      </c>
    </row>
    <row r="218" spans="1:30" x14ac:dyDescent="0.35">
      <c r="A218" t="s">
        <v>438</v>
      </c>
      <c r="B218">
        <v>1156</v>
      </c>
      <c r="C218" t="s">
        <v>995</v>
      </c>
      <c r="D218">
        <v>41007</v>
      </c>
      <c r="E218" t="s">
        <v>878</v>
      </c>
      <c r="F218" t="s">
        <v>396</v>
      </c>
      <c r="H218">
        <v>2.6</v>
      </c>
      <c r="I218">
        <v>1.6</v>
      </c>
      <c r="K218" t="s">
        <v>843</v>
      </c>
      <c r="L218" t="s">
        <v>397</v>
      </c>
      <c r="M218" t="s">
        <v>398</v>
      </c>
      <c r="N218" t="s">
        <v>879</v>
      </c>
      <c r="O218">
        <v>1</v>
      </c>
      <c r="P218" t="s">
        <v>306</v>
      </c>
      <c r="Q218" s="164">
        <v>36169</v>
      </c>
      <c r="R218" s="164">
        <v>36404</v>
      </c>
      <c r="T218" t="s">
        <v>880</v>
      </c>
      <c r="V218" t="s">
        <v>881</v>
      </c>
      <c r="W218" t="s">
        <v>882</v>
      </c>
      <c r="X218" t="s">
        <v>878</v>
      </c>
      <c r="Y218" t="s">
        <v>881</v>
      </c>
      <c r="Z218" t="s">
        <v>996</v>
      </c>
      <c r="AA218" t="s">
        <v>1</v>
      </c>
      <c r="AC218" t="s">
        <v>341</v>
      </c>
      <c r="AD218" s="176">
        <v>1.3</v>
      </c>
    </row>
    <row r="219" spans="1:30" x14ac:dyDescent="0.35">
      <c r="A219" t="s">
        <v>438</v>
      </c>
      <c r="B219">
        <v>1183</v>
      </c>
      <c r="C219" t="s">
        <v>895</v>
      </c>
      <c r="D219">
        <v>41007</v>
      </c>
      <c r="E219" t="s">
        <v>878</v>
      </c>
      <c r="F219" t="s">
        <v>396</v>
      </c>
      <c r="H219">
        <v>2.6</v>
      </c>
      <c r="I219">
        <v>1.6</v>
      </c>
      <c r="K219" t="s">
        <v>404</v>
      </c>
      <c r="L219" t="s">
        <v>997</v>
      </c>
      <c r="M219" t="s">
        <v>398</v>
      </c>
      <c r="N219" t="s">
        <v>879</v>
      </c>
      <c r="O219">
        <v>1</v>
      </c>
      <c r="P219" t="s">
        <v>306</v>
      </c>
      <c r="Q219" s="164">
        <v>38353</v>
      </c>
      <c r="R219" s="164">
        <v>38353</v>
      </c>
      <c r="S219" s="164">
        <v>42979</v>
      </c>
      <c r="T219" t="s">
        <v>880</v>
      </c>
      <c r="V219" t="s">
        <v>881</v>
      </c>
      <c r="W219" t="s">
        <v>882</v>
      </c>
      <c r="X219" t="s">
        <v>878</v>
      </c>
      <c r="Y219" t="s">
        <v>881</v>
      </c>
      <c r="Z219" t="s">
        <v>998</v>
      </c>
      <c r="AC219" t="s">
        <v>341</v>
      </c>
      <c r="AD219" s="176">
        <v>1.3</v>
      </c>
    </row>
    <row r="220" spans="1:30" x14ac:dyDescent="0.35">
      <c r="A220" t="s">
        <v>476</v>
      </c>
      <c r="B220">
        <v>1328</v>
      </c>
      <c r="C220" t="s">
        <v>999</v>
      </c>
      <c r="D220">
        <v>41010</v>
      </c>
      <c r="E220" t="s">
        <v>999</v>
      </c>
      <c r="F220" t="s">
        <v>396</v>
      </c>
      <c r="G220" s="163">
        <v>2934.76</v>
      </c>
      <c r="H220">
        <v>2.6</v>
      </c>
      <c r="I220">
        <v>0.9</v>
      </c>
      <c r="J220" t="s">
        <v>1</v>
      </c>
      <c r="K220" t="s">
        <v>296</v>
      </c>
      <c r="L220" t="s">
        <v>397</v>
      </c>
      <c r="M220" t="s">
        <v>398</v>
      </c>
      <c r="N220" t="s">
        <v>879</v>
      </c>
      <c r="O220">
        <v>1</v>
      </c>
      <c r="P220" t="s">
        <v>306</v>
      </c>
      <c r="Q220" s="164">
        <v>42709</v>
      </c>
      <c r="R220" s="164">
        <v>42979</v>
      </c>
      <c r="T220" t="s">
        <v>1000</v>
      </c>
      <c r="V220" t="s">
        <v>1001</v>
      </c>
      <c r="W220" t="s">
        <v>1002</v>
      </c>
      <c r="X220" t="s">
        <v>999</v>
      </c>
      <c r="Y220" t="s">
        <v>1003</v>
      </c>
      <c r="Z220" t="s">
        <v>1004</v>
      </c>
      <c r="AA220" t="s">
        <v>1</v>
      </c>
      <c r="AB220" s="164">
        <v>42614</v>
      </c>
      <c r="AC220" t="s">
        <v>341</v>
      </c>
      <c r="AD220" s="176">
        <v>1.2</v>
      </c>
    </row>
    <row r="221" spans="1:30" x14ac:dyDescent="0.35">
      <c r="A221" t="s">
        <v>482</v>
      </c>
      <c r="B221">
        <v>1227</v>
      </c>
      <c r="C221" t="s">
        <v>999</v>
      </c>
      <c r="D221">
        <v>41010</v>
      </c>
      <c r="E221" t="s">
        <v>999</v>
      </c>
      <c r="F221" t="s">
        <v>396</v>
      </c>
      <c r="H221">
        <v>2.6</v>
      </c>
      <c r="I221">
        <v>0.9</v>
      </c>
      <c r="K221" t="s">
        <v>296</v>
      </c>
      <c r="L221" t="s">
        <v>397</v>
      </c>
      <c r="M221" t="s">
        <v>398</v>
      </c>
      <c r="N221" t="s">
        <v>879</v>
      </c>
      <c r="O221">
        <v>1</v>
      </c>
      <c r="P221" t="s">
        <v>306</v>
      </c>
      <c r="Q221" t="s">
        <v>1005</v>
      </c>
      <c r="R221" s="164">
        <v>40909</v>
      </c>
      <c r="T221" t="s">
        <v>1000</v>
      </c>
      <c r="V221" t="s">
        <v>1001</v>
      </c>
      <c r="W221" t="s">
        <v>1002</v>
      </c>
      <c r="X221" t="s">
        <v>999</v>
      </c>
      <c r="Y221" t="s">
        <v>1003</v>
      </c>
      <c r="Z221" t="s">
        <v>1006</v>
      </c>
      <c r="AC221" t="s">
        <v>341</v>
      </c>
      <c r="AD221" s="176">
        <v>1.2</v>
      </c>
    </row>
    <row r="222" spans="1:30" x14ac:dyDescent="0.35">
      <c r="A222" t="s">
        <v>432</v>
      </c>
      <c r="B222">
        <v>1272</v>
      </c>
      <c r="C222" t="s">
        <v>999</v>
      </c>
      <c r="D222">
        <v>41010</v>
      </c>
      <c r="E222" t="s">
        <v>999</v>
      </c>
      <c r="F222" t="s">
        <v>396</v>
      </c>
      <c r="H222">
        <v>2.6</v>
      </c>
      <c r="I222">
        <v>0.9</v>
      </c>
      <c r="K222" t="s">
        <v>296</v>
      </c>
      <c r="L222" t="s">
        <v>397</v>
      </c>
      <c r="M222" t="s">
        <v>398</v>
      </c>
      <c r="N222" t="s">
        <v>879</v>
      </c>
      <c r="O222">
        <v>1</v>
      </c>
      <c r="P222" t="s">
        <v>306</v>
      </c>
      <c r="Q222" s="164">
        <v>40913</v>
      </c>
      <c r="R222" s="164">
        <v>41030</v>
      </c>
      <c r="T222" t="s">
        <v>1000</v>
      </c>
      <c r="V222" t="s">
        <v>1001</v>
      </c>
      <c r="W222" t="s">
        <v>1002</v>
      </c>
      <c r="X222" t="s">
        <v>999</v>
      </c>
      <c r="Y222" t="s">
        <v>1003</v>
      </c>
      <c r="Z222" t="s">
        <v>1007</v>
      </c>
      <c r="AC222" t="s">
        <v>341</v>
      </c>
      <c r="AD222" s="176">
        <v>1.2</v>
      </c>
    </row>
    <row r="223" spans="1:30" x14ac:dyDescent="0.35">
      <c r="A223" t="s">
        <v>584</v>
      </c>
      <c r="B223">
        <v>1334</v>
      </c>
      <c r="C223" t="s">
        <v>999</v>
      </c>
      <c r="D223">
        <v>41010</v>
      </c>
      <c r="E223" t="s">
        <v>999</v>
      </c>
      <c r="F223" t="s">
        <v>396</v>
      </c>
      <c r="H223">
        <v>2.6</v>
      </c>
      <c r="I223">
        <v>0.9</v>
      </c>
      <c r="K223" t="s">
        <v>296</v>
      </c>
      <c r="L223" t="s">
        <v>397</v>
      </c>
      <c r="M223" t="s">
        <v>398</v>
      </c>
      <c r="N223" t="s">
        <v>879</v>
      </c>
      <c r="O223">
        <v>1</v>
      </c>
      <c r="P223" t="s">
        <v>306</v>
      </c>
      <c r="Q223" s="164">
        <v>40917</v>
      </c>
      <c r="R223" s="164">
        <v>41153</v>
      </c>
      <c r="T223" t="s">
        <v>1000</v>
      </c>
      <c r="V223" t="s">
        <v>1001</v>
      </c>
      <c r="W223" t="s">
        <v>1002</v>
      </c>
      <c r="X223" t="s">
        <v>999</v>
      </c>
      <c r="Y223" t="s">
        <v>1003</v>
      </c>
      <c r="Z223" t="s">
        <v>1008</v>
      </c>
      <c r="AC223" t="s">
        <v>341</v>
      </c>
      <c r="AD223" s="176">
        <v>1.2</v>
      </c>
    </row>
    <row r="224" spans="1:30" x14ac:dyDescent="0.35">
      <c r="A224" t="s">
        <v>566</v>
      </c>
      <c r="B224">
        <v>1247</v>
      </c>
      <c r="C224" t="s">
        <v>999</v>
      </c>
      <c r="D224">
        <v>41010</v>
      </c>
      <c r="E224" t="s">
        <v>999</v>
      </c>
      <c r="F224" t="s">
        <v>396</v>
      </c>
      <c r="H224">
        <v>2.6</v>
      </c>
      <c r="I224">
        <v>0.9</v>
      </c>
      <c r="K224" t="s">
        <v>404</v>
      </c>
      <c r="L224" t="s">
        <v>502</v>
      </c>
      <c r="M224" t="s">
        <v>398</v>
      </c>
      <c r="N224" t="s">
        <v>879</v>
      </c>
      <c r="O224">
        <v>1</v>
      </c>
      <c r="P224" t="s">
        <v>306</v>
      </c>
      <c r="Q224" s="164">
        <v>40549</v>
      </c>
      <c r="R224" s="164">
        <v>40756</v>
      </c>
      <c r="S224" s="164">
        <v>44743</v>
      </c>
      <c r="T224" t="s">
        <v>1000</v>
      </c>
      <c r="V224" t="s">
        <v>1001</v>
      </c>
      <c r="W224" t="s">
        <v>1002</v>
      </c>
      <c r="X224" t="s">
        <v>999</v>
      </c>
      <c r="Y224" t="s">
        <v>1003</v>
      </c>
      <c r="Z224" t="s">
        <v>1009</v>
      </c>
      <c r="AC224" t="s">
        <v>341</v>
      </c>
      <c r="AD224" s="176">
        <v>1.2</v>
      </c>
    </row>
    <row r="225" spans="1:31" x14ac:dyDescent="0.35">
      <c r="A225" t="s">
        <v>438</v>
      </c>
      <c r="B225">
        <v>1196</v>
      </c>
      <c r="C225" t="s">
        <v>999</v>
      </c>
      <c r="D225">
        <v>41010</v>
      </c>
      <c r="E225" t="s">
        <v>999</v>
      </c>
      <c r="F225" t="s">
        <v>396</v>
      </c>
      <c r="H225">
        <v>2.6</v>
      </c>
      <c r="I225">
        <v>0.9</v>
      </c>
      <c r="K225" t="s">
        <v>296</v>
      </c>
      <c r="L225" t="s">
        <v>397</v>
      </c>
      <c r="M225" t="s">
        <v>398</v>
      </c>
      <c r="N225" t="s">
        <v>879</v>
      </c>
      <c r="O225">
        <v>1</v>
      </c>
      <c r="P225" t="s">
        <v>306</v>
      </c>
      <c r="Q225" t="s">
        <v>1010</v>
      </c>
      <c r="R225" s="164">
        <v>40057</v>
      </c>
      <c r="T225" t="s">
        <v>1000</v>
      </c>
      <c r="V225" t="s">
        <v>1001</v>
      </c>
      <c r="W225" t="s">
        <v>1002</v>
      </c>
      <c r="X225" t="s">
        <v>999</v>
      </c>
      <c r="Y225" t="s">
        <v>1003</v>
      </c>
      <c r="Z225" t="s">
        <v>1011</v>
      </c>
      <c r="AC225" t="s">
        <v>341</v>
      </c>
      <c r="AD225" s="176">
        <v>1.2</v>
      </c>
    </row>
    <row r="226" spans="1:31" x14ac:dyDescent="0.35">
      <c r="A226" t="s">
        <v>434</v>
      </c>
      <c r="B226">
        <v>1026</v>
      </c>
      <c r="C226" t="s">
        <v>1012</v>
      </c>
      <c r="D226">
        <v>41011</v>
      </c>
      <c r="E226" t="s">
        <v>1013</v>
      </c>
      <c r="F226" t="s">
        <v>396</v>
      </c>
      <c r="H226" s="174">
        <f t="shared" ref="H226:H230" si="12">AD226</f>
        <v>1.3</v>
      </c>
      <c r="I226">
        <v>1.1000000000000001</v>
      </c>
      <c r="K226" t="s">
        <v>404</v>
      </c>
      <c r="L226" t="s">
        <v>410</v>
      </c>
      <c r="M226" t="s">
        <v>398</v>
      </c>
      <c r="N226" t="s">
        <v>1014</v>
      </c>
      <c r="O226">
        <v>1</v>
      </c>
      <c r="P226" t="s">
        <v>306</v>
      </c>
      <c r="Q226" s="164">
        <v>37995</v>
      </c>
      <c r="R226" s="164">
        <v>38231</v>
      </c>
      <c r="S226" s="164">
        <v>38231</v>
      </c>
      <c r="T226" t="s">
        <v>1015</v>
      </c>
      <c r="V226" t="s">
        <v>1016</v>
      </c>
      <c r="W226" t="s">
        <v>1017</v>
      </c>
      <c r="X226" t="s">
        <v>1013</v>
      </c>
      <c r="Y226" t="s">
        <v>1016</v>
      </c>
      <c r="Z226" t="s">
        <v>1018</v>
      </c>
      <c r="AC226" t="s">
        <v>341</v>
      </c>
      <c r="AD226" s="176">
        <v>1.3</v>
      </c>
      <c r="AE226" s="177" t="s">
        <v>16954</v>
      </c>
    </row>
    <row r="227" spans="1:31" x14ac:dyDescent="0.35">
      <c r="A227" t="s">
        <v>414</v>
      </c>
      <c r="B227">
        <v>1163</v>
      </c>
      <c r="C227" t="s">
        <v>1019</v>
      </c>
      <c r="D227">
        <v>41011</v>
      </c>
      <c r="E227" t="s">
        <v>1013</v>
      </c>
      <c r="F227" t="s">
        <v>396</v>
      </c>
      <c r="H227" s="174">
        <f t="shared" si="12"/>
        <v>1.3</v>
      </c>
      <c r="I227">
        <v>1.1000000000000001</v>
      </c>
      <c r="K227" t="s">
        <v>404</v>
      </c>
      <c r="L227" t="s">
        <v>640</v>
      </c>
      <c r="M227" t="s">
        <v>398</v>
      </c>
      <c r="N227" t="s">
        <v>1014</v>
      </c>
      <c r="O227">
        <v>1</v>
      </c>
      <c r="P227" t="s">
        <v>306</v>
      </c>
      <c r="Q227" s="164">
        <v>35072</v>
      </c>
      <c r="R227" s="164">
        <v>35278</v>
      </c>
      <c r="S227" s="164">
        <v>39190</v>
      </c>
      <c r="T227" t="s">
        <v>1015</v>
      </c>
      <c r="V227" t="s">
        <v>1016</v>
      </c>
      <c r="W227" t="s">
        <v>1017</v>
      </c>
      <c r="X227" t="s">
        <v>1013</v>
      </c>
      <c r="Y227" t="s">
        <v>1016</v>
      </c>
      <c r="Z227" t="s">
        <v>1020</v>
      </c>
      <c r="AC227" t="s">
        <v>341</v>
      </c>
      <c r="AD227" s="176">
        <v>1.3</v>
      </c>
      <c r="AE227" s="177" t="s">
        <v>16954</v>
      </c>
    </row>
    <row r="228" spans="1:31" x14ac:dyDescent="0.35">
      <c r="A228" t="s">
        <v>438</v>
      </c>
      <c r="B228">
        <v>1182</v>
      </c>
      <c r="C228" t="s">
        <v>1021</v>
      </c>
      <c r="D228">
        <v>41011</v>
      </c>
      <c r="E228" t="s">
        <v>1013</v>
      </c>
      <c r="F228" t="s">
        <v>396</v>
      </c>
      <c r="H228" s="174">
        <f t="shared" si="12"/>
        <v>1.3</v>
      </c>
      <c r="I228">
        <v>1.1000000000000001</v>
      </c>
      <c r="K228" t="s">
        <v>404</v>
      </c>
      <c r="L228" t="s">
        <v>1022</v>
      </c>
      <c r="M228" t="s">
        <v>398</v>
      </c>
      <c r="N228" t="s">
        <v>1014</v>
      </c>
      <c r="O228">
        <v>1</v>
      </c>
      <c r="P228" t="s">
        <v>306</v>
      </c>
      <c r="Q228" s="164">
        <v>38353</v>
      </c>
      <c r="R228" s="164">
        <v>38353</v>
      </c>
      <c r="S228" s="164">
        <v>41883</v>
      </c>
      <c r="T228" t="s">
        <v>1015</v>
      </c>
      <c r="V228" t="s">
        <v>1016</v>
      </c>
      <c r="W228" t="s">
        <v>1017</v>
      </c>
      <c r="X228" t="s">
        <v>1013</v>
      </c>
      <c r="Y228" t="s">
        <v>1016</v>
      </c>
      <c r="Z228" t="s">
        <v>1023</v>
      </c>
      <c r="AC228" t="s">
        <v>341</v>
      </c>
      <c r="AD228" s="176">
        <v>1.3</v>
      </c>
      <c r="AE228" s="177" t="s">
        <v>16954</v>
      </c>
    </row>
    <row r="229" spans="1:31" x14ac:dyDescent="0.35">
      <c r="A229" t="s">
        <v>447</v>
      </c>
      <c r="B229">
        <v>1135</v>
      </c>
      <c r="C229" t="s">
        <v>1024</v>
      </c>
      <c r="D229">
        <v>41021</v>
      </c>
      <c r="E229" t="s">
        <v>1025</v>
      </c>
      <c r="F229" t="s">
        <v>396</v>
      </c>
      <c r="H229" s="174">
        <f t="shared" si="12"/>
        <v>1.3</v>
      </c>
      <c r="I229">
        <v>1.2</v>
      </c>
      <c r="K229" t="s">
        <v>404</v>
      </c>
      <c r="L229" t="s">
        <v>1026</v>
      </c>
      <c r="M229" t="s">
        <v>398</v>
      </c>
      <c r="N229" t="s">
        <v>879</v>
      </c>
      <c r="O229">
        <v>1</v>
      </c>
      <c r="P229" t="s">
        <v>306</v>
      </c>
      <c r="Q229" s="164">
        <v>35439</v>
      </c>
      <c r="R229" s="164">
        <v>35674</v>
      </c>
      <c r="S229" s="164">
        <v>39190</v>
      </c>
      <c r="T229" t="s">
        <v>1027</v>
      </c>
      <c r="V229" t="s">
        <v>1028</v>
      </c>
      <c r="W229" t="s">
        <v>1029</v>
      </c>
      <c r="X229" t="s">
        <v>1025</v>
      </c>
      <c r="Y229" t="s">
        <v>1028</v>
      </c>
      <c r="Z229" t="s">
        <v>1030</v>
      </c>
      <c r="AC229" t="s">
        <v>341</v>
      </c>
      <c r="AD229" s="176">
        <v>1.3</v>
      </c>
      <c r="AE229" s="177" t="s">
        <v>16954</v>
      </c>
    </row>
    <row r="230" spans="1:31" x14ac:dyDescent="0.35">
      <c r="A230" t="s">
        <v>314</v>
      </c>
      <c r="B230">
        <v>1088</v>
      </c>
      <c r="C230" t="s">
        <v>1031</v>
      </c>
      <c r="D230">
        <v>41023</v>
      </c>
      <c r="E230" t="s">
        <v>1031</v>
      </c>
      <c r="F230" t="s">
        <v>396</v>
      </c>
      <c r="H230" s="174">
        <f t="shared" si="12"/>
        <v>2.9</v>
      </c>
      <c r="I230">
        <v>1.6</v>
      </c>
      <c r="K230" t="s">
        <v>404</v>
      </c>
      <c r="L230" t="s">
        <v>410</v>
      </c>
      <c r="M230" t="s">
        <v>398</v>
      </c>
      <c r="N230" t="s">
        <v>1032</v>
      </c>
      <c r="O230">
        <v>1</v>
      </c>
      <c r="P230" t="s">
        <v>306</v>
      </c>
      <c r="Q230" s="164">
        <v>26672</v>
      </c>
      <c r="R230" s="164">
        <v>26877</v>
      </c>
      <c r="S230" s="164">
        <v>45170</v>
      </c>
      <c r="T230" t="s">
        <v>1033</v>
      </c>
      <c r="V230" t="s">
        <v>1034</v>
      </c>
      <c r="W230" t="s">
        <v>1035</v>
      </c>
      <c r="X230" t="s">
        <v>1031</v>
      </c>
      <c r="Y230" t="s">
        <v>1034</v>
      </c>
      <c r="Z230" t="s">
        <v>1036</v>
      </c>
      <c r="AC230" t="s">
        <v>341</v>
      </c>
      <c r="AD230" s="176">
        <v>2.9</v>
      </c>
      <c r="AE230" s="177" t="s">
        <v>16954</v>
      </c>
    </row>
    <row r="231" spans="1:31" x14ac:dyDescent="0.35">
      <c r="A231" t="s">
        <v>476</v>
      </c>
      <c r="B231">
        <v>1358</v>
      </c>
      <c r="C231" t="s">
        <v>1037</v>
      </c>
      <c r="D231">
        <v>41113</v>
      </c>
      <c r="E231" t="s">
        <v>1037</v>
      </c>
      <c r="F231" t="s">
        <v>396</v>
      </c>
      <c r="G231" s="163">
        <v>3113.48</v>
      </c>
      <c r="H231">
        <v>2.6</v>
      </c>
      <c r="I231">
        <v>1</v>
      </c>
      <c r="J231" t="s">
        <v>1</v>
      </c>
      <c r="K231" t="s">
        <v>296</v>
      </c>
      <c r="L231" t="s">
        <v>397</v>
      </c>
      <c r="M231" t="s">
        <v>398</v>
      </c>
      <c r="N231" t="s">
        <v>1038</v>
      </c>
      <c r="O231">
        <v>1</v>
      </c>
      <c r="P231" t="s">
        <v>306</v>
      </c>
      <c r="Q231" s="164">
        <v>43621</v>
      </c>
      <c r="R231" s="164">
        <v>44075</v>
      </c>
      <c r="T231" t="s">
        <v>1039</v>
      </c>
      <c r="V231" t="s">
        <v>1040</v>
      </c>
      <c r="W231" t="s">
        <v>1041</v>
      </c>
      <c r="X231" t="s">
        <v>1037</v>
      </c>
      <c r="Y231" t="s">
        <v>1040</v>
      </c>
      <c r="Z231" t="s">
        <v>1042</v>
      </c>
      <c r="AA231" t="s">
        <v>1</v>
      </c>
      <c r="AB231" s="164">
        <v>43620</v>
      </c>
      <c r="AC231" t="s">
        <v>308</v>
      </c>
      <c r="AD231" s="176">
        <v>1.3</v>
      </c>
    </row>
    <row r="232" spans="1:31" x14ac:dyDescent="0.35">
      <c r="A232" t="s">
        <v>494</v>
      </c>
      <c r="B232">
        <v>1254</v>
      </c>
      <c r="C232" t="s">
        <v>1037</v>
      </c>
      <c r="D232">
        <v>41113</v>
      </c>
      <c r="E232" t="s">
        <v>1037</v>
      </c>
      <c r="F232" t="s">
        <v>396</v>
      </c>
      <c r="G232" s="163">
        <v>2714.98</v>
      </c>
      <c r="H232">
        <v>2.6</v>
      </c>
      <c r="I232">
        <v>1</v>
      </c>
      <c r="J232" t="s">
        <v>1</v>
      </c>
      <c r="K232" t="s">
        <v>296</v>
      </c>
      <c r="L232" t="s">
        <v>397</v>
      </c>
      <c r="M232" t="s">
        <v>398</v>
      </c>
      <c r="N232" t="s">
        <v>1038</v>
      </c>
      <c r="O232">
        <v>1</v>
      </c>
      <c r="P232" t="s">
        <v>306</v>
      </c>
      <c r="Q232" t="s">
        <v>1043</v>
      </c>
      <c r="R232" s="164">
        <v>46266</v>
      </c>
      <c r="T232" t="s">
        <v>1039</v>
      </c>
      <c r="V232" t="s">
        <v>1040</v>
      </c>
      <c r="W232" t="s">
        <v>1041</v>
      </c>
      <c r="X232" t="s">
        <v>1037</v>
      </c>
      <c r="Y232" t="s">
        <v>1040</v>
      </c>
      <c r="Z232" t="s">
        <v>1044</v>
      </c>
      <c r="AA232" t="s">
        <v>1</v>
      </c>
      <c r="AB232" s="164">
        <v>45840</v>
      </c>
      <c r="AC232" t="s">
        <v>308</v>
      </c>
      <c r="AD232" s="176">
        <v>1.3</v>
      </c>
    </row>
    <row r="233" spans="1:31" x14ac:dyDescent="0.35">
      <c r="A233" t="s">
        <v>432</v>
      </c>
      <c r="B233">
        <v>1322</v>
      </c>
      <c r="C233" t="s">
        <v>1045</v>
      </c>
      <c r="D233">
        <v>41200</v>
      </c>
      <c r="E233" t="s">
        <v>1045</v>
      </c>
      <c r="F233" t="s">
        <v>396</v>
      </c>
      <c r="G233" s="163">
        <v>3384.07</v>
      </c>
      <c r="H233">
        <v>1.4</v>
      </c>
      <c r="I233">
        <v>1</v>
      </c>
      <c r="J233" t="s">
        <v>1</v>
      </c>
      <c r="K233" t="s">
        <v>296</v>
      </c>
      <c r="L233" t="s">
        <v>397</v>
      </c>
      <c r="M233" t="s">
        <v>398</v>
      </c>
      <c r="N233" t="s">
        <v>1046</v>
      </c>
      <c r="O233">
        <v>1</v>
      </c>
      <c r="P233" t="s">
        <v>306</v>
      </c>
      <c r="Q233" s="164">
        <v>44147</v>
      </c>
      <c r="R233" s="164">
        <v>44440</v>
      </c>
      <c r="T233" t="s">
        <v>1047</v>
      </c>
      <c r="V233" t="s">
        <v>1048</v>
      </c>
      <c r="W233" t="s">
        <v>1049</v>
      </c>
      <c r="X233" t="s">
        <v>1045</v>
      </c>
      <c r="Y233" t="s">
        <v>1048</v>
      </c>
      <c r="Z233" t="s">
        <v>1050</v>
      </c>
      <c r="AA233" t="s">
        <v>1</v>
      </c>
      <c r="AB233" s="164">
        <v>44347</v>
      </c>
      <c r="AC233" t="s">
        <v>366</v>
      </c>
      <c r="AD233" s="176">
        <v>1.1000000000000001</v>
      </c>
    </row>
    <row r="234" spans="1:31" x14ac:dyDescent="0.35">
      <c r="A234" t="s">
        <v>447</v>
      </c>
      <c r="B234">
        <v>1168</v>
      </c>
      <c r="C234" t="s">
        <v>1051</v>
      </c>
      <c r="D234">
        <v>41201</v>
      </c>
      <c r="E234" t="s">
        <v>1052</v>
      </c>
      <c r="F234" t="s">
        <v>396</v>
      </c>
      <c r="H234" s="174">
        <f t="shared" ref="H234:H237" si="13">AD234</f>
        <v>0</v>
      </c>
      <c r="I234">
        <v>0</v>
      </c>
      <c r="K234" t="s">
        <v>404</v>
      </c>
      <c r="L234" t="s">
        <v>1053</v>
      </c>
      <c r="M234" t="s">
        <v>398</v>
      </c>
      <c r="N234" t="s">
        <v>747</v>
      </c>
      <c r="O234">
        <v>0</v>
      </c>
      <c r="P234" t="s">
        <v>306</v>
      </c>
      <c r="Q234" s="164">
        <v>36892</v>
      </c>
      <c r="R234" s="164">
        <v>36892</v>
      </c>
      <c r="S234" s="164">
        <v>42248</v>
      </c>
      <c r="T234" t="s">
        <v>1054</v>
      </c>
      <c r="V234" t="s">
        <v>1055</v>
      </c>
      <c r="W234" t="s">
        <v>1056</v>
      </c>
      <c r="X234" t="s">
        <v>1052</v>
      </c>
      <c r="Y234" t="s">
        <v>1055</v>
      </c>
      <c r="Z234" t="s">
        <v>1057</v>
      </c>
      <c r="AC234" t="s">
        <v>366</v>
      </c>
      <c r="AD234" s="176">
        <v>0</v>
      </c>
      <c r="AE234" s="177" t="s">
        <v>16954</v>
      </c>
    </row>
    <row r="235" spans="1:31" x14ac:dyDescent="0.35">
      <c r="A235" t="s">
        <v>447</v>
      </c>
      <c r="B235">
        <v>1169</v>
      </c>
      <c r="C235" t="s">
        <v>1058</v>
      </c>
      <c r="D235">
        <v>41201</v>
      </c>
      <c r="E235" t="s">
        <v>1052</v>
      </c>
      <c r="F235" t="s">
        <v>396</v>
      </c>
      <c r="H235" s="174">
        <f t="shared" si="13"/>
        <v>0</v>
      </c>
      <c r="I235">
        <v>0</v>
      </c>
      <c r="K235" t="s">
        <v>404</v>
      </c>
      <c r="L235" t="s">
        <v>1053</v>
      </c>
      <c r="M235" t="s">
        <v>398</v>
      </c>
      <c r="N235" t="s">
        <v>747</v>
      </c>
      <c r="O235">
        <v>0</v>
      </c>
      <c r="P235" t="s">
        <v>306</v>
      </c>
      <c r="Q235" s="164">
        <v>36892</v>
      </c>
      <c r="R235" s="164">
        <v>36892</v>
      </c>
      <c r="S235" s="164">
        <v>42248</v>
      </c>
      <c r="T235" t="s">
        <v>1054</v>
      </c>
      <c r="V235" t="s">
        <v>1055</v>
      </c>
      <c r="W235" t="s">
        <v>1056</v>
      </c>
      <c r="X235" t="s">
        <v>1052</v>
      </c>
      <c r="Y235" t="s">
        <v>1055</v>
      </c>
      <c r="Z235" t="s">
        <v>1059</v>
      </c>
      <c r="AC235" t="s">
        <v>366</v>
      </c>
      <c r="AD235" s="176">
        <v>0</v>
      </c>
      <c r="AE235" s="177" t="s">
        <v>16954</v>
      </c>
    </row>
    <row r="236" spans="1:31" x14ac:dyDescent="0.35">
      <c r="A236" t="s">
        <v>447</v>
      </c>
      <c r="B236">
        <v>1170</v>
      </c>
      <c r="C236" t="s">
        <v>1060</v>
      </c>
      <c r="D236">
        <v>41201</v>
      </c>
      <c r="E236" t="s">
        <v>1052</v>
      </c>
      <c r="F236" t="s">
        <v>396</v>
      </c>
      <c r="H236" s="174">
        <f t="shared" si="13"/>
        <v>0</v>
      </c>
      <c r="I236">
        <v>0</v>
      </c>
      <c r="K236" t="s">
        <v>404</v>
      </c>
      <c r="L236" t="s">
        <v>1053</v>
      </c>
      <c r="M236" t="s">
        <v>398</v>
      </c>
      <c r="N236" t="s">
        <v>747</v>
      </c>
      <c r="O236">
        <v>0</v>
      </c>
      <c r="P236" t="s">
        <v>306</v>
      </c>
      <c r="Q236" s="164">
        <v>36892</v>
      </c>
      <c r="R236" s="164">
        <v>36892</v>
      </c>
      <c r="S236" s="164">
        <v>42248</v>
      </c>
      <c r="T236" t="s">
        <v>1054</v>
      </c>
      <c r="V236" t="s">
        <v>1055</v>
      </c>
      <c r="W236" t="s">
        <v>1056</v>
      </c>
      <c r="X236" t="s">
        <v>1052</v>
      </c>
      <c r="Y236" t="s">
        <v>1055</v>
      </c>
      <c r="Z236" t="s">
        <v>1061</v>
      </c>
      <c r="AC236" t="s">
        <v>366</v>
      </c>
      <c r="AD236" s="176">
        <v>0</v>
      </c>
      <c r="AE236" s="177" t="s">
        <v>16954</v>
      </c>
    </row>
    <row r="237" spans="1:31" x14ac:dyDescent="0.35">
      <c r="A237" t="s">
        <v>375</v>
      </c>
      <c r="B237">
        <v>1115</v>
      </c>
      <c r="C237" t="s">
        <v>1062</v>
      </c>
      <c r="D237">
        <v>41204</v>
      </c>
      <c r="E237" t="s">
        <v>1063</v>
      </c>
      <c r="F237" t="s">
        <v>396</v>
      </c>
      <c r="H237" s="174">
        <f t="shared" si="13"/>
        <v>1</v>
      </c>
      <c r="I237">
        <v>1</v>
      </c>
      <c r="K237" t="s">
        <v>404</v>
      </c>
      <c r="L237" t="s">
        <v>640</v>
      </c>
      <c r="M237" t="s">
        <v>398</v>
      </c>
      <c r="N237" t="s">
        <v>1064</v>
      </c>
      <c r="O237">
        <v>1</v>
      </c>
      <c r="P237" t="s">
        <v>1</v>
      </c>
      <c r="Q237" s="164">
        <v>36161</v>
      </c>
      <c r="R237" s="164">
        <v>36161</v>
      </c>
      <c r="S237" s="164">
        <v>39190</v>
      </c>
      <c r="T237" t="s">
        <v>1065</v>
      </c>
      <c r="V237" t="s">
        <v>1062</v>
      </c>
      <c r="W237" t="s">
        <v>1066</v>
      </c>
      <c r="X237" t="s">
        <v>1063</v>
      </c>
      <c r="Y237" t="s">
        <v>1062</v>
      </c>
      <c r="Z237" t="s">
        <v>1067</v>
      </c>
      <c r="AC237" t="s">
        <v>366</v>
      </c>
      <c r="AD237" s="176">
        <v>1</v>
      </c>
      <c r="AE237" s="177" t="s">
        <v>16954</v>
      </c>
    </row>
    <row r="238" spans="1:31" x14ac:dyDescent="0.35">
      <c r="A238" t="s">
        <v>454</v>
      </c>
      <c r="B238">
        <v>1298</v>
      </c>
      <c r="C238" t="s">
        <v>1068</v>
      </c>
      <c r="D238">
        <v>41205</v>
      </c>
      <c r="E238" t="s">
        <v>1069</v>
      </c>
      <c r="F238" t="s">
        <v>396</v>
      </c>
      <c r="H238">
        <v>2.2000000000000002</v>
      </c>
      <c r="I238">
        <v>0.3</v>
      </c>
      <c r="K238" t="s">
        <v>404</v>
      </c>
      <c r="L238" t="s">
        <v>1022</v>
      </c>
      <c r="M238" t="s">
        <v>398</v>
      </c>
      <c r="N238" t="s">
        <v>1064</v>
      </c>
      <c r="O238">
        <v>0.5</v>
      </c>
      <c r="P238" t="s">
        <v>306</v>
      </c>
      <c r="Q238" s="164">
        <v>33978</v>
      </c>
      <c r="R238" s="164">
        <v>34213</v>
      </c>
      <c r="S238" s="164">
        <v>35765</v>
      </c>
      <c r="T238" t="s">
        <v>1070</v>
      </c>
      <c r="V238" t="s">
        <v>1071</v>
      </c>
      <c r="W238" t="s">
        <v>1072</v>
      </c>
      <c r="X238" t="s">
        <v>1073</v>
      </c>
      <c r="Y238" t="s">
        <v>1071</v>
      </c>
      <c r="Z238" t="s">
        <v>1074</v>
      </c>
      <c r="AC238" t="s">
        <v>366</v>
      </c>
      <c r="AD238" s="176">
        <v>1.1000000000000001</v>
      </c>
    </row>
    <row r="239" spans="1:31" x14ac:dyDescent="0.35">
      <c r="A239" t="s">
        <v>305</v>
      </c>
      <c r="B239">
        <v>1117</v>
      </c>
      <c r="C239" t="s">
        <v>1075</v>
      </c>
      <c r="D239">
        <v>41205</v>
      </c>
      <c r="E239" t="s">
        <v>1069</v>
      </c>
      <c r="F239" t="s">
        <v>396</v>
      </c>
      <c r="H239">
        <v>2.2000000000000002</v>
      </c>
      <c r="I239">
        <v>0.3</v>
      </c>
      <c r="K239" t="s">
        <v>404</v>
      </c>
      <c r="L239" t="s">
        <v>1076</v>
      </c>
      <c r="M239" t="s">
        <v>398</v>
      </c>
      <c r="N239" t="s">
        <v>1064</v>
      </c>
      <c r="O239">
        <v>0.5</v>
      </c>
      <c r="P239" t="s">
        <v>306</v>
      </c>
      <c r="Q239" s="164">
        <v>31778</v>
      </c>
      <c r="R239" s="164">
        <v>31778</v>
      </c>
      <c r="S239" s="164">
        <v>42248</v>
      </c>
      <c r="T239" t="s">
        <v>1070</v>
      </c>
      <c r="V239" t="s">
        <v>1071</v>
      </c>
      <c r="W239" t="s">
        <v>1072</v>
      </c>
      <c r="X239" t="s">
        <v>1073</v>
      </c>
      <c r="Y239" t="s">
        <v>1071</v>
      </c>
      <c r="Z239" t="s">
        <v>1077</v>
      </c>
      <c r="AC239" t="s">
        <v>366</v>
      </c>
      <c r="AD239" s="176">
        <v>1.1000000000000001</v>
      </c>
    </row>
    <row r="240" spans="1:31" x14ac:dyDescent="0.35">
      <c r="A240" t="s">
        <v>324</v>
      </c>
      <c r="B240">
        <v>1092</v>
      </c>
      <c r="C240" t="s">
        <v>1078</v>
      </c>
      <c r="D240">
        <v>41205</v>
      </c>
      <c r="E240" t="s">
        <v>1069</v>
      </c>
      <c r="F240" t="s">
        <v>396</v>
      </c>
      <c r="H240">
        <v>2.2000000000000002</v>
      </c>
      <c r="I240">
        <v>0.3</v>
      </c>
      <c r="K240" t="s">
        <v>404</v>
      </c>
      <c r="L240" t="s">
        <v>1079</v>
      </c>
      <c r="M240" t="s">
        <v>398</v>
      </c>
      <c r="N240" t="s">
        <v>1064</v>
      </c>
      <c r="O240">
        <v>0.5</v>
      </c>
      <c r="P240" t="s">
        <v>306</v>
      </c>
      <c r="Q240" s="164">
        <v>34708</v>
      </c>
      <c r="R240" s="164">
        <v>34943</v>
      </c>
      <c r="S240" s="164">
        <v>39192</v>
      </c>
      <c r="T240" t="s">
        <v>1070</v>
      </c>
      <c r="V240" t="s">
        <v>1071</v>
      </c>
      <c r="W240" t="s">
        <v>1072</v>
      </c>
      <c r="X240" t="s">
        <v>1073</v>
      </c>
      <c r="Y240" t="s">
        <v>1071</v>
      </c>
      <c r="Z240" t="s">
        <v>1080</v>
      </c>
      <c r="AC240" t="s">
        <v>366</v>
      </c>
      <c r="AD240" s="176">
        <v>1.1000000000000001</v>
      </c>
    </row>
    <row r="241" spans="1:31" x14ac:dyDescent="0.35">
      <c r="A241" t="s">
        <v>324</v>
      </c>
      <c r="B241">
        <v>1116</v>
      </c>
      <c r="C241" t="s">
        <v>1081</v>
      </c>
      <c r="D241">
        <v>41205</v>
      </c>
      <c r="E241" t="s">
        <v>1069</v>
      </c>
      <c r="F241" t="s">
        <v>396</v>
      </c>
      <c r="H241">
        <v>2.2000000000000002</v>
      </c>
      <c r="I241">
        <v>0.3</v>
      </c>
      <c r="K241" t="s">
        <v>404</v>
      </c>
      <c r="L241" t="s">
        <v>1082</v>
      </c>
      <c r="M241" t="s">
        <v>398</v>
      </c>
      <c r="N241" t="s">
        <v>1064</v>
      </c>
      <c r="O241">
        <v>0.5</v>
      </c>
      <c r="P241" t="s">
        <v>306</v>
      </c>
      <c r="Q241" s="164">
        <v>36161</v>
      </c>
      <c r="R241" s="164">
        <v>36161</v>
      </c>
      <c r="S241" s="164">
        <v>45043</v>
      </c>
      <c r="T241" t="s">
        <v>1070</v>
      </c>
      <c r="V241" t="s">
        <v>1071</v>
      </c>
      <c r="W241" t="s">
        <v>1072</v>
      </c>
      <c r="X241" t="s">
        <v>1073</v>
      </c>
      <c r="Y241" t="s">
        <v>1071</v>
      </c>
      <c r="Z241" t="s">
        <v>1083</v>
      </c>
      <c r="AC241" t="s">
        <v>366</v>
      </c>
      <c r="AD241" s="176">
        <v>1.1000000000000001</v>
      </c>
    </row>
    <row r="242" spans="1:31" x14ac:dyDescent="0.35">
      <c r="A242" t="s">
        <v>584</v>
      </c>
      <c r="B242">
        <v>1182</v>
      </c>
      <c r="C242" t="s">
        <v>1084</v>
      </c>
      <c r="D242">
        <v>41205</v>
      </c>
      <c r="E242" t="s">
        <v>1069</v>
      </c>
      <c r="F242" t="s">
        <v>396</v>
      </c>
      <c r="H242">
        <v>2.2000000000000002</v>
      </c>
      <c r="I242">
        <v>0.3</v>
      </c>
      <c r="K242" t="s">
        <v>404</v>
      </c>
      <c r="L242" t="s">
        <v>1085</v>
      </c>
      <c r="M242" t="s">
        <v>398</v>
      </c>
      <c r="N242" t="s">
        <v>1064</v>
      </c>
      <c r="O242">
        <v>0.5</v>
      </c>
      <c r="P242" t="s">
        <v>306</v>
      </c>
      <c r="Q242" s="164">
        <v>32517</v>
      </c>
      <c r="R242" s="164">
        <v>32752</v>
      </c>
      <c r="S242" s="164">
        <v>35765</v>
      </c>
      <c r="T242" t="s">
        <v>1070</v>
      </c>
      <c r="V242" t="s">
        <v>1071</v>
      </c>
      <c r="W242" t="s">
        <v>1072</v>
      </c>
      <c r="X242" t="s">
        <v>1073</v>
      </c>
      <c r="Y242" t="s">
        <v>1071</v>
      </c>
      <c r="Z242" t="s">
        <v>1086</v>
      </c>
      <c r="AC242" t="s">
        <v>366</v>
      </c>
      <c r="AD242" s="176">
        <v>1.1000000000000001</v>
      </c>
    </row>
    <row r="243" spans="1:31" x14ac:dyDescent="0.35">
      <c r="A243" t="s">
        <v>434</v>
      </c>
      <c r="B243">
        <v>1047</v>
      </c>
      <c r="C243" t="s">
        <v>1075</v>
      </c>
      <c r="D243">
        <v>41205</v>
      </c>
      <c r="E243" t="s">
        <v>1069</v>
      </c>
      <c r="F243" t="s">
        <v>396</v>
      </c>
      <c r="H243">
        <v>2.2000000000000002</v>
      </c>
      <c r="I243">
        <v>0.3</v>
      </c>
      <c r="K243" t="s">
        <v>404</v>
      </c>
      <c r="L243" t="s">
        <v>1076</v>
      </c>
      <c r="M243" t="s">
        <v>398</v>
      </c>
      <c r="N243" t="s">
        <v>1064</v>
      </c>
      <c r="O243">
        <v>0.5</v>
      </c>
      <c r="P243" t="s">
        <v>306</v>
      </c>
      <c r="Q243" s="164">
        <v>32512</v>
      </c>
      <c r="R243" s="164">
        <v>32599</v>
      </c>
      <c r="S243" s="164">
        <v>42248</v>
      </c>
      <c r="T243" t="s">
        <v>1070</v>
      </c>
      <c r="V243" t="s">
        <v>1071</v>
      </c>
      <c r="W243" t="s">
        <v>1072</v>
      </c>
      <c r="X243" t="s">
        <v>1073</v>
      </c>
      <c r="Y243" t="s">
        <v>1071</v>
      </c>
      <c r="Z243" t="s">
        <v>1087</v>
      </c>
      <c r="AC243" t="s">
        <v>366</v>
      </c>
      <c r="AD243" s="176">
        <v>1.1000000000000001</v>
      </c>
    </row>
    <row r="244" spans="1:31" x14ac:dyDescent="0.35">
      <c r="A244" t="s">
        <v>419</v>
      </c>
      <c r="B244">
        <v>1127</v>
      </c>
      <c r="C244" t="s">
        <v>1081</v>
      </c>
      <c r="D244">
        <v>41205</v>
      </c>
      <c r="E244" t="s">
        <v>1069</v>
      </c>
      <c r="F244" t="s">
        <v>396</v>
      </c>
      <c r="H244">
        <v>2.2000000000000002</v>
      </c>
      <c r="I244">
        <v>0.3</v>
      </c>
      <c r="K244" t="s">
        <v>296</v>
      </c>
      <c r="L244" t="s">
        <v>1076</v>
      </c>
      <c r="M244" t="s">
        <v>398</v>
      </c>
      <c r="N244" t="s">
        <v>1064</v>
      </c>
      <c r="O244">
        <v>0.5</v>
      </c>
      <c r="P244" t="s">
        <v>306</v>
      </c>
      <c r="Q244" s="164">
        <v>35073</v>
      </c>
      <c r="R244" s="164">
        <v>35309</v>
      </c>
      <c r="T244" t="s">
        <v>1070</v>
      </c>
      <c r="V244" t="s">
        <v>1071</v>
      </c>
      <c r="W244" t="s">
        <v>1072</v>
      </c>
      <c r="X244" t="s">
        <v>1073</v>
      </c>
      <c r="Y244" t="s">
        <v>1071</v>
      </c>
      <c r="Z244" t="s">
        <v>1088</v>
      </c>
      <c r="AC244" t="s">
        <v>366</v>
      </c>
      <c r="AD244" s="176">
        <v>1.1000000000000001</v>
      </c>
    </row>
    <row r="245" spans="1:31" x14ac:dyDescent="0.35">
      <c r="A245" t="s">
        <v>566</v>
      </c>
      <c r="B245">
        <v>1145</v>
      </c>
      <c r="C245" t="s">
        <v>1089</v>
      </c>
      <c r="D245">
        <v>41205</v>
      </c>
      <c r="E245" t="s">
        <v>1069</v>
      </c>
      <c r="F245" t="s">
        <v>396</v>
      </c>
      <c r="H245">
        <v>2.2000000000000002</v>
      </c>
      <c r="I245">
        <v>0.3</v>
      </c>
      <c r="K245" t="s">
        <v>296</v>
      </c>
      <c r="L245" t="s">
        <v>1079</v>
      </c>
      <c r="M245" t="s">
        <v>398</v>
      </c>
      <c r="N245" t="s">
        <v>1064</v>
      </c>
      <c r="O245">
        <v>0.5</v>
      </c>
      <c r="P245" t="s">
        <v>306</v>
      </c>
      <c r="Q245" s="164">
        <v>33970</v>
      </c>
      <c r="R245" s="164">
        <v>33970</v>
      </c>
      <c r="T245" t="s">
        <v>1070</v>
      </c>
      <c r="V245" t="s">
        <v>1071</v>
      </c>
      <c r="W245" t="s">
        <v>1072</v>
      </c>
      <c r="X245" t="s">
        <v>1073</v>
      </c>
      <c r="Y245" t="s">
        <v>1071</v>
      </c>
      <c r="Z245" t="s">
        <v>1090</v>
      </c>
      <c r="AC245" t="s">
        <v>366</v>
      </c>
      <c r="AD245" s="176">
        <v>1.1000000000000001</v>
      </c>
    </row>
    <row r="246" spans="1:31" x14ac:dyDescent="0.35">
      <c r="A246" t="s">
        <v>305</v>
      </c>
      <c r="B246">
        <v>1253</v>
      </c>
      <c r="C246" t="s">
        <v>1091</v>
      </c>
      <c r="D246">
        <v>41211</v>
      </c>
      <c r="E246" t="s">
        <v>1092</v>
      </c>
      <c r="F246" t="s">
        <v>396</v>
      </c>
      <c r="H246" s="174">
        <f t="shared" ref="H246:H248" si="14">AD246</f>
        <v>1.3</v>
      </c>
      <c r="I246">
        <v>0.7</v>
      </c>
      <c r="K246" t="s">
        <v>404</v>
      </c>
      <c r="L246" t="s">
        <v>397</v>
      </c>
      <c r="M246" t="s">
        <v>398</v>
      </c>
      <c r="N246" t="s">
        <v>1064</v>
      </c>
      <c r="O246">
        <v>1</v>
      </c>
      <c r="P246" t="s">
        <v>306</v>
      </c>
      <c r="Q246" s="164">
        <v>37265</v>
      </c>
      <c r="R246" s="164">
        <v>37500</v>
      </c>
      <c r="S246" s="164">
        <v>40148</v>
      </c>
      <c r="T246" t="s">
        <v>1093</v>
      </c>
      <c r="V246" t="s">
        <v>1094</v>
      </c>
      <c r="W246" t="s">
        <v>1095</v>
      </c>
      <c r="X246" t="s">
        <v>1092</v>
      </c>
      <c r="Y246" t="s">
        <v>1094</v>
      </c>
      <c r="Z246" t="s">
        <v>1096</v>
      </c>
      <c r="AC246" t="s">
        <v>366</v>
      </c>
      <c r="AD246" s="176">
        <v>1.3</v>
      </c>
      <c r="AE246" s="177" t="s">
        <v>16954</v>
      </c>
    </row>
    <row r="247" spans="1:31" x14ac:dyDescent="0.35">
      <c r="A247" t="s">
        <v>408</v>
      </c>
      <c r="B247">
        <v>1046</v>
      </c>
      <c r="C247" t="s">
        <v>1097</v>
      </c>
      <c r="D247">
        <v>41211</v>
      </c>
      <c r="E247" t="s">
        <v>1092</v>
      </c>
      <c r="F247" t="s">
        <v>396</v>
      </c>
      <c r="H247" s="174">
        <f t="shared" si="14"/>
        <v>1.3</v>
      </c>
      <c r="I247">
        <v>0.7</v>
      </c>
      <c r="K247" t="s">
        <v>404</v>
      </c>
      <c r="L247" t="s">
        <v>410</v>
      </c>
      <c r="M247" t="s">
        <v>398</v>
      </c>
      <c r="N247" t="s">
        <v>1064</v>
      </c>
      <c r="O247">
        <v>1</v>
      </c>
      <c r="P247" t="s">
        <v>306</v>
      </c>
      <c r="Q247" s="164">
        <v>31415</v>
      </c>
      <c r="R247" s="164">
        <v>31472</v>
      </c>
      <c r="S247" s="164">
        <v>31472</v>
      </c>
      <c r="T247" t="s">
        <v>1093</v>
      </c>
      <c r="V247" t="s">
        <v>1094</v>
      </c>
      <c r="W247" t="s">
        <v>1095</v>
      </c>
      <c r="X247" t="s">
        <v>1092</v>
      </c>
      <c r="Y247" t="s">
        <v>1094</v>
      </c>
      <c r="Z247" t="s">
        <v>1098</v>
      </c>
      <c r="AC247" t="s">
        <v>366</v>
      </c>
      <c r="AD247" s="176">
        <v>1.3</v>
      </c>
      <c r="AE247" s="177" t="s">
        <v>16954</v>
      </c>
    </row>
    <row r="248" spans="1:31" x14ac:dyDescent="0.35">
      <c r="A248" t="s">
        <v>408</v>
      </c>
      <c r="B248">
        <v>1128</v>
      </c>
      <c r="C248" t="s">
        <v>1092</v>
      </c>
      <c r="D248">
        <v>41211</v>
      </c>
      <c r="E248" t="s">
        <v>1092</v>
      </c>
      <c r="F248" t="s">
        <v>396</v>
      </c>
      <c r="H248" s="174">
        <f t="shared" si="14"/>
        <v>1.3</v>
      </c>
      <c r="I248">
        <v>0.7</v>
      </c>
      <c r="K248" t="s">
        <v>404</v>
      </c>
      <c r="L248" t="s">
        <v>397</v>
      </c>
      <c r="M248" t="s">
        <v>398</v>
      </c>
      <c r="N248" t="s">
        <v>1064</v>
      </c>
      <c r="O248">
        <v>1</v>
      </c>
      <c r="P248" t="s">
        <v>306</v>
      </c>
      <c r="Q248" s="164">
        <v>32882</v>
      </c>
      <c r="R248" s="164">
        <v>33117</v>
      </c>
      <c r="S248" s="164">
        <v>43514</v>
      </c>
      <c r="T248" t="s">
        <v>1093</v>
      </c>
      <c r="V248" t="s">
        <v>1094</v>
      </c>
      <c r="W248" t="s">
        <v>1095</v>
      </c>
      <c r="X248" t="s">
        <v>1092</v>
      </c>
      <c r="Y248" t="s">
        <v>1094</v>
      </c>
      <c r="Z248" t="s">
        <v>1099</v>
      </c>
      <c r="AC248" t="s">
        <v>366</v>
      </c>
      <c r="AD248" s="176">
        <v>1.3</v>
      </c>
      <c r="AE248" s="177" t="s">
        <v>16954</v>
      </c>
    </row>
    <row r="249" spans="1:31" x14ac:dyDescent="0.35">
      <c r="A249" t="s">
        <v>482</v>
      </c>
      <c r="B249">
        <v>1111</v>
      </c>
      <c r="C249" t="s">
        <v>1092</v>
      </c>
      <c r="D249">
        <v>41211</v>
      </c>
      <c r="E249" t="s">
        <v>1092</v>
      </c>
      <c r="F249" t="s">
        <v>396</v>
      </c>
      <c r="H249" s="174">
        <f>AD249</f>
        <v>1.3</v>
      </c>
      <c r="I249">
        <v>0.7</v>
      </c>
      <c r="K249" t="s">
        <v>404</v>
      </c>
      <c r="L249" t="s">
        <v>397</v>
      </c>
      <c r="M249" t="s">
        <v>398</v>
      </c>
      <c r="N249" t="s">
        <v>1064</v>
      </c>
      <c r="O249">
        <v>1</v>
      </c>
      <c r="P249" t="s">
        <v>306</v>
      </c>
      <c r="Q249" s="164">
        <v>33247</v>
      </c>
      <c r="R249" s="164">
        <v>33482</v>
      </c>
      <c r="S249" s="164">
        <v>40148</v>
      </c>
      <c r="T249" t="s">
        <v>1093</v>
      </c>
      <c r="V249" t="s">
        <v>1094</v>
      </c>
      <c r="W249" t="s">
        <v>1095</v>
      </c>
      <c r="X249" t="s">
        <v>1092</v>
      </c>
      <c r="Y249" t="s">
        <v>1094</v>
      </c>
      <c r="Z249" t="s">
        <v>1100</v>
      </c>
      <c r="AC249" t="s">
        <v>366</v>
      </c>
      <c r="AD249" s="176">
        <v>1.3</v>
      </c>
      <c r="AE249" s="177" t="s">
        <v>16953</v>
      </c>
    </row>
    <row r="250" spans="1:31" x14ac:dyDescent="0.35">
      <c r="A250" t="s">
        <v>432</v>
      </c>
      <c r="B250">
        <v>1132</v>
      </c>
      <c r="C250" t="s">
        <v>1101</v>
      </c>
      <c r="D250">
        <v>41211</v>
      </c>
      <c r="E250" t="s">
        <v>1092</v>
      </c>
      <c r="F250" t="s">
        <v>396</v>
      </c>
      <c r="H250" s="174">
        <f t="shared" ref="H250:H272" si="15">AD250</f>
        <v>1.3</v>
      </c>
      <c r="I250">
        <v>0.7</v>
      </c>
      <c r="K250" t="s">
        <v>404</v>
      </c>
      <c r="L250" t="s">
        <v>1102</v>
      </c>
      <c r="M250" t="s">
        <v>398</v>
      </c>
      <c r="N250" t="s">
        <v>1064</v>
      </c>
      <c r="O250">
        <v>1</v>
      </c>
      <c r="P250" t="s">
        <v>306</v>
      </c>
      <c r="Q250" s="164">
        <v>31421</v>
      </c>
      <c r="R250" s="164">
        <v>31656</v>
      </c>
      <c r="S250" s="164">
        <v>34213</v>
      </c>
      <c r="T250" t="s">
        <v>1093</v>
      </c>
      <c r="V250" t="s">
        <v>1094</v>
      </c>
      <c r="W250" t="s">
        <v>1095</v>
      </c>
      <c r="X250" t="s">
        <v>1092</v>
      </c>
      <c r="Y250" t="s">
        <v>1094</v>
      </c>
      <c r="Z250" t="s">
        <v>1103</v>
      </c>
      <c r="AC250" t="s">
        <v>366</v>
      </c>
      <c r="AD250" s="176">
        <v>1.3</v>
      </c>
      <c r="AE250" s="177" t="s">
        <v>16954</v>
      </c>
    </row>
    <row r="251" spans="1:31" x14ac:dyDescent="0.35">
      <c r="A251" t="s">
        <v>432</v>
      </c>
      <c r="B251">
        <v>1133</v>
      </c>
      <c r="C251" t="s">
        <v>1092</v>
      </c>
      <c r="D251">
        <v>41211</v>
      </c>
      <c r="E251" t="s">
        <v>1092</v>
      </c>
      <c r="F251" t="s">
        <v>396</v>
      </c>
      <c r="H251" s="174">
        <f t="shared" si="15"/>
        <v>1.3</v>
      </c>
      <c r="I251">
        <v>0.7</v>
      </c>
      <c r="K251" t="s">
        <v>296</v>
      </c>
      <c r="L251" t="s">
        <v>397</v>
      </c>
      <c r="M251" t="s">
        <v>398</v>
      </c>
      <c r="N251" t="s">
        <v>1064</v>
      </c>
      <c r="O251">
        <v>1</v>
      </c>
      <c r="P251" t="s">
        <v>306</v>
      </c>
      <c r="Q251" s="164">
        <v>31421</v>
      </c>
      <c r="R251" s="164">
        <v>31656</v>
      </c>
      <c r="T251" t="s">
        <v>1093</v>
      </c>
      <c r="V251" t="s">
        <v>1094</v>
      </c>
      <c r="W251" t="s">
        <v>1095</v>
      </c>
      <c r="X251" t="s">
        <v>1092</v>
      </c>
      <c r="Y251" t="s">
        <v>1094</v>
      </c>
      <c r="Z251" t="s">
        <v>1104</v>
      </c>
      <c r="AC251" t="s">
        <v>366</v>
      </c>
      <c r="AD251" s="176">
        <v>1.3</v>
      </c>
      <c r="AE251" s="177" t="s">
        <v>16954</v>
      </c>
    </row>
    <row r="252" spans="1:31" x14ac:dyDescent="0.35">
      <c r="A252" t="s">
        <v>432</v>
      </c>
      <c r="B252">
        <v>1134</v>
      </c>
      <c r="C252" t="s">
        <v>1105</v>
      </c>
      <c r="D252">
        <v>41211</v>
      </c>
      <c r="E252" t="s">
        <v>1092</v>
      </c>
      <c r="F252" t="s">
        <v>396</v>
      </c>
      <c r="H252" s="174">
        <f t="shared" si="15"/>
        <v>1.3</v>
      </c>
      <c r="I252">
        <v>0.7</v>
      </c>
      <c r="K252" t="s">
        <v>404</v>
      </c>
      <c r="L252" t="s">
        <v>1102</v>
      </c>
      <c r="M252" t="s">
        <v>398</v>
      </c>
      <c r="N252" t="s">
        <v>1064</v>
      </c>
      <c r="O252">
        <v>1</v>
      </c>
      <c r="P252" t="s">
        <v>306</v>
      </c>
      <c r="Q252" s="164">
        <v>31421</v>
      </c>
      <c r="R252" s="164">
        <v>31656</v>
      </c>
      <c r="S252" s="164">
        <v>34213</v>
      </c>
      <c r="T252" t="s">
        <v>1093</v>
      </c>
      <c r="V252" t="s">
        <v>1094</v>
      </c>
      <c r="W252" t="s">
        <v>1095</v>
      </c>
      <c r="X252" t="s">
        <v>1092</v>
      </c>
      <c r="Y252" t="s">
        <v>1094</v>
      </c>
      <c r="Z252" t="s">
        <v>1106</v>
      </c>
      <c r="AC252" t="s">
        <v>366</v>
      </c>
      <c r="AD252" s="176">
        <v>1.3</v>
      </c>
      <c r="AE252" s="177" t="s">
        <v>16954</v>
      </c>
    </row>
    <row r="253" spans="1:31" x14ac:dyDescent="0.35">
      <c r="A253" t="s">
        <v>494</v>
      </c>
      <c r="B253">
        <v>1092</v>
      </c>
      <c r="C253" t="s">
        <v>1107</v>
      </c>
      <c r="D253">
        <v>41211</v>
      </c>
      <c r="E253" t="s">
        <v>1092</v>
      </c>
      <c r="F253" t="s">
        <v>396</v>
      </c>
      <c r="H253" s="174">
        <f t="shared" si="15"/>
        <v>1.3</v>
      </c>
      <c r="I253">
        <v>0.7</v>
      </c>
      <c r="K253" t="s">
        <v>404</v>
      </c>
      <c r="L253" t="s">
        <v>1108</v>
      </c>
      <c r="M253" t="s">
        <v>398</v>
      </c>
      <c r="N253" t="s">
        <v>1064</v>
      </c>
      <c r="O253">
        <v>1</v>
      </c>
      <c r="P253" t="s">
        <v>306</v>
      </c>
      <c r="Q253" s="164">
        <v>31786</v>
      </c>
      <c r="R253" s="164">
        <v>32021</v>
      </c>
      <c r="S253" s="164">
        <v>38231</v>
      </c>
      <c r="T253" t="s">
        <v>1093</v>
      </c>
      <c r="V253" t="s">
        <v>1094</v>
      </c>
      <c r="W253" t="s">
        <v>1095</v>
      </c>
      <c r="X253" t="s">
        <v>1092</v>
      </c>
      <c r="Y253" t="s">
        <v>1094</v>
      </c>
      <c r="Z253" t="s">
        <v>1109</v>
      </c>
      <c r="AC253" t="s">
        <v>366</v>
      </c>
      <c r="AD253" s="176">
        <v>1.3</v>
      </c>
      <c r="AE253" s="177" t="s">
        <v>16954</v>
      </c>
    </row>
    <row r="254" spans="1:31" x14ac:dyDescent="0.35">
      <c r="A254" t="s">
        <v>419</v>
      </c>
      <c r="B254">
        <v>1142</v>
      </c>
      <c r="C254" t="s">
        <v>1092</v>
      </c>
      <c r="D254">
        <v>41211</v>
      </c>
      <c r="E254" t="s">
        <v>1092</v>
      </c>
      <c r="F254" t="s">
        <v>396</v>
      </c>
      <c r="H254" s="174">
        <f t="shared" si="15"/>
        <v>1.3</v>
      </c>
      <c r="I254">
        <v>0.7</v>
      </c>
      <c r="K254" t="s">
        <v>404</v>
      </c>
      <c r="L254" t="s">
        <v>397</v>
      </c>
      <c r="M254" t="s">
        <v>398</v>
      </c>
      <c r="N254" t="s">
        <v>1064</v>
      </c>
      <c r="O254">
        <v>1</v>
      </c>
      <c r="P254" t="s">
        <v>306</v>
      </c>
      <c r="Q254" s="164">
        <v>35804</v>
      </c>
      <c r="R254" s="164">
        <v>36039</v>
      </c>
      <c r="S254" s="164">
        <v>39436</v>
      </c>
      <c r="T254" t="s">
        <v>1093</v>
      </c>
      <c r="V254" t="s">
        <v>1094</v>
      </c>
      <c r="W254" t="s">
        <v>1095</v>
      </c>
      <c r="X254" t="s">
        <v>1092</v>
      </c>
      <c r="Y254" t="s">
        <v>1094</v>
      </c>
      <c r="Z254" t="s">
        <v>1110</v>
      </c>
      <c r="AC254" t="s">
        <v>366</v>
      </c>
      <c r="AD254" s="176">
        <v>1.3</v>
      </c>
      <c r="AE254" s="177" t="s">
        <v>16954</v>
      </c>
    </row>
    <row r="255" spans="1:31" x14ac:dyDescent="0.35">
      <c r="A255" t="s">
        <v>314</v>
      </c>
      <c r="B255">
        <v>1148</v>
      </c>
      <c r="C255" t="s">
        <v>1111</v>
      </c>
      <c r="D255">
        <v>41211</v>
      </c>
      <c r="E255" t="s">
        <v>1092</v>
      </c>
      <c r="F255" t="s">
        <v>396</v>
      </c>
      <c r="H255" s="174">
        <f t="shared" si="15"/>
        <v>1.3</v>
      </c>
      <c r="I255">
        <v>0.7</v>
      </c>
      <c r="K255" t="s">
        <v>404</v>
      </c>
      <c r="L255" t="s">
        <v>397</v>
      </c>
      <c r="M255" t="s">
        <v>398</v>
      </c>
      <c r="N255" t="s">
        <v>1064</v>
      </c>
      <c r="O255">
        <v>1</v>
      </c>
      <c r="P255" t="s">
        <v>306</v>
      </c>
      <c r="Q255" s="164">
        <v>31421</v>
      </c>
      <c r="R255" s="164">
        <v>31656</v>
      </c>
      <c r="S255" s="164">
        <v>39189</v>
      </c>
      <c r="T255" t="s">
        <v>1093</v>
      </c>
      <c r="V255" t="s">
        <v>1094</v>
      </c>
      <c r="W255" t="s">
        <v>1095</v>
      </c>
      <c r="X255" t="s">
        <v>1092</v>
      </c>
      <c r="Y255" t="s">
        <v>1094</v>
      </c>
      <c r="Z255" t="s">
        <v>1112</v>
      </c>
      <c r="AC255" t="s">
        <v>366</v>
      </c>
      <c r="AD255" s="176">
        <v>1.3</v>
      </c>
      <c r="AE255" s="177" t="s">
        <v>16954</v>
      </c>
    </row>
    <row r="256" spans="1:31" x14ac:dyDescent="0.35">
      <c r="A256" t="s">
        <v>711</v>
      </c>
      <c r="B256">
        <v>1064</v>
      </c>
      <c r="C256" t="s">
        <v>1113</v>
      </c>
      <c r="D256">
        <v>41211</v>
      </c>
      <c r="E256" t="s">
        <v>1092</v>
      </c>
      <c r="F256" t="s">
        <v>396</v>
      </c>
      <c r="H256" s="174">
        <f t="shared" si="15"/>
        <v>1.3</v>
      </c>
      <c r="I256">
        <v>0.7</v>
      </c>
      <c r="K256" t="s">
        <v>404</v>
      </c>
      <c r="L256" t="s">
        <v>502</v>
      </c>
      <c r="M256" t="s">
        <v>398</v>
      </c>
      <c r="N256" t="s">
        <v>1064</v>
      </c>
      <c r="O256">
        <v>1</v>
      </c>
      <c r="P256" t="s">
        <v>306</v>
      </c>
      <c r="Q256" s="164">
        <v>39661</v>
      </c>
      <c r="R256" s="164">
        <v>39455</v>
      </c>
      <c r="S256" s="164">
        <v>39455</v>
      </c>
      <c r="T256" t="s">
        <v>1093</v>
      </c>
      <c r="V256" t="s">
        <v>1094</v>
      </c>
      <c r="W256" t="s">
        <v>1095</v>
      </c>
      <c r="X256" t="s">
        <v>1092</v>
      </c>
      <c r="Y256" t="s">
        <v>1094</v>
      </c>
      <c r="Z256" t="s">
        <v>1114</v>
      </c>
      <c r="AC256" t="s">
        <v>366</v>
      </c>
      <c r="AD256" s="176">
        <v>1.3</v>
      </c>
      <c r="AE256" s="177" t="s">
        <v>16954</v>
      </c>
    </row>
    <row r="257" spans="1:31" x14ac:dyDescent="0.35">
      <c r="A257" t="s">
        <v>711</v>
      </c>
      <c r="B257">
        <v>1103</v>
      </c>
      <c r="C257" t="s">
        <v>1107</v>
      </c>
      <c r="D257">
        <v>41211</v>
      </c>
      <c r="E257" t="s">
        <v>1092</v>
      </c>
      <c r="F257" t="s">
        <v>396</v>
      </c>
      <c r="H257" s="174">
        <f t="shared" si="15"/>
        <v>1.3</v>
      </c>
      <c r="I257">
        <v>0.7</v>
      </c>
      <c r="K257" t="s">
        <v>404</v>
      </c>
      <c r="L257" t="s">
        <v>397</v>
      </c>
      <c r="M257" t="s">
        <v>398</v>
      </c>
      <c r="N257" t="s">
        <v>1064</v>
      </c>
      <c r="O257">
        <v>1</v>
      </c>
      <c r="P257" t="s">
        <v>306</v>
      </c>
      <c r="Q257" s="164">
        <v>31056</v>
      </c>
      <c r="R257" s="164">
        <v>31291</v>
      </c>
      <c r="S257" s="164">
        <v>33482</v>
      </c>
      <c r="T257" t="s">
        <v>1093</v>
      </c>
      <c r="V257" t="s">
        <v>1094</v>
      </c>
      <c r="W257" t="s">
        <v>1095</v>
      </c>
      <c r="X257" t="s">
        <v>1092</v>
      </c>
      <c r="Y257" t="s">
        <v>1094</v>
      </c>
      <c r="Z257" t="s">
        <v>1115</v>
      </c>
      <c r="AC257" t="s">
        <v>366</v>
      </c>
      <c r="AD257" s="176">
        <v>1.3</v>
      </c>
      <c r="AE257" s="177" t="s">
        <v>16954</v>
      </c>
    </row>
    <row r="258" spans="1:31" x14ac:dyDescent="0.35">
      <c r="A258" t="s">
        <v>711</v>
      </c>
      <c r="B258">
        <v>1141</v>
      </c>
      <c r="C258" t="s">
        <v>1092</v>
      </c>
      <c r="D258">
        <v>41211</v>
      </c>
      <c r="E258" t="s">
        <v>1092</v>
      </c>
      <c r="F258" t="s">
        <v>396</v>
      </c>
      <c r="H258" s="174">
        <f t="shared" si="15"/>
        <v>1.3</v>
      </c>
      <c r="I258">
        <v>0.7</v>
      </c>
      <c r="K258" t="s">
        <v>404</v>
      </c>
      <c r="L258" t="s">
        <v>397</v>
      </c>
      <c r="M258" t="s">
        <v>398</v>
      </c>
      <c r="N258" t="s">
        <v>1064</v>
      </c>
      <c r="O258">
        <v>1</v>
      </c>
      <c r="P258" t="s">
        <v>306</v>
      </c>
      <c r="Q258" s="164">
        <v>33247</v>
      </c>
      <c r="R258" s="164">
        <v>33482</v>
      </c>
      <c r="S258" s="164">
        <v>40148</v>
      </c>
      <c r="T258" t="s">
        <v>1093</v>
      </c>
      <c r="V258" t="s">
        <v>1094</v>
      </c>
      <c r="W258" t="s">
        <v>1095</v>
      </c>
      <c r="X258" t="s">
        <v>1092</v>
      </c>
      <c r="Y258" t="s">
        <v>1094</v>
      </c>
      <c r="Z258" t="s">
        <v>1116</v>
      </c>
      <c r="AC258" t="s">
        <v>366</v>
      </c>
      <c r="AD258" s="176">
        <v>1.3</v>
      </c>
      <c r="AE258" s="177" t="s">
        <v>16954</v>
      </c>
    </row>
    <row r="259" spans="1:31" x14ac:dyDescent="0.35">
      <c r="A259" t="s">
        <v>499</v>
      </c>
      <c r="B259">
        <v>1140</v>
      </c>
      <c r="C259" t="s">
        <v>1117</v>
      </c>
      <c r="D259">
        <v>41211</v>
      </c>
      <c r="E259" t="s">
        <v>1092</v>
      </c>
      <c r="F259" t="s">
        <v>396</v>
      </c>
      <c r="H259" s="174">
        <f t="shared" si="15"/>
        <v>1.3</v>
      </c>
      <c r="I259">
        <v>0.7</v>
      </c>
      <c r="K259" t="s">
        <v>404</v>
      </c>
      <c r="L259" t="s">
        <v>1118</v>
      </c>
      <c r="M259" t="s">
        <v>398</v>
      </c>
      <c r="N259" t="s">
        <v>1064</v>
      </c>
      <c r="O259">
        <v>1</v>
      </c>
      <c r="P259" t="s">
        <v>306</v>
      </c>
      <c r="Q259" s="164">
        <v>33974</v>
      </c>
      <c r="R259" s="164">
        <v>34090</v>
      </c>
      <c r="S259" s="164">
        <v>41883</v>
      </c>
      <c r="T259" t="s">
        <v>1093</v>
      </c>
      <c r="V259" t="s">
        <v>1094</v>
      </c>
      <c r="W259" t="s">
        <v>1095</v>
      </c>
      <c r="X259" t="s">
        <v>1092</v>
      </c>
      <c r="Y259" t="s">
        <v>1094</v>
      </c>
      <c r="Z259" t="s">
        <v>1119</v>
      </c>
      <c r="AC259" t="s">
        <v>366</v>
      </c>
      <c r="AD259" s="176">
        <v>1.3</v>
      </c>
      <c r="AE259" s="177" t="s">
        <v>16954</v>
      </c>
    </row>
    <row r="260" spans="1:31" x14ac:dyDescent="0.35">
      <c r="A260" t="s">
        <v>499</v>
      </c>
      <c r="B260">
        <v>1139</v>
      </c>
      <c r="C260" t="s">
        <v>1120</v>
      </c>
      <c r="D260">
        <v>41220</v>
      </c>
      <c r="E260" t="s">
        <v>1121</v>
      </c>
      <c r="F260" t="s">
        <v>396</v>
      </c>
      <c r="H260" s="174">
        <f t="shared" si="15"/>
        <v>1.2</v>
      </c>
      <c r="I260">
        <v>0.5</v>
      </c>
      <c r="K260" t="s">
        <v>404</v>
      </c>
      <c r="L260" t="s">
        <v>1122</v>
      </c>
      <c r="M260" t="s">
        <v>398</v>
      </c>
      <c r="N260" t="s">
        <v>1064</v>
      </c>
      <c r="O260">
        <v>0.5</v>
      </c>
      <c r="P260" t="s">
        <v>306</v>
      </c>
      <c r="Q260" s="164">
        <v>33977</v>
      </c>
      <c r="R260" s="164">
        <v>34182</v>
      </c>
      <c r="S260" s="164">
        <v>41883</v>
      </c>
      <c r="T260" t="s">
        <v>1123</v>
      </c>
      <c r="V260" t="s">
        <v>1124</v>
      </c>
      <c r="W260" t="s">
        <v>1125</v>
      </c>
      <c r="X260" t="s">
        <v>1121</v>
      </c>
      <c r="Y260" t="s">
        <v>1124</v>
      </c>
      <c r="Z260" t="s">
        <v>1126</v>
      </c>
      <c r="AC260" t="s">
        <v>366</v>
      </c>
      <c r="AD260" s="176">
        <v>1.2</v>
      </c>
      <c r="AE260" s="177" t="s">
        <v>16954</v>
      </c>
    </row>
    <row r="261" spans="1:31" x14ac:dyDescent="0.35">
      <c r="A261" t="s">
        <v>324</v>
      </c>
      <c r="B261">
        <v>1127</v>
      </c>
      <c r="C261" t="s">
        <v>1117</v>
      </c>
      <c r="D261">
        <v>41224</v>
      </c>
      <c r="E261" t="s">
        <v>1117</v>
      </c>
      <c r="F261" t="s">
        <v>396</v>
      </c>
      <c r="H261" s="174">
        <f t="shared" si="15"/>
        <v>1.3</v>
      </c>
      <c r="I261">
        <v>0.7</v>
      </c>
      <c r="K261" t="s">
        <v>404</v>
      </c>
      <c r="L261" t="s">
        <v>397</v>
      </c>
      <c r="M261" t="s">
        <v>398</v>
      </c>
      <c r="N261" t="s">
        <v>1064</v>
      </c>
      <c r="O261">
        <v>1</v>
      </c>
      <c r="P261" t="s">
        <v>306</v>
      </c>
      <c r="Q261" s="164">
        <v>36534</v>
      </c>
      <c r="R261" s="164">
        <v>36770</v>
      </c>
      <c r="S261" s="164">
        <v>39192</v>
      </c>
      <c r="T261" t="s">
        <v>1127</v>
      </c>
      <c r="V261" t="s">
        <v>1128</v>
      </c>
      <c r="W261" t="s">
        <v>1129</v>
      </c>
      <c r="X261" t="s">
        <v>1117</v>
      </c>
      <c r="Y261" t="s">
        <v>1128</v>
      </c>
      <c r="Z261" t="s">
        <v>1130</v>
      </c>
      <c r="AC261" t="s">
        <v>366</v>
      </c>
      <c r="AD261" s="176">
        <v>1.3</v>
      </c>
      <c r="AE261" s="177" t="s">
        <v>16954</v>
      </c>
    </row>
    <row r="262" spans="1:31" x14ac:dyDescent="0.35">
      <c r="A262" t="s">
        <v>324</v>
      </c>
      <c r="B262">
        <v>1183</v>
      </c>
      <c r="C262" t="s">
        <v>1131</v>
      </c>
      <c r="D262">
        <v>41228</v>
      </c>
      <c r="E262" t="s">
        <v>1131</v>
      </c>
      <c r="F262" t="s">
        <v>396</v>
      </c>
      <c r="H262" s="174">
        <f t="shared" si="15"/>
        <v>1</v>
      </c>
      <c r="I262">
        <v>0.4</v>
      </c>
      <c r="K262" t="s">
        <v>404</v>
      </c>
      <c r="L262" t="s">
        <v>1132</v>
      </c>
      <c r="M262" t="s">
        <v>398</v>
      </c>
      <c r="N262" t="s">
        <v>1064</v>
      </c>
      <c r="O262">
        <v>0.5</v>
      </c>
      <c r="P262" t="s">
        <v>306</v>
      </c>
      <c r="Q262" s="164">
        <v>38356</v>
      </c>
      <c r="R262" s="164">
        <v>38443</v>
      </c>
      <c r="S262" s="164">
        <v>41518</v>
      </c>
      <c r="T262" t="s">
        <v>1133</v>
      </c>
      <c r="V262" t="s">
        <v>1134</v>
      </c>
      <c r="W262" t="s">
        <v>1135</v>
      </c>
      <c r="X262" t="s">
        <v>1136</v>
      </c>
      <c r="Y262" t="s">
        <v>1137</v>
      </c>
      <c r="Z262" t="s">
        <v>1138</v>
      </c>
      <c r="AC262" t="s">
        <v>366</v>
      </c>
      <c r="AD262" s="176">
        <v>1</v>
      </c>
      <c r="AE262" s="177" t="s">
        <v>16954</v>
      </c>
    </row>
    <row r="263" spans="1:31" x14ac:dyDescent="0.35">
      <c r="A263" t="s">
        <v>476</v>
      </c>
      <c r="B263">
        <v>1162</v>
      </c>
      <c r="C263" t="s">
        <v>1139</v>
      </c>
      <c r="D263">
        <v>41228</v>
      </c>
      <c r="E263" t="s">
        <v>1131</v>
      </c>
      <c r="F263" t="s">
        <v>396</v>
      </c>
      <c r="H263" s="174">
        <f t="shared" si="15"/>
        <v>1</v>
      </c>
      <c r="I263">
        <v>0.4</v>
      </c>
      <c r="K263" t="s">
        <v>404</v>
      </c>
      <c r="L263" t="s">
        <v>1140</v>
      </c>
      <c r="M263" t="s">
        <v>398</v>
      </c>
      <c r="N263" t="s">
        <v>1064</v>
      </c>
      <c r="O263">
        <v>0.5</v>
      </c>
      <c r="P263" t="s">
        <v>306</v>
      </c>
      <c r="Q263" s="164">
        <v>34706</v>
      </c>
      <c r="R263" s="164">
        <v>34881</v>
      </c>
      <c r="S263" s="164">
        <v>42248</v>
      </c>
      <c r="T263" t="s">
        <v>1133</v>
      </c>
      <c r="V263" t="s">
        <v>1134</v>
      </c>
      <c r="W263" t="s">
        <v>1135</v>
      </c>
      <c r="X263" t="s">
        <v>1136</v>
      </c>
      <c r="Y263" t="s">
        <v>1137</v>
      </c>
      <c r="Z263" t="s">
        <v>1141</v>
      </c>
      <c r="AC263" t="s">
        <v>366</v>
      </c>
      <c r="AD263" s="176">
        <v>1</v>
      </c>
      <c r="AE263" s="177" t="s">
        <v>16954</v>
      </c>
    </row>
    <row r="264" spans="1:31" x14ac:dyDescent="0.35">
      <c r="A264" t="s">
        <v>584</v>
      </c>
      <c r="B264">
        <v>1196</v>
      </c>
      <c r="C264" t="s">
        <v>1131</v>
      </c>
      <c r="D264">
        <v>41228</v>
      </c>
      <c r="E264" t="s">
        <v>1131</v>
      </c>
      <c r="F264" t="s">
        <v>396</v>
      </c>
      <c r="H264" s="174">
        <f t="shared" si="15"/>
        <v>1</v>
      </c>
      <c r="I264">
        <v>0.4</v>
      </c>
      <c r="K264" t="s">
        <v>404</v>
      </c>
      <c r="L264" t="s">
        <v>1053</v>
      </c>
      <c r="M264" t="s">
        <v>398</v>
      </c>
      <c r="N264" t="s">
        <v>1064</v>
      </c>
      <c r="O264">
        <v>0.5</v>
      </c>
      <c r="P264" t="s">
        <v>306</v>
      </c>
      <c r="Q264" s="164">
        <v>33247</v>
      </c>
      <c r="R264" s="164">
        <v>33482</v>
      </c>
      <c r="S264" s="164">
        <v>40148</v>
      </c>
      <c r="T264" t="s">
        <v>1133</v>
      </c>
      <c r="V264" t="s">
        <v>1134</v>
      </c>
      <c r="W264" t="s">
        <v>1135</v>
      </c>
      <c r="X264" t="s">
        <v>1136</v>
      </c>
      <c r="Y264" t="s">
        <v>1137</v>
      </c>
      <c r="Z264" t="s">
        <v>1142</v>
      </c>
      <c r="AC264" t="s">
        <v>366</v>
      </c>
      <c r="AD264" s="176">
        <v>1</v>
      </c>
      <c r="AE264" s="177" t="s">
        <v>16954</v>
      </c>
    </row>
    <row r="265" spans="1:31" x14ac:dyDescent="0.35">
      <c r="A265" t="s">
        <v>403</v>
      </c>
      <c r="B265">
        <v>1078</v>
      </c>
      <c r="C265" t="s">
        <v>1131</v>
      </c>
      <c r="D265">
        <v>41228</v>
      </c>
      <c r="E265" t="s">
        <v>1131</v>
      </c>
      <c r="F265" t="s">
        <v>396</v>
      </c>
      <c r="H265" s="174">
        <f t="shared" si="15"/>
        <v>1</v>
      </c>
      <c r="I265">
        <v>0.4</v>
      </c>
      <c r="K265" t="s">
        <v>404</v>
      </c>
      <c r="L265" t="s">
        <v>1079</v>
      </c>
      <c r="M265" t="s">
        <v>398</v>
      </c>
      <c r="N265" t="s">
        <v>1064</v>
      </c>
      <c r="O265">
        <v>0.5</v>
      </c>
      <c r="P265" t="s">
        <v>306</v>
      </c>
      <c r="Q265" s="164">
        <v>33978</v>
      </c>
      <c r="R265" s="164">
        <v>34213</v>
      </c>
      <c r="S265" s="164">
        <v>40148</v>
      </c>
      <c r="T265" t="s">
        <v>1133</v>
      </c>
      <c r="V265" t="s">
        <v>1134</v>
      </c>
      <c r="W265" t="s">
        <v>1135</v>
      </c>
      <c r="X265" t="s">
        <v>1136</v>
      </c>
      <c r="Y265" t="s">
        <v>1137</v>
      </c>
      <c r="Z265" t="s">
        <v>1143</v>
      </c>
      <c r="AC265" t="s">
        <v>366</v>
      </c>
      <c r="AD265" s="176">
        <v>1</v>
      </c>
      <c r="AE265" s="177" t="s">
        <v>16954</v>
      </c>
    </row>
    <row r="266" spans="1:31" x14ac:dyDescent="0.35">
      <c r="A266" t="s">
        <v>414</v>
      </c>
      <c r="B266">
        <v>1185</v>
      </c>
      <c r="C266" t="s">
        <v>1144</v>
      </c>
      <c r="D266">
        <v>41228</v>
      </c>
      <c r="E266" t="s">
        <v>1131</v>
      </c>
      <c r="F266" t="s">
        <v>396</v>
      </c>
      <c r="H266" s="174">
        <f t="shared" si="15"/>
        <v>1</v>
      </c>
      <c r="I266">
        <v>0.4</v>
      </c>
      <c r="K266" t="s">
        <v>404</v>
      </c>
      <c r="L266" t="s">
        <v>397</v>
      </c>
      <c r="M266" t="s">
        <v>398</v>
      </c>
      <c r="N266" t="s">
        <v>1064</v>
      </c>
      <c r="O266">
        <v>0.5</v>
      </c>
      <c r="P266" t="s">
        <v>306</v>
      </c>
      <c r="Q266" s="164">
        <v>36169</v>
      </c>
      <c r="R266" s="164">
        <v>36404</v>
      </c>
      <c r="S266" s="164">
        <v>40148</v>
      </c>
      <c r="T266" t="s">
        <v>1133</v>
      </c>
      <c r="V266" t="s">
        <v>1134</v>
      </c>
      <c r="W266" t="s">
        <v>1135</v>
      </c>
      <c r="X266" t="s">
        <v>1136</v>
      </c>
      <c r="Y266" t="s">
        <v>1137</v>
      </c>
      <c r="Z266" t="s">
        <v>1145</v>
      </c>
      <c r="AC266" t="s">
        <v>366</v>
      </c>
      <c r="AD266" s="176">
        <v>1</v>
      </c>
      <c r="AE266" s="177" t="s">
        <v>16954</v>
      </c>
    </row>
    <row r="267" spans="1:31" x14ac:dyDescent="0.35">
      <c r="A267" t="s">
        <v>469</v>
      </c>
      <c r="B267">
        <v>1130</v>
      </c>
      <c r="C267" t="s">
        <v>1146</v>
      </c>
      <c r="D267">
        <v>41229</v>
      </c>
      <c r="E267" t="s">
        <v>1146</v>
      </c>
      <c r="F267" t="s">
        <v>396</v>
      </c>
      <c r="H267" s="174">
        <f t="shared" si="15"/>
        <v>1.5</v>
      </c>
      <c r="I267">
        <v>0.7</v>
      </c>
      <c r="K267" t="s">
        <v>404</v>
      </c>
      <c r="L267" t="s">
        <v>640</v>
      </c>
      <c r="M267" t="s">
        <v>398</v>
      </c>
      <c r="N267" t="s">
        <v>1064</v>
      </c>
      <c r="O267">
        <v>1.5</v>
      </c>
      <c r="P267" t="s">
        <v>306</v>
      </c>
      <c r="Q267" s="164">
        <v>33613</v>
      </c>
      <c r="R267" s="164">
        <v>33878</v>
      </c>
      <c r="S267" s="164">
        <v>41153</v>
      </c>
      <c r="T267" t="s">
        <v>1147</v>
      </c>
      <c r="V267" t="s">
        <v>1148</v>
      </c>
      <c r="W267" t="s">
        <v>1149</v>
      </c>
      <c r="X267" t="s">
        <v>1146</v>
      </c>
      <c r="Y267" t="s">
        <v>1148</v>
      </c>
      <c r="Z267" t="s">
        <v>1150</v>
      </c>
      <c r="AC267" t="s">
        <v>366</v>
      </c>
      <c r="AD267" s="176">
        <v>1.5</v>
      </c>
      <c r="AE267" s="177" t="s">
        <v>16954</v>
      </c>
    </row>
    <row r="268" spans="1:31" x14ac:dyDescent="0.35">
      <c r="A268" t="s">
        <v>414</v>
      </c>
      <c r="B268">
        <v>1170</v>
      </c>
      <c r="C268" t="s">
        <v>1146</v>
      </c>
      <c r="D268">
        <v>41229</v>
      </c>
      <c r="E268" t="s">
        <v>1146</v>
      </c>
      <c r="F268" t="s">
        <v>396</v>
      </c>
      <c r="H268" s="174">
        <f t="shared" si="15"/>
        <v>1.5</v>
      </c>
      <c r="I268">
        <v>0.7</v>
      </c>
      <c r="K268" t="s">
        <v>404</v>
      </c>
      <c r="L268" t="s">
        <v>397</v>
      </c>
      <c r="M268" t="s">
        <v>398</v>
      </c>
      <c r="N268" t="s">
        <v>1064</v>
      </c>
      <c r="O268">
        <v>1.5</v>
      </c>
      <c r="P268" t="s">
        <v>306</v>
      </c>
      <c r="Q268" s="164">
        <v>35438</v>
      </c>
      <c r="R268" s="164">
        <v>35643</v>
      </c>
      <c r="S268" s="164">
        <v>40148</v>
      </c>
      <c r="T268" t="s">
        <v>1147</v>
      </c>
      <c r="V268" t="s">
        <v>1148</v>
      </c>
      <c r="W268" t="s">
        <v>1149</v>
      </c>
      <c r="X268" t="s">
        <v>1146</v>
      </c>
      <c r="Y268" t="s">
        <v>1148</v>
      </c>
      <c r="Z268" t="s">
        <v>1151</v>
      </c>
      <c r="AC268" t="s">
        <v>366</v>
      </c>
      <c r="AD268" s="176">
        <v>1.5</v>
      </c>
      <c r="AE268" s="177" t="s">
        <v>16954</v>
      </c>
    </row>
    <row r="269" spans="1:31" x14ac:dyDescent="0.35">
      <c r="A269" t="s">
        <v>314</v>
      </c>
      <c r="B269">
        <v>1079</v>
      </c>
      <c r="C269" t="s">
        <v>1152</v>
      </c>
      <c r="D269">
        <v>41243</v>
      </c>
      <c r="E269" t="s">
        <v>1152</v>
      </c>
      <c r="F269" t="s">
        <v>396</v>
      </c>
      <c r="H269" s="174">
        <f t="shared" si="15"/>
        <v>0</v>
      </c>
      <c r="I269">
        <v>0</v>
      </c>
      <c r="K269" t="s">
        <v>404</v>
      </c>
      <c r="L269" t="s">
        <v>502</v>
      </c>
      <c r="M269" t="s">
        <v>398</v>
      </c>
      <c r="N269" t="s">
        <v>1153</v>
      </c>
      <c r="O269">
        <v>0.5</v>
      </c>
      <c r="P269" t="s">
        <v>306</v>
      </c>
      <c r="Q269" t="s">
        <v>1154</v>
      </c>
      <c r="R269" s="164">
        <v>39189</v>
      </c>
      <c r="S269" s="164">
        <v>39189</v>
      </c>
      <c r="T269" t="s">
        <v>1155</v>
      </c>
      <c r="V269" t="s">
        <v>1156</v>
      </c>
      <c r="W269" t="s">
        <v>1157</v>
      </c>
      <c r="X269" t="s">
        <v>1152</v>
      </c>
      <c r="Y269" t="s">
        <v>1156</v>
      </c>
      <c r="Z269" t="s">
        <v>1158</v>
      </c>
      <c r="AC269" t="s">
        <v>341</v>
      </c>
      <c r="AD269" s="176">
        <v>0</v>
      </c>
      <c r="AE269" s="177" t="s">
        <v>16954</v>
      </c>
    </row>
    <row r="270" spans="1:31" x14ac:dyDescent="0.35">
      <c r="A270" t="s">
        <v>408</v>
      </c>
      <c r="B270">
        <v>1118</v>
      </c>
      <c r="C270" t="s">
        <v>1159</v>
      </c>
      <c r="D270">
        <v>41301</v>
      </c>
      <c r="E270" t="s">
        <v>1160</v>
      </c>
      <c r="F270" t="s">
        <v>396</v>
      </c>
      <c r="H270" s="174">
        <f t="shared" si="15"/>
        <v>1.3</v>
      </c>
      <c r="I270">
        <v>1.2</v>
      </c>
      <c r="K270" t="s">
        <v>404</v>
      </c>
      <c r="L270" t="s">
        <v>397</v>
      </c>
      <c r="M270" t="s">
        <v>398</v>
      </c>
      <c r="N270" t="s">
        <v>1161</v>
      </c>
      <c r="O270">
        <v>1</v>
      </c>
      <c r="P270" t="s">
        <v>306</v>
      </c>
      <c r="Q270" s="164">
        <v>32517</v>
      </c>
      <c r="R270" s="164">
        <v>32752</v>
      </c>
      <c r="S270" s="164">
        <v>43374</v>
      </c>
      <c r="T270" t="s">
        <v>1162</v>
      </c>
      <c r="V270" t="s">
        <v>1163</v>
      </c>
      <c r="W270" t="s">
        <v>1164</v>
      </c>
      <c r="X270" t="s">
        <v>1160</v>
      </c>
      <c r="Y270" t="s">
        <v>1163</v>
      </c>
      <c r="Z270" t="s">
        <v>1165</v>
      </c>
      <c r="AC270" t="s">
        <v>341</v>
      </c>
      <c r="AD270" s="176">
        <v>1.3</v>
      </c>
      <c r="AE270" s="177" t="s">
        <v>16954</v>
      </c>
    </row>
    <row r="271" spans="1:31" x14ac:dyDescent="0.35">
      <c r="A271" t="s">
        <v>454</v>
      </c>
      <c r="B271">
        <v>1382</v>
      </c>
      <c r="C271" t="s">
        <v>1166</v>
      </c>
      <c r="D271">
        <v>41397</v>
      </c>
      <c r="E271" t="s">
        <v>1166</v>
      </c>
      <c r="F271" t="s">
        <v>396</v>
      </c>
      <c r="H271" s="174">
        <f t="shared" si="15"/>
        <v>1.5</v>
      </c>
      <c r="I271">
        <v>0.8</v>
      </c>
      <c r="K271" t="s">
        <v>296</v>
      </c>
      <c r="L271" t="s">
        <v>1167</v>
      </c>
      <c r="M271" t="s">
        <v>398</v>
      </c>
      <c r="N271" t="s">
        <v>1168</v>
      </c>
      <c r="O271">
        <v>0.5</v>
      </c>
      <c r="P271" t="s">
        <v>306</v>
      </c>
      <c r="Q271" s="164">
        <v>38726</v>
      </c>
      <c r="R271" s="164">
        <v>38961</v>
      </c>
      <c r="T271" t="s">
        <v>1169</v>
      </c>
      <c r="V271" t="s">
        <v>1170</v>
      </c>
      <c r="W271" t="s">
        <v>1171</v>
      </c>
      <c r="X271" t="s">
        <v>1166</v>
      </c>
      <c r="Y271" t="s">
        <v>1170</v>
      </c>
      <c r="Z271" t="s">
        <v>1172</v>
      </c>
      <c r="AC271" t="s">
        <v>357</v>
      </c>
      <c r="AD271" s="176">
        <v>1.5</v>
      </c>
      <c r="AE271" s="177" t="s">
        <v>16954</v>
      </c>
    </row>
    <row r="272" spans="1:31" x14ac:dyDescent="0.35">
      <c r="A272" t="s">
        <v>447</v>
      </c>
      <c r="B272">
        <v>1211</v>
      </c>
      <c r="C272" t="s">
        <v>1173</v>
      </c>
      <c r="D272">
        <v>41399</v>
      </c>
      <c r="E272" t="s">
        <v>1173</v>
      </c>
      <c r="F272" t="s">
        <v>396</v>
      </c>
      <c r="H272" s="174">
        <f t="shared" si="15"/>
        <v>0</v>
      </c>
      <c r="I272">
        <v>0</v>
      </c>
      <c r="K272" t="s">
        <v>296</v>
      </c>
      <c r="L272" t="s">
        <v>1174</v>
      </c>
      <c r="M272" t="s">
        <v>398</v>
      </c>
      <c r="N272" t="s">
        <v>1168</v>
      </c>
      <c r="O272">
        <v>0</v>
      </c>
      <c r="P272" t="s">
        <v>306</v>
      </c>
      <c r="Q272" s="164">
        <v>38361</v>
      </c>
      <c r="R272" s="164">
        <v>38596</v>
      </c>
      <c r="T272" t="s">
        <v>1175</v>
      </c>
      <c r="V272" t="s">
        <v>1176</v>
      </c>
      <c r="W272" t="s">
        <v>1177</v>
      </c>
      <c r="X272" t="s">
        <v>1173</v>
      </c>
      <c r="Y272" t="s">
        <v>1178</v>
      </c>
      <c r="Z272" t="s">
        <v>1179</v>
      </c>
      <c r="AC272" t="s">
        <v>357</v>
      </c>
      <c r="AD272" s="176">
        <v>0</v>
      </c>
      <c r="AE272" s="177" t="s">
        <v>16954</v>
      </c>
    </row>
    <row r="273" spans="1:31" x14ac:dyDescent="0.35">
      <c r="A273" t="s">
        <v>408</v>
      </c>
      <c r="B273">
        <v>1321</v>
      </c>
      <c r="C273" t="s">
        <v>1180</v>
      </c>
      <c r="D273">
        <v>41404</v>
      </c>
      <c r="E273" t="s">
        <v>1180</v>
      </c>
      <c r="F273" t="s">
        <v>396</v>
      </c>
      <c r="G273" s="163">
        <v>2935</v>
      </c>
      <c r="H273">
        <v>1</v>
      </c>
      <c r="I273">
        <v>0.9</v>
      </c>
      <c r="J273" t="s">
        <v>1</v>
      </c>
      <c r="K273" t="s">
        <v>296</v>
      </c>
      <c r="L273" t="s">
        <v>397</v>
      </c>
      <c r="M273" t="s">
        <v>398</v>
      </c>
      <c r="N273" t="s">
        <v>426</v>
      </c>
      <c r="O273">
        <v>1</v>
      </c>
      <c r="P273" t="s">
        <v>306</v>
      </c>
      <c r="Q273" t="s">
        <v>1181</v>
      </c>
      <c r="R273" s="164">
        <v>42979</v>
      </c>
      <c r="T273" t="s">
        <v>1182</v>
      </c>
      <c r="V273" t="s">
        <v>1183</v>
      </c>
      <c r="W273" t="s">
        <v>1184</v>
      </c>
      <c r="X273" t="s">
        <v>1180</v>
      </c>
      <c r="Y273" t="s">
        <v>1183</v>
      </c>
      <c r="Z273" t="s">
        <v>1185</v>
      </c>
      <c r="AA273" t="s">
        <v>1</v>
      </c>
      <c r="AB273" s="164">
        <v>42744</v>
      </c>
      <c r="AC273" t="s">
        <v>366</v>
      </c>
      <c r="AD273" s="176">
        <v>1</v>
      </c>
    </row>
    <row r="274" spans="1:31" x14ac:dyDescent="0.35">
      <c r="A274" t="s">
        <v>454</v>
      </c>
      <c r="B274">
        <v>1056</v>
      </c>
      <c r="C274" t="s">
        <v>1186</v>
      </c>
      <c r="D274">
        <v>41405</v>
      </c>
      <c r="E274" t="s">
        <v>1186</v>
      </c>
      <c r="F274" t="s">
        <v>396</v>
      </c>
      <c r="H274" s="174">
        <f t="shared" ref="H274:H306" si="16">AD274</f>
        <v>0</v>
      </c>
      <c r="I274">
        <v>0</v>
      </c>
      <c r="K274" t="s">
        <v>404</v>
      </c>
      <c r="L274" t="s">
        <v>1167</v>
      </c>
      <c r="M274" t="s">
        <v>398</v>
      </c>
      <c r="N274" t="s">
        <v>1168</v>
      </c>
      <c r="O274">
        <v>0</v>
      </c>
      <c r="P274" t="s">
        <v>306</v>
      </c>
      <c r="Q274" t="s">
        <v>674</v>
      </c>
      <c r="R274" s="164">
        <v>29735</v>
      </c>
      <c r="S274" s="164">
        <v>31472</v>
      </c>
      <c r="T274" t="s">
        <v>1187</v>
      </c>
      <c r="V274" t="s">
        <v>1188</v>
      </c>
      <c r="W274" t="s">
        <v>1189</v>
      </c>
      <c r="X274" t="s">
        <v>1186</v>
      </c>
      <c r="Y274" t="s">
        <v>1188</v>
      </c>
      <c r="Z274" t="s">
        <v>1190</v>
      </c>
      <c r="AC274" t="s">
        <v>357</v>
      </c>
      <c r="AD274" s="176">
        <v>0</v>
      </c>
      <c r="AE274" s="177" t="s">
        <v>16954</v>
      </c>
    </row>
    <row r="275" spans="1:31" x14ac:dyDescent="0.35">
      <c r="A275" t="s">
        <v>454</v>
      </c>
      <c r="B275">
        <v>1172</v>
      </c>
      <c r="C275" t="s">
        <v>1186</v>
      </c>
      <c r="D275">
        <v>41405</v>
      </c>
      <c r="E275" t="s">
        <v>1186</v>
      </c>
      <c r="F275" t="s">
        <v>396</v>
      </c>
      <c r="H275" s="174">
        <f t="shared" si="16"/>
        <v>0</v>
      </c>
      <c r="I275">
        <v>0</v>
      </c>
      <c r="K275" t="s">
        <v>404</v>
      </c>
      <c r="L275" t="s">
        <v>1167</v>
      </c>
      <c r="M275" t="s">
        <v>398</v>
      </c>
      <c r="N275" t="s">
        <v>1168</v>
      </c>
      <c r="O275">
        <v>0</v>
      </c>
      <c r="P275" t="s">
        <v>1</v>
      </c>
      <c r="Q275" t="s">
        <v>674</v>
      </c>
      <c r="R275" s="164">
        <v>29735</v>
      </c>
      <c r="S275" s="164">
        <v>31472</v>
      </c>
      <c r="T275" t="s">
        <v>1187</v>
      </c>
      <c r="V275" t="s">
        <v>1188</v>
      </c>
      <c r="W275" t="s">
        <v>1189</v>
      </c>
      <c r="X275" t="s">
        <v>1186</v>
      </c>
      <c r="Y275" t="s">
        <v>1188</v>
      </c>
      <c r="Z275" t="s">
        <v>1191</v>
      </c>
      <c r="AC275" t="s">
        <v>357</v>
      </c>
      <c r="AD275" s="176">
        <v>0</v>
      </c>
      <c r="AE275" s="177" t="s">
        <v>16954</v>
      </c>
    </row>
    <row r="276" spans="1:31" x14ac:dyDescent="0.35">
      <c r="A276" t="s">
        <v>317</v>
      </c>
      <c r="B276">
        <v>1047</v>
      </c>
      <c r="C276" t="s">
        <v>1186</v>
      </c>
      <c r="D276">
        <v>41405</v>
      </c>
      <c r="E276" t="s">
        <v>1186</v>
      </c>
      <c r="F276" t="s">
        <v>396</v>
      </c>
      <c r="H276" s="174">
        <f t="shared" si="16"/>
        <v>0</v>
      </c>
      <c r="I276">
        <v>0</v>
      </c>
      <c r="K276" t="s">
        <v>404</v>
      </c>
      <c r="L276" t="s">
        <v>1192</v>
      </c>
      <c r="M276" t="s">
        <v>398</v>
      </c>
      <c r="N276" t="s">
        <v>1168</v>
      </c>
      <c r="O276">
        <v>0</v>
      </c>
      <c r="P276" t="s">
        <v>306</v>
      </c>
      <c r="Q276" t="s">
        <v>1193</v>
      </c>
      <c r="R276" s="164">
        <v>29217</v>
      </c>
      <c r="S276" s="164">
        <v>32478</v>
      </c>
      <c r="T276" t="s">
        <v>1187</v>
      </c>
      <c r="V276" t="s">
        <v>1188</v>
      </c>
      <c r="W276" t="s">
        <v>1189</v>
      </c>
      <c r="X276" t="s">
        <v>1186</v>
      </c>
      <c r="Y276" t="s">
        <v>1188</v>
      </c>
      <c r="Z276" t="s">
        <v>1194</v>
      </c>
      <c r="AC276" t="s">
        <v>357</v>
      </c>
      <c r="AD276" s="176">
        <v>0</v>
      </c>
      <c r="AE276" s="177" t="s">
        <v>16954</v>
      </c>
    </row>
    <row r="277" spans="1:31" x14ac:dyDescent="0.35">
      <c r="A277" t="s">
        <v>469</v>
      </c>
      <c r="B277">
        <v>1058</v>
      </c>
      <c r="C277" t="s">
        <v>1186</v>
      </c>
      <c r="D277">
        <v>41405</v>
      </c>
      <c r="E277" t="s">
        <v>1186</v>
      </c>
      <c r="F277" t="s">
        <v>396</v>
      </c>
      <c r="H277" s="174">
        <f t="shared" si="16"/>
        <v>0</v>
      </c>
      <c r="I277">
        <v>0</v>
      </c>
      <c r="K277" t="s">
        <v>404</v>
      </c>
      <c r="L277" t="s">
        <v>502</v>
      </c>
      <c r="M277" t="s">
        <v>398</v>
      </c>
      <c r="N277" t="s">
        <v>1168</v>
      </c>
      <c r="O277">
        <v>0</v>
      </c>
      <c r="P277" t="s">
        <v>306</v>
      </c>
      <c r="Q277" s="164">
        <v>28380</v>
      </c>
      <c r="R277" s="164">
        <v>28468</v>
      </c>
      <c r="S277" s="164">
        <v>31472</v>
      </c>
      <c r="T277" t="s">
        <v>1187</v>
      </c>
      <c r="V277" t="s">
        <v>1188</v>
      </c>
      <c r="W277" t="s">
        <v>1189</v>
      </c>
      <c r="X277" t="s">
        <v>1186</v>
      </c>
      <c r="Y277" t="s">
        <v>1188</v>
      </c>
      <c r="Z277" t="s">
        <v>1195</v>
      </c>
      <c r="AC277" t="s">
        <v>357</v>
      </c>
      <c r="AD277" s="176">
        <v>0</v>
      </c>
      <c r="AE277" s="177" t="s">
        <v>16954</v>
      </c>
    </row>
    <row r="278" spans="1:31" x14ac:dyDescent="0.35">
      <c r="A278" t="s">
        <v>324</v>
      </c>
      <c r="B278">
        <v>1048</v>
      </c>
      <c r="C278" t="s">
        <v>1186</v>
      </c>
      <c r="D278">
        <v>41405</v>
      </c>
      <c r="E278" t="s">
        <v>1186</v>
      </c>
      <c r="F278" t="s">
        <v>396</v>
      </c>
      <c r="H278" s="174">
        <f t="shared" si="16"/>
        <v>0</v>
      </c>
      <c r="I278">
        <v>0</v>
      </c>
      <c r="K278" t="s">
        <v>404</v>
      </c>
      <c r="L278" t="s">
        <v>1196</v>
      </c>
      <c r="M278" t="s">
        <v>398</v>
      </c>
      <c r="N278" t="s">
        <v>1168</v>
      </c>
      <c r="O278">
        <v>0</v>
      </c>
      <c r="P278" t="s">
        <v>306</v>
      </c>
      <c r="Q278" t="s">
        <v>1197</v>
      </c>
      <c r="R278" s="164">
        <v>28156</v>
      </c>
      <c r="S278" s="164">
        <v>32478</v>
      </c>
      <c r="T278" t="s">
        <v>1187</v>
      </c>
      <c r="V278" t="s">
        <v>1188</v>
      </c>
      <c r="W278" t="s">
        <v>1189</v>
      </c>
      <c r="X278" t="s">
        <v>1186</v>
      </c>
      <c r="Y278" t="s">
        <v>1188</v>
      </c>
      <c r="Z278" t="s">
        <v>1198</v>
      </c>
      <c r="AC278" t="s">
        <v>357</v>
      </c>
      <c r="AD278" s="176">
        <v>0</v>
      </c>
      <c r="AE278" s="177" t="s">
        <v>16954</v>
      </c>
    </row>
    <row r="279" spans="1:31" x14ac:dyDescent="0.35">
      <c r="A279" t="s">
        <v>309</v>
      </c>
      <c r="B279">
        <v>1050</v>
      </c>
      <c r="C279" t="s">
        <v>1186</v>
      </c>
      <c r="D279">
        <v>41405</v>
      </c>
      <c r="E279" t="s">
        <v>1186</v>
      </c>
      <c r="F279" t="s">
        <v>396</v>
      </c>
      <c r="H279" s="174">
        <f t="shared" si="16"/>
        <v>0</v>
      </c>
      <c r="I279">
        <v>0</v>
      </c>
      <c r="K279" t="s">
        <v>404</v>
      </c>
      <c r="L279" t="s">
        <v>502</v>
      </c>
      <c r="M279" t="s">
        <v>398</v>
      </c>
      <c r="N279" t="s">
        <v>1168</v>
      </c>
      <c r="O279">
        <v>0</v>
      </c>
      <c r="P279" t="s">
        <v>306</v>
      </c>
      <c r="Q279" s="164">
        <v>29649</v>
      </c>
      <c r="R279" s="164">
        <v>29679</v>
      </c>
      <c r="S279" s="164">
        <v>32478</v>
      </c>
      <c r="T279" t="s">
        <v>1187</v>
      </c>
      <c r="V279" t="s">
        <v>1188</v>
      </c>
      <c r="W279" t="s">
        <v>1189</v>
      </c>
      <c r="X279" t="s">
        <v>1186</v>
      </c>
      <c r="Y279" t="s">
        <v>1188</v>
      </c>
      <c r="Z279" t="s">
        <v>1199</v>
      </c>
      <c r="AC279" t="s">
        <v>357</v>
      </c>
      <c r="AD279" s="176">
        <v>0</v>
      </c>
      <c r="AE279" s="177" t="s">
        <v>16954</v>
      </c>
    </row>
    <row r="280" spans="1:31" x14ac:dyDescent="0.35">
      <c r="A280" t="s">
        <v>432</v>
      </c>
      <c r="B280">
        <v>1083</v>
      </c>
      <c r="C280" t="s">
        <v>1186</v>
      </c>
      <c r="D280">
        <v>41405</v>
      </c>
      <c r="E280" t="s">
        <v>1186</v>
      </c>
      <c r="F280" t="s">
        <v>396</v>
      </c>
      <c r="H280" s="174">
        <f t="shared" si="16"/>
        <v>0</v>
      </c>
      <c r="I280">
        <v>0</v>
      </c>
      <c r="K280" t="s">
        <v>404</v>
      </c>
      <c r="L280" t="s">
        <v>1167</v>
      </c>
      <c r="M280" t="s">
        <v>398</v>
      </c>
      <c r="N280" t="s">
        <v>1168</v>
      </c>
      <c r="O280">
        <v>0</v>
      </c>
      <c r="P280" t="s">
        <v>306</v>
      </c>
      <c r="Q280" t="s">
        <v>961</v>
      </c>
      <c r="R280" s="164">
        <v>29521</v>
      </c>
      <c r="S280" s="164">
        <v>32478</v>
      </c>
      <c r="T280" t="s">
        <v>1187</v>
      </c>
      <c r="V280" t="s">
        <v>1188</v>
      </c>
      <c r="W280" t="s">
        <v>1189</v>
      </c>
      <c r="X280" t="s">
        <v>1186</v>
      </c>
      <c r="Y280" t="s">
        <v>1188</v>
      </c>
      <c r="Z280" t="s">
        <v>1200</v>
      </c>
      <c r="AC280" t="s">
        <v>357</v>
      </c>
      <c r="AD280" s="176">
        <v>0</v>
      </c>
      <c r="AE280" s="177" t="s">
        <v>16954</v>
      </c>
    </row>
    <row r="281" spans="1:31" x14ac:dyDescent="0.35">
      <c r="A281" t="s">
        <v>403</v>
      </c>
      <c r="B281">
        <v>1043</v>
      </c>
      <c r="C281" t="s">
        <v>1186</v>
      </c>
      <c r="D281">
        <v>41405</v>
      </c>
      <c r="E281" t="s">
        <v>1186</v>
      </c>
      <c r="F281" t="s">
        <v>396</v>
      </c>
      <c r="H281" s="174">
        <f t="shared" si="16"/>
        <v>0</v>
      </c>
      <c r="I281">
        <v>0</v>
      </c>
      <c r="K281" t="s">
        <v>404</v>
      </c>
      <c r="L281" t="s">
        <v>502</v>
      </c>
      <c r="M281" t="s">
        <v>398</v>
      </c>
      <c r="N281" t="s">
        <v>1168</v>
      </c>
      <c r="O281">
        <v>0</v>
      </c>
      <c r="P281" t="s">
        <v>306</v>
      </c>
      <c r="Q281" t="s">
        <v>1201</v>
      </c>
      <c r="R281" s="164">
        <v>28026</v>
      </c>
      <c r="S281" s="164">
        <v>32478</v>
      </c>
      <c r="T281" t="s">
        <v>1187</v>
      </c>
      <c r="V281" t="s">
        <v>1188</v>
      </c>
      <c r="W281" t="s">
        <v>1189</v>
      </c>
      <c r="X281" t="s">
        <v>1186</v>
      </c>
      <c r="Y281" t="s">
        <v>1188</v>
      </c>
      <c r="Z281" t="s">
        <v>1202</v>
      </c>
      <c r="AC281" t="s">
        <v>357</v>
      </c>
      <c r="AD281" s="176">
        <v>0</v>
      </c>
      <c r="AE281" s="177" t="s">
        <v>16954</v>
      </c>
    </row>
    <row r="282" spans="1:31" x14ac:dyDescent="0.35">
      <c r="A282" t="s">
        <v>494</v>
      </c>
      <c r="B282">
        <v>1073</v>
      </c>
      <c r="C282" t="s">
        <v>1186</v>
      </c>
      <c r="D282">
        <v>41405</v>
      </c>
      <c r="E282" t="s">
        <v>1186</v>
      </c>
      <c r="F282" t="s">
        <v>396</v>
      </c>
      <c r="H282" s="174">
        <f t="shared" si="16"/>
        <v>0</v>
      </c>
      <c r="I282">
        <v>0</v>
      </c>
      <c r="K282" t="s">
        <v>404</v>
      </c>
      <c r="L282" t="s">
        <v>502</v>
      </c>
      <c r="M282" t="s">
        <v>398</v>
      </c>
      <c r="N282" t="s">
        <v>1168</v>
      </c>
      <c r="O282">
        <v>0</v>
      </c>
      <c r="P282" t="s">
        <v>306</v>
      </c>
      <c r="Q282" t="s">
        <v>1201</v>
      </c>
      <c r="R282" s="164">
        <v>28026</v>
      </c>
      <c r="S282" s="164">
        <v>32478</v>
      </c>
      <c r="T282" t="s">
        <v>1187</v>
      </c>
      <c r="V282" t="s">
        <v>1188</v>
      </c>
      <c r="W282" t="s">
        <v>1189</v>
      </c>
      <c r="X282" t="s">
        <v>1186</v>
      </c>
      <c r="Y282" t="s">
        <v>1188</v>
      </c>
      <c r="Z282" t="s">
        <v>1203</v>
      </c>
      <c r="AC282" t="s">
        <v>357</v>
      </c>
      <c r="AD282" s="176">
        <v>0</v>
      </c>
      <c r="AE282" s="177" t="s">
        <v>16954</v>
      </c>
    </row>
    <row r="283" spans="1:31" x14ac:dyDescent="0.35">
      <c r="A283" t="s">
        <v>419</v>
      </c>
      <c r="B283">
        <v>1046</v>
      </c>
      <c r="C283" t="s">
        <v>1186</v>
      </c>
      <c r="D283">
        <v>41405</v>
      </c>
      <c r="E283" t="s">
        <v>1186</v>
      </c>
      <c r="F283" t="s">
        <v>396</v>
      </c>
      <c r="H283" s="174">
        <f t="shared" si="16"/>
        <v>0</v>
      </c>
      <c r="I283">
        <v>0</v>
      </c>
      <c r="K283" t="s">
        <v>404</v>
      </c>
      <c r="L283" t="s">
        <v>502</v>
      </c>
      <c r="M283" t="s">
        <v>398</v>
      </c>
      <c r="N283" t="s">
        <v>1168</v>
      </c>
      <c r="O283">
        <v>0</v>
      </c>
      <c r="P283" t="s">
        <v>306</v>
      </c>
      <c r="Q283" s="164">
        <v>29318</v>
      </c>
      <c r="R283" s="164">
        <v>29406</v>
      </c>
      <c r="S283" s="164">
        <v>32478</v>
      </c>
      <c r="T283" t="s">
        <v>1187</v>
      </c>
      <c r="V283" t="s">
        <v>1188</v>
      </c>
      <c r="W283" t="s">
        <v>1189</v>
      </c>
      <c r="X283" t="s">
        <v>1186</v>
      </c>
      <c r="Y283" t="s">
        <v>1188</v>
      </c>
      <c r="Z283" t="s">
        <v>1204</v>
      </c>
      <c r="AC283" t="s">
        <v>357</v>
      </c>
      <c r="AD283" s="176">
        <v>0</v>
      </c>
      <c r="AE283" s="177" t="s">
        <v>16954</v>
      </c>
    </row>
    <row r="284" spans="1:31" x14ac:dyDescent="0.35">
      <c r="A284" t="s">
        <v>438</v>
      </c>
      <c r="B284">
        <v>1063</v>
      </c>
      <c r="C284" t="s">
        <v>1186</v>
      </c>
      <c r="D284">
        <v>41405</v>
      </c>
      <c r="E284" t="s">
        <v>1186</v>
      </c>
      <c r="F284" t="s">
        <v>396</v>
      </c>
      <c r="H284" s="174">
        <f t="shared" si="16"/>
        <v>0</v>
      </c>
      <c r="I284">
        <v>0</v>
      </c>
      <c r="K284" t="s">
        <v>404</v>
      </c>
      <c r="L284" t="s">
        <v>1205</v>
      </c>
      <c r="M284" t="s">
        <v>398</v>
      </c>
      <c r="N284" t="s">
        <v>1168</v>
      </c>
      <c r="O284">
        <v>0</v>
      </c>
      <c r="P284" t="s">
        <v>306</v>
      </c>
      <c r="Q284" s="164">
        <v>32154</v>
      </c>
      <c r="R284" s="164">
        <v>32478</v>
      </c>
      <c r="S284" s="164">
        <v>32478</v>
      </c>
      <c r="T284" t="s">
        <v>1187</v>
      </c>
      <c r="V284" t="s">
        <v>1188</v>
      </c>
      <c r="W284" t="s">
        <v>1189</v>
      </c>
      <c r="X284" t="s">
        <v>1186</v>
      </c>
      <c r="Y284" t="s">
        <v>1188</v>
      </c>
      <c r="Z284" t="s">
        <v>1206</v>
      </c>
      <c r="AC284" t="s">
        <v>357</v>
      </c>
      <c r="AD284" s="176">
        <v>0</v>
      </c>
      <c r="AE284" s="177" t="s">
        <v>16954</v>
      </c>
    </row>
    <row r="285" spans="1:31" x14ac:dyDescent="0.35">
      <c r="A285" t="s">
        <v>454</v>
      </c>
      <c r="B285">
        <v>1176</v>
      </c>
      <c r="C285" t="s">
        <v>1207</v>
      </c>
      <c r="D285">
        <v>41407</v>
      </c>
      <c r="E285" t="s">
        <v>1208</v>
      </c>
      <c r="F285" t="s">
        <v>396</v>
      </c>
      <c r="H285" s="174">
        <f t="shared" si="16"/>
        <v>1.6</v>
      </c>
      <c r="I285">
        <v>1.6</v>
      </c>
      <c r="K285" t="s">
        <v>404</v>
      </c>
      <c r="L285" t="s">
        <v>1209</v>
      </c>
      <c r="M285" t="s">
        <v>398</v>
      </c>
      <c r="N285" t="s">
        <v>1168</v>
      </c>
      <c r="O285">
        <v>1.5</v>
      </c>
      <c r="P285" t="s">
        <v>306</v>
      </c>
      <c r="Q285" t="s">
        <v>674</v>
      </c>
      <c r="R285" s="164">
        <v>29735</v>
      </c>
      <c r="S285" s="164">
        <v>32295</v>
      </c>
      <c r="T285" t="s">
        <v>1210</v>
      </c>
      <c r="V285" t="s">
        <v>1211</v>
      </c>
      <c r="W285" t="s">
        <v>1212</v>
      </c>
      <c r="X285" t="s">
        <v>1213</v>
      </c>
      <c r="Y285" t="s">
        <v>1214</v>
      </c>
      <c r="Z285" t="s">
        <v>1215</v>
      </c>
      <c r="AC285" t="s">
        <v>357</v>
      </c>
      <c r="AD285" s="176">
        <v>1.6</v>
      </c>
      <c r="AE285" s="177" t="s">
        <v>16954</v>
      </c>
    </row>
    <row r="286" spans="1:31" x14ac:dyDescent="0.35">
      <c r="A286" t="s">
        <v>454</v>
      </c>
      <c r="B286">
        <v>1177</v>
      </c>
      <c r="C286" t="s">
        <v>1207</v>
      </c>
      <c r="D286">
        <v>41407</v>
      </c>
      <c r="E286" t="s">
        <v>1208</v>
      </c>
      <c r="F286" t="s">
        <v>396</v>
      </c>
      <c r="H286" s="174">
        <f t="shared" si="16"/>
        <v>1.6</v>
      </c>
      <c r="I286">
        <v>1.6</v>
      </c>
      <c r="K286" t="s">
        <v>295</v>
      </c>
      <c r="L286" t="s">
        <v>1209</v>
      </c>
      <c r="M286" t="s">
        <v>398</v>
      </c>
      <c r="N286" t="s">
        <v>1168</v>
      </c>
      <c r="O286">
        <v>1.5</v>
      </c>
      <c r="P286" t="s">
        <v>1</v>
      </c>
      <c r="Q286" t="s">
        <v>674</v>
      </c>
      <c r="R286" s="164">
        <v>29735</v>
      </c>
      <c r="S286" s="164">
        <v>33117</v>
      </c>
      <c r="T286" t="s">
        <v>1210</v>
      </c>
      <c r="V286" t="s">
        <v>1211</v>
      </c>
      <c r="W286" t="s">
        <v>1212</v>
      </c>
      <c r="X286" t="s">
        <v>1213</v>
      </c>
      <c r="Y286" t="s">
        <v>1214</v>
      </c>
      <c r="Z286" t="s">
        <v>1216</v>
      </c>
      <c r="AC286" t="s">
        <v>357</v>
      </c>
      <c r="AD286" s="176">
        <v>1.6</v>
      </c>
      <c r="AE286" s="177" t="s">
        <v>16954</v>
      </c>
    </row>
    <row r="287" spans="1:31" x14ac:dyDescent="0.35">
      <c r="A287" t="s">
        <v>454</v>
      </c>
      <c r="B287">
        <v>1201</v>
      </c>
      <c r="C287" t="s">
        <v>1217</v>
      </c>
      <c r="D287">
        <v>41407</v>
      </c>
      <c r="E287" t="s">
        <v>1208</v>
      </c>
      <c r="F287" t="s">
        <v>396</v>
      </c>
      <c r="H287" s="174">
        <f t="shared" si="16"/>
        <v>1.6</v>
      </c>
      <c r="I287">
        <v>1.6</v>
      </c>
      <c r="K287" t="s">
        <v>404</v>
      </c>
      <c r="L287" t="s">
        <v>1218</v>
      </c>
      <c r="M287" t="s">
        <v>398</v>
      </c>
      <c r="N287" t="s">
        <v>1168</v>
      </c>
      <c r="O287">
        <v>1.5</v>
      </c>
      <c r="P287" t="s">
        <v>306</v>
      </c>
      <c r="Q287" s="164">
        <v>30476</v>
      </c>
      <c r="R287" s="164">
        <v>30565</v>
      </c>
      <c r="S287" s="164">
        <v>35309</v>
      </c>
      <c r="T287" t="s">
        <v>1210</v>
      </c>
      <c r="V287" t="s">
        <v>1211</v>
      </c>
      <c r="W287" t="s">
        <v>1212</v>
      </c>
      <c r="X287" t="s">
        <v>1213</v>
      </c>
      <c r="Y287" t="s">
        <v>1214</v>
      </c>
      <c r="Z287" t="s">
        <v>1219</v>
      </c>
      <c r="AC287" t="s">
        <v>357</v>
      </c>
      <c r="AD287" s="176">
        <v>1.6</v>
      </c>
      <c r="AE287" s="177" t="s">
        <v>16954</v>
      </c>
    </row>
    <row r="288" spans="1:31" x14ac:dyDescent="0.35">
      <c r="A288" t="s">
        <v>454</v>
      </c>
      <c r="B288">
        <v>1202</v>
      </c>
      <c r="C288" t="s">
        <v>1217</v>
      </c>
      <c r="D288">
        <v>41407</v>
      </c>
      <c r="E288" t="s">
        <v>1208</v>
      </c>
      <c r="F288" t="s">
        <v>396</v>
      </c>
      <c r="H288" s="174">
        <f t="shared" si="16"/>
        <v>1.6</v>
      </c>
      <c r="I288">
        <v>1.6</v>
      </c>
      <c r="K288" t="s">
        <v>295</v>
      </c>
      <c r="L288" t="s">
        <v>1218</v>
      </c>
      <c r="M288" t="s">
        <v>398</v>
      </c>
      <c r="N288" t="s">
        <v>1168</v>
      </c>
      <c r="O288">
        <v>1.5</v>
      </c>
      <c r="P288" t="s">
        <v>1</v>
      </c>
      <c r="Q288" s="164">
        <v>30476</v>
      </c>
      <c r="R288" s="164">
        <v>30565</v>
      </c>
      <c r="S288" s="164">
        <v>33117</v>
      </c>
      <c r="T288" t="s">
        <v>1210</v>
      </c>
      <c r="V288" t="s">
        <v>1211</v>
      </c>
      <c r="W288" t="s">
        <v>1212</v>
      </c>
      <c r="X288" t="s">
        <v>1213</v>
      </c>
      <c r="Y288" t="s">
        <v>1214</v>
      </c>
      <c r="Z288" t="s">
        <v>1220</v>
      </c>
      <c r="AC288" t="s">
        <v>357</v>
      </c>
      <c r="AD288" s="176">
        <v>1.6</v>
      </c>
      <c r="AE288" s="177" t="s">
        <v>16954</v>
      </c>
    </row>
    <row r="289" spans="1:31" x14ac:dyDescent="0.35">
      <c r="A289" t="s">
        <v>454</v>
      </c>
      <c r="B289">
        <v>1303</v>
      </c>
      <c r="C289" t="s">
        <v>1208</v>
      </c>
      <c r="D289">
        <v>41407</v>
      </c>
      <c r="E289" t="s">
        <v>1208</v>
      </c>
      <c r="F289" t="s">
        <v>396</v>
      </c>
      <c r="H289" s="174">
        <f t="shared" si="16"/>
        <v>1.6</v>
      </c>
      <c r="I289">
        <v>1.6</v>
      </c>
      <c r="K289" t="s">
        <v>404</v>
      </c>
      <c r="L289" t="s">
        <v>640</v>
      </c>
      <c r="M289" t="s">
        <v>398</v>
      </c>
      <c r="N289" t="s">
        <v>1168</v>
      </c>
      <c r="O289">
        <v>1.5</v>
      </c>
      <c r="P289" t="s">
        <v>306</v>
      </c>
      <c r="Q289" s="164">
        <v>34343</v>
      </c>
      <c r="R289" s="164">
        <v>34578</v>
      </c>
      <c r="S289" s="164">
        <v>40148</v>
      </c>
      <c r="T289" t="s">
        <v>1210</v>
      </c>
      <c r="V289" t="s">
        <v>1211</v>
      </c>
      <c r="W289" t="s">
        <v>1212</v>
      </c>
      <c r="X289" t="s">
        <v>1213</v>
      </c>
      <c r="Y289" t="s">
        <v>1214</v>
      </c>
      <c r="Z289" t="s">
        <v>1221</v>
      </c>
      <c r="AC289" t="s">
        <v>357</v>
      </c>
      <c r="AD289" s="176">
        <v>1.6</v>
      </c>
      <c r="AE289" s="177" t="s">
        <v>16954</v>
      </c>
    </row>
    <row r="290" spans="1:31" x14ac:dyDescent="0.35">
      <c r="A290" t="s">
        <v>291</v>
      </c>
      <c r="B290">
        <v>1040</v>
      </c>
      <c r="C290" t="s">
        <v>1211</v>
      </c>
      <c r="D290">
        <v>41407</v>
      </c>
      <c r="E290" t="s">
        <v>1208</v>
      </c>
      <c r="F290" t="s">
        <v>396</v>
      </c>
      <c r="H290" s="174">
        <f t="shared" si="16"/>
        <v>1.6</v>
      </c>
      <c r="I290">
        <v>1.6</v>
      </c>
      <c r="K290" t="s">
        <v>404</v>
      </c>
      <c r="L290" t="s">
        <v>1218</v>
      </c>
      <c r="M290" t="s">
        <v>398</v>
      </c>
      <c r="N290" t="s">
        <v>1168</v>
      </c>
      <c r="O290">
        <v>1.5</v>
      </c>
      <c r="P290" t="s">
        <v>1</v>
      </c>
      <c r="Q290" s="164">
        <v>34708</v>
      </c>
      <c r="R290" s="164">
        <v>34943</v>
      </c>
      <c r="T290" t="s">
        <v>1210</v>
      </c>
      <c r="V290" t="s">
        <v>1211</v>
      </c>
      <c r="W290" t="s">
        <v>1212</v>
      </c>
      <c r="X290" t="s">
        <v>1213</v>
      </c>
      <c r="Y290" t="s">
        <v>1214</v>
      </c>
      <c r="Z290" t="s">
        <v>1222</v>
      </c>
      <c r="AC290" t="s">
        <v>1223</v>
      </c>
      <c r="AD290" s="176">
        <v>1.6</v>
      </c>
      <c r="AE290" s="177" t="s">
        <v>16954</v>
      </c>
    </row>
    <row r="291" spans="1:31" x14ac:dyDescent="0.35">
      <c r="A291" t="s">
        <v>305</v>
      </c>
      <c r="B291">
        <v>1131</v>
      </c>
      <c r="C291" t="s">
        <v>1224</v>
      </c>
      <c r="D291">
        <v>41407</v>
      </c>
      <c r="E291" t="s">
        <v>1208</v>
      </c>
      <c r="F291" t="s">
        <v>396</v>
      </c>
      <c r="H291" s="174">
        <f t="shared" si="16"/>
        <v>1.6</v>
      </c>
      <c r="I291">
        <v>1.6</v>
      </c>
      <c r="K291" t="s">
        <v>295</v>
      </c>
      <c r="L291" t="s">
        <v>1218</v>
      </c>
      <c r="M291" t="s">
        <v>398</v>
      </c>
      <c r="N291" t="s">
        <v>1168</v>
      </c>
      <c r="O291">
        <v>1.5</v>
      </c>
      <c r="P291" t="s">
        <v>977</v>
      </c>
      <c r="Q291" s="164">
        <v>32151</v>
      </c>
      <c r="R291" s="164">
        <v>32387</v>
      </c>
      <c r="S291" s="164">
        <v>34943</v>
      </c>
      <c r="T291" t="s">
        <v>1210</v>
      </c>
      <c r="V291" t="s">
        <v>1211</v>
      </c>
      <c r="W291" t="s">
        <v>1212</v>
      </c>
      <c r="X291" t="s">
        <v>1213</v>
      </c>
      <c r="Y291" t="s">
        <v>1214</v>
      </c>
      <c r="Z291" t="s">
        <v>1225</v>
      </c>
      <c r="AC291" t="s">
        <v>357</v>
      </c>
      <c r="AD291" s="176">
        <v>1.6</v>
      </c>
      <c r="AE291" s="177" t="s">
        <v>16954</v>
      </c>
    </row>
    <row r="292" spans="1:31" x14ac:dyDescent="0.35">
      <c r="A292" t="s">
        <v>305</v>
      </c>
      <c r="B292">
        <v>1152</v>
      </c>
      <c r="C292" t="s">
        <v>1217</v>
      </c>
      <c r="D292">
        <v>41407</v>
      </c>
      <c r="E292" t="s">
        <v>1208</v>
      </c>
      <c r="F292" t="s">
        <v>396</v>
      </c>
      <c r="H292" s="174">
        <f t="shared" si="16"/>
        <v>1.6</v>
      </c>
      <c r="I292">
        <v>1.6</v>
      </c>
      <c r="K292" t="s">
        <v>404</v>
      </c>
      <c r="L292" t="s">
        <v>410</v>
      </c>
      <c r="M292" t="s">
        <v>398</v>
      </c>
      <c r="N292" t="s">
        <v>1168</v>
      </c>
      <c r="O292">
        <v>1.5</v>
      </c>
      <c r="P292" t="s">
        <v>306</v>
      </c>
      <c r="Q292" s="164">
        <v>32882</v>
      </c>
      <c r="R292" s="164">
        <v>33117</v>
      </c>
      <c r="S292" s="164">
        <v>35309</v>
      </c>
      <c r="T292" t="s">
        <v>1210</v>
      </c>
      <c r="V292" t="s">
        <v>1211</v>
      </c>
      <c r="W292" t="s">
        <v>1212</v>
      </c>
      <c r="X292" t="s">
        <v>1213</v>
      </c>
      <c r="Y292" t="s">
        <v>1214</v>
      </c>
      <c r="Z292" t="s">
        <v>1226</v>
      </c>
      <c r="AC292" t="s">
        <v>357</v>
      </c>
      <c r="AD292" s="176">
        <v>1.6</v>
      </c>
      <c r="AE292" s="177" t="s">
        <v>16954</v>
      </c>
    </row>
    <row r="293" spans="1:31" x14ac:dyDescent="0.35">
      <c r="A293" t="s">
        <v>305</v>
      </c>
      <c r="B293">
        <v>1185</v>
      </c>
      <c r="C293" t="s">
        <v>1208</v>
      </c>
      <c r="D293">
        <v>41407</v>
      </c>
      <c r="E293" t="s">
        <v>1208</v>
      </c>
      <c r="F293" t="s">
        <v>396</v>
      </c>
      <c r="H293" s="174">
        <f t="shared" si="16"/>
        <v>1.6</v>
      </c>
      <c r="I293">
        <v>1.6</v>
      </c>
      <c r="K293" t="s">
        <v>404</v>
      </c>
      <c r="L293" t="s">
        <v>640</v>
      </c>
      <c r="M293" t="s">
        <v>398</v>
      </c>
      <c r="N293" t="s">
        <v>1168</v>
      </c>
      <c r="O293">
        <v>1.5</v>
      </c>
      <c r="P293" t="s">
        <v>306</v>
      </c>
      <c r="Q293" s="164">
        <v>34343</v>
      </c>
      <c r="R293" s="164">
        <v>34578</v>
      </c>
      <c r="S293" s="164">
        <v>40148</v>
      </c>
      <c r="T293" t="s">
        <v>1210</v>
      </c>
      <c r="V293" t="s">
        <v>1211</v>
      </c>
      <c r="W293" t="s">
        <v>1212</v>
      </c>
      <c r="X293" t="s">
        <v>1213</v>
      </c>
      <c r="Y293" t="s">
        <v>1214</v>
      </c>
      <c r="Z293" t="s">
        <v>1227</v>
      </c>
      <c r="AC293" t="s">
        <v>357</v>
      </c>
      <c r="AD293" s="176">
        <v>1.6</v>
      </c>
      <c r="AE293" s="177" t="s">
        <v>16954</v>
      </c>
    </row>
    <row r="294" spans="1:31" x14ac:dyDescent="0.35">
      <c r="A294" t="s">
        <v>305</v>
      </c>
      <c r="B294">
        <v>1186</v>
      </c>
      <c r="C294" t="s">
        <v>1208</v>
      </c>
      <c r="D294">
        <v>41407</v>
      </c>
      <c r="E294" t="s">
        <v>1208</v>
      </c>
      <c r="F294" t="s">
        <v>396</v>
      </c>
      <c r="H294" s="174">
        <f t="shared" si="16"/>
        <v>1.6</v>
      </c>
      <c r="I294">
        <v>1.6</v>
      </c>
      <c r="K294" t="s">
        <v>295</v>
      </c>
      <c r="L294" t="s">
        <v>640</v>
      </c>
      <c r="M294" t="s">
        <v>398</v>
      </c>
      <c r="N294" t="s">
        <v>1168</v>
      </c>
      <c r="O294">
        <v>1.5</v>
      </c>
      <c r="P294" t="s">
        <v>1</v>
      </c>
      <c r="Q294" s="164">
        <v>34343</v>
      </c>
      <c r="R294" s="164">
        <v>34578</v>
      </c>
      <c r="S294" s="164">
        <v>34943</v>
      </c>
      <c r="T294" t="s">
        <v>1210</v>
      </c>
      <c r="V294" t="s">
        <v>1211</v>
      </c>
      <c r="W294" t="s">
        <v>1212</v>
      </c>
      <c r="X294" t="s">
        <v>1213</v>
      </c>
      <c r="Y294" t="s">
        <v>1214</v>
      </c>
      <c r="Z294" t="s">
        <v>1228</v>
      </c>
      <c r="AC294" t="s">
        <v>357</v>
      </c>
      <c r="AD294" s="176">
        <v>1.6</v>
      </c>
      <c r="AE294" s="177" t="s">
        <v>16954</v>
      </c>
    </row>
    <row r="295" spans="1:31" x14ac:dyDescent="0.35">
      <c r="A295" t="s">
        <v>317</v>
      </c>
      <c r="B295">
        <v>1021</v>
      </c>
      <c r="C295" t="s">
        <v>1217</v>
      </c>
      <c r="D295">
        <v>41407</v>
      </c>
      <c r="E295" t="s">
        <v>1208</v>
      </c>
      <c r="F295" t="s">
        <v>396</v>
      </c>
      <c r="H295" s="174">
        <f t="shared" si="16"/>
        <v>1.6</v>
      </c>
      <c r="I295">
        <v>1.6</v>
      </c>
      <c r="K295" t="s">
        <v>404</v>
      </c>
      <c r="L295" t="s">
        <v>1218</v>
      </c>
      <c r="M295" t="s">
        <v>398</v>
      </c>
      <c r="N295" t="s">
        <v>1168</v>
      </c>
      <c r="O295">
        <v>1.5</v>
      </c>
      <c r="P295" t="s">
        <v>306</v>
      </c>
      <c r="Q295" s="164">
        <v>35073</v>
      </c>
      <c r="R295" s="164">
        <v>35309</v>
      </c>
      <c r="S295" s="164">
        <v>35309</v>
      </c>
      <c r="T295" t="s">
        <v>1210</v>
      </c>
      <c r="V295" t="s">
        <v>1211</v>
      </c>
      <c r="W295" t="s">
        <v>1212</v>
      </c>
      <c r="X295" t="s">
        <v>1213</v>
      </c>
      <c r="Y295" t="s">
        <v>1214</v>
      </c>
      <c r="Z295" t="s">
        <v>1229</v>
      </c>
      <c r="AC295" t="s">
        <v>357</v>
      </c>
      <c r="AD295" s="176">
        <v>1.6</v>
      </c>
      <c r="AE295" s="177" t="s">
        <v>16954</v>
      </c>
    </row>
    <row r="296" spans="1:31" x14ac:dyDescent="0.35">
      <c r="A296" t="s">
        <v>317</v>
      </c>
      <c r="B296">
        <v>1110</v>
      </c>
      <c r="C296" t="s">
        <v>1208</v>
      </c>
      <c r="D296">
        <v>41407</v>
      </c>
      <c r="E296" t="s">
        <v>1208</v>
      </c>
      <c r="F296" t="s">
        <v>396</v>
      </c>
      <c r="H296" s="174">
        <f t="shared" si="16"/>
        <v>1.6</v>
      </c>
      <c r="I296">
        <v>1.6</v>
      </c>
      <c r="K296" t="s">
        <v>404</v>
      </c>
      <c r="L296" t="s">
        <v>640</v>
      </c>
      <c r="M296" t="s">
        <v>398</v>
      </c>
      <c r="N296" t="s">
        <v>1168</v>
      </c>
      <c r="O296">
        <v>1.5</v>
      </c>
      <c r="P296" t="s">
        <v>306</v>
      </c>
      <c r="Q296" s="164">
        <v>34343</v>
      </c>
      <c r="R296" s="164">
        <v>34578</v>
      </c>
      <c r="S296" s="164">
        <v>40148</v>
      </c>
      <c r="T296" t="s">
        <v>1210</v>
      </c>
      <c r="V296" t="s">
        <v>1211</v>
      </c>
      <c r="W296" t="s">
        <v>1212</v>
      </c>
      <c r="X296" t="s">
        <v>1213</v>
      </c>
      <c r="Y296" t="s">
        <v>1214</v>
      </c>
      <c r="Z296" t="s">
        <v>1230</v>
      </c>
      <c r="AC296" t="s">
        <v>357</v>
      </c>
      <c r="AD296" s="176">
        <v>1.6</v>
      </c>
      <c r="AE296" s="177" t="s">
        <v>16954</v>
      </c>
    </row>
    <row r="297" spans="1:31" x14ac:dyDescent="0.35">
      <c r="A297" t="s">
        <v>408</v>
      </c>
      <c r="B297">
        <v>1111</v>
      </c>
      <c r="C297" t="s">
        <v>1217</v>
      </c>
      <c r="D297">
        <v>41407</v>
      </c>
      <c r="E297" t="s">
        <v>1208</v>
      </c>
      <c r="F297" t="s">
        <v>396</v>
      </c>
      <c r="H297" s="174">
        <f t="shared" si="16"/>
        <v>1.6</v>
      </c>
      <c r="I297">
        <v>1.6</v>
      </c>
      <c r="K297" t="s">
        <v>404</v>
      </c>
      <c r="L297" t="s">
        <v>397</v>
      </c>
      <c r="M297" t="s">
        <v>398</v>
      </c>
      <c r="N297" t="s">
        <v>1168</v>
      </c>
      <c r="O297">
        <v>1.5</v>
      </c>
      <c r="P297" t="s">
        <v>306</v>
      </c>
      <c r="Q297" s="164">
        <v>31421</v>
      </c>
      <c r="R297" s="164">
        <v>31656</v>
      </c>
      <c r="S297" s="164">
        <v>35309</v>
      </c>
      <c r="T297" t="s">
        <v>1210</v>
      </c>
      <c r="V297" t="s">
        <v>1211</v>
      </c>
      <c r="W297" t="s">
        <v>1212</v>
      </c>
      <c r="X297" t="s">
        <v>1213</v>
      </c>
      <c r="Y297" t="s">
        <v>1214</v>
      </c>
      <c r="Z297" t="s">
        <v>1231</v>
      </c>
      <c r="AC297" t="s">
        <v>357</v>
      </c>
      <c r="AD297" s="176">
        <v>1.6</v>
      </c>
      <c r="AE297" s="177" t="s">
        <v>16954</v>
      </c>
    </row>
    <row r="298" spans="1:31" x14ac:dyDescent="0.35">
      <c r="A298" t="s">
        <v>408</v>
      </c>
      <c r="B298">
        <v>1144</v>
      </c>
      <c r="C298" t="s">
        <v>1208</v>
      </c>
      <c r="D298">
        <v>41407</v>
      </c>
      <c r="E298" t="s">
        <v>1208</v>
      </c>
      <c r="F298" t="s">
        <v>396</v>
      </c>
      <c r="H298" s="174">
        <f t="shared" si="16"/>
        <v>1.6</v>
      </c>
      <c r="I298">
        <v>1.6</v>
      </c>
      <c r="K298" t="s">
        <v>404</v>
      </c>
      <c r="L298" t="s">
        <v>640</v>
      </c>
      <c r="M298" t="s">
        <v>398</v>
      </c>
      <c r="N298" t="s">
        <v>1168</v>
      </c>
      <c r="O298">
        <v>1.5</v>
      </c>
      <c r="P298" t="s">
        <v>306</v>
      </c>
      <c r="Q298" s="164">
        <v>34343</v>
      </c>
      <c r="R298" s="164">
        <v>34578</v>
      </c>
      <c r="S298" s="164">
        <v>40148</v>
      </c>
      <c r="T298" t="s">
        <v>1210</v>
      </c>
      <c r="V298" t="s">
        <v>1211</v>
      </c>
      <c r="W298" t="s">
        <v>1212</v>
      </c>
      <c r="X298" t="s">
        <v>1213</v>
      </c>
      <c r="Y298" t="s">
        <v>1214</v>
      </c>
      <c r="Z298" t="s">
        <v>1232</v>
      </c>
      <c r="AC298" t="s">
        <v>357</v>
      </c>
      <c r="AD298" s="176">
        <v>1.6</v>
      </c>
      <c r="AE298" s="177" t="s">
        <v>16954</v>
      </c>
    </row>
    <row r="299" spans="1:31" x14ac:dyDescent="0.35">
      <c r="A299" t="s">
        <v>469</v>
      </c>
      <c r="B299">
        <v>1060</v>
      </c>
      <c r="C299" t="s">
        <v>1217</v>
      </c>
      <c r="D299">
        <v>41407</v>
      </c>
      <c r="E299" t="s">
        <v>1208</v>
      </c>
      <c r="F299" t="s">
        <v>396</v>
      </c>
      <c r="H299" s="174">
        <f t="shared" si="16"/>
        <v>1.6</v>
      </c>
      <c r="I299">
        <v>1.6</v>
      </c>
      <c r="K299" t="s">
        <v>404</v>
      </c>
      <c r="L299" t="s">
        <v>1108</v>
      </c>
      <c r="M299" t="s">
        <v>398</v>
      </c>
      <c r="N299" t="s">
        <v>1168</v>
      </c>
      <c r="O299">
        <v>1.5</v>
      </c>
      <c r="P299" t="s">
        <v>306</v>
      </c>
      <c r="Q299" t="s">
        <v>1233</v>
      </c>
      <c r="R299" s="164">
        <v>30253</v>
      </c>
      <c r="S299" s="164">
        <v>35309</v>
      </c>
      <c r="T299" t="s">
        <v>1210</v>
      </c>
      <c r="V299" t="s">
        <v>1211</v>
      </c>
      <c r="W299" t="s">
        <v>1212</v>
      </c>
      <c r="X299" t="s">
        <v>1213</v>
      </c>
      <c r="Y299" t="s">
        <v>1214</v>
      </c>
      <c r="Z299" t="s">
        <v>1234</v>
      </c>
      <c r="AC299" t="s">
        <v>357</v>
      </c>
      <c r="AD299" s="176">
        <v>1.6</v>
      </c>
      <c r="AE299" s="177" t="s">
        <v>16954</v>
      </c>
    </row>
    <row r="300" spans="1:31" x14ac:dyDescent="0.35">
      <c r="A300" t="s">
        <v>469</v>
      </c>
      <c r="B300">
        <v>1132</v>
      </c>
      <c r="C300" t="s">
        <v>1208</v>
      </c>
      <c r="D300">
        <v>41407</v>
      </c>
      <c r="E300" t="s">
        <v>1208</v>
      </c>
      <c r="F300" t="s">
        <v>396</v>
      </c>
      <c r="H300" s="174">
        <f t="shared" si="16"/>
        <v>1.6</v>
      </c>
      <c r="I300">
        <v>1.6</v>
      </c>
      <c r="K300" t="s">
        <v>404</v>
      </c>
      <c r="L300" t="s">
        <v>640</v>
      </c>
      <c r="M300" t="s">
        <v>398</v>
      </c>
      <c r="N300" t="s">
        <v>1168</v>
      </c>
      <c r="O300">
        <v>1.5</v>
      </c>
      <c r="P300" t="s">
        <v>306</v>
      </c>
      <c r="Q300" s="164">
        <v>34343</v>
      </c>
      <c r="R300" s="164">
        <v>34578</v>
      </c>
      <c r="S300" s="164">
        <v>40148</v>
      </c>
      <c r="T300" t="s">
        <v>1210</v>
      </c>
      <c r="V300" t="s">
        <v>1211</v>
      </c>
      <c r="W300" t="s">
        <v>1212</v>
      </c>
      <c r="X300" t="s">
        <v>1213</v>
      </c>
      <c r="Y300" t="s">
        <v>1214</v>
      </c>
      <c r="Z300" t="s">
        <v>1235</v>
      </c>
      <c r="AC300" t="s">
        <v>357</v>
      </c>
      <c r="AD300" s="176">
        <v>1.6</v>
      </c>
      <c r="AE300" s="177" t="s">
        <v>16954</v>
      </c>
    </row>
    <row r="301" spans="1:31" x14ac:dyDescent="0.35">
      <c r="A301" t="s">
        <v>324</v>
      </c>
      <c r="B301">
        <v>1050</v>
      </c>
      <c r="C301" t="s">
        <v>1217</v>
      </c>
      <c r="D301">
        <v>41407</v>
      </c>
      <c r="E301" t="s">
        <v>1208</v>
      </c>
      <c r="F301" t="s">
        <v>396</v>
      </c>
      <c r="H301" s="174">
        <f t="shared" si="16"/>
        <v>1.6</v>
      </c>
      <c r="I301">
        <v>1.6</v>
      </c>
      <c r="K301" t="s">
        <v>404</v>
      </c>
      <c r="L301" t="s">
        <v>1236</v>
      </c>
      <c r="M301" t="s">
        <v>398</v>
      </c>
      <c r="N301" t="s">
        <v>1168</v>
      </c>
      <c r="O301">
        <v>1.5</v>
      </c>
      <c r="P301" t="s">
        <v>306</v>
      </c>
      <c r="Q301" s="164">
        <v>35073</v>
      </c>
      <c r="R301" s="164">
        <v>35309</v>
      </c>
      <c r="S301" s="164">
        <v>35309</v>
      </c>
      <c r="T301" t="s">
        <v>1210</v>
      </c>
      <c r="V301" t="s">
        <v>1211</v>
      </c>
      <c r="W301" t="s">
        <v>1212</v>
      </c>
      <c r="X301" t="s">
        <v>1213</v>
      </c>
      <c r="Y301" t="s">
        <v>1214</v>
      </c>
      <c r="Z301" t="s">
        <v>1237</v>
      </c>
      <c r="AC301" t="s">
        <v>357</v>
      </c>
      <c r="AD301" s="176">
        <v>1.6</v>
      </c>
      <c r="AE301" s="177" t="s">
        <v>16954</v>
      </c>
    </row>
    <row r="302" spans="1:31" x14ac:dyDescent="0.35">
      <c r="A302" t="s">
        <v>324</v>
      </c>
      <c r="B302">
        <v>1088</v>
      </c>
      <c r="C302" t="s">
        <v>1208</v>
      </c>
      <c r="D302">
        <v>41407</v>
      </c>
      <c r="E302" t="s">
        <v>1208</v>
      </c>
      <c r="F302" t="s">
        <v>396</v>
      </c>
      <c r="H302" s="174">
        <f t="shared" si="16"/>
        <v>1.6</v>
      </c>
      <c r="I302">
        <v>1.6</v>
      </c>
      <c r="K302" t="s">
        <v>404</v>
      </c>
      <c r="L302" t="s">
        <v>640</v>
      </c>
      <c r="M302" t="s">
        <v>398</v>
      </c>
      <c r="N302" t="s">
        <v>1168</v>
      </c>
      <c r="O302">
        <v>1.5</v>
      </c>
      <c r="P302" t="s">
        <v>306</v>
      </c>
      <c r="Q302" s="164">
        <v>34343</v>
      </c>
      <c r="R302" s="164">
        <v>34578</v>
      </c>
      <c r="S302" s="164">
        <v>40148</v>
      </c>
      <c r="T302" t="s">
        <v>1210</v>
      </c>
      <c r="V302" t="s">
        <v>1211</v>
      </c>
      <c r="W302" t="s">
        <v>1212</v>
      </c>
      <c r="X302" t="s">
        <v>1213</v>
      </c>
      <c r="Y302" t="s">
        <v>1214</v>
      </c>
      <c r="Z302" t="s">
        <v>1238</v>
      </c>
      <c r="AC302" t="s">
        <v>357</v>
      </c>
      <c r="AD302" s="176">
        <v>1.6</v>
      </c>
      <c r="AE302" s="177" t="s">
        <v>16954</v>
      </c>
    </row>
    <row r="303" spans="1:31" x14ac:dyDescent="0.35">
      <c r="A303" t="s">
        <v>309</v>
      </c>
      <c r="B303">
        <v>1034</v>
      </c>
      <c r="C303" t="s">
        <v>1217</v>
      </c>
      <c r="D303">
        <v>41407</v>
      </c>
      <c r="E303" t="s">
        <v>1208</v>
      </c>
      <c r="F303" t="s">
        <v>396</v>
      </c>
      <c r="H303" s="174">
        <f t="shared" si="16"/>
        <v>1.6</v>
      </c>
      <c r="I303">
        <v>1.6</v>
      </c>
      <c r="K303" t="s">
        <v>404</v>
      </c>
      <c r="L303" t="s">
        <v>410</v>
      </c>
      <c r="M303" t="s">
        <v>398</v>
      </c>
      <c r="N303" t="s">
        <v>1168</v>
      </c>
      <c r="O303">
        <v>1.5</v>
      </c>
      <c r="P303" t="s">
        <v>306</v>
      </c>
      <c r="Q303" s="164">
        <v>35073</v>
      </c>
      <c r="R303" s="164">
        <v>35309</v>
      </c>
      <c r="S303" s="164">
        <v>35309</v>
      </c>
      <c r="T303" t="s">
        <v>1210</v>
      </c>
      <c r="V303" t="s">
        <v>1211</v>
      </c>
      <c r="W303" t="s">
        <v>1212</v>
      </c>
      <c r="X303" t="s">
        <v>1213</v>
      </c>
      <c r="Y303" t="s">
        <v>1214</v>
      </c>
      <c r="Z303" t="s">
        <v>1239</v>
      </c>
      <c r="AC303" t="s">
        <v>357</v>
      </c>
      <c r="AD303" s="176">
        <v>1.6</v>
      </c>
      <c r="AE303" s="177" t="s">
        <v>16954</v>
      </c>
    </row>
    <row r="304" spans="1:31" x14ac:dyDescent="0.35">
      <c r="A304" t="s">
        <v>309</v>
      </c>
      <c r="B304">
        <v>1090</v>
      </c>
      <c r="C304" t="s">
        <v>1208</v>
      </c>
      <c r="D304">
        <v>41407</v>
      </c>
      <c r="E304" t="s">
        <v>1208</v>
      </c>
      <c r="F304" t="s">
        <v>396</v>
      </c>
      <c r="H304" s="174">
        <f t="shared" si="16"/>
        <v>1.6</v>
      </c>
      <c r="I304">
        <v>1.6</v>
      </c>
      <c r="K304" t="s">
        <v>404</v>
      </c>
      <c r="L304" t="s">
        <v>640</v>
      </c>
      <c r="M304" t="s">
        <v>398</v>
      </c>
      <c r="N304" t="s">
        <v>1168</v>
      </c>
      <c r="O304">
        <v>1.5</v>
      </c>
      <c r="P304" t="s">
        <v>306</v>
      </c>
      <c r="Q304" s="164">
        <v>34343</v>
      </c>
      <c r="R304" s="164">
        <v>34578</v>
      </c>
      <c r="S304" s="164">
        <v>42248</v>
      </c>
      <c r="T304" t="s">
        <v>1210</v>
      </c>
      <c r="V304" t="s">
        <v>1211</v>
      </c>
      <c r="W304" t="s">
        <v>1212</v>
      </c>
      <c r="X304" t="s">
        <v>1213</v>
      </c>
      <c r="Y304" t="s">
        <v>1214</v>
      </c>
      <c r="Z304" t="s">
        <v>1240</v>
      </c>
      <c r="AC304" t="s">
        <v>357</v>
      </c>
      <c r="AD304" s="176">
        <v>1.6</v>
      </c>
      <c r="AE304" s="177" t="s">
        <v>16954</v>
      </c>
    </row>
    <row r="305" spans="1:31" x14ac:dyDescent="0.35">
      <c r="A305" t="s">
        <v>476</v>
      </c>
      <c r="B305">
        <v>1072</v>
      </c>
      <c r="C305" t="s">
        <v>1217</v>
      </c>
      <c r="D305">
        <v>41407</v>
      </c>
      <c r="E305" t="s">
        <v>1208</v>
      </c>
      <c r="F305" t="s">
        <v>396</v>
      </c>
      <c r="H305" s="174">
        <f t="shared" si="16"/>
        <v>1.6</v>
      </c>
      <c r="I305">
        <v>1.6</v>
      </c>
      <c r="K305" t="s">
        <v>404</v>
      </c>
      <c r="L305" t="s">
        <v>1108</v>
      </c>
      <c r="M305" t="s">
        <v>398</v>
      </c>
      <c r="N305" t="s">
        <v>1168</v>
      </c>
      <c r="O305">
        <v>1.5</v>
      </c>
      <c r="P305" t="s">
        <v>306</v>
      </c>
      <c r="Q305" s="164">
        <v>35073</v>
      </c>
      <c r="R305" s="164">
        <v>35309</v>
      </c>
      <c r="S305" s="164">
        <v>35309</v>
      </c>
      <c r="T305" t="s">
        <v>1210</v>
      </c>
      <c r="V305" t="s">
        <v>1211</v>
      </c>
      <c r="W305" t="s">
        <v>1212</v>
      </c>
      <c r="X305" t="s">
        <v>1213</v>
      </c>
      <c r="Y305" t="s">
        <v>1214</v>
      </c>
      <c r="Z305" t="s">
        <v>1241</v>
      </c>
      <c r="AC305" t="s">
        <v>357</v>
      </c>
      <c r="AD305" s="176">
        <v>1.6</v>
      </c>
      <c r="AE305" s="177" t="s">
        <v>16954</v>
      </c>
    </row>
    <row r="306" spans="1:31" x14ac:dyDescent="0.35">
      <c r="A306" t="s">
        <v>476</v>
      </c>
      <c r="B306">
        <v>1155</v>
      </c>
      <c r="C306" t="s">
        <v>1208</v>
      </c>
      <c r="D306">
        <v>41407</v>
      </c>
      <c r="E306" t="s">
        <v>1208</v>
      </c>
      <c r="F306" t="s">
        <v>396</v>
      </c>
      <c r="H306" s="174">
        <f t="shared" si="16"/>
        <v>1.6</v>
      </c>
      <c r="I306">
        <v>1.6</v>
      </c>
      <c r="K306" t="s">
        <v>404</v>
      </c>
      <c r="L306" t="s">
        <v>640</v>
      </c>
      <c r="M306" t="s">
        <v>398</v>
      </c>
      <c r="N306" t="s">
        <v>1168</v>
      </c>
      <c r="O306">
        <v>1.5</v>
      </c>
      <c r="P306" t="s">
        <v>306</v>
      </c>
      <c r="Q306" s="164">
        <v>34343</v>
      </c>
      <c r="R306" s="164">
        <v>34578</v>
      </c>
      <c r="S306" s="164">
        <v>38231</v>
      </c>
      <c r="T306" t="s">
        <v>1210</v>
      </c>
      <c r="V306" t="s">
        <v>1211</v>
      </c>
      <c r="W306" t="s">
        <v>1212</v>
      </c>
      <c r="X306" t="s">
        <v>1213</v>
      </c>
      <c r="Y306" t="s">
        <v>1214</v>
      </c>
      <c r="Z306" t="s">
        <v>1242</v>
      </c>
      <c r="AC306" t="s">
        <v>357</v>
      </c>
      <c r="AD306" s="176">
        <v>1.6</v>
      </c>
      <c r="AE306" s="177" t="s">
        <v>16954</v>
      </c>
    </row>
    <row r="307" spans="1:31" x14ac:dyDescent="0.35">
      <c r="A307" t="s">
        <v>482</v>
      </c>
      <c r="B307">
        <v>1050</v>
      </c>
      <c r="C307" t="s">
        <v>1217</v>
      </c>
      <c r="D307">
        <v>41407</v>
      </c>
      <c r="E307" t="s">
        <v>1208</v>
      </c>
      <c r="F307" t="s">
        <v>396</v>
      </c>
      <c r="H307" s="174">
        <f t="shared" ref="H307:H360" si="17">AD307</f>
        <v>1.6</v>
      </c>
      <c r="I307">
        <v>1.6</v>
      </c>
      <c r="K307" t="s">
        <v>404</v>
      </c>
      <c r="L307" t="s">
        <v>1108</v>
      </c>
      <c r="M307" t="s">
        <v>398</v>
      </c>
      <c r="N307" t="s">
        <v>1168</v>
      </c>
      <c r="O307">
        <v>1.5</v>
      </c>
      <c r="P307" t="s">
        <v>306</v>
      </c>
      <c r="Q307" t="s">
        <v>1243</v>
      </c>
      <c r="R307" s="164">
        <v>29574</v>
      </c>
      <c r="S307" s="164">
        <v>35309</v>
      </c>
      <c r="T307" t="s">
        <v>1210</v>
      </c>
      <c r="V307" t="s">
        <v>1211</v>
      </c>
      <c r="W307" t="s">
        <v>1212</v>
      </c>
      <c r="X307" t="s">
        <v>1213</v>
      </c>
      <c r="Y307" t="s">
        <v>1214</v>
      </c>
      <c r="Z307" t="s">
        <v>1244</v>
      </c>
      <c r="AC307" t="s">
        <v>357</v>
      </c>
      <c r="AD307" s="176">
        <v>1.6</v>
      </c>
      <c r="AE307" s="177" t="s">
        <v>16953</v>
      </c>
    </row>
    <row r="308" spans="1:31" x14ac:dyDescent="0.35">
      <c r="A308" t="s">
        <v>482</v>
      </c>
      <c r="B308">
        <v>1117</v>
      </c>
      <c r="C308" t="s">
        <v>1208</v>
      </c>
      <c r="D308">
        <v>41407</v>
      </c>
      <c r="E308" t="s">
        <v>1208</v>
      </c>
      <c r="F308" t="s">
        <v>396</v>
      </c>
      <c r="H308" s="174">
        <f t="shared" si="17"/>
        <v>1.6</v>
      </c>
      <c r="I308">
        <v>1.6</v>
      </c>
      <c r="K308" t="s">
        <v>404</v>
      </c>
      <c r="L308" t="s">
        <v>640</v>
      </c>
      <c r="M308" t="s">
        <v>398</v>
      </c>
      <c r="N308" t="s">
        <v>1168</v>
      </c>
      <c r="O308">
        <v>1.5</v>
      </c>
      <c r="P308" t="s">
        <v>306</v>
      </c>
      <c r="Q308" s="164">
        <v>34343</v>
      </c>
      <c r="R308" s="164">
        <v>34578</v>
      </c>
      <c r="S308" s="164">
        <v>40148</v>
      </c>
      <c r="T308" t="s">
        <v>1210</v>
      </c>
      <c r="V308" t="s">
        <v>1211</v>
      </c>
      <c r="W308" t="s">
        <v>1212</v>
      </c>
      <c r="X308" t="s">
        <v>1213</v>
      </c>
      <c r="Y308" t="s">
        <v>1214</v>
      </c>
      <c r="Z308" t="s">
        <v>1245</v>
      </c>
      <c r="AC308" t="s">
        <v>357</v>
      </c>
      <c r="AD308" s="176">
        <v>1.6</v>
      </c>
      <c r="AE308" s="177" t="s">
        <v>16953</v>
      </c>
    </row>
    <row r="309" spans="1:31" x14ac:dyDescent="0.35">
      <c r="A309" t="s">
        <v>432</v>
      </c>
      <c r="B309">
        <v>1151</v>
      </c>
      <c r="C309" t="s">
        <v>1217</v>
      </c>
      <c r="D309">
        <v>41407</v>
      </c>
      <c r="E309" t="s">
        <v>1208</v>
      </c>
      <c r="F309" t="s">
        <v>396</v>
      </c>
      <c r="H309" s="174">
        <f t="shared" si="17"/>
        <v>1.6</v>
      </c>
      <c r="I309">
        <v>1.6</v>
      </c>
      <c r="K309" t="s">
        <v>404</v>
      </c>
      <c r="L309" t="s">
        <v>410</v>
      </c>
      <c r="M309" t="s">
        <v>398</v>
      </c>
      <c r="N309" t="s">
        <v>1168</v>
      </c>
      <c r="O309">
        <v>1.5</v>
      </c>
      <c r="P309" t="s">
        <v>306</v>
      </c>
      <c r="Q309" s="164">
        <v>32882</v>
      </c>
      <c r="R309" s="164">
        <v>33117</v>
      </c>
      <c r="S309" s="164">
        <v>35309</v>
      </c>
      <c r="T309" t="s">
        <v>1210</v>
      </c>
      <c r="V309" t="s">
        <v>1211</v>
      </c>
      <c r="W309" t="s">
        <v>1212</v>
      </c>
      <c r="X309" t="s">
        <v>1213</v>
      </c>
      <c r="Y309" t="s">
        <v>1214</v>
      </c>
      <c r="Z309" t="s">
        <v>1246</v>
      </c>
      <c r="AC309" t="s">
        <v>357</v>
      </c>
      <c r="AD309" s="176">
        <v>1.6</v>
      </c>
      <c r="AE309" s="177" t="s">
        <v>16954</v>
      </c>
    </row>
    <row r="310" spans="1:31" x14ac:dyDescent="0.35">
      <c r="A310" t="s">
        <v>432</v>
      </c>
      <c r="B310">
        <v>1160</v>
      </c>
      <c r="C310" t="s">
        <v>1208</v>
      </c>
      <c r="D310">
        <v>41407</v>
      </c>
      <c r="E310" t="s">
        <v>1208</v>
      </c>
      <c r="F310" t="s">
        <v>396</v>
      </c>
      <c r="H310" s="174">
        <f t="shared" si="17"/>
        <v>1.6</v>
      </c>
      <c r="I310">
        <v>1.6</v>
      </c>
      <c r="K310" t="s">
        <v>404</v>
      </c>
      <c r="L310" t="s">
        <v>640</v>
      </c>
      <c r="M310" t="s">
        <v>398</v>
      </c>
      <c r="N310" t="s">
        <v>1168</v>
      </c>
      <c r="O310">
        <v>1.5</v>
      </c>
      <c r="P310" t="s">
        <v>306</v>
      </c>
      <c r="Q310" s="164">
        <v>34343</v>
      </c>
      <c r="R310" s="164">
        <v>34578</v>
      </c>
      <c r="S310" s="164">
        <v>40148</v>
      </c>
      <c r="T310" t="s">
        <v>1210</v>
      </c>
      <c r="V310" t="s">
        <v>1211</v>
      </c>
      <c r="W310" t="s">
        <v>1212</v>
      </c>
      <c r="X310" t="s">
        <v>1213</v>
      </c>
      <c r="Y310" t="s">
        <v>1214</v>
      </c>
      <c r="Z310" t="s">
        <v>1247</v>
      </c>
      <c r="AC310" t="s">
        <v>357</v>
      </c>
      <c r="AD310" s="176">
        <v>1.6</v>
      </c>
      <c r="AE310" s="177" t="s">
        <v>16954</v>
      </c>
    </row>
    <row r="311" spans="1:31" x14ac:dyDescent="0.35">
      <c r="A311" t="s">
        <v>584</v>
      </c>
      <c r="B311">
        <v>1072</v>
      </c>
      <c r="C311" t="s">
        <v>1217</v>
      </c>
      <c r="D311">
        <v>41407</v>
      </c>
      <c r="E311" t="s">
        <v>1208</v>
      </c>
      <c r="F311" t="s">
        <v>396</v>
      </c>
      <c r="H311" s="174">
        <f t="shared" si="17"/>
        <v>1.6</v>
      </c>
      <c r="I311">
        <v>1.6</v>
      </c>
      <c r="K311" t="s">
        <v>404</v>
      </c>
      <c r="L311" t="s">
        <v>397</v>
      </c>
      <c r="M311" t="s">
        <v>398</v>
      </c>
      <c r="N311" t="s">
        <v>1168</v>
      </c>
      <c r="O311">
        <v>1.5</v>
      </c>
      <c r="P311" t="s">
        <v>306</v>
      </c>
      <c r="Q311" s="164">
        <v>35073</v>
      </c>
      <c r="R311" s="164">
        <v>35309</v>
      </c>
      <c r="S311" s="164">
        <v>35309</v>
      </c>
      <c r="T311" t="s">
        <v>1210</v>
      </c>
      <c r="V311" t="s">
        <v>1211</v>
      </c>
      <c r="W311" t="s">
        <v>1212</v>
      </c>
      <c r="X311" t="s">
        <v>1213</v>
      </c>
      <c r="Y311" t="s">
        <v>1214</v>
      </c>
      <c r="Z311" t="s">
        <v>1248</v>
      </c>
      <c r="AC311" t="s">
        <v>357</v>
      </c>
      <c r="AD311" s="176">
        <v>1.6</v>
      </c>
      <c r="AE311" s="177" t="s">
        <v>16954</v>
      </c>
    </row>
    <row r="312" spans="1:31" x14ac:dyDescent="0.35">
      <c r="A312" t="s">
        <v>584</v>
      </c>
      <c r="B312">
        <v>1207</v>
      </c>
      <c r="C312" t="s">
        <v>1208</v>
      </c>
      <c r="D312">
        <v>41407</v>
      </c>
      <c r="E312" t="s">
        <v>1208</v>
      </c>
      <c r="F312" t="s">
        <v>396</v>
      </c>
      <c r="H312" s="174">
        <f t="shared" si="17"/>
        <v>1.6</v>
      </c>
      <c r="I312">
        <v>1.6</v>
      </c>
      <c r="K312" t="s">
        <v>404</v>
      </c>
      <c r="L312" t="s">
        <v>640</v>
      </c>
      <c r="M312" t="s">
        <v>398</v>
      </c>
      <c r="N312" t="s">
        <v>1168</v>
      </c>
      <c r="O312">
        <v>1.5</v>
      </c>
      <c r="P312" t="s">
        <v>306</v>
      </c>
      <c r="Q312" s="164">
        <v>34343</v>
      </c>
      <c r="R312" s="164">
        <v>34578</v>
      </c>
      <c r="S312" s="164">
        <v>40148</v>
      </c>
      <c r="T312" t="s">
        <v>1210</v>
      </c>
      <c r="V312" t="s">
        <v>1211</v>
      </c>
      <c r="W312" t="s">
        <v>1212</v>
      </c>
      <c r="X312" t="s">
        <v>1213</v>
      </c>
      <c r="Y312" t="s">
        <v>1214</v>
      </c>
      <c r="Z312" t="s">
        <v>1249</v>
      </c>
      <c r="AC312" t="s">
        <v>357</v>
      </c>
      <c r="AD312" s="176">
        <v>1.6</v>
      </c>
      <c r="AE312" s="177" t="s">
        <v>16954</v>
      </c>
    </row>
    <row r="313" spans="1:31" x14ac:dyDescent="0.35">
      <c r="A313" t="s">
        <v>375</v>
      </c>
      <c r="B313">
        <v>1041</v>
      </c>
      <c r="C313" t="s">
        <v>1211</v>
      </c>
      <c r="D313">
        <v>41407</v>
      </c>
      <c r="E313" t="s">
        <v>1208</v>
      </c>
      <c r="F313" t="s">
        <v>396</v>
      </c>
      <c r="H313" s="174">
        <f t="shared" si="17"/>
        <v>1.6</v>
      </c>
      <c r="I313">
        <v>1.6</v>
      </c>
      <c r="K313" t="s">
        <v>404</v>
      </c>
      <c r="L313" t="s">
        <v>1218</v>
      </c>
      <c r="M313" t="s">
        <v>398</v>
      </c>
      <c r="N313" t="s">
        <v>1168</v>
      </c>
      <c r="O313">
        <v>1.5</v>
      </c>
      <c r="P313" t="s">
        <v>1</v>
      </c>
      <c r="Q313" s="164">
        <v>32882</v>
      </c>
      <c r="R313" s="164">
        <v>33117</v>
      </c>
      <c r="S313" s="164">
        <v>35309</v>
      </c>
      <c r="T313" t="s">
        <v>1210</v>
      </c>
      <c r="V313" t="s">
        <v>1211</v>
      </c>
      <c r="W313" t="s">
        <v>1212</v>
      </c>
      <c r="X313" t="s">
        <v>1213</v>
      </c>
      <c r="Y313" t="s">
        <v>1214</v>
      </c>
      <c r="Z313" t="s">
        <v>1250</v>
      </c>
      <c r="AC313" t="s">
        <v>1223</v>
      </c>
      <c r="AD313" s="176">
        <v>1.6</v>
      </c>
      <c r="AE313" s="177" t="s">
        <v>16954</v>
      </c>
    </row>
    <row r="314" spans="1:31" x14ac:dyDescent="0.35">
      <c r="A314" t="s">
        <v>375</v>
      </c>
      <c r="B314">
        <v>1043</v>
      </c>
      <c r="C314" t="s">
        <v>1251</v>
      </c>
      <c r="D314">
        <v>41407</v>
      </c>
      <c r="E314" t="s">
        <v>1208</v>
      </c>
      <c r="F314" t="s">
        <v>396</v>
      </c>
      <c r="H314" s="174">
        <f t="shared" si="17"/>
        <v>1.6</v>
      </c>
      <c r="I314">
        <v>1.6</v>
      </c>
      <c r="K314" t="s">
        <v>404</v>
      </c>
      <c r="L314" t="s">
        <v>1209</v>
      </c>
      <c r="M314" t="s">
        <v>398</v>
      </c>
      <c r="N314" t="s">
        <v>1168</v>
      </c>
      <c r="O314">
        <v>1.5</v>
      </c>
      <c r="P314" t="s">
        <v>1</v>
      </c>
      <c r="Q314" s="164">
        <v>32882</v>
      </c>
      <c r="R314" s="164">
        <v>33117</v>
      </c>
      <c r="S314" s="164">
        <v>35309</v>
      </c>
      <c r="T314" t="s">
        <v>1210</v>
      </c>
      <c r="V314" t="s">
        <v>1211</v>
      </c>
      <c r="W314" t="s">
        <v>1212</v>
      </c>
      <c r="X314" t="s">
        <v>1213</v>
      </c>
      <c r="Y314" t="s">
        <v>1214</v>
      </c>
      <c r="Z314" t="s">
        <v>1252</v>
      </c>
      <c r="AC314" t="s">
        <v>1223</v>
      </c>
      <c r="AD314" s="176">
        <v>1.6</v>
      </c>
      <c r="AE314" s="177" t="s">
        <v>16954</v>
      </c>
    </row>
    <row r="315" spans="1:31" x14ac:dyDescent="0.35">
      <c r="A315" t="s">
        <v>375</v>
      </c>
      <c r="B315">
        <v>1093</v>
      </c>
      <c r="C315" t="s">
        <v>1211</v>
      </c>
      <c r="D315">
        <v>41407</v>
      </c>
      <c r="E315" t="s">
        <v>1208</v>
      </c>
      <c r="F315" t="s">
        <v>396</v>
      </c>
      <c r="H315" s="174">
        <f t="shared" si="17"/>
        <v>1.6</v>
      </c>
      <c r="I315">
        <v>1.6</v>
      </c>
      <c r="K315" t="s">
        <v>404</v>
      </c>
      <c r="L315" t="s">
        <v>640</v>
      </c>
      <c r="M315" t="s">
        <v>398</v>
      </c>
      <c r="N315" t="s">
        <v>1168</v>
      </c>
      <c r="O315">
        <v>1.5</v>
      </c>
      <c r="P315" t="s">
        <v>1</v>
      </c>
      <c r="Q315" s="164">
        <v>34343</v>
      </c>
      <c r="R315" s="164">
        <v>34578</v>
      </c>
      <c r="S315" s="164">
        <v>40148</v>
      </c>
      <c r="T315" t="s">
        <v>1210</v>
      </c>
      <c r="V315" t="s">
        <v>1211</v>
      </c>
      <c r="W315" t="s">
        <v>1212</v>
      </c>
      <c r="X315" t="s">
        <v>1213</v>
      </c>
      <c r="Y315" t="s">
        <v>1214</v>
      </c>
      <c r="Z315" t="s">
        <v>1253</v>
      </c>
      <c r="AC315" t="s">
        <v>1223</v>
      </c>
      <c r="AD315" s="176">
        <v>1.6</v>
      </c>
      <c r="AE315" s="177" t="s">
        <v>16954</v>
      </c>
    </row>
    <row r="316" spans="1:31" x14ac:dyDescent="0.35">
      <c r="A316" t="s">
        <v>375</v>
      </c>
      <c r="B316">
        <v>1095</v>
      </c>
      <c r="C316" t="s">
        <v>1251</v>
      </c>
      <c r="D316">
        <v>41407</v>
      </c>
      <c r="E316" t="s">
        <v>1208</v>
      </c>
      <c r="F316" t="s">
        <v>396</v>
      </c>
      <c r="H316" s="174">
        <f t="shared" si="17"/>
        <v>1.6</v>
      </c>
      <c r="I316">
        <v>1.6</v>
      </c>
      <c r="K316" t="s">
        <v>404</v>
      </c>
      <c r="L316" t="s">
        <v>640</v>
      </c>
      <c r="M316" t="s">
        <v>398</v>
      </c>
      <c r="N316" t="s">
        <v>1168</v>
      </c>
      <c r="O316">
        <v>1.5</v>
      </c>
      <c r="P316" t="s">
        <v>1</v>
      </c>
      <c r="Q316" s="164">
        <v>34343</v>
      </c>
      <c r="R316" s="164">
        <v>34578</v>
      </c>
      <c r="S316" s="164">
        <v>40148</v>
      </c>
      <c r="T316" t="s">
        <v>1210</v>
      </c>
      <c r="V316" t="s">
        <v>1211</v>
      </c>
      <c r="W316" t="s">
        <v>1212</v>
      </c>
      <c r="X316" t="s">
        <v>1213</v>
      </c>
      <c r="Y316" t="s">
        <v>1214</v>
      </c>
      <c r="Z316" t="s">
        <v>1254</v>
      </c>
      <c r="AC316" t="s">
        <v>1223</v>
      </c>
      <c r="AD316" s="176">
        <v>1.6</v>
      </c>
      <c r="AE316" s="177" t="s">
        <v>16954</v>
      </c>
    </row>
    <row r="317" spans="1:31" x14ac:dyDescent="0.35">
      <c r="A317" t="s">
        <v>434</v>
      </c>
      <c r="B317">
        <v>1031</v>
      </c>
      <c r="C317" t="s">
        <v>1217</v>
      </c>
      <c r="D317">
        <v>41407</v>
      </c>
      <c r="E317" t="s">
        <v>1208</v>
      </c>
      <c r="F317" t="s">
        <v>396</v>
      </c>
      <c r="H317" s="174">
        <f t="shared" si="17"/>
        <v>1.6</v>
      </c>
      <c r="I317">
        <v>1.6</v>
      </c>
      <c r="K317" t="s">
        <v>404</v>
      </c>
      <c r="L317" t="s">
        <v>397</v>
      </c>
      <c r="M317" t="s">
        <v>398</v>
      </c>
      <c r="N317" t="s">
        <v>1168</v>
      </c>
      <c r="O317">
        <v>1.5</v>
      </c>
      <c r="P317" t="s">
        <v>306</v>
      </c>
      <c r="Q317" s="164">
        <v>30595</v>
      </c>
      <c r="R317" s="164">
        <v>30477</v>
      </c>
      <c r="S317" s="164">
        <v>35309</v>
      </c>
      <c r="T317" t="s">
        <v>1210</v>
      </c>
      <c r="V317" t="s">
        <v>1211</v>
      </c>
      <c r="W317" t="s">
        <v>1212</v>
      </c>
      <c r="X317" t="s">
        <v>1213</v>
      </c>
      <c r="Y317" t="s">
        <v>1214</v>
      </c>
      <c r="Z317" t="s">
        <v>1255</v>
      </c>
      <c r="AC317" t="s">
        <v>357</v>
      </c>
      <c r="AD317" s="176">
        <v>1.6</v>
      </c>
      <c r="AE317" s="177" t="s">
        <v>16954</v>
      </c>
    </row>
    <row r="318" spans="1:31" x14ac:dyDescent="0.35">
      <c r="A318" t="s">
        <v>434</v>
      </c>
      <c r="B318">
        <v>1065</v>
      </c>
      <c r="C318" t="s">
        <v>1208</v>
      </c>
      <c r="D318">
        <v>41407</v>
      </c>
      <c r="E318" t="s">
        <v>1208</v>
      </c>
      <c r="F318" t="s">
        <v>396</v>
      </c>
      <c r="H318" s="174">
        <f t="shared" si="17"/>
        <v>1.6</v>
      </c>
      <c r="I318">
        <v>1.6</v>
      </c>
      <c r="K318" t="s">
        <v>404</v>
      </c>
      <c r="L318" t="s">
        <v>640</v>
      </c>
      <c r="M318" t="s">
        <v>398</v>
      </c>
      <c r="N318" t="s">
        <v>1168</v>
      </c>
      <c r="O318">
        <v>1.5</v>
      </c>
      <c r="P318" t="s">
        <v>306</v>
      </c>
      <c r="Q318" s="164">
        <v>34343</v>
      </c>
      <c r="R318" s="164">
        <v>34578</v>
      </c>
      <c r="S318" s="164">
        <v>40148</v>
      </c>
      <c r="T318" t="s">
        <v>1210</v>
      </c>
      <c r="V318" t="s">
        <v>1211</v>
      </c>
      <c r="W318" t="s">
        <v>1212</v>
      </c>
      <c r="X318" t="s">
        <v>1213</v>
      </c>
      <c r="Y318" t="s">
        <v>1214</v>
      </c>
      <c r="Z318" t="s">
        <v>1256</v>
      </c>
      <c r="AC318" t="s">
        <v>357</v>
      </c>
      <c r="AD318" s="176">
        <v>1.6</v>
      </c>
      <c r="AE318" s="177" t="s">
        <v>16954</v>
      </c>
    </row>
    <row r="319" spans="1:31" x14ac:dyDescent="0.35">
      <c r="A319" t="s">
        <v>403</v>
      </c>
      <c r="B319">
        <v>1033</v>
      </c>
      <c r="C319" t="s">
        <v>1217</v>
      </c>
      <c r="D319">
        <v>41407</v>
      </c>
      <c r="E319" t="s">
        <v>1208</v>
      </c>
      <c r="F319" t="s">
        <v>396</v>
      </c>
      <c r="H319" s="174">
        <f t="shared" si="17"/>
        <v>1.6</v>
      </c>
      <c r="I319">
        <v>1.6</v>
      </c>
      <c r="K319" t="s">
        <v>404</v>
      </c>
      <c r="L319" t="s">
        <v>410</v>
      </c>
      <c r="M319" t="s">
        <v>398</v>
      </c>
      <c r="N319" t="s">
        <v>1168</v>
      </c>
      <c r="O319">
        <v>1.5</v>
      </c>
      <c r="P319" t="s">
        <v>306</v>
      </c>
      <c r="Q319" s="164">
        <v>35073</v>
      </c>
      <c r="R319" s="164">
        <v>35309</v>
      </c>
      <c r="S319" s="164">
        <v>35309</v>
      </c>
      <c r="T319" t="s">
        <v>1210</v>
      </c>
      <c r="V319" t="s">
        <v>1211</v>
      </c>
      <c r="W319" t="s">
        <v>1212</v>
      </c>
      <c r="X319" t="s">
        <v>1213</v>
      </c>
      <c r="Y319" t="s">
        <v>1214</v>
      </c>
      <c r="Z319" t="s">
        <v>1257</v>
      </c>
      <c r="AC319" t="s">
        <v>357</v>
      </c>
      <c r="AD319" s="176">
        <v>1.6</v>
      </c>
      <c r="AE319" s="177" t="s">
        <v>16954</v>
      </c>
    </row>
    <row r="320" spans="1:31" x14ac:dyDescent="0.35">
      <c r="A320" t="s">
        <v>403</v>
      </c>
      <c r="B320">
        <v>1079</v>
      </c>
      <c r="C320" t="s">
        <v>1208</v>
      </c>
      <c r="D320">
        <v>41407</v>
      </c>
      <c r="E320" t="s">
        <v>1208</v>
      </c>
      <c r="F320" t="s">
        <v>396</v>
      </c>
      <c r="H320" s="174">
        <f t="shared" si="17"/>
        <v>1.6</v>
      </c>
      <c r="I320">
        <v>1.6</v>
      </c>
      <c r="K320" t="s">
        <v>404</v>
      </c>
      <c r="L320" t="s">
        <v>640</v>
      </c>
      <c r="M320" t="s">
        <v>398</v>
      </c>
      <c r="N320" t="s">
        <v>1168</v>
      </c>
      <c r="O320">
        <v>1.5</v>
      </c>
      <c r="P320" t="s">
        <v>306</v>
      </c>
      <c r="Q320" s="164">
        <v>34343</v>
      </c>
      <c r="R320" s="164">
        <v>34578</v>
      </c>
      <c r="S320" s="164">
        <v>40148</v>
      </c>
      <c r="T320" t="s">
        <v>1210</v>
      </c>
      <c r="V320" t="s">
        <v>1211</v>
      </c>
      <c r="W320" t="s">
        <v>1212</v>
      </c>
      <c r="X320" t="s">
        <v>1213</v>
      </c>
      <c r="Y320" t="s">
        <v>1214</v>
      </c>
      <c r="Z320" t="s">
        <v>1258</v>
      </c>
      <c r="AC320" t="s">
        <v>357</v>
      </c>
      <c r="AD320" s="176">
        <v>1.6</v>
      </c>
      <c r="AE320" s="177" t="s">
        <v>16954</v>
      </c>
    </row>
    <row r="321" spans="1:31" x14ac:dyDescent="0.35">
      <c r="A321" t="s">
        <v>447</v>
      </c>
      <c r="B321">
        <v>1107</v>
      </c>
      <c r="C321" t="s">
        <v>1217</v>
      </c>
      <c r="D321">
        <v>41407</v>
      </c>
      <c r="E321" t="s">
        <v>1208</v>
      </c>
      <c r="F321" t="s">
        <v>396</v>
      </c>
      <c r="H321" s="174">
        <f t="shared" si="17"/>
        <v>1.6</v>
      </c>
      <c r="I321">
        <v>1.6</v>
      </c>
      <c r="K321" t="s">
        <v>404</v>
      </c>
      <c r="L321" t="s">
        <v>410</v>
      </c>
      <c r="M321" t="s">
        <v>398</v>
      </c>
      <c r="N321" t="s">
        <v>1168</v>
      </c>
      <c r="O321">
        <v>1.5</v>
      </c>
      <c r="P321" t="s">
        <v>306</v>
      </c>
      <c r="Q321" s="164">
        <v>32882</v>
      </c>
      <c r="R321" s="164">
        <v>33117</v>
      </c>
      <c r="S321" s="164">
        <v>35309</v>
      </c>
      <c r="T321" t="s">
        <v>1210</v>
      </c>
      <c r="V321" t="s">
        <v>1211</v>
      </c>
      <c r="W321" t="s">
        <v>1212</v>
      </c>
      <c r="X321" t="s">
        <v>1213</v>
      </c>
      <c r="Y321" t="s">
        <v>1214</v>
      </c>
      <c r="Z321" t="s">
        <v>1259</v>
      </c>
      <c r="AC321" t="s">
        <v>357</v>
      </c>
      <c r="AD321" s="176">
        <v>1.6</v>
      </c>
      <c r="AE321" s="177" t="s">
        <v>16954</v>
      </c>
    </row>
    <row r="322" spans="1:31" x14ac:dyDescent="0.35">
      <c r="A322" t="s">
        <v>447</v>
      </c>
      <c r="B322">
        <v>1120</v>
      </c>
      <c r="C322" t="s">
        <v>1208</v>
      </c>
      <c r="D322">
        <v>41407</v>
      </c>
      <c r="E322" t="s">
        <v>1208</v>
      </c>
      <c r="F322" t="s">
        <v>396</v>
      </c>
      <c r="H322" s="174">
        <f t="shared" si="17"/>
        <v>1.6</v>
      </c>
      <c r="I322">
        <v>1.6</v>
      </c>
      <c r="K322" t="s">
        <v>404</v>
      </c>
      <c r="L322" t="s">
        <v>640</v>
      </c>
      <c r="M322" t="s">
        <v>398</v>
      </c>
      <c r="N322" t="s">
        <v>1168</v>
      </c>
      <c r="O322">
        <v>1.5</v>
      </c>
      <c r="P322" t="s">
        <v>306</v>
      </c>
      <c r="Q322" s="164">
        <v>34343</v>
      </c>
      <c r="R322" s="164">
        <v>34578</v>
      </c>
      <c r="S322" s="164">
        <v>40148</v>
      </c>
      <c r="T322" t="s">
        <v>1210</v>
      </c>
      <c r="V322" t="s">
        <v>1211</v>
      </c>
      <c r="W322" t="s">
        <v>1212</v>
      </c>
      <c r="X322" t="s">
        <v>1213</v>
      </c>
      <c r="Y322" t="s">
        <v>1214</v>
      </c>
      <c r="Z322" t="s">
        <v>1260</v>
      </c>
      <c r="AC322" t="s">
        <v>357</v>
      </c>
      <c r="AD322" s="176">
        <v>1.6</v>
      </c>
      <c r="AE322" s="177" t="s">
        <v>16954</v>
      </c>
    </row>
    <row r="323" spans="1:31" x14ac:dyDescent="0.35">
      <c r="A323" t="s">
        <v>494</v>
      </c>
      <c r="B323">
        <v>1081</v>
      </c>
      <c r="C323" t="s">
        <v>1217</v>
      </c>
      <c r="D323">
        <v>41407</v>
      </c>
      <c r="E323" t="s">
        <v>1208</v>
      </c>
      <c r="F323" t="s">
        <v>396</v>
      </c>
      <c r="H323" s="174">
        <f t="shared" si="17"/>
        <v>1.6</v>
      </c>
      <c r="I323">
        <v>1.6</v>
      </c>
      <c r="K323" t="s">
        <v>404</v>
      </c>
      <c r="L323" t="s">
        <v>1108</v>
      </c>
      <c r="M323" t="s">
        <v>398</v>
      </c>
      <c r="N323" t="s">
        <v>1168</v>
      </c>
      <c r="O323">
        <v>1.5</v>
      </c>
      <c r="P323" t="s">
        <v>306</v>
      </c>
      <c r="Q323" s="164">
        <v>30686</v>
      </c>
      <c r="R323" s="164">
        <v>30803</v>
      </c>
      <c r="S323" s="164">
        <v>35309</v>
      </c>
      <c r="T323" t="s">
        <v>1210</v>
      </c>
      <c r="V323" t="s">
        <v>1211</v>
      </c>
      <c r="W323" t="s">
        <v>1212</v>
      </c>
      <c r="X323" t="s">
        <v>1213</v>
      </c>
      <c r="Y323" t="s">
        <v>1214</v>
      </c>
      <c r="Z323" t="s">
        <v>1261</v>
      </c>
      <c r="AC323" t="s">
        <v>357</v>
      </c>
      <c r="AD323" s="176">
        <v>1.6</v>
      </c>
      <c r="AE323" s="177" t="s">
        <v>16954</v>
      </c>
    </row>
    <row r="324" spans="1:31" x14ac:dyDescent="0.35">
      <c r="A324" t="s">
        <v>494</v>
      </c>
      <c r="B324">
        <v>1105</v>
      </c>
      <c r="C324" t="s">
        <v>1262</v>
      </c>
      <c r="D324">
        <v>41407</v>
      </c>
      <c r="E324" t="s">
        <v>1208</v>
      </c>
      <c r="F324" t="s">
        <v>396</v>
      </c>
      <c r="H324" s="174">
        <f t="shared" si="17"/>
        <v>1.6</v>
      </c>
      <c r="I324">
        <v>1.6</v>
      </c>
      <c r="K324" t="s">
        <v>404</v>
      </c>
      <c r="L324" t="s">
        <v>1263</v>
      </c>
      <c r="M324" t="s">
        <v>398</v>
      </c>
      <c r="N324" t="s">
        <v>1168</v>
      </c>
      <c r="O324">
        <v>1.5</v>
      </c>
      <c r="P324" t="s">
        <v>306</v>
      </c>
      <c r="Q324" s="164">
        <v>33247</v>
      </c>
      <c r="R324" s="164">
        <v>33482</v>
      </c>
      <c r="S324" s="164">
        <v>35309</v>
      </c>
      <c r="T324" t="s">
        <v>1210</v>
      </c>
      <c r="V324" t="s">
        <v>1211</v>
      </c>
      <c r="W324" t="s">
        <v>1212</v>
      </c>
      <c r="X324" t="s">
        <v>1213</v>
      </c>
      <c r="Y324" t="s">
        <v>1214</v>
      </c>
      <c r="Z324" t="s">
        <v>1264</v>
      </c>
      <c r="AC324" t="s">
        <v>357</v>
      </c>
      <c r="AD324" s="176">
        <v>1.6</v>
      </c>
      <c r="AE324" s="177" t="s">
        <v>16954</v>
      </c>
    </row>
    <row r="325" spans="1:31" x14ac:dyDescent="0.35">
      <c r="A325" t="s">
        <v>494</v>
      </c>
      <c r="B325">
        <v>1109</v>
      </c>
      <c r="C325" t="s">
        <v>1217</v>
      </c>
      <c r="D325">
        <v>41407</v>
      </c>
      <c r="E325" t="s">
        <v>1208</v>
      </c>
      <c r="F325" t="s">
        <v>396</v>
      </c>
      <c r="H325" s="174">
        <f t="shared" si="17"/>
        <v>1.6</v>
      </c>
      <c r="I325">
        <v>1.6</v>
      </c>
      <c r="K325" t="s">
        <v>295</v>
      </c>
      <c r="L325" t="s">
        <v>1108</v>
      </c>
      <c r="M325" t="s">
        <v>398</v>
      </c>
      <c r="N325" t="s">
        <v>1168</v>
      </c>
      <c r="O325">
        <v>1.5</v>
      </c>
      <c r="P325" t="s">
        <v>1</v>
      </c>
      <c r="Q325" s="164">
        <v>33612</v>
      </c>
      <c r="R325" s="164">
        <v>33848</v>
      </c>
      <c r="S325" s="164">
        <v>34943</v>
      </c>
      <c r="T325" t="s">
        <v>1210</v>
      </c>
      <c r="V325" t="s">
        <v>1211</v>
      </c>
      <c r="W325" t="s">
        <v>1212</v>
      </c>
      <c r="X325" t="s">
        <v>1213</v>
      </c>
      <c r="Y325" t="s">
        <v>1214</v>
      </c>
      <c r="Z325" t="s">
        <v>1265</v>
      </c>
      <c r="AC325" t="s">
        <v>357</v>
      </c>
      <c r="AD325" s="176">
        <v>1.6</v>
      </c>
      <c r="AE325" s="177" t="s">
        <v>16954</v>
      </c>
    </row>
    <row r="326" spans="1:31" x14ac:dyDescent="0.35">
      <c r="A326" t="s">
        <v>494</v>
      </c>
      <c r="B326">
        <v>1121</v>
      </c>
      <c r="C326" t="s">
        <v>1208</v>
      </c>
      <c r="D326">
        <v>41407</v>
      </c>
      <c r="E326" t="s">
        <v>1208</v>
      </c>
      <c r="F326" t="s">
        <v>396</v>
      </c>
      <c r="H326" s="174">
        <f t="shared" si="17"/>
        <v>1.6</v>
      </c>
      <c r="I326">
        <v>1.6</v>
      </c>
      <c r="K326" t="s">
        <v>404</v>
      </c>
      <c r="L326" t="s">
        <v>640</v>
      </c>
      <c r="M326" t="s">
        <v>398</v>
      </c>
      <c r="N326" t="s">
        <v>1168</v>
      </c>
      <c r="O326">
        <v>1.5</v>
      </c>
      <c r="P326" t="s">
        <v>306</v>
      </c>
      <c r="Q326" s="164">
        <v>34343</v>
      </c>
      <c r="R326" s="164">
        <v>34578</v>
      </c>
      <c r="S326" s="164">
        <v>40148</v>
      </c>
      <c r="T326" t="s">
        <v>1210</v>
      </c>
      <c r="V326" t="s">
        <v>1211</v>
      </c>
      <c r="W326" t="s">
        <v>1212</v>
      </c>
      <c r="X326" t="s">
        <v>1213</v>
      </c>
      <c r="Y326" t="s">
        <v>1214</v>
      </c>
      <c r="Z326" t="s">
        <v>1266</v>
      </c>
      <c r="AC326" t="s">
        <v>357</v>
      </c>
      <c r="AD326" s="176">
        <v>1.6</v>
      </c>
      <c r="AE326" s="177" t="s">
        <v>16954</v>
      </c>
    </row>
    <row r="327" spans="1:31" x14ac:dyDescent="0.35">
      <c r="A327" t="s">
        <v>494</v>
      </c>
      <c r="B327">
        <v>1122</v>
      </c>
      <c r="C327" t="s">
        <v>1267</v>
      </c>
      <c r="D327">
        <v>41407</v>
      </c>
      <c r="E327" t="s">
        <v>1208</v>
      </c>
      <c r="F327" t="s">
        <v>396</v>
      </c>
      <c r="H327" s="174">
        <f t="shared" si="17"/>
        <v>1.6</v>
      </c>
      <c r="I327">
        <v>1.6</v>
      </c>
      <c r="K327" t="s">
        <v>404</v>
      </c>
      <c r="L327" t="s">
        <v>640</v>
      </c>
      <c r="M327" t="s">
        <v>398</v>
      </c>
      <c r="N327" t="s">
        <v>1168</v>
      </c>
      <c r="O327">
        <v>1.5</v>
      </c>
      <c r="P327" t="s">
        <v>306</v>
      </c>
      <c r="Q327" s="164">
        <v>34343</v>
      </c>
      <c r="R327" s="164">
        <v>34578</v>
      </c>
      <c r="S327" s="164">
        <v>39189</v>
      </c>
      <c r="T327" t="s">
        <v>1210</v>
      </c>
      <c r="V327" t="s">
        <v>1211</v>
      </c>
      <c r="W327" t="s">
        <v>1212</v>
      </c>
      <c r="X327" t="s">
        <v>1213</v>
      </c>
      <c r="Y327" t="s">
        <v>1214</v>
      </c>
      <c r="Z327" t="s">
        <v>1268</v>
      </c>
      <c r="AC327" t="s">
        <v>357</v>
      </c>
      <c r="AD327" s="176">
        <v>1.6</v>
      </c>
      <c r="AE327" s="177" t="s">
        <v>16954</v>
      </c>
    </row>
    <row r="328" spans="1:31" x14ac:dyDescent="0.35">
      <c r="A328" t="s">
        <v>494</v>
      </c>
      <c r="B328">
        <v>1123</v>
      </c>
      <c r="C328" t="s">
        <v>1208</v>
      </c>
      <c r="D328">
        <v>41407</v>
      </c>
      <c r="E328" t="s">
        <v>1208</v>
      </c>
      <c r="F328" t="s">
        <v>396</v>
      </c>
      <c r="H328" s="174">
        <f t="shared" si="17"/>
        <v>1.6</v>
      </c>
      <c r="I328">
        <v>1.6</v>
      </c>
      <c r="K328" t="s">
        <v>295</v>
      </c>
      <c r="L328" t="s">
        <v>640</v>
      </c>
      <c r="M328" t="s">
        <v>398</v>
      </c>
      <c r="N328" t="s">
        <v>1168</v>
      </c>
      <c r="O328">
        <v>1.5</v>
      </c>
      <c r="P328" t="s">
        <v>1</v>
      </c>
      <c r="Q328" s="164">
        <v>34343</v>
      </c>
      <c r="R328" s="164">
        <v>34578</v>
      </c>
      <c r="S328" s="164">
        <v>34943</v>
      </c>
      <c r="T328" t="s">
        <v>1210</v>
      </c>
      <c r="V328" t="s">
        <v>1211</v>
      </c>
      <c r="W328" t="s">
        <v>1212</v>
      </c>
      <c r="X328" t="s">
        <v>1213</v>
      </c>
      <c r="Y328" t="s">
        <v>1214</v>
      </c>
      <c r="Z328" t="s">
        <v>1269</v>
      </c>
      <c r="AC328" t="s">
        <v>357</v>
      </c>
      <c r="AD328" s="176">
        <v>1.6</v>
      </c>
      <c r="AE328" s="177" t="s">
        <v>16954</v>
      </c>
    </row>
    <row r="329" spans="1:31" x14ac:dyDescent="0.35">
      <c r="A329" t="s">
        <v>414</v>
      </c>
      <c r="B329">
        <v>1067</v>
      </c>
      <c r="C329" t="s">
        <v>1217</v>
      </c>
      <c r="D329">
        <v>41407</v>
      </c>
      <c r="E329" t="s">
        <v>1208</v>
      </c>
      <c r="F329" t="s">
        <v>396</v>
      </c>
      <c r="H329" s="174">
        <f t="shared" si="17"/>
        <v>1.6</v>
      </c>
      <c r="I329">
        <v>1.6</v>
      </c>
      <c r="K329" t="s">
        <v>404</v>
      </c>
      <c r="L329" t="s">
        <v>410</v>
      </c>
      <c r="M329" t="s">
        <v>398</v>
      </c>
      <c r="N329" t="s">
        <v>1168</v>
      </c>
      <c r="O329">
        <v>1.5</v>
      </c>
      <c r="P329" t="s">
        <v>306</v>
      </c>
      <c r="Q329" s="164">
        <v>35073</v>
      </c>
      <c r="R329" s="164">
        <v>35309</v>
      </c>
      <c r="S329" s="164">
        <v>35309</v>
      </c>
      <c r="T329" t="s">
        <v>1210</v>
      </c>
      <c r="V329" t="s">
        <v>1211</v>
      </c>
      <c r="W329" t="s">
        <v>1212</v>
      </c>
      <c r="X329" t="s">
        <v>1213</v>
      </c>
      <c r="Y329" t="s">
        <v>1214</v>
      </c>
      <c r="Z329" t="s">
        <v>1270</v>
      </c>
      <c r="AC329" t="s">
        <v>357</v>
      </c>
      <c r="AD329" s="176">
        <v>1.6</v>
      </c>
      <c r="AE329" s="177" t="s">
        <v>16954</v>
      </c>
    </row>
    <row r="330" spans="1:31" x14ac:dyDescent="0.35">
      <c r="A330" t="s">
        <v>414</v>
      </c>
      <c r="B330">
        <v>1120</v>
      </c>
      <c r="C330" t="s">
        <v>1224</v>
      </c>
      <c r="D330">
        <v>41407</v>
      </c>
      <c r="E330" t="s">
        <v>1208</v>
      </c>
      <c r="F330" t="s">
        <v>396</v>
      </c>
      <c r="H330" s="174">
        <f t="shared" si="17"/>
        <v>1.6</v>
      </c>
      <c r="I330">
        <v>1.6</v>
      </c>
      <c r="K330" t="s">
        <v>404</v>
      </c>
      <c r="L330" t="s">
        <v>397</v>
      </c>
      <c r="M330" t="s">
        <v>398</v>
      </c>
      <c r="N330" t="s">
        <v>1168</v>
      </c>
      <c r="O330">
        <v>1.5</v>
      </c>
      <c r="P330" t="s">
        <v>977</v>
      </c>
      <c r="Q330" s="164">
        <v>31050</v>
      </c>
      <c r="R330" s="164">
        <v>31107</v>
      </c>
      <c r="S330" s="164">
        <v>34943</v>
      </c>
      <c r="T330" t="s">
        <v>1210</v>
      </c>
      <c r="V330" t="s">
        <v>1211</v>
      </c>
      <c r="W330" t="s">
        <v>1212</v>
      </c>
      <c r="X330" t="s">
        <v>1213</v>
      </c>
      <c r="Y330" t="s">
        <v>1214</v>
      </c>
      <c r="Z330" t="s">
        <v>1271</v>
      </c>
      <c r="AC330" t="s">
        <v>357</v>
      </c>
      <c r="AD330" s="176">
        <v>1.6</v>
      </c>
      <c r="AE330" s="177" t="s">
        <v>16954</v>
      </c>
    </row>
    <row r="331" spans="1:31" x14ac:dyDescent="0.35">
      <c r="A331" t="s">
        <v>414</v>
      </c>
      <c r="B331">
        <v>1145</v>
      </c>
      <c r="C331" t="s">
        <v>1272</v>
      </c>
      <c r="D331">
        <v>41407</v>
      </c>
      <c r="E331" t="s">
        <v>1208</v>
      </c>
      <c r="F331" t="s">
        <v>396</v>
      </c>
      <c r="H331" s="174">
        <f t="shared" si="17"/>
        <v>1.6</v>
      </c>
      <c r="I331">
        <v>1.6</v>
      </c>
      <c r="K331" t="s">
        <v>404</v>
      </c>
      <c r="L331" t="s">
        <v>1108</v>
      </c>
      <c r="M331" t="s">
        <v>398</v>
      </c>
      <c r="N331" t="s">
        <v>1168</v>
      </c>
      <c r="O331">
        <v>1.5</v>
      </c>
      <c r="P331" t="s">
        <v>1</v>
      </c>
      <c r="Q331" s="164">
        <v>32516</v>
      </c>
      <c r="R331" s="164">
        <v>32721</v>
      </c>
      <c r="S331" s="164">
        <v>33117</v>
      </c>
      <c r="T331" t="s">
        <v>1210</v>
      </c>
      <c r="V331" t="s">
        <v>1211</v>
      </c>
      <c r="W331" t="s">
        <v>1212</v>
      </c>
      <c r="X331" t="s">
        <v>1213</v>
      </c>
      <c r="Y331" t="s">
        <v>1214</v>
      </c>
      <c r="Z331" t="s">
        <v>1273</v>
      </c>
      <c r="AC331" t="s">
        <v>357</v>
      </c>
      <c r="AD331" s="176">
        <v>1.6</v>
      </c>
      <c r="AE331" s="177" t="s">
        <v>16954</v>
      </c>
    </row>
    <row r="332" spans="1:31" x14ac:dyDescent="0.35">
      <c r="A332" t="s">
        <v>414</v>
      </c>
      <c r="B332">
        <v>1153</v>
      </c>
      <c r="C332" t="s">
        <v>1208</v>
      </c>
      <c r="D332">
        <v>41407</v>
      </c>
      <c r="E332" t="s">
        <v>1208</v>
      </c>
      <c r="F332" t="s">
        <v>396</v>
      </c>
      <c r="H332" s="174">
        <f t="shared" si="17"/>
        <v>1.6</v>
      </c>
      <c r="I332">
        <v>1.6</v>
      </c>
      <c r="K332" t="s">
        <v>404</v>
      </c>
      <c r="L332" t="s">
        <v>640</v>
      </c>
      <c r="M332" t="s">
        <v>398</v>
      </c>
      <c r="N332" t="s">
        <v>1168</v>
      </c>
      <c r="O332">
        <v>1.5</v>
      </c>
      <c r="P332" t="s">
        <v>306</v>
      </c>
      <c r="Q332" s="164">
        <v>34343</v>
      </c>
      <c r="R332" s="164">
        <v>34578</v>
      </c>
      <c r="S332" s="164">
        <v>40148</v>
      </c>
      <c r="T332" t="s">
        <v>1210</v>
      </c>
      <c r="V332" t="s">
        <v>1211</v>
      </c>
      <c r="W332" t="s">
        <v>1212</v>
      </c>
      <c r="X332" t="s">
        <v>1213</v>
      </c>
      <c r="Y332" t="s">
        <v>1214</v>
      </c>
      <c r="Z332" t="s">
        <v>1274</v>
      </c>
      <c r="AC332" t="s">
        <v>357</v>
      </c>
      <c r="AD332" s="176">
        <v>1.6</v>
      </c>
      <c r="AE332" s="177" t="s">
        <v>16954</v>
      </c>
    </row>
    <row r="333" spans="1:31" x14ac:dyDescent="0.35">
      <c r="A333" t="s">
        <v>414</v>
      </c>
      <c r="B333">
        <v>1154</v>
      </c>
      <c r="C333" t="s">
        <v>1208</v>
      </c>
      <c r="D333">
        <v>41407</v>
      </c>
      <c r="E333" t="s">
        <v>1208</v>
      </c>
      <c r="F333" t="s">
        <v>396</v>
      </c>
      <c r="H333" s="174">
        <f t="shared" si="17"/>
        <v>1.6</v>
      </c>
      <c r="I333">
        <v>1.6</v>
      </c>
      <c r="K333" t="s">
        <v>295</v>
      </c>
      <c r="L333" t="s">
        <v>640</v>
      </c>
      <c r="M333" t="s">
        <v>398</v>
      </c>
      <c r="N333" t="s">
        <v>1168</v>
      </c>
      <c r="O333">
        <v>1.5</v>
      </c>
      <c r="P333" t="s">
        <v>1</v>
      </c>
      <c r="Q333" s="164">
        <v>34343</v>
      </c>
      <c r="R333" s="164">
        <v>34578</v>
      </c>
      <c r="S333" s="164">
        <v>34943</v>
      </c>
      <c r="T333" t="s">
        <v>1210</v>
      </c>
      <c r="V333" t="s">
        <v>1211</v>
      </c>
      <c r="W333" t="s">
        <v>1212</v>
      </c>
      <c r="X333" t="s">
        <v>1213</v>
      </c>
      <c r="Y333" t="s">
        <v>1214</v>
      </c>
      <c r="Z333" t="s">
        <v>1275</v>
      </c>
      <c r="AC333" t="s">
        <v>357</v>
      </c>
      <c r="AD333" s="176">
        <v>1.6</v>
      </c>
      <c r="AE333" s="177" t="s">
        <v>16954</v>
      </c>
    </row>
    <row r="334" spans="1:31" x14ac:dyDescent="0.35">
      <c r="A334" t="s">
        <v>419</v>
      </c>
      <c r="B334">
        <v>1073</v>
      </c>
      <c r="C334" t="s">
        <v>1217</v>
      </c>
      <c r="D334">
        <v>41407</v>
      </c>
      <c r="E334" t="s">
        <v>1208</v>
      </c>
      <c r="F334" t="s">
        <v>396</v>
      </c>
      <c r="H334" s="174">
        <f t="shared" si="17"/>
        <v>1.6</v>
      </c>
      <c r="I334">
        <v>1.6</v>
      </c>
      <c r="K334" t="s">
        <v>404</v>
      </c>
      <c r="L334" t="s">
        <v>1108</v>
      </c>
      <c r="M334" t="s">
        <v>398</v>
      </c>
      <c r="N334" t="s">
        <v>1168</v>
      </c>
      <c r="O334">
        <v>1.5</v>
      </c>
      <c r="P334" t="s">
        <v>306</v>
      </c>
      <c r="Q334" s="164">
        <v>31413</v>
      </c>
      <c r="R334" s="164">
        <v>31413</v>
      </c>
      <c r="S334" s="164">
        <v>35309</v>
      </c>
      <c r="T334" t="s">
        <v>1210</v>
      </c>
      <c r="V334" t="s">
        <v>1211</v>
      </c>
      <c r="W334" t="s">
        <v>1212</v>
      </c>
      <c r="X334" t="s">
        <v>1213</v>
      </c>
      <c r="Y334" t="s">
        <v>1214</v>
      </c>
      <c r="Z334" t="s">
        <v>1276</v>
      </c>
      <c r="AC334" t="s">
        <v>357</v>
      </c>
      <c r="AD334" s="176">
        <v>1.6</v>
      </c>
      <c r="AE334" s="177" t="s">
        <v>16954</v>
      </c>
    </row>
    <row r="335" spans="1:31" x14ac:dyDescent="0.35">
      <c r="A335" t="s">
        <v>419</v>
      </c>
      <c r="B335">
        <v>1115</v>
      </c>
      <c r="C335" t="s">
        <v>1208</v>
      </c>
      <c r="D335">
        <v>41407</v>
      </c>
      <c r="E335" t="s">
        <v>1208</v>
      </c>
      <c r="F335" t="s">
        <v>396</v>
      </c>
      <c r="H335" s="174">
        <f t="shared" si="17"/>
        <v>1.6</v>
      </c>
      <c r="I335">
        <v>1.6</v>
      </c>
      <c r="K335" t="s">
        <v>404</v>
      </c>
      <c r="L335" t="s">
        <v>640</v>
      </c>
      <c r="M335" t="s">
        <v>398</v>
      </c>
      <c r="N335" t="s">
        <v>1168</v>
      </c>
      <c r="O335">
        <v>1.5</v>
      </c>
      <c r="P335" t="s">
        <v>306</v>
      </c>
      <c r="Q335" s="164">
        <v>34343</v>
      </c>
      <c r="R335" s="164">
        <v>34578</v>
      </c>
      <c r="S335" s="164">
        <v>39217</v>
      </c>
      <c r="T335" t="s">
        <v>1210</v>
      </c>
      <c r="V335" t="s">
        <v>1211</v>
      </c>
      <c r="W335" t="s">
        <v>1212</v>
      </c>
      <c r="X335" t="s">
        <v>1213</v>
      </c>
      <c r="Y335" t="s">
        <v>1214</v>
      </c>
      <c r="Z335" t="s">
        <v>1277</v>
      </c>
      <c r="AC335" t="s">
        <v>357</v>
      </c>
      <c r="AD335" s="176">
        <v>1.6</v>
      </c>
      <c r="AE335" s="177" t="s">
        <v>16954</v>
      </c>
    </row>
    <row r="336" spans="1:31" x14ac:dyDescent="0.35">
      <c r="A336" t="s">
        <v>314</v>
      </c>
      <c r="B336">
        <v>1093</v>
      </c>
      <c r="C336" t="s">
        <v>1278</v>
      </c>
      <c r="D336">
        <v>41407</v>
      </c>
      <c r="E336" t="s">
        <v>1208</v>
      </c>
      <c r="F336" t="s">
        <v>396</v>
      </c>
      <c r="H336" s="174">
        <f t="shared" si="17"/>
        <v>1.6</v>
      </c>
      <c r="I336">
        <v>1.6</v>
      </c>
      <c r="K336" t="s">
        <v>404</v>
      </c>
      <c r="L336" t="s">
        <v>397</v>
      </c>
      <c r="M336" t="s">
        <v>398</v>
      </c>
      <c r="N336" t="s">
        <v>1168</v>
      </c>
      <c r="O336">
        <v>1.5</v>
      </c>
      <c r="P336" t="s">
        <v>306</v>
      </c>
      <c r="Q336" t="s">
        <v>1279</v>
      </c>
      <c r="R336" s="164">
        <v>29178</v>
      </c>
      <c r="S336" s="164">
        <v>32021</v>
      </c>
      <c r="T336" t="s">
        <v>1210</v>
      </c>
      <c r="V336" t="s">
        <v>1211</v>
      </c>
      <c r="W336" t="s">
        <v>1212</v>
      </c>
      <c r="X336" t="s">
        <v>1213</v>
      </c>
      <c r="Y336" t="s">
        <v>1214</v>
      </c>
      <c r="Z336" t="s">
        <v>1280</v>
      </c>
      <c r="AC336" t="s">
        <v>357</v>
      </c>
      <c r="AD336" s="176">
        <v>1.6</v>
      </c>
      <c r="AE336" s="177" t="s">
        <v>16954</v>
      </c>
    </row>
    <row r="337" spans="1:31" x14ac:dyDescent="0.35">
      <c r="A337" t="s">
        <v>711</v>
      </c>
      <c r="B337">
        <v>1111</v>
      </c>
      <c r="C337" t="s">
        <v>1217</v>
      </c>
      <c r="D337">
        <v>41407</v>
      </c>
      <c r="E337" t="s">
        <v>1208</v>
      </c>
      <c r="F337" t="s">
        <v>396</v>
      </c>
      <c r="H337" s="174">
        <f t="shared" si="17"/>
        <v>1.6</v>
      </c>
      <c r="I337">
        <v>1.6</v>
      </c>
      <c r="K337" t="s">
        <v>404</v>
      </c>
      <c r="L337" t="s">
        <v>1108</v>
      </c>
      <c r="M337" t="s">
        <v>398</v>
      </c>
      <c r="N337" t="s">
        <v>1168</v>
      </c>
      <c r="O337">
        <v>1.5</v>
      </c>
      <c r="P337" t="s">
        <v>306</v>
      </c>
      <c r="Q337" s="164">
        <v>30256</v>
      </c>
      <c r="R337" s="164">
        <v>29962</v>
      </c>
      <c r="S337" s="164">
        <v>35309</v>
      </c>
      <c r="T337" t="s">
        <v>1210</v>
      </c>
      <c r="V337" t="s">
        <v>1211</v>
      </c>
      <c r="W337" t="s">
        <v>1212</v>
      </c>
      <c r="X337" t="s">
        <v>1213</v>
      </c>
      <c r="Y337" t="s">
        <v>1214</v>
      </c>
      <c r="Z337" t="s">
        <v>1281</v>
      </c>
      <c r="AC337" t="s">
        <v>357</v>
      </c>
      <c r="AD337" s="176">
        <v>1.6</v>
      </c>
      <c r="AE337" s="177" t="s">
        <v>16954</v>
      </c>
    </row>
    <row r="338" spans="1:31" x14ac:dyDescent="0.35">
      <c r="A338" t="s">
        <v>711</v>
      </c>
      <c r="B338">
        <v>1152</v>
      </c>
      <c r="C338" t="s">
        <v>1208</v>
      </c>
      <c r="D338">
        <v>41407</v>
      </c>
      <c r="E338" t="s">
        <v>1208</v>
      </c>
      <c r="F338" t="s">
        <v>396</v>
      </c>
      <c r="H338" s="174">
        <f t="shared" si="17"/>
        <v>1.6</v>
      </c>
      <c r="I338">
        <v>1.6</v>
      </c>
      <c r="K338" t="s">
        <v>404</v>
      </c>
      <c r="L338" t="s">
        <v>640</v>
      </c>
      <c r="M338" t="s">
        <v>398</v>
      </c>
      <c r="N338" t="s">
        <v>1168</v>
      </c>
      <c r="O338">
        <v>1.5</v>
      </c>
      <c r="P338" t="s">
        <v>306</v>
      </c>
      <c r="Q338" s="164">
        <v>34343</v>
      </c>
      <c r="R338" s="164">
        <v>34578</v>
      </c>
      <c r="S338" s="164">
        <v>39188</v>
      </c>
      <c r="T338" t="s">
        <v>1210</v>
      </c>
      <c r="V338" t="s">
        <v>1211</v>
      </c>
      <c r="W338" t="s">
        <v>1212</v>
      </c>
      <c r="X338" t="s">
        <v>1213</v>
      </c>
      <c r="Y338" t="s">
        <v>1214</v>
      </c>
      <c r="Z338" t="s">
        <v>1282</v>
      </c>
      <c r="AC338" t="s">
        <v>357</v>
      </c>
      <c r="AD338" s="176">
        <v>1.6</v>
      </c>
      <c r="AE338" s="177" t="s">
        <v>16954</v>
      </c>
    </row>
    <row r="339" spans="1:31" x14ac:dyDescent="0.35">
      <c r="A339" t="s">
        <v>499</v>
      </c>
      <c r="B339">
        <v>1063</v>
      </c>
      <c r="C339" t="s">
        <v>1217</v>
      </c>
      <c r="D339">
        <v>41407</v>
      </c>
      <c r="E339" t="s">
        <v>1208</v>
      </c>
      <c r="F339" t="s">
        <v>396</v>
      </c>
      <c r="H339" s="174">
        <f t="shared" si="17"/>
        <v>1.6</v>
      </c>
      <c r="I339">
        <v>1.6</v>
      </c>
      <c r="K339" t="s">
        <v>404</v>
      </c>
      <c r="L339" t="s">
        <v>1108</v>
      </c>
      <c r="M339" t="s">
        <v>398</v>
      </c>
      <c r="N339" t="s">
        <v>1168</v>
      </c>
      <c r="O339">
        <v>1.5</v>
      </c>
      <c r="P339" t="s">
        <v>306</v>
      </c>
      <c r="Q339" s="164">
        <v>35073</v>
      </c>
      <c r="R339" s="164">
        <v>35309</v>
      </c>
      <c r="S339" s="164">
        <v>35309</v>
      </c>
      <c r="T339" t="s">
        <v>1210</v>
      </c>
      <c r="V339" t="s">
        <v>1211</v>
      </c>
      <c r="W339" t="s">
        <v>1212</v>
      </c>
      <c r="X339" t="s">
        <v>1213</v>
      </c>
      <c r="Y339" t="s">
        <v>1214</v>
      </c>
      <c r="Z339" t="s">
        <v>1283</v>
      </c>
      <c r="AC339" t="s">
        <v>357</v>
      </c>
      <c r="AD339" s="176">
        <v>1.6</v>
      </c>
      <c r="AE339" s="177" t="s">
        <v>16954</v>
      </c>
    </row>
    <row r="340" spans="1:31" x14ac:dyDescent="0.35">
      <c r="A340" t="s">
        <v>499</v>
      </c>
      <c r="B340">
        <v>1124</v>
      </c>
      <c r="C340" t="s">
        <v>1217</v>
      </c>
      <c r="D340">
        <v>41407</v>
      </c>
      <c r="E340" t="s">
        <v>1208</v>
      </c>
      <c r="F340" t="s">
        <v>396</v>
      </c>
      <c r="H340" s="174">
        <f t="shared" si="17"/>
        <v>1.6</v>
      </c>
      <c r="I340">
        <v>1.6</v>
      </c>
      <c r="K340" t="s">
        <v>404</v>
      </c>
      <c r="L340" t="s">
        <v>1108</v>
      </c>
      <c r="M340" t="s">
        <v>398</v>
      </c>
      <c r="N340" t="s">
        <v>1168</v>
      </c>
      <c r="O340">
        <v>1.5</v>
      </c>
      <c r="P340" t="s">
        <v>306</v>
      </c>
      <c r="Q340" s="164">
        <v>32517</v>
      </c>
      <c r="R340" s="164">
        <v>32752</v>
      </c>
      <c r="S340" s="164">
        <v>33117</v>
      </c>
      <c r="T340" t="s">
        <v>1210</v>
      </c>
      <c r="V340" t="s">
        <v>1211</v>
      </c>
      <c r="W340" t="s">
        <v>1212</v>
      </c>
      <c r="X340" t="s">
        <v>1213</v>
      </c>
      <c r="Y340" t="s">
        <v>1214</v>
      </c>
      <c r="Z340" t="s">
        <v>1284</v>
      </c>
      <c r="AC340" t="s">
        <v>357</v>
      </c>
      <c r="AD340" s="176">
        <v>1.6</v>
      </c>
      <c r="AE340" s="177" t="s">
        <v>16954</v>
      </c>
    </row>
    <row r="341" spans="1:31" x14ac:dyDescent="0.35">
      <c r="A341" t="s">
        <v>499</v>
      </c>
      <c r="B341">
        <v>1145</v>
      </c>
      <c r="C341" t="s">
        <v>1208</v>
      </c>
      <c r="D341">
        <v>41407</v>
      </c>
      <c r="E341" t="s">
        <v>1208</v>
      </c>
      <c r="F341" t="s">
        <v>396</v>
      </c>
      <c r="H341" s="174">
        <f t="shared" si="17"/>
        <v>1.6</v>
      </c>
      <c r="I341">
        <v>1.6</v>
      </c>
      <c r="K341" t="s">
        <v>404</v>
      </c>
      <c r="L341" t="s">
        <v>640</v>
      </c>
      <c r="M341" t="s">
        <v>398</v>
      </c>
      <c r="N341" t="s">
        <v>1168</v>
      </c>
      <c r="O341">
        <v>1.5</v>
      </c>
      <c r="P341" t="s">
        <v>306</v>
      </c>
      <c r="Q341" s="164">
        <v>34343</v>
      </c>
      <c r="R341" s="164">
        <v>34578</v>
      </c>
      <c r="S341" s="164">
        <v>40148</v>
      </c>
      <c r="T341" t="s">
        <v>1210</v>
      </c>
      <c r="V341" t="s">
        <v>1211</v>
      </c>
      <c r="W341" t="s">
        <v>1212</v>
      </c>
      <c r="X341" t="s">
        <v>1213</v>
      </c>
      <c r="Y341" t="s">
        <v>1214</v>
      </c>
      <c r="Z341" t="s">
        <v>1285</v>
      </c>
      <c r="AC341" t="s">
        <v>357</v>
      </c>
      <c r="AD341" s="176">
        <v>1.6</v>
      </c>
      <c r="AE341" s="177" t="s">
        <v>16954</v>
      </c>
    </row>
    <row r="342" spans="1:31" x14ac:dyDescent="0.35">
      <c r="A342" t="s">
        <v>566</v>
      </c>
      <c r="B342">
        <v>1120</v>
      </c>
      <c r="C342" t="s">
        <v>1217</v>
      </c>
      <c r="D342">
        <v>41407</v>
      </c>
      <c r="E342" t="s">
        <v>1208</v>
      </c>
      <c r="F342" t="s">
        <v>396</v>
      </c>
      <c r="H342" s="174">
        <f t="shared" si="17"/>
        <v>1.6</v>
      </c>
      <c r="I342">
        <v>1.6</v>
      </c>
      <c r="K342" t="s">
        <v>404</v>
      </c>
      <c r="L342" t="s">
        <v>1108</v>
      </c>
      <c r="M342" t="s">
        <v>398</v>
      </c>
      <c r="N342" t="s">
        <v>1168</v>
      </c>
      <c r="O342">
        <v>1.5</v>
      </c>
      <c r="P342" t="s">
        <v>306</v>
      </c>
      <c r="Q342" s="164">
        <v>32151</v>
      </c>
      <c r="R342" s="164">
        <v>32387</v>
      </c>
      <c r="S342" s="164">
        <v>35309</v>
      </c>
      <c r="T342" t="s">
        <v>1210</v>
      </c>
      <c r="V342" t="s">
        <v>1211</v>
      </c>
      <c r="W342" t="s">
        <v>1212</v>
      </c>
      <c r="X342" t="s">
        <v>1213</v>
      </c>
      <c r="Y342" t="s">
        <v>1214</v>
      </c>
      <c r="Z342" t="s">
        <v>1286</v>
      </c>
      <c r="AC342" t="s">
        <v>357</v>
      </c>
      <c r="AD342" s="176">
        <v>1.6</v>
      </c>
      <c r="AE342" s="177" t="s">
        <v>16954</v>
      </c>
    </row>
    <row r="343" spans="1:31" x14ac:dyDescent="0.35">
      <c r="A343" t="s">
        <v>566</v>
      </c>
      <c r="B343">
        <v>1148</v>
      </c>
      <c r="C343" t="s">
        <v>1208</v>
      </c>
      <c r="D343">
        <v>41407</v>
      </c>
      <c r="E343" t="s">
        <v>1208</v>
      </c>
      <c r="F343" t="s">
        <v>396</v>
      </c>
      <c r="H343" s="174">
        <f t="shared" si="17"/>
        <v>1.6</v>
      </c>
      <c r="I343">
        <v>1.6</v>
      </c>
      <c r="K343" t="s">
        <v>404</v>
      </c>
      <c r="L343" t="s">
        <v>1287</v>
      </c>
      <c r="M343" t="s">
        <v>398</v>
      </c>
      <c r="N343" t="s">
        <v>1168</v>
      </c>
      <c r="O343">
        <v>1.5</v>
      </c>
      <c r="P343" t="s">
        <v>306</v>
      </c>
      <c r="Q343" s="164">
        <v>34343</v>
      </c>
      <c r="R343" s="164">
        <v>34578</v>
      </c>
      <c r="S343" s="164">
        <v>40148</v>
      </c>
      <c r="T343" t="s">
        <v>1210</v>
      </c>
      <c r="V343" t="s">
        <v>1211</v>
      </c>
      <c r="W343" t="s">
        <v>1212</v>
      </c>
      <c r="X343" t="s">
        <v>1213</v>
      </c>
      <c r="Y343" t="s">
        <v>1214</v>
      </c>
      <c r="Z343" t="s">
        <v>1288</v>
      </c>
      <c r="AC343" t="s">
        <v>357</v>
      </c>
      <c r="AD343" s="176">
        <v>1.6</v>
      </c>
      <c r="AE343" s="177" t="s">
        <v>16954</v>
      </c>
    </row>
    <row r="344" spans="1:31" x14ac:dyDescent="0.35">
      <c r="A344" t="s">
        <v>438</v>
      </c>
      <c r="B344">
        <v>1039</v>
      </c>
      <c r="C344" t="s">
        <v>1217</v>
      </c>
      <c r="D344">
        <v>41407</v>
      </c>
      <c r="E344" t="s">
        <v>1208</v>
      </c>
      <c r="F344" t="s">
        <v>396</v>
      </c>
      <c r="H344" s="174">
        <f t="shared" si="17"/>
        <v>1.6</v>
      </c>
      <c r="I344">
        <v>1.6</v>
      </c>
      <c r="K344" t="s">
        <v>404</v>
      </c>
      <c r="L344" t="s">
        <v>1218</v>
      </c>
      <c r="M344" t="s">
        <v>398</v>
      </c>
      <c r="N344" t="s">
        <v>1168</v>
      </c>
      <c r="O344">
        <v>1.5</v>
      </c>
      <c r="P344" t="s">
        <v>306</v>
      </c>
      <c r="Q344" s="164">
        <v>35073</v>
      </c>
      <c r="R344" s="164">
        <v>35309</v>
      </c>
      <c r="S344" s="164">
        <v>35309</v>
      </c>
      <c r="T344" t="s">
        <v>1210</v>
      </c>
      <c r="V344" t="s">
        <v>1211</v>
      </c>
      <c r="W344" t="s">
        <v>1212</v>
      </c>
      <c r="X344" t="s">
        <v>1213</v>
      </c>
      <c r="Y344" t="s">
        <v>1214</v>
      </c>
      <c r="Z344" t="s">
        <v>1289</v>
      </c>
      <c r="AC344" t="s">
        <v>357</v>
      </c>
      <c r="AD344" s="176">
        <v>1.6</v>
      </c>
      <c r="AE344" s="177" t="s">
        <v>16954</v>
      </c>
    </row>
    <row r="345" spans="1:31" x14ac:dyDescent="0.35">
      <c r="A345" t="s">
        <v>438</v>
      </c>
      <c r="B345">
        <v>1125</v>
      </c>
      <c r="C345" t="s">
        <v>1290</v>
      </c>
      <c r="D345">
        <v>41407</v>
      </c>
      <c r="E345" t="s">
        <v>1208</v>
      </c>
      <c r="F345" t="s">
        <v>396</v>
      </c>
      <c r="H345" s="174">
        <f t="shared" si="17"/>
        <v>1.6</v>
      </c>
      <c r="I345">
        <v>1.6</v>
      </c>
      <c r="K345" t="s">
        <v>404</v>
      </c>
      <c r="L345" t="s">
        <v>640</v>
      </c>
      <c r="M345" t="s">
        <v>398</v>
      </c>
      <c r="N345" t="s">
        <v>1168</v>
      </c>
      <c r="O345">
        <v>1.5</v>
      </c>
      <c r="P345" t="s">
        <v>306</v>
      </c>
      <c r="Q345" s="164">
        <v>34343</v>
      </c>
      <c r="R345" s="164">
        <v>34578</v>
      </c>
      <c r="S345" s="164">
        <v>41883</v>
      </c>
      <c r="T345" t="s">
        <v>1210</v>
      </c>
      <c r="V345" t="s">
        <v>1211</v>
      </c>
      <c r="W345" t="s">
        <v>1212</v>
      </c>
      <c r="X345" t="s">
        <v>1213</v>
      </c>
      <c r="Y345" t="s">
        <v>1214</v>
      </c>
      <c r="Z345" t="s">
        <v>1291</v>
      </c>
      <c r="AC345" t="s">
        <v>357</v>
      </c>
      <c r="AD345" s="176">
        <v>1.6</v>
      </c>
      <c r="AE345" s="177" t="s">
        <v>16954</v>
      </c>
    </row>
    <row r="346" spans="1:31" x14ac:dyDescent="0.35">
      <c r="A346" t="s">
        <v>454</v>
      </c>
      <c r="B346">
        <v>1117</v>
      </c>
      <c r="C346" t="s">
        <v>1292</v>
      </c>
      <c r="D346">
        <v>41409</v>
      </c>
      <c r="E346" t="s">
        <v>1292</v>
      </c>
      <c r="F346" t="s">
        <v>396</v>
      </c>
      <c r="H346" s="174">
        <f t="shared" si="17"/>
        <v>0</v>
      </c>
      <c r="I346">
        <v>0</v>
      </c>
      <c r="K346" t="s">
        <v>404</v>
      </c>
      <c r="L346" t="s">
        <v>791</v>
      </c>
      <c r="M346" t="s">
        <v>398</v>
      </c>
      <c r="N346" t="s">
        <v>1168</v>
      </c>
      <c r="O346">
        <v>0</v>
      </c>
      <c r="P346" t="s">
        <v>306</v>
      </c>
      <c r="Q346" t="s">
        <v>674</v>
      </c>
      <c r="R346" s="164">
        <v>29735</v>
      </c>
      <c r="S346" s="164">
        <v>31472</v>
      </c>
      <c r="T346" t="s">
        <v>1293</v>
      </c>
      <c r="V346" t="s">
        <v>1294</v>
      </c>
      <c r="W346" t="s">
        <v>1295</v>
      </c>
      <c r="X346" t="s">
        <v>1292</v>
      </c>
      <c r="Y346" t="s">
        <v>1294</v>
      </c>
      <c r="Z346" t="s">
        <v>1296</v>
      </c>
      <c r="AC346" t="s">
        <v>357</v>
      </c>
      <c r="AD346" s="176">
        <v>0</v>
      </c>
      <c r="AE346" s="177" t="s">
        <v>16954</v>
      </c>
    </row>
    <row r="347" spans="1:31" x14ac:dyDescent="0.35">
      <c r="A347" t="s">
        <v>454</v>
      </c>
      <c r="B347">
        <v>1166</v>
      </c>
      <c r="C347" t="s">
        <v>1292</v>
      </c>
      <c r="D347">
        <v>41409</v>
      </c>
      <c r="E347" t="s">
        <v>1292</v>
      </c>
      <c r="F347" t="s">
        <v>396</v>
      </c>
      <c r="H347" s="174">
        <f t="shared" si="17"/>
        <v>0</v>
      </c>
      <c r="I347">
        <v>0</v>
      </c>
      <c r="K347" t="s">
        <v>404</v>
      </c>
      <c r="L347" t="s">
        <v>791</v>
      </c>
      <c r="M347" t="s">
        <v>398</v>
      </c>
      <c r="N347" t="s">
        <v>1168</v>
      </c>
      <c r="O347">
        <v>0</v>
      </c>
      <c r="P347" t="s">
        <v>1</v>
      </c>
      <c r="Q347" t="s">
        <v>674</v>
      </c>
      <c r="R347" s="164">
        <v>29735</v>
      </c>
      <c r="S347" s="164">
        <v>31472</v>
      </c>
      <c r="T347" t="s">
        <v>1293</v>
      </c>
      <c r="V347" t="s">
        <v>1294</v>
      </c>
      <c r="W347" t="s">
        <v>1295</v>
      </c>
      <c r="X347" t="s">
        <v>1292</v>
      </c>
      <c r="Y347" t="s">
        <v>1294</v>
      </c>
      <c r="Z347" t="s">
        <v>1297</v>
      </c>
      <c r="AC347" t="s">
        <v>357</v>
      </c>
      <c r="AD347" s="176">
        <v>0</v>
      </c>
      <c r="AE347" s="177" t="s">
        <v>16954</v>
      </c>
    </row>
    <row r="348" spans="1:31" x14ac:dyDescent="0.35">
      <c r="A348" t="s">
        <v>309</v>
      </c>
      <c r="B348">
        <v>1028</v>
      </c>
      <c r="C348" t="s">
        <v>1292</v>
      </c>
      <c r="D348">
        <v>41409</v>
      </c>
      <c r="E348" t="s">
        <v>1292</v>
      </c>
      <c r="F348" t="s">
        <v>396</v>
      </c>
      <c r="H348" s="174">
        <f t="shared" si="17"/>
        <v>0</v>
      </c>
      <c r="I348">
        <v>0</v>
      </c>
      <c r="K348" t="s">
        <v>404</v>
      </c>
      <c r="L348" t="s">
        <v>410</v>
      </c>
      <c r="M348" t="s">
        <v>398</v>
      </c>
      <c r="N348" t="s">
        <v>1168</v>
      </c>
      <c r="O348">
        <v>0</v>
      </c>
      <c r="P348" t="s">
        <v>306</v>
      </c>
      <c r="Q348" s="164">
        <v>32153</v>
      </c>
      <c r="R348" s="164">
        <v>32448</v>
      </c>
      <c r="S348" s="164">
        <v>32448</v>
      </c>
      <c r="T348" t="s">
        <v>1293</v>
      </c>
      <c r="V348" t="s">
        <v>1294</v>
      </c>
      <c r="W348" t="s">
        <v>1295</v>
      </c>
      <c r="X348" t="s">
        <v>1292</v>
      </c>
      <c r="Y348" t="s">
        <v>1294</v>
      </c>
      <c r="Z348" t="s">
        <v>1298</v>
      </c>
      <c r="AC348" t="s">
        <v>357</v>
      </c>
      <c r="AD348" s="176">
        <v>0</v>
      </c>
      <c r="AE348" s="177" t="s">
        <v>16954</v>
      </c>
    </row>
    <row r="349" spans="1:31" x14ac:dyDescent="0.35">
      <c r="A349" t="s">
        <v>711</v>
      </c>
      <c r="B349">
        <v>1086</v>
      </c>
      <c r="C349" t="s">
        <v>1292</v>
      </c>
      <c r="D349">
        <v>41409</v>
      </c>
      <c r="E349" t="s">
        <v>1292</v>
      </c>
      <c r="F349" t="s">
        <v>396</v>
      </c>
      <c r="H349" s="174">
        <f t="shared" si="17"/>
        <v>0</v>
      </c>
      <c r="I349">
        <v>0</v>
      </c>
      <c r="K349" t="s">
        <v>404</v>
      </c>
      <c r="L349" t="s">
        <v>791</v>
      </c>
      <c r="M349" t="s">
        <v>398</v>
      </c>
      <c r="N349" t="s">
        <v>1168</v>
      </c>
      <c r="O349">
        <v>0</v>
      </c>
      <c r="P349" t="s">
        <v>306</v>
      </c>
      <c r="Q349" t="s">
        <v>674</v>
      </c>
      <c r="R349" s="164">
        <v>29735</v>
      </c>
      <c r="S349" s="164">
        <v>32462</v>
      </c>
      <c r="T349" t="s">
        <v>1293</v>
      </c>
      <c r="V349" t="s">
        <v>1294</v>
      </c>
      <c r="W349" t="s">
        <v>1295</v>
      </c>
      <c r="X349" t="s">
        <v>1292</v>
      </c>
      <c r="Y349" t="s">
        <v>1294</v>
      </c>
      <c r="Z349" t="s">
        <v>1299</v>
      </c>
      <c r="AC349" t="s">
        <v>357</v>
      </c>
      <c r="AD349" s="176">
        <v>0</v>
      </c>
      <c r="AE349" s="177" t="s">
        <v>16954</v>
      </c>
    </row>
    <row r="350" spans="1:31" x14ac:dyDescent="0.35">
      <c r="A350" t="s">
        <v>438</v>
      </c>
      <c r="B350">
        <v>1059</v>
      </c>
      <c r="C350" t="s">
        <v>1292</v>
      </c>
      <c r="D350">
        <v>41409</v>
      </c>
      <c r="E350" t="s">
        <v>1292</v>
      </c>
      <c r="F350" t="s">
        <v>396</v>
      </c>
      <c r="H350" s="174">
        <f t="shared" si="17"/>
        <v>0</v>
      </c>
      <c r="I350">
        <v>0</v>
      </c>
      <c r="K350" t="s">
        <v>404</v>
      </c>
      <c r="L350" t="s">
        <v>1300</v>
      </c>
      <c r="M350" t="s">
        <v>398</v>
      </c>
      <c r="N350" t="s">
        <v>1168</v>
      </c>
      <c r="O350">
        <v>0</v>
      </c>
      <c r="P350" t="s">
        <v>306</v>
      </c>
      <c r="Q350" s="164">
        <v>29140</v>
      </c>
      <c r="R350" s="164">
        <v>29199</v>
      </c>
      <c r="S350" s="164">
        <v>32874</v>
      </c>
      <c r="T350" t="s">
        <v>1293</v>
      </c>
      <c r="V350" t="s">
        <v>1294</v>
      </c>
      <c r="W350" t="s">
        <v>1295</v>
      </c>
      <c r="X350" t="s">
        <v>1292</v>
      </c>
      <c r="Y350" t="s">
        <v>1294</v>
      </c>
      <c r="Z350" t="s">
        <v>1301</v>
      </c>
      <c r="AC350" t="s">
        <v>357</v>
      </c>
      <c r="AD350" s="176">
        <v>0</v>
      </c>
      <c r="AE350" s="177" t="s">
        <v>16954</v>
      </c>
    </row>
    <row r="351" spans="1:31" x14ac:dyDescent="0.35">
      <c r="A351" t="s">
        <v>447</v>
      </c>
      <c r="B351">
        <v>1223</v>
      </c>
      <c r="C351" t="s">
        <v>1302</v>
      </c>
      <c r="D351">
        <v>41412</v>
      </c>
      <c r="E351" t="s">
        <v>1302</v>
      </c>
      <c r="F351" t="s">
        <v>396</v>
      </c>
      <c r="H351" s="174">
        <f t="shared" si="17"/>
        <v>1.2</v>
      </c>
      <c r="I351">
        <v>0.3</v>
      </c>
      <c r="K351" t="s">
        <v>404</v>
      </c>
      <c r="L351" t="s">
        <v>502</v>
      </c>
      <c r="M351" t="s">
        <v>398</v>
      </c>
      <c r="N351" t="s">
        <v>1168</v>
      </c>
      <c r="O351">
        <v>0.5</v>
      </c>
      <c r="P351" t="s">
        <v>306</v>
      </c>
      <c r="Q351" s="164">
        <v>40060</v>
      </c>
      <c r="R351" s="164">
        <v>40057</v>
      </c>
      <c r="S351" s="164">
        <v>42614</v>
      </c>
      <c r="T351" t="s">
        <v>1303</v>
      </c>
      <c r="V351" t="s">
        <v>1304</v>
      </c>
      <c r="W351" t="s">
        <v>1305</v>
      </c>
      <c r="X351" t="s">
        <v>1302</v>
      </c>
      <c r="Y351" t="s">
        <v>1304</v>
      </c>
      <c r="Z351" t="s">
        <v>1306</v>
      </c>
      <c r="AC351" t="s">
        <v>357</v>
      </c>
      <c r="AD351" s="176">
        <v>1.2</v>
      </c>
      <c r="AE351" s="177" t="s">
        <v>16954</v>
      </c>
    </row>
    <row r="352" spans="1:31" x14ac:dyDescent="0.35">
      <c r="A352" t="s">
        <v>454</v>
      </c>
      <c r="B352">
        <v>1321</v>
      </c>
      <c r="C352" t="s">
        <v>1307</v>
      </c>
      <c r="D352">
        <v>41468</v>
      </c>
      <c r="E352" t="s">
        <v>1307</v>
      </c>
      <c r="F352" t="s">
        <v>396</v>
      </c>
      <c r="H352" s="174">
        <f t="shared" si="17"/>
        <v>1.4</v>
      </c>
      <c r="I352">
        <v>0.2</v>
      </c>
      <c r="K352" t="s">
        <v>404</v>
      </c>
      <c r="L352" t="s">
        <v>1308</v>
      </c>
      <c r="M352" t="s">
        <v>398</v>
      </c>
      <c r="N352" t="s">
        <v>1168</v>
      </c>
      <c r="O352">
        <v>0.25</v>
      </c>
      <c r="P352" t="s">
        <v>306</v>
      </c>
      <c r="Q352" s="164">
        <v>35436</v>
      </c>
      <c r="R352" s="164">
        <v>35582</v>
      </c>
      <c r="S352" s="164">
        <v>37865</v>
      </c>
      <c r="T352" t="s">
        <v>1309</v>
      </c>
      <c r="V352" t="s">
        <v>1310</v>
      </c>
      <c r="W352" t="s">
        <v>1311</v>
      </c>
      <c r="X352" t="s">
        <v>1307</v>
      </c>
      <c r="Y352" t="s">
        <v>1310</v>
      </c>
      <c r="Z352" t="s">
        <v>1312</v>
      </c>
      <c r="AC352" t="s">
        <v>357</v>
      </c>
      <c r="AD352" s="176">
        <v>1.4</v>
      </c>
      <c r="AE352" s="177" t="s">
        <v>16954</v>
      </c>
    </row>
    <row r="353" spans="1:31" x14ac:dyDescent="0.35">
      <c r="A353" t="s">
        <v>291</v>
      </c>
      <c r="B353">
        <v>1085</v>
      </c>
      <c r="C353" t="s">
        <v>1310</v>
      </c>
      <c r="D353">
        <v>41468</v>
      </c>
      <c r="E353" t="s">
        <v>1307</v>
      </c>
      <c r="F353" t="s">
        <v>396</v>
      </c>
      <c r="H353" s="174">
        <f t="shared" si="17"/>
        <v>1.4</v>
      </c>
      <c r="I353">
        <v>0.2</v>
      </c>
      <c r="K353" t="s">
        <v>404</v>
      </c>
      <c r="L353" t="s">
        <v>1308</v>
      </c>
      <c r="M353" t="s">
        <v>398</v>
      </c>
      <c r="N353" t="s">
        <v>1168</v>
      </c>
      <c r="O353">
        <v>0.25</v>
      </c>
      <c r="P353" t="s">
        <v>1</v>
      </c>
      <c r="Q353" s="164">
        <v>35436</v>
      </c>
      <c r="R353" s="164">
        <v>35582</v>
      </c>
      <c r="S353" s="164">
        <v>39191</v>
      </c>
      <c r="T353" t="s">
        <v>1309</v>
      </c>
      <c r="V353" t="s">
        <v>1310</v>
      </c>
      <c r="W353" t="s">
        <v>1311</v>
      </c>
      <c r="X353" t="s">
        <v>1307</v>
      </c>
      <c r="Y353" t="s">
        <v>1310</v>
      </c>
      <c r="Z353" t="s">
        <v>1313</v>
      </c>
      <c r="AC353" t="s">
        <v>1223</v>
      </c>
      <c r="AD353" s="176">
        <v>1.4</v>
      </c>
      <c r="AE353" s="177" t="s">
        <v>16954</v>
      </c>
    </row>
    <row r="354" spans="1:31" x14ac:dyDescent="0.35">
      <c r="A354" t="s">
        <v>305</v>
      </c>
      <c r="B354">
        <v>1214</v>
      </c>
      <c r="C354" t="s">
        <v>1307</v>
      </c>
      <c r="D354">
        <v>41468</v>
      </c>
      <c r="E354" t="s">
        <v>1307</v>
      </c>
      <c r="F354" t="s">
        <v>396</v>
      </c>
      <c r="H354" s="174">
        <f t="shared" si="17"/>
        <v>1.4</v>
      </c>
      <c r="I354">
        <v>0.2</v>
      </c>
      <c r="K354" t="s">
        <v>404</v>
      </c>
      <c r="L354" t="s">
        <v>1308</v>
      </c>
      <c r="M354" t="s">
        <v>398</v>
      </c>
      <c r="N354" t="s">
        <v>1168</v>
      </c>
      <c r="O354">
        <v>0.25</v>
      </c>
      <c r="P354" t="s">
        <v>306</v>
      </c>
      <c r="Q354" s="164">
        <v>35436</v>
      </c>
      <c r="R354" s="164">
        <v>35582</v>
      </c>
      <c r="S354" s="164">
        <v>40787</v>
      </c>
      <c r="T354" t="s">
        <v>1309</v>
      </c>
      <c r="V354" t="s">
        <v>1310</v>
      </c>
      <c r="W354" t="s">
        <v>1311</v>
      </c>
      <c r="X354" t="s">
        <v>1307</v>
      </c>
      <c r="Y354" t="s">
        <v>1310</v>
      </c>
      <c r="Z354" t="s">
        <v>1314</v>
      </c>
      <c r="AC354" t="s">
        <v>357</v>
      </c>
      <c r="AD354" s="176">
        <v>1.4</v>
      </c>
      <c r="AE354" s="177" t="s">
        <v>16954</v>
      </c>
    </row>
    <row r="355" spans="1:31" x14ac:dyDescent="0.35">
      <c r="A355" t="s">
        <v>317</v>
      </c>
      <c r="B355">
        <v>1127</v>
      </c>
      <c r="C355" t="s">
        <v>1307</v>
      </c>
      <c r="D355">
        <v>41468</v>
      </c>
      <c r="E355" t="s">
        <v>1307</v>
      </c>
      <c r="F355" t="s">
        <v>396</v>
      </c>
      <c r="H355" s="174">
        <f t="shared" si="17"/>
        <v>1.4</v>
      </c>
      <c r="I355">
        <v>0.2</v>
      </c>
      <c r="K355" t="s">
        <v>404</v>
      </c>
      <c r="L355" t="s">
        <v>1308</v>
      </c>
      <c r="M355" t="s">
        <v>398</v>
      </c>
      <c r="N355" t="s">
        <v>1168</v>
      </c>
      <c r="O355">
        <v>0.25</v>
      </c>
      <c r="P355" t="s">
        <v>306</v>
      </c>
      <c r="Q355" s="164">
        <v>35436</v>
      </c>
      <c r="R355" s="164">
        <v>35582</v>
      </c>
      <c r="S355" s="164">
        <v>39188</v>
      </c>
      <c r="T355" t="s">
        <v>1309</v>
      </c>
      <c r="V355" t="s">
        <v>1310</v>
      </c>
      <c r="W355" t="s">
        <v>1311</v>
      </c>
      <c r="X355" t="s">
        <v>1307</v>
      </c>
      <c r="Y355" t="s">
        <v>1310</v>
      </c>
      <c r="Z355" t="s">
        <v>1315</v>
      </c>
      <c r="AC355" t="s">
        <v>357</v>
      </c>
      <c r="AD355" s="176">
        <v>1.4</v>
      </c>
      <c r="AE355" s="177" t="s">
        <v>16954</v>
      </c>
    </row>
    <row r="356" spans="1:31" x14ac:dyDescent="0.35">
      <c r="A356" t="s">
        <v>408</v>
      </c>
      <c r="B356">
        <v>1158</v>
      </c>
      <c r="C356" t="s">
        <v>1307</v>
      </c>
      <c r="D356">
        <v>41468</v>
      </c>
      <c r="E356" t="s">
        <v>1307</v>
      </c>
      <c r="F356" t="s">
        <v>396</v>
      </c>
      <c r="H356" s="174">
        <f t="shared" si="17"/>
        <v>1.4</v>
      </c>
      <c r="I356">
        <v>0.2</v>
      </c>
      <c r="K356" t="s">
        <v>404</v>
      </c>
      <c r="L356" t="s">
        <v>1308</v>
      </c>
      <c r="M356" t="s">
        <v>398</v>
      </c>
      <c r="N356" t="s">
        <v>1168</v>
      </c>
      <c r="O356">
        <v>0.25</v>
      </c>
      <c r="P356" t="s">
        <v>306</v>
      </c>
      <c r="Q356" s="164">
        <v>35436</v>
      </c>
      <c r="R356" s="164">
        <v>35582</v>
      </c>
      <c r="S356" s="164">
        <v>39188</v>
      </c>
      <c r="T356" t="s">
        <v>1309</v>
      </c>
      <c r="V356" t="s">
        <v>1310</v>
      </c>
      <c r="W356" t="s">
        <v>1311</v>
      </c>
      <c r="X356" t="s">
        <v>1307</v>
      </c>
      <c r="Y356" t="s">
        <v>1310</v>
      </c>
      <c r="Z356" t="s">
        <v>1316</v>
      </c>
      <c r="AC356" t="s">
        <v>357</v>
      </c>
      <c r="AD356" s="176">
        <v>1.4</v>
      </c>
      <c r="AE356" s="177" t="s">
        <v>16954</v>
      </c>
    </row>
    <row r="357" spans="1:31" x14ac:dyDescent="0.35">
      <c r="A357" t="s">
        <v>469</v>
      </c>
      <c r="B357">
        <v>1146</v>
      </c>
      <c r="C357" t="s">
        <v>1307</v>
      </c>
      <c r="D357">
        <v>41468</v>
      </c>
      <c r="E357" t="s">
        <v>1307</v>
      </c>
      <c r="F357" t="s">
        <v>396</v>
      </c>
      <c r="H357" s="174">
        <f t="shared" si="17"/>
        <v>1.4</v>
      </c>
      <c r="I357">
        <v>0.2</v>
      </c>
      <c r="K357" t="s">
        <v>404</v>
      </c>
      <c r="L357" t="s">
        <v>1308</v>
      </c>
      <c r="M357" t="s">
        <v>398</v>
      </c>
      <c r="N357" t="s">
        <v>1168</v>
      </c>
      <c r="O357">
        <v>0.25</v>
      </c>
      <c r="P357" t="s">
        <v>306</v>
      </c>
      <c r="Q357" s="164">
        <v>35436</v>
      </c>
      <c r="R357" s="164">
        <v>35582</v>
      </c>
      <c r="S357" s="164">
        <v>39185</v>
      </c>
      <c r="T357" t="s">
        <v>1309</v>
      </c>
      <c r="V357" t="s">
        <v>1310</v>
      </c>
      <c r="W357" t="s">
        <v>1311</v>
      </c>
      <c r="X357" t="s">
        <v>1307</v>
      </c>
      <c r="Y357" t="s">
        <v>1310</v>
      </c>
      <c r="Z357" t="s">
        <v>1317</v>
      </c>
      <c r="AC357" t="s">
        <v>357</v>
      </c>
      <c r="AD357" s="176">
        <v>1.4</v>
      </c>
      <c r="AE357" s="177" t="s">
        <v>16954</v>
      </c>
    </row>
    <row r="358" spans="1:31" x14ac:dyDescent="0.35">
      <c r="A358" t="s">
        <v>324</v>
      </c>
      <c r="B358">
        <v>1106</v>
      </c>
      <c r="C358" t="s">
        <v>1307</v>
      </c>
      <c r="D358">
        <v>41468</v>
      </c>
      <c r="E358" t="s">
        <v>1307</v>
      </c>
      <c r="F358" t="s">
        <v>396</v>
      </c>
      <c r="H358" s="174">
        <f t="shared" si="17"/>
        <v>1.4</v>
      </c>
      <c r="I358">
        <v>0.2</v>
      </c>
      <c r="K358" t="s">
        <v>404</v>
      </c>
      <c r="L358" t="s">
        <v>1308</v>
      </c>
      <c r="M358" t="s">
        <v>398</v>
      </c>
      <c r="N358" t="s">
        <v>1168</v>
      </c>
      <c r="O358">
        <v>0.25</v>
      </c>
      <c r="P358" t="s">
        <v>306</v>
      </c>
      <c r="Q358" s="164">
        <v>35436</v>
      </c>
      <c r="R358" s="164">
        <v>35582</v>
      </c>
      <c r="S358" s="164">
        <v>39192</v>
      </c>
      <c r="T358" t="s">
        <v>1309</v>
      </c>
      <c r="V358" t="s">
        <v>1310</v>
      </c>
      <c r="W358" t="s">
        <v>1311</v>
      </c>
      <c r="X358" t="s">
        <v>1307</v>
      </c>
      <c r="Y358" t="s">
        <v>1310</v>
      </c>
      <c r="Z358" t="s">
        <v>1318</v>
      </c>
      <c r="AC358" t="s">
        <v>357</v>
      </c>
      <c r="AD358" s="176">
        <v>1.4</v>
      </c>
      <c r="AE358" s="177" t="s">
        <v>16954</v>
      </c>
    </row>
    <row r="359" spans="1:31" x14ac:dyDescent="0.35">
      <c r="A359" t="s">
        <v>309</v>
      </c>
      <c r="B359">
        <v>1105</v>
      </c>
      <c r="C359" t="s">
        <v>1307</v>
      </c>
      <c r="D359">
        <v>41468</v>
      </c>
      <c r="E359" t="s">
        <v>1307</v>
      </c>
      <c r="F359" t="s">
        <v>396</v>
      </c>
      <c r="H359" s="174">
        <f t="shared" si="17"/>
        <v>1.4</v>
      </c>
      <c r="I359">
        <v>0.2</v>
      </c>
      <c r="K359" t="s">
        <v>404</v>
      </c>
      <c r="L359" t="s">
        <v>1308</v>
      </c>
      <c r="M359" t="s">
        <v>398</v>
      </c>
      <c r="N359" t="s">
        <v>1168</v>
      </c>
      <c r="O359">
        <v>0.25</v>
      </c>
      <c r="P359" t="s">
        <v>306</v>
      </c>
      <c r="Q359" s="164">
        <v>35436</v>
      </c>
      <c r="R359" s="164">
        <v>35582</v>
      </c>
      <c r="S359" s="164">
        <v>39188</v>
      </c>
      <c r="T359" t="s">
        <v>1309</v>
      </c>
      <c r="V359" t="s">
        <v>1310</v>
      </c>
      <c r="W359" t="s">
        <v>1311</v>
      </c>
      <c r="X359" t="s">
        <v>1307</v>
      </c>
      <c r="Y359" t="s">
        <v>1310</v>
      </c>
      <c r="Z359" t="s">
        <v>1319</v>
      </c>
      <c r="AC359" t="s">
        <v>357</v>
      </c>
      <c r="AD359" s="176">
        <v>1.4</v>
      </c>
      <c r="AE359" s="177" t="s">
        <v>16954</v>
      </c>
    </row>
    <row r="360" spans="1:31" x14ac:dyDescent="0.35">
      <c r="A360" t="s">
        <v>476</v>
      </c>
      <c r="B360">
        <v>1177</v>
      </c>
      <c r="C360" t="s">
        <v>1307</v>
      </c>
      <c r="D360">
        <v>41468</v>
      </c>
      <c r="E360" t="s">
        <v>1307</v>
      </c>
      <c r="F360" t="s">
        <v>396</v>
      </c>
      <c r="H360" s="174">
        <f t="shared" si="17"/>
        <v>1.4</v>
      </c>
      <c r="I360">
        <v>0.2</v>
      </c>
      <c r="K360" t="s">
        <v>404</v>
      </c>
      <c r="L360" t="s">
        <v>1308</v>
      </c>
      <c r="M360" t="s">
        <v>398</v>
      </c>
      <c r="N360" t="s">
        <v>1168</v>
      </c>
      <c r="O360">
        <v>0.25</v>
      </c>
      <c r="P360" t="s">
        <v>306</v>
      </c>
      <c r="Q360" s="164">
        <v>35436</v>
      </c>
      <c r="R360" s="164">
        <v>35582</v>
      </c>
      <c r="S360" s="164">
        <v>40148</v>
      </c>
      <c r="T360" t="s">
        <v>1309</v>
      </c>
      <c r="V360" t="s">
        <v>1310</v>
      </c>
      <c r="W360" t="s">
        <v>1311</v>
      </c>
      <c r="X360" t="s">
        <v>1307</v>
      </c>
      <c r="Y360" t="s">
        <v>1310</v>
      </c>
      <c r="Z360" t="s">
        <v>1320</v>
      </c>
      <c r="AC360" t="s">
        <v>357</v>
      </c>
      <c r="AD360" s="176">
        <v>1.4</v>
      </c>
      <c r="AE360" s="177" t="s">
        <v>16954</v>
      </c>
    </row>
    <row r="361" spans="1:31" x14ac:dyDescent="0.35">
      <c r="A361" t="s">
        <v>482</v>
      </c>
      <c r="B361">
        <v>1132</v>
      </c>
      <c r="C361" t="s">
        <v>1307</v>
      </c>
      <c r="D361">
        <v>41468</v>
      </c>
      <c r="E361" t="s">
        <v>1307</v>
      </c>
      <c r="F361" t="s">
        <v>396</v>
      </c>
      <c r="H361" s="174">
        <f>AD361</f>
        <v>1.4</v>
      </c>
      <c r="I361">
        <v>0.2</v>
      </c>
      <c r="K361" t="s">
        <v>404</v>
      </c>
      <c r="L361" t="s">
        <v>1308</v>
      </c>
      <c r="M361" t="s">
        <v>398</v>
      </c>
      <c r="N361" t="s">
        <v>1168</v>
      </c>
      <c r="O361">
        <v>0.25</v>
      </c>
      <c r="P361" t="s">
        <v>306</v>
      </c>
      <c r="Q361" s="164">
        <v>35436</v>
      </c>
      <c r="R361" s="164">
        <v>35582</v>
      </c>
      <c r="S361" s="164">
        <v>41153</v>
      </c>
      <c r="T361" t="s">
        <v>1309</v>
      </c>
      <c r="V361" t="s">
        <v>1310</v>
      </c>
      <c r="W361" t="s">
        <v>1311</v>
      </c>
      <c r="X361" t="s">
        <v>1307</v>
      </c>
      <c r="Y361" t="s">
        <v>1310</v>
      </c>
      <c r="Z361" t="s">
        <v>1321</v>
      </c>
      <c r="AC361" t="s">
        <v>357</v>
      </c>
      <c r="AD361" s="176">
        <v>1.4</v>
      </c>
      <c r="AE361" s="177" t="s">
        <v>16953</v>
      </c>
    </row>
    <row r="362" spans="1:31" x14ac:dyDescent="0.35">
      <c r="A362" t="s">
        <v>432</v>
      </c>
      <c r="B362">
        <v>1180</v>
      </c>
      <c r="C362" t="s">
        <v>1307</v>
      </c>
      <c r="D362">
        <v>41468</v>
      </c>
      <c r="E362" t="s">
        <v>1307</v>
      </c>
      <c r="F362" t="s">
        <v>396</v>
      </c>
      <c r="H362" s="174">
        <f t="shared" ref="H362:H375" si="18">AD362</f>
        <v>1.4</v>
      </c>
      <c r="I362">
        <v>0.2</v>
      </c>
      <c r="K362" t="s">
        <v>404</v>
      </c>
      <c r="L362" t="s">
        <v>1308</v>
      </c>
      <c r="M362" t="s">
        <v>398</v>
      </c>
      <c r="N362" t="s">
        <v>1168</v>
      </c>
      <c r="O362">
        <v>0.25</v>
      </c>
      <c r="P362" t="s">
        <v>306</v>
      </c>
      <c r="Q362" s="164">
        <v>35436</v>
      </c>
      <c r="R362" s="164">
        <v>35582</v>
      </c>
      <c r="S362" s="164">
        <v>40148</v>
      </c>
      <c r="T362" t="s">
        <v>1309</v>
      </c>
      <c r="V362" t="s">
        <v>1310</v>
      </c>
      <c r="W362" t="s">
        <v>1311</v>
      </c>
      <c r="X362" t="s">
        <v>1307</v>
      </c>
      <c r="Y362" t="s">
        <v>1310</v>
      </c>
      <c r="Z362" t="s">
        <v>1322</v>
      </c>
      <c r="AC362" t="s">
        <v>357</v>
      </c>
      <c r="AD362" s="176">
        <v>1.4</v>
      </c>
      <c r="AE362" s="177" t="s">
        <v>16954</v>
      </c>
    </row>
    <row r="363" spans="1:31" x14ac:dyDescent="0.35">
      <c r="A363" t="s">
        <v>584</v>
      </c>
      <c r="B363">
        <v>1220</v>
      </c>
      <c r="C363" t="s">
        <v>1307</v>
      </c>
      <c r="D363">
        <v>41468</v>
      </c>
      <c r="E363" t="s">
        <v>1307</v>
      </c>
      <c r="F363" t="s">
        <v>396</v>
      </c>
      <c r="H363" s="174">
        <f t="shared" si="18"/>
        <v>1.4</v>
      </c>
      <c r="I363">
        <v>0.2</v>
      </c>
      <c r="K363" t="s">
        <v>404</v>
      </c>
      <c r="L363" t="s">
        <v>1308</v>
      </c>
      <c r="M363" t="s">
        <v>398</v>
      </c>
      <c r="N363" t="s">
        <v>1168</v>
      </c>
      <c r="O363">
        <v>0.25</v>
      </c>
      <c r="P363" t="s">
        <v>306</v>
      </c>
      <c r="Q363" s="164">
        <v>35436</v>
      </c>
      <c r="R363" s="164">
        <v>35582</v>
      </c>
      <c r="S363" s="164">
        <v>40148</v>
      </c>
      <c r="T363" t="s">
        <v>1309</v>
      </c>
      <c r="V363" t="s">
        <v>1310</v>
      </c>
      <c r="W363" t="s">
        <v>1311</v>
      </c>
      <c r="X363" t="s">
        <v>1307</v>
      </c>
      <c r="Y363" t="s">
        <v>1310</v>
      </c>
      <c r="Z363" t="s">
        <v>1323</v>
      </c>
      <c r="AC363" t="s">
        <v>357</v>
      </c>
      <c r="AD363" s="176">
        <v>1.4</v>
      </c>
      <c r="AE363" s="177" t="s">
        <v>16954</v>
      </c>
    </row>
    <row r="364" spans="1:31" x14ac:dyDescent="0.35">
      <c r="A364" t="s">
        <v>375</v>
      </c>
      <c r="B364">
        <v>1107</v>
      </c>
      <c r="C364" t="s">
        <v>1310</v>
      </c>
      <c r="D364">
        <v>41468</v>
      </c>
      <c r="E364" t="s">
        <v>1307</v>
      </c>
      <c r="F364" t="s">
        <v>396</v>
      </c>
      <c r="H364" s="174">
        <f t="shared" si="18"/>
        <v>1.4</v>
      </c>
      <c r="I364">
        <v>0.2</v>
      </c>
      <c r="K364" t="s">
        <v>404</v>
      </c>
      <c r="L364" t="s">
        <v>1308</v>
      </c>
      <c r="M364" t="s">
        <v>398</v>
      </c>
      <c r="N364" t="s">
        <v>1168</v>
      </c>
      <c r="O364">
        <v>0.25</v>
      </c>
      <c r="P364" t="s">
        <v>1</v>
      </c>
      <c r="Q364" s="164">
        <v>35436</v>
      </c>
      <c r="R364" s="164">
        <v>35582</v>
      </c>
      <c r="S364" s="164">
        <v>39190</v>
      </c>
      <c r="T364" t="s">
        <v>1309</v>
      </c>
      <c r="V364" t="s">
        <v>1310</v>
      </c>
      <c r="W364" t="s">
        <v>1311</v>
      </c>
      <c r="X364" t="s">
        <v>1307</v>
      </c>
      <c r="Y364" t="s">
        <v>1310</v>
      </c>
      <c r="Z364" t="s">
        <v>1324</v>
      </c>
      <c r="AC364" t="s">
        <v>1223</v>
      </c>
      <c r="AD364" s="176">
        <v>1.4</v>
      </c>
      <c r="AE364" s="177" t="s">
        <v>16954</v>
      </c>
    </row>
    <row r="365" spans="1:31" x14ac:dyDescent="0.35">
      <c r="A365" t="s">
        <v>434</v>
      </c>
      <c r="B365">
        <v>1077</v>
      </c>
      <c r="C365" t="s">
        <v>1307</v>
      </c>
      <c r="D365">
        <v>41468</v>
      </c>
      <c r="E365" t="s">
        <v>1307</v>
      </c>
      <c r="F365" t="s">
        <v>396</v>
      </c>
      <c r="H365" s="174">
        <f t="shared" si="18"/>
        <v>1.4</v>
      </c>
      <c r="I365">
        <v>0.2</v>
      </c>
      <c r="K365" t="s">
        <v>404</v>
      </c>
      <c r="L365" t="s">
        <v>1308</v>
      </c>
      <c r="M365" t="s">
        <v>398</v>
      </c>
      <c r="N365" t="s">
        <v>1168</v>
      </c>
      <c r="O365">
        <v>0.25</v>
      </c>
      <c r="P365" t="s">
        <v>306</v>
      </c>
      <c r="Q365" s="164">
        <v>35436</v>
      </c>
      <c r="R365" s="164">
        <v>35582</v>
      </c>
      <c r="S365" s="164">
        <v>38231</v>
      </c>
      <c r="T365" t="s">
        <v>1309</v>
      </c>
      <c r="V365" t="s">
        <v>1310</v>
      </c>
      <c r="W365" t="s">
        <v>1311</v>
      </c>
      <c r="X365" t="s">
        <v>1307</v>
      </c>
      <c r="Y365" t="s">
        <v>1310</v>
      </c>
      <c r="Z365" t="s">
        <v>1325</v>
      </c>
      <c r="AC365" t="s">
        <v>357</v>
      </c>
      <c r="AD365" s="176">
        <v>1.4</v>
      </c>
      <c r="AE365" s="177" t="s">
        <v>16954</v>
      </c>
    </row>
    <row r="366" spans="1:31" x14ac:dyDescent="0.35">
      <c r="A366" t="s">
        <v>403</v>
      </c>
      <c r="B366">
        <v>1084</v>
      </c>
      <c r="C366" t="s">
        <v>1307</v>
      </c>
      <c r="D366">
        <v>41468</v>
      </c>
      <c r="E366" t="s">
        <v>1307</v>
      </c>
      <c r="F366" t="s">
        <v>396</v>
      </c>
      <c r="H366" s="174">
        <f t="shared" si="18"/>
        <v>1.4</v>
      </c>
      <c r="I366">
        <v>0.2</v>
      </c>
      <c r="K366" t="s">
        <v>404</v>
      </c>
      <c r="L366" t="s">
        <v>1308</v>
      </c>
      <c r="M366" t="s">
        <v>398</v>
      </c>
      <c r="N366" t="s">
        <v>1168</v>
      </c>
      <c r="O366">
        <v>0.25</v>
      </c>
      <c r="P366" t="s">
        <v>306</v>
      </c>
      <c r="Q366" s="164">
        <v>35436</v>
      </c>
      <c r="R366" s="164">
        <v>35582</v>
      </c>
      <c r="S366" s="164">
        <v>39190</v>
      </c>
      <c r="T366" t="s">
        <v>1309</v>
      </c>
      <c r="V366" t="s">
        <v>1310</v>
      </c>
      <c r="W366" t="s">
        <v>1311</v>
      </c>
      <c r="X366" t="s">
        <v>1307</v>
      </c>
      <c r="Y366" t="s">
        <v>1310</v>
      </c>
      <c r="Z366" t="s">
        <v>1326</v>
      </c>
      <c r="AC366" t="s">
        <v>357</v>
      </c>
      <c r="AD366" s="176">
        <v>1.4</v>
      </c>
      <c r="AE366" s="177" t="s">
        <v>16954</v>
      </c>
    </row>
    <row r="367" spans="1:31" x14ac:dyDescent="0.35">
      <c r="A367" t="s">
        <v>447</v>
      </c>
      <c r="B367">
        <v>1140</v>
      </c>
      <c r="C367" t="s">
        <v>1307</v>
      </c>
      <c r="D367">
        <v>41468</v>
      </c>
      <c r="E367" t="s">
        <v>1307</v>
      </c>
      <c r="F367" t="s">
        <v>396</v>
      </c>
      <c r="H367" s="174">
        <f t="shared" si="18"/>
        <v>1.4</v>
      </c>
      <c r="I367">
        <v>0.2</v>
      </c>
      <c r="K367" t="s">
        <v>404</v>
      </c>
      <c r="L367" t="s">
        <v>1308</v>
      </c>
      <c r="M367" t="s">
        <v>398</v>
      </c>
      <c r="N367" t="s">
        <v>1168</v>
      </c>
      <c r="O367">
        <v>0.25</v>
      </c>
      <c r="P367" t="s">
        <v>306</v>
      </c>
      <c r="Q367" s="164">
        <v>35436</v>
      </c>
      <c r="R367" s="164">
        <v>35582</v>
      </c>
      <c r="S367" s="164">
        <v>39190</v>
      </c>
      <c r="T367" t="s">
        <v>1309</v>
      </c>
      <c r="V367" t="s">
        <v>1310</v>
      </c>
      <c r="W367" t="s">
        <v>1311</v>
      </c>
      <c r="X367" t="s">
        <v>1307</v>
      </c>
      <c r="Y367" t="s">
        <v>1310</v>
      </c>
      <c r="Z367" t="s">
        <v>1327</v>
      </c>
      <c r="AC367" t="s">
        <v>357</v>
      </c>
      <c r="AD367" s="176">
        <v>1.4</v>
      </c>
      <c r="AE367" s="177" t="s">
        <v>16954</v>
      </c>
    </row>
    <row r="368" spans="1:31" x14ac:dyDescent="0.35">
      <c r="A368" t="s">
        <v>494</v>
      </c>
      <c r="B368">
        <v>1153</v>
      </c>
      <c r="C368" t="s">
        <v>1307</v>
      </c>
      <c r="D368">
        <v>41468</v>
      </c>
      <c r="E368" t="s">
        <v>1307</v>
      </c>
      <c r="F368" t="s">
        <v>396</v>
      </c>
      <c r="H368" s="174">
        <f t="shared" si="18"/>
        <v>1.4</v>
      </c>
      <c r="I368">
        <v>0.2</v>
      </c>
      <c r="K368" t="s">
        <v>404</v>
      </c>
      <c r="L368" t="s">
        <v>1308</v>
      </c>
      <c r="M368" t="s">
        <v>398</v>
      </c>
      <c r="N368" t="s">
        <v>1168</v>
      </c>
      <c r="O368">
        <v>0.25</v>
      </c>
      <c r="P368" t="s">
        <v>306</v>
      </c>
      <c r="Q368" s="164">
        <v>35436</v>
      </c>
      <c r="R368" s="164">
        <v>35582</v>
      </c>
      <c r="S368" s="164">
        <v>39189</v>
      </c>
      <c r="T368" t="s">
        <v>1309</v>
      </c>
      <c r="V368" t="s">
        <v>1310</v>
      </c>
      <c r="W368" t="s">
        <v>1311</v>
      </c>
      <c r="X368" t="s">
        <v>1307</v>
      </c>
      <c r="Y368" t="s">
        <v>1310</v>
      </c>
      <c r="Z368" t="s">
        <v>1328</v>
      </c>
      <c r="AC368" t="s">
        <v>357</v>
      </c>
      <c r="AD368" s="176">
        <v>1.4</v>
      </c>
      <c r="AE368" s="177" t="s">
        <v>16954</v>
      </c>
    </row>
    <row r="369" spans="1:31" x14ac:dyDescent="0.35">
      <c r="A369" t="s">
        <v>414</v>
      </c>
      <c r="B369">
        <v>1175</v>
      </c>
      <c r="C369" t="s">
        <v>1307</v>
      </c>
      <c r="D369">
        <v>41468</v>
      </c>
      <c r="E369" t="s">
        <v>1307</v>
      </c>
      <c r="F369" t="s">
        <v>396</v>
      </c>
      <c r="H369" s="174">
        <f t="shared" si="18"/>
        <v>1.4</v>
      </c>
      <c r="I369">
        <v>0.2</v>
      </c>
      <c r="K369" t="s">
        <v>404</v>
      </c>
      <c r="L369" t="s">
        <v>1308</v>
      </c>
      <c r="M369" t="s">
        <v>398</v>
      </c>
      <c r="N369" t="s">
        <v>1168</v>
      </c>
      <c r="O369">
        <v>0.25</v>
      </c>
      <c r="P369" t="s">
        <v>306</v>
      </c>
      <c r="Q369" s="164">
        <v>35436</v>
      </c>
      <c r="R369" s="164">
        <v>35582</v>
      </c>
      <c r="S369" s="164">
        <v>40148</v>
      </c>
      <c r="T369" t="s">
        <v>1309</v>
      </c>
      <c r="V369" t="s">
        <v>1310</v>
      </c>
      <c r="W369" t="s">
        <v>1311</v>
      </c>
      <c r="X369" t="s">
        <v>1307</v>
      </c>
      <c r="Y369" t="s">
        <v>1310</v>
      </c>
      <c r="Z369" t="s">
        <v>1329</v>
      </c>
      <c r="AC369" t="s">
        <v>357</v>
      </c>
      <c r="AD369" s="176">
        <v>1.4</v>
      </c>
      <c r="AE369" s="177" t="s">
        <v>16954</v>
      </c>
    </row>
    <row r="370" spans="1:31" x14ac:dyDescent="0.35">
      <c r="A370" t="s">
        <v>419</v>
      </c>
      <c r="B370">
        <v>1137</v>
      </c>
      <c r="C370" t="s">
        <v>1307</v>
      </c>
      <c r="D370">
        <v>41468</v>
      </c>
      <c r="E370" t="s">
        <v>1307</v>
      </c>
      <c r="F370" t="s">
        <v>396</v>
      </c>
      <c r="H370" s="174">
        <f t="shared" si="18"/>
        <v>1.4</v>
      </c>
      <c r="I370">
        <v>0.2</v>
      </c>
      <c r="K370" t="s">
        <v>404</v>
      </c>
      <c r="L370" t="s">
        <v>1308</v>
      </c>
      <c r="M370" t="s">
        <v>398</v>
      </c>
      <c r="N370" t="s">
        <v>1168</v>
      </c>
      <c r="O370">
        <v>0.25</v>
      </c>
      <c r="P370" t="s">
        <v>306</v>
      </c>
      <c r="Q370" s="164">
        <v>35436</v>
      </c>
      <c r="R370" s="164">
        <v>35582</v>
      </c>
      <c r="S370" s="164">
        <v>39217</v>
      </c>
      <c r="T370" t="s">
        <v>1309</v>
      </c>
      <c r="V370" t="s">
        <v>1310</v>
      </c>
      <c r="W370" t="s">
        <v>1311</v>
      </c>
      <c r="X370" t="s">
        <v>1307</v>
      </c>
      <c r="Y370" t="s">
        <v>1310</v>
      </c>
      <c r="Z370" t="s">
        <v>1330</v>
      </c>
      <c r="AC370" t="s">
        <v>357</v>
      </c>
      <c r="AD370" s="176">
        <v>1.4</v>
      </c>
      <c r="AE370" s="177" t="s">
        <v>16954</v>
      </c>
    </row>
    <row r="371" spans="1:31" x14ac:dyDescent="0.35">
      <c r="A371" t="s">
        <v>314</v>
      </c>
      <c r="B371">
        <v>1193</v>
      </c>
      <c r="C371" t="s">
        <v>1307</v>
      </c>
      <c r="D371">
        <v>41468</v>
      </c>
      <c r="E371" t="s">
        <v>1307</v>
      </c>
      <c r="F371" t="s">
        <v>396</v>
      </c>
      <c r="H371" s="174">
        <f t="shared" si="18"/>
        <v>1.4</v>
      </c>
      <c r="I371">
        <v>0.2</v>
      </c>
      <c r="K371" t="s">
        <v>404</v>
      </c>
      <c r="L371" t="s">
        <v>1308</v>
      </c>
      <c r="M371" t="s">
        <v>398</v>
      </c>
      <c r="N371" t="s">
        <v>1168</v>
      </c>
      <c r="O371">
        <v>0.25</v>
      </c>
      <c r="P371" t="s">
        <v>306</v>
      </c>
      <c r="Q371" s="164">
        <v>35436</v>
      </c>
      <c r="R371" s="164">
        <v>35582</v>
      </c>
      <c r="S371" s="164">
        <v>39189</v>
      </c>
      <c r="T371" t="s">
        <v>1309</v>
      </c>
      <c r="V371" t="s">
        <v>1310</v>
      </c>
      <c r="W371" t="s">
        <v>1311</v>
      </c>
      <c r="X371" t="s">
        <v>1307</v>
      </c>
      <c r="Y371" t="s">
        <v>1310</v>
      </c>
      <c r="Z371" t="s">
        <v>1331</v>
      </c>
      <c r="AC371" t="s">
        <v>357</v>
      </c>
      <c r="AD371" s="176">
        <v>1.4</v>
      </c>
      <c r="AE371" s="177" t="s">
        <v>16954</v>
      </c>
    </row>
    <row r="372" spans="1:31" x14ac:dyDescent="0.35">
      <c r="A372" t="s">
        <v>711</v>
      </c>
      <c r="B372">
        <v>1174</v>
      </c>
      <c r="C372" t="s">
        <v>1307</v>
      </c>
      <c r="D372">
        <v>41468</v>
      </c>
      <c r="E372" t="s">
        <v>1307</v>
      </c>
      <c r="F372" t="s">
        <v>396</v>
      </c>
      <c r="H372" s="174">
        <f t="shared" si="18"/>
        <v>1.4</v>
      </c>
      <c r="I372">
        <v>0.2</v>
      </c>
      <c r="K372" t="s">
        <v>404</v>
      </c>
      <c r="L372" t="s">
        <v>1308</v>
      </c>
      <c r="M372" t="s">
        <v>398</v>
      </c>
      <c r="N372" t="s">
        <v>1168</v>
      </c>
      <c r="O372">
        <v>0.25</v>
      </c>
      <c r="P372" t="s">
        <v>306</v>
      </c>
      <c r="Q372" s="164">
        <v>35436</v>
      </c>
      <c r="R372" s="164">
        <v>35582</v>
      </c>
      <c r="S372" s="164">
        <v>39188</v>
      </c>
      <c r="T372" t="s">
        <v>1309</v>
      </c>
      <c r="V372" t="s">
        <v>1310</v>
      </c>
      <c r="W372" t="s">
        <v>1311</v>
      </c>
      <c r="X372" t="s">
        <v>1307</v>
      </c>
      <c r="Y372" t="s">
        <v>1310</v>
      </c>
      <c r="Z372" t="s">
        <v>1332</v>
      </c>
      <c r="AC372" t="s">
        <v>357</v>
      </c>
      <c r="AD372" s="176">
        <v>1.4</v>
      </c>
      <c r="AE372" s="177" t="s">
        <v>16954</v>
      </c>
    </row>
    <row r="373" spans="1:31" x14ac:dyDescent="0.35">
      <c r="A373" t="s">
        <v>499</v>
      </c>
      <c r="B373">
        <v>1151</v>
      </c>
      <c r="C373" t="s">
        <v>1307</v>
      </c>
      <c r="D373">
        <v>41468</v>
      </c>
      <c r="E373" t="s">
        <v>1307</v>
      </c>
      <c r="F373" t="s">
        <v>396</v>
      </c>
      <c r="H373" s="174">
        <f t="shared" si="18"/>
        <v>1.4</v>
      </c>
      <c r="I373">
        <v>0.2</v>
      </c>
      <c r="K373" t="s">
        <v>404</v>
      </c>
      <c r="L373" t="s">
        <v>1308</v>
      </c>
      <c r="M373" t="s">
        <v>398</v>
      </c>
      <c r="N373" t="s">
        <v>1168</v>
      </c>
      <c r="O373">
        <v>0.25</v>
      </c>
      <c r="P373" t="s">
        <v>306</v>
      </c>
      <c r="Q373" s="164">
        <v>35436</v>
      </c>
      <c r="R373" s="164">
        <v>35582</v>
      </c>
      <c r="S373" s="164">
        <v>39195</v>
      </c>
      <c r="T373" t="s">
        <v>1309</v>
      </c>
      <c r="V373" t="s">
        <v>1310</v>
      </c>
      <c r="W373" t="s">
        <v>1311</v>
      </c>
      <c r="X373" t="s">
        <v>1307</v>
      </c>
      <c r="Y373" t="s">
        <v>1310</v>
      </c>
      <c r="Z373" t="s">
        <v>1333</v>
      </c>
      <c r="AC373" t="s">
        <v>357</v>
      </c>
      <c r="AD373" s="176">
        <v>1.4</v>
      </c>
      <c r="AE373" s="177" t="s">
        <v>16954</v>
      </c>
    </row>
    <row r="374" spans="1:31" x14ac:dyDescent="0.35">
      <c r="A374" t="s">
        <v>566</v>
      </c>
      <c r="B374">
        <v>1160</v>
      </c>
      <c r="C374" t="s">
        <v>1307</v>
      </c>
      <c r="D374">
        <v>41468</v>
      </c>
      <c r="E374" t="s">
        <v>1307</v>
      </c>
      <c r="F374" t="s">
        <v>396</v>
      </c>
      <c r="H374" s="174">
        <f t="shared" si="18"/>
        <v>1.4</v>
      </c>
      <c r="I374">
        <v>0.2</v>
      </c>
      <c r="K374" t="s">
        <v>404</v>
      </c>
      <c r="L374" t="s">
        <v>1308</v>
      </c>
      <c r="M374" t="s">
        <v>398</v>
      </c>
      <c r="N374" t="s">
        <v>1168</v>
      </c>
      <c r="O374">
        <v>0.25</v>
      </c>
      <c r="P374" t="s">
        <v>306</v>
      </c>
      <c r="Q374" s="164">
        <v>35436</v>
      </c>
      <c r="R374" s="164">
        <v>35582</v>
      </c>
      <c r="S374" s="164">
        <v>39195</v>
      </c>
      <c r="T374" t="s">
        <v>1309</v>
      </c>
      <c r="V374" t="s">
        <v>1310</v>
      </c>
      <c r="W374" t="s">
        <v>1311</v>
      </c>
      <c r="X374" t="s">
        <v>1307</v>
      </c>
      <c r="Y374" t="s">
        <v>1310</v>
      </c>
      <c r="Z374" t="s">
        <v>1334</v>
      </c>
      <c r="AC374" t="s">
        <v>357</v>
      </c>
      <c r="AD374" s="176">
        <v>1.4</v>
      </c>
      <c r="AE374" s="177" t="s">
        <v>16954</v>
      </c>
    </row>
    <row r="375" spans="1:31" x14ac:dyDescent="0.35">
      <c r="A375" t="s">
        <v>438</v>
      </c>
      <c r="B375">
        <v>1148</v>
      </c>
      <c r="C375" t="s">
        <v>1307</v>
      </c>
      <c r="D375">
        <v>41468</v>
      </c>
      <c r="E375" t="s">
        <v>1307</v>
      </c>
      <c r="F375" t="s">
        <v>396</v>
      </c>
      <c r="H375" s="174">
        <f t="shared" si="18"/>
        <v>1.4</v>
      </c>
      <c r="I375">
        <v>0.2</v>
      </c>
      <c r="K375" t="s">
        <v>404</v>
      </c>
      <c r="L375" t="s">
        <v>1308</v>
      </c>
      <c r="M375" t="s">
        <v>398</v>
      </c>
      <c r="N375" t="s">
        <v>1168</v>
      </c>
      <c r="O375">
        <v>0.25</v>
      </c>
      <c r="P375" t="s">
        <v>306</v>
      </c>
      <c r="Q375" s="164">
        <v>35436</v>
      </c>
      <c r="R375" s="164">
        <v>35582</v>
      </c>
      <c r="S375" s="164">
        <v>40148</v>
      </c>
      <c r="T375" t="s">
        <v>1309</v>
      </c>
      <c r="V375" t="s">
        <v>1310</v>
      </c>
      <c r="W375" t="s">
        <v>1311</v>
      </c>
      <c r="X375" t="s">
        <v>1307</v>
      </c>
      <c r="Y375" t="s">
        <v>1310</v>
      </c>
      <c r="Z375" t="s">
        <v>1335</v>
      </c>
      <c r="AC375" t="s">
        <v>357</v>
      </c>
      <c r="AD375" s="176">
        <v>1.4</v>
      </c>
      <c r="AE375" s="177" t="s">
        <v>16954</v>
      </c>
    </row>
    <row r="376" spans="1:31" x14ac:dyDescent="0.35">
      <c r="A376" t="s">
        <v>454</v>
      </c>
      <c r="B376">
        <v>1320</v>
      </c>
      <c r="C376" t="s">
        <v>1336</v>
      </c>
      <c r="D376">
        <v>41469</v>
      </c>
      <c r="E376" t="s">
        <v>1336</v>
      </c>
      <c r="F376" t="s">
        <v>396</v>
      </c>
      <c r="H376">
        <v>2.2000000000000002</v>
      </c>
      <c r="I376">
        <v>1.1000000000000001</v>
      </c>
      <c r="K376" t="s">
        <v>296</v>
      </c>
      <c r="L376" t="s">
        <v>1337</v>
      </c>
      <c r="M376" t="s">
        <v>398</v>
      </c>
      <c r="N376" t="s">
        <v>1168</v>
      </c>
      <c r="O376">
        <v>1</v>
      </c>
      <c r="P376" t="s">
        <v>306</v>
      </c>
      <c r="Q376" s="164">
        <v>35436</v>
      </c>
      <c r="R376" s="164">
        <v>35582</v>
      </c>
      <c r="T376" t="s">
        <v>1338</v>
      </c>
      <c r="V376" t="s">
        <v>1339</v>
      </c>
      <c r="W376" t="s">
        <v>1340</v>
      </c>
      <c r="X376" t="s">
        <v>1336</v>
      </c>
      <c r="Y376" t="s">
        <v>1339</v>
      </c>
      <c r="Z376" t="s">
        <v>1341</v>
      </c>
      <c r="AC376" t="s">
        <v>357</v>
      </c>
      <c r="AD376" s="176">
        <v>1.6</v>
      </c>
    </row>
    <row r="377" spans="1:31" x14ac:dyDescent="0.35">
      <c r="A377" t="s">
        <v>291</v>
      </c>
      <c r="B377">
        <v>1084</v>
      </c>
      <c r="C377" t="s">
        <v>1342</v>
      </c>
      <c r="D377">
        <v>41469</v>
      </c>
      <c r="E377" t="s">
        <v>1336</v>
      </c>
      <c r="F377" t="s">
        <v>396</v>
      </c>
      <c r="H377">
        <v>2.2000000000000002</v>
      </c>
      <c r="I377">
        <v>1.1000000000000001</v>
      </c>
      <c r="K377" t="s">
        <v>296</v>
      </c>
      <c r="L377" t="s">
        <v>1337</v>
      </c>
      <c r="M377" t="s">
        <v>398</v>
      </c>
      <c r="N377" t="s">
        <v>1168</v>
      </c>
      <c r="O377">
        <v>1</v>
      </c>
      <c r="P377" t="s">
        <v>1</v>
      </c>
      <c r="Q377" s="164">
        <v>35436</v>
      </c>
      <c r="R377" s="164">
        <v>35582</v>
      </c>
      <c r="T377" t="s">
        <v>1338</v>
      </c>
      <c r="V377" t="s">
        <v>1339</v>
      </c>
      <c r="W377" t="s">
        <v>1340</v>
      </c>
      <c r="X377" t="s">
        <v>1336</v>
      </c>
      <c r="Y377" t="s">
        <v>1339</v>
      </c>
      <c r="Z377" t="s">
        <v>1343</v>
      </c>
      <c r="AC377" t="s">
        <v>1223</v>
      </c>
      <c r="AD377" s="176">
        <v>1.6</v>
      </c>
    </row>
    <row r="378" spans="1:31" x14ac:dyDescent="0.35">
      <c r="A378" t="s">
        <v>305</v>
      </c>
      <c r="B378">
        <v>1213</v>
      </c>
      <c r="C378" t="s">
        <v>1336</v>
      </c>
      <c r="D378">
        <v>41469</v>
      </c>
      <c r="E378" t="s">
        <v>1336</v>
      </c>
      <c r="F378" t="s">
        <v>396</v>
      </c>
      <c r="H378">
        <v>2.2000000000000002</v>
      </c>
      <c r="I378">
        <v>1.1000000000000001</v>
      </c>
      <c r="K378" t="s">
        <v>296</v>
      </c>
      <c r="L378" t="s">
        <v>397</v>
      </c>
      <c r="M378" t="s">
        <v>398</v>
      </c>
      <c r="N378" t="s">
        <v>1168</v>
      </c>
      <c r="O378">
        <v>1</v>
      </c>
      <c r="P378" t="s">
        <v>306</v>
      </c>
      <c r="Q378" s="164">
        <v>35436</v>
      </c>
      <c r="R378" s="164">
        <v>35582</v>
      </c>
      <c r="T378" t="s">
        <v>1338</v>
      </c>
      <c r="V378" t="s">
        <v>1339</v>
      </c>
      <c r="W378" t="s">
        <v>1340</v>
      </c>
      <c r="X378" t="s">
        <v>1336</v>
      </c>
      <c r="Y378" t="s">
        <v>1339</v>
      </c>
      <c r="Z378" t="s">
        <v>1344</v>
      </c>
      <c r="AA378" t="s">
        <v>1</v>
      </c>
      <c r="AC378" t="s">
        <v>357</v>
      </c>
      <c r="AD378" s="176">
        <v>1.6</v>
      </c>
    </row>
    <row r="379" spans="1:31" x14ac:dyDescent="0.35">
      <c r="A379" t="s">
        <v>317</v>
      </c>
      <c r="B379">
        <v>1126</v>
      </c>
      <c r="C379" t="s">
        <v>1336</v>
      </c>
      <c r="D379">
        <v>41469</v>
      </c>
      <c r="E379" t="s">
        <v>1336</v>
      </c>
      <c r="F379" t="s">
        <v>396</v>
      </c>
      <c r="H379">
        <v>2.2000000000000002</v>
      </c>
      <c r="I379">
        <v>1.1000000000000001</v>
      </c>
      <c r="K379" t="s">
        <v>296</v>
      </c>
      <c r="L379" t="s">
        <v>1337</v>
      </c>
      <c r="M379" t="s">
        <v>398</v>
      </c>
      <c r="N379" t="s">
        <v>1168</v>
      </c>
      <c r="O379">
        <v>1</v>
      </c>
      <c r="P379" t="s">
        <v>306</v>
      </c>
      <c r="Q379" s="164">
        <v>35436</v>
      </c>
      <c r="R379" s="164">
        <v>35582</v>
      </c>
      <c r="T379" t="s">
        <v>1338</v>
      </c>
      <c r="V379" t="s">
        <v>1339</v>
      </c>
      <c r="W379" t="s">
        <v>1340</v>
      </c>
      <c r="X379" t="s">
        <v>1336</v>
      </c>
      <c r="Y379" t="s">
        <v>1339</v>
      </c>
      <c r="Z379" t="s">
        <v>1345</v>
      </c>
      <c r="AC379" t="s">
        <v>357</v>
      </c>
      <c r="AD379" s="176">
        <v>1.6</v>
      </c>
    </row>
    <row r="380" spans="1:31" x14ac:dyDescent="0.35">
      <c r="A380" t="s">
        <v>408</v>
      </c>
      <c r="B380">
        <v>1157</v>
      </c>
      <c r="C380" t="s">
        <v>1336</v>
      </c>
      <c r="D380">
        <v>41469</v>
      </c>
      <c r="E380" t="s">
        <v>1336</v>
      </c>
      <c r="F380" t="s">
        <v>396</v>
      </c>
      <c r="H380">
        <v>2.2000000000000002</v>
      </c>
      <c r="I380">
        <v>1.1000000000000001</v>
      </c>
      <c r="K380" t="s">
        <v>296</v>
      </c>
      <c r="L380" t="s">
        <v>1337</v>
      </c>
      <c r="M380" t="s">
        <v>398</v>
      </c>
      <c r="N380" t="s">
        <v>1168</v>
      </c>
      <c r="O380">
        <v>1</v>
      </c>
      <c r="P380" t="s">
        <v>306</v>
      </c>
      <c r="Q380" s="164">
        <v>35436</v>
      </c>
      <c r="R380" s="164">
        <v>35582</v>
      </c>
      <c r="T380" t="s">
        <v>1338</v>
      </c>
      <c r="V380" t="s">
        <v>1339</v>
      </c>
      <c r="W380" t="s">
        <v>1340</v>
      </c>
      <c r="X380" t="s">
        <v>1336</v>
      </c>
      <c r="Y380" t="s">
        <v>1339</v>
      </c>
      <c r="Z380" t="s">
        <v>1346</v>
      </c>
      <c r="AC380" t="s">
        <v>357</v>
      </c>
      <c r="AD380" s="176">
        <v>1.6</v>
      </c>
    </row>
    <row r="381" spans="1:31" x14ac:dyDescent="0.35">
      <c r="A381" t="s">
        <v>469</v>
      </c>
      <c r="B381">
        <v>1145</v>
      </c>
      <c r="C381" t="s">
        <v>1336</v>
      </c>
      <c r="D381">
        <v>41469</v>
      </c>
      <c r="E381" t="s">
        <v>1336</v>
      </c>
      <c r="F381" t="s">
        <v>396</v>
      </c>
      <c r="H381">
        <v>2.2000000000000002</v>
      </c>
      <c r="I381">
        <v>1.1000000000000001</v>
      </c>
      <c r="K381" t="s">
        <v>296</v>
      </c>
      <c r="L381" t="s">
        <v>1337</v>
      </c>
      <c r="M381" t="s">
        <v>398</v>
      </c>
      <c r="N381" t="s">
        <v>1168</v>
      </c>
      <c r="O381">
        <v>1</v>
      </c>
      <c r="P381" t="s">
        <v>306</v>
      </c>
      <c r="Q381" s="164">
        <v>35436</v>
      </c>
      <c r="R381" s="164">
        <v>35582</v>
      </c>
      <c r="T381" t="s">
        <v>1338</v>
      </c>
      <c r="V381" t="s">
        <v>1339</v>
      </c>
      <c r="W381" t="s">
        <v>1340</v>
      </c>
      <c r="X381" t="s">
        <v>1336</v>
      </c>
      <c r="Y381" t="s">
        <v>1339</v>
      </c>
      <c r="Z381" t="s">
        <v>1347</v>
      </c>
      <c r="AC381" t="s">
        <v>357</v>
      </c>
      <c r="AD381" s="176">
        <v>1.6</v>
      </c>
    </row>
    <row r="382" spans="1:31" x14ac:dyDescent="0.35">
      <c r="A382" t="s">
        <v>324</v>
      </c>
      <c r="B382">
        <v>1105</v>
      </c>
      <c r="C382" t="s">
        <v>1336</v>
      </c>
      <c r="D382">
        <v>41469</v>
      </c>
      <c r="E382" t="s">
        <v>1336</v>
      </c>
      <c r="F382" t="s">
        <v>396</v>
      </c>
      <c r="H382">
        <v>2.2000000000000002</v>
      </c>
      <c r="I382">
        <v>1.1000000000000001</v>
      </c>
      <c r="K382" t="s">
        <v>296</v>
      </c>
      <c r="L382" t="s">
        <v>1337</v>
      </c>
      <c r="M382" t="s">
        <v>398</v>
      </c>
      <c r="N382" t="s">
        <v>1168</v>
      </c>
      <c r="O382">
        <v>1</v>
      </c>
      <c r="P382" t="s">
        <v>306</v>
      </c>
      <c r="Q382" s="164">
        <v>35436</v>
      </c>
      <c r="R382" s="164">
        <v>35582</v>
      </c>
      <c r="T382" t="s">
        <v>1338</v>
      </c>
      <c r="V382" t="s">
        <v>1339</v>
      </c>
      <c r="W382" t="s">
        <v>1340</v>
      </c>
      <c r="X382" t="s">
        <v>1336</v>
      </c>
      <c r="Y382" t="s">
        <v>1339</v>
      </c>
      <c r="Z382" t="s">
        <v>1348</v>
      </c>
      <c r="AC382" t="s">
        <v>357</v>
      </c>
      <c r="AD382" s="176">
        <v>1.6</v>
      </c>
    </row>
    <row r="383" spans="1:31" x14ac:dyDescent="0.35">
      <c r="A383" t="s">
        <v>309</v>
      </c>
      <c r="B383">
        <v>1104</v>
      </c>
      <c r="C383" t="s">
        <v>1336</v>
      </c>
      <c r="D383">
        <v>41469</v>
      </c>
      <c r="E383" t="s">
        <v>1336</v>
      </c>
      <c r="F383" t="s">
        <v>396</v>
      </c>
      <c r="H383">
        <v>2.2000000000000002</v>
      </c>
      <c r="I383">
        <v>1.1000000000000001</v>
      </c>
      <c r="K383" t="s">
        <v>296</v>
      </c>
      <c r="L383" t="s">
        <v>1337</v>
      </c>
      <c r="M383" t="s">
        <v>398</v>
      </c>
      <c r="N383" t="s">
        <v>1168</v>
      </c>
      <c r="O383">
        <v>1</v>
      </c>
      <c r="P383" t="s">
        <v>306</v>
      </c>
      <c r="Q383" s="164">
        <v>35436</v>
      </c>
      <c r="R383" s="164">
        <v>35582</v>
      </c>
      <c r="T383" t="s">
        <v>1338</v>
      </c>
      <c r="V383" t="s">
        <v>1339</v>
      </c>
      <c r="W383" t="s">
        <v>1340</v>
      </c>
      <c r="X383" t="s">
        <v>1336</v>
      </c>
      <c r="Y383" t="s">
        <v>1339</v>
      </c>
      <c r="Z383" t="s">
        <v>1349</v>
      </c>
      <c r="AC383" t="s">
        <v>357</v>
      </c>
      <c r="AD383" s="176">
        <v>1.6</v>
      </c>
    </row>
    <row r="384" spans="1:31" x14ac:dyDescent="0.35">
      <c r="A384" t="s">
        <v>476</v>
      </c>
      <c r="B384">
        <v>1176</v>
      </c>
      <c r="C384" t="s">
        <v>1336</v>
      </c>
      <c r="D384">
        <v>41469</v>
      </c>
      <c r="E384" t="s">
        <v>1336</v>
      </c>
      <c r="F384" t="s">
        <v>396</v>
      </c>
      <c r="H384">
        <v>2.2000000000000002</v>
      </c>
      <c r="I384">
        <v>1.1000000000000001</v>
      </c>
      <c r="K384" t="s">
        <v>296</v>
      </c>
      <c r="L384" t="s">
        <v>1337</v>
      </c>
      <c r="M384" t="s">
        <v>398</v>
      </c>
      <c r="N384" t="s">
        <v>1168</v>
      </c>
      <c r="O384">
        <v>1</v>
      </c>
      <c r="P384" t="s">
        <v>306</v>
      </c>
      <c r="Q384" s="164">
        <v>35436</v>
      </c>
      <c r="R384" s="164">
        <v>35582</v>
      </c>
      <c r="T384" t="s">
        <v>1338</v>
      </c>
      <c r="V384" t="s">
        <v>1339</v>
      </c>
      <c r="W384" t="s">
        <v>1340</v>
      </c>
      <c r="X384" t="s">
        <v>1336</v>
      </c>
      <c r="Y384" t="s">
        <v>1339</v>
      </c>
      <c r="Z384" t="s">
        <v>1350</v>
      </c>
      <c r="AC384" t="s">
        <v>357</v>
      </c>
      <c r="AD384" s="176">
        <v>1.6</v>
      </c>
    </row>
    <row r="385" spans="1:30" x14ac:dyDescent="0.35">
      <c r="A385" t="s">
        <v>482</v>
      </c>
      <c r="B385">
        <v>1131</v>
      </c>
      <c r="C385" t="s">
        <v>1336</v>
      </c>
      <c r="D385">
        <v>41469</v>
      </c>
      <c r="E385" t="s">
        <v>1336</v>
      </c>
      <c r="F385" t="s">
        <v>396</v>
      </c>
      <c r="H385">
        <v>2.2000000000000002</v>
      </c>
      <c r="I385">
        <v>1.1000000000000001</v>
      </c>
      <c r="K385" t="s">
        <v>296</v>
      </c>
      <c r="L385" t="s">
        <v>1337</v>
      </c>
      <c r="M385" t="s">
        <v>398</v>
      </c>
      <c r="N385" t="s">
        <v>1168</v>
      </c>
      <c r="O385">
        <v>1</v>
      </c>
      <c r="P385" t="s">
        <v>306</v>
      </c>
      <c r="Q385" s="164">
        <v>35436</v>
      </c>
      <c r="R385" s="164">
        <v>35582</v>
      </c>
      <c r="T385" t="s">
        <v>1338</v>
      </c>
      <c r="V385" t="s">
        <v>1339</v>
      </c>
      <c r="W385" t="s">
        <v>1340</v>
      </c>
      <c r="X385" t="s">
        <v>1336</v>
      </c>
      <c r="Y385" t="s">
        <v>1339</v>
      </c>
      <c r="Z385" t="s">
        <v>1351</v>
      </c>
      <c r="AC385" t="s">
        <v>357</v>
      </c>
      <c r="AD385" s="176">
        <v>1.6</v>
      </c>
    </row>
    <row r="386" spans="1:30" x14ac:dyDescent="0.35">
      <c r="A386" t="s">
        <v>432</v>
      </c>
      <c r="B386">
        <v>1179</v>
      </c>
      <c r="C386" t="s">
        <v>1336</v>
      </c>
      <c r="D386">
        <v>41469</v>
      </c>
      <c r="E386" t="s">
        <v>1336</v>
      </c>
      <c r="F386" t="s">
        <v>396</v>
      </c>
      <c r="H386">
        <v>2.2000000000000002</v>
      </c>
      <c r="I386">
        <v>1.1000000000000001</v>
      </c>
      <c r="K386" t="s">
        <v>296</v>
      </c>
      <c r="L386" t="s">
        <v>1337</v>
      </c>
      <c r="M386" t="s">
        <v>398</v>
      </c>
      <c r="N386" t="s">
        <v>1168</v>
      </c>
      <c r="O386">
        <v>1</v>
      </c>
      <c r="P386" t="s">
        <v>306</v>
      </c>
      <c r="Q386" s="164">
        <v>35436</v>
      </c>
      <c r="R386" s="164">
        <v>35582</v>
      </c>
      <c r="T386" t="s">
        <v>1338</v>
      </c>
      <c r="V386" t="s">
        <v>1339</v>
      </c>
      <c r="W386" t="s">
        <v>1340</v>
      </c>
      <c r="X386" t="s">
        <v>1336</v>
      </c>
      <c r="Y386" t="s">
        <v>1339</v>
      </c>
      <c r="Z386" t="s">
        <v>1352</v>
      </c>
      <c r="AC386" t="s">
        <v>357</v>
      </c>
      <c r="AD386" s="176">
        <v>1.6</v>
      </c>
    </row>
    <row r="387" spans="1:30" x14ac:dyDescent="0.35">
      <c r="A387" t="s">
        <v>584</v>
      </c>
      <c r="B387">
        <v>1219</v>
      </c>
      <c r="C387" t="s">
        <v>1336</v>
      </c>
      <c r="D387">
        <v>41469</v>
      </c>
      <c r="E387" t="s">
        <v>1336</v>
      </c>
      <c r="F387" t="s">
        <v>396</v>
      </c>
      <c r="H387">
        <v>2.2000000000000002</v>
      </c>
      <c r="I387">
        <v>1.1000000000000001</v>
      </c>
      <c r="K387" t="s">
        <v>296</v>
      </c>
      <c r="L387" t="s">
        <v>1337</v>
      </c>
      <c r="M387" t="s">
        <v>398</v>
      </c>
      <c r="N387" t="s">
        <v>1168</v>
      </c>
      <c r="O387">
        <v>1</v>
      </c>
      <c r="P387" t="s">
        <v>306</v>
      </c>
      <c r="Q387" s="164">
        <v>35436</v>
      </c>
      <c r="R387" s="164">
        <v>35582</v>
      </c>
      <c r="T387" t="s">
        <v>1338</v>
      </c>
      <c r="V387" t="s">
        <v>1339</v>
      </c>
      <c r="W387" t="s">
        <v>1340</v>
      </c>
      <c r="X387" t="s">
        <v>1336</v>
      </c>
      <c r="Y387" t="s">
        <v>1339</v>
      </c>
      <c r="Z387" t="s">
        <v>1353</v>
      </c>
      <c r="AC387" t="s">
        <v>357</v>
      </c>
      <c r="AD387" s="176">
        <v>1.6</v>
      </c>
    </row>
    <row r="388" spans="1:30" x14ac:dyDescent="0.35">
      <c r="A388" t="s">
        <v>375</v>
      </c>
      <c r="B388">
        <v>1106</v>
      </c>
      <c r="C388" t="s">
        <v>1342</v>
      </c>
      <c r="D388">
        <v>41469</v>
      </c>
      <c r="E388" t="s">
        <v>1336</v>
      </c>
      <c r="F388" t="s">
        <v>396</v>
      </c>
      <c r="H388">
        <v>2.2000000000000002</v>
      </c>
      <c r="I388">
        <v>1.1000000000000001</v>
      </c>
      <c r="K388" t="s">
        <v>296</v>
      </c>
      <c r="L388" t="s">
        <v>1354</v>
      </c>
      <c r="M388" t="s">
        <v>398</v>
      </c>
      <c r="N388" t="s">
        <v>1168</v>
      </c>
      <c r="O388">
        <v>1</v>
      </c>
      <c r="P388" t="s">
        <v>1</v>
      </c>
      <c r="Q388" s="164">
        <v>35436</v>
      </c>
      <c r="R388" s="164">
        <v>35582</v>
      </c>
      <c r="T388" t="s">
        <v>1338</v>
      </c>
      <c r="V388" t="s">
        <v>1339</v>
      </c>
      <c r="W388" t="s">
        <v>1340</v>
      </c>
      <c r="X388" t="s">
        <v>1336</v>
      </c>
      <c r="Y388" t="s">
        <v>1339</v>
      </c>
      <c r="Z388" t="s">
        <v>1355</v>
      </c>
      <c r="AA388" t="s">
        <v>1</v>
      </c>
      <c r="AC388" t="s">
        <v>1223</v>
      </c>
      <c r="AD388" s="176">
        <v>1.6</v>
      </c>
    </row>
    <row r="389" spans="1:30" x14ac:dyDescent="0.35">
      <c r="A389" t="s">
        <v>434</v>
      </c>
      <c r="B389">
        <v>1076</v>
      </c>
      <c r="C389" t="s">
        <v>1336</v>
      </c>
      <c r="D389">
        <v>41469</v>
      </c>
      <c r="E389" t="s">
        <v>1336</v>
      </c>
      <c r="F389" t="s">
        <v>396</v>
      </c>
      <c r="H389">
        <v>2.2000000000000002</v>
      </c>
      <c r="I389">
        <v>1.1000000000000001</v>
      </c>
      <c r="K389" t="s">
        <v>296</v>
      </c>
      <c r="L389" t="s">
        <v>1337</v>
      </c>
      <c r="M389" t="s">
        <v>398</v>
      </c>
      <c r="N389" t="s">
        <v>1168</v>
      </c>
      <c r="O389">
        <v>1</v>
      </c>
      <c r="P389" t="s">
        <v>306</v>
      </c>
      <c r="Q389" s="164">
        <v>35436</v>
      </c>
      <c r="R389" s="164">
        <v>35582</v>
      </c>
      <c r="T389" t="s">
        <v>1338</v>
      </c>
      <c r="V389" t="s">
        <v>1339</v>
      </c>
      <c r="W389" t="s">
        <v>1340</v>
      </c>
      <c r="X389" t="s">
        <v>1336</v>
      </c>
      <c r="Y389" t="s">
        <v>1339</v>
      </c>
      <c r="Z389" t="s">
        <v>1356</v>
      </c>
      <c r="AC389" t="s">
        <v>357</v>
      </c>
      <c r="AD389" s="176">
        <v>1.6</v>
      </c>
    </row>
    <row r="390" spans="1:30" x14ac:dyDescent="0.35">
      <c r="A390" t="s">
        <v>403</v>
      </c>
      <c r="B390">
        <v>1083</v>
      </c>
      <c r="C390" t="s">
        <v>1336</v>
      </c>
      <c r="D390">
        <v>41469</v>
      </c>
      <c r="E390" t="s">
        <v>1336</v>
      </c>
      <c r="F390" t="s">
        <v>396</v>
      </c>
      <c r="H390">
        <v>2.2000000000000002</v>
      </c>
      <c r="I390">
        <v>1.1000000000000001</v>
      </c>
      <c r="K390" t="s">
        <v>296</v>
      </c>
      <c r="L390" t="s">
        <v>1337</v>
      </c>
      <c r="M390" t="s">
        <v>398</v>
      </c>
      <c r="N390" t="s">
        <v>1168</v>
      </c>
      <c r="O390">
        <v>1</v>
      </c>
      <c r="P390" t="s">
        <v>306</v>
      </c>
      <c r="Q390" s="164">
        <v>35436</v>
      </c>
      <c r="R390" s="164">
        <v>35582</v>
      </c>
      <c r="T390" t="s">
        <v>1338</v>
      </c>
      <c r="V390" t="s">
        <v>1339</v>
      </c>
      <c r="W390" t="s">
        <v>1340</v>
      </c>
      <c r="X390" t="s">
        <v>1336</v>
      </c>
      <c r="Y390" t="s">
        <v>1339</v>
      </c>
      <c r="Z390" t="s">
        <v>1357</v>
      </c>
      <c r="AC390" t="s">
        <v>357</v>
      </c>
      <c r="AD390" s="176">
        <v>1.6</v>
      </c>
    </row>
    <row r="391" spans="1:30" x14ac:dyDescent="0.35">
      <c r="A391" t="s">
        <v>447</v>
      </c>
      <c r="B391">
        <v>1139</v>
      </c>
      <c r="C391" t="s">
        <v>1336</v>
      </c>
      <c r="D391">
        <v>41469</v>
      </c>
      <c r="E391" t="s">
        <v>1336</v>
      </c>
      <c r="F391" t="s">
        <v>396</v>
      </c>
      <c r="H391">
        <v>2.2000000000000002</v>
      </c>
      <c r="I391">
        <v>1.1000000000000001</v>
      </c>
      <c r="K391" t="s">
        <v>296</v>
      </c>
      <c r="L391" t="s">
        <v>1337</v>
      </c>
      <c r="M391" t="s">
        <v>398</v>
      </c>
      <c r="N391" t="s">
        <v>1168</v>
      </c>
      <c r="O391">
        <v>1</v>
      </c>
      <c r="P391" t="s">
        <v>306</v>
      </c>
      <c r="Q391" s="164">
        <v>35436</v>
      </c>
      <c r="R391" s="164">
        <v>35582</v>
      </c>
      <c r="T391" t="s">
        <v>1338</v>
      </c>
      <c r="V391" t="s">
        <v>1339</v>
      </c>
      <c r="W391" t="s">
        <v>1340</v>
      </c>
      <c r="X391" t="s">
        <v>1336</v>
      </c>
      <c r="Y391" t="s">
        <v>1339</v>
      </c>
      <c r="Z391" t="s">
        <v>1358</v>
      </c>
      <c r="AC391" t="s">
        <v>357</v>
      </c>
      <c r="AD391" s="176">
        <v>1.6</v>
      </c>
    </row>
    <row r="392" spans="1:30" x14ac:dyDescent="0.35">
      <c r="A392" t="s">
        <v>494</v>
      </c>
      <c r="B392">
        <v>1152</v>
      </c>
      <c r="C392" t="s">
        <v>1336</v>
      </c>
      <c r="D392">
        <v>41469</v>
      </c>
      <c r="E392" t="s">
        <v>1336</v>
      </c>
      <c r="F392" t="s">
        <v>396</v>
      </c>
      <c r="H392">
        <v>2.2000000000000002</v>
      </c>
      <c r="I392">
        <v>1.1000000000000001</v>
      </c>
      <c r="K392" t="s">
        <v>296</v>
      </c>
      <c r="L392" t="s">
        <v>1337</v>
      </c>
      <c r="M392" t="s">
        <v>398</v>
      </c>
      <c r="N392" t="s">
        <v>1168</v>
      </c>
      <c r="O392">
        <v>1</v>
      </c>
      <c r="P392" t="s">
        <v>306</v>
      </c>
      <c r="Q392" s="164">
        <v>35436</v>
      </c>
      <c r="R392" s="164">
        <v>35582</v>
      </c>
      <c r="T392" t="s">
        <v>1338</v>
      </c>
      <c r="V392" t="s">
        <v>1339</v>
      </c>
      <c r="W392" t="s">
        <v>1340</v>
      </c>
      <c r="X392" t="s">
        <v>1336</v>
      </c>
      <c r="Y392" t="s">
        <v>1339</v>
      </c>
      <c r="Z392" t="s">
        <v>1359</v>
      </c>
      <c r="AC392" t="s">
        <v>357</v>
      </c>
      <c r="AD392" s="176">
        <v>1.6</v>
      </c>
    </row>
    <row r="393" spans="1:30" x14ac:dyDescent="0.35">
      <c r="A393" t="s">
        <v>414</v>
      </c>
      <c r="B393">
        <v>1174</v>
      </c>
      <c r="C393" t="s">
        <v>1336</v>
      </c>
      <c r="D393">
        <v>41469</v>
      </c>
      <c r="E393" t="s">
        <v>1336</v>
      </c>
      <c r="F393" t="s">
        <v>396</v>
      </c>
      <c r="H393">
        <v>2.2000000000000002</v>
      </c>
      <c r="I393">
        <v>1.1000000000000001</v>
      </c>
      <c r="K393" t="s">
        <v>296</v>
      </c>
      <c r="L393" t="s">
        <v>1337</v>
      </c>
      <c r="M393" t="s">
        <v>398</v>
      </c>
      <c r="N393" t="s">
        <v>1168</v>
      </c>
      <c r="O393">
        <v>1</v>
      </c>
      <c r="P393" t="s">
        <v>306</v>
      </c>
      <c r="Q393" s="164">
        <v>35436</v>
      </c>
      <c r="R393" s="164">
        <v>35582</v>
      </c>
      <c r="T393" t="s">
        <v>1338</v>
      </c>
      <c r="V393" t="s">
        <v>1339</v>
      </c>
      <c r="W393" t="s">
        <v>1340</v>
      </c>
      <c r="X393" t="s">
        <v>1336</v>
      </c>
      <c r="Y393" t="s">
        <v>1339</v>
      </c>
      <c r="Z393" t="s">
        <v>1360</v>
      </c>
      <c r="AC393" t="s">
        <v>357</v>
      </c>
      <c r="AD393" s="176">
        <v>1.6</v>
      </c>
    </row>
    <row r="394" spans="1:30" x14ac:dyDescent="0.35">
      <c r="A394" t="s">
        <v>419</v>
      </c>
      <c r="B394">
        <v>1136</v>
      </c>
      <c r="C394" t="s">
        <v>1336</v>
      </c>
      <c r="D394">
        <v>41469</v>
      </c>
      <c r="E394" t="s">
        <v>1336</v>
      </c>
      <c r="F394" t="s">
        <v>396</v>
      </c>
      <c r="H394">
        <v>2.2000000000000002</v>
      </c>
      <c r="I394">
        <v>1.1000000000000001</v>
      </c>
      <c r="K394" t="s">
        <v>296</v>
      </c>
      <c r="L394" t="s">
        <v>1337</v>
      </c>
      <c r="M394" t="s">
        <v>398</v>
      </c>
      <c r="N394" t="s">
        <v>1168</v>
      </c>
      <c r="O394">
        <v>1</v>
      </c>
      <c r="P394" t="s">
        <v>306</v>
      </c>
      <c r="Q394" s="164">
        <v>35436</v>
      </c>
      <c r="R394" s="164">
        <v>35582</v>
      </c>
      <c r="T394" t="s">
        <v>1338</v>
      </c>
      <c r="V394" t="s">
        <v>1339</v>
      </c>
      <c r="W394" t="s">
        <v>1340</v>
      </c>
      <c r="X394" t="s">
        <v>1336</v>
      </c>
      <c r="Y394" t="s">
        <v>1339</v>
      </c>
      <c r="Z394" t="s">
        <v>1361</v>
      </c>
      <c r="AC394" t="s">
        <v>357</v>
      </c>
      <c r="AD394" s="176">
        <v>1.6</v>
      </c>
    </row>
    <row r="395" spans="1:30" x14ac:dyDescent="0.35">
      <c r="A395" t="s">
        <v>419</v>
      </c>
      <c r="B395">
        <v>1252</v>
      </c>
      <c r="C395" t="s">
        <v>1336</v>
      </c>
      <c r="D395">
        <v>41469</v>
      </c>
      <c r="E395" t="s">
        <v>1336</v>
      </c>
      <c r="F395" t="s">
        <v>396</v>
      </c>
      <c r="G395" s="163">
        <v>2716.5</v>
      </c>
      <c r="H395">
        <v>2.2000000000000002</v>
      </c>
      <c r="I395">
        <v>1.1000000000000001</v>
      </c>
      <c r="J395" t="s">
        <v>1</v>
      </c>
      <c r="K395" t="s">
        <v>296</v>
      </c>
      <c r="L395" t="s">
        <v>397</v>
      </c>
      <c r="M395" t="s">
        <v>398</v>
      </c>
      <c r="N395" t="s">
        <v>1168</v>
      </c>
      <c r="O395">
        <v>1</v>
      </c>
      <c r="P395" t="s">
        <v>306</v>
      </c>
      <c r="Q395" s="164">
        <v>45607</v>
      </c>
      <c r="R395" s="164">
        <v>45901</v>
      </c>
      <c r="T395" t="s">
        <v>1338</v>
      </c>
      <c r="V395" t="s">
        <v>1339</v>
      </c>
      <c r="W395" t="s">
        <v>1340</v>
      </c>
      <c r="X395" t="s">
        <v>1336</v>
      </c>
      <c r="Y395" t="s">
        <v>1339</v>
      </c>
      <c r="Z395" t="s">
        <v>1362</v>
      </c>
      <c r="AA395" t="s">
        <v>1</v>
      </c>
      <c r="AB395" s="164">
        <v>45818</v>
      </c>
      <c r="AC395" t="s">
        <v>357</v>
      </c>
      <c r="AD395" s="176">
        <v>1.6</v>
      </c>
    </row>
    <row r="396" spans="1:30" x14ac:dyDescent="0.35">
      <c r="A396" t="s">
        <v>314</v>
      </c>
      <c r="B396">
        <v>1192</v>
      </c>
      <c r="C396" t="s">
        <v>1363</v>
      </c>
      <c r="D396">
        <v>41469</v>
      </c>
      <c r="E396" t="s">
        <v>1336</v>
      </c>
      <c r="F396" t="s">
        <v>396</v>
      </c>
      <c r="H396">
        <v>2.2000000000000002</v>
      </c>
      <c r="I396">
        <v>1.1000000000000001</v>
      </c>
      <c r="K396" t="s">
        <v>296</v>
      </c>
      <c r="L396" t="s">
        <v>1337</v>
      </c>
      <c r="M396" t="s">
        <v>398</v>
      </c>
      <c r="N396" t="s">
        <v>1168</v>
      </c>
      <c r="O396">
        <v>1</v>
      </c>
      <c r="P396" t="s">
        <v>306</v>
      </c>
      <c r="Q396" s="164">
        <v>35436</v>
      </c>
      <c r="R396" s="164">
        <v>35582</v>
      </c>
      <c r="T396" t="s">
        <v>1338</v>
      </c>
      <c r="V396" t="s">
        <v>1339</v>
      </c>
      <c r="W396" t="s">
        <v>1340</v>
      </c>
      <c r="X396" t="s">
        <v>1336</v>
      </c>
      <c r="Y396" t="s">
        <v>1339</v>
      </c>
      <c r="Z396" t="s">
        <v>1364</v>
      </c>
      <c r="AC396" t="s">
        <v>357</v>
      </c>
      <c r="AD396" s="176">
        <v>1.6</v>
      </c>
    </row>
    <row r="397" spans="1:30" x14ac:dyDescent="0.35">
      <c r="A397" t="s">
        <v>314</v>
      </c>
      <c r="B397">
        <v>1316</v>
      </c>
      <c r="C397" t="s">
        <v>1336</v>
      </c>
      <c r="D397">
        <v>41469</v>
      </c>
      <c r="E397" t="s">
        <v>1336</v>
      </c>
      <c r="F397" t="s">
        <v>396</v>
      </c>
      <c r="G397" s="163">
        <v>2904</v>
      </c>
      <c r="H397">
        <v>2.2000000000000002</v>
      </c>
      <c r="I397">
        <v>1.1000000000000001</v>
      </c>
      <c r="J397" t="s">
        <v>1</v>
      </c>
      <c r="K397" t="s">
        <v>296</v>
      </c>
      <c r="L397" t="s">
        <v>397</v>
      </c>
      <c r="M397" t="s">
        <v>398</v>
      </c>
      <c r="N397" t="s">
        <v>1168</v>
      </c>
      <c r="O397">
        <v>1</v>
      </c>
      <c r="P397" t="s">
        <v>306</v>
      </c>
      <c r="Q397" t="s">
        <v>1365</v>
      </c>
      <c r="R397" s="164">
        <v>42736</v>
      </c>
      <c r="T397" t="s">
        <v>1338</v>
      </c>
      <c r="V397" t="s">
        <v>1339</v>
      </c>
      <c r="W397" t="s">
        <v>1340</v>
      </c>
      <c r="X397" t="s">
        <v>1336</v>
      </c>
      <c r="Y397" t="s">
        <v>1339</v>
      </c>
      <c r="Z397" t="s">
        <v>1366</v>
      </c>
      <c r="AA397" t="s">
        <v>1</v>
      </c>
      <c r="AB397" s="164">
        <v>42744</v>
      </c>
      <c r="AC397" t="s">
        <v>357</v>
      </c>
      <c r="AD397" s="176">
        <v>1.6</v>
      </c>
    </row>
    <row r="398" spans="1:30" x14ac:dyDescent="0.35">
      <c r="A398" t="s">
        <v>711</v>
      </c>
      <c r="B398">
        <v>1173</v>
      </c>
      <c r="C398" t="s">
        <v>1336</v>
      </c>
      <c r="D398">
        <v>41469</v>
      </c>
      <c r="E398" t="s">
        <v>1336</v>
      </c>
      <c r="F398" t="s">
        <v>396</v>
      </c>
      <c r="H398">
        <v>2.2000000000000002</v>
      </c>
      <c r="I398">
        <v>1.1000000000000001</v>
      </c>
      <c r="K398" t="s">
        <v>296</v>
      </c>
      <c r="L398" t="s">
        <v>1337</v>
      </c>
      <c r="M398" t="s">
        <v>398</v>
      </c>
      <c r="N398" t="s">
        <v>1168</v>
      </c>
      <c r="O398">
        <v>1</v>
      </c>
      <c r="P398" t="s">
        <v>306</v>
      </c>
      <c r="Q398" s="164">
        <v>35436</v>
      </c>
      <c r="R398" s="164">
        <v>35582</v>
      </c>
      <c r="T398" t="s">
        <v>1338</v>
      </c>
      <c r="V398" t="s">
        <v>1339</v>
      </c>
      <c r="W398" t="s">
        <v>1340</v>
      </c>
      <c r="X398" t="s">
        <v>1336</v>
      </c>
      <c r="Y398" t="s">
        <v>1339</v>
      </c>
      <c r="Z398" t="s">
        <v>1367</v>
      </c>
      <c r="AC398" t="s">
        <v>357</v>
      </c>
      <c r="AD398" s="176">
        <v>1.6</v>
      </c>
    </row>
    <row r="399" spans="1:30" x14ac:dyDescent="0.35">
      <c r="A399" t="s">
        <v>499</v>
      </c>
      <c r="B399">
        <v>1150</v>
      </c>
      <c r="C399" t="s">
        <v>1336</v>
      </c>
      <c r="D399">
        <v>41469</v>
      </c>
      <c r="E399" t="s">
        <v>1336</v>
      </c>
      <c r="F399" t="s">
        <v>396</v>
      </c>
      <c r="H399">
        <v>2.2000000000000002</v>
      </c>
      <c r="I399">
        <v>1.1000000000000001</v>
      </c>
      <c r="K399" t="s">
        <v>296</v>
      </c>
      <c r="L399" t="s">
        <v>1337</v>
      </c>
      <c r="M399" t="s">
        <v>398</v>
      </c>
      <c r="N399" t="s">
        <v>1168</v>
      </c>
      <c r="O399">
        <v>1</v>
      </c>
      <c r="P399" t="s">
        <v>306</v>
      </c>
      <c r="Q399" s="164">
        <v>35436</v>
      </c>
      <c r="R399" s="164">
        <v>35582</v>
      </c>
      <c r="T399" t="s">
        <v>1338</v>
      </c>
      <c r="V399" t="s">
        <v>1339</v>
      </c>
      <c r="W399" t="s">
        <v>1340</v>
      </c>
      <c r="X399" t="s">
        <v>1336</v>
      </c>
      <c r="Y399" t="s">
        <v>1339</v>
      </c>
      <c r="Z399" t="s">
        <v>1368</v>
      </c>
      <c r="AC399" t="s">
        <v>357</v>
      </c>
      <c r="AD399" s="176">
        <v>1.6</v>
      </c>
    </row>
    <row r="400" spans="1:30" x14ac:dyDescent="0.35">
      <c r="A400" t="s">
        <v>566</v>
      </c>
      <c r="B400">
        <v>1159</v>
      </c>
      <c r="C400" t="s">
        <v>1336</v>
      </c>
      <c r="D400">
        <v>41469</v>
      </c>
      <c r="E400" t="s">
        <v>1336</v>
      </c>
      <c r="F400" t="s">
        <v>396</v>
      </c>
      <c r="H400">
        <v>2.2000000000000002</v>
      </c>
      <c r="I400">
        <v>1.1000000000000001</v>
      </c>
      <c r="K400" t="s">
        <v>296</v>
      </c>
      <c r="L400" t="s">
        <v>1337</v>
      </c>
      <c r="M400" t="s">
        <v>398</v>
      </c>
      <c r="N400" t="s">
        <v>1168</v>
      </c>
      <c r="O400">
        <v>1</v>
      </c>
      <c r="P400" t="s">
        <v>306</v>
      </c>
      <c r="Q400" s="164">
        <v>35436</v>
      </c>
      <c r="R400" s="164">
        <v>35582</v>
      </c>
      <c r="T400" t="s">
        <v>1338</v>
      </c>
      <c r="V400" t="s">
        <v>1339</v>
      </c>
      <c r="W400" t="s">
        <v>1340</v>
      </c>
      <c r="X400" t="s">
        <v>1336</v>
      </c>
      <c r="Y400" t="s">
        <v>1339</v>
      </c>
      <c r="Z400" t="s">
        <v>1369</v>
      </c>
      <c r="AC400" t="s">
        <v>357</v>
      </c>
      <c r="AD400" s="176">
        <v>1.6</v>
      </c>
    </row>
    <row r="401" spans="1:31" x14ac:dyDescent="0.35">
      <c r="A401" t="s">
        <v>438</v>
      </c>
      <c r="B401">
        <v>1147</v>
      </c>
      <c r="C401" t="s">
        <v>1336</v>
      </c>
      <c r="D401">
        <v>41469</v>
      </c>
      <c r="E401" t="s">
        <v>1336</v>
      </c>
      <c r="F401" t="s">
        <v>396</v>
      </c>
      <c r="H401">
        <v>2.2000000000000002</v>
      </c>
      <c r="I401">
        <v>1.1000000000000001</v>
      </c>
      <c r="K401" t="s">
        <v>296</v>
      </c>
      <c r="L401" t="s">
        <v>1337</v>
      </c>
      <c r="M401" t="s">
        <v>398</v>
      </c>
      <c r="N401" t="s">
        <v>1168</v>
      </c>
      <c r="O401">
        <v>1</v>
      </c>
      <c r="P401" t="s">
        <v>306</v>
      </c>
      <c r="Q401" s="164">
        <v>35436</v>
      </c>
      <c r="R401" s="164">
        <v>35582</v>
      </c>
      <c r="T401" t="s">
        <v>1338</v>
      </c>
      <c r="V401" t="s">
        <v>1339</v>
      </c>
      <c r="W401" t="s">
        <v>1340</v>
      </c>
      <c r="X401" t="s">
        <v>1336</v>
      </c>
      <c r="Y401" t="s">
        <v>1339</v>
      </c>
      <c r="Z401" t="s">
        <v>1370</v>
      </c>
      <c r="AC401" t="s">
        <v>357</v>
      </c>
      <c r="AD401" s="176">
        <v>1.6</v>
      </c>
    </row>
    <row r="402" spans="1:31" x14ac:dyDescent="0.35">
      <c r="A402" t="s">
        <v>291</v>
      </c>
      <c r="B402">
        <v>1075</v>
      </c>
      <c r="C402" t="s">
        <v>1371</v>
      </c>
      <c r="D402">
        <v>41501</v>
      </c>
      <c r="E402" t="s">
        <v>1372</v>
      </c>
      <c r="F402" t="s">
        <v>396</v>
      </c>
      <c r="H402" s="174">
        <f t="shared" ref="H402:H417" si="19">AD402</f>
        <v>1.3</v>
      </c>
      <c r="I402">
        <v>1.2</v>
      </c>
      <c r="K402" t="s">
        <v>404</v>
      </c>
      <c r="L402" t="s">
        <v>397</v>
      </c>
      <c r="M402" t="s">
        <v>398</v>
      </c>
      <c r="N402" t="s">
        <v>351</v>
      </c>
      <c r="O402">
        <v>1</v>
      </c>
      <c r="P402" t="s">
        <v>1</v>
      </c>
      <c r="Q402" s="164">
        <v>35073</v>
      </c>
      <c r="R402" s="164">
        <v>35309</v>
      </c>
      <c r="S402" s="164">
        <v>42248</v>
      </c>
      <c r="T402" t="s">
        <v>1373</v>
      </c>
      <c r="V402" t="s">
        <v>1371</v>
      </c>
      <c r="W402" t="s">
        <v>1374</v>
      </c>
      <c r="X402" t="s">
        <v>1372</v>
      </c>
      <c r="Y402" t="s">
        <v>1375</v>
      </c>
      <c r="Z402" t="s">
        <v>1376</v>
      </c>
      <c r="AC402" t="s">
        <v>1223</v>
      </c>
      <c r="AD402" s="176">
        <v>1.3</v>
      </c>
      <c r="AE402" s="177" t="s">
        <v>16954</v>
      </c>
    </row>
    <row r="403" spans="1:31" x14ac:dyDescent="0.35">
      <c r="A403" t="s">
        <v>324</v>
      </c>
      <c r="B403">
        <v>1096</v>
      </c>
      <c r="C403" t="s">
        <v>1377</v>
      </c>
      <c r="D403">
        <v>41501</v>
      </c>
      <c r="E403" t="s">
        <v>1372</v>
      </c>
      <c r="F403" t="s">
        <v>396</v>
      </c>
      <c r="H403" s="174">
        <f t="shared" si="19"/>
        <v>1.3</v>
      </c>
      <c r="I403">
        <v>1.2</v>
      </c>
      <c r="K403" t="s">
        <v>404</v>
      </c>
      <c r="L403" t="s">
        <v>1378</v>
      </c>
      <c r="M403" t="s">
        <v>398</v>
      </c>
      <c r="N403" t="s">
        <v>351</v>
      </c>
      <c r="O403">
        <v>1</v>
      </c>
      <c r="P403" t="s">
        <v>306</v>
      </c>
      <c r="Q403" s="164">
        <v>35073</v>
      </c>
      <c r="R403" s="164">
        <v>35309</v>
      </c>
      <c r="S403" s="164">
        <v>37500</v>
      </c>
      <c r="T403" t="s">
        <v>1373</v>
      </c>
      <c r="V403" t="s">
        <v>1371</v>
      </c>
      <c r="W403" t="s">
        <v>1374</v>
      </c>
      <c r="X403" t="s">
        <v>1372</v>
      </c>
      <c r="Y403" t="s">
        <v>1375</v>
      </c>
      <c r="Z403" t="s">
        <v>1379</v>
      </c>
      <c r="AC403" t="s">
        <v>357</v>
      </c>
      <c r="AD403" s="176">
        <v>1.3</v>
      </c>
      <c r="AE403" s="177" t="s">
        <v>16954</v>
      </c>
    </row>
    <row r="404" spans="1:31" x14ac:dyDescent="0.35">
      <c r="A404" t="s">
        <v>584</v>
      </c>
      <c r="B404">
        <v>1205</v>
      </c>
      <c r="C404" t="s">
        <v>1372</v>
      </c>
      <c r="D404">
        <v>41501</v>
      </c>
      <c r="E404" t="s">
        <v>1372</v>
      </c>
      <c r="F404" t="s">
        <v>396</v>
      </c>
      <c r="H404" s="174">
        <f t="shared" si="19"/>
        <v>1.3</v>
      </c>
      <c r="I404">
        <v>1.2</v>
      </c>
      <c r="K404" t="s">
        <v>404</v>
      </c>
      <c r="L404" t="s">
        <v>397</v>
      </c>
      <c r="M404" t="s">
        <v>398</v>
      </c>
      <c r="N404" t="s">
        <v>351</v>
      </c>
      <c r="O404">
        <v>1</v>
      </c>
      <c r="P404" t="s">
        <v>306</v>
      </c>
      <c r="Q404" s="164">
        <v>33978</v>
      </c>
      <c r="R404" s="164">
        <v>34213</v>
      </c>
      <c r="S404" s="164">
        <v>40148</v>
      </c>
      <c r="T404" t="s">
        <v>1373</v>
      </c>
      <c r="V404" t="s">
        <v>1371</v>
      </c>
      <c r="W404" t="s">
        <v>1374</v>
      </c>
      <c r="X404" t="s">
        <v>1372</v>
      </c>
      <c r="Y404" t="s">
        <v>1375</v>
      </c>
      <c r="Z404" t="s">
        <v>1380</v>
      </c>
      <c r="AC404" t="s">
        <v>357</v>
      </c>
      <c r="AD404" s="176">
        <v>1.3</v>
      </c>
      <c r="AE404" s="177" t="s">
        <v>16954</v>
      </c>
    </row>
    <row r="405" spans="1:31" x14ac:dyDescent="0.35">
      <c r="A405" t="s">
        <v>375</v>
      </c>
      <c r="B405">
        <v>1132</v>
      </c>
      <c r="C405" t="s">
        <v>1371</v>
      </c>
      <c r="D405">
        <v>41501</v>
      </c>
      <c r="E405" t="s">
        <v>1372</v>
      </c>
      <c r="F405" t="s">
        <v>396</v>
      </c>
      <c r="H405" s="174">
        <f t="shared" si="19"/>
        <v>1.3</v>
      </c>
      <c r="I405">
        <v>1.2</v>
      </c>
      <c r="K405" t="s">
        <v>404</v>
      </c>
      <c r="L405" t="s">
        <v>640</v>
      </c>
      <c r="M405" t="s">
        <v>398</v>
      </c>
      <c r="N405" t="s">
        <v>351</v>
      </c>
      <c r="O405">
        <v>1</v>
      </c>
      <c r="P405" t="s">
        <v>1</v>
      </c>
      <c r="Q405" s="164">
        <v>37265</v>
      </c>
      <c r="R405" s="164">
        <v>37500</v>
      </c>
      <c r="S405" s="164">
        <v>38596</v>
      </c>
      <c r="T405" t="s">
        <v>1373</v>
      </c>
      <c r="V405" t="s">
        <v>1371</v>
      </c>
      <c r="W405" t="s">
        <v>1374</v>
      </c>
      <c r="X405" t="s">
        <v>1372</v>
      </c>
      <c r="Y405" t="s">
        <v>1375</v>
      </c>
      <c r="Z405" t="s">
        <v>1381</v>
      </c>
      <c r="AC405" t="s">
        <v>1223</v>
      </c>
      <c r="AD405" s="176">
        <v>1.3</v>
      </c>
      <c r="AE405" s="177" t="s">
        <v>16954</v>
      </c>
    </row>
    <row r="406" spans="1:31" x14ac:dyDescent="0.35">
      <c r="A406" t="s">
        <v>447</v>
      </c>
      <c r="B406">
        <v>1129</v>
      </c>
      <c r="C406" t="s">
        <v>1377</v>
      </c>
      <c r="D406">
        <v>41501</v>
      </c>
      <c r="E406" t="s">
        <v>1372</v>
      </c>
      <c r="F406" t="s">
        <v>396</v>
      </c>
      <c r="H406" s="174">
        <f t="shared" si="19"/>
        <v>1.3</v>
      </c>
      <c r="I406">
        <v>1.2</v>
      </c>
      <c r="K406" t="s">
        <v>404</v>
      </c>
      <c r="L406" t="s">
        <v>1382</v>
      </c>
      <c r="M406" t="s">
        <v>398</v>
      </c>
      <c r="N406" t="s">
        <v>351</v>
      </c>
      <c r="O406">
        <v>1</v>
      </c>
      <c r="P406" t="s">
        <v>306</v>
      </c>
      <c r="Q406" s="164">
        <v>35073</v>
      </c>
      <c r="R406" s="164">
        <v>35309</v>
      </c>
      <c r="S406" s="164">
        <v>39190</v>
      </c>
      <c r="T406" t="s">
        <v>1373</v>
      </c>
      <c r="V406" t="s">
        <v>1371</v>
      </c>
      <c r="W406" t="s">
        <v>1374</v>
      </c>
      <c r="X406" t="s">
        <v>1372</v>
      </c>
      <c r="Y406" t="s">
        <v>1375</v>
      </c>
      <c r="Z406" t="s">
        <v>1383</v>
      </c>
      <c r="AC406" t="s">
        <v>357</v>
      </c>
      <c r="AD406" s="176">
        <v>1.3</v>
      </c>
      <c r="AE406" s="177" t="s">
        <v>16954</v>
      </c>
    </row>
    <row r="407" spans="1:31" x14ac:dyDescent="0.35">
      <c r="A407" t="s">
        <v>324</v>
      </c>
      <c r="B407">
        <v>1111</v>
      </c>
      <c r="C407" t="s">
        <v>1384</v>
      </c>
      <c r="D407">
        <v>41502</v>
      </c>
      <c r="E407" t="s">
        <v>1384</v>
      </c>
      <c r="F407" t="s">
        <v>396</v>
      </c>
      <c r="H407" s="174">
        <f t="shared" si="19"/>
        <v>1.5</v>
      </c>
      <c r="I407">
        <v>1.3</v>
      </c>
      <c r="K407" t="s">
        <v>404</v>
      </c>
      <c r="L407" t="s">
        <v>640</v>
      </c>
      <c r="M407" t="s">
        <v>398</v>
      </c>
      <c r="N407" t="s">
        <v>351</v>
      </c>
      <c r="O407">
        <v>1.5</v>
      </c>
      <c r="P407" t="s">
        <v>306</v>
      </c>
      <c r="Q407" s="164">
        <v>35439</v>
      </c>
      <c r="R407" s="164">
        <v>35674</v>
      </c>
      <c r="S407" s="164">
        <v>40148</v>
      </c>
      <c r="T407" t="s">
        <v>1385</v>
      </c>
      <c r="V407" t="s">
        <v>1386</v>
      </c>
      <c r="W407" t="s">
        <v>1387</v>
      </c>
      <c r="X407" t="s">
        <v>1388</v>
      </c>
      <c r="Y407" t="s">
        <v>1389</v>
      </c>
      <c r="Z407" t="s">
        <v>1390</v>
      </c>
      <c r="AC407" t="s">
        <v>357</v>
      </c>
      <c r="AD407" s="176">
        <v>1.5</v>
      </c>
      <c r="AE407" s="177" t="s">
        <v>16954</v>
      </c>
    </row>
    <row r="408" spans="1:31" x14ac:dyDescent="0.35">
      <c r="A408" t="s">
        <v>447</v>
      </c>
      <c r="B408">
        <v>1146</v>
      </c>
      <c r="C408" t="s">
        <v>1384</v>
      </c>
      <c r="D408">
        <v>41502</v>
      </c>
      <c r="E408" t="s">
        <v>1384</v>
      </c>
      <c r="F408" t="s">
        <v>396</v>
      </c>
      <c r="H408" s="174">
        <f t="shared" si="19"/>
        <v>1.5</v>
      </c>
      <c r="I408">
        <v>1.3</v>
      </c>
      <c r="K408" t="s">
        <v>404</v>
      </c>
      <c r="L408" t="s">
        <v>1391</v>
      </c>
      <c r="M408" t="s">
        <v>398</v>
      </c>
      <c r="N408" t="s">
        <v>351</v>
      </c>
      <c r="O408">
        <v>1.5</v>
      </c>
      <c r="P408" t="s">
        <v>306</v>
      </c>
      <c r="Q408" s="164">
        <v>35439</v>
      </c>
      <c r="R408" s="164">
        <v>35674</v>
      </c>
      <c r="S408" s="164">
        <v>41153</v>
      </c>
      <c r="T408" t="s">
        <v>1385</v>
      </c>
      <c r="V408" t="s">
        <v>1386</v>
      </c>
      <c r="W408" t="s">
        <v>1387</v>
      </c>
      <c r="X408" t="s">
        <v>1388</v>
      </c>
      <c r="Y408" t="s">
        <v>1389</v>
      </c>
      <c r="Z408" t="s">
        <v>1392</v>
      </c>
      <c r="AC408" t="s">
        <v>357</v>
      </c>
      <c r="AD408" s="176">
        <v>1.5</v>
      </c>
      <c r="AE408" s="177" t="s">
        <v>16954</v>
      </c>
    </row>
    <row r="409" spans="1:31" x14ac:dyDescent="0.35">
      <c r="A409" t="s">
        <v>419</v>
      </c>
      <c r="B409">
        <v>1149</v>
      </c>
      <c r="C409" t="s">
        <v>1393</v>
      </c>
      <c r="D409">
        <v>41502</v>
      </c>
      <c r="E409" t="s">
        <v>1384</v>
      </c>
      <c r="F409" t="s">
        <v>396</v>
      </c>
      <c r="H409" s="174">
        <f t="shared" si="19"/>
        <v>1.5</v>
      </c>
      <c r="I409">
        <v>1.3</v>
      </c>
      <c r="K409" t="s">
        <v>404</v>
      </c>
      <c r="L409" t="s">
        <v>640</v>
      </c>
      <c r="M409" t="s">
        <v>398</v>
      </c>
      <c r="N409" t="s">
        <v>351</v>
      </c>
      <c r="O409">
        <v>1.5</v>
      </c>
      <c r="P409" t="s">
        <v>306</v>
      </c>
      <c r="Q409" s="164">
        <v>36534</v>
      </c>
      <c r="R409" s="164">
        <v>36770</v>
      </c>
      <c r="S409" s="164">
        <v>39217</v>
      </c>
      <c r="T409" t="s">
        <v>1385</v>
      </c>
      <c r="V409" t="s">
        <v>1386</v>
      </c>
      <c r="W409" t="s">
        <v>1387</v>
      </c>
      <c r="X409" t="s">
        <v>1388</v>
      </c>
      <c r="Y409" t="s">
        <v>1389</v>
      </c>
      <c r="Z409" t="s">
        <v>1394</v>
      </c>
      <c r="AC409" t="s">
        <v>357</v>
      </c>
      <c r="AD409" s="176">
        <v>1.5</v>
      </c>
      <c r="AE409" s="177" t="s">
        <v>16954</v>
      </c>
    </row>
    <row r="410" spans="1:31" x14ac:dyDescent="0.35">
      <c r="A410" t="s">
        <v>291</v>
      </c>
      <c r="B410">
        <v>1076</v>
      </c>
      <c r="C410" t="s">
        <v>1395</v>
      </c>
      <c r="D410">
        <v>41503</v>
      </c>
      <c r="E410" t="s">
        <v>1396</v>
      </c>
      <c r="F410" t="s">
        <v>396</v>
      </c>
      <c r="H410" s="174">
        <f t="shared" si="19"/>
        <v>1.3</v>
      </c>
      <c r="I410">
        <v>1.2</v>
      </c>
      <c r="K410" t="s">
        <v>404</v>
      </c>
      <c r="L410" t="s">
        <v>397</v>
      </c>
      <c r="M410" t="s">
        <v>398</v>
      </c>
      <c r="N410" t="s">
        <v>351</v>
      </c>
      <c r="O410">
        <v>1</v>
      </c>
      <c r="P410" t="s">
        <v>1</v>
      </c>
      <c r="Q410" s="164">
        <v>35073</v>
      </c>
      <c r="R410" s="164">
        <v>35309</v>
      </c>
      <c r="S410" s="164">
        <v>39191</v>
      </c>
      <c r="T410" t="s">
        <v>1397</v>
      </c>
      <c r="V410" t="s">
        <v>1395</v>
      </c>
      <c r="W410" t="s">
        <v>1398</v>
      </c>
      <c r="X410" t="s">
        <v>1396</v>
      </c>
      <c r="Y410" t="s">
        <v>1399</v>
      </c>
      <c r="Z410" t="s">
        <v>1400</v>
      </c>
      <c r="AC410" t="s">
        <v>1223</v>
      </c>
      <c r="AD410" s="176">
        <v>1.3</v>
      </c>
      <c r="AE410" s="177" t="s">
        <v>16954</v>
      </c>
    </row>
    <row r="411" spans="1:31" x14ac:dyDescent="0.35">
      <c r="A411" t="s">
        <v>324</v>
      </c>
      <c r="B411">
        <v>1097</v>
      </c>
      <c r="C411" t="s">
        <v>1401</v>
      </c>
      <c r="D411">
        <v>41503</v>
      </c>
      <c r="E411" t="s">
        <v>1396</v>
      </c>
      <c r="F411" t="s">
        <v>396</v>
      </c>
      <c r="H411" s="174">
        <f t="shared" si="19"/>
        <v>1.3</v>
      </c>
      <c r="I411">
        <v>1.2</v>
      </c>
      <c r="K411" t="s">
        <v>404</v>
      </c>
      <c r="L411" t="s">
        <v>1402</v>
      </c>
      <c r="M411" t="s">
        <v>398</v>
      </c>
      <c r="N411" t="s">
        <v>351</v>
      </c>
      <c r="O411">
        <v>1</v>
      </c>
      <c r="P411" t="s">
        <v>306</v>
      </c>
      <c r="Q411" s="164">
        <v>35073</v>
      </c>
      <c r="R411" s="164">
        <v>35309</v>
      </c>
      <c r="S411" s="164">
        <v>37500</v>
      </c>
      <c r="T411" t="s">
        <v>1397</v>
      </c>
      <c r="V411" t="s">
        <v>1395</v>
      </c>
      <c r="W411" t="s">
        <v>1398</v>
      </c>
      <c r="X411" t="s">
        <v>1396</v>
      </c>
      <c r="Y411" t="s">
        <v>1399</v>
      </c>
      <c r="Z411" t="s">
        <v>1403</v>
      </c>
      <c r="AC411" t="s">
        <v>357</v>
      </c>
      <c r="AD411" s="176">
        <v>1.3</v>
      </c>
      <c r="AE411" s="177" t="s">
        <v>16954</v>
      </c>
    </row>
    <row r="412" spans="1:31" x14ac:dyDescent="0.35">
      <c r="A412" t="s">
        <v>584</v>
      </c>
      <c r="B412">
        <v>1204</v>
      </c>
      <c r="C412" t="s">
        <v>1396</v>
      </c>
      <c r="D412">
        <v>41503</v>
      </c>
      <c r="E412" t="s">
        <v>1396</v>
      </c>
      <c r="F412" t="s">
        <v>396</v>
      </c>
      <c r="H412" s="174">
        <f t="shared" si="19"/>
        <v>1.3</v>
      </c>
      <c r="I412">
        <v>1.2</v>
      </c>
      <c r="K412" t="s">
        <v>404</v>
      </c>
      <c r="L412" t="s">
        <v>397</v>
      </c>
      <c r="M412" t="s">
        <v>398</v>
      </c>
      <c r="N412" t="s">
        <v>351</v>
      </c>
      <c r="O412">
        <v>1</v>
      </c>
      <c r="P412" t="s">
        <v>306</v>
      </c>
      <c r="Q412" s="164">
        <v>33978</v>
      </c>
      <c r="R412" s="164">
        <v>34213</v>
      </c>
      <c r="S412" s="164">
        <v>40148</v>
      </c>
      <c r="T412" t="s">
        <v>1397</v>
      </c>
      <c r="V412" t="s">
        <v>1395</v>
      </c>
      <c r="W412" t="s">
        <v>1398</v>
      </c>
      <c r="X412" t="s">
        <v>1396</v>
      </c>
      <c r="Y412" t="s">
        <v>1399</v>
      </c>
      <c r="Z412" t="s">
        <v>1404</v>
      </c>
      <c r="AC412" t="s">
        <v>357</v>
      </c>
      <c r="AD412" s="176">
        <v>1.3</v>
      </c>
      <c r="AE412" s="177" t="s">
        <v>16954</v>
      </c>
    </row>
    <row r="413" spans="1:31" x14ac:dyDescent="0.35">
      <c r="A413" t="s">
        <v>447</v>
      </c>
      <c r="B413">
        <v>1130</v>
      </c>
      <c r="C413" t="s">
        <v>1401</v>
      </c>
      <c r="D413">
        <v>41503</v>
      </c>
      <c r="E413" t="s">
        <v>1396</v>
      </c>
      <c r="F413" t="s">
        <v>396</v>
      </c>
      <c r="H413" s="174">
        <f t="shared" si="19"/>
        <v>1.3</v>
      </c>
      <c r="I413">
        <v>1.2</v>
      </c>
      <c r="K413" t="s">
        <v>404</v>
      </c>
      <c r="L413" t="s">
        <v>1382</v>
      </c>
      <c r="M413" t="s">
        <v>398</v>
      </c>
      <c r="N413" t="s">
        <v>351</v>
      </c>
      <c r="O413">
        <v>1</v>
      </c>
      <c r="P413" t="s">
        <v>306</v>
      </c>
      <c r="Q413" s="164">
        <v>35073</v>
      </c>
      <c r="R413" s="164">
        <v>35309</v>
      </c>
      <c r="S413" s="164">
        <v>39190</v>
      </c>
      <c r="T413" t="s">
        <v>1397</v>
      </c>
      <c r="V413" t="s">
        <v>1395</v>
      </c>
      <c r="W413" t="s">
        <v>1398</v>
      </c>
      <c r="X413" t="s">
        <v>1396</v>
      </c>
      <c r="Y413" t="s">
        <v>1399</v>
      </c>
      <c r="Z413" t="s">
        <v>1405</v>
      </c>
      <c r="AC413" t="s">
        <v>357</v>
      </c>
      <c r="AD413" s="176">
        <v>1.3</v>
      </c>
      <c r="AE413" s="177" t="s">
        <v>16954</v>
      </c>
    </row>
    <row r="414" spans="1:31" x14ac:dyDescent="0.35">
      <c r="A414" t="s">
        <v>324</v>
      </c>
      <c r="B414">
        <v>1095</v>
      </c>
      <c r="C414" t="s">
        <v>1406</v>
      </c>
      <c r="D414">
        <v>41504</v>
      </c>
      <c r="E414" t="s">
        <v>1406</v>
      </c>
      <c r="F414" t="s">
        <v>396</v>
      </c>
      <c r="H414" s="174">
        <f t="shared" si="19"/>
        <v>1.3</v>
      </c>
      <c r="I414">
        <v>1.2</v>
      </c>
      <c r="K414" t="s">
        <v>404</v>
      </c>
      <c r="L414" t="s">
        <v>753</v>
      </c>
      <c r="M414" t="s">
        <v>398</v>
      </c>
      <c r="N414" t="s">
        <v>351</v>
      </c>
      <c r="O414">
        <v>1</v>
      </c>
      <c r="P414" t="s">
        <v>306</v>
      </c>
      <c r="Q414" s="164">
        <v>35073</v>
      </c>
      <c r="R414" s="164">
        <v>35309</v>
      </c>
      <c r="S414" s="164">
        <v>37500</v>
      </c>
      <c r="T414" t="s">
        <v>1407</v>
      </c>
      <c r="V414" t="s">
        <v>1408</v>
      </c>
      <c r="W414" t="s">
        <v>1409</v>
      </c>
      <c r="X414" t="s">
        <v>1406</v>
      </c>
      <c r="Y414" t="s">
        <v>1408</v>
      </c>
      <c r="Z414" t="s">
        <v>1410</v>
      </c>
      <c r="AC414" t="s">
        <v>357</v>
      </c>
      <c r="AD414" s="176">
        <v>1.3</v>
      </c>
      <c r="AE414" s="177" t="s">
        <v>16954</v>
      </c>
    </row>
    <row r="415" spans="1:31" x14ac:dyDescent="0.35">
      <c r="A415" t="s">
        <v>419</v>
      </c>
      <c r="B415">
        <v>1132</v>
      </c>
      <c r="C415" t="s">
        <v>1406</v>
      </c>
      <c r="D415">
        <v>41504</v>
      </c>
      <c r="E415" t="s">
        <v>1406</v>
      </c>
      <c r="F415" t="s">
        <v>396</v>
      </c>
      <c r="H415" s="174">
        <f t="shared" si="19"/>
        <v>1.3</v>
      </c>
      <c r="I415">
        <v>1.2</v>
      </c>
      <c r="K415" t="s">
        <v>404</v>
      </c>
      <c r="L415" t="s">
        <v>1411</v>
      </c>
      <c r="M415" t="s">
        <v>398</v>
      </c>
      <c r="N415" t="s">
        <v>351</v>
      </c>
      <c r="O415">
        <v>1</v>
      </c>
      <c r="P415" t="s">
        <v>306</v>
      </c>
      <c r="Q415" s="164">
        <v>35073</v>
      </c>
      <c r="R415" s="164">
        <v>35309</v>
      </c>
      <c r="S415" s="164">
        <v>36892</v>
      </c>
      <c r="T415" t="s">
        <v>1407</v>
      </c>
      <c r="V415" t="s">
        <v>1408</v>
      </c>
      <c r="W415" t="s">
        <v>1409</v>
      </c>
      <c r="X415" t="s">
        <v>1406</v>
      </c>
      <c r="Y415" t="s">
        <v>1408</v>
      </c>
      <c r="Z415" t="s">
        <v>1412</v>
      </c>
      <c r="AC415" t="s">
        <v>357</v>
      </c>
      <c r="AD415" s="176">
        <v>1.3</v>
      </c>
      <c r="AE415" s="177" t="s">
        <v>16954</v>
      </c>
    </row>
    <row r="416" spans="1:31" x14ac:dyDescent="0.35">
      <c r="A416" t="s">
        <v>566</v>
      </c>
      <c r="B416">
        <v>1155</v>
      </c>
      <c r="C416" t="s">
        <v>1406</v>
      </c>
      <c r="D416">
        <v>41504</v>
      </c>
      <c r="E416" t="s">
        <v>1406</v>
      </c>
      <c r="F416" t="s">
        <v>396</v>
      </c>
      <c r="H416" s="174">
        <f t="shared" si="19"/>
        <v>1.3</v>
      </c>
      <c r="I416">
        <v>1.2</v>
      </c>
      <c r="K416" t="s">
        <v>404</v>
      </c>
      <c r="L416" t="s">
        <v>1411</v>
      </c>
      <c r="M416" t="s">
        <v>398</v>
      </c>
      <c r="N416" t="s">
        <v>351</v>
      </c>
      <c r="O416">
        <v>1</v>
      </c>
      <c r="P416" t="s">
        <v>306</v>
      </c>
      <c r="Q416" s="164">
        <v>35073</v>
      </c>
      <c r="R416" s="164">
        <v>35309</v>
      </c>
      <c r="S416" s="164">
        <v>40148</v>
      </c>
      <c r="T416" t="s">
        <v>1407</v>
      </c>
      <c r="V416" t="s">
        <v>1408</v>
      </c>
      <c r="W416" t="s">
        <v>1409</v>
      </c>
      <c r="X416" t="s">
        <v>1406</v>
      </c>
      <c r="Y416" t="s">
        <v>1408</v>
      </c>
      <c r="Z416" t="s">
        <v>1413</v>
      </c>
      <c r="AC416" t="s">
        <v>357</v>
      </c>
      <c r="AD416" s="176">
        <v>1.3</v>
      </c>
      <c r="AE416" s="177" t="s">
        <v>16954</v>
      </c>
    </row>
    <row r="417" spans="1:31" x14ac:dyDescent="0.35">
      <c r="A417" t="s">
        <v>419</v>
      </c>
      <c r="B417">
        <v>1140</v>
      </c>
      <c r="C417" t="s">
        <v>1414</v>
      </c>
      <c r="D417">
        <v>41505</v>
      </c>
      <c r="E417" t="s">
        <v>1414</v>
      </c>
      <c r="F417" t="s">
        <v>396</v>
      </c>
      <c r="H417" s="174">
        <f t="shared" si="19"/>
        <v>1.2</v>
      </c>
      <c r="I417">
        <v>1.1000000000000001</v>
      </c>
      <c r="K417" t="s">
        <v>404</v>
      </c>
      <c r="L417" t="s">
        <v>640</v>
      </c>
      <c r="M417" t="s">
        <v>398</v>
      </c>
      <c r="N417" t="s">
        <v>351</v>
      </c>
      <c r="O417">
        <v>1.5</v>
      </c>
      <c r="P417" t="s">
        <v>306</v>
      </c>
      <c r="Q417" s="164">
        <v>35796</v>
      </c>
      <c r="R417" s="164">
        <v>35796</v>
      </c>
      <c r="S417" s="164">
        <v>39217</v>
      </c>
      <c r="T417" t="s">
        <v>1415</v>
      </c>
      <c r="V417" t="s">
        <v>1416</v>
      </c>
      <c r="W417" t="s">
        <v>1417</v>
      </c>
      <c r="X417" t="s">
        <v>1414</v>
      </c>
      <c r="Y417" t="s">
        <v>1416</v>
      </c>
      <c r="Z417" t="s">
        <v>1418</v>
      </c>
      <c r="AC417" t="s">
        <v>357</v>
      </c>
      <c r="AD417" s="176">
        <v>1.2</v>
      </c>
      <c r="AE417" s="177" t="s">
        <v>16954</v>
      </c>
    </row>
    <row r="418" spans="1:31" x14ac:dyDescent="0.35">
      <c r="A418" t="s">
        <v>454</v>
      </c>
      <c r="B418">
        <v>1469</v>
      </c>
      <c r="C418" t="s">
        <v>1419</v>
      </c>
      <c r="D418">
        <v>41598</v>
      </c>
      <c r="E418" t="s">
        <v>1419</v>
      </c>
      <c r="F418" t="s">
        <v>396</v>
      </c>
      <c r="G418" s="163">
        <v>2936.98</v>
      </c>
      <c r="H418">
        <v>1</v>
      </c>
      <c r="I418">
        <v>1.1000000000000001</v>
      </c>
      <c r="J418" t="s">
        <v>1</v>
      </c>
      <c r="K418" t="s">
        <v>296</v>
      </c>
      <c r="L418" t="s">
        <v>397</v>
      </c>
      <c r="M418" t="s">
        <v>398</v>
      </c>
      <c r="N418" t="s">
        <v>426</v>
      </c>
      <c r="O418">
        <v>1</v>
      </c>
      <c r="P418" t="s">
        <v>306</v>
      </c>
      <c r="Q418" t="s">
        <v>1420</v>
      </c>
      <c r="R418" s="164">
        <v>42979</v>
      </c>
      <c r="T418" t="s">
        <v>1421</v>
      </c>
      <c r="V418" t="s">
        <v>1422</v>
      </c>
      <c r="W418" t="s">
        <v>1423</v>
      </c>
      <c r="X418" t="s">
        <v>1419</v>
      </c>
      <c r="Y418" t="s">
        <v>1422</v>
      </c>
      <c r="Z418" t="s">
        <v>1424</v>
      </c>
      <c r="AA418" t="s">
        <v>1</v>
      </c>
      <c r="AB418" s="164">
        <v>42712</v>
      </c>
      <c r="AC418" t="s">
        <v>366</v>
      </c>
      <c r="AD418" s="176">
        <v>1</v>
      </c>
    </row>
    <row r="419" spans="1:31" x14ac:dyDescent="0.35">
      <c r="A419" t="s">
        <v>291</v>
      </c>
      <c r="B419">
        <v>1165</v>
      </c>
      <c r="C419" t="s">
        <v>1425</v>
      </c>
      <c r="D419">
        <v>41598</v>
      </c>
      <c r="E419" t="s">
        <v>1419</v>
      </c>
      <c r="F419" t="s">
        <v>396</v>
      </c>
      <c r="G419" s="163">
        <v>2831.74</v>
      </c>
      <c r="H419">
        <v>1</v>
      </c>
      <c r="I419">
        <v>1.1000000000000001</v>
      </c>
      <c r="J419" t="s">
        <v>1</v>
      </c>
      <c r="K419" t="s">
        <v>296</v>
      </c>
      <c r="L419" t="s">
        <v>397</v>
      </c>
      <c r="M419" t="s">
        <v>398</v>
      </c>
      <c r="N419" t="s">
        <v>426</v>
      </c>
      <c r="O419">
        <v>1</v>
      </c>
      <c r="P419" t="s">
        <v>1</v>
      </c>
      <c r="Q419" t="s">
        <v>1426</v>
      </c>
      <c r="R419" s="164">
        <v>42614</v>
      </c>
      <c r="T419" t="s">
        <v>1421</v>
      </c>
      <c r="V419" t="s">
        <v>1422</v>
      </c>
      <c r="W419" t="s">
        <v>1423</v>
      </c>
      <c r="X419" t="s">
        <v>1419</v>
      </c>
      <c r="Y419" t="s">
        <v>1422</v>
      </c>
      <c r="Z419" t="s">
        <v>1427</v>
      </c>
      <c r="AA419" t="s">
        <v>1</v>
      </c>
      <c r="AB419" s="164">
        <v>42587</v>
      </c>
      <c r="AC419" t="s">
        <v>366</v>
      </c>
      <c r="AD419" s="176">
        <v>1</v>
      </c>
    </row>
    <row r="420" spans="1:31" x14ac:dyDescent="0.35">
      <c r="A420" t="s">
        <v>305</v>
      </c>
      <c r="B420">
        <v>1303</v>
      </c>
      <c r="C420" t="s">
        <v>1419</v>
      </c>
      <c r="D420">
        <v>41598</v>
      </c>
      <c r="E420" t="s">
        <v>1419</v>
      </c>
      <c r="F420" t="s">
        <v>396</v>
      </c>
      <c r="G420" s="163">
        <v>2764.48</v>
      </c>
      <c r="H420">
        <v>1</v>
      </c>
      <c r="I420">
        <v>1.1000000000000001</v>
      </c>
      <c r="J420" t="s">
        <v>1</v>
      </c>
      <c r="K420" t="s">
        <v>296</v>
      </c>
      <c r="L420" t="s">
        <v>397</v>
      </c>
      <c r="M420" t="s">
        <v>398</v>
      </c>
      <c r="N420" t="s">
        <v>426</v>
      </c>
      <c r="O420">
        <v>1</v>
      </c>
      <c r="P420" t="s">
        <v>306</v>
      </c>
      <c r="Q420" s="164">
        <v>42589</v>
      </c>
      <c r="R420" s="164">
        <v>42614</v>
      </c>
      <c r="T420" t="s">
        <v>1421</v>
      </c>
      <c r="V420" t="s">
        <v>1422</v>
      </c>
      <c r="W420" t="s">
        <v>1423</v>
      </c>
      <c r="X420" t="s">
        <v>1419</v>
      </c>
      <c r="Y420" t="s">
        <v>1422</v>
      </c>
      <c r="Z420" t="s">
        <v>1428</v>
      </c>
      <c r="AA420" t="s">
        <v>1</v>
      </c>
      <c r="AB420" s="164">
        <v>42590</v>
      </c>
      <c r="AC420" t="s">
        <v>366</v>
      </c>
      <c r="AD420" s="176">
        <v>1</v>
      </c>
    </row>
    <row r="421" spans="1:31" x14ac:dyDescent="0.35">
      <c r="A421" t="s">
        <v>317</v>
      </c>
      <c r="B421">
        <v>1219</v>
      </c>
      <c r="C421" t="s">
        <v>1419</v>
      </c>
      <c r="D421">
        <v>41598</v>
      </c>
      <c r="E421" t="s">
        <v>1419</v>
      </c>
      <c r="F421" t="s">
        <v>396</v>
      </c>
      <c r="G421" s="163">
        <v>2849.02</v>
      </c>
      <c r="H421">
        <v>1</v>
      </c>
      <c r="I421">
        <v>1.1000000000000001</v>
      </c>
      <c r="J421" t="s">
        <v>1</v>
      </c>
      <c r="K421" t="s">
        <v>296</v>
      </c>
      <c r="L421" t="s">
        <v>397</v>
      </c>
      <c r="M421" t="s">
        <v>398</v>
      </c>
      <c r="N421" t="s">
        <v>426</v>
      </c>
      <c r="O421">
        <v>1</v>
      </c>
      <c r="P421" t="s">
        <v>306</v>
      </c>
      <c r="Q421" t="s">
        <v>1429</v>
      </c>
      <c r="R421" s="164">
        <v>42979</v>
      </c>
      <c r="T421" t="s">
        <v>1421</v>
      </c>
      <c r="V421" t="s">
        <v>1422</v>
      </c>
      <c r="W421" t="s">
        <v>1423</v>
      </c>
      <c r="X421" t="s">
        <v>1419</v>
      </c>
      <c r="Y421" t="s">
        <v>1422</v>
      </c>
      <c r="Z421" t="s">
        <v>1430</v>
      </c>
      <c r="AA421" t="s">
        <v>1</v>
      </c>
      <c r="AB421" s="164">
        <v>42717</v>
      </c>
      <c r="AC421" t="s">
        <v>366</v>
      </c>
      <c r="AD421" s="176">
        <v>1</v>
      </c>
    </row>
    <row r="422" spans="1:31" x14ac:dyDescent="0.35">
      <c r="A422" t="s">
        <v>317</v>
      </c>
      <c r="B422">
        <v>1220</v>
      </c>
      <c r="C422" t="s">
        <v>1431</v>
      </c>
      <c r="D422">
        <v>41598</v>
      </c>
      <c r="E422" t="s">
        <v>1419</v>
      </c>
      <c r="F422" t="s">
        <v>396</v>
      </c>
      <c r="G422" s="163">
        <v>2849.02</v>
      </c>
      <c r="H422">
        <v>1</v>
      </c>
      <c r="I422">
        <v>1.1000000000000001</v>
      </c>
      <c r="J422" t="s">
        <v>1</v>
      </c>
      <c r="K422" t="s">
        <v>296</v>
      </c>
      <c r="L422" t="s">
        <v>397</v>
      </c>
      <c r="M422" t="s">
        <v>398</v>
      </c>
      <c r="N422" t="s">
        <v>426</v>
      </c>
      <c r="O422">
        <v>1</v>
      </c>
      <c r="P422" t="s">
        <v>306</v>
      </c>
      <c r="Q422" t="s">
        <v>1432</v>
      </c>
      <c r="R422" s="164">
        <v>42979</v>
      </c>
      <c r="T422" t="s">
        <v>1421</v>
      </c>
      <c r="V422" t="s">
        <v>1422</v>
      </c>
      <c r="W422" t="s">
        <v>1423</v>
      </c>
      <c r="X422" t="s">
        <v>1419</v>
      </c>
      <c r="Y422" t="s">
        <v>1422</v>
      </c>
      <c r="Z422" t="s">
        <v>1433</v>
      </c>
      <c r="AA422" t="s">
        <v>1</v>
      </c>
      <c r="AB422" s="164">
        <v>42717</v>
      </c>
      <c r="AC422" t="s">
        <v>366</v>
      </c>
      <c r="AD422" s="176">
        <v>1</v>
      </c>
    </row>
    <row r="423" spans="1:31" x14ac:dyDescent="0.35">
      <c r="A423" t="s">
        <v>408</v>
      </c>
      <c r="B423">
        <v>1317</v>
      </c>
      <c r="C423" t="s">
        <v>1419</v>
      </c>
      <c r="D423">
        <v>41598</v>
      </c>
      <c r="E423" t="s">
        <v>1419</v>
      </c>
      <c r="F423" t="s">
        <v>396</v>
      </c>
      <c r="G423" s="163">
        <v>2825</v>
      </c>
      <c r="H423">
        <v>1</v>
      </c>
      <c r="I423">
        <v>1.1000000000000001</v>
      </c>
      <c r="J423" t="s">
        <v>1</v>
      </c>
      <c r="K423" t="s">
        <v>296</v>
      </c>
      <c r="L423" t="s">
        <v>397</v>
      </c>
      <c r="M423" t="s">
        <v>398</v>
      </c>
      <c r="N423" t="s">
        <v>426</v>
      </c>
      <c r="O423">
        <v>1</v>
      </c>
      <c r="P423" t="s">
        <v>306</v>
      </c>
      <c r="Q423" s="164">
        <v>42589</v>
      </c>
      <c r="R423" s="164">
        <v>42614</v>
      </c>
      <c r="T423" t="s">
        <v>1421</v>
      </c>
      <c r="V423" t="s">
        <v>1422</v>
      </c>
      <c r="W423" t="s">
        <v>1423</v>
      </c>
      <c r="X423" t="s">
        <v>1419</v>
      </c>
      <c r="Y423" t="s">
        <v>1422</v>
      </c>
      <c r="Z423" t="s">
        <v>1434</v>
      </c>
      <c r="AA423" t="s">
        <v>1</v>
      </c>
      <c r="AB423" s="164">
        <v>42590</v>
      </c>
      <c r="AC423" t="s">
        <v>366</v>
      </c>
      <c r="AD423" s="176">
        <v>1</v>
      </c>
    </row>
    <row r="424" spans="1:31" x14ac:dyDescent="0.35">
      <c r="A424" t="s">
        <v>469</v>
      </c>
      <c r="B424">
        <v>1196</v>
      </c>
      <c r="C424" t="s">
        <v>1419</v>
      </c>
      <c r="D424">
        <v>41598</v>
      </c>
      <c r="E424" t="s">
        <v>1419</v>
      </c>
      <c r="F424" t="s">
        <v>396</v>
      </c>
      <c r="G424" s="163">
        <v>2818.08</v>
      </c>
      <c r="H424">
        <v>1</v>
      </c>
      <c r="I424">
        <v>1.1000000000000001</v>
      </c>
      <c r="J424" t="s">
        <v>1</v>
      </c>
      <c r="K424" t="s">
        <v>296</v>
      </c>
      <c r="L424" t="s">
        <v>397</v>
      </c>
      <c r="M424" t="s">
        <v>398</v>
      </c>
      <c r="N424" t="s">
        <v>426</v>
      </c>
      <c r="O424">
        <v>1</v>
      </c>
      <c r="P424" t="s">
        <v>306</v>
      </c>
      <c r="Q424" t="s">
        <v>1435</v>
      </c>
      <c r="R424" s="164">
        <v>42614</v>
      </c>
      <c r="T424" t="s">
        <v>1421</v>
      </c>
      <c r="V424" t="s">
        <v>1422</v>
      </c>
      <c r="W424" t="s">
        <v>1423</v>
      </c>
      <c r="X424" t="s">
        <v>1419</v>
      </c>
      <c r="Y424" t="s">
        <v>1422</v>
      </c>
      <c r="Z424" t="s">
        <v>1436</v>
      </c>
      <c r="AA424" t="s">
        <v>1</v>
      </c>
      <c r="AB424" s="164">
        <v>42614</v>
      </c>
      <c r="AC424" t="s">
        <v>366</v>
      </c>
      <c r="AD424" s="176">
        <v>1</v>
      </c>
    </row>
    <row r="425" spans="1:31" x14ac:dyDescent="0.35">
      <c r="A425" t="s">
        <v>324</v>
      </c>
      <c r="B425">
        <v>1314</v>
      </c>
      <c r="C425" t="s">
        <v>1419</v>
      </c>
      <c r="D425">
        <v>41598</v>
      </c>
      <c r="E425" t="s">
        <v>1419</v>
      </c>
      <c r="F425" t="s">
        <v>396</v>
      </c>
      <c r="G425" s="163">
        <v>2840</v>
      </c>
      <c r="H425">
        <v>1</v>
      </c>
      <c r="I425">
        <v>1.1000000000000001</v>
      </c>
      <c r="J425" t="s">
        <v>1</v>
      </c>
      <c r="K425" t="s">
        <v>296</v>
      </c>
      <c r="L425" t="s">
        <v>397</v>
      </c>
      <c r="M425" t="s">
        <v>398</v>
      </c>
      <c r="N425" t="s">
        <v>426</v>
      </c>
      <c r="O425">
        <v>1</v>
      </c>
      <c r="P425" t="s">
        <v>306</v>
      </c>
      <c r="Q425" s="164">
        <v>42590</v>
      </c>
      <c r="R425" s="164">
        <v>42614</v>
      </c>
      <c r="T425" t="s">
        <v>1421</v>
      </c>
      <c r="V425" t="s">
        <v>1422</v>
      </c>
      <c r="W425" t="s">
        <v>1423</v>
      </c>
      <c r="X425" t="s">
        <v>1419</v>
      </c>
      <c r="Y425" t="s">
        <v>1422</v>
      </c>
      <c r="Z425" t="s">
        <v>1437</v>
      </c>
      <c r="AA425" t="s">
        <v>1</v>
      </c>
      <c r="AB425" s="164">
        <v>42590</v>
      </c>
      <c r="AC425" t="s">
        <v>366</v>
      </c>
      <c r="AD425" s="176">
        <v>1</v>
      </c>
    </row>
    <row r="426" spans="1:31" x14ac:dyDescent="0.35">
      <c r="A426" t="s">
        <v>309</v>
      </c>
      <c r="B426">
        <v>1249</v>
      </c>
      <c r="C426" t="s">
        <v>1419</v>
      </c>
      <c r="D426">
        <v>41598</v>
      </c>
      <c r="E426" t="s">
        <v>1419</v>
      </c>
      <c r="F426" t="s">
        <v>396</v>
      </c>
      <c r="G426" s="163">
        <v>2936.42</v>
      </c>
      <c r="H426">
        <v>1</v>
      </c>
      <c r="I426">
        <v>1.1000000000000001</v>
      </c>
      <c r="J426" t="s">
        <v>1</v>
      </c>
      <c r="K426" t="s">
        <v>296</v>
      </c>
      <c r="L426" t="s">
        <v>397</v>
      </c>
      <c r="M426" t="s">
        <v>398</v>
      </c>
      <c r="N426" t="s">
        <v>426</v>
      </c>
      <c r="O426">
        <v>1</v>
      </c>
      <c r="P426" t="s">
        <v>306</v>
      </c>
      <c r="Q426" t="s">
        <v>1438</v>
      </c>
      <c r="R426" s="164">
        <v>42979</v>
      </c>
      <c r="T426" t="s">
        <v>1421</v>
      </c>
      <c r="V426" t="s">
        <v>1422</v>
      </c>
      <c r="W426" t="s">
        <v>1423</v>
      </c>
      <c r="X426" t="s">
        <v>1419</v>
      </c>
      <c r="Y426" t="s">
        <v>1422</v>
      </c>
      <c r="Z426" t="s">
        <v>1439</v>
      </c>
      <c r="AA426" t="s">
        <v>1</v>
      </c>
      <c r="AB426" s="164">
        <v>42677</v>
      </c>
      <c r="AC426" t="s">
        <v>366</v>
      </c>
      <c r="AD426" s="176">
        <v>1</v>
      </c>
    </row>
    <row r="427" spans="1:31" x14ac:dyDescent="0.35">
      <c r="A427" t="s">
        <v>432</v>
      </c>
      <c r="B427">
        <v>1313</v>
      </c>
      <c r="C427" t="s">
        <v>1419</v>
      </c>
      <c r="D427">
        <v>41598</v>
      </c>
      <c r="E427" t="s">
        <v>1419</v>
      </c>
      <c r="F427" t="s">
        <v>396</v>
      </c>
      <c r="G427" s="163">
        <v>2675.28</v>
      </c>
      <c r="H427">
        <v>1</v>
      </c>
      <c r="I427">
        <v>1.1000000000000001</v>
      </c>
      <c r="J427" t="s">
        <v>1</v>
      </c>
      <c r="K427" t="s">
        <v>296</v>
      </c>
      <c r="L427" t="s">
        <v>397</v>
      </c>
      <c r="M427" t="s">
        <v>398</v>
      </c>
      <c r="N427" t="s">
        <v>426</v>
      </c>
      <c r="O427">
        <v>1</v>
      </c>
      <c r="P427" t="s">
        <v>306</v>
      </c>
      <c r="Q427" t="s">
        <v>1440</v>
      </c>
      <c r="R427" s="164">
        <v>42248</v>
      </c>
      <c r="T427" t="s">
        <v>1421</v>
      </c>
      <c r="V427" t="s">
        <v>1422</v>
      </c>
      <c r="W427" t="s">
        <v>1423</v>
      </c>
      <c r="X427" t="s">
        <v>1419</v>
      </c>
      <c r="Y427" t="s">
        <v>1422</v>
      </c>
      <c r="Z427" t="s">
        <v>1441</v>
      </c>
      <c r="AA427" t="s">
        <v>1</v>
      </c>
      <c r="AB427" s="164">
        <v>42640</v>
      </c>
      <c r="AC427" t="s">
        <v>366</v>
      </c>
      <c r="AD427" s="176">
        <v>1</v>
      </c>
    </row>
    <row r="428" spans="1:31" x14ac:dyDescent="0.35">
      <c r="A428" t="s">
        <v>584</v>
      </c>
      <c r="B428">
        <v>1414</v>
      </c>
      <c r="C428" t="s">
        <v>1442</v>
      </c>
      <c r="D428">
        <v>41598</v>
      </c>
      <c r="E428" t="s">
        <v>1419</v>
      </c>
      <c r="F428" t="s">
        <v>396</v>
      </c>
      <c r="G428" s="163">
        <v>2703</v>
      </c>
      <c r="H428">
        <v>1</v>
      </c>
      <c r="I428">
        <v>1.1000000000000001</v>
      </c>
      <c r="J428" t="s">
        <v>1</v>
      </c>
      <c r="K428" t="s">
        <v>296</v>
      </c>
      <c r="L428" t="s">
        <v>397</v>
      </c>
      <c r="M428" t="s">
        <v>398</v>
      </c>
      <c r="N428" t="s">
        <v>426</v>
      </c>
      <c r="O428">
        <v>1</v>
      </c>
      <c r="P428" t="s">
        <v>306</v>
      </c>
      <c r="Q428" s="164">
        <v>45873</v>
      </c>
      <c r="R428" s="164">
        <v>45901</v>
      </c>
      <c r="T428" t="s">
        <v>1421</v>
      </c>
      <c r="V428" t="s">
        <v>1422</v>
      </c>
      <c r="W428" t="s">
        <v>1423</v>
      </c>
      <c r="X428" t="s">
        <v>1419</v>
      </c>
      <c r="Y428" t="s">
        <v>1422</v>
      </c>
      <c r="Z428" t="s">
        <v>1443</v>
      </c>
      <c r="AA428" t="s">
        <v>1</v>
      </c>
      <c r="AB428" s="164">
        <v>45814</v>
      </c>
      <c r="AC428" t="s">
        <v>366</v>
      </c>
      <c r="AD428" s="176">
        <v>1</v>
      </c>
    </row>
    <row r="429" spans="1:31" x14ac:dyDescent="0.35">
      <c r="A429" t="s">
        <v>375</v>
      </c>
      <c r="B429">
        <v>1194</v>
      </c>
      <c r="C429" t="s">
        <v>1425</v>
      </c>
      <c r="D429">
        <v>41598</v>
      </c>
      <c r="E429" t="s">
        <v>1419</v>
      </c>
      <c r="F429" t="s">
        <v>396</v>
      </c>
      <c r="G429" s="163">
        <v>2801.97</v>
      </c>
      <c r="H429">
        <v>1</v>
      </c>
      <c r="I429">
        <v>1.1000000000000001</v>
      </c>
      <c r="J429" t="s">
        <v>1</v>
      </c>
      <c r="K429" t="s">
        <v>296</v>
      </c>
      <c r="L429" t="s">
        <v>397</v>
      </c>
      <c r="M429" t="s">
        <v>398</v>
      </c>
      <c r="N429" t="s">
        <v>426</v>
      </c>
      <c r="O429">
        <v>1</v>
      </c>
      <c r="P429" t="s">
        <v>1</v>
      </c>
      <c r="Q429" s="164">
        <v>42589</v>
      </c>
      <c r="R429" s="164">
        <v>42614</v>
      </c>
      <c r="T429" t="s">
        <v>1421</v>
      </c>
      <c r="V429" t="s">
        <v>1422</v>
      </c>
      <c r="W429" t="s">
        <v>1423</v>
      </c>
      <c r="X429" t="s">
        <v>1419</v>
      </c>
      <c r="Y429" t="s">
        <v>1422</v>
      </c>
      <c r="Z429" t="s">
        <v>1444</v>
      </c>
      <c r="AA429" t="s">
        <v>1</v>
      </c>
      <c r="AB429" s="164">
        <v>42565</v>
      </c>
      <c r="AC429" t="s">
        <v>366</v>
      </c>
      <c r="AD429" s="176">
        <v>1</v>
      </c>
    </row>
    <row r="430" spans="1:31" x14ac:dyDescent="0.35">
      <c r="A430" t="s">
        <v>434</v>
      </c>
      <c r="B430">
        <v>1152</v>
      </c>
      <c r="C430" t="s">
        <v>1419</v>
      </c>
      <c r="D430">
        <v>41598</v>
      </c>
      <c r="E430" t="s">
        <v>1419</v>
      </c>
      <c r="F430" t="s">
        <v>396</v>
      </c>
      <c r="G430" s="163">
        <v>2768.41</v>
      </c>
      <c r="H430">
        <v>1</v>
      </c>
      <c r="I430">
        <v>1.1000000000000001</v>
      </c>
      <c r="J430" t="s">
        <v>1</v>
      </c>
      <c r="K430" t="s">
        <v>296</v>
      </c>
      <c r="L430" t="s">
        <v>397</v>
      </c>
      <c r="M430" t="s">
        <v>398</v>
      </c>
      <c r="N430" t="s">
        <v>426</v>
      </c>
      <c r="O430">
        <v>1</v>
      </c>
      <c r="P430" t="s">
        <v>306</v>
      </c>
      <c r="Q430" s="164">
        <v>42589</v>
      </c>
      <c r="R430" s="164">
        <v>42248</v>
      </c>
      <c r="T430" t="s">
        <v>1421</v>
      </c>
      <c r="V430" t="s">
        <v>1422</v>
      </c>
      <c r="W430" t="s">
        <v>1423</v>
      </c>
      <c r="X430" t="s">
        <v>1419</v>
      </c>
      <c r="Y430" t="s">
        <v>1422</v>
      </c>
      <c r="Z430" t="s">
        <v>1445</v>
      </c>
      <c r="AA430" t="s">
        <v>1</v>
      </c>
      <c r="AB430" s="164">
        <v>42565</v>
      </c>
      <c r="AC430" t="s">
        <v>366</v>
      </c>
      <c r="AD430" s="176">
        <v>1</v>
      </c>
    </row>
    <row r="431" spans="1:31" x14ac:dyDescent="0.35">
      <c r="A431" t="s">
        <v>403</v>
      </c>
      <c r="B431">
        <v>1172</v>
      </c>
      <c r="C431" t="s">
        <v>1419</v>
      </c>
      <c r="D431">
        <v>41598</v>
      </c>
      <c r="E431" t="s">
        <v>1419</v>
      </c>
      <c r="F431" t="s">
        <v>396</v>
      </c>
      <c r="G431" s="163">
        <v>2768</v>
      </c>
      <c r="H431">
        <v>1</v>
      </c>
      <c r="I431">
        <v>1.1000000000000001</v>
      </c>
      <c r="J431" t="s">
        <v>1</v>
      </c>
      <c r="K431" t="s">
        <v>296</v>
      </c>
      <c r="L431" t="s">
        <v>397</v>
      </c>
      <c r="M431" t="s">
        <v>398</v>
      </c>
      <c r="N431" t="s">
        <v>426</v>
      </c>
      <c r="O431">
        <v>1</v>
      </c>
      <c r="P431" t="s">
        <v>306</v>
      </c>
      <c r="Q431" s="164">
        <v>42467</v>
      </c>
      <c r="R431" s="164">
        <v>42614</v>
      </c>
      <c r="T431" t="s">
        <v>1421</v>
      </c>
      <c r="V431" t="s">
        <v>1422</v>
      </c>
      <c r="W431" t="s">
        <v>1423</v>
      </c>
      <c r="X431" t="s">
        <v>1419</v>
      </c>
      <c r="Y431" t="s">
        <v>1422</v>
      </c>
      <c r="Z431" t="s">
        <v>1446</v>
      </c>
      <c r="AA431" t="s">
        <v>1</v>
      </c>
      <c r="AB431" s="164">
        <v>42558</v>
      </c>
      <c r="AC431" t="s">
        <v>366</v>
      </c>
      <c r="AD431" s="176">
        <v>1</v>
      </c>
    </row>
    <row r="432" spans="1:31" x14ac:dyDescent="0.35">
      <c r="A432" t="s">
        <v>447</v>
      </c>
      <c r="B432">
        <v>1279</v>
      </c>
      <c r="C432" t="s">
        <v>1419</v>
      </c>
      <c r="D432">
        <v>41598</v>
      </c>
      <c r="E432" t="s">
        <v>1419</v>
      </c>
      <c r="F432" t="s">
        <v>396</v>
      </c>
      <c r="G432" s="163">
        <v>2836.26</v>
      </c>
      <c r="H432">
        <v>1</v>
      </c>
      <c r="I432">
        <v>1.1000000000000001</v>
      </c>
      <c r="J432" t="s">
        <v>1</v>
      </c>
      <c r="K432" t="s">
        <v>296</v>
      </c>
      <c r="L432" t="s">
        <v>397</v>
      </c>
      <c r="M432" t="s">
        <v>398</v>
      </c>
      <c r="N432" t="s">
        <v>426</v>
      </c>
      <c r="O432">
        <v>1</v>
      </c>
      <c r="P432" t="s">
        <v>306</v>
      </c>
      <c r="Q432" s="164">
        <v>42589</v>
      </c>
      <c r="R432" s="164">
        <v>42614</v>
      </c>
      <c r="T432" t="s">
        <v>1421</v>
      </c>
      <c r="V432" t="s">
        <v>1422</v>
      </c>
      <c r="W432" t="s">
        <v>1423</v>
      </c>
      <c r="X432" t="s">
        <v>1419</v>
      </c>
      <c r="Y432" t="s">
        <v>1422</v>
      </c>
      <c r="Z432" t="s">
        <v>1447</v>
      </c>
      <c r="AA432" t="s">
        <v>1</v>
      </c>
      <c r="AB432" s="164">
        <v>42565</v>
      </c>
      <c r="AC432" t="s">
        <v>366</v>
      </c>
      <c r="AD432" s="176">
        <v>1</v>
      </c>
    </row>
    <row r="433" spans="1:30" x14ac:dyDescent="0.35">
      <c r="A433" t="s">
        <v>494</v>
      </c>
      <c r="B433">
        <v>1239</v>
      </c>
      <c r="C433" t="s">
        <v>1419</v>
      </c>
      <c r="D433">
        <v>41598</v>
      </c>
      <c r="E433" t="s">
        <v>1419</v>
      </c>
      <c r="F433" t="s">
        <v>396</v>
      </c>
      <c r="G433" s="163">
        <v>2928.8</v>
      </c>
      <c r="H433">
        <v>1</v>
      </c>
      <c r="I433">
        <v>1.1000000000000001</v>
      </c>
      <c r="J433" t="s">
        <v>1</v>
      </c>
      <c r="K433" t="s">
        <v>296</v>
      </c>
      <c r="L433" t="s">
        <v>397</v>
      </c>
      <c r="M433" t="s">
        <v>398</v>
      </c>
      <c r="N433" t="s">
        <v>426</v>
      </c>
      <c r="O433">
        <v>1</v>
      </c>
      <c r="P433" t="s">
        <v>306</v>
      </c>
      <c r="Q433" t="s">
        <v>1448</v>
      </c>
      <c r="R433" s="164">
        <v>42979</v>
      </c>
      <c r="T433" t="s">
        <v>1421</v>
      </c>
      <c r="V433" t="s">
        <v>1422</v>
      </c>
      <c r="W433" t="s">
        <v>1423</v>
      </c>
      <c r="X433" t="s">
        <v>1419</v>
      </c>
      <c r="Y433" t="s">
        <v>1422</v>
      </c>
      <c r="Z433" t="s">
        <v>1449</v>
      </c>
      <c r="AA433" t="s">
        <v>1</v>
      </c>
      <c r="AB433" s="164">
        <v>42712</v>
      </c>
      <c r="AC433" t="s">
        <v>366</v>
      </c>
      <c r="AD433" s="176">
        <v>1</v>
      </c>
    </row>
    <row r="434" spans="1:30" x14ac:dyDescent="0.35">
      <c r="A434" t="s">
        <v>419</v>
      </c>
      <c r="B434">
        <v>1215</v>
      </c>
      <c r="C434" t="s">
        <v>1450</v>
      </c>
      <c r="D434">
        <v>41598</v>
      </c>
      <c r="E434" t="s">
        <v>1419</v>
      </c>
      <c r="F434" t="s">
        <v>396</v>
      </c>
      <c r="G434" s="163">
        <v>2856.8</v>
      </c>
      <c r="H434">
        <v>1</v>
      </c>
      <c r="I434">
        <v>1.1000000000000001</v>
      </c>
      <c r="J434" t="s">
        <v>1</v>
      </c>
      <c r="K434" t="s">
        <v>296</v>
      </c>
      <c r="L434" t="s">
        <v>397</v>
      </c>
      <c r="M434" t="s">
        <v>398</v>
      </c>
      <c r="N434" t="s">
        <v>426</v>
      </c>
      <c r="O434">
        <v>1</v>
      </c>
      <c r="P434" t="s">
        <v>306</v>
      </c>
      <c r="Q434" s="164">
        <v>42889</v>
      </c>
      <c r="R434" s="164">
        <v>42979</v>
      </c>
      <c r="T434" t="s">
        <v>1421</v>
      </c>
      <c r="V434" t="s">
        <v>1422</v>
      </c>
      <c r="W434" t="s">
        <v>1423</v>
      </c>
      <c r="X434" t="s">
        <v>1419</v>
      </c>
      <c r="Y434" t="s">
        <v>1422</v>
      </c>
      <c r="Z434" t="s">
        <v>1451</v>
      </c>
      <c r="AA434" t="s">
        <v>1</v>
      </c>
      <c r="AB434" s="164">
        <v>42818</v>
      </c>
      <c r="AC434" t="s">
        <v>366</v>
      </c>
      <c r="AD434" s="176">
        <v>1</v>
      </c>
    </row>
    <row r="435" spans="1:30" x14ac:dyDescent="0.35">
      <c r="A435" t="s">
        <v>499</v>
      </c>
      <c r="B435">
        <v>1219</v>
      </c>
      <c r="C435" t="s">
        <v>1419</v>
      </c>
      <c r="D435">
        <v>41598</v>
      </c>
      <c r="E435" t="s">
        <v>1419</v>
      </c>
      <c r="F435" t="s">
        <v>396</v>
      </c>
      <c r="G435" s="163">
        <v>2935.68</v>
      </c>
      <c r="H435">
        <v>1</v>
      </c>
      <c r="I435">
        <v>1.1000000000000001</v>
      </c>
      <c r="J435" t="s">
        <v>1</v>
      </c>
      <c r="K435" t="s">
        <v>296</v>
      </c>
      <c r="L435" t="s">
        <v>397</v>
      </c>
      <c r="M435" t="s">
        <v>398</v>
      </c>
      <c r="N435" t="s">
        <v>426</v>
      </c>
      <c r="O435">
        <v>1</v>
      </c>
      <c r="P435" t="s">
        <v>306</v>
      </c>
      <c r="Q435" t="s">
        <v>1452</v>
      </c>
      <c r="R435" s="164">
        <v>42979</v>
      </c>
      <c r="T435" t="s">
        <v>1421</v>
      </c>
      <c r="V435" t="s">
        <v>1422</v>
      </c>
      <c r="W435" t="s">
        <v>1423</v>
      </c>
      <c r="X435" t="s">
        <v>1419</v>
      </c>
      <c r="Y435" t="s">
        <v>1422</v>
      </c>
      <c r="Z435" t="s">
        <v>1453</v>
      </c>
      <c r="AA435" t="s">
        <v>1</v>
      </c>
      <c r="AB435" s="164">
        <v>42614</v>
      </c>
      <c r="AC435" t="s">
        <v>366</v>
      </c>
      <c r="AD435" s="176">
        <v>1</v>
      </c>
    </row>
    <row r="436" spans="1:30" x14ac:dyDescent="0.35">
      <c r="A436" t="s">
        <v>566</v>
      </c>
      <c r="B436">
        <v>1288</v>
      </c>
      <c r="C436" t="s">
        <v>1419</v>
      </c>
      <c r="D436">
        <v>41598</v>
      </c>
      <c r="E436" t="s">
        <v>1419</v>
      </c>
      <c r="F436" t="s">
        <v>396</v>
      </c>
      <c r="G436" s="163">
        <v>2734</v>
      </c>
      <c r="H436">
        <v>1</v>
      </c>
      <c r="I436">
        <v>1.1000000000000001</v>
      </c>
      <c r="J436" t="s">
        <v>1</v>
      </c>
      <c r="K436" t="s">
        <v>296</v>
      </c>
      <c r="L436" t="s">
        <v>397</v>
      </c>
      <c r="M436" t="s">
        <v>398</v>
      </c>
      <c r="N436" t="s">
        <v>426</v>
      </c>
      <c r="O436">
        <v>1</v>
      </c>
      <c r="P436" t="s">
        <v>306</v>
      </c>
      <c r="Q436" t="s">
        <v>1454</v>
      </c>
      <c r="R436" s="164">
        <v>42614</v>
      </c>
      <c r="T436" t="s">
        <v>1421</v>
      </c>
      <c r="V436" t="s">
        <v>1422</v>
      </c>
      <c r="W436" t="s">
        <v>1423</v>
      </c>
      <c r="X436" t="s">
        <v>1419</v>
      </c>
      <c r="Y436" t="s">
        <v>1422</v>
      </c>
      <c r="Z436" t="s">
        <v>1455</v>
      </c>
      <c r="AA436" t="s">
        <v>1</v>
      </c>
      <c r="AB436" s="164">
        <v>42643</v>
      </c>
      <c r="AC436" t="s">
        <v>366</v>
      </c>
      <c r="AD436" s="176">
        <v>1</v>
      </c>
    </row>
    <row r="437" spans="1:30" x14ac:dyDescent="0.35">
      <c r="A437" t="s">
        <v>454</v>
      </c>
      <c r="B437">
        <v>1470</v>
      </c>
      <c r="C437" t="s">
        <v>1456</v>
      </c>
      <c r="D437">
        <v>41599</v>
      </c>
      <c r="E437" t="s">
        <v>1456</v>
      </c>
      <c r="F437" t="s">
        <v>396</v>
      </c>
      <c r="G437" s="163">
        <v>2936.98</v>
      </c>
      <c r="H437">
        <v>1</v>
      </c>
      <c r="I437">
        <v>1.1000000000000001</v>
      </c>
      <c r="J437" t="s">
        <v>1</v>
      </c>
      <c r="K437" t="s">
        <v>296</v>
      </c>
      <c r="L437" t="s">
        <v>397</v>
      </c>
      <c r="M437" t="s">
        <v>398</v>
      </c>
      <c r="N437" t="s">
        <v>426</v>
      </c>
      <c r="O437">
        <v>1</v>
      </c>
      <c r="P437" t="s">
        <v>306</v>
      </c>
      <c r="Q437" t="s">
        <v>1420</v>
      </c>
      <c r="R437" s="164">
        <v>42979</v>
      </c>
      <c r="T437" t="s">
        <v>1457</v>
      </c>
      <c r="V437" t="s">
        <v>1458</v>
      </c>
      <c r="W437" t="s">
        <v>1459</v>
      </c>
      <c r="X437" t="s">
        <v>1456</v>
      </c>
      <c r="Y437" t="s">
        <v>1460</v>
      </c>
      <c r="Z437" t="s">
        <v>1461</v>
      </c>
      <c r="AA437" t="s">
        <v>1</v>
      </c>
      <c r="AB437" s="164">
        <v>42712</v>
      </c>
      <c r="AC437" t="s">
        <v>366</v>
      </c>
      <c r="AD437" s="176">
        <v>1</v>
      </c>
    </row>
    <row r="438" spans="1:30" x14ac:dyDescent="0.35">
      <c r="A438" t="s">
        <v>291</v>
      </c>
      <c r="B438">
        <v>1166</v>
      </c>
      <c r="C438" t="s">
        <v>1458</v>
      </c>
      <c r="D438">
        <v>41599</v>
      </c>
      <c r="E438" t="s">
        <v>1456</v>
      </c>
      <c r="F438" t="s">
        <v>396</v>
      </c>
      <c r="G438" s="163">
        <v>2916.69</v>
      </c>
      <c r="H438">
        <v>1</v>
      </c>
      <c r="I438">
        <v>1.1000000000000001</v>
      </c>
      <c r="J438" t="s">
        <v>1</v>
      </c>
      <c r="K438" t="s">
        <v>296</v>
      </c>
      <c r="L438" t="s">
        <v>397</v>
      </c>
      <c r="M438" t="s">
        <v>398</v>
      </c>
      <c r="N438" t="s">
        <v>426</v>
      </c>
      <c r="O438">
        <v>1</v>
      </c>
      <c r="P438" t="s">
        <v>1</v>
      </c>
      <c r="Q438" t="s">
        <v>1426</v>
      </c>
      <c r="R438" s="164">
        <v>42979</v>
      </c>
      <c r="T438" t="s">
        <v>1457</v>
      </c>
      <c r="V438" t="s">
        <v>1458</v>
      </c>
      <c r="W438" t="s">
        <v>1459</v>
      </c>
      <c r="X438" t="s">
        <v>1456</v>
      </c>
      <c r="Y438" t="s">
        <v>1460</v>
      </c>
      <c r="Z438" t="s">
        <v>1462</v>
      </c>
      <c r="AA438" t="s">
        <v>1</v>
      </c>
      <c r="AB438" s="164">
        <v>42600</v>
      </c>
      <c r="AC438" t="s">
        <v>366</v>
      </c>
      <c r="AD438" s="176">
        <v>1</v>
      </c>
    </row>
    <row r="439" spans="1:30" x14ac:dyDescent="0.35">
      <c r="A439" t="s">
        <v>305</v>
      </c>
      <c r="B439">
        <v>1302</v>
      </c>
      <c r="C439" t="s">
        <v>1456</v>
      </c>
      <c r="D439">
        <v>41599</v>
      </c>
      <c r="E439" t="s">
        <v>1456</v>
      </c>
      <c r="F439" t="s">
        <v>396</v>
      </c>
      <c r="G439" s="163">
        <v>2764.48</v>
      </c>
      <c r="H439">
        <v>1</v>
      </c>
      <c r="I439">
        <v>1.1000000000000001</v>
      </c>
      <c r="J439" t="s">
        <v>1</v>
      </c>
      <c r="K439" t="s">
        <v>296</v>
      </c>
      <c r="L439" t="s">
        <v>397</v>
      </c>
      <c r="M439" t="s">
        <v>398</v>
      </c>
      <c r="N439" t="s">
        <v>426</v>
      </c>
      <c r="O439">
        <v>1</v>
      </c>
      <c r="P439" t="s">
        <v>306</v>
      </c>
      <c r="Q439" s="164">
        <v>42589</v>
      </c>
      <c r="R439" s="164">
        <v>42614</v>
      </c>
      <c r="T439" t="s">
        <v>1457</v>
      </c>
      <c r="V439" t="s">
        <v>1458</v>
      </c>
      <c r="W439" t="s">
        <v>1459</v>
      </c>
      <c r="X439" t="s">
        <v>1456</v>
      </c>
      <c r="Y439" t="s">
        <v>1460</v>
      </c>
      <c r="Z439" t="s">
        <v>1463</v>
      </c>
      <c r="AA439" t="s">
        <v>1</v>
      </c>
      <c r="AB439" s="164">
        <v>42570</v>
      </c>
      <c r="AC439" t="s">
        <v>366</v>
      </c>
      <c r="AD439" s="176">
        <v>1</v>
      </c>
    </row>
    <row r="440" spans="1:30" x14ac:dyDescent="0.35">
      <c r="A440" t="s">
        <v>317</v>
      </c>
      <c r="B440">
        <v>1256</v>
      </c>
      <c r="C440" t="s">
        <v>1456</v>
      </c>
      <c r="D440">
        <v>41599</v>
      </c>
      <c r="E440" t="s">
        <v>1456</v>
      </c>
      <c r="F440" t="s">
        <v>396</v>
      </c>
      <c r="G440" s="163">
        <v>2720.24</v>
      </c>
      <c r="H440">
        <v>1</v>
      </c>
      <c r="I440">
        <v>1.1000000000000001</v>
      </c>
      <c r="J440" t="s">
        <v>1</v>
      </c>
      <c r="K440" t="s">
        <v>296</v>
      </c>
      <c r="L440" t="s">
        <v>397</v>
      </c>
      <c r="M440" t="s">
        <v>398</v>
      </c>
      <c r="N440" t="s">
        <v>426</v>
      </c>
      <c r="O440">
        <v>1</v>
      </c>
      <c r="P440" t="s">
        <v>306</v>
      </c>
      <c r="Q440" t="s">
        <v>1464</v>
      </c>
      <c r="R440" s="164">
        <v>45536</v>
      </c>
      <c r="T440" t="s">
        <v>1457</v>
      </c>
      <c r="V440" t="s">
        <v>1458</v>
      </c>
      <c r="W440" t="s">
        <v>1459</v>
      </c>
      <c r="X440" t="s">
        <v>1456</v>
      </c>
      <c r="Y440" t="s">
        <v>1460</v>
      </c>
      <c r="Z440" t="s">
        <v>1465</v>
      </c>
      <c r="AA440" t="s">
        <v>1</v>
      </c>
      <c r="AB440" s="164">
        <v>45138</v>
      </c>
      <c r="AC440" t="s">
        <v>366</v>
      </c>
      <c r="AD440" s="176">
        <v>1</v>
      </c>
    </row>
    <row r="441" spans="1:30" x14ac:dyDescent="0.35">
      <c r="A441" t="s">
        <v>469</v>
      </c>
      <c r="B441">
        <v>1193</v>
      </c>
      <c r="C441" t="s">
        <v>1456</v>
      </c>
      <c r="D441">
        <v>41599</v>
      </c>
      <c r="E441" t="s">
        <v>1456</v>
      </c>
      <c r="F441" t="s">
        <v>396</v>
      </c>
      <c r="G441" s="163">
        <v>2818.08</v>
      </c>
      <c r="H441">
        <v>1</v>
      </c>
      <c r="I441">
        <v>1.1000000000000001</v>
      </c>
      <c r="J441" t="s">
        <v>1</v>
      </c>
      <c r="K441" t="s">
        <v>296</v>
      </c>
      <c r="L441" t="s">
        <v>397</v>
      </c>
      <c r="M441" t="s">
        <v>398</v>
      </c>
      <c r="N441" t="s">
        <v>426</v>
      </c>
      <c r="O441">
        <v>1</v>
      </c>
      <c r="P441" t="s">
        <v>306</v>
      </c>
      <c r="Q441" t="s">
        <v>1435</v>
      </c>
      <c r="R441" s="164">
        <v>42614</v>
      </c>
      <c r="T441" t="s">
        <v>1457</v>
      </c>
      <c r="V441" t="s">
        <v>1458</v>
      </c>
      <c r="W441" t="s">
        <v>1459</v>
      </c>
      <c r="X441" t="s">
        <v>1456</v>
      </c>
      <c r="Y441" t="s">
        <v>1460</v>
      </c>
      <c r="Z441" t="s">
        <v>1466</v>
      </c>
      <c r="AA441" t="s">
        <v>1</v>
      </c>
      <c r="AB441" s="164">
        <v>42614</v>
      </c>
      <c r="AC441" t="s">
        <v>366</v>
      </c>
      <c r="AD441" s="176">
        <v>1</v>
      </c>
    </row>
    <row r="442" spans="1:30" x14ac:dyDescent="0.35">
      <c r="A442" t="s">
        <v>324</v>
      </c>
      <c r="B442">
        <v>1297</v>
      </c>
      <c r="C442" t="s">
        <v>1456</v>
      </c>
      <c r="D442">
        <v>41599</v>
      </c>
      <c r="E442" t="s">
        <v>1456</v>
      </c>
      <c r="F442" t="s">
        <v>396</v>
      </c>
      <c r="G442" s="163">
        <v>2840</v>
      </c>
      <c r="H442">
        <v>1</v>
      </c>
      <c r="I442">
        <v>1.1000000000000001</v>
      </c>
      <c r="J442" t="s">
        <v>1</v>
      </c>
      <c r="K442" t="s">
        <v>296</v>
      </c>
      <c r="L442" t="s">
        <v>397</v>
      </c>
      <c r="M442" t="s">
        <v>398</v>
      </c>
      <c r="N442" t="s">
        <v>426</v>
      </c>
      <c r="O442">
        <v>1</v>
      </c>
      <c r="P442" t="s">
        <v>306</v>
      </c>
      <c r="Q442" s="164">
        <v>42590</v>
      </c>
      <c r="R442" s="164">
        <v>42614</v>
      </c>
      <c r="T442" t="s">
        <v>1457</v>
      </c>
      <c r="V442" t="s">
        <v>1458</v>
      </c>
      <c r="W442" t="s">
        <v>1459</v>
      </c>
      <c r="X442" t="s">
        <v>1456</v>
      </c>
      <c r="Y442" t="s">
        <v>1460</v>
      </c>
      <c r="Z442" t="s">
        <v>1467</v>
      </c>
      <c r="AA442" t="s">
        <v>1</v>
      </c>
      <c r="AB442" s="164">
        <v>42590</v>
      </c>
      <c r="AC442" t="s">
        <v>366</v>
      </c>
      <c r="AD442" s="176">
        <v>1</v>
      </c>
    </row>
    <row r="443" spans="1:30" x14ac:dyDescent="0.35">
      <c r="A443" t="s">
        <v>309</v>
      </c>
      <c r="B443">
        <v>1250</v>
      </c>
      <c r="C443" t="s">
        <v>1456</v>
      </c>
      <c r="D443">
        <v>41599</v>
      </c>
      <c r="E443" t="s">
        <v>1456</v>
      </c>
      <c r="F443" t="s">
        <v>396</v>
      </c>
      <c r="G443" s="163">
        <v>2936.42</v>
      </c>
      <c r="H443">
        <v>1</v>
      </c>
      <c r="I443">
        <v>1.1000000000000001</v>
      </c>
      <c r="J443" t="s">
        <v>1</v>
      </c>
      <c r="K443" t="s">
        <v>296</v>
      </c>
      <c r="L443" t="s">
        <v>397</v>
      </c>
      <c r="M443" t="s">
        <v>398</v>
      </c>
      <c r="N443" t="s">
        <v>426</v>
      </c>
      <c r="O443">
        <v>1</v>
      </c>
      <c r="P443" t="s">
        <v>306</v>
      </c>
      <c r="Q443" t="s">
        <v>1438</v>
      </c>
      <c r="R443" s="164">
        <v>42979</v>
      </c>
      <c r="T443" t="s">
        <v>1457</v>
      </c>
      <c r="V443" t="s">
        <v>1458</v>
      </c>
      <c r="W443" t="s">
        <v>1459</v>
      </c>
      <c r="X443" t="s">
        <v>1456</v>
      </c>
      <c r="Y443" t="s">
        <v>1460</v>
      </c>
      <c r="Z443" t="s">
        <v>1468</v>
      </c>
      <c r="AA443" t="s">
        <v>1</v>
      </c>
      <c r="AB443" s="164">
        <v>42677</v>
      </c>
      <c r="AC443" t="s">
        <v>366</v>
      </c>
      <c r="AD443" s="176">
        <v>1</v>
      </c>
    </row>
    <row r="444" spans="1:30" x14ac:dyDescent="0.35">
      <c r="A444" t="s">
        <v>476</v>
      </c>
      <c r="B444">
        <v>1332</v>
      </c>
      <c r="C444" t="s">
        <v>1469</v>
      </c>
      <c r="D444">
        <v>41599</v>
      </c>
      <c r="E444" t="s">
        <v>1456</v>
      </c>
      <c r="F444" t="s">
        <v>396</v>
      </c>
      <c r="G444" s="163">
        <v>2934.76</v>
      </c>
      <c r="H444">
        <v>1</v>
      </c>
      <c r="I444">
        <v>1.1000000000000001</v>
      </c>
      <c r="J444" t="s">
        <v>1</v>
      </c>
      <c r="K444" t="s">
        <v>296</v>
      </c>
      <c r="L444" t="s">
        <v>397</v>
      </c>
      <c r="M444" t="s">
        <v>398</v>
      </c>
      <c r="N444" t="s">
        <v>426</v>
      </c>
      <c r="O444">
        <v>1</v>
      </c>
      <c r="P444" t="s">
        <v>306</v>
      </c>
      <c r="Q444" s="164">
        <v>42589</v>
      </c>
      <c r="R444" s="164">
        <v>42979</v>
      </c>
      <c r="T444" t="s">
        <v>1457</v>
      </c>
      <c r="V444" t="s">
        <v>1458</v>
      </c>
      <c r="W444" t="s">
        <v>1459</v>
      </c>
      <c r="X444" t="s">
        <v>1456</v>
      </c>
      <c r="Y444" t="s">
        <v>1460</v>
      </c>
      <c r="Z444" t="s">
        <v>1470</v>
      </c>
      <c r="AA444" t="s">
        <v>1</v>
      </c>
      <c r="AB444" s="164">
        <v>42590</v>
      </c>
      <c r="AC444" t="s">
        <v>366</v>
      </c>
      <c r="AD444" s="176">
        <v>1</v>
      </c>
    </row>
    <row r="445" spans="1:30" x14ac:dyDescent="0.35">
      <c r="A445" t="s">
        <v>482</v>
      </c>
      <c r="B445">
        <v>1269</v>
      </c>
      <c r="C445" t="s">
        <v>1456</v>
      </c>
      <c r="D445">
        <v>41599</v>
      </c>
      <c r="E445" t="s">
        <v>1456</v>
      </c>
      <c r="F445" t="s">
        <v>396</v>
      </c>
      <c r="G445" s="163">
        <v>2766.32</v>
      </c>
      <c r="H445">
        <v>1</v>
      </c>
      <c r="I445">
        <v>1.1000000000000001</v>
      </c>
      <c r="J445" t="s">
        <v>1</v>
      </c>
      <c r="K445" t="s">
        <v>296</v>
      </c>
      <c r="L445" t="s">
        <v>397</v>
      </c>
      <c r="M445" t="s">
        <v>398</v>
      </c>
      <c r="N445" t="s">
        <v>426</v>
      </c>
      <c r="O445">
        <v>1</v>
      </c>
      <c r="P445" t="s">
        <v>306</v>
      </c>
      <c r="Q445" s="164">
        <v>42589</v>
      </c>
      <c r="R445" s="164">
        <v>42248</v>
      </c>
      <c r="T445" t="s">
        <v>1457</v>
      </c>
      <c r="V445" t="s">
        <v>1458</v>
      </c>
      <c r="W445" t="s">
        <v>1459</v>
      </c>
      <c r="X445" t="s">
        <v>1456</v>
      </c>
      <c r="Y445" t="s">
        <v>1460</v>
      </c>
      <c r="Z445" t="s">
        <v>1471</v>
      </c>
      <c r="AA445" t="s">
        <v>1</v>
      </c>
      <c r="AB445" s="164">
        <v>42565</v>
      </c>
      <c r="AC445" t="s">
        <v>366</v>
      </c>
      <c r="AD445" s="176">
        <v>1</v>
      </c>
    </row>
    <row r="446" spans="1:30" x14ac:dyDescent="0.35">
      <c r="A446" t="s">
        <v>432</v>
      </c>
      <c r="B446">
        <v>1301</v>
      </c>
      <c r="C446" t="s">
        <v>1456</v>
      </c>
      <c r="D446">
        <v>41599</v>
      </c>
      <c r="E446" t="s">
        <v>1456</v>
      </c>
      <c r="F446" t="s">
        <v>396</v>
      </c>
      <c r="G446" s="163">
        <v>2838.18</v>
      </c>
      <c r="H446">
        <v>1</v>
      </c>
      <c r="I446">
        <v>1.1000000000000001</v>
      </c>
      <c r="J446" t="s">
        <v>1</v>
      </c>
      <c r="K446" t="s">
        <v>296</v>
      </c>
      <c r="L446" t="s">
        <v>397</v>
      </c>
      <c r="M446" t="s">
        <v>398</v>
      </c>
      <c r="N446" t="s">
        <v>426</v>
      </c>
      <c r="O446">
        <v>1</v>
      </c>
      <c r="P446" t="s">
        <v>306</v>
      </c>
      <c r="Q446" t="s">
        <v>1440</v>
      </c>
      <c r="R446" s="164">
        <v>43101</v>
      </c>
      <c r="T446" t="s">
        <v>1457</v>
      </c>
      <c r="V446" t="s">
        <v>1458</v>
      </c>
      <c r="W446" t="s">
        <v>1459</v>
      </c>
      <c r="X446" t="s">
        <v>1456</v>
      </c>
      <c r="Y446" t="s">
        <v>1460</v>
      </c>
      <c r="Z446" t="s">
        <v>1472</v>
      </c>
      <c r="AA446" t="s">
        <v>1</v>
      </c>
      <c r="AB446" s="164">
        <v>42640</v>
      </c>
      <c r="AC446" t="s">
        <v>366</v>
      </c>
      <c r="AD446" s="176">
        <v>1</v>
      </c>
    </row>
    <row r="447" spans="1:30" x14ac:dyDescent="0.35">
      <c r="A447" t="s">
        <v>584</v>
      </c>
      <c r="B447">
        <v>1366</v>
      </c>
      <c r="C447" t="s">
        <v>1456</v>
      </c>
      <c r="D447">
        <v>41599</v>
      </c>
      <c r="E447" t="s">
        <v>1456</v>
      </c>
      <c r="F447" t="s">
        <v>396</v>
      </c>
      <c r="G447" s="163">
        <v>2915.72</v>
      </c>
      <c r="H447">
        <v>1</v>
      </c>
      <c r="I447">
        <v>1.1000000000000001</v>
      </c>
      <c r="J447" t="s">
        <v>1</v>
      </c>
      <c r="K447" t="s">
        <v>296</v>
      </c>
      <c r="L447" t="s">
        <v>397</v>
      </c>
      <c r="M447" t="s">
        <v>398</v>
      </c>
      <c r="N447" t="s">
        <v>426</v>
      </c>
      <c r="O447">
        <v>1</v>
      </c>
      <c r="P447" t="s">
        <v>306</v>
      </c>
      <c r="Q447" s="164">
        <v>42439</v>
      </c>
      <c r="R447" s="164">
        <v>42979</v>
      </c>
      <c r="T447" t="s">
        <v>1457</v>
      </c>
      <c r="V447" t="s">
        <v>1458</v>
      </c>
      <c r="W447" t="s">
        <v>1459</v>
      </c>
      <c r="X447" t="s">
        <v>1456</v>
      </c>
      <c r="Y447" t="s">
        <v>1460</v>
      </c>
      <c r="Z447" t="s">
        <v>1473</v>
      </c>
      <c r="AA447" t="s">
        <v>1</v>
      </c>
      <c r="AB447" s="164">
        <v>42655</v>
      </c>
      <c r="AC447" t="s">
        <v>366</v>
      </c>
      <c r="AD447" s="176">
        <v>1</v>
      </c>
    </row>
    <row r="448" spans="1:30" x14ac:dyDescent="0.35">
      <c r="A448" t="s">
        <v>434</v>
      </c>
      <c r="B448">
        <v>1165</v>
      </c>
      <c r="C448" t="s">
        <v>1456</v>
      </c>
      <c r="D448">
        <v>41599</v>
      </c>
      <c r="E448" t="s">
        <v>1456</v>
      </c>
      <c r="F448" t="s">
        <v>396</v>
      </c>
      <c r="G448" s="163">
        <v>3026</v>
      </c>
      <c r="H448">
        <v>1</v>
      </c>
      <c r="I448">
        <v>1.1000000000000001</v>
      </c>
      <c r="J448" t="s">
        <v>1</v>
      </c>
      <c r="K448" t="s">
        <v>296</v>
      </c>
      <c r="L448" t="s">
        <v>397</v>
      </c>
      <c r="M448" t="s">
        <v>398</v>
      </c>
      <c r="N448" t="s">
        <v>426</v>
      </c>
      <c r="O448">
        <v>1</v>
      </c>
      <c r="P448" t="s">
        <v>306</v>
      </c>
      <c r="Q448" t="s">
        <v>1474</v>
      </c>
      <c r="R448" s="164">
        <v>43344</v>
      </c>
      <c r="T448" t="s">
        <v>1457</v>
      </c>
      <c r="V448" t="s">
        <v>1458</v>
      </c>
      <c r="W448" t="s">
        <v>1459</v>
      </c>
      <c r="X448" t="s">
        <v>1456</v>
      </c>
      <c r="Y448" t="s">
        <v>1460</v>
      </c>
      <c r="Z448" t="s">
        <v>1475</v>
      </c>
      <c r="AA448" t="s">
        <v>1</v>
      </c>
      <c r="AB448" s="164">
        <v>43152</v>
      </c>
      <c r="AC448" t="s">
        <v>366</v>
      </c>
      <c r="AD448" s="176">
        <v>1</v>
      </c>
    </row>
    <row r="449" spans="1:31" x14ac:dyDescent="0.35">
      <c r="A449" t="s">
        <v>403</v>
      </c>
      <c r="B449">
        <v>1168</v>
      </c>
      <c r="C449" t="s">
        <v>1456</v>
      </c>
      <c r="D449">
        <v>41599</v>
      </c>
      <c r="E449" t="s">
        <v>1456</v>
      </c>
      <c r="F449" t="s">
        <v>396</v>
      </c>
      <c r="G449" s="163">
        <v>2768</v>
      </c>
      <c r="H449">
        <v>1</v>
      </c>
      <c r="I449">
        <v>1.1000000000000001</v>
      </c>
      <c r="J449" t="s">
        <v>1</v>
      </c>
      <c r="K449" t="s">
        <v>296</v>
      </c>
      <c r="L449" t="s">
        <v>397</v>
      </c>
      <c r="M449" t="s">
        <v>398</v>
      </c>
      <c r="N449" t="s">
        <v>426</v>
      </c>
      <c r="O449">
        <v>1</v>
      </c>
      <c r="P449" t="s">
        <v>306</v>
      </c>
      <c r="Q449" s="164">
        <v>42497</v>
      </c>
      <c r="R449" s="164">
        <v>42614</v>
      </c>
      <c r="T449" t="s">
        <v>1457</v>
      </c>
      <c r="V449" t="s">
        <v>1458</v>
      </c>
      <c r="W449" t="s">
        <v>1459</v>
      </c>
      <c r="X449" t="s">
        <v>1456</v>
      </c>
      <c r="Y449" t="s">
        <v>1460</v>
      </c>
      <c r="Z449" t="s">
        <v>1476</v>
      </c>
      <c r="AA449" t="s">
        <v>1</v>
      </c>
      <c r="AB449" s="164">
        <v>42558</v>
      </c>
      <c r="AC449" t="s">
        <v>366</v>
      </c>
      <c r="AD449" s="176">
        <v>1</v>
      </c>
    </row>
    <row r="450" spans="1:31" x14ac:dyDescent="0.35">
      <c r="A450" t="s">
        <v>447</v>
      </c>
      <c r="B450">
        <v>1269</v>
      </c>
      <c r="C450" t="s">
        <v>1456</v>
      </c>
      <c r="D450">
        <v>41599</v>
      </c>
      <c r="E450" t="s">
        <v>1456</v>
      </c>
      <c r="F450" t="s">
        <v>396</v>
      </c>
      <c r="G450" s="163">
        <v>2836.26</v>
      </c>
      <c r="H450">
        <v>1</v>
      </c>
      <c r="I450">
        <v>1.1000000000000001</v>
      </c>
      <c r="J450" t="s">
        <v>1</v>
      </c>
      <c r="K450" t="s">
        <v>296</v>
      </c>
      <c r="L450" t="s">
        <v>397</v>
      </c>
      <c r="M450" t="s">
        <v>398</v>
      </c>
      <c r="N450" t="s">
        <v>426</v>
      </c>
      <c r="O450">
        <v>1</v>
      </c>
      <c r="P450" t="s">
        <v>306</v>
      </c>
      <c r="Q450" s="164">
        <v>42589</v>
      </c>
      <c r="R450" s="164">
        <v>42614</v>
      </c>
      <c r="T450" t="s">
        <v>1457</v>
      </c>
      <c r="V450" t="s">
        <v>1458</v>
      </c>
      <c r="W450" t="s">
        <v>1459</v>
      </c>
      <c r="X450" t="s">
        <v>1456</v>
      </c>
      <c r="Y450" t="s">
        <v>1460</v>
      </c>
      <c r="Z450" t="s">
        <v>1477</v>
      </c>
      <c r="AA450" t="s">
        <v>1</v>
      </c>
      <c r="AB450" s="164">
        <v>42565</v>
      </c>
      <c r="AC450" t="s">
        <v>366</v>
      </c>
      <c r="AD450" s="176">
        <v>1</v>
      </c>
    </row>
    <row r="451" spans="1:31" x14ac:dyDescent="0.35">
      <c r="A451" t="s">
        <v>494</v>
      </c>
      <c r="B451">
        <v>1238</v>
      </c>
      <c r="C451" t="s">
        <v>1456</v>
      </c>
      <c r="D451">
        <v>41599</v>
      </c>
      <c r="E451" t="s">
        <v>1456</v>
      </c>
      <c r="F451" t="s">
        <v>396</v>
      </c>
      <c r="G451" s="163">
        <v>2928.8</v>
      </c>
      <c r="H451">
        <v>1</v>
      </c>
      <c r="I451">
        <v>1.1000000000000001</v>
      </c>
      <c r="J451" t="s">
        <v>1</v>
      </c>
      <c r="K451" t="s">
        <v>296</v>
      </c>
      <c r="L451" t="s">
        <v>397</v>
      </c>
      <c r="M451" t="s">
        <v>398</v>
      </c>
      <c r="N451" t="s">
        <v>426</v>
      </c>
      <c r="O451">
        <v>1</v>
      </c>
      <c r="P451" t="s">
        <v>306</v>
      </c>
      <c r="Q451" t="s">
        <v>1448</v>
      </c>
      <c r="R451" s="164">
        <v>42979</v>
      </c>
      <c r="T451" t="s">
        <v>1457</v>
      </c>
      <c r="V451" t="s">
        <v>1458</v>
      </c>
      <c r="W451" t="s">
        <v>1459</v>
      </c>
      <c r="X451" t="s">
        <v>1456</v>
      </c>
      <c r="Y451" t="s">
        <v>1460</v>
      </c>
      <c r="Z451" t="s">
        <v>1478</v>
      </c>
      <c r="AA451" t="s">
        <v>1</v>
      </c>
      <c r="AB451" s="164">
        <v>42744</v>
      </c>
      <c r="AC451" t="s">
        <v>366</v>
      </c>
      <c r="AD451" s="176">
        <v>1</v>
      </c>
    </row>
    <row r="452" spans="1:31" x14ac:dyDescent="0.35">
      <c r="A452" t="s">
        <v>414</v>
      </c>
      <c r="B452">
        <v>1235</v>
      </c>
      <c r="C452" t="s">
        <v>1456</v>
      </c>
      <c r="D452">
        <v>41599</v>
      </c>
      <c r="E452" t="s">
        <v>1456</v>
      </c>
      <c r="F452" t="s">
        <v>396</v>
      </c>
      <c r="G452" s="163">
        <v>2849.32</v>
      </c>
      <c r="H452">
        <v>1</v>
      </c>
      <c r="I452">
        <v>1.1000000000000001</v>
      </c>
      <c r="J452" t="s">
        <v>1</v>
      </c>
      <c r="K452" t="s">
        <v>296</v>
      </c>
      <c r="L452" t="s">
        <v>397</v>
      </c>
      <c r="M452" t="s">
        <v>398</v>
      </c>
      <c r="N452" t="s">
        <v>426</v>
      </c>
      <c r="O452">
        <v>1</v>
      </c>
      <c r="P452" t="s">
        <v>306</v>
      </c>
      <c r="Q452" s="164">
        <v>42589</v>
      </c>
      <c r="R452" s="164">
        <v>42614</v>
      </c>
      <c r="T452" t="s">
        <v>1457</v>
      </c>
      <c r="V452" t="s">
        <v>1458</v>
      </c>
      <c r="W452" t="s">
        <v>1459</v>
      </c>
      <c r="X452" t="s">
        <v>1456</v>
      </c>
      <c r="Y452" t="s">
        <v>1460</v>
      </c>
      <c r="Z452" t="s">
        <v>1479</v>
      </c>
      <c r="AA452" t="s">
        <v>1</v>
      </c>
      <c r="AB452" s="164">
        <v>42565</v>
      </c>
      <c r="AC452" t="s">
        <v>366</v>
      </c>
      <c r="AD452" s="176">
        <v>1</v>
      </c>
    </row>
    <row r="453" spans="1:31" x14ac:dyDescent="0.35">
      <c r="A453" t="s">
        <v>419</v>
      </c>
      <c r="B453">
        <v>1216</v>
      </c>
      <c r="C453" t="s">
        <v>1456</v>
      </c>
      <c r="D453">
        <v>41599</v>
      </c>
      <c r="E453" t="s">
        <v>1456</v>
      </c>
      <c r="F453" t="s">
        <v>396</v>
      </c>
      <c r="G453" s="163">
        <v>2856.8</v>
      </c>
      <c r="H453">
        <v>1</v>
      </c>
      <c r="I453">
        <v>1.1000000000000001</v>
      </c>
      <c r="J453" t="s">
        <v>1</v>
      </c>
      <c r="K453" t="s">
        <v>296</v>
      </c>
      <c r="L453" t="s">
        <v>397</v>
      </c>
      <c r="M453" t="s">
        <v>398</v>
      </c>
      <c r="N453" t="s">
        <v>426</v>
      </c>
      <c r="O453">
        <v>1</v>
      </c>
      <c r="P453" t="s">
        <v>306</v>
      </c>
      <c r="Q453" s="164">
        <v>42889</v>
      </c>
      <c r="R453" s="164">
        <v>42979</v>
      </c>
      <c r="T453" t="s">
        <v>1457</v>
      </c>
      <c r="V453" t="s">
        <v>1458</v>
      </c>
      <c r="W453" t="s">
        <v>1459</v>
      </c>
      <c r="X453" t="s">
        <v>1456</v>
      </c>
      <c r="Y453" t="s">
        <v>1460</v>
      </c>
      <c r="Z453" t="s">
        <v>1480</v>
      </c>
      <c r="AA453" t="s">
        <v>1</v>
      </c>
      <c r="AB453" s="164">
        <v>42818</v>
      </c>
      <c r="AC453" t="s">
        <v>366</v>
      </c>
      <c r="AD453" s="176">
        <v>1</v>
      </c>
    </row>
    <row r="454" spans="1:31" x14ac:dyDescent="0.35">
      <c r="A454" t="s">
        <v>314</v>
      </c>
      <c r="B454">
        <v>1319</v>
      </c>
      <c r="C454" t="s">
        <v>1456</v>
      </c>
      <c r="D454">
        <v>41599</v>
      </c>
      <c r="E454" t="s">
        <v>1456</v>
      </c>
      <c r="F454" t="s">
        <v>396</v>
      </c>
      <c r="G454" s="163">
        <v>2848</v>
      </c>
      <c r="H454">
        <v>1</v>
      </c>
      <c r="I454">
        <v>1.1000000000000001</v>
      </c>
      <c r="J454" t="s">
        <v>1</v>
      </c>
      <c r="K454" t="s">
        <v>296</v>
      </c>
      <c r="L454" t="s">
        <v>397</v>
      </c>
      <c r="M454" t="s">
        <v>398</v>
      </c>
      <c r="N454" t="s">
        <v>426</v>
      </c>
      <c r="O454">
        <v>1</v>
      </c>
      <c r="P454" t="s">
        <v>306</v>
      </c>
      <c r="Q454" s="164">
        <v>42589</v>
      </c>
      <c r="R454" s="164">
        <v>42614</v>
      </c>
      <c r="T454" t="s">
        <v>1457</v>
      </c>
      <c r="V454" t="s">
        <v>1458</v>
      </c>
      <c r="W454" t="s">
        <v>1459</v>
      </c>
      <c r="X454" t="s">
        <v>1456</v>
      </c>
      <c r="Y454" t="s">
        <v>1460</v>
      </c>
      <c r="Z454" t="s">
        <v>1481</v>
      </c>
      <c r="AA454" t="s">
        <v>1</v>
      </c>
      <c r="AB454" s="164">
        <v>42591</v>
      </c>
      <c r="AC454" t="s">
        <v>366</v>
      </c>
      <c r="AD454" s="176">
        <v>1</v>
      </c>
    </row>
    <row r="455" spans="1:31" x14ac:dyDescent="0.35">
      <c r="A455" t="s">
        <v>711</v>
      </c>
      <c r="B455">
        <v>1249</v>
      </c>
      <c r="C455" t="s">
        <v>1456</v>
      </c>
      <c r="D455">
        <v>41599</v>
      </c>
      <c r="E455" t="s">
        <v>1456</v>
      </c>
      <c r="F455" t="s">
        <v>396</v>
      </c>
      <c r="G455" s="163">
        <v>2750</v>
      </c>
      <c r="H455">
        <v>1</v>
      </c>
      <c r="I455">
        <v>1.1000000000000001</v>
      </c>
      <c r="J455" t="s">
        <v>1</v>
      </c>
      <c r="K455" t="s">
        <v>296</v>
      </c>
      <c r="L455" t="s">
        <v>397</v>
      </c>
      <c r="M455" t="s">
        <v>398</v>
      </c>
      <c r="N455" t="s">
        <v>426</v>
      </c>
      <c r="O455">
        <v>1</v>
      </c>
      <c r="P455" t="s">
        <v>306</v>
      </c>
      <c r="Q455" s="164">
        <v>42589</v>
      </c>
      <c r="R455" s="164">
        <v>42248</v>
      </c>
      <c r="T455" t="s">
        <v>1457</v>
      </c>
      <c r="V455" t="s">
        <v>1458</v>
      </c>
      <c r="W455" t="s">
        <v>1459</v>
      </c>
      <c r="X455" t="s">
        <v>1456</v>
      </c>
      <c r="Y455" t="s">
        <v>1460</v>
      </c>
      <c r="Z455" t="s">
        <v>1482</v>
      </c>
      <c r="AA455" t="s">
        <v>1</v>
      </c>
      <c r="AB455" s="164">
        <v>42565</v>
      </c>
      <c r="AC455" t="s">
        <v>366</v>
      </c>
      <c r="AD455" s="176">
        <v>1</v>
      </c>
    </row>
    <row r="456" spans="1:31" x14ac:dyDescent="0.35">
      <c r="A456" t="s">
        <v>499</v>
      </c>
      <c r="B456">
        <v>1220</v>
      </c>
      <c r="C456" t="s">
        <v>1456</v>
      </c>
      <c r="D456">
        <v>41599</v>
      </c>
      <c r="E456" t="s">
        <v>1456</v>
      </c>
      <c r="F456" t="s">
        <v>396</v>
      </c>
      <c r="G456" s="163">
        <v>2935.68</v>
      </c>
      <c r="H456">
        <v>1</v>
      </c>
      <c r="I456">
        <v>1.1000000000000001</v>
      </c>
      <c r="J456" t="s">
        <v>1</v>
      </c>
      <c r="K456" t="s">
        <v>296</v>
      </c>
      <c r="L456" t="s">
        <v>397</v>
      </c>
      <c r="M456" t="s">
        <v>398</v>
      </c>
      <c r="N456" t="s">
        <v>426</v>
      </c>
      <c r="O456">
        <v>1</v>
      </c>
      <c r="P456" t="s">
        <v>306</v>
      </c>
      <c r="Q456" s="164">
        <v>42651</v>
      </c>
      <c r="R456" s="164">
        <v>42979</v>
      </c>
      <c r="T456" t="s">
        <v>1457</v>
      </c>
      <c r="V456" t="s">
        <v>1458</v>
      </c>
      <c r="W456" t="s">
        <v>1459</v>
      </c>
      <c r="X456" t="s">
        <v>1456</v>
      </c>
      <c r="Y456" t="s">
        <v>1460</v>
      </c>
      <c r="Z456" t="s">
        <v>1483</v>
      </c>
      <c r="AA456" t="s">
        <v>1</v>
      </c>
      <c r="AB456" s="164">
        <v>42614</v>
      </c>
      <c r="AC456" t="s">
        <v>366</v>
      </c>
      <c r="AD456" s="176">
        <v>1</v>
      </c>
    </row>
    <row r="457" spans="1:31" x14ac:dyDescent="0.35">
      <c r="A457" t="s">
        <v>566</v>
      </c>
      <c r="B457">
        <v>1290</v>
      </c>
      <c r="C457" t="s">
        <v>1456</v>
      </c>
      <c r="D457">
        <v>41599</v>
      </c>
      <c r="E457" t="s">
        <v>1456</v>
      </c>
      <c r="F457" t="s">
        <v>396</v>
      </c>
      <c r="G457" s="163">
        <v>2734</v>
      </c>
      <c r="H457">
        <v>1</v>
      </c>
      <c r="I457">
        <v>1.1000000000000001</v>
      </c>
      <c r="J457" t="s">
        <v>1</v>
      </c>
      <c r="K457" t="s">
        <v>296</v>
      </c>
      <c r="L457" t="s">
        <v>397</v>
      </c>
      <c r="M457" t="s">
        <v>398</v>
      </c>
      <c r="N457" t="s">
        <v>426</v>
      </c>
      <c r="O457">
        <v>1</v>
      </c>
      <c r="P457" t="s">
        <v>306</v>
      </c>
      <c r="Q457" s="164">
        <v>42589</v>
      </c>
      <c r="R457" s="164">
        <v>42614</v>
      </c>
      <c r="T457" t="s">
        <v>1457</v>
      </c>
      <c r="V457" t="s">
        <v>1458</v>
      </c>
      <c r="W457" t="s">
        <v>1459</v>
      </c>
      <c r="X457" t="s">
        <v>1456</v>
      </c>
      <c r="Y457" t="s">
        <v>1460</v>
      </c>
      <c r="Z457" t="s">
        <v>1484</v>
      </c>
      <c r="AA457" t="s">
        <v>1</v>
      </c>
      <c r="AB457" s="164">
        <v>42565</v>
      </c>
      <c r="AC457" t="s">
        <v>366</v>
      </c>
      <c r="AD457" s="176">
        <v>1</v>
      </c>
    </row>
    <row r="458" spans="1:31" x14ac:dyDescent="0.35">
      <c r="A458" t="s">
        <v>438</v>
      </c>
      <c r="B458">
        <v>1239</v>
      </c>
      <c r="C458" t="s">
        <v>1456</v>
      </c>
      <c r="D458">
        <v>41599</v>
      </c>
      <c r="E458" t="s">
        <v>1456</v>
      </c>
      <c r="F458" t="s">
        <v>396</v>
      </c>
      <c r="G458" s="163">
        <v>2937.02</v>
      </c>
      <c r="H458">
        <v>1</v>
      </c>
      <c r="I458">
        <v>1.1000000000000001</v>
      </c>
      <c r="J458" t="s">
        <v>1</v>
      </c>
      <c r="K458" t="s">
        <v>296</v>
      </c>
      <c r="L458" t="s">
        <v>397</v>
      </c>
      <c r="M458" t="s">
        <v>398</v>
      </c>
      <c r="N458" t="s">
        <v>426</v>
      </c>
      <c r="O458">
        <v>1</v>
      </c>
      <c r="P458" t="s">
        <v>306</v>
      </c>
      <c r="Q458" s="164">
        <v>43009</v>
      </c>
      <c r="R458" s="164">
        <v>42979</v>
      </c>
      <c r="T458" t="s">
        <v>1457</v>
      </c>
      <c r="V458" t="s">
        <v>1458</v>
      </c>
      <c r="W458" t="s">
        <v>1459</v>
      </c>
      <c r="X458" t="s">
        <v>1456</v>
      </c>
      <c r="Y458" t="s">
        <v>1460</v>
      </c>
      <c r="Z458" t="s">
        <v>1485</v>
      </c>
      <c r="AA458" t="s">
        <v>1</v>
      </c>
      <c r="AB458" s="164">
        <v>42775</v>
      </c>
      <c r="AC458" t="s">
        <v>366</v>
      </c>
      <c r="AD458" s="176">
        <v>1</v>
      </c>
    </row>
    <row r="459" spans="1:31" x14ac:dyDescent="0.35">
      <c r="A459" t="s">
        <v>432</v>
      </c>
      <c r="B459">
        <v>1094</v>
      </c>
      <c r="C459" t="s">
        <v>1486</v>
      </c>
      <c r="D459">
        <v>41600</v>
      </c>
      <c r="E459" t="s">
        <v>1486</v>
      </c>
      <c r="F459" t="s">
        <v>396</v>
      </c>
      <c r="H459" s="174">
        <f>AD459</f>
        <v>1</v>
      </c>
      <c r="I459">
        <v>0.5</v>
      </c>
      <c r="K459" t="s">
        <v>404</v>
      </c>
      <c r="L459" t="s">
        <v>502</v>
      </c>
      <c r="M459" t="s">
        <v>398</v>
      </c>
      <c r="N459" t="s">
        <v>426</v>
      </c>
      <c r="O459">
        <v>0.5</v>
      </c>
      <c r="P459" t="s">
        <v>306</v>
      </c>
      <c r="Q459" t="s">
        <v>1487</v>
      </c>
      <c r="R459" s="164">
        <v>29371</v>
      </c>
      <c r="S459" s="164">
        <v>37270</v>
      </c>
      <c r="T459" t="s">
        <v>1488</v>
      </c>
      <c r="V459" t="s">
        <v>1489</v>
      </c>
      <c r="W459" t="s">
        <v>1490</v>
      </c>
      <c r="X459" t="s">
        <v>1486</v>
      </c>
      <c r="Y459" t="s">
        <v>1489</v>
      </c>
      <c r="Z459" t="s">
        <v>1491</v>
      </c>
      <c r="AC459" t="s">
        <v>366</v>
      </c>
      <c r="AD459" s="176">
        <v>1</v>
      </c>
      <c r="AE459" s="177" t="s">
        <v>16954</v>
      </c>
    </row>
    <row r="460" spans="1:31" x14ac:dyDescent="0.35">
      <c r="A460" t="s">
        <v>291</v>
      </c>
      <c r="B460">
        <v>1111</v>
      </c>
      <c r="C460" t="s">
        <v>1492</v>
      </c>
      <c r="D460">
        <v>41601</v>
      </c>
      <c r="E460" t="s">
        <v>1493</v>
      </c>
      <c r="F460" t="s">
        <v>396</v>
      </c>
      <c r="H460">
        <v>1</v>
      </c>
      <c r="I460">
        <v>1.1000000000000001</v>
      </c>
      <c r="K460" t="s">
        <v>0</v>
      </c>
      <c r="L460" t="s">
        <v>397</v>
      </c>
      <c r="M460" t="s">
        <v>398</v>
      </c>
      <c r="N460" t="s">
        <v>426</v>
      </c>
      <c r="O460">
        <v>1</v>
      </c>
      <c r="P460" t="s">
        <v>1</v>
      </c>
      <c r="Q460" s="164">
        <v>37265</v>
      </c>
      <c r="R460" s="164">
        <v>37500</v>
      </c>
      <c r="T460" t="s">
        <v>1494</v>
      </c>
      <c r="V460" t="s">
        <v>1495</v>
      </c>
      <c r="W460" t="s">
        <v>1496</v>
      </c>
      <c r="X460" t="s">
        <v>1493</v>
      </c>
      <c r="Y460" t="s">
        <v>1495</v>
      </c>
      <c r="Z460" t="s">
        <v>1497</v>
      </c>
      <c r="AC460" t="s">
        <v>366</v>
      </c>
      <c r="AD460" s="176">
        <v>1</v>
      </c>
    </row>
    <row r="461" spans="1:31" x14ac:dyDescent="0.35">
      <c r="A461" t="s">
        <v>305</v>
      </c>
      <c r="B461">
        <v>1248</v>
      </c>
      <c r="C461" t="s">
        <v>1498</v>
      </c>
      <c r="D461">
        <v>41601</v>
      </c>
      <c r="E461" t="s">
        <v>1493</v>
      </c>
      <c r="F461" t="s">
        <v>396</v>
      </c>
      <c r="H461">
        <v>1</v>
      </c>
      <c r="I461">
        <v>1.1000000000000001</v>
      </c>
      <c r="K461" t="s">
        <v>0</v>
      </c>
      <c r="L461" t="s">
        <v>397</v>
      </c>
      <c r="M461" t="s">
        <v>398</v>
      </c>
      <c r="N461" t="s">
        <v>426</v>
      </c>
      <c r="O461">
        <v>1</v>
      </c>
      <c r="P461" t="s">
        <v>306</v>
      </c>
      <c r="Q461" t="s">
        <v>1499</v>
      </c>
      <c r="R461" s="164">
        <v>37135</v>
      </c>
      <c r="T461" t="s">
        <v>1494</v>
      </c>
      <c r="V461" t="s">
        <v>1495</v>
      </c>
      <c r="W461" t="s">
        <v>1496</v>
      </c>
      <c r="X461" t="s">
        <v>1493</v>
      </c>
      <c r="Y461" t="s">
        <v>1495</v>
      </c>
      <c r="Z461" t="s">
        <v>1500</v>
      </c>
      <c r="AC461" t="s">
        <v>366</v>
      </c>
      <c r="AD461" s="176">
        <v>1</v>
      </c>
    </row>
    <row r="462" spans="1:31" x14ac:dyDescent="0.35">
      <c r="A462" t="s">
        <v>317</v>
      </c>
      <c r="B462">
        <v>1153</v>
      </c>
      <c r="C462" t="s">
        <v>1501</v>
      </c>
      <c r="D462">
        <v>41601</v>
      </c>
      <c r="E462" t="s">
        <v>1493</v>
      </c>
      <c r="F462" t="s">
        <v>396</v>
      </c>
      <c r="H462">
        <v>1</v>
      </c>
      <c r="I462">
        <v>1.1000000000000001</v>
      </c>
      <c r="K462" t="s">
        <v>0</v>
      </c>
      <c r="L462" t="s">
        <v>397</v>
      </c>
      <c r="M462" t="s">
        <v>398</v>
      </c>
      <c r="N462" t="s">
        <v>426</v>
      </c>
      <c r="O462">
        <v>1</v>
      </c>
      <c r="P462" t="s">
        <v>306</v>
      </c>
      <c r="Q462" s="164">
        <v>37265</v>
      </c>
      <c r="R462" s="164">
        <v>37500</v>
      </c>
      <c r="T462" t="s">
        <v>1494</v>
      </c>
      <c r="V462" t="s">
        <v>1495</v>
      </c>
      <c r="W462" t="s">
        <v>1496</v>
      </c>
      <c r="X462" t="s">
        <v>1493</v>
      </c>
      <c r="Y462" t="s">
        <v>1495</v>
      </c>
      <c r="Z462" t="s">
        <v>1502</v>
      </c>
      <c r="AC462" t="s">
        <v>366</v>
      </c>
      <c r="AD462" s="176">
        <v>1</v>
      </c>
    </row>
    <row r="463" spans="1:31" x14ac:dyDescent="0.35">
      <c r="A463" t="s">
        <v>317</v>
      </c>
      <c r="B463">
        <v>1193</v>
      </c>
      <c r="C463" t="s">
        <v>1503</v>
      </c>
      <c r="D463">
        <v>41601</v>
      </c>
      <c r="E463" t="s">
        <v>1493</v>
      </c>
      <c r="F463" t="s">
        <v>396</v>
      </c>
      <c r="H463">
        <v>1</v>
      </c>
      <c r="I463">
        <v>1.1000000000000001</v>
      </c>
      <c r="K463" t="s">
        <v>404</v>
      </c>
      <c r="L463" t="s">
        <v>397</v>
      </c>
      <c r="M463" t="s">
        <v>398</v>
      </c>
      <c r="N463" t="s">
        <v>426</v>
      </c>
      <c r="O463">
        <v>1</v>
      </c>
      <c r="P463" t="s">
        <v>306</v>
      </c>
      <c r="Q463" t="s">
        <v>485</v>
      </c>
      <c r="R463" s="164">
        <v>40787</v>
      </c>
      <c r="S463" s="164">
        <v>45536</v>
      </c>
      <c r="T463" t="s">
        <v>1494</v>
      </c>
      <c r="V463" t="s">
        <v>1495</v>
      </c>
      <c r="W463" t="s">
        <v>1496</v>
      </c>
      <c r="X463" t="s">
        <v>1493</v>
      </c>
      <c r="Y463" t="s">
        <v>1495</v>
      </c>
      <c r="Z463" t="s">
        <v>1504</v>
      </c>
      <c r="AC463" t="s">
        <v>366</v>
      </c>
      <c r="AD463" s="176">
        <v>1</v>
      </c>
    </row>
    <row r="464" spans="1:31" x14ac:dyDescent="0.35">
      <c r="A464" t="s">
        <v>408</v>
      </c>
      <c r="B464">
        <v>1200</v>
      </c>
      <c r="C464" t="s">
        <v>1505</v>
      </c>
      <c r="D464">
        <v>41601</v>
      </c>
      <c r="E464" t="s">
        <v>1493</v>
      </c>
      <c r="F464" t="s">
        <v>396</v>
      </c>
      <c r="H464">
        <v>1</v>
      </c>
      <c r="I464">
        <v>1.1000000000000001</v>
      </c>
      <c r="K464" t="s">
        <v>0</v>
      </c>
      <c r="L464" t="s">
        <v>397</v>
      </c>
      <c r="M464" t="s">
        <v>398</v>
      </c>
      <c r="N464" t="s">
        <v>426</v>
      </c>
      <c r="O464">
        <v>1</v>
      </c>
      <c r="P464" t="s">
        <v>306</v>
      </c>
      <c r="Q464" s="164">
        <v>38389</v>
      </c>
      <c r="R464" s="164">
        <v>38596</v>
      </c>
      <c r="T464" t="s">
        <v>1494</v>
      </c>
      <c r="V464" t="s">
        <v>1495</v>
      </c>
      <c r="W464" t="s">
        <v>1496</v>
      </c>
      <c r="X464" t="s">
        <v>1493</v>
      </c>
      <c r="Y464" t="s">
        <v>1495</v>
      </c>
      <c r="Z464" t="s">
        <v>1506</v>
      </c>
      <c r="AC464" t="s">
        <v>366</v>
      </c>
      <c r="AD464" s="176">
        <v>1</v>
      </c>
    </row>
    <row r="465" spans="1:30" x14ac:dyDescent="0.35">
      <c r="A465" t="s">
        <v>408</v>
      </c>
      <c r="B465">
        <v>1276</v>
      </c>
      <c r="C465" t="s">
        <v>1507</v>
      </c>
      <c r="D465">
        <v>41601</v>
      </c>
      <c r="E465" t="s">
        <v>1493</v>
      </c>
      <c r="F465" t="s">
        <v>396</v>
      </c>
      <c r="H465">
        <v>1</v>
      </c>
      <c r="I465">
        <v>1.1000000000000001</v>
      </c>
      <c r="K465" t="s">
        <v>0</v>
      </c>
      <c r="L465" t="s">
        <v>397</v>
      </c>
      <c r="M465" t="s">
        <v>398</v>
      </c>
      <c r="N465" t="s">
        <v>426</v>
      </c>
      <c r="O465">
        <v>1</v>
      </c>
      <c r="P465" t="s">
        <v>306</v>
      </c>
      <c r="Q465" t="s">
        <v>1508</v>
      </c>
      <c r="R465" s="164">
        <v>41153</v>
      </c>
      <c r="T465" t="s">
        <v>1494</v>
      </c>
      <c r="V465" t="s">
        <v>1495</v>
      </c>
      <c r="W465" t="s">
        <v>1496</v>
      </c>
      <c r="X465" t="s">
        <v>1493</v>
      </c>
      <c r="Y465" t="s">
        <v>1495</v>
      </c>
      <c r="Z465" t="s">
        <v>1509</v>
      </c>
      <c r="AC465" t="s">
        <v>366</v>
      </c>
      <c r="AD465" s="176">
        <v>1</v>
      </c>
    </row>
    <row r="466" spans="1:30" x14ac:dyDescent="0.35">
      <c r="A466" t="s">
        <v>469</v>
      </c>
      <c r="B466">
        <v>1165</v>
      </c>
      <c r="C466" t="s">
        <v>1498</v>
      </c>
      <c r="D466">
        <v>41601</v>
      </c>
      <c r="E466" t="s">
        <v>1493</v>
      </c>
      <c r="F466" t="s">
        <v>396</v>
      </c>
      <c r="H466">
        <v>1</v>
      </c>
      <c r="I466">
        <v>1.1000000000000001</v>
      </c>
      <c r="K466" t="s">
        <v>0</v>
      </c>
      <c r="L466" t="s">
        <v>397</v>
      </c>
      <c r="M466" t="s">
        <v>398</v>
      </c>
      <c r="N466" t="s">
        <v>426</v>
      </c>
      <c r="O466">
        <v>1</v>
      </c>
      <c r="P466" t="s">
        <v>306</v>
      </c>
      <c r="Q466" s="164">
        <v>37383</v>
      </c>
      <c r="R466" s="164">
        <v>37500</v>
      </c>
      <c r="T466" t="s">
        <v>1494</v>
      </c>
      <c r="V466" t="s">
        <v>1495</v>
      </c>
      <c r="W466" t="s">
        <v>1496</v>
      </c>
      <c r="X466" t="s">
        <v>1493</v>
      </c>
      <c r="Y466" t="s">
        <v>1495</v>
      </c>
      <c r="Z466" t="s">
        <v>1510</v>
      </c>
      <c r="AC466" t="s">
        <v>366</v>
      </c>
      <c r="AD466" s="176">
        <v>1</v>
      </c>
    </row>
    <row r="467" spans="1:30" x14ac:dyDescent="0.35">
      <c r="A467" t="s">
        <v>324</v>
      </c>
      <c r="B467">
        <v>1219</v>
      </c>
      <c r="C467" t="s">
        <v>1498</v>
      </c>
      <c r="D467">
        <v>41601</v>
      </c>
      <c r="E467" t="s">
        <v>1493</v>
      </c>
      <c r="F467" t="s">
        <v>396</v>
      </c>
      <c r="H467">
        <v>1</v>
      </c>
      <c r="I467">
        <v>1.1000000000000001</v>
      </c>
      <c r="K467" t="s">
        <v>404</v>
      </c>
      <c r="L467" t="s">
        <v>397</v>
      </c>
      <c r="M467" t="s">
        <v>398</v>
      </c>
      <c r="N467" t="s">
        <v>426</v>
      </c>
      <c r="O467">
        <v>1</v>
      </c>
      <c r="P467" t="s">
        <v>306</v>
      </c>
      <c r="Q467" t="s">
        <v>1511</v>
      </c>
      <c r="R467" s="164">
        <v>39692</v>
      </c>
      <c r="S467" s="164">
        <v>45536</v>
      </c>
      <c r="T467" t="s">
        <v>1494</v>
      </c>
      <c r="V467" t="s">
        <v>1495</v>
      </c>
      <c r="W467" t="s">
        <v>1496</v>
      </c>
      <c r="X467" t="s">
        <v>1493</v>
      </c>
      <c r="Y467" t="s">
        <v>1495</v>
      </c>
      <c r="Z467" t="s">
        <v>1512</v>
      </c>
      <c r="AC467" t="s">
        <v>366</v>
      </c>
      <c r="AD467" s="176">
        <v>1</v>
      </c>
    </row>
    <row r="468" spans="1:30" x14ac:dyDescent="0.35">
      <c r="A468" t="s">
        <v>476</v>
      </c>
      <c r="B468">
        <v>1099</v>
      </c>
      <c r="C468" t="s">
        <v>1486</v>
      </c>
      <c r="D468">
        <v>41601</v>
      </c>
      <c r="E468" t="s">
        <v>1493</v>
      </c>
      <c r="F468" t="s">
        <v>396</v>
      </c>
      <c r="H468">
        <v>1</v>
      </c>
      <c r="I468">
        <v>1.1000000000000001</v>
      </c>
      <c r="K468" t="s">
        <v>0</v>
      </c>
      <c r="L468" t="s">
        <v>397</v>
      </c>
      <c r="M468" t="s">
        <v>398</v>
      </c>
      <c r="N468" t="s">
        <v>426</v>
      </c>
      <c r="O468">
        <v>1</v>
      </c>
      <c r="P468" t="s">
        <v>306</v>
      </c>
      <c r="Q468" t="s">
        <v>1513</v>
      </c>
      <c r="R468" s="164">
        <v>29280</v>
      </c>
      <c r="T468" t="s">
        <v>1494</v>
      </c>
      <c r="V468" t="s">
        <v>1495</v>
      </c>
      <c r="W468" t="s">
        <v>1496</v>
      </c>
      <c r="X468" t="s">
        <v>1493</v>
      </c>
      <c r="Y468" t="s">
        <v>1495</v>
      </c>
      <c r="Z468" t="s">
        <v>1514</v>
      </c>
      <c r="AC468" t="s">
        <v>366</v>
      </c>
      <c r="AD468" s="176">
        <v>1</v>
      </c>
    </row>
    <row r="469" spans="1:30" x14ac:dyDescent="0.35">
      <c r="A469" t="s">
        <v>482</v>
      </c>
      <c r="B469">
        <v>1155</v>
      </c>
      <c r="C469" t="s">
        <v>1498</v>
      </c>
      <c r="D469">
        <v>41601</v>
      </c>
      <c r="E469" t="s">
        <v>1493</v>
      </c>
      <c r="F469" t="s">
        <v>396</v>
      </c>
      <c r="H469">
        <v>1</v>
      </c>
      <c r="I469">
        <v>1.1000000000000001</v>
      </c>
      <c r="K469" t="s">
        <v>0</v>
      </c>
      <c r="L469" t="s">
        <v>397</v>
      </c>
      <c r="M469" t="s">
        <v>398</v>
      </c>
      <c r="N469" t="s">
        <v>426</v>
      </c>
      <c r="O469">
        <v>1</v>
      </c>
      <c r="P469" t="s">
        <v>306</v>
      </c>
      <c r="Q469" s="164">
        <v>36900</v>
      </c>
      <c r="R469" s="164">
        <v>37135</v>
      </c>
      <c r="T469" t="s">
        <v>1494</v>
      </c>
      <c r="V469" t="s">
        <v>1495</v>
      </c>
      <c r="W469" t="s">
        <v>1496</v>
      </c>
      <c r="X469" t="s">
        <v>1493</v>
      </c>
      <c r="Y469" t="s">
        <v>1495</v>
      </c>
      <c r="Z469" t="s">
        <v>1515</v>
      </c>
      <c r="AC469" t="s">
        <v>366</v>
      </c>
      <c r="AD469" s="176">
        <v>1</v>
      </c>
    </row>
    <row r="470" spans="1:30" x14ac:dyDescent="0.35">
      <c r="A470" t="s">
        <v>482</v>
      </c>
      <c r="B470">
        <v>1175</v>
      </c>
      <c r="C470" t="s">
        <v>1516</v>
      </c>
      <c r="D470">
        <v>41601</v>
      </c>
      <c r="E470" t="s">
        <v>1493</v>
      </c>
      <c r="F470" t="s">
        <v>396</v>
      </c>
      <c r="H470">
        <v>1</v>
      </c>
      <c r="I470">
        <v>1.1000000000000001</v>
      </c>
      <c r="K470" t="s">
        <v>404</v>
      </c>
      <c r="L470" t="s">
        <v>397</v>
      </c>
      <c r="M470" t="s">
        <v>398</v>
      </c>
      <c r="N470" t="s">
        <v>426</v>
      </c>
      <c r="O470">
        <v>1</v>
      </c>
      <c r="P470" t="s">
        <v>306</v>
      </c>
      <c r="Q470" s="164">
        <v>37995</v>
      </c>
      <c r="R470" s="164">
        <v>38231</v>
      </c>
      <c r="S470" s="164">
        <v>41153</v>
      </c>
      <c r="T470" t="s">
        <v>1494</v>
      </c>
      <c r="V470" t="s">
        <v>1495</v>
      </c>
      <c r="W470" t="s">
        <v>1496</v>
      </c>
      <c r="X470" t="s">
        <v>1493</v>
      </c>
      <c r="Y470" t="s">
        <v>1495</v>
      </c>
      <c r="Z470" t="s">
        <v>1517</v>
      </c>
      <c r="AC470" t="s">
        <v>366</v>
      </c>
      <c r="AD470" s="176">
        <v>1</v>
      </c>
    </row>
    <row r="471" spans="1:30" x14ac:dyDescent="0.35">
      <c r="A471" t="s">
        <v>432</v>
      </c>
      <c r="B471">
        <v>1201</v>
      </c>
      <c r="C471" t="s">
        <v>1486</v>
      </c>
      <c r="D471">
        <v>41601</v>
      </c>
      <c r="E471" t="s">
        <v>1493</v>
      </c>
      <c r="F471" t="s">
        <v>396</v>
      </c>
      <c r="H471">
        <v>1</v>
      </c>
      <c r="I471">
        <v>1.1000000000000001</v>
      </c>
      <c r="K471" t="s">
        <v>0</v>
      </c>
      <c r="L471" t="s">
        <v>397</v>
      </c>
      <c r="M471" t="s">
        <v>398</v>
      </c>
      <c r="N471" t="s">
        <v>426</v>
      </c>
      <c r="O471">
        <v>1</v>
      </c>
      <c r="P471" t="s">
        <v>306</v>
      </c>
      <c r="Q471" t="s">
        <v>1518</v>
      </c>
      <c r="R471" s="164">
        <v>37135</v>
      </c>
      <c r="T471" t="s">
        <v>1494</v>
      </c>
      <c r="V471" t="s">
        <v>1495</v>
      </c>
      <c r="W471" t="s">
        <v>1496</v>
      </c>
      <c r="X471" t="s">
        <v>1493</v>
      </c>
      <c r="Y471" t="s">
        <v>1495</v>
      </c>
      <c r="Z471" t="s">
        <v>1519</v>
      </c>
      <c r="AC471" t="s">
        <v>366</v>
      </c>
      <c r="AD471" s="176">
        <v>1</v>
      </c>
    </row>
    <row r="472" spans="1:30" x14ac:dyDescent="0.35">
      <c r="A472" t="s">
        <v>375</v>
      </c>
      <c r="B472">
        <v>1135</v>
      </c>
      <c r="C472" t="s">
        <v>1492</v>
      </c>
      <c r="D472">
        <v>41601</v>
      </c>
      <c r="E472" t="s">
        <v>1493</v>
      </c>
      <c r="F472" t="s">
        <v>396</v>
      </c>
      <c r="H472">
        <v>1</v>
      </c>
      <c r="I472">
        <v>1.1000000000000001</v>
      </c>
      <c r="K472" t="s">
        <v>404</v>
      </c>
      <c r="L472" t="s">
        <v>397</v>
      </c>
      <c r="M472" t="s">
        <v>398</v>
      </c>
      <c r="N472" t="s">
        <v>426</v>
      </c>
      <c r="O472">
        <v>1</v>
      </c>
      <c r="P472" t="s">
        <v>1</v>
      </c>
      <c r="Q472" s="164">
        <v>37265</v>
      </c>
      <c r="R472" s="164">
        <v>37500</v>
      </c>
      <c r="S472" s="164">
        <v>44774</v>
      </c>
      <c r="T472" t="s">
        <v>1494</v>
      </c>
      <c r="V472" t="s">
        <v>1495</v>
      </c>
      <c r="W472" t="s">
        <v>1496</v>
      </c>
      <c r="X472" t="s">
        <v>1493</v>
      </c>
      <c r="Y472" t="s">
        <v>1495</v>
      </c>
      <c r="Z472" t="s">
        <v>1520</v>
      </c>
      <c r="AC472" t="s">
        <v>366</v>
      </c>
      <c r="AD472" s="176">
        <v>1</v>
      </c>
    </row>
    <row r="473" spans="1:30" x14ac:dyDescent="0.35">
      <c r="A473" t="s">
        <v>434</v>
      </c>
      <c r="B473">
        <v>1020</v>
      </c>
      <c r="C473" t="s">
        <v>1521</v>
      </c>
      <c r="D473">
        <v>41601</v>
      </c>
      <c r="E473" t="s">
        <v>1493</v>
      </c>
      <c r="F473" t="s">
        <v>396</v>
      </c>
      <c r="H473">
        <v>1</v>
      </c>
      <c r="I473">
        <v>1.1000000000000001</v>
      </c>
      <c r="K473" t="s">
        <v>404</v>
      </c>
      <c r="L473" t="s">
        <v>410</v>
      </c>
      <c r="M473" t="s">
        <v>398</v>
      </c>
      <c r="N473" t="s">
        <v>426</v>
      </c>
      <c r="O473">
        <v>1</v>
      </c>
      <c r="P473" t="s">
        <v>306</v>
      </c>
      <c r="Q473" s="164">
        <v>35804</v>
      </c>
      <c r="R473" s="164">
        <v>36039</v>
      </c>
      <c r="S473" s="164">
        <v>36039</v>
      </c>
      <c r="T473" t="s">
        <v>1494</v>
      </c>
      <c r="V473" t="s">
        <v>1495</v>
      </c>
      <c r="W473" t="s">
        <v>1496</v>
      </c>
      <c r="X473" t="s">
        <v>1493</v>
      </c>
      <c r="Y473" t="s">
        <v>1495</v>
      </c>
      <c r="Z473" t="s">
        <v>1522</v>
      </c>
      <c r="AC473" t="s">
        <v>366</v>
      </c>
      <c r="AD473" s="176">
        <v>1</v>
      </c>
    </row>
    <row r="474" spans="1:30" x14ac:dyDescent="0.35">
      <c r="A474" t="s">
        <v>434</v>
      </c>
      <c r="B474">
        <v>1058</v>
      </c>
      <c r="C474" t="s">
        <v>1498</v>
      </c>
      <c r="D474">
        <v>41601</v>
      </c>
      <c r="E474" t="s">
        <v>1493</v>
      </c>
      <c r="F474" t="s">
        <v>396</v>
      </c>
      <c r="H474">
        <v>1</v>
      </c>
      <c r="I474">
        <v>1.1000000000000001</v>
      </c>
      <c r="K474" t="s">
        <v>404</v>
      </c>
      <c r="L474" t="s">
        <v>502</v>
      </c>
      <c r="M474" t="s">
        <v>398</v>
      </c>
      <c r="N474" t="s">
        <v>426</v>
      </c>
      <c r="O474">
        <v>1</v>
      </c>
      <c r="P474" t="s">
        <v>306</v>
      </c>
      <c r="Q474" s="164">
        <v>33604</v>
      </c>
      <c r="R474" s="164">
        <v>33604</v>
      </c>
      <c r="S474" s="164">
        <v>43710</v>
      </c>
      <c r="T474" t="s">
        <v>1494</v>
      </c>
      <c r="V474" t="s">
        <v>1495</v>
      </c>
      <c r="W474" t="s">
        <v>1496</v>
      </c>
      <c r="X474" t="s">
        <v>1493</v>
      </c>
      <c r="Y474" t="s">
        <v>1495</v>
      </c>
      <c r="Z474" t="s">
        <v>1523</v>
      </c>
      <c r="AC474" t="s">
        <v>366</v>
      </c>
      <c r="AD474" s="176">
        <v>1</v>
      </c>
    </row>
    <row r="475" spans="1:30" x14ac:dyDescent="0.35">
      <c r="A475" t="s">
        <v>403</v>
      </c>
      <c r="B475">
        <v>1112</v>
      </c>
      <c r="C475" t="s">
        <v>1498</v>
      </c>
      <c r="D475">
        <v>41601</v>
      </c>
      <c r="E475" t="s">
        <v>1493</v>
      </c>
      <c r="F475" t="s">
        <v>396</v>
      </c>
      <c r="H475">
        <v>1</v>
      </c>
      <c r="I475">
        <v>1.1000000000000001</v>
      </c>
      <c r="K475" t="s">
        <v>0</v>
      </c>
      <c r="L475" t="s">
        <v>397</v>
      </c>
      <c r="M475" t="s">
        <v>398</v>
      </c>
      <c r="N475" t="s">
        <v>426</v>
      </c>
      <c r="O475">
        <v>1</v>
      </c>
      <c r="P475" t="s">
        <v>306</v>
      </c>
      <c r="Q475" s="164">
        <v>37597</v>
      </c>
      <c r="R475" s="164">
        <v>37500</v>
      </c>
      <c r="T475" t="s">
        <v>1494</v>
      </c>
      <c r="V475" t="s">
        <v>1495</v>
      </c>
      <c r="W475" t="s">
        <v>1496</v>
      </c>
      <c r="X475" t="s">
        <v>1493</v>
      </c>
      <c r="Y475" t="s">
        <v>1495</v>
      </c>
      <c r="Z475" t="s">
        <v>1524</v>
      </c>
      <c r="AC475" t="s">
        <v>366</v>
      </c>
      <c r="AD475" s="176">
        <v>1</v>
      </c>
    </row>
    <row r="476" spans="1:30" x14ac:dyDescent="0.35">
      <c r="A476" t="s">
        <v>447</v>
      </c>
      <c r="B476">
        <v>1219</v>
      </c>
      <c r="C476" t="s">
        <v>1505</v>
      </c>
      <c r="D476">
        <v>41601</v>
      </c>
      <c r="E476" t="s">
        <v>1493</v>
      </c>
      <c r="F476" t="s">
        <v>396</v>
      </c>
      <c r="H476">
        <v>1</v>
      </c>
      <c r="I476">
        <v>1.1000000000000001</v>
      </c>
      <c r="K476" t="s">
        <v>404</v>
      </c>
      <c r="L476" t="s">
        <v>397</v>
      </c>
      <c r="M476" t="s">
        <v>398</v>
      </c>
      <c r="N476" t="s">
        <v>426</v>
      </c>
      <c r="O476">
        <v>1</v>
      </c>
      <c r="P476" t="s">
        <v>306</v>
      </c>
      <c r="Q476" t="s">
        <v>1525</v>
      </c>
      <c r="R476" s="164">
        <v>39326</v>
      </c>
      <c r="S476" s="164">
        <v>45536</v>
      </c>
      <c r="T476" t="s">
        <v>1494</v>
      </c>
      <c r="V476" t="s">
        <v>1495</v>
      </c>
      <c r="W476" t="s">
        <v>1496</v>
      </c>
      <c r="X476" t="s">
        <v>1493</v>
      </c>
      <c r="Y476" t="s">
        <v>1495</v>
      </c>
      <c r="Z476" t="s">
        <v>1526</v>
      </c>
      <c r="AC476" t="s">
        <v>366</v>
      </c>
      <c r="AD476" s="176">
        <v>1</v>
      </c>
    </row>
    <row r="477" spans="1:30" x14ac:dyDescent="0.35">
      <c r="A477" t="s">
        <v>494</v>
      </c>
      <c r="B477">
        <v>1180</v>
      </c>
      <c r="C477" t="s">
        <v>1498</v>
      </c>
      <c r="D477">
        <v>41601</v>
      </c>
      <c r="E477" t="s">
        <v>1493</v>
      </c>
      <c r="F477" t="s">
        <v>396</v>
      </c>
      <c r="H477">
        <v>1</v>
      </c>
      <c r="I477">
        <v>1.1000000000000001</v>
      </c>
      <c r="K477" t="s">
        <v>0</v>
      </c>
      <c r="L477" t="s">
        <v>397</v>
      </c>
      <c r="M477" t="s">
        <v>398</v>
      </c>
      <c r="N477" t="s">
        <v>426</v>
      </c>
      <c r="O477">
        <v>1</v>
      </c>
      <c r="P477" t="s">
        <v>306</v>
      </c>
      <c r="Q477" s="164">
        <v>37202</v>
      </c>
      <c r="R477" s="164">
        <v>37135</v>
      </c>
      <c r="T477" t="s">
        <v>1494</v>
      </c>
      <c r="V477" t="s">
        <v>1495</v>
      </c>
      <c r="W477" t="s">
        <v>1496</v>
      </c>
      <c r="X477" t="s">
        <v>1493</v>
      </c>
      <c r="Y477" t="s">
        <v>1495</v>
      </c>
      <c r="Z477" t="s">
        <v>1527</v>
      </c>
      <c r="AC477" t="s">
        <v>366</v>
      </c>
      <c r="AD477" s="176">
        <v>1</v>
      </c>
    </row>
    <row r="478" spans="1:30" x14ac:dyDescent="0.35">
      <c r="A478" t="s">
        <v>414</v>
      </c>
      <c r="B478">
        <v>1207</v>
      </c>
      <c r="C478" t="s">
        <v>1498</v>
      </c>
      <c r="D478">
        <v>41601</v>
      </c>
      <c r="E478" t="s">
        <v>1493</v>
      </c>
      <c r="F478" t="s">
        <v>396</v>
      </c>
      <c r="H478">
        <v>1</v>
      </c>
      <c r="I478">
        <v>1.1000000000000001</v>
      </c>
      <c r="K478" t="s">
        <v>0</v>
      </c>
      <c r="L478" t="s">
        <v>397</v>
      </c>
      <c r="M478" t="s">
        <v>398</v>
      </c>
      <c r="N478" t="s">
        <v>426</v>
      </c>
      <c r="O478">
        <v>1</v>
      </c>
      <c r="P478" t="s">
        <v>306</v>
      </c>
      <c r="Q478" t="s">
        <v>427</v>
      </c>
      <c r="R478" s="164">
        <v>38961</v>
      </c>
      <c r="T478" t="s">
        <v>1494</v>
      </c>
      <c r="V478" t="s">
        <v>1495</v>
      </c>
      <c r="W478" t="s">
        <v>1496</v>
      </c>
      <c r="X478" t="s">
        <v>1493</v>
      </c>
      <c r="Y478" t="s">
        <v>1495</v>
      </c>
      <c r="Z478" t="s">
        <v>1528</v>
      </c>
      <c r="AC478" t="s">
        <v>366</v>
      </c>
      <c r="AD478" s="176">
        <v>1</v>
      </c>
    </row>
    <row r="479" spans="1:30" x14ac:dyDescent="0.35">
      <c r="A479" t="s">
        <v>419</v>
      </c>
      <c r="B479">
        <v>1158</v>
      </c>
      <c r="C479" t="s">
        <v>1498</v>
      </c>
      <c r="D479">
        <v>41601</v>
      </c>
      <c r="E479" t="s">
        <v>1493</v>
      </c>
      <c r="F479" t="s">
        <v>396</v>
      </c>
      <c r="H479">
        <v>1</v>
      </c>
      <c r="I479">
        <v>1.1000000000000001</v>
      </c>
      <c r="K479" t="s">
        <v>0</v>
      </c>
      <c r="L479" t="s">
        <v>397</v>
      </c>
      <c r="M479" t="s">
        <v>398</v>
      </c>
      <c r="N479" t="s">
        <v>426</v>
      </c>
      <c r="O479">
        <v>1</v>
      </c>
      <c r="P479" t="s">
        <v>306</v>
      </c>
      <c r="Q479" t="s">
        <v>1529</v>
      </c>
      <c r="R479" s="164">
        <v>37500</v>
      </c>
      <c r="T479" t="s">
        <v>1494</v>
      </c>
      <c r="V479" t="s">
        <v>1495</v>
      </c>
      <c r="W479" t="s">
        <v>1496</v>
      </c>
      <c r="X479" t="s">
        <v>1493</v>
      </c>
      <c r="Y479" t="s">
        <v>1495</v>
      </c>
      <c r="Z479" t="s">
        <v>1530</v>
      </c>
      <c r="AC479" t="s">
        <v>366</v>
      </c>
      <c r="AD479" s="176">
        <v>1</v>
      </c>
    </row>
    <row r="480" spans="1:30" x14ac:dyDescent="0.35">
      <c r="A480" t="s">
        <v>314</v>
      </c>
      <c r="B480">
        <v>1227</v>
      </c>
      <c r="C480" t="s">
        <v>1486</v>
      </c>
      <c r="D480">
        <v>41601</v>
      </c>
      <c r="E480" t="s">
        <v>1493</v>
      </c>
      <c r="F480" t="s">
        <v>396</v>
      </c>
      <c r="H480">
        <v>1</v>
      </c>
      <c r="I480">
        <v>1.1000000000000001</v>
      </c>
      <c r="K480" t="s">
        <v>404</v>
      </c>
      <c r="L480" t="s">
        <v>397</v>
      </c>
      <c r="M480" t="s">
        <v>398</v>
      </c>
      <c r="N480" t="s">
        <v>426</v>
      </c>
      <c r="O480">
        <v>1</v>
      </c>
      <c r="P480" t="s">
        <v>306</v>
      </c>
      <c r="Q480" s="164">
        <v>36900</v>
      </c>
      <c r="R480" s="164">
        <v>37135</v>
      </c>
      <c r="S480" s="164">
        <v>45536</v>
      </c>
      <c r="T480" t="s">
        <v>1494</v>
      </c>
      <c r="V480" t="s">
        <v>1495</v>
      </c>
      <c r="W480" t="s">
        <v>1496</v>
      </c>
      <c r="X480" t="s">
        <v>1493</v>
      </c>
      <c r="Y480" t="s">
        <v>1495</v>
      </c>
      <c r="Z480" t="s">
        <v>1531</v>
      </c>
      <c r="AC480" t="s">
        <v>366</v>
      </c>
      <c r="AD480" s="176">
        <v>1</v>
      </c>
    </row>
    <row r="481" spans="1:30" x14ac:dyDescent="0.35">
      <c r="A481" t="s">
        <v>499</v>
      </c>
      <c r="B481">
        <v>1184</v>
      </c>
      <c r="C481" t="s">
        <v>1486</v>
      </c>
      <c r="D481">
        <v>41601</v>
      </c>
      <c r="E481" t="s">
        <v>1493</v>
      </c>
      <c r="F481" t="s">
        <v>396</v>
      </c>
      <c r="H481">
        <v>1</v>
      </c>
      <c r="I481">
        <v>1.1000000000000001</v>
      </c>
      <c r="K481" t="s">
        <v>0</v>
      </c>
      <c r="L481" t="s">
        <v>397</v>
      </c>
      <c r="M481" t="s">
        <v>398</v>
      </c>
      <c r="N481" t="s">
        <v>426</v>
      </c>
      <c r="O481">
        <v>1</v>
      </c>
      <c r="P481" t="s">
        <v>306</v>
      </c>
      <c r="Q481" s="164">
        <v>38353</v>
      </c>
      <c r="R481" s="164">
        <v>38353</v>
      </c>
      <c r="T481" t="s">
        <v>1494</v>
      </c>
      <c r="V481" t="s">
        <v>1495</v>
      </c>
      <c r="W481" t="s">
        <v>1496</v>
      </c>
      <c r="X481" t="s">
        <v>1493</v>
      </c>
      <c r="Y481" t="s">
        <v>1495</v>
      </c>
      <c r="Z481" t="s">
        <v>1532</v>
      </c>
      <c r="AC481" t="s">
        <v>366</v>
      </c>
      <c r="AD481" s="176">
        <v>1</v>
      </c>
    </row>
    <row r="482" spans="1:30" x14ac:dyDescent="0.35">
      <c r="A482" t="s">
        <v>566</v>
      </c>
      <c r="B482">
        <v>1188</v>
      </c>
      <c r="C482" t="s">
        <v>1533</v>
      </c>
      <c r="D482">
        <v>41601</v>
      </c>
      <c r="E482" t="s">
        <v>1493</v>
      </c>
      <c r="F482" t="s">
        <v>396</v>
      </c>
      <c r="H482">
        <v>1</v>
      </c>
      <c r="I482">
        <v>1.1000000000000001</v>
      </c>
      <c r="K482" t="s">
        <v>404</v>
      </c>
      <c r="L482" t="s">
        <v>397</v>
      </c>
      <c r="M482" t="s">
        <v>398</v>
      </c>
      <c r="N482" t="s">
        <v>426</v>
      </c>
      <c r="O482">
        <v>1</v>
      </c>
      <c r="P482" t="s">
        <v>306</v>
      </c>
      <c r="Q482" t="s">
        <v>1518</v>
      </c>
      <c r="R482" s="164">
        <v>37135</v>
      </c>
      <c r="S482" s="164">
        <v>45536</v>
      </c>
      <c r="T482" t="s">
        <v>1494</v>
      </c>
      <c r="V482" t="s">
        <v>1495</v>
      </c>
      <c r="W482" t="s">
        <v>1496</v>
      </c>
      <c r="X482" t="s">
        <v>1493</v>
      </c>
      <c r="Y482" t="s">
        <v>1495</v>
      </c>
      <c r="Z482" t="s">
        <v>1534</v>
      </c>
      <c r="AC482" t="s">
        <v>366</v>
      </c>
      <c r="AD482" s="176">
        <v>1</v>
      </c>
    </row>
    <row r="483" spans="1:30" x14ac:dyDescent="0.35">
      <c r="A483" t="s">
        <v>438</v>
      </c>
      <c r="B483">
        <v>1170</v>
      </c>
      <c r="C483" t="s">
        <v>1498</v>
      </c>
      <c r="D483">
        <v>41601</v>
      </c>
      <c r="E483" t="s">
        <v>1493</v>
      </c>
      <c r="F483" t="s">
        <v>396</v>
      </c>
      <c r="H483">
        <v>1</v>
      </c>
      <c r="I483">
        <v>1.1000000000000001</v>
      </c>
      <c r="K483" t="s">
        <v>0</v>
      </c>
      <c r="L483" t="s">
        <v>397</v>
      </c>
      <c r="M483" t="s">
        <v>398</v>
      </c>
      <c r="N483" t="s">
        <v>426</v>
      </c>
      <c r="O483">
        <v>1</v>
      </c>
      <c r="P483" t="s">
        <v>306</v>
      </c>
      <c r="Q483" s="164">
        <v>37383</v>
      </c>
      <c r="R483" s="164">
        <v>37500</v>
      </c>
      <c r="T483" t="s">
        <v>1494</v>
      </c>
      <c r="V483" t="s">
        <v>1495</v>
      </c>
      <c r="W483" t="s">
        <v>1496</v>
      </c>
      <c r="X483" t="s">
        <v>1493</v>
      </c>
      <c r="Y483" t="s">
        <v>1495</v>
      </c>
      <c r="Z483" t="s">
        <v>1535</v>
      </c>
      <c r="AC483" t="s">
        <v>366</v>
      </c>
      <c r="AD483" s="176">
        <v>1</v>
      </c>
    </row>
    <row r="484" spans="1:30" x14ac:dyDescent="0.35">
      <c r="A484" t="s">
        <v>324</v>
      </c>
      <c r="B484">
        <v>1372</v>
      </c>
      <c r="C484" t="s">
        <v>1536</v>
      </c>
      <c r="D484">
        <v>41602</v>
      </c>
      <c r="E484" t="s">
        <v>1537</v>
      </c>
      <c r="F484" t="s">
        <v>396</v>
      </c>
      <c r="G484" s="163">
        <v>2720.56</v>
      </c>
      <c r="H484">
        <v>2.2999999999999998</v>
      </c>
      <c r="I484">
        <v>1</v>
      </c>
      <c r="J484" t="s">
        <v>1</v>
      </c>
      <c r="K484" t="s">
        <v>296</v>
      </c>
      <c r="L484" t="s">
        <v>397</v>
      </c>
      <c r="M484" t="s">
        <v>398</v>
      </c>
      <c r="N484" t="s">
        <v>1538</v>
      </c>
      <c r="O484">
        <v>1</v>
      </c>
      <c r="P484" t="s">
        <v>306</v>
      </c>
      <c r="Q484" t="s">
        <v>1539</v>
      </c>
      <c r="R484" s="164">
        <v>44805</v>
      </c>
      <c r="T484" t="s">
        <v>1540</v>
      </c>
      <c r="V484" t="s">
        <v>1541</v>
      </c>
      <c r="W484" t="s">
        <v>1542</v>
      </c>
      <c r="X484" t="s">
        <v>1537</v>
      </c>
      <c r="Y484" t="s">
        <v>1541</v>
      </c>
      <c r="Z484" t="s">
        <v>1543</v>
      </c>
      <c r="AA484" t="s">
        <v>1</v>
      </c>
      <c r="AB484" s="164">
        <v>44629</v>
      </c>
      <c r="AC484" t="s">
        <v>357</v>
      </c>
      <c r="AD484" s="176">
        <v>1.4</v>
      </c>
    </row>
    <row r="485" spans="1:30" x14ac:dyDescent="0.35">
      <c r="A485" t="s">
        <v>414</v>
      </c>
      <c r="B485">
        <v>1204</v>
      </c>
      <c r="C485" t="s">
        <v>1537</v>
      </c>
      <c r="D485">
        <v>41602</v>
      </c>
      <c r="E485" t="s">
        <v>1537</v>
      </c>
      <c r="F485" t="s">
        <v>396</v>
      </c>
      <c r="H485">
        <v>2.2999999999999998</v>
      </c>
      <c r="I485">
        <v>1</v>
      </c>
      <c r="K485" t="s">
        <v>296</v>
      </c>
      <c r="L485" t="s">
        <v>927</v>
      </c>
      <c r="M485" t="s">
        <v>398</v>
      </c>
      <c r="N485" t="s">
        <v>1538</v>
      </c>
      <c r="O485">
        <v>1</v>
      </c>
      <c r="P485" t="s">
        <v>306</v>
      </c>
      <c r="Q485" t="s">
        <v>1544</v>
      </c>
      <c r="R485" s="164">
        <v>38231</v>
      </c>
      <c r="T485" t="s">
        <v>1540</v>
      </c>
      <c r="V485" t="s">
        <v>1541</v>
      </c>
      <c r="W485" t="s">
        <v>1542</v>
      </c>
      <c r="X485" t="s">
        <v>1537</v>
      </c>
      <c r="Y485" t="s">
        <v>1541</v>
      </c>
      <c r="Z485" t="s">
        <v>1545</v>
      </c>
      <c r="AC485" t="s">
        <v>357</v>
      </c>
      <c r="AD485" s="176">
        <v>1.4</v>
      </c>
    </row>
    <row r="486" spans="1:30" x14ac:dyDescent="0.35">
      <c r="A486" t="s">
        <v>454</v>
      </c>
      <c r="B486">
        <v>1412</v>
      </c>
      <c r="C486" t="s">
        <v>1546</v>
      </c>
      <c r="D486">
        <v>41603</v>
      </c>
      <c r="E486" t="s">
        <v>1547</v>
      </c>
      <c r="F486" t="s">
        <v>396</v>
      </c>
      <c r="H486">
        <v>2.2999999999999998</v>
      </c>
      <c r="I486">
        <v>1</v>
      </c>
      <c r="K486" t="s">
        <v>296</v>
      </c>
      <c r="L486" t="s">
        <v>397</v>
      </c>
      <c r="M486" t="s">
        <v>398</v>
      </c>
      <c r="N486" t="s">
        <v>1538</v>
      </c>
      <c r="O486">
        <v>1</v>
      </c>
      <c r="P486" t="s">
        <v>306</v>
      </c>
      <c r="Q486" t="s">
        <v>1548</v>
      </c>
      <c r="R486" s="164">
        <v>40299</v>
      </c>
      <c r="T486" t="s">
        <v>1549</v>
      </c>
      <c r="V486" t="s">
        <v>1550</v>
      </c>
      <c r="W486" t="s">
        <v>1551</v>
      </c>
      <c r="X486" t="s">
        <v>1547</v>
      </c>
      <c r="Y486" t="s">
        <v>1550</v>
      </c>
      <c r="Z486" t="s">
        <v>1552</v>
      </c>
      <c r="AC486" t="s">
        <v>357</v>
      </c>
      <c r="AD486" s="176">
        <v>1.2</v>
      </c>
    </row>
    <row r="487" spans="1:30" x14ac:dyDescent="0.35">
      <c r="A487" t="s">
        <v>324</v>
      </c>
      <c r="B487">
        <v>1374</v>
      </c>
      <c r="C487" t="s">
        <v>1546</v>
      </c>
      <c r="D487">
        <v>41603</v>
      </c>
      <c r="E487" t="s">
        <v>1547</v>
      </c>
      <c r="F487" t="s">
        <v>396</v>
      </c>
      <c r="G487" s="163">
        <v>3689</v>
      </c>
      <c r="H487">
        <v>2.2999999999999998</v>
      </c>
      <c r="I487">
        <v>1</v>
      </c>
      <c r="J487" t="s">
        <v>295</v>
      </c>
      <c r="K487" t="s">
        <v>296</v>
      </c>
      <c r="L487" t="s">
        <v>397</v>
      </c>
      <c r="M487" t="s">
        <v>398</v>
      </c>
      <c r="N487" t="s">
        <v>1538</v>
      </c>
      <c r="O487">
        <v>1</v>
      </c>
      <c r="P487" t="s">
        <v>306</v>
      </c>
      <c r="Q487" t="s">
        <v>1539</v>
      </c>
      <c r="R487" s="164">
        <v>44805</v>
      </c>
      <c r="T487" t="s">
        <v>1549</v>
      </c>
      <c r="V487" t="s">
        <v>1550</v>
      </c>
      <c r="W487" t="s">
        <v>1551</v>
      </c>
      <c r="X487" t="s">
        <v>1547</v>
      </c>
      <c r="Y487" t="s">
        <v>1550</v>
      </c>
      <c r="Z487" t="s">
        <v>1553</v>
      </c>
      <c r="AA487" t="s">
        <v>1</v>
      </c>
      <c r="AB487" s="164">
        <v>44680</v>
      </c>
      <c r="AC487" t="s">
        <v>357</v>
      </c>
      <c r="AD487" s="176">
        <v>1.2</v>
      </c>
    </row>
    <row r="488" spans="1:30" x14ac:dyDescent="0.35">
      <c r="A488" t="s">
        <v>309</v>
      </c>
      <c r="B488">
        <v>1176</v>
      </c>
      <c r="C488" t="s">
        <v>1547</v>
      </c>
      <c r="D488">
        <v>41603</v>
      </c>
      <c r="E488" t="s">
        <v>1547</v>
      </c>
      <c r="F488" t="s">
        <v>396</v>
      </c>
      <c r="H488">
        <v>2.2999999999999998</v>
      </c>
      <c r="I488">
        <v>1</v>
      </c>
      <c r="K488" t="s">
        <v>296</v>
      </c>
      <c r="L488" t="s">
        <v>397</v>
      </c>
      <c r="M488" t="s">
        <v>398</v>
      </c>
      <c r="N488" t="s">
        <v>1538</v>
      </c>
      <c r="O488">
        <v>1</v>
      </c>
      <c r="P488" t="s">
        <v>306</v>
      </c>
      <c r="Q488" s="164">
        <v>39390</v>
      </c>
      <c r="R488" s="164">
        <v>39326</v>
      </c>
      <c r="T488" t="s">
        <v>1549</v>
      </c>
      <c r="V488" t="s">
        <v>1550</v>
      </c>
      <c r="W488" t="s">
        <v>1551</v>
      </c>
      <c r="X488" t="s">
        <v>1547</v>
      </c>
      <c r="Y488" t="s">
        <v>1550</v>
      </c>
      <c r="Z488" t="s">
        <v>1554</v>
      </c>
      <c r="AC488" t="s">
        <v>357</v>
      </c>
      <c r="AD488" s="176">
        <v>1.2</v>
      </c>
    </row>
    <row r="489" spans="1:30" x14ac:dyDescent="0.35">
      <c r="A489" t="s">
        <v>476</v>
      </c>
      <c r="B489">
        <v>1397</v>
      </c>
      <c r="C489" t="s">
        <v>1546</v>
      </c>
      <c r="D489">
        <v>41603</v>
      </c>
      <c r="E489" t="s">
        <v>1547</v>
      </c>
      <c r="F489" t="s">
        <v>396</v>
      </c>
      <c r="G489" s="163">
        <v>3014.84</v>
      </c>
      <c r="H489">
        <v>2.2999999999999998</v>
      </c>
      <c r="I489">
        <v>1</v>
      </c>
      <c r="J489" t="s">
        <v>1</v>
      </c>
      <c r="K489" t="s">
        <v>296</v>
      </c>
      <c r="L489" t="s">
        <v>397</v>
      </c>
      <c r="M489" t="s">
        <v>398</v>
      </c>
      <c r="N489" t="s">
        <v>1538</v>
      </c>
      <c r="O489">
        <v>1</v>
      </c>
      <c r="P489" t="s">
        <v>306</v>
      </c>
      <c r="Q489" t="s">
        <v>1555</v>
      </c>
      <c r="R489" s="164">
        <v>45413</v>
      </c>
      <c r="T489" t="s">
        <v>1549</v>
      </c>
      <c r="V489" t="s">
        <v>1550</v>
      </c>
      <c r="W489" t="s">
        <v>1551</v>
      </c>
      <c r="X489" t="s">
        <v>1547</v>
      </c>
      <c r="Y489" t="s">
        <v>1550</v>
      </c>
      <c r="Z489" t="s">
        <v>1556</v>
      </c>
      <c r="AA489" t="s">
        <v>1</v>
      </c>
      <c r="AB489" s="164">
        <v>45267</v>
      </c>
      <c r="AC489" t="s">
        <v>357</v>
      </c>
      <c r="AD489" s="176">
        <v>1.2</v>
      </c>
    </row>
    <row r="490" spans="1:30" x14ac:dyDescent="0.35">
      <c r="A490" t="s">
        <v>482</v>
      </c>
      <c r="B490">
        <v>1234</v>
      </c>
      <c r="C490" t="s">
        <v>1546</v>
      </c>
      <c r="D490">
        <v>41603</v>
      </c>
      <c r="E490" t="s">
        <v>1547</v>
      </c>
      <c r="F490" t="s">
        <v>396</v>
      </c>
      <c r="H490">
        <v>2.2999999999999998</v>
      </c>
      <c r="I490">
        <v>1</v>
      </c>
      <c r="K490" t="s">
        <v>296</v>
      </c>
      <c r="L490" t="s">
        <v>397</v>
      </c>
      <c r="M490" t="s">
        <v>398</v>
      </c>
      <c r="N490" t="s">
        <v>1538</v>
      </c>
      <c r="O490">
        <v>1</v>
      </c>
      <c r="P490" t="s">
        <v>306</v>
      </c>
      <c r="Q490" s="164">
        <v>40582</v>
      </c>
      <c r="R490" s="164">
        <v>40909</v>
      </c>
      <c r="T490" t="s">
        <v>1549</v>
      </c>
      <c r="V490" t="s">
        <v>1550</v>
      </c>
      <c r="W490" t="s">
        <v>1551</v>
      </c>
      <c r="X490" t="s">
        <v>1547</v>
      </c>
      <c r="Y490" t="s">
        <v>1550</v>
      </c>
      <c r="Z490" t="s">
        <v>1557</v>
      </c>
      <c r="AC490" t="s">
        <v>357</v>
      </c>
      <c r="AD490" s="176">
        <v>1.2</v>
      </c>
    </row>
    <row r="491" spans="1:30" x14ac:dyDescent="0.35">
      <c r="A491" t="s">
        <v>414</v>
      </c>
      <c r="B491">
        <v>1193</v>
      </c>
      <c r="C491" t="s">
        <v>1546</v>
      </c>
      <c r="D491">
        <v>41603</v>
      </c>
      <c r="E491" t="s">
        <v>1547</v>
      </c>
      <c r="F491" t="s">
        <v>396</v>
      </c>
      <c r="H491">
        <v>2.2999999999999998</v>
      </c>
      <c r="I491">
        <v>1</v>
      </c>
      <c r="K491" t="s">
        <v>296</v>
      </c>
      <c r="L491" t="s">
        <v>397</v>
      </c>
      <c r="M491" t="s">
        <v>398</v>
      </c>
      <c r="N491" t="s">
        <v>1538</v>
      </c>
      <c r="O491">
        <v>1</v>
      </c>
      <c r="P491" t="s">
        <v>306</v>
      </c>
      <c r="Q491" s="164">
        <v>37201</v>
      </c>
      <c r="R491" s="164">
        <v>37135</v>
      </c>
      <c r="T491" t="s">
        <v>1549</v>
      </c>
      <c r="V491" t="s">
        <v>1550</v>
      </c>
      <c r="W491" t="s">
        <v>1551</v>
      </c>
      <c r="X491" t="s">
        <v>1547</v>
      </c>
      <c r="Y491" t="s">
        <v>1550</v>
      </c>
      <c r="Z491" t="s">
        <v>1558</v>
      </c>
      <c r="AC491" t="s">
        <v>357</v>
      </c>
      <c r="AD491" s="176">
        <v>1.2</v>
      </c>
    </row>
    <row r="492" spans="1:30" x14ac:dyDescent="0.35">
      <c r="A492" t="s">
        <v>314</v>
      </c>
      <c r="B492">
        <v>1315</v>
      </c>
      <c r="C492" t="s">
        <v>1546</v>
      </c>
      <c r="D492">
        <v>41603</v>
      </c>
      <c r="E492" t="s">
        <v>1547</v>
      </c>
      <c r="F492" t="s">
        <v>396</v>
      </c>
      <c r="H492">
        <v>2.2999999999999998</v>
      </c>
      <c r="I492">
        <v>1</v>
      </c>
      <c r="K492" t="s">
        <v>296</v>
      </c>
      <c r="L492" t="s">
        <v>397</v>
      </c>
      <c r="M492" t="s">
        <v>398</v>
      </c>
      <c r="N492" t="s">
        <v>1538</v>
      </c>
      <c r="O492">
        <v>1</v>
      </c>
      <c r="P492" t="s">
        <v>306</v>
      </c>
      <c r="Q492" t="s">
        <v>1559</v>
      </c>
      <c r="R492" s="164">
        <v>42248</v>
      </c>
      <c r="T492" t="s">
        <v>1549</v>
      </c>
      <c r="V492" t="s">
        <v>1550</v>
      </c>
      <c r="W492" t="s">
        <v>1551</v>
      </c>
      <c r="X492" t="s">
        <v>1547</v>
      </c>
      <c r="Y492" t="s">
        <v>1550</v>
      </c>
      <c r="Z492" t="s">
        <v>1560</v>
      </c>
      <c r="AC492" t="s">
        <v>357</v>
      </c>
      <c r="AD492" s="176">
        <v>1.2</v>
      </c>
    </row>
    <row r="493" spans="1:30" x14ac:dyDescent="0.35">
      <c r="A493" t="s">
        <v>711</v>
      </c>
      <c r="B493">
        <v>1001</v>
      </c>
      <c r="C493" t="s">
        <v>1547</v>
      </c>
      <c r="D493">
        <v>41603</v>
      </c>
      <c r="E493" t="s">
        <v>1547</v>
      </c>
      <c r="F493" t="s">
        <v>396</v>
      </c>
      <c r="H493">
        <v>2.2999999999999998</v>
      </c>
      <c r="I493">
        <v>1</v>
      </c>
      <c r="K493" t="s">
        <v>296</v>
      </c>
      <c r="L493" t="s">
        <v>410</v>
      </c>
      <c r="M493" t="s">
        <v>398</v>
      </c>
      <c r="N493" t="s">
        <v>1538</v>
      </c>
      <c r="O493">
        <v>1</v>
      </c>
      <c r="P493" t="s">
        <v>306</v>
      </c>
      <c r="Q493" t="s">
        <v>786</v>
      </c>
      <c r="R493" s="164">
        <v>34392</v>
      </c>
      <c r="T493" t="s">
        <v>1549</v>
      </c>
      <c r="V493" t="s">
        <v>1550</v>
      </c>
      <c r="W493" t="s">
        <v>1551</v>
      </c>
      <c r="X493" t="s">
        <v>1547</v>
      </c>
      <c r="Y493" t="s">
        <v>1550</v>
      </c>
      <c r="Z493" t="s">
        <v>1561</v>
      </c>
      <c r="AC493" t="s">
        <v>357</v>
      </c>
      <c r="AD493" s="176">
        <v>1.2</v>
      </c>
    </row>
    <row r="494" spans="1:30" x14ac:dyDescent="0.35">
      <c r="A494" t="s">
        <v>499</v>
      </c>
      <c r="B494">
        <v>1129</v>
      </c>
      <c r="C494" t="s">
        <v>1546</v>
      </c>
      <c r="D494">
        <v>41603</v>
      </c>
      <c r="E494" t="s">
        <v>1547</v>
      </c>
      <c r="F494" t="s">
        <v>396</v>
      </c>
      <c r="H494">
        <v>2.2999999999999998</v>
      </c>
      <c r="I494">
        <v>1</v>
      </c>
      <c r="K494" t="s">
        <v>296</v>
      </c>
      <c r="L494" t="s">
        <v>397</v>
      </c>
      <c r="M494" t="s">
        <v>398</v>
      </c>
      <c r="N494" t="s">
        <v>1538</v>
      </c>
      <c r="O494">
        <v>1</v>
      </c>
      <c r="P494" t="s">
        <v>306</v>
      </c>
      <c r="Q494" s="164">
        <v>32882</v>
      </c>
      <c r="R494" s="164">
        <v>33117</v>
      </c>
      <c r="T494" t="s">
        <v>1549</v>
      </c>
      <c r="V494" t="s">
        <v>1550</v>
      </c>
      <c r="W494" t="s">
        <v>1551</v>
      </c>
      <c r="X494" t="s">
        <v>1547</v>
      </c>
      <c r="Y494" t="s">
        <v>1550</v>
      </c>
      <c r="Z494" t="s">
        <v>1562</v>
      </c>
      <c r="AC494" t="s">
        <v>357</v>
      </c>
      <c r="AD494" s="176">
        <v>1.2</v>
      </c>
    </row>
    <row r="495" spans="1:30" x14ac:dyDescent="0.35">
      <c r="A495" t="s">
        <v>454</v>
      </c>
      <c r="B495">
        <v>1393</v>
      </c>
      <c r="C495" t="s">
        <v>1563</v>
      </c>
      <c r="D495">
        <v>41605</v>
      </c>
      <c r="E495" t="s">
        <v>1563</v>
      </c>
      <c r="F495" t="s">
        <v>396</v>
      </c>
      <c r="H495">
        <v>4</v>
      </c>
      <c r="I495">
        <v>0.9</v>
      </c>
      <c r="K495" t="s">
        <v>0</v>
      </c>
      <c r="L495" t="s">
        <v>397</v>
      </c>
      <c r="M495" t="s">
        <v>398</v>
      </c>
      <c r="N495" t="s">
        <v>1564</v>
      </c>
      <c r="O495">
        <v>1</v>
      </c>
      <c r="P495" t="s">
        <v>306</v>
      </c>
      <c r="Q495" s="164">
        <v>39456</v>
      </c>
      <c r="R495" s="164">
        <v>39692</v>
      </c>
      <c r="T495" t="s">
        <v>1565</v>
      </c>
      <c r="V495" t="s">
        <v>1566</v>
      </c>
      <c r="W495" t="s">
        <v>1567</v>
      </c>
      <c r="X495" t="s">
        <v>1563</v>
      </c>
      <c r="Y495" t="s">
        <v>1568</v>
      </c>
      <c r="Z495" t="s">
        <v>1569</v>
      </c>
      <c r="AC495" t="s">
        <v>341</v>
      </c>
      <c r="AD495" s="176">
        <v>2.4</v>
      </c>
    </row>
    <row r="496" spans="1:30" x14ac:dyDescent="0.35">
      <c r="A496" t="s">
        <v>403</v>
      </c>
      <c r="B496">
        <v>1171</v>
      </c>
      <c r="C496" t="s">
        <v>1563</v>
      </c>
      <c r="D496">
        <v>41605</v>
      </c>
      <c r="E496" t="s">
        <v>1563</v>
      </c>
      <c r="F496" t="s">
        <v>396</v>
      </c>
      <c r="G496" s="163">
        <v>2850.94</v>
      </c>
      <c r="H496">
        <v>4</v>
      </c>
      <c r="I496">
        <v>0.9</v>
      </c>
      <c r="J496" t="s">
        <v>1</v>
      </c>
      <c r="K496" t="s">
        <v>296</v>
      </c>
      <c r="L496" t="s">
        <v>397</v>
      </c>
      <c r="M496" t="s">
        <v>398</v>
      </c>
      <c r="N496" t="s">
        <v>1564</v>
      </c>
      <c r="O496">
        <v>1</v>
      </c>
      <c r="P496" t="s">
        <v>306</v>
      </c>
      <c r="Q496" s="164">
        <v>42408</v>
      </c>
      <c r="R496" s="164">
        <v>42736</v>
      </c>
      <c r="T496" t="s">
        <v>1565</v>
      </c>
      <c r="V496" t="s">
        <v>1566</v>
      </c>
      <c r="W496" t="s">
        <v>1567</v>
      </c>
      <c r="X496" t="s">
        <v>1563</v>
      </c>
      <c r="Y496" t="s">
        <v>1568</v>
      </c>
      <c r="Z496" t="s">
        <v>1570</v>
      </c>
      <c r="AA496" t="s">
        <v>1</v>
      </c>
      <c r="AB496" s="164">
        <v>42643</v>
      </c>
      <c r="AC496" t="s">
        <v>341</v>
      </c>
      <c r="AD496" s="176">
        <v>2.4</v>
      </c>
    </row>
    <row r="497" spans="1:31" x14ac:dyDescent="0.35">
      <c r="A497" t="s">
        <v>305</v>
      </c>
      <c r="B497">
        <v>1175</v>
      </c>
      <c r="C497" t="s">
        <v>1571</v>
      </c>
      <c r="D497">
        <v>41609</v>
      </c>
      <c r="E497" t="s">
        <v>1572</v>
      </c>
      <c r="F497" t="s">
        <v>396</v>
      </c>
      <c r="H497">
        <v>2.8</v>
      </c>
      <c r="I497">
        <v>1</v>
      </c>
      <c r="K497" t="s">
        <v>404</v>
      </c>
      <c r="L497" t="s">
        <v>640</v>
      </c>
      <c r="M497" t="s">
        <v>398</v>
      </c>
      <c r="N497" t="s">
        <v>351</v>
      </c>
      <c r="O497">
        <v>1</v>
      </c>
      <c r="P497" t="s">
        <v>306</v>
      </c>
      <c r="Q497" s="164">
        <v>33978</v>
      </c>
      <c r="R497" s="164">
        <v>34213</v>
      </c>
      <c r="S497" s="164">
        <v>40148</v>
      </c>
      <c r="T497" t="s">
        <v>1573</v>
      </c>
      <c r="V497" t="s">
        <v>1574</v>
      </c>
      <c r="W497" t="s">
        <v>1575</v>
      </c>
      <c r="X497" t="s">
        <v>1572</v>
      </c>
      <c r="Y497" t="s">
        <v>1574</v>
      </c>
      <c r="Z497" t="s">
        <v>1576</v>
      </c>
      <c r="AC497" t="s">
        <v>357</v>
      </c>
      <c r="AD497" s="176">
        <v>1.4</v>
      </c>
    </row>
    <row r="498" spans="1:31" x14ac:dyDescent="0.35">
      <c r="A498" t="s">
        <v>305</v>
      </c>
      <c r="B498">
        <v>1329</v>
      </c>
      <c r="C498" t="s">
        <v>1572</v>
      </c>
      <c r="D498">
        <v>41609</v>
      </c>
      <c r="E498" t="s">
        <v>1572</v>
      </c>
      <c r="F498" t="s">
        <v>396</v>
      </c>
      <c r="G498" s="163">
        <v>2966</v>
      </c>
      <c r="H498">
        <v>2.8</v>
      </c>
      <c r="I498">
        <v>1</v>
      </c>
      <c r="J498" t="s">
        <v>1</v>
      </c>
      <c r="K498" t="s">
        <v>296</v>
      </c>
      <c r="L498" t="s">
        <v>640</v>
      </c>
      <c r="M498" t="s">
        <v>398</v>
      </c>
      <c r="N498" t="s">
        <v>351</v>
      </c>
      <c r="O498">
        <v>1</v>
      </c>
      <c r="P498" t="s">
        <v>306</v>
      </c>
      <c r="Q498" s="164">
        <v>44442</v>
      </c>
      <c r="R498" s="164">
        <v>44805</v>
      </c>
      <c r="T498" t="s">
        <v>1573</v>
      </c>
      <c r="V498" t="s">
        <v>1574</v>
      </c>
      <c r="W498" t="s">
        <v>1575</v>
      </c>
      <c r="X498" t="s">
        <v>1572</v>
      </c>
      <c r="Y498" t="s">
        <v>1574</v>
      </c>
      <c r="Z498" t="s">
        <v>1577</v>
      </c>
      <c r="AA498" t="s">
        <v>1</v>
      </c>
      <c r="AB498" s="164">
        <v>44607</v>
      </c>
      <c r="AC498" t="s">
        <v>357</v>
      </c>
      <c r="AD498" s="176">
        <v>1.4</v>
      </c>
    </row>
    <row r="499" spans="1:31" x14ac:dyDescent="0.35">
      <c r="A499" t="s">
        <v>408</v>
      </c>
      <c r="B499">
        <v>1187</v>
      </c>
      <c r="C499" t="s">
        <v>1571</v>
      </c>
      <c r="D499">
        <v>41609</v>
      </c>
      <c r="E499" t="s">
        <v>1572</v>
      </c>
      <c r="F499" t="s">
        <v>396</v>
      </c>
      <c r="H499">
        <v>2.8</v>
      </c>
      <c r="I499">
        <v>1</v>
      </c>
      <c r="K499" t="s">
        <v>296</v>
      </c>
      <c r="L499" t="s">
        <v>397</v>
      </c>
      <c r="M499" t="s">
        <v>398</v>
      </c>
      <c r="N499" t="s">
        <v>351</v>
      </c>
      <c r="O499">
        <v>1</v>
      </c>
      <c r="P499" t="s">
        <v>306</v>
      </c>
      <c r="Q499" t="s">
        <v>1578</v>
      </c>
      <c r="R499" s="164">
        <v>37500</v>
      </c>
      <c r="T499" t="s">
        <v>1573</v>
      </c>
      <c r="V499" t="s">
        <v>1574</v>
      </c>
      <c r="W499" t="s">
        <v>1575</v>
      </c>
      <c r="X499" t="s">
        <v>1572</v>
      </c>
      <c r="Y499" t="s">
        <v>1574</v>
      </c>
      <c r="Z499" t="s">
        <v>1579</v>
      </c>
      <c r="AC499" t="s">
        <v>357</v>
      </c>
      <c r="AD499" s="176">
        <v>1.4</v>
      </c>
    </row>
    <row r="500" spans="1:31" x14ac:dyDescent="0.35">
      <c r="A500" t="s">
        <v>469</v>
      </c>
      <c r="B500">
        <v>1183</v>
      </c>
      <c r="C500" t="s">
        <v>1572</v>
      </c>
      <c r="D500">
        <v>41609</v>
      </c>
      <c r="E500" t="s">
        <v>1572</v>
      </c>
      <c r="F500" t="s">
        <v>396</v>
      </c>
      <c r="H500">
        <v>2.8</v>
      </c>
      <c r="I500">
        <v>1</v>
      </c>
      <c r="K500" t="s">
        <v>296</v>
      </c>
      <c r="L500" t="s">
        <v>640</v>
      </c>
      <c r="M500" t="s">
        <v>398</v>
      </c>
      <c r="N500" t="s">
        <v>351</v>
      </c>
      <c r="O500">
        <v>1</v>
      </c>
      <c r="P500" t="s">
        <v>306</v>
      </c>
      <c r="Q500" t="s">
        <v>1580</v>
      </c>
      <c r="R500" s="164">
        <v>39692</v>
      </c>
      <c r="T500" t="s">
        <v>1573</v>
      </c>
      <c r="V500" t="s">
        <v>1574</v>
      </c>
      <c r="W500" t="s">
        <v>1575</v>
      </c>
      <c r="X500" t="s">
        <v>1572</v>
      </c>
      <c r="Y500" t="s">
        <v>1574</v>
      </c>
      <c r="Z500" t="s">
        <v>1581</v>
      </c>
      <c r="AC500" t="s">
        <v>357</v>
      </c>
      <c r="AD500" s="176">
        <v>1.4</v>
      </c>
    </row>
    <row r="501" spans="1:31" x14ac:dyDescent="0.35">
      <c r="A501" t="s">
        <v>324</v>
      </c>
      <c r="B501">
        <v>1418</v>
      </c>
      <c r="C501" t="s">
        <v>1582</v>
      </c>
      <c r="D501">
        <v>41609</v>
      </c>
      <c r="E501" t="s">
        <v>1572</v>
      </c>
      <c r="F501" t="s">
        <v>396</v>
      </c>
      <c r="G501" s="163">
        <v>3384.07</v>
      </c>
      <c r="H501">
        <v>2.8</v>
      </c>
      <c r="I501">
        <v>1</v>
      </c>
      <c r="J501" t="s">
        <v>1</v>
      </c>
      <c r="K501" t="s">
        <v>296</v>
      </c>
      <c r="L501" t="s">
        <v>640</v>
      </c>
      <c r="M501" t="s">
        <v>398</v>
      </c>
      <c r="N501" t="s">
        <v>351</v>
      </c>
      <c r="O501">
        <v>1</v>
      </c>
      <c r="P501" t="s">
        <v>306</v>
      </c>
      <c r="Q501" t="s">
        <v>1583</v>
      </c>
      <c r="R501" s="164">
        <v>45413</v>
      </c>
      <c r="T501" t="s">
        <v>1573</v>
      </c>
      <c r="V501" t="s">
        <v>1574</v>
      </c>
      <c r="W501" t="s">
        <v>1575</v>
      </c>
      <c r="X501" t="s">
        <v>1572</v>
      </c>
      <c r="Y501" t="s">
        <v>1574</v>
      </c>
      <c r="Z501" t="s">
        <v>1584</v>
      </c>
      <c r="AA501" t="s">
        <v>1</v>
      </c>
      <c r="AB501" s="164">
        <v>45468</v>
      </c>
      <c r="AC501" t="s">
        <v>357</v>
      </c>
      <c r="AD501" s="176">
        <v>1.4</v>
      </c>
    </row>
    <row r="502" spans="1:31" x14ac:dyDescent="0.35">
      <c r="A502" t="s">
        <v>482</v>
      </c>
      <c r="B502">
        <v>1301</v>
      </c>
      <c r="C502" t="s">
        <v>1572</v>
      </c>
      <c r="D502">
        <v>41609</v>
      </c>
      <c r="E502" t="s">
        <v>1572</v>
      </c>
      <c r="F502" t="s">
        <v>396</v>
      </c>
      <c r="G502" s="163">
        <v>3238.32</v>
      </c>
      <c r="H502">
        <v>2.8</v>
      </c>
      <c r="I502">
        <v>1</v>
      </c>
      <c r="J502" t="s">
        <v>1</v>
      </c>
      <c r="K502" t="s">
        <v>296</v>
      </c>
      <c r="L502" t="s">
        <v>397</v>
      </c>
      <c r="M502" t="s">
        <v>398</v>
      </c>
      <c r="N502" t="s">
        <v>351</v>
      </c>
      <c r="O502">
        <v>1</v>
      </c>
      <c r="P502" t="s">
        <v>306</v>
      </c>
      <c r="Q502" t="s">
        <v>1585</v>
      </c>
      <c r="R502" s="164">
        <v>45170</v>
      </c>
      <c r="T502" t="s">
        <v>1573</v>
      </c>
      <c r="V502" t="s">
        <v>1574</v>
      </c>
      <c r="W502" t="s">
        <v>1575</v>
      </c>
      <c r="X502" t="s">
        <v>1572</v>
      </c>
      <c r="Y502" t="s">
        <v>1574</v>
      </c>
      <c r="Z502" t="s">
        <v>1586</v>
      </c>
      <c r="AA502" t="s">
        <v>1</v>
      </c>
      <c r="AB502" s="164">
        <v>44775</v>
      </c>
      <c r="AC502" t="s">
        <v>357</v>
      </c>
      <c r="AD502" s="176">
        <v>1.4</v>
      </c>
    </row>
    <row r="503" spans="1:31" x14ac:dyDescent="0.35">
      <c r="A503" t="s">
        <v>584</v>
      </c>
      <c r="B503">
        <v>1397</v>
      </c>
      <c r="C503" t="s">
        <v>1572</v>
      </c>
      <c r="D503">
        <v>41609</v>
      </c>
      <c r="E503" t="s">
        <v>1572</v>
      </c>
      <c r="F503" t="s">
        <v>396</v>
      </c>
      <c r="G503" s="163">
        <v>2966</v>
      </c>
      <c r="H503">
        <v>2.8</v>
      </c>
      <c r="I503">
        <v>1</v>
      </c>
      <c r="J503" t="s">
        <v>1</v>
      </c>
      <c r="K503" t="s">
        <v>296</v>
      </c>
      <c r="L503" t="s">
        <v>640</v>
      </c>
      <c r="M503" t="s">
        <v>398</v>
      </c>
      <c r="N503" t="s">
        <v>351</v>
      </c>
      <c r="O503">
        <v>1</v>
      </c>
      <c r="P503" t="s">
        <v>306</v>
      </c>
      <c r="Q503" t="s">
        <v>1587</v>
      </c>
      <c r="R503" s="164">
        <v>45778</v>
      </c>
      <c r="T503" t="s">
        <v>1573</v>
      </c>
      <c r="V503" t="s">
        <v>1574</v>
      </c>
      <c r="W503" t="s">
        <v>1575</v>
      </c>
      <c r="X503" t="s">
        <v>1572</v>
      </c>
      <c r="Y503" t="s">
        <v>1574</v>
      </c>
      <c r="Z503" t="s">
        <v>1588</v>
      </c>
      <c r="AA503" t="s">
        <v>1</v>
      </c>
      <c r="AB503" s="164">
        <v>45681</v>
      </c>
      <c r="AC503" t="s">
        <v>357</v>
      </c>
      <c r="AD503" s="176">
        <v>1.4</v>
      </c>
    </row>
    <row r="504" spans="1:31" x14ac:dyDescent="0.35">
      <c r="A504" t="s">
        <v>447</v>
      </c>
      <c r="B504">
        <v>1142</v>
      </c>
      <c r="C504" t="s">
        <v>1589</v>
      </c>
      <c r="D504">
        <v>41609</v>
      </c>
      <c r="E504" t="s">
        <v>1572</v>
      </c>
      <c r="F504" t="s">
        <v>396</v>
      </c>
      <c r="H504">
        <v>2.8</v>
      </c>
      <c r="I504">
        <v>1</v>
      </c>
      <c r="K504" t="s">
        <v>296</v>
      </c>
      <c r="L504" t="s">
        <v>1590</v>
      </c>
      <c r="M504" t="s">
        <v>398</v>
      </c>
      <c r="N504" t="s">
        <v>351</v>
      </c>
      <c r="O504">
        <v>1</v>
      </c>
      <c r="P504" t="s">
        <v>306</v>
      </c>
      <c r="Q504" s="164">
        <v>35441</v>
      </c>
      <c r="R504" s="164">
        <v>35735</v>
      </c>
      <c r="T504" t="s">
        <v>1573</v>
      </c>
      <c r="V504" t="s">
        <v>1574</v>
      </c>
      <c r="W504" t="s">
        <v>1575</v>
      </c>
      <c r="X504" t="s">
        <v>1572</v>
      </c>
      <c r="Y504" t="s">
        <v>1574</v>
      </c>
      <c r="Z504" t="s">
        <v>1591</v>
      </c>
      <c r="AC504" t="s">
        <v>357</v>
      </c>
      <c r="AD504" s="176">
        <v>1.4</v>
      </c>
    </row>
    <row r="505" spans="1:31" x14ac:dyDescent="0.35">
      <c r="A505" t="s">
        <v>414</v>
      </c>
      <c r="B505">
        <v>1224</v>
      </c>
      <c r="C505" t="s">
        <v>1571</v>
      </c>
      <c r="D505">
        <v>41609</v>
      </c>
      <c r="E505" t="s">
        <v>1572</v>
      </c>
      <c r="F505" t="s">
        <v>396</v>
      </c>
      <c r="H505">
        <v>2.8</v>
      </c>
      <c r="I505">
        <v>1</v>
      </c>
      <c r="K505" t="s">
        <v>296</v>
      </c>
      <c r="L505" t="s">
        <v>640</v>
      </c>
      <c r="M505" t="s">
        <v>398</v>
      </c>
      <c r="N505" t="s">
        <v>351</v>
      </c>
      <c r="O505">
        <v>1</v>
      </c>
      <c r="P505" t="s">
        <v>306</v>
      </c>
      <c r="Q505" t="s">
        <v>1592</v>
      </c>
      <c r="R505" s="164">
        <v>40422</v>
      </c>
      <c r="T505" t="s">
        <v>1573</v>
      </c>
      <c r="V505" t="s">
        <v>1574</v>
      </c>
      <c r="W505" t="s">
        <v>1575</v>
      </c>
      <c r="X505" t="s">
        <v>1572</v>
      </c>
      <c r="Y505" t="s">
        <v>1574</v>
      </c>
      <c r="Z505" t="s">
        <v>1593</v>
      </c>
      <c r="AC505" t="s">
        <v>357</v>
      </c>
      <c r="AD505" s="176">
        <v>1.4</v>
      </c>
    </row>
    <row r="506" spans="1:31" x14ac:dyDescent="0.35">
      <c r="A506" t="s">
        <v>499</v>
      </c>
      <c r="B506">
        <v>1131</v>
      </c>
      <c r="C506" t="s">
        <v>1594</v>
      </c>
      <c r="D506">
        <v>41609</v>
      </c>
      <c r="E506" t="s">
        <v>1572</v>
      </c>
      <c r="F506" t="s">
        <v>396</v>
      </c>
      <c r="H506">
        <v>2.8</v>
      </c>
      <c r="I506">
        <v>1</v>
      </c>
      <c r="K506" t="s">
        <v>296</v>
      </c>
      <c r="L506" t="s">
        <v>1595</v>
      </c>
      <c r="M506" t="s">
        <v>398</v>
      </c>
      <c r="N506" t="s">
        <v>351</v>
      </c>
      <c r="O506">
        <v>1</v>
      </c>
      <c r="P506" t="s">
        <v>306</v>
      </c>
      <c r="Q506" s="164">
        <v>33247</v>
      </c>
      <c r="R506" s="164">
        <v>33482</v>
      </c>
      <c r="T506" t="s">
        <v>1573</v>
      </c>
      <c r="V506" t="s">
        <v>1574</v>
      </c>
      <c r="W506" t="s">
        <v>1575</v>
      </c>
      <c r="X506" t="s">
        <v>1572</v>
      </c>
      <c r="Y506" t="s">
        <v>1574</v>
      </c>
      <c r="Z506" t="s">
        <v>1596</v>
      </c>
      <c r="AC506" t="s">
        <v>357</v>
      </c>
      <c r="AD506" s="176">
        <v>1.4</v>
      </c>
    </row>
    <row r="507" spans="1:31" x14ac:dyDescent="0.35">
      <c r="A507" t="s">
        <v>438</v>
      </c>
      <c r="B507">
        <v>1124</v>
      </c>
      <c r="C507" t="s">
        <v>1571</v>
      </c>
      <c r="D507">
        <v>41609</v>
      </c>
      <c r="E507" t="s">
        <v>1572</v>
      </c>
      <c r="F507" t="s">
        <v>396</v>
      </c>
      <c r="H507">
        <v>2.8</v>
      </c>
      <c r="I507">
        <v>1</v>
      </c>
      <c r="K507" t="s">
        <v>296</v>
      </c>
      <c r="L507" t="s">
        <v>640</v>
      </c>
      <c r="M507" t="s">
        <v>398</v>
      </c>
      <c r="N507" t="s">
        <v>351</v>
      </c>
      <c r="O507">
        <v>1</v>
      </c>
      <c r="P507" t="s">
        <v>306</v>
      </c>
      <c r="Q507" s="164">
        <v>33978</v>
      </c>
      <c r="R507" s="164">
        <v>34213</v>
      </c>
      <c r="T507" t="s">
        <v>1573</v>
      </c>
      <c r="V507" t="s">
        <v>1574</v>
      </c>
      <c r="W507" t="s">
        <v>1575</v>
      </c>
      <c r="X507" t="s">
        <v>1572</v>
      </c>
      <c r="Y507" t="s">
        <v>1574</v>
      </c>
      <c r="Z507" t="s">
        <v>1597</v>
      </c>
      <c r="AC507" t="s">
        <v>357</v>
      </c>
      <c r="AD507" s="176">
        <v>1.4</v>
      </c>
    </row>
    <row r="508" spans="1:31" x14ac:dyDescent="0.35">
      <c r="A508" t="s">
        <v>408</v>
      </c>
      <c r="B508">
        <v>1124</v>
      </c>
      <c r="C508" t="s">
        <v>1598</v>
      </c>
      <c r="D508">
        <v>41610</v>
      </c>
      <c r="E508" t="s">
        <v>1599</v>
      </c>
      <c r="F508" t="s">
        <v>396</v>
      </c>
      <c r="H508">
        <v>3.7</v>
      </c>
      <c r="I508">
        <v>0.3</v>
      </c>
      <c r="K508" t="s">
        <v>296</v>
      </c>
      <c r="L508" t="s">
        <v>1196</v>
      </c>
      <c r="M508" t="s">
        <v>398</v>
      </c>
      <c r="N508" t="s">
        <v>351</v>
      </c>
      <c r="O508">
        <v>0.5</v>
      </c>
      <c r="P508" t="s">
        <v>306</v>
      </c>
      <c r="Q508" s="164">
        <v>32874</v>
      </c>
      <c r="R508" s="164">
        <v>32874</v>
      </c>
      <c r="T508" t="s">
        <v>1600</v>
      </c>
      <c r="V508" t="s">
        <v>1601</v>
      </c>
      <c r="W508" t="s">
        <v>1602</v>
      </c>
      <c r="X508" t="s">
        <v>1599</v>
      </c>
      <c r="Y508" t="s">
        <v>1601</v>
      </c>
      <c r="Z508" t="s">
        <v>1603</v>
      </c>
      <c r="AC508" t="s">
        <v>357</v>
      </c>
      <c r="AD508" s="176">
        <v>1.8</v>
      </c>
    </row>
    <row r="509" spans="1:31" x14ac:dyDescent="0.35">
      <c r="A509" t="s">
        <v>447</v>
      </c>
      <c r="B509">
        <v>1241</v>
      </c>
      <c r="C509" t="s">
        <v>1604</v>
      </c>
      <c r="D509">
        <v>41610</v>
      </c>
      <c r="E509" t="s">
        <v>1599</v>
      </c>
      <c r="F509" t="s">
        <v>396</v>
      </c>
      <c r="H509">
        <v>3.7</v>
      </c>
      <c r="I509">
        <v>0.3</v>
      </c>
      <c r="K509" t="s">
        <v>296</v>
      </c>
      <c r="L509" t="s">
        <v>502</v>
      </c>
      <c r="M509" t="s">
        <v>398</v>
      </c>
      <c r="N509" t="s">
        <v>351</v>
      </c>
      <c r="O509">
        <v>0.5</v>
      </c>
      <c r="P509" t="s">
        <v>306</v>
      </c>
      <c r="Q509" s="164">
        <v>39822</v>
      </c>
      <c r="R509" s="164">
        <v>40057</v>
      </c>
      <c r="T509" t="s">
        <v>1600</v>
      </c>
      <c r="V509" t="s">
        <v>1601</v>
      </c>
      <c r="W509" t="s">
        <v>1602</v>
      </c>
      <c r="X509" t="s">
        <v>1599</v>
      </c>
      <c r="Y509" t="s">
        <v>1601</v>
      </c>
      <c r="Z509" t="s">
        <v>1605</v>
      </c>
      <c r="AC509" t="s">
        <v>357</v>
      </c>
      <c r="AD509" s="176">
        <v>1.8</v>
      </c>
    </row>
    <row r="510" spans="1:31" x14ac:dyDescent="0.35">
      <c r="A510" t="s">
        <v>447</v>
      </c>
      <c r="B510">
        <v>1127</v>
      </c>
      <c r="C510" t="s">
        <v>1606</v>
      </c>
      <c r="D510">
        <v>41612</v>
      </c>
      <c r="E510" t="s">
        <v>1606</v>
      </c>
      <c r="F510" t="s">
        <v>396</v>
      </c>
      <c r="H510" s="174">
        <f>AD510</f>
        <v>1.5</v>
      </c>
      <c r="I510">
        <v>1.2</v>
      </c>
      <c r="K510" t="s">
        <v>404</v>
      </c>
      <c r="L510" t="s">
        <v>1607</v>
      </c>
      <c r="M510" t="s">
        <v>398</v>
      </c>
      <c r="N510" t="s">
        <v>351</v>
      </c>
      <c r="O510">
        <v>1</v>
      </c>
      <c r="P510" t="s">
        <v>306</v>
      </c>
      <c r="Q510" s="164">
        <v>35073</v>
      </c>
      <c r="R510" s="164">
        <v>35309</v>
      </c>
      <c r="S510" s="164">
        <v>42614</v>
      </c>
      <c r="T510" t="s">
        <v>1608</v>
      </c>
      <c r="V510" t="s">
        <v>1609</v>
      </c>
      <c r="W510" t="s">
        <v>1610</v>
      </c>
      <c r="X510" t="s">
        <v>1606</v>
      </c>
      <c r="Y510" t="s">
        <v>1609</v>
      </c>
      <c r="Z510" t="s">
        <v>1611</v>
      </c>
      <c r="AC510" t="s">
        <v>357</v>
      </c>
      <c r="AD510" s="176">
        <v>1.5</v>
      </c>
      <c r="AE510" s="177" t="s">
        <v>16954</v>
      </c>
    </row>
    <row r="511" spans="1:31" x14ac:dyDescent="0.35">
      <c r="A511" t="s">
        <v>476</v>
      </c>
      <c r="B511">
        <v>1323</v>
      </c>
      <c r="C511" t="s">
        <v>1612</v>
      </c>
      <c r="D511">
        <v>41616</v>
      </c>
      <c r="E511" t="s">
        <v>1612</v>
      </c>
      <c r="F511" t="s">
        <v>396</v>
      </c>
      <c r="G511" s="163">
        <v>2849.3</v>
      </c>
      <c r="H511">
        <v>1.3</v>
      </c>
      <c r="I511">
        <v>0.9</v>
      </c>
      <c r="J511" t="s">
        <v>1</v>
      </c>
      <c r="K511" t="s">
        <v>296</v>
      </c>
      <c r="L511" t="s">
        <v>397</v>
      </c>
      <c r="M511" t="s">
        <v>398</v>
      </c>
      <c r="N511" t="s">
        <v>579</v>
      </c>
      <c r="O511">
        <v>1</v>
      </c>
      <c r="P511" t="s">
        <v>306</v>
      </c>
      <c r="Q511" t="s">
        <v>1613</v>
      </c>
      <c r="R511" s="164">
        <v>42614</v>
      </c>
      <c r="T511" t="s">
        <v>1614</v>
      </c>
      <c r="V511" t="s">
        <v>1615</v>
      </c>
      <c r="W511" t="s">
        <v>1616</v>
      </c>
      <c r="X511" t="s">
        <v>1612</v>
      </c>
      <c r="Y511" t="s">
        <v>1615</v>
      </c>
      <c r="Z511" t="s">
        <v>1617</v>
      </c>
      <c r="AA511" t="s">
        <v>1</v>
      </c>
      <c r="AB511" s="164">
        <v>42429</v>
      </c>
      <c r="AC511" t="s">
        <v>357</v>
      </c>
      <c r="AD511" s="176">
        <v>1</v>
      </c>
    </row>
    <row r="512" spans="1:31" x14ac:dyDescent="0.35">
      <c r="A512" t="s">
        <v>317</v>
      </c>
      <c r="B512">
        <v>1200</v>
      </c>
      <c r="C512" t="s">
        <v>1618</v>
      </c>
      <c r="D512">
        <v>41621</v>
      </c>
      <c r="E512" t="s">
        <v>1618</v>
      </c>
      <c r="F512" t="s">
        <v>396</v>
      </c>
      <c r="H512" s="174">
        <f>AD512</f>
        <v>1.1000000000000001</v>
      </c>
      <c r="I512">
        <v>0.9</v>
      </c>
      <c r="K512" t="s">
        <v>296</v>
      </c>
      <c r="L512" t="s">
        <v>397</v>
      </c>
      <c r="M512" t="s">
        <v>398</v>
      </c>
      <c r="N512" t="s">
        <v>579</v>
      </c>
      <c r="O512">
        <v>1</v>
      </c>
      <c r="P512" t="s">
        <v>306</v>
      </c>
      <c r="Q512" s="164">
        <v>41283</v>
      </c>
      <c r="R512" s="164">
        <v>41518</v>
      </c>
      <c r="T512" t="s">
        <v>1619</v>
      </c>
      <c r="V512" t="s">
        <v>1620</v>
      </c>
      <c r="W512" t="s">
        <v>1621</v>
      </c>
      <c r="X512" t="s">
        <v>1618</v>
      </c>
      <c r="Y512" t="s">
        <v>1620</v>
      </c>
      <c r="Z512" t="s">
        <v>1622</v>
      </c>
      <c r="AC512" t="s">
        <v>357</v>
      </c>
      <c r="AD512" s="176">
        <v>1.1000000000000001</v>
      </c>
      <c r="AE512" s="177" t="s">
        <v>16954</v>
      </c>
    </row>
    <row r="513" spans="1:31" x14ac:dyDescent="0.35">
      <c r="A513" t="s">
        <v>454</v>
      </c>
      <c r="B513">
        <v>1438</v>
      </c>
      <c r="C513" t="s">
        <v>1604</v>
      </c>
      <c r="D513">
        <v>41622</v>
      </c>
      <c r="E513" t="s">
        <v>1604</v>
      </c>
      <c r="F513" t="s">
        <v>396</v>
      </c>
      <c r="H513">
        <v>2.8</v>
      </c>
      <c r="I513">
        <v>1</v>
      </c>
      <c r="K513" t="s">
        <v>296</v>
      </c>
      <c r="L513" t="s">
        <v>397</v>
      </c>
      <c r="M513" t="s">
        <v>398</v>
      </c>
      <c r="N513" t="s">
        <v>351</v>
      </c>
      <c r="O513">
        <v>1</v>
      </c>
      <c r="P513" t="s">
        <v>306</v>
      </c>
      <c r="Q513" s="164">
        <v>41310</v>
      </c>
      <c r="R513" s="164">
        <v>41518</v>
      </c>
      <c r="T513" t="s">
        <v>1623</v>
      </c>
      <c r="V513" t="s">
        <v>1601</v>
      </c>
      <c r="W513" t="s">
        <v>1602</v>
      </c>
      <c r="X513" t="s">
        <v>1599</v>
      </c>
      <c r="Y513" t="s">
        <v>1601</v>
      </c>
      <c r="Z513" t="s">
        <v>1624</v>
      </c>
      <c r="AC513" t="s">
        <v>357</v>
      </c>
      <c r="AD513" s="176">
        <v>1.4</v>
      </c>
    </row>
    <row r="514" spans="1:31" x14ac:dyDescent="0.35">
      <c r="A514" t="s">
        <v>454</v>
      </c>
      <c r="B514">
        <v>1078</v>
      </c>
      <c r="C514" t="s">
        <v>1625</v>
      </c>
      <c r="D514">
        <v>41623</v>
      </c>
      <c r="E514" t="s">
        <v>1625</v>
      </c>
      <c r="F514" t="s">
        <v>396</v>
      </c>
      <c r="H514" s="174">
        <f t="shared" ref="H514:H527" si="20">AD514</f>
        <v>1.3</v>
      </c>
      <c r="I514">
        <v>1</v>
      </c>
      <c r="K514" t="s">
        <v>404</v>
      </c>
      <c r="L514" t="s">
        <v>410</v>
      </c>
      <c r="M514" t="s">
        <v>398</v>
      </c>
      <c r="N514" t="s">
        <v>351</v>
      </c>
      <c r="O514">
        <v>1</v>
      </c>
      <c r="P514" t="s">
        <v>306</v>
      </c>
      <c r="Q514" s="164">
        <v>37630</v>
      </c>
      <c r="R514" s="164">
        <v>37865</v>
      </c>
      <c r="S514" s="164">
        <v>37865</v>
      </c>
      <c r="T514" t="s">
        <v>1626</v>
      </c>
      <c r="V514" t="s">
        <v>1627</v>
      </c>
      <c r="W514" t="s">
        <v>1628</v>
      </c>
      <c r="X514" t="s">
        <v>1625</v>
      </c>
      <c r="Y514" t="s">
        <v>1627</v>
      </c>
      <c r="Z514" t="s">
        <v>1629</v>
      </c>
      <c r="AC514" t="s">
        <v>357</v>
      </c>
      <c r="AD514" s="176">
        <v>1.3</v>
      </c>
      <c r="AE514" s="177" t="s">
        <v>16954</v>
      </c>
    </row>
    <row r="515" spans="1:31" x14ac:dyDescent="0.35">
      <c r="A515" t="s">
        <v>454</v>
      </c>
      <c r="B515">
        <v>1222</v>
      </c>
      <c r="C515" t="s">
        <v>1625</v>
      </c>
      <c r="D515">
        <v>41623</v>
      </c>
      <c r="E515" t="s">
        <v>1625</v>
      </c>
      <c r="F515" t="s">
        <v>396</v>
      </c>
      <c r="H515" s="174">
        <f t="shared" si="20"/>
        <v>1.3</v>
      </c>
      <c r="I515">
        <v>1</v>
      </c>
      <c r="K515" t="s">
        <v>295</v>
      </c>
      <c r="L515" t="s">
        <v>1630</v>
      </c>
      <c r="M515" t="s">
        <v>398</v>
      </c>
      <c r="N515" t="s">
        <v>351</v>
      </c>
      <c r="O515">
        <v>1</v>
      </c>
      <c r="P515" t="s">
        <v>1</v>
      </c>
      <c r="Q515" s="164">
        <v>30690</v>
      </c>
      <c r="R515" s="164">
        <v>30926</v>
      </c>
      <c r="S515" s="164">
        <v>33117</v>
      </c>
      <c r="T515" t="s">
        <v>1626</v>
      </c>
      <c r="V515" t="s">
        <v>1627</v>
      </c>
      <c r="W515" t="s">
        <v>1628</v>
      </c>
      <c r="X515" t="s">
        <v>1625</v>
      </c>
      <c r="Y515" t="s">
        <v>1627</v>
      </c>
      <c r="Z515" t="s">
        <v>1631</v>
      </c>
      <c r="AC515" t="s">
        <v>357</v>
      </c>
      <c r="AD515" s="176">
        <v>1.3</v>
      </c>
      <c r="AE515" s="177" t="s">
        <v>16954</v>
      </c>
    </row>
    <row r="516" spans="1:31" x14ac:dyDescent="0.35">
      <c r="A516" t="s">
        <v>291</v>
      </c>
      <c r="B516">
        <v>1012</v>
      </c>
      <c r="C516" t="s">
        <v>1627</v>
      </c>
      <c r="D516">
        <v>41623</v>
      </c>
      <c r="E516" t="s">
        <v>1625</v>
      </c>
      <c r="F516" t="s">
        <v>396</v>
      </c>
      <c r="H516" s="174">
        <f t="shared" si="20"/>
        <v>1.3</v>
      </c>
      <c r="I516">
        <v>1</v>
      </c>
      <c r="K516" t="s">
        <v>404</v>
      </c>
      <c r="L516" t="s">
        <v>397</v>
      </c>
      <c r="M516" t="s">
        <v>398</v>
      </c>
      <c r="N516" t="s">
        <v>351</v>
      </c>
      <c r="O516">
        <v>1</v>
      </c>
      <c r="P516" t="s">
        <v>1</v>
      </c>
      <c r="Q516" s="164">
        <v>34708</v>
      </c>
      <c r="R516" s="164">
        <v>34943</v>
      </c>
      <c r="S516" s="164">
        <v>39374</v>
      </c>
      <c r="T516" t="s">
        <v>1626</v>
      </c>
      <c r="V516" t="s">
        <v>1627</v>
      </c>
      <c r="W516" t="s">
        <v>1628</v>
      </c>
      <c r="X516" t="s">
        <v>1625</v>
      </c>
      <c r="Y516" t="s">
        <v>1627</v>
      </c>
      <c r="Z516" t="s">
        <v>1632</v>
      </c>
      <c r="AC516" t="s">
        <v>1223</v>
      </c>
      <c r="AD516" s="176">
        <v>1.3</v>
      </c>
      <c r="AE516" s="177" t="s">
        <v>16954</v>
      </c>
    </row>
    <row r="517" spans="1:31" x14ac:dyDescent="0.35">
      <c r="A517" t="s">
        <v>305</v>
      </c>
      <c r="B517">
        <v>1134</v>
      </c>
      <c r="C517" t="s">
        <v>1625</v>
      </c>
      <c r="D517">
        <v>41623</v>
      </c>
      <c r="E517" t="s">
        <v>1625</v>
      </c>
      <c r="F517" t="s">
        <v>396</v>
      </c>
      <c r="H517" s="174">
        <f t="shared" si="20"/>
        <v>1.3</v>
      </c>
      <c r="I517">
        <v>1</v>
      </c>
      <c r="K517" t="s">
        <v>404</v>
      </c>
      <c r="L517" t="s">
        <v>397</v>
      </c>
      <c r="M517" t="s">
        <v>398</v>
      </c>
      <c r="N517" t="s">
        <v>351</v>
      </c>
      <c r="O517">
        <v>1</v>
      </c>
      <c r="P517" t="s">
        <v>306</v>
      </c>
      <c r="Q517" s="164">
        <v>32151</v>
      </c>
      <c r="R517" s="164">
        <v>32387</v>
      </c>
      <c r="S517" s="164">
        <v>39189</v>
      </c>
      <c r="T517" t="s">
        <v>1626</v>
      </c>
      <c r="V517" t="s">
        <v>1627</v>
      </c>
      <c r="W517" t="s">
        <v>1628</v>
      </c>
      <c r="X517" t="s">
        <v>1625</v>
      </c>
      <c r="Y517" t="s">
        <v>1627</v>
      </c>
      <c r="Z517" t="s">
        <v>1633</v>
      </c>
      <c r="AC517" t="s">
        <v>357</v>
      </c>
      <c r="AD517" s="176">
        <v>1.3</v>
      </c>
      <c r="AE517" s="177" t="s">
        <v>16954</v>
      </c>
    </row>
    <row r="518" spans="1:31" x14ac:dyDescent="0.35">
      <c r="A518" t="s">
        <v>305</v>
      </c>
      <c r="B518">
        <v>1135</v>
      </c>
      <c r="C518" t="s">
        <v>1634</v>
      </c>
      <c r="D518">
        <v>41623</v>
      </c>
      <c r="E518" t="s">
        <v>1625</v>
      </c>
      <c r="F518" t="s">
        <v>396</v>
      </c>
      <c r="H518" s="174">
        <f t="shared" si="20"/>
        <v>1.3</v>
      </c>
      <c r="I518">
        <v>1</v>
      </c>
      <c r="K518" t="s">
        <v>295</v>
      </c>
      <c r="L518" t="s">
        <v>397</v>
      </c>
      <c r="M518" t="s">
        <v>398</v>
      </c>
      <c r="N518" t="s">
        <v>351</v>
      </c>
      <c r="O518">
        <v>1</v>
      </c>
      <c r="P518" t="s">
        <v>1</v>
      </c>
      <c r="Q518" s="164">
        <v>32151</v>
      </c>
      <c r="R518" s="164">
        <v>32387</v>
      </c>
      <c r="S518" s="164">
        <v>34943</v>
      </c>
      <c r="T518" t="s">
        <v>1626</v>
      </c>
      <c r="V518" t="s">
        <v>1627</v>
      </c>
      <c r="W518" t="s">
        <v>1628</v>
      </c>
      <c r="X518" t="s">
        <v>1625</v>
      </c>
      <c r="Y518" t="s">
        <v>1627</v>
      </c>
      <c r="Z518" t="s">
        <v>1635</v>
      </c>
      <c r="AC518" t="s">
        <v>357</v>
      </c>
      <c r="AD518" s="176">
        <v>1.3</v>
      </c>
      <c r="AE518" s="177" t="s">
        <v>16954</v>
      </c>
    </row>
    <row r="519" spans="1:31" x14ac:dyDescent="0.35">
      <c r="A519" t="s">
        <v>408</v>
      </c>
      <c r="B519">
        <v>1142</v>
      </c>
      <c r="C519" t="s">
        <v>1625</v>
      </c>
      <c r="D519">
        <v>41623</v>
      </c>
      <c r="E519" t="s">
        <v>1625</v>
      </c>
      <c r="F519" t="s">
        <v>396</v>
      </c>
      <c r="H519" s="174">
        <f t="shared" si="20"/>
        <v>1.3</v>
      </c>
      <c r="I519">
        <v>1</v>
      </c>
      <c r="K519" t="s">
        <v>404</v>
      </c>
      <c r="L519" t="s">
        <v>397</v>
      </c>
      <c r="M519" t="s">
        <v>398</v>
      </c>
      <c r="N519" t="s">
        <v>351</v>
      </c>
      <c r="O519">
        <v>1</v>
      </c>
      <c r="P519" t="s">
        <v>306</v>
      </c>
      <c r="Q519" s="164">
        <v>33978</v>
      </c>
      <c r="R519" s="164">
        <v>34213</v>
      </c>
      <c r="S519" s="164">
        <v>37133</v>
      </c>
      <c r="T519" t="s">
        <v>1626</v>
      </c>
      <c r="V519" t="s">
        <v>1627</v>
      </c>
      <c r="W519" t="s">
        <v>1628</v>
      </c>
      <c r="X519" t="s">
        <v>1625</v>
      </c>
      <c r="Y519" t="s">
        <v>1627</v>
      </c>
      <c r="Z519" t="s">
        <v>1636</v>
      </c>
      <c r="AC519" t="s">
        <v>357</v>
      </c>
      <c r="AD519" s="176">
        <v>1.3</v>
      </c>
      <c r="AE519" s="177" t="s">
        <v>16954</v>
      </c>
    </row>
    <row r="520" spans="1:31" x14ac:dyDescent="0.35">
      <c r="A520" t="s">
        <v>476</v>
      </c>
      <c r="B520">
        <v>1137</v>
      </c>
      <c r="C520" t="s">
        <v>1625</v>
      </c>
      <c r="D520">
        <v>41623</v>
      </c>
      <c r="E520" t="s">
        <v>1625</v>
      </c>
      <c r="F520" t="s">
        <v>396</v>
      </c>
      <c r="H520" s="174">
        <f t="shared" si="20"/>
        <v>1.3</v>
      </c>
      <c r="I520">
        <v>1</v>
      </c>
      <c r="K520" t="s">
        <v>404</v>
      </c>
      <c r="L520" t="s">
        <v>1637</v>
      </c>
      <c r="M520" t="s">
        <v>398</v>
      </c>
      <c r="N520" t="s">
        <v>351</v>
      </c>
      <c r="O520">
        <v>1</v>
      </c>
      <c r="P520" t="s">
        <v>306</v>
      </c>
      <c r="Q520" s="164">
        <v>32517</v>
      </c>
      <c r="R520" s="164">
        <v>32752</v>
      </c>
      <c r="S520" s="164">
        <v>37802</v>
      </c>
      <c r="T520" t="s">
        <v>1626</v>
      </c>
      <c r="V520" t="s">
        <v>1627</v>
      </c>
      <c r="W520" t="s">
        <v>1628</v>
      </c>
      <c r="X520" t="s">
        <v>1625</v>
      </c>
      <c r="Y520" t="s">
        <v>1627</v>
      </c>
      <c r="Z520" t="s">
        <v>1638</v>
      </c>
      <c r="AC520" t="s">
        <v>357</v>
      </c>
      <c r="AD520" s="176">
        <v>1.3</v>
      </c>
      <c r="AE520" s="177" t="s">
        <v>16954</v>
      </c>
    </row>
    <row r="521" spans="1:31" x14ac:dyDescent="0.35">
      <c r="A521" t="s">
        <v>584</v>
      </c>
      <c r="B521">
        <v>1074</v>
      </c>
      <c r="C521" t="s">
        <v>1625</v>
      </c>
      <c r="D521">
        <v>41623</v>
      </c>
      <c r="E521" t="s">
        <v>1625</v>
      </c>
      <c r="F521" t="s">
        <v>396</v>
      </c>
      <c r="H521" s="174">
        <f t="shared" si="20"/>
        <v>1.3</v>
      </c>
      <c r="I521">
        <v>1</v>
      </c>
      <c r="K521" t="s">
        <v>404</v>
      </c>
      <c r="L521" t="s">
        <v>397</v>
      </c>
      <c r="M521" t="s">
        <v>398</v>
      </c>
      <c r="N521" t="s">
        <v>351</v>
      </c>
      <c r="O521">
        <v>1</v>
      </c>
      <c r="P521" t="s">
        <v>306</v>
      </c>
      <c r="Q521" t="s">
        <v>1639</v>
      </c>
      <c r="R521" s="164">
        <v>36910</v>
      </c>
      <c r="S521" s="164">
        <v>37437</v>
      </c>
      <c r="T521" t="s">
        <v>1626</v>
      </c>
      <c r="V521" t="s">
        <v>1627</v>
      </c>
      <c r="W521" t="s">
        <v>1628</v>
      </c>
      <c r="X521" t="s">
        <v>1625</v>
      </c>
      <c r="Y521" t="s">
        <v>1627</v>
      </c>
      <c r="Z521" t="s">
        <v>1640</v>
      </c>
      <c r="AC521" t="s">
        <v>357</v>
      </c>
      <c r="AD521" s="176">
        <v>1.3</v>
      </c>
      <c r="AE521" s="177" t="s">
        <v>16954</v>
      </c>
    </row>
    <row r="522" spans="1:31" x14ac:dyDescent="0.35">
      <c r="A522" t="s">
        <v>375</v>
      </c>
      <c r="B522">
        <v>1007</v>
      </c>
      <c r="C522" t="s">
        <v>1627</v>
      </c>
      <c r="D522">
        <v>41623</v>
      </c>
      <c r="E522" t="s">
        <v>1625</v>
      </c>
      <c r="F522" t="s">
        <v>396</v>
      </c>
      <c r="H522" s="174">
        <f t="shared" si="20"/>
        <v>1.3</v>
      </c>
      <c r="I522">
        <v>1</v>
      </c>
      <c r="K522" t="s">
        <v>404</v>
      </c>
      <c r="L522" t="s">
        <v>1630</v>
      </c>
      <c r="M522" t="s">
        <v>398</v>
      </c>
      <c r="N522" t="s">
        <v>351</v>
      </c>
      <c r="O522">
        <v>1</v>
      </c>
      <c r="P522" t="s">
        <v>1</v>
      </c>
      <c r="Q522" s="164">
        <v>32882</v>
      </c>
      <c r="R522" s="164">
        <v>33117</v>
      </c>
      <c r="S522" s="164">
        <v>39447</v>
      </c>
      <c r="T522" t="s">
        <v>1626</v>
      </c>
      <c r="V522" t="s">
        <v>1627</v>
      </c>
      <c r="W522" t="s">
        <v>1628</v>
      </c>
      <c r="X522" t="s">
        <v>1625</v>
      </c>
      <c r="Y522" t="s">
        <v>1627</v>
      </c>
      <c r="Z522" t="s">
        <v>1641</v>
      </c>
      <c r="AC522" t="s">
        <v>1223</v>
      </c>
      <c r="AD522" s="176">
        <v>1.3</v>
      </c>
      <c r="AE522" s="177" t="s">
        <v>16954</v>
      </c>
    </row>
    <row r="523" spans="1:31" x14ac:dyDescent="0.35">
      <c r="A523" t="s">
        <v>375</v>
      </c>
      <c r="B523">
        <v>1096</v>
      </c>
      <c r="C523" t="s">
        <v>1627</v>
      </c>
      <c r="D523">
        <v>41623</v>
      </c>
      <c r="E523" t="s">
        <v>1625</v>
      </c>
      <c r="F523" t="s">
        <v>396</v>
      </c>
      <c r="H523" s="174">
        <f t="shared" si="20"/>
        <v>1.3</v>
      </c>
      <c r="I523">
        <v>1</v>
      </c>
      <c r="K523" t="s">
        <v>404</v>
      </c>
      <c r="L523" t="s">
        <v>1192</v>
      </c>
      <c r="M523" t="s">
        <v>398</v>
      </c>
      <c r="N523" t="s">
        <v>351</v>
      </c>
      <c r="O523">
        <v>1</v>
      </c>
      <c r="P523" t="s">
        <v>1</v>
      </c>
      <c r="Q523" s="164">
        <v>34343</v>
      </c>
      <c r="R523" s="164">
        <v>34578</v>
      </c>
      <c r="S523" s="164">
        <v>39447</v>
      </c>
      <c r="T523" t="s">
        <v>1626</v>
      </c>
      <c r="V523" t="s">
        <v>1627</v>
      </c>
      <c r="W523" t="s">
        <v>1628</v>
      </c>
      <c r="X523" t="s">
        <v>1625</v>
      </c>
      <c r="Y523" t="s">
        <v>1627</v>
      </c>
      <c r="Z523" t="s">
        <v>1642</v>
      </c>
      <c r="AC523" t="s">
        <v>1223</v>
      </c>
      <c r="AD523" s="176">
        <v>1.3</v>
      </c>
      <c r="AE523" s="177" t="s">
        <v>16954</v>
      </c>
    </row>
    <row r="524" spans="1:31" x14ac:dyDescent="0.35">
      <c r="A524" t="s">
        <v>447</v>
      </c>
      <c r="B524">
        <v>1114</v>
      </c>
      <c r="C524" t="s">
        <v>1625</v>
      </c>
      <c r="D524">
        <v>41623</v>
      </c>
      <c r="E524" t="s">
        <v>1625</v>
      </c>
      <c r="F524" t="s">
        <v>396</v>
      </c>
      <c r="H524" s="174">
        <f t="shared" si="20"/>
        <v>1.3</v>
      </c>
      <c r="I524">
        <v>1</v>
      </c>
      <c r="K524" t="s">
        <v>404</v>
      </c>
      <c r="L524" t="s">
        <v>397</v>
      </c>
      <c r="M524" t="s">
        <v>398</v>
      </c>
      <c r="N524" t="s">
        <v>351</v>
      </c>
      <c r="O524">
        <v>1</v>
      </c>
      <c r="P524" t="s">
        <v>306</v>
      </c>
      <c r="Q524" s="164">
        <v>33247</v>
      </c>
      <c r="R524" s="164">
        <v>33482</v>
      </c>
      <c r="S524" s="164">
        <v>37133</v>
      </c>
      <c r="T524" t="s">
        <v>1626</v>
      </c>
      <c r="V524" t="s">
        <v>1627</v>
      </c>
      <c r="W524" t="s">
        <v>1628</v>
      </c>
      <c r="X524" t="s">
        <v>1625</v>
      </c>
      <c r="Y524" t="s">
        <v>1627</v>
      </c>
      <c r="Z524" t="s">
        <v>1643</v>
      </c>
      <c r="AC524" t="s">
        <v>357</v>
      </c>
      <c r="AD524" s="176">
        <v>1.3</v>
      </c>
      <c r="AE524" s="177" t="s">
        <v>16954</v>
      </c>
    </row>
    <row r="525" spans="1:31" x14ac:dyDescent="0.35">
      <c r="A525" t="s">
        <v>494</v>
      </c>
      <c r="B525">
        <v>1112</v>
      </c>
      <c r="C525" t="s">
        <v>1625</v>
      </c>
      <c r="D525">
        <v>41623</v>
      </c>
      <c r="E525" t="s">
        <v>1625</v>
      </c>
      <c r="F525" t="s">
        <v>396</v>
      </c>
      <c r="H525" s="174">
        <f t="shared" si="20"/>
        <v>1.3</v>
      </c>
      <c r="I525">
        <v>1</v>
      </c>
      <c r="K525" t="s">
        <v>404</v>
      </c>
      <c r="L525" t="s">
        <v>640</v>
      </c>
      <c r="M525" t="s">
        <v>398</v>
      </c>
      <c r="N525" t="s">
        <v>351</v>
      </c>
      <c r="O525">
        <v>1</v>
      </c>
      <c r="P525" t="s">
        <v>306</v>
      </c>
      <c r="Q525" s="164">
        <v>33978</v>
      </c>
      <c r="R525" s="164">
        <v>34213</v>
      </c>
      <c r="S525" s="164">
        <v>37133</v>
      </c>
      <c r="T525" t="s">
        <v>1626</v>
      </c>
      <c r="V525" t="s">
        <v>1627</v>
      </c>
      <c r="W525" t="s">
        <v>1628</v>
      </c>
      <c r="X525" t="s">
        <v>1625</v>
      </c>
      <c r="Y525" t="s">
        <v>1627</v>
      </c>
      <c r="Z525" t="s">
        <v>1644</v>
      </c>
      <c r="AC525" t="s">
        <v>357</v>
      </c>
      <c r="AD525" s="176">
        <v>1.3</v>
      </c>
      <c r="AE525" s="177" t="s">
        <v>16954</v>
      </c>
    </row>
    <row r="526" spans="1:31" x14ac:dyDescent="0.35">
      <c r="A526" t="s">
        <v>711</v>
      </c>
      <c r="B526">
        <v>1143</v>
      </c>
      <c r="C526" t="s">
        <v>1625</v>
      </c>
      <c r="D526">
        <v>41623</v>
      </c>
      <c r="E526" t="s">
        <v>1625</v>
      </c>
      <c r="F526" t="s">
        <v>396</v>
      </c>
      <c r="H526" s="174">
        <f t="shared" si="20"/>
        <v>1.3</v>
      </c>
      <c r="I526">
        <v>1</v>
      </c>
      <c r="K526" t="s">
        <v>404</v>
      </c>
      <c r="L526" t="s">
        <v>397</v>
      </c>
      <c r="M526" t="s">
        <v>398</v>
      </c>
      <c r="N526" t="s">
        <v>351</v>
      </c>
      <c r="O526">
        <v>1</v>
      </c>
      <c r="P526" t="s">
        <v>306</v>
      </c>
      <c r="Q526" s="164">
        <v>33247</v>
      </c>
      <c r="R526" s="164">
        <v>33482</v>
      </c>
      <c r="S526" s="164">
        <v>37134</v>
      </c>
      <c r="T526" t="s">
        <v>1626</v>
      </c>
      <c r="V526" t="s">
        <v>1627</v>
      </c>
      <c r="W526" t="s">
        <v>1628</v>
      </c>
      <c r="X526" t="s">
        <v>1625</v>
      </c>
      <c r="Y526" t="s">
        <v>1627</v>
      </c>
      <c r="Z526" t="s">
        <v>1645</v>
      </c>
      <c r="AC526" t="s">
        <v>357</v>
      </c>
      <c r="AD526" s="176">
        <v>1.3</v>
      </c>
      <c r="AE526" s="177" t="s">
        <v>16954</v>
      </c>
    </row>
    <row r="527" spans="1:31" x14ac:dyDescent="0.35">
      <c r="A527" t="s">
        <v>438</v>
      </c>
      <c r="B527">
        <v>1040</v>
      </c>
      <c r="C527" t="s">
        <v>1625</v>
      </c>
      <c r="D527">
        <v>41623</v>
      </c>
      <c r="E527" t="s">
        <v>1625</v>
      </c>
      <c r="F527" t="s">
        <v>396</v>
      </c>
      <c r="H527" s="174">
        <f t="shared" si="20"/>
        <v>1.3</v>
      </c>
      <c r="I527">
        <v>1</v>
      </c>
      <c r="K527" t="s">
        <v>404</v>
      </c>
      <c r="L527" t="s">
        <v>397</v>
      </c>
      <c r="M527" t="s">
        <v>398</v>
      </c>
      <c r="N527" t="s">
        <v>351</v>
      </c>
      <c r="O527">
        <v>1</v>
      </c>
      <c r="P527" t="s">
        <v>306</v>
      </c>
      <c r="Q527" s="164">
        <v>36807</v>
      </c>
      <c r="R527" s="164">
        <v>36748</v>
      </c>
      <c r="S527" s="164">
        <v>37133</v>
      </c>
      <c r="T527" t="s">
        <v>1626</v>
      </c>
      <c r="V527" t="s">
        <v>1627</v>
      </c>
      <c r="W527" t="s">
        <v>1628</v>
      </c>
      <c r="X527" t="s">
        <v>1625</v>
      </c>
      <c r="Y527" t="s">
        <v>1627</v>
      </c>
      <c r="Z527" t="s">
        <v>1646</v>
      </c>
      <c r="AC527" t="s">
        <v>357</v>
      </c>
      <c r="AD527" s="176">
        <v>1.3</v>
      </c>
      <c r="AE527" s="177" t="s">
        <v>16954</v>
      </c>
    </row>
    <row r="528" spans="1:31" x14ac:dyDescent="0.35">
      <c r="A528" t="s">
        <v>291</v>
      </c>
      <c r="B528">
        <v>1142</v>
      </c>
      <c r="C528" t="s">
        <v>1647</v>
      </c>
      <c r="D528">
        <v>41624</v>
      </c>
      <c r="E528" t="s">
        <v>1648</v>
      </c>
      <c r="F528" t="s">
        <v>396</v>
      </c>
      <c r="H528">
        <v>2.2000000000000002</v>
      </c>
      <c r="I528">
        <v>0.8</v>
      </c>
      <c r="K528" t="s">
        <v>296</v>
      </c>
      <c r="L528" t="s">
        <v>640</v>
      </c>
      <c r="M528" t="s">
        <v>398</v>
      </c>
      <c r="N528" t="s">
        <v>351</v>
      </c>
      <c r="O528">
        <v>1</v>
      </c>
      <c r="P528" t="s">
        <v>1</v>
      </c>
      <c r="Q528" t="s">
        <v>1649</v>
      </c>
      <c r="R528" s="164">
        <v>40787</v>
      </c>
      <c r="T528" t="s">
        <v>1650</v>
      </c>
      <c r="V528" t="s">
        <v>1647</v>
      </c>
      <c r="W528" t="s">
        <v>1651</v>
      </c>
      <c r="X528" t="s">
        <v>1652</v>
      </c>
      <c r="Y528" t="s">
        <v>1653</v>
      </c>
      <c r="Z528" t="s">
        <v>1654</v>
      </c>
      <c r="AC528" t="s">
        <v>1223</v>
      </c>
      <c r="AD528" s="176">
        <v>1</v>
      </c>
    </row>
    <row r="529" spans="1:31" x14ac:dyDescent="0.35">
      <c r="A529" t="s">
        <v>324</v>
      </c>
      <c r="B529">
        <v>1349</v>
      </c>
      <c r="C529" t="s">
        <v>1648</v>
      </c>
      <c r="D529">
        <v>41624</v>
      </c>
      <c r="E529" t="s">
        <v>1648</v>
      </c>
      <c r="F529" t="s">
        <v>396</v>
      </c>
      <c r="G529" s="163">
        <v>3022</v>
      </c>
      <c r="H529">
        <v>2.2000000000000002</v>
      </c>
      <c r="I529">
        <v>0.8</v>
      </c>
      <c r="J529" t="s">
        <v>1</v>
      </c>
      <c r="K529" t="s">
        <v>296</v>
      </c>
      <c r="L529" t="s">
        <v>397</v>
      </c>
      <c r="M529" t="s">
        <v>398</v>
      </c>
      <c r="N529" t="s">
        <v>351</v>
      </c>
      <c r="O529">
        <v>1</v>
      </c>
      <c r="P529" t="s">
        <v>306</v>
      </c>
      <c r="Q529" t="s">
        <v>1655</v>
      </c>
      <c r="R529" s="164">
        <v>44075</v>
      </c>
      <c r="T529" t="s">
        <v>1650</v>
      </c>
      <c r="V529" t="s">
        <v>1647</v>
      </c>
      <c r="W529" t="s">
        <v>1651</v>
      </c>
      <c r="X529" t="s">
        <v>1652</v>
      </c>
      <c r="Y529" t="s">
        <v>1653</v>
      </c>
      <c r="Z529" t="s">
        <v>1656</v>
      </c>
      <c r="AA529" t="s">
        <v>1</v>
      </c>
      <c r="AB529" s="164">
        <v>43698</v>
      </c>
      <c r="AC529" t="s">
        <v>357</v>
      </c>
      <c r="AD529" s="176">
        <v>1</v>
      </c>
    </row>
    <row r="530" spans="1:31" x14ac:dyDescent="0.35">
      <c r="A530" t="s">
        <v>476</v>
      </c>
      <c r="B530">
        <v>1314</v>
      </c>
      <c r="C530" t="s">
        <v>1648</v>
      </c>
      <c r="D530">
        <v>41624</v>
      </c>
      <c r="E530" t="s">
        <v>1648</v>
      </c>
      <c r="F530" t="s">
        <v>396</v>
      </c>
      <c r="G530" s="163">
        <v>2849.3</v>
      </c>
      <c r="H530">
        <v>2.2000000000000002</v>
      </c>
      <c r="I530">
        <v>0.8</v>
      </c>
      <c r="J530" t="s">
        <v>1</v>
      </c>
      <c r="K530" t="s">
        <v>296</v>
      </c>
      <c r="L530" t="s">
        <v>397</v>
      </c>
      <c r="M530" t="s">
        <v>398</v>
      </c>
      <c r="N530" t="s">
        <v>351</v>
      </c>
      <c r="O530">
        <v>1</v>
      </c>
      <c r="P530" t="s">
        <v>306</v>
      </c>
      <c r="Q530" t="s">
        <v>1657</v>
      </c>
      <c r="R530" s="164">
        <v>42614</v>
      </c>
      <c r="T530" t="s">
        <v>1650</v>
      </c>
      <c r="V530" t="s">
        <v>1647</v>
      </c>
      <c r="W530" t="s">
        <v>1651</v>
      </c>
      <c r="X530" t="s">
        <v>1652</v>
      </c>
      <c r="Y530" t="s">
        <v>1653</v>
      </c>
      <c r="Z530" t="s">
        <v>1658</v>
      </c>
      <c r="AA530" t="s">
        <v>1</v>
      </c>
      <c r="AB530" s="164">
        <v>42432</v>
      </c>
      <c r="AC530" t="s">
        <v>357</v>
      </c>
      <c r="AD530" s="176">
        <v>1</v>
      </c>
    </row>
    <row r="531" spans="1:31" x14ac:dyDescent="0.35">
      <c r="A531" t="s">
        <v>375</v>
      </c>
      <c r="B531">
        <v>1090</v>
      </c>
      <c r="C531" t="s">
        <v>1653</v>
      </c>
      <c r="D531">
        <v>41624</v>
      </c>
      <c r="E531" t="s">
        <v>1648</v>
      </c>
      <c r="F531" t="s">
        <v>396</v>
      </c>
      <c r="H531">
        <v>2.2000000000000002</v>
      </c>
      <c r="I531">
        <v>0.8</v>
      </c>
      <c r="K531" t="s">
        <v>404</v>
      </c>
      <c r="L531" t="s">
        <v>1659</v>
      </c>
      <c r="M531" t="s">
        <v>398</v>
      </c>
      <c r="N531" t="s">
        <v>351</v>
      </c>
      <c r="O531">
        <v>1</v>
      </c>
      <c r="P531" t="s">
        <v>1</v>
      </c>
      <c r="Q531" s="164">
        <v>33978</v>
      </c>
      <c r="R531" s="164">
        <v>34213</v>
      </c>
      <c r="S531" s="164">
        <v>34578</v>
      </c>
      <c r="T531" t="s">
        <v>1650</v>
      </c>
      <c r="V531" t="s">
        <v>1647</v>
      </c>
      <c r="W531" t="s">
        <v>1651</v>
      </c>
      <c r="X531" t="s">
        <v>1652</v>
      </c>
      <c r="Y531" t="s">
        <v>1653</v>
      </c>
      <c r="Z531" t="s">
        <v>1660</v>
      </c>
      <c r="AC531" t="s">
        <v>1223</v>
      </c>
      <c r="AD531" s="176">
        <v>1</v>
      </c>
    </row>
    <row r="532" spans="1:31" x14ac:dyDescent="0.35">
      <c r="A532" t="s">
        <v>375</v>
      </c>
      <c r="B532">
        <v>1177</v>
      </c>
      <c r="C532" t="s">
        <v>1647</v>
      </c>
      <c r="D532">
        <v>41624</v>
      </c>
      <c r="E532" t="s">
        <v>1648</v>
      </c>
      <c r="F532" t="s">
        <v>396</v>
      </c>
      <c r="G532" s="163">
        <v>3825.09</v>
      </c>
      <c r="H532">
        <v>2.2000000000000002</v>
      </c>
      <c r="I532">
        <v>0.8</v>
      </c>
      <c r="J532" t="s">
        <v>295</v>
      </c>
      <c r="K532" t="s">
        <v>404</v>
      </c>
      <c r="L532" t="s">
        <v>397</v>
      </c>
      <c r="M532" t="s">
        <v>398</v>
      </c>
      <c r="N532" t="s">
        <v>351</v>
      </c>
      <c r="O532">
        <v>1</v>
      </c>
      <c r="P532" t="s">
        <v>1</v>
      </c>
      <c r="Q532" s="164">
        <v>42372</v>
      </c>
      <c r="R532" s="164">
        <v>42614</v>
      </c>
      <c r="S532" s="164">
        <v>45536</v>
      </c>
      <c r="T532" t="s">
        <v>1650</v>
      </c>
      <c r="V532" t="s">
        <v>1647</v>
      </c>
      <c r="W532" t="s">
        <v>1651</v>
      </c>
      <c r="X532" t="s">
        <v>1652</v>
      </c>
      <c r="Y532" t="s">
        <v>1653</v>
      </c>
      <c r="Z532" t="s">
        <v>1661</v>
      </c>
      <c r="AA532" t="s">
        <v>1</v>
      </c>
      <c r="AB532" s="164">
        <v>42452</v>
      </c>
      <c r="AC532" t="s">
        <v>1223</v>
      </c>
      <c r="AD532" s="176">
        <v>1</v>
      </c>
    </row>
    <row r="533" spans="1:31" x14ac:dyDescent="0.35">
      <c r="A533" t="s">
        <v>434</v>
      </c>
      <c r="B533">
        <v>1120</v>
      </c>
      <c r="C533" t="s">
        <v>1648</v>
      </c>
      <c r="D533">
        <v>41624</v>
      </c>
      <c r="E533" t="s">
        <v>1648</v>
      </c>
      <c r="F533" t="s">
        <v>396</v>
      </c>
      <c r="H533">
        <v>2.2000000000000002</v>
      </c>
      <c r="I533">
        <v>0.8</v>
      </c>
      <c r="K533" t="s">
        <v>0</v>
      </c>
      <c r="L533" t="s">
        <v>397</v>
      </c>
      <c r="M533" t="s">
        <v>398</v>
      </c>
      <c r="N533" t="s">
        <v>351</v>
      </c>
      <c r="O533">
        <v>1</v>
      </c>
      <c r="P533" t="s">
        <v>306</v>
      </c>
      <c r="Q533" t="s">
        <v>1662</v>
      </c>
      <c r="R533" s="164">
        <v>40787</v>
      </c>
      <c r="T533" t="s">
        <v>1650</v>
      </c>
      <c r="V533" t="s">
        <v>1647</v>
      </c>
      <c r="W533" t="s">
        <v>1651</v>
      </c>
      <c r="X533" t="s">
        <v>1652</v>
      </c>
      <c r="Y533" t="s">
        <v>1653</v>
      </c>
      <c r="Z533" t="s">
        <v>1663</v>
      </c>
      <c r="AC533" t="s">
        <v>357</v>
      </c>
      <c r="AD533" s="176">
        <v>1</v>
      </c>
    </row>
    <row r="534" spans="1:31" x14ac:dyDescent="0.35">
      <c r="A534" t="s">
        <v>403</v>
      </c>
      <c r="B534">
        <v>1212</v>
      </c>
      <c r="C534" t="s">
        <v>1648</v>
      </c>
      <c r="D534">
        <v>41624</v>
      </c>
      <c r="E534" t="s">
        <v>1648</v>
      </c>
      <c r="F534" t="s">
        <v>396</v>
      </c>
      <c r="G534" s="163">
        <v>2720.52</v>
      </c>
      <c r="H534">
        <v>2.2000000000000002</v>
      </c>
      <c r="I534">
        <v>0.8</v>
      </c>
      <c r="J534" t="s">
        <v>1</v>
      </c>
      <c r="K534" t="s">
        <v>296</v>
      </c>
      <c r="L534" t="s">
        <v>397</v>
      </c>
      <c r="M534" t="s">
        <v>398</v>
      </c>
      <c r="N534" t="s">
        <v>351</v>
      </c>
      <c r="O534">
        <v>1</v>
      </c>
      <c r="P534" t="s">
        <v>306</v>
      </c>
      <c r="Q534" s="164">
        <v>45421</v>
      </c>
      <c r="R534" s="164">
        <v>46266</v>
      </c>
      <c r="T534" t="s">
        <v>1650</v>
      </c>
      <c r="V534" t="s">
        <v>1647</v>
      </c>
      <c r="W534" t="s">
        <v>1651</v>
      </c>
      <c r="X534" t="s">
        <v>1652</v>
      </c>
      <c r="Y534" t="s">
        <v>1653</v>
      </c>
      <c r="Z534" t="s">
        <v>1664</v>
      </c>
      <c r="AA534" t="s">
        <v>1</v>
      </c>
      <c r="AB534" s="164">
        <v>45594</v>
      </c>
      <c r="AC534" t="s">
        <v>357</v>
      </c>
      <c r="AD534" s="176">
        <v>1</v>
      </c>
    </row>
    <row r="535" spans="1:31" x14ac:dyDescent="0.35">
      <c r="A535" t="s">
        <v>447</v>
      </c>
      <c r="B535">
        <v>1264</v>
      </c>
      <c r="C535" t="s">
        <v>1648</v>
      </c>
      <c r="D535">
        <v>41624</v>
      </c>
      <c r="E535" t="s">
        <v>1648</v>
      </c>
      <c r="F535" t="s">
        <v>396</v>
      </c>
      <c r="H535">
        <v>2.2000000000000002</v>
      </c>
      <c r="I535">
        <v>0.8</v>
      </c>
      <c r="K535" t="s">
        <v>296</v>
      </c>
      <c r="L535" t="s">
        <v>397</v>
      </c>
      <c r="M535" t="s">
        <v>398</v>
      </c>
      <c r="N535" t="s">
        <v>351</v>
      </c>
      <c r="O535">
        <v>1</v>
      </c>
      <c r="P535" t="s">
        <v>306</v>
      </c>
      <c r="Q535" t="s">
        <v>1665</v>
      </c>
      <c r="R535" s="164">
        <v>42005</v>
      </c>
      <c r="T535" t="s">
        <v>1650</v>
      </c>
      <c r="V535" t="s">
        <v>1647</v>
      </c>
      <c r="W535" t="s">
        <v>1651</v>
      </c>
      <c r="X535" t="s">
        <v>1652</v>
      </c>
      <c r="Y535" t="s">
        <v>1653</v>
      </c>
      <c r="Z535" t="s">
        <v>1666</v>
      </c>
      <c r="AC535" t="s">
        <v>357</v>
      </c>
      <c r="AD535" s="176">
        <v>1</v>
      </c>
    </row>
    <row r="536" spans="1:31" x14ac:dyDescent="0.35">
      <c r="A536" t="s">
        <v>494</v>
      </c>
      <c r="B536">
        <v>1220</v>
      </c>
      <c r="C536" t="s">
        <v>1648</v>
      </c>
      <c r="D536">
        <v>41624</v>
      </c>
      <c r="E536" t="s">
        <v>1648</v>
      </c>
      <c r="F536" t="s">
        <v>396</v>
      </c>
      <c r="H536">
        <v>2.2000000000000002</v>
      </c>
      <c r="I536">
        <v>0.8</v>
      </c>
      <c r="K536" t="s">
        <v>296</v>
      </c>
      <c r="L536" t="s">
        <v>397</v>
      </c>
      <c r="M536" t="s">
        <v>398</v>
      </c>
      <c r="N536" t="s">
        <v>351</v>
      </c>
      <c r="O536">
        <v>1</v>
      </c>
      <c r="P536" t="s">
        <v>306</v>
      </c>
      <c r="Q536" t="s">
        <v>1667</v>
      </c>
      <c r="R536" s="164">
        <v>40422</v>
      </c>
      <c r="T536" t="s">
        <v>1650</v>
      </c>
      <c r="V536" t="s">
        <v>1647</v>
      </c>
      <c r="W536" t="s">
        <v>1651</v>
      </c>
      <c r="X536" t="s">
        <v>1652</v>
      </c>
      <c r="Y536" t="s">
        <v>1653</v>
      </c>
      <c r="Z536" t="s">
        <v>1668</v>
      </c>
      <c r="AC536" t="s">
        <v>357</v>
      </c>
      <c r="AD536" s="176">
        <v>1</v>
      </c>
    </row>
    <row r="537" spans="1:31" x14ac:dyDescent="0.35">
      <c r="A537" t="s">
        <v>711</v>
      </c>
      <c r="B537">
        <v>1239</v>
      </c>
      <c r="C537" t="s">
        <v>1652</v>
      </c>
      <c r="D537">
        <v>41624</v>
      </c>
      <c r="E537" t="s">
        <v>1648</v>
      </c>
      <c r="F537" t="s">
        <v>396</v>
      </c>
      <c r="H537">
        <v>2.2000000000000002</v>
      </c>
      <c r="I537">
        <v>0.8</v>
      </c>
      <c r="K537" t="s">
        <v>0</v>
      </c>
      <c r="L537" t="s">
        <v>397</v>
      </c>
      <c r="M537" t="s">
        <v>398</v>
      </c>
      <c r="N537" t="s">
        <v>351</v>
      </c>
      <c r="O537">
        <v>1</v>
      </c>
      <c r="P537" t="s">
        <v>306</v>
      </c>
      <c r="Q537" t="s">
        <v>1667</v>
      </c>
      <c r="R537" s="164">
        <v>40422</v>
      </c>
      <c r="T537" t="s">
        <v>1650</v>
      </c>
      <c r="V537" t="s">
        <v>1647</v>
      </c>
      <c r="W537" t="s">
        <v>1651</v>
      </c>
      <c r="X537" t="s">
        <v>1652</v>
      </c>
      <c r="Y537" t="s">
        <v>1653</v>
      </c>
      <c r="Z537" t="s">
        <v>1669</v>
      </c>
      <c r="AC537" t="s">
        <v>357</v>
      </c>
      <c r="AD537" s="176">
        <v>1</v>
      </c>
    </row>
    <row r="538" spans="1:31" x14ac:dyDescent="0.35">
      <c r="A538" t="s">
        <v>566</v>
      </c>
      <c r="B538">
        <v>1276</v>
      </c>
      <c r="C538" t="s">
        <v>1648</v>
      </c>
      <c r="D538">
        <v>41624</v>
      </c>
      <c r="E538" t="s">
        <v>1648</v>
      </c>
      <c r="F538" t="s">
        <v>396</v>
      </c>
      <c r="G538" s="163">
        <v>3020</v>
      </c>
      <c r="H538">
        <v>2.2000000000000002</v>
      </c>
      <c r="I538">
        <v>0.8</v>
      </c>
      <c r="J538" t="s">
        <v>1</v>
      </c>
      <c r="K538" t="s">
        <v>0</v>
      </c>
      <c r="L538" t="s">
        <v>640</v>
      </c>
      <c r="M538" t="s">
        <v>398</v>
      </c>
      <c r="N538" t="s">
        <v>351</v>
      </c>
      <c r="O538">
        <v>1</v>
      </c>
      <c r="P538" t="s">
        <v>306</v>
      </c>
      <c r="Q538" s="164">
        <v>43445</v>
      </c>
      <c r="R538" s="164">
        <v>43709</v>
      </c>
      <c r="T538" t="s">
        <v>1650</v>
      </c>
      <c r="V538" t="s">
        <v>1647</v>
      </c>
      <c r="W538" t="s">
        <v>1651</v>
      </c>
      <c r="X538" t="s">
        <v>1652</v>
      </c>
      <c r="Y538" t="s">
        <v>1653</v>
      </c>
      <c r="Z538" t="s">
        <v>1670</v>
      </c>
      <c r="AA538" t="s">
        <v>1</v>
      </c>
      <c r="AB538" s="164">
        <v>43537</v>
      </c>
      <c r="AC538" t="s">
        <v>357</v>
      </c>
      <c r="AD538" s="176">
        <v>1</v>
      </c>
    </row>
    <row r="539" spans="1:31" x14ac:dyDescent="0.35">
      <c r="A539" t="s">
        <v>454</v>
      </c>
      <c r="B539">
        <v>1034</v>
      </c>
      <c r="C539" t="s">
        <v>1671</v>
      </c>
      <c r="D539">
        <v>41627</v>
      </c>
      <c r="E539" t="s">
        <v>1671</v>
      </c>
      <c r="F539" t="s">
        <v>396</v>
      </c>
      <c r="H539" s="174">
        <f t="shared" ref="H539:H554" si="21">AD539</f>
        <v>1.3</v>
      </c>
      <c r="I539">
        <v>1.1000000000000001</v>
      </c>
      <c r="K539" t="s">
        <v>404</v>
      </c>
      <c r="L539" t="s">
        <v>397</v>
      </c>
      <c r="M539" t="s">
        <v>398</v>
      </c>
      <c r="N539" t="s">
        <v>351</v>
      </c>
      <c r="O539">
        <v>1</v>
      </c>
      <c r="P539" t="s">
        <v>306</v>
      </c>
      <c r="Q539" s="164">
        <v>26393</v>
      </c>
      <c r="R539" s="164">
        <v>26393</v>
      </c>
      <c r="S539" s="164">
        <v>38231</v>
      </c>
      <c r="T539" t="s">
        <v>1672</v>
      </c>
      <c r="V539" t="s">
        <v>1673</v>
      </c>
      <c r="W539" t="s">
        <v>1674</v>
      </c>
      <c r="X539" t="s">
        <v>1671</v>
      </c>
      <c r="Y539" t="s">
        <v>1673</v>
      </c>
      <c r="Z539" t="s">
        <v>1675</v>
      </c>
      <c r="AC539" t="s">
        <v>357</v>
      </c>
      <c r="AD539" s="176">
        <v>1.3</v>
      </c>
      <c r="AE539" s="177" t="s">
        <v>16954</v>
      </c>
    </row>
    <row r="540" spans="1:31" x14ac:dyDescent="0.35">
      <c r="A540" t="s">
        <v>454</v>
      </c>
      <c r="B540">
        <v>1081</v>
      </c>
      <c r="C540" t="s">
        <v>1676</v>
      </c>
      <c r="D540">
        <v>41627</v>
      </c>
      <c r="E540" t="s">
        <v>1671</v>
      </c>
      <c r="F540" t="s">
        <v>396</v>
      </c>
      <c r="H540" s="174">
        <f t="shared" si="21"/>
        <v>1.3</v>
      </c>
      <c r="I540">
        <v>1.1000000000000001</v>
      </c>
      <c r="K540" t="s">
        <v>404</v>
      </c>
      <c r="L540" t="s">
        <v>410</v>
      </c>
      <c r="M540" t="s">
        <v>398</v>
      </c>
      <c r="N540" t="s">
        <v>351</v>
      </c>
      <c r="O540">
        <v>1</v>
      </c>
      <c r="P540" t="s">
        <v>306</v>
      </c>
      <c r="Q540" s="164">
        <v>31415</v>
      </c>
      <c r="R540" s="164">
        <v>31472</v>
      </c>
      <c r="S540" s="164">
        <v>31472</v>
      </c>
      <c r="T540" t="s">
        <v>1672</v>
      </c>
      <c r="V540" t="s">
        <v>1673</v>
      </c>
      <c r="W540" t="s">
        <v>1674</v>
      </c>
      <c r="X540" t="s">
        <v>1671</v>
      </c>
      <c r="Y540" t="s">
        <v>1673</v>
      </c>
      <c r="Z540" t="s">
        <v>1677</v>
      </c>
      <c r="AC540" t="s">
        <v>357</v>
      </c>
      <c r="AD540" s="176">
        <v>1.3</v>
      </c>
      <c r="AE540" s="177" t="s">
        <v>16954</v>
      </c>
    </row>
    <row r="541" spans="1:31" x14ac:dyDescent="0.35">
      <c r="A541" t="s">
        <v>454</v>
      </c>
      <c r="B541">
        <v>1133</v>
      </c>
      <c r="C541" t="s">
        <v>1671</v>
      </c>
      <c r="D541">
        <v>41627</v>
      </c>
      <c r="E541" t="s">
        <v>1671</v>
      </c>
      <c r="F541" t="s">
        <v>396</v>
      </c>
      <c r="H541" s="174">
        <f t="shared" si="21"/>
        <v>1.3</v>
      </c>
      <c r="I541">
        <v>1.1000000000000001</v>
      </c>
      <c r="K541" t="s">
        <v>295</v>
      </c>
      <c r="L541" t="s">
        <v>410</v>
      </c>
      <c r="M541" t="s">
        <v>398</v>
      </c>
      <c r="N541" t="s">
        <v>351</v>
      </c>
      <c r="O541">
        <v>1</v>
      </c>
      <c r="P541" t="s">
        <v>1</v>
      </c>
      <c r="Q541" s="164">
        <v>32882</v>
      </c>
      <c r="R541" s="164">
        <v>33117</v>
      </c>
      <c r="S541" s="164">
        <v>33117</v>
      </c>
      <c r="T541" t="s">
        <v>1672</v>
      </c>
      <c r="V541" t="s">
        <v>1673</v>
      </c>
      <c r="W541" t="s">
        <v>1674</v>
      </c>
      <c r="X541" t="s">
        <v>1671</v>
      </c>
      <c r="Y541" t="s">
        <v>1673</v>
      </c>
      <c r="Z541" t="s">
        <v>1678</v>
      </c>
      <c r="AC541" t="s">
        <v>357</v>
      </c>
      <c r="AD541" s="176">
        <v>1.3</v>
      </c>
      <c r="AE541" s="177" t="s">
        <v>16954</v>
      </c>
    </row>
    <row r="542" spans="1:31" x14ac:dyDescent="0.35">
      <c r="A542" t="s">
        <v>291</v>
      </c>
      <c r="B542">
        <v>1041</v>
      </c>
      <c r="C542" t="s">
        <v>1673</v>
      </c>
      <c r="D542">
        <v>41627</v>
      </c>
      <c r="E542" t="s">
        <v>1671</v>
      </c>
      <c r="F542" t="s">
        <v>396</v>
      </c>
      <c r="H542" s="174">
        <f t="shared" si="21"/>
        <v>1.3</v>
      </c>
      <c r="I542">
        <v>1.1000000000000001</v>
      </c>
      <c r="K542" t="s">
        <v>404</v>
      </c>
      <c r="L542" t="s">
        <v>397</v>
      </c>
      <c r="M542" t="s">
        <v>398</v>
      </c>
      <c r="N542" t="s">
        <v>351</v>
      </c>
      <c r="O542">
        <v>1</v>
      </c>
      <c r="P542" t="s">
        <v>1</v>
      </c>
      <c r="Q542" s="164">
        <v>34708</v>
      </c>
      <c r="R542" s="164">
        <v>34943</v>
      </c>
      <c r="S542" s="164">
        <v>38231</v>
      </c>
      <c r="T542" t="s">
        <v>1672</v>
      </c>
      <c r="V542" t="s">
        <v>1673</v>
      </c>
      <c r="W542" t="s">
        <v>1674</v>
      </c>
      <c r="X542" t="s">
        <v>1671</v>
      </c>
      <c r="Y542" t="s">
        <v>1673</v>
      </c>
      <c r="Z542" t="s">
        <v>1679</v>
      </c>
      <c r="AC542" t="s">
        <v>1223</v>
      </c>
      <c r="AD542" s="176">
        <v>1.3</v>
      </c>
      <c r="AE542" s="177" t="s">
        <v>16954</v>
      </c>
    </row>
    <row r="543" spans="1:31" x14ac:dyDescent="0.35">
      <c r="A543" t="s">
        <v>305</v>
      </c>
      <c r="B543">
        <v>1046</v>
      </c>
      <c r="C543" t="s">
        <v>1671</v>
      </c>
      <c r="D543">
        <v>41627</v>
      </c>
      <c r="E543" t="s">
        <v>1671</v>
      </c>
      <c r="F543" t="s">
        <v>396</v>
      </c>
      <c r="H543" s="174">
        <f t="shared" si="21"/>
        <v>1.3</v>
      </c>
      <c r="I543">
        <v>1.1000000000000001</v>
      </c>
      <c r="K543" t="s">
        <v>404</v>
      </c>
      <c r="L543" t="s">
        <v>410</v>
      </c>
      <c r="M543" t="s">
        <v>398</v>
      </c>
      <c r="N543" t="s">
        <v>351</v>
      </c>
      <c r="O543">
        <v>1</v>
      </c>
      <c r="P543" t="s">
        <v>306</v>
      </c>
      <c r="Q543" s="164">
        <v>38328</v>
      </c>
      <c r="R543" s="164">
        <v>38180</v>
      </c>
      <c r="S543" s="164">
        <v>38231</v>
      </c>
      <c r="T543" t="s">
        <v>1672</v>
      </c>
      <c r="V543" t="s">
        <v>1673</v>
      </c>
      <c r="W543" t="s">
        <v>1674</v>
      </c>
      <c r="X543" t="s">
        <v>1671</v>
      </c>
      <c r="Y543" t="s">
        <v>1673</v>
      </c>
      <c r="Z543" t="s">
        <v>1680</v>
      </c>
      <c r="AC543" t="s">
        <v>357</v>
      </c>
      <c r="AD543" s="176">
        <v>1.3</v>
      </c>
      <c r="AE543" s="177" t="s">
        <v>16954</v>
      </c>
    </row>
    <row r="544" spans="1:31" x14ac:dyDescent="0.35">
      <c r="A544" t="s">
        <v>305</v>
      </c>
      <c r="B544">
        <v>1051</v>
      </c>
      <c r="C544" t="s">
        <v>1676</v>
      </c>
      <c r="D544">
        <v>41627</v>
      </c>
      <c r="E544" t="s">
        <v>1671</v>
      </c>
      <c r="F544" t="s">
        <v>396</v>
      </c>
      <c r="H544" s="174">
        <f t="shared" si="21"/>
        <v>1.3</v>
      </c>
      <c r="I544">
        <v>1.1000000000000001</v>
      </c>
      <c r="K544" t="s">
        <v>404</v>
      </c>
      <c r="L544" t="s">
        <v>410</v>
      </c>
      <c r="M544" t="s">
        <v>398</v>
      </c>
      <c r="N544" t="s">
        <v>351</v>
      </c>
      <c r="O544">
        <v>1</v>
      </c>
      <c r="P544" t="s">
        <v>306</v>
      </c>
      <c r="Q544" s="164">
        <v>31415</v>
      </c>
      <c r="R544" s="164">
        <v>31472</v>
      </c>
      <c r="S544" s="164">
        <v>31472</v>
      </c>
      <c r="T544" t="s">
        <v>1672</v>
      </c>
      <c r="V544" t="s">
        <v>1673</v>
      </c>
      <c r="W544" t="s">
        <v>1674</v>
      </c>
      <c r="X544" t="s">
        <v>1671</v>
      </c>
      <c r="Y544" t="s">
        <v>1673</v>
      </c>
      <c r="Z544" t="s">
        <v>1681</v>
      </c>
      <c r="AC544" t="s">
        <v>357</v>
      </c>
      <c r="AD544" s="176">
        <v>1.3</v>
      </c>
      <c r="AE544" s="177" t="s">
        <v>16954</v>
      </c>
    </row>
    <row r="545" spans="1:31" x14ac:dyDescent="0.35">
      <c r="A545" t="s">
        <v>305</v>
      </c>
      <c r="B545">
        <v>1141</v>
      </c>
      <c r="C545" t="s">
        <v>1671</v>
      </c>
      <c r="D545">
        <v>41627</v>
      </c>
      <c r="E545" t="s">
        <v>1671</v>
      </c>
      <c r="F545" t="s">
        <v>396</v>
      </c>
      <c r="H545" s="174">
        <f t="shared" si="21"/>
        <v>1.3</v>
      </c>
      <c r="I545">
        <v>1.1000000000000001</v>
      </c>
      <c r="K545" t="s">
        <v>295</v>
      </c>
      <c r="L545" t="s">
        <v>397</v>
      </c>
      <c r="M545" t="s">
        <v>398</v>
      </c>
      <c r="N545" t="s">
        <v>351</v>
      </c>
      <c r="O545">
        <v>1</v>
      </c>
      <c r="P545" t="s">
        <v>1</v>
      </c>
      <c r="Q545" s="164">
        <v>32153</v>
      </c>
      <c r="R545" s="164">
        <v>32448</v>
      </c>
      <c r="S545" s="164">
        <v>34943</v>
      </c>
      <c r="T545" t="s">
        <v>1672</v>
      </c>
      <c r="V545" t="s">
        <v>1673</v>
      </c>
      <c r="W545" t="s">
        <v>1674</v>
      </c>
      <c r="X545" t="s">
        <v>1671</v>
      </c>
      <c r="Y545" t="s">
        <v>1673</v>
      </c>
      <c r="Z545" t="s">
        <v>1682</v>
      </c>
      <c r="AC545" t="s">
        <v>357</v>
      </c>
      <c r="AD545" s="176">
        <v>1.3</v>
      </c>
      <c r="AE545" s="177" t="s">
        <v>16954</v>
      </c>
    </row>
    <row r="546" spans="1:31" x14ac:dyDescent="0.35">
      <c r="A546" t="s">
        <v>317</v>
      </c>
      <c r="B546">
        <v>1010</v>
      </c>
      <c r="C546" t="s">
        <v>1671</v>
      </c>
      <c r="D546">
        <v>41627</v>
      </c>
      <c r="E546" t="s">
        <v>1671</v>
      </c>
      <c r="F546" t="s">
        <v>396</v>
      </c>
      <c r="H546" s="174">
        <f t="shared" si="21"/>
        <v>1.3</v>
      </c>
      <c r="I546">
        <v>1.1000000000000001</v>
      </c>
      <c r="K546" t="s">
        <v>404</v>
      </c>
      <c r="L546" t="s">
        <v>410</v>
      </c>
      <c r="M546" t="s">
        <v>398</v>
      </c>
      <c r="N546" t="s">
        <v>351</v>
      </c>
      <c r="O546">
        <v>1</v>
      </c>
      <c r="P546" t="s">
        <v>306</v>
      </c>
      <c r="Q546" s="164">
        <v>38328</v>
      </c>
      <c r="R546" s="164">
        <v>38180</v>
      </c>
      <c r="S546" s="164">
        <v>38231</v>
      </c>
      <c r="T546" t="s">
        <v>1672</v>
      </c>
      <c r="V546" t="s">
        <v>1673</v>
      </c>
      <c r="W546" t="s">
        <v>1674</v>
      </c>
      <c r="X546" t="s">
        <v>1671</v>
      </c>
      <c r="Y546" t="s">
        <v>1673</v>
      </c>
      <c r="Z546" t="s">
        <v>1683</v>
      </c>
      <c r="AC546" t="s">
        <v>357</v>
      </c>
      <c r="AD546" s="176">
        <v>1.3</v>
      </c>
      <c r="AE546" s="177" t="s">
        <v>16954</v>
      </c>
    </row>
    <row r="547" spans="1:31" x14ac:dyDescent="0.35">
      <c r="A547" t="s">
        <v>317</v>
      </c>
      <c r="B547">
        <v>1039</v>
      </c>
      <c r="C547" t="s">
        <v>1676</v>
      </c>
      <c r="D547">
        <v>41627</v>
      </c>
      <c r="E547" t="s">
        <v>1671</v>
      </c>
      <c r="F547" t="s">
        <v>396</v>
      </c>
      <c r="H547" s="174">
        <f t="shared" si="21"/>
        <v>1.3</v>
      </c>
      <c r="I547">
        <v>1.1000000000000001</v>
      </c>
      <c r="K547" t="s">
        <v>404</v>
      </c>
      <c r="L547" t="s">
        <v>410</v>
      </c>
      <c r="M547" t="s">
        <v>398</v>
      </c>
      <c r="N547" t="s">
        <v>351</v>
      </c>
      <c r="O547">
        <v>1</v>
      </c>
      <c r="P547" t="s">
        <v>306</v>
      </c>
      <c r="Q547" s="164">
        <v>31415</v>
      </c>
      <c r="R547" s="164">
        <v>31472</v>
      </c>
      <c r="S547" s="164">
        <v>31472</v>
      </c>
      <c r="T547" t="s">
        <v>1672</v>
      </c>
      <c r="V547" t="s">
        <v>1673</v>
      </c>
      <c r="W547" t="s">
        <v>1674</v>
      </c>
      <c r="X547" t="s">
        <v>1671</v>
      </c>
      <c r="Y547" t="s">
        <v>1673</v>
      </c>
      <c r="Z547" t="s">
        <v>1684</v>
      </c>
      <c r="AC547" t="s">
        <v>357</v>
      </c>
      <c r="AD547" s="176">
        <v>1.3</v>
      </c>
      <c r="AE547" s="177" t="s">
        <v>16954</v>
      </c>
    </row>
    <row r="548" spans="1:31" x14ac:dyDescent="0.35">
      <c r="A548" t="s">
        <v>317</v>
      </c>
      <c r="B548">
        <v>1050</v>
      </c>
      <c r="C548" t="s">
        <v>1685</v>
      </c>
      <c r="D548">
        <v>41627</v>
      </c>
      <c r="E548" t="s">
        <v>1671</v>
      </c>
      <c r="F548" t="s">
        <v>396</v>
      </c>
      <c r="H548" s="174">
        <f t="shared" si="21"/>
        <v>1.3</v>
      </c>
      <c r="I548">
        <v>1.1000000000000001</v>
      </c>
      <c r="K548" t="s">
        <v>404</v>
      </c>
      <c r="L548" t="s">
        <v>397</v>
      </c>
      <c r="M548" t="s">
        <v>398</v>
      </c>
      <c r="N548" t="s">
        <v>351</v>
      </c>
      <c r="O548">
        <v>1</v>
      </c>
      <c r="P548" t="s">
        <v>977</v>
      </c>
      <c r="Q548" t="s">
        <v>674</v>
      </c>
      <c r="R548" s="164">
        <v>29735</v>
      </c>
      <c r="S548" s="164">
        <v>34943</v>
      </c>
      <c r="T548" t="s">
        <v>1672</v>
      </c>
      <c r="V548" t="s">
        <v>1673</v>
      </c>
      <c r="W548" t="s">
        <v>1674</v>
      </c>
      <c r="X548" t="s">
        <v>1671</v>
      </c>
      <c r="Y548" t="s">
        <v>1673</v>
      </c>
      <c r="Z548" t="s">
        <v>1686</v>
      </c>
      <c r="AC548" t="s">
        <v>357</v>
      </c>
      <c r="AD548" s="176">
        <v>1.3</v>
      </c>
      <c r="AE548" s="177" t="s">
        <v>16954</v>
      </c>
    </row>
    <row r="549" spans="1:31" x14ac:dyDescent="0.35">
      <c r="A549" t="s">
        <v>469</v>
      </c>
      <c r="B549">
        <v>1015</v>
      </c>
      <c r="C549" t="s">
        <v>1671</v>
      </c>
      <c r="D549">
        <v>41627</v>
      </c>
      <c r="E549" t="s">
        <v>1671</v>
      </c>
      <c r="F549" t="s">
        <v>396</v>
      </c>
      <c r="H549" s="174">
        <f t="shared" si="21"/>
        <v>1.3</v>
      </c>
      <c r="I549">
        <v>1.1000000000000001</v>
      </c>
      <c r="K549" t="s">
        <v>404</v>
      </c>
      <c r="L549" t="s">
        <v>410</v>
      </c>
      <c r="M549" t="s">
        <v>398</v>
      </c>
      <c r="N549" t="s">
        <v>351</v>
      </c>
      <c r="O549">
        <v>1</v>
      </c>
      <c r="P549" t="s">
        <v>306</v>
      </c>
      <c r="Q549" s="164">
        <v>35804</v>
      </c>
      <c r="R549" s="164">
        <v>36039</v>
      </c>
      <c r="S549" s="164">
        <v>36039</v>
      </c>
      <c r="T549" t="s">
        <v>1672</v>
      </c>
      <c r="V549" t="s">
        <v>1673</v>
      </c>
      <c r="W549" t="s">
        <v>1674</v>
      </c>
      <c r="X549" t="s">
        <v>1671</v>
      </c>
      <c r="Y549" t="s">
        <v>1673</v>
      </c>
      <c r="Z549" t="s">
        <v>1687</v>
      </c>
      <c r="AC549" t="s">
        <v>357</v>
      </c>
      <c r="AD549" s="176">
        <v>1.3</v>
      </c>
      <c r="AE549" s="177" t="s">
        <v>16954</v>
      </c>
    </row>
    <row r="550" spans="1:31" x14ac:dyDescent="0.35">
      <c r="A550" t="s">
        <v>469</v>
      </c>
      <c r="B550">
        <v>1037</v>
      </c>
      <c r="C550" t="s">
        <v>1676</v>
      </c>
      <c r="D550">
        <v>41627</v>
      </c>
      <c r="E550" t="s">
        <v>1671</v>
      </c>
      <c r="F550" t="s">
        <v>396</v>
      </c>
      <c r="H550" s="174">
        <f t="shared" si="21"/>
        <v>1.3</v>
      </c>
      <c r="I550">
        <v>1.1000000000000001</v>
      </c>
      <c r="K550" t="s">
        <v>404</v>
      </c>
      <c r="L550" t="s">
        <v>410</v>
      </c>
      <c r="M550" t="s">
        <v>398</v>
      </c>
      <c r="N550" t="s">
        <v>351</v>
      </c>
      <c r="O550">
        <v>1</v>
      </c>
      <c r="P550" t="s">
        <v>306</v>
      </c>
      <c r="Q550" s="164">
        <v>31415</v>
      </c>
      <c r="R550" s="164">
        <v>31472</v>
      </c>
      <c r="S550" s="164">
        <v>31472</v>
      </c>
      <c r="T550" t="s">
        <v>1672</v>
      </c>
      <c r="V550" t="s">
        <v>1673</v>
      </c>
      <c r="W550" t="s">
        <v>1674</v>
      </c>
      <c r="X550" t="s">
        <v>1671</v>
      </c>
      <c r="Y550" t="s">
        <v>1673</v>
      </c>
      <c r="Z550" t="s">
        <v>1688</v>
      </c>
      <c r="AC550" t="s">
        <v>357</v>
      </c>
      <c r="AD550" s="176">
        <v>1.3</v>
      </c>
      <c r="AE550" s="177" t="s">
        <v>16954</v>
      </c>
    </row>
    <row r="551" spans="1:31" x14ac:dyDescent="0.35">
      <c r="A551" t="s">
        <v>309</v>
      </c>
      <c r="B551">
        <v>1019</v>
      </c>
      <c r="C551" t="s">
        <v>1671</v>
      </c>
      <c r="D551">
        <v>41627</v>
      </c>
      <c r="E551" t="s">
        <v>1671</v>
      </c>
      <c r="F551" t="s">
        <v>396</v>
      </c>
      <c r="H551" s="174">
        <f t="shared" si="21"/>
        <v>1.3</v>
      </c>
      <c r="I551">
        <v>1.1000000000000001</v>
      </c>
      <c r="K551" t="s">
        <v>404</v>
      </c>
      <c r="L551" t="s">
        <v>410</v>
      </c>
      <c r="M551" t="s">
        <v>398</v>
      </c>
      <c r="N551" t="s">
        <v>351</v>
      </c>
      <c r="O551">
        <v>1</v>
      </c>
      <c r="P551" t="s">
        <v>306</v>
      </c>
      <c r="Q551" s="164">
        <v>38328</v>
      </c>
      <c r="R551" s="164">
        <v>38180</v>
      </c>
      <c r="S551" s="164">
        <v>38231</v>
      </c>
      <c r="T551" t="s">
        <v>1672</v>
      </c>
      <c r="V551" t="s">
        <v>1673</v>
      </c>
      <c r="W551" t="s">
        <v>1674</v>
      </c>
      <c r="X551" t="s">
        <v>1671</v>
      </c>
      <c r="Y551" t="s">
        <v>1673</v>
      </c>
      <c r="Z551" t="s">
        <v>1689</v>
      </c>
      <c r="AC551" t="s">
        <v>357</v>
      </c>
      <c r="AD551" s="176">
        <v>1.3</v>
      </c>
      <c r="AE551" s="177" t="s">
        <v>16954</v>
      </c>
    </row>
    <row r="552" spans="1:31" x14ac:dyDescent="0.35">
      <c r="A552" t="s">
        <v>309</v>
      </c>
      <c r="B552">
        <v>1036</v>
      </c>
      <c r="C552" t="s">
        <v>1676</v>
      </c>
      <c r="D552">
        <v>41627</v>
      </c>
      <c r="E552" t="s">
        <v>1671</v>
      </c>
      <c r="F552" t="s">
        <v>396</v>
      </c>
      <c r="H552" s="174">
        <f t="shared" si="21"/>
        <v>1.3</v>
      </c>
      <c r="I552">
        <v>1.1000000000000001</v>
      </c>
      <c r="K552" t="s">
        <v>404</v>
      </c>
      <c r="L552" t="s">
        <v>410</v>
      </c>
      <c r="M552" t="s">
        <v>398</v>
      </c>
      <c r="N552" t="s">
        <v>351</v>
      </c>
      <c r="O552">
        <v>1</v>
      </c>
      <c r="P552" t="s">
        <v>306</v>
      </c>
      <c r="Q552" s="164">
        <v>31415</v>
      </c>
      <c r="R552" s="164">
        <v>31472</v>
      </c>
      <c r="S552" s="164">
        <v>31472</v>
      </c>
      <c r="T552" t="s">
        <v>1672</v>
      </c>
      <c r="V552" t="s">
        <v>1673</v>
      </c>
      <c r="W552" t="s">
        <v>1674</v>
      </c>
      <c r="X552" t="s">
        <v>1671</v>
      </c>
      <c r="Y552" t="s">
        <v>1673</v>
      </c>
      <c r="Z552" t="s">
        <v>1690</v>
      </c>
      <c r="AC552" t="s">
        <v>357</v>
      </c>
      <c r="AD552" s="176">
        <v>1.3</v>
      </c>
      <c r="AE552" s="177" t="s">
        <v>16954</v>
      </c>
    </row>
    <row r="553" spans="1:31" x14ac:dyDescent="0.35">
      <c r="A553" t="s">
        <v>476</v>
      </c>
      <c r="B553">
        <v>1019</v>
      </c>
      <c r="C553" t="s">
        <v>1671</v>
      </c>
      <c r="D553">
        <v>41627</v>
      </c>
      <c r="E553" t="s">
        <v>1671</v>
      </c>
      <c r="F553" t="s">
        <v>396</v>
      </c>
      <c r="H553" s="174">
        <f t="shared" si="21"/>
        <v>1.3</v>
      </c>
      <c r="I553">
        <v>1.1000000000000001</v>
      </c>
      <c r="K553" t="s">
        <v>404</v>
      </c>
      <c r="L553" t="s">
        <v>410</v>
      </c>
      <c r="M553" t="s">
        <v>398</v>
      </c>
      <c r="N553" t="s">
        <v>351</v>
      </c>
      <c r="O553">
        <v>1</v>
      </c>
      <c r="P553" t="s">
        <v>306</v>
      </c>
      <c r="Q553" s="164">
        <v>38328</v>
      </c>
      <c r="R553" s="164">
        <v>38180</v>
      </c>
      <c r="S553" s="164">
        <v>38231</v>
      </c>
      <c r="T553" t="s">
        <v>1672</v>
      </c>
      <c r="V553" t="s">
        <v>1673</v>
      </c>
      <c r="W553" t="s">
        <v>1674</v>
      </c>
      <c r="X553" t="s">
        <v>1671</v>
      </c>
      <c r="Y553" t="s">
        <v>1673</v>
      </c>
      <c r="Z553" t="s">
        <v>1691</v>
      </c>
      <c r="AC553" t="s">
        <v>357</v>
      </c>
      <c r="AD553" s="176">
        <v>1.3</v>
      </c>
      <c r="AE553" s="177" t="s">
        <v>16954</v>
      </c>
    </row>
    <row r="554" spans="1:31" x14ac:dyDescent="0.35">
      <c r="A554" t="s">
        <v>476</v>
      </c>
      <c r="B554">
        <v>1076</v>
      </c>
      <c r="C554" t="s">
        <v>1676</v>
      </c>
      <c r="D554">
        <v>41627</v>
      </c>
      <c r="E554" t="s">
        <v>1671</v>
      </c>
      <c r="F554" t="s">
        <v>396</v>
      </c>
      <c r="H554" s="174">
        <f t="shared" si="21"/>
        <v>1.3</v>
      </c>
      <c r="I554">
        <v>1.1000000000000001</v>
      </c>
      <c r="K554" t="s">
        <v>404</v>
      </c>
      <c r="L554" t="s">
        <v>410</v>
      </c>
      <c r="M554" t="s">
        <v>398</v>
      </c>
      <c r="N554" t="s">
        <v>351</v>
      </c>
      <c r="O554">
        <v>1</v>
      </c>
      <c r="P554" t="s">
        <v>306</v>
      </c>
      <c r="Q554" s="164">
        <v>31415</v>
      </c>
      <c r="R554" s="164">
        <v>31472</v>
      </c>
      <c r="S554" s="164">
        <v>31472</v>
      </c>
      <c r="T554" t="s">
        <v>1672</v>
      </c>
      <c r="V554" t="s">
        <v>1673</v>
      </c>
      <c r="W554" t="s">
        <v>1674</v>
      </c>
      <c r="X554" t="s">
        <v>1671</v>
      </c>
      <c r="Y554" t="s">
        <v>1673</v>
      </c>
      <c r="Z554" t="s">
        <v>1692</v>
      </c>
      <c r="AC554" t="s">
        <v>357</v>
      </c>
      <c r="AD554" s="176">
        <v>1.3</v>
      </c>
      <c r="AE554" s="177" t="s">
        <v>16954</v>
      </c>
    </row>
    <row r="555" spans="1:31" x14ac:dyDescent="0.35">
      <c r="A555" t="s">
        <v>482</v>
      </c>
      <c r="B555">
        <v>1009</v>
      </c>
      <c r="C555" t="s">
        <v>1671</v>
      </c>
      <c r="D555">
        <v>41627</v>
      </c>
      <c r="E555" t="s">
        <v>1671</v>
      </c>
      <c r="F555" t="s">
        <v>396</v>
      </c>
      <c r="H555" s="174">
        <f t="shared" ref="H555:H565" si="22">AD555</f>
        <v>1.3</v>
      </c>
      <c r="I555">
        <v>1.1000000000000001</v>
      </c>
      <c r="K555" t="s">
        <v>404</v>
      </c>
      <c r="L555" t="s">
        <v>410</v>
      </c>
      <c r="M555" t="s">
        <v>398</v>
      </c>
      <c r="N555" t="s">
        <v>351</v>
      </c>
      <c r="O555">
        <v>1</v>
      </c>
      <c r="P555" t="s">
        <v>306</v>
      </c>
      <c r="Q555" s="164">
        <v>37995</v>
      </c>
      <c r="R555" s="164">
        <v>38231</v>
      </c>
      <c r="S555" s="164">
        <v>38231</v>
      </c>
      <c r="T555" t="s">
        <v>1672</v>
      </c>
      <c r="V555" t="s">
        <v>1673</v>
      </c>
      <c r="W555" t="s">
        <v>1674</v>
      </c>
      <c r="X555" t="s">
        <v>1671</v>
      </c>
      <c r="Y555" t="s">
        <v>1673</v>
      </c>
      <c r="Z555" t="s">
        <v>1693</v>
      </c>
      <c r="AC555" t="s">
        <v>357</v>
      </c>
      <c r="AD555" s="176">
        <v>1.3</v>
      </c>
      <c r="AE555" s="177" t="s">
        <v>16953</v>
      </c>
    </row>
    <row r="556" spans="1:31" x14ac:dyDescent="0.35">
      <c r="A556" t="s">
        <v>482</v>
      </c>
      <c r="B556">
        <v>1039</v>
      </c>
      <c r="C556" t="s">
        <v>1676</v>
      </c>
      <c r="D556">
        <v>41627</v>
      </c>
      <c r="E556" t="s">
        <v>1671</v>
      </c>
      <c r="F556" t="s">
        <v>396</v>
      </c>
      <c r="H556" s="174">
        <f t="shared" si="22"/>
        <v>1.3</v>
      </c>
      <c r="I556">
        <v>1.1000000000000001</v>
      </c>
      <c r="K556" t="s">
        <v>404</v>
      </c>
      <c r="L556" t="s">
        <v>410</v>
      </c>
      <c r="M556" t="s">
        <v>398</v>
      </c>
      <c r="N556" t="s">
        <v>351</v>
      </c>
      <c r="O556">
        <v>1</v>
      </c>
      <c r="P556" t="s">
        <v>306</v>
      </c>
      <c r="Q556" s="164">
        <v>31415</v>
      </c>
      <c r="R556" s="164">
        <v>31472</v>
      </c>
      <c r="S556" s="164">
        <v>31472</v>
      </c>
      <c r="T556" t="s">
        <v>1672</v>
      </c>
      <c r="V556" t="s">
        <v>1673</v>
      </c>
      <c r="W556" t="s">
        <v>1674</v>
      </c>
      <c r="X556" t="s">
        <v>1671</v>
      </c>
      <c r="Y556" t="s">
        <v>1673</v>
      </c>
      <c r="Z556" t="s">
        <v>1694</v>
      </c>
      <c r="AC556" t="s">
        <v>357</v>
      </c>
      <c r="AD556" s="176">
        <v>1.3</v>
      </c>
      <c r="AE556" s="177" t="s">
        <v>16953</v>
      </c>
    </row>
    <row r="557" spans="1:31" x14ac:dyDescent="0.35">
      <c r="A557" t="s">
        <v>432</v>
      </c>
      <c r="B557">
        <v>1020</v>
      </c>
      <c r="C557" t="s">
        <v>1671</v>
      </c>
      <c r="D557">
        <v>41627</v>
      </c>
      <c r="E557" t="s">
        <v>1671</v>
      </c>
      <c r="F557" t="s">
        <v>396</v>
      </c>
      <c r="H557" s="174">
        <f t="shared" si="22"/>
        <v>1.3</v>
      </c>
      <c r="I557">
        <v>1.1000000000000001</v>
      </c>
      <c r="K557" t="s">
        <v>404</v>
      </c>
      <c r="L557" t="s">
        <v>410</v>
      </c>
      <c r="M557" t="s">
        <v>398</v>
      </c>
      <c r="N557" t="s">
        <v>351</v>
      </c>
      <c r="O557">
        <v>1</v>
      </c>
      <c r="P557" t="s">
        <v>306</v>
      </c>
      <c r="Q557" s="164">
        <v>37995</v>
      </c>
      <c r="R557" s="164">
        <v>38231</v>
      </c>
      <c r="S557" s="164">
        <v>38231</v>
      </c>
      <c r="T557" t="s">
        <v>1672</v>
      </c>
      <c r="V557" t="s">
        <v>1673</v>
      </c>
      <c r="W557" t="s">
        <v>1674</v>
      </c>
      <c r="X557" t="s">
        <v>1671</v>
      </c>
      <c r="Y557" t="s">
        <v>1673</v>
      </c>
      <c r="Z557" t="s">
        <v>1695</v>
      </c>
      <c r="AC557" t="s">
        <v>357</v>
      </c>
      <c r="AD557" s="176">
        <v>1.3</v>
      </c>
      <c r="AE557" s="177" t="s">
        <v>16954</v>
      </c>
    </row>
    <row r="558" spans="1:31" x14ac:dyDescent="0.35">
      <c r="A558" t="s">
        <v>432</v>
      </c>
      <c r="B558">
        <v>1050</v>
      </c>
      <c r="C558" t="s">
        <v>1676</v>
      </c>
      <c r="D558">
        <v>41627</v>
      </c>
      <c r="E558" t="s">
        <v>1671</v>
      </c>
      <c r="F558" t="s">
        <v>396</v>
      </c>
      <c r="H558" s="174">
        <f t="shared" si="22"/>
        <v>1.3</v>
      </c>
      <c r="I558">
        <v>1.1000000000000001</v>
      </c>
      <c r="K558" t="s">
        <v>404</v>
      </c>
      <c r="L558" t="s">
        <v>410</v>
      </c>
      <c r="M558" t="s">
        <v>398</v>
      </c>
      <c r="N558" t="s">
        <v>351</v>
      </c>
      <c r="O558">
        <v>1</v>
      </c>
      <c r="P558" t="s">
        <v>306</v>
      </c>
      <c r="Q558" s="164">
        <v>31415</v>
      </c>
      <c r="R558" s="164">
        <v>31472</v>
      </c>
      <c r="S558" s="164">
        <v>31472</v>
      </c>
      <c r="T558" t="s">
        <v>1672</v>
      </c>
      <c r="V558" t="s">
        <v>1673</v>
      </c>
      <c r="W558" t="s">
        <v>1674</v>
      </c>
      <c r="X558" t="s">
        <v>1671</v>
      </c>
      <c r="Y558" t="s">
        <v>1673</v>
      </c>
      <c r="Z558" t="s">
        <v>1696</v>
      </c>
      <c r="AC558" t="s">
        <v>357</v>
      </c>
      <c r="AD558" s="176">
        <v>1.3</v>
      </c>
      <c r="AE558" s="177" t="s">
        <v>16954</v>
      </c>
    </row>
    <row r="559" spans="1:31" x14ac:dyDescent="0.35">
      <c r="A559" t="s">
        <v>375</v>
      </c>
      <c r="B559">
        <v>1040</v>
      </c>
      <c r="C559" t="s">
        <v>1673</v>
      </c>
      <c r="D559">
        <v>41627</v>
      </c>
      <c r="E559" t="s">
        <v>1671</v>
      </c>
      <c r="F559" t="s">
        <v>396</v>
      </c>
      <c r="H559" s="174">
        <f t="shared" si="22"/>
        <v>1.3</v>
      </c>
      <c r="I559">
        <v>1.1000000000000001</v>
      </c>
      <c r="K559" t="s">
        <v>404</v>
      </c>
      <c r="L559" t="s">
        <v>397</v>
      </c>
      <c r="M559" t="s">
        <v>398</v>
      </c>
      <c r="N559" t="s">
        <v>351</v>
      </c>
      <c r="O559">
        <v>1</v>
      </c>
      <c r="P559" t="s">
        <v>1</v>
      </c>
      <c r="Q559" s="164">
        <v>32882</v>
      </c>
      <c r="R559" s="164">
        <v>33117</v>
      </c>
      <c r="S559" s="164">
        <v>38231</v>
      </c>
      <c r="T559" t="s">
        <v>1672</v>
      </c>
      <c r="V559" t="s">
        <v>1673</v>
      </c>
      <c r="W559" t="s">
        <v>1674</v>
      </c>
      <c r="X559" t="s">
        <v>1671</v>
      </c>
      <c r="Y559" t="s">
        <v>1673</v>
      </c>
      <c r="Z559" t="s">
        <v>1697</v>
      </c>
      <c r="AC559" t="s">
        <v>1223</v>
      </c>
      <c r="AD559" s="176">
        <v>1.3</v>
      </c>
      <c r="AE559" s="177" t="s">
        <v>16954</v>
      </c>
    </row>
    <row r="560" spans="1:31" x14ac:dyDescent="0.35">
      <c r="A560" t="s">
        <v>494</v>
      </c>
      <c r="B560">
        <v>1017</v>
      </c>
      <c r="C560" t="s">
        <v>1671</v>
      </c>
      <c r="D560">
        <v>41627</v>
      </c>
      <c r="E560" t="s">
        <v>1671</v>
      </c>
      <c r="F560" t="s">
        <v>396</v>
      </c>
      <c r="H560" s="174">
        <f t="shared" si="22"/>
        <v>1.3</v>
      </c>
      <c r="I560">
        <v>1.1000000000000001</v>
      </c>
      <c r="K560" t="s">
        <v>404</v>
      </c>
      <c r="L560" t="s">
        <v>1698</v>
      </c>
      <c r="M560" t="s">
        <v>398</v>
      </c>
      <c r="N560" t="s">
        <v>351</v>
      </c>
      <c r="O560">
        <v>1</v>
      </c>
      <c r="P560" t="s">
        <v>306</v>
      </c>
      <c r="Q560" s="164">
        <v>37995</v>
      </c>
      <c r="R560" s="164">
        <v>38231</v>
      </c>
      <c r="S560" s="164">
        <v>38231</v>
      </c>
      <c r="T560" t="s">
        <v>1672</v>
      </c>
      <c r="V560" t="s">
        <v>1673</v>
      </c>
      <c r="W560" t="s">
        <v>1674</v>
      </c>
      <c r="X560" t="s">
        <v>1671</v>
      </c>
      <c r="Y560" t="s">
        <v>1673</v>
      </c>
      <c r="Z560" t="s">
        <v>1699</v>
      </c>
      <c r="AC560" t="s">
        <v>357</v>
      </c>
      <c r="AD560" s="176">
        <v>1.3</v>
      </c>
      <c r="AE560" s="177" t="s">
        <v>16954</v>
      </c>
    </row>
    <row r="561" spans="1:31" x14ac:dyDescent="0.35">
      <c r="A561" t="s">
        <v>494</v>
      </c>
      <c r="B561">
        <v>1046</v>
      </c>
      <c r="C561" t="s">
        <v>1676</v>
      </c>
      <c r="D561">
        <v>41627</v>
      </c>
      <c r="E561" t="s">
        <v>1671</v>
      </c>
      <c r="F561" t="s">
        <v>396</v>
      </c>
      <c r="H561" s="174">
        <f t="shared" si="22"/>
        <v>1.3</v>
      </c>
      <c r="I561">
        <v>1.1000000000000001</v>
      </c>
      <c r="K561" t="s">
        <v>404</v>
      </c>
      <c r="L561" t="s">
        <v>410</v>
      </c>
      <c r="M561" t="s">
        <v>398</v>
      </c>
      <c r="N561" t="s">
        <v>351</v>
      </c>
      <c r="O561">
        <v>1</v>
      </c>
      <c r="P561" t="s">
        <v>306</v>
      </c>
      <c r="Q561" s="164">
        <v>31415</v>
      </c>
      <c r="R561" s="164">
        <v>31472</v>
      </c>
      <c r="S561" s="164">
        <v>31472</v>
      </c>
      <c r="T561" t="s">
        <v>1672</v>
      </c>
      <c r="V561" t="s">
        <v>1673</v>
      </c>
      <c r="W561" t="s">
        <v>1674</v>
      </c>
      <c r="X561" t="s">
        <v>1671</v>
      </c>
      <c r="Y561" t="s">
        <v>1673</v>
      </c>
      <c r="Z561" t="s">
        <v>1700</v>
      </c>
      <c r="AC561" t="s">
        <v>357</v>
      </c>
      <c r="AD561" s="176">
        <v>1.3</v>
      </c>
      <c r="AE561" s="177" t="s">
        <v>16954</v>
      </c>
    </row>
    <row r="562" spans="1:31" x14ac:dyDescent="0.35">
      <c r="A562" t="s">
        <v>314</v>
      </c>
      <c r="B562">
        <v>1029</v>
      </c>
      <c r="C562" t="s">
        <v>1671</v>
      </c>
      <c r="D562">
        <v>41627</v>
      </c>
      <c r="E562" t="s">
        <v>1671</v>
      </c>
      <c r="F562" t="s">
        <v>396</v>
      </c>
      <c r="H562" s="174">
        <f t="shared" si="22"/>
        <v>1.3</v>
      </c>
      <c r="I562">
        <v>1.1000000000000001</v>
      </c>
      <c r="K562" t="s">
        <v>404</v>
      </c>
      <c r="L562" t="s">
        <v>410</v>
      </c>
      <c r="M562" t="s">
        <v>398</v>
      </c>
      <c r="N562" t="s">
        <v>351</v>
      </c>
      <c r="O562">
        <v>1</v>
      </c>
      <c r="P562" t="s">
        <v>306</v>
      </c>
      <c r="Q562" t="s">
        <v>1701</v>
      </c>
      <c r="R562" s="164">
        <v>35299</v>
      </c>
      <c r="S562" s="164">
        <v>35309</v>
      </c>
      <c r="T562" t="s">
        <v>1672</v>
      </c>
      <c r="V562" t="s">
        <v>1673</v>
      </c>
      <c r="W562" t="s">
        <v>1674</v>
      </c>
      <c r="X562" t="s">
        <v>1671</v>
      </c>
      <c r="Y562" t="s">
        <v>1673</v>
      </c>
      <c r="Z562" t="s">
        <v>1702</v>
      </c>
      <c r="AC562" t="s">
        <v>357</v>
      </c>
      <c r="AD562" s="176">
        <v>1.3</v>
      </c>
      <c r="AE562" s="177" t="s">
        <v>16954</v>
      </c>
    </row>
    <row r="563" spans="1:31" x14ac:dyDescent="0.35">
      <c r="A563" t="s">
        <v>314</v>
      </c>
      <c r="B563">
        <v>1060</v>
      </c>
      <c r="C563" t="s">
        <v>1676</v>
      </c>
      <c r="D563">
        <v>41627</v>
      </c>
      <c r="E563" t="s">
        <v>1671</v>
      </c>
      <c r="F563" t="s">
        <v>396</v>
      </c>
      <c r="H563" s="174">
        <f t="shared" si="22"/>
        <v>1.3</v>
      </c>
      <c r="I563">
        <v>1.1000000000000001</v>
      </c>
      <c r="K563" t="s">
        <v>404</v>
      </c>
      <c r="L563" t="s">
        <v>410</v>
      </c>
      <c r="M563" t="s">
        <v>398</v>
      </c>
      <c r="N563" t="s">
        <v>351</v>
      </c>
      <c r="O563">
        <v>1</v>
      </c>
      <c r="P563" t="s">
        <v>306</v>
      </c>
      <c r="Q563" s="164">
        <v>31415</v>
      </c>
      <c r="R563" s="164">
        <v>31472</v>
      </c>
      <c r="S563" s="164">
        <v>31472</v>
      </c>
      <c r="T563" t="s">
        <v>1672</v>
      </c>
      <c r="V563" t="s">
        <v>1673</v>
      </c>
      <c r="W563" t="s">
        <v>1674</v>
      </c>
      <c r="X563" t="s">
        <v>1671</v>
      </c>
      <c r="Y563" t="s">
        <v>1673</v>
      </c>
      <c r="Z563" t="s">
        <v>1703</v>
      </c>
      <c r="AC563" t="s">
        <v>357</v>
      </c>
      <c r="AD563" s="176">
        <v>1.3</v>
      </c>
      <c r="AE563" s="177" t="s">
        <v>16954</v>
      </c>
    </row>
    <row r="564" spans="1:31" x14ac:dyDescent="0.35">
      <c r="A564" t="s">
        <v>438</v>
      </c>
      <c r="B564">
        <v>1017</v>
      </c>
      <c r="C564" t="s">
        <v>1671</v>
      </c>
      <c r="D564">
        <v>41627</v>
      </c>
      <c r="E564" t="s">
        <v>1671</v>
      </c>
      <c r="F564" t="s">
        <v>396</v>
      </c>
      <c r="H564" s="174">
        <f t="shared" si="22"/>
        <v>1.3</v>
      </c>
      <c r="I564">
        <v>1.1000000000000001</v>
      </c>
      <c r="K564" t="s">
        <v>404</v>
      </c>
      <c r="L564" t="s">
        <v>410</v>
      </c>
      <c r="M564" t="s">
        <v>398</v>
      </c>
      <c r="N564" t="s">
        <v>351</v>
      </c>
      <c r="O564">
        <v>1</v>
      </c>
      <c r="P564" t="s">
        <v>306</v>
      </c>
      <c r="Q564" s="164">
        <v>37995</v>
      </c>
      <c r="R564" s="164">
        <v>38231</v>
      </c>
      <c r="S564" s="164">
        <v>38231</v>
      </c>
      <c r="T564" t="s">
        <v>1672</v>
      </c>
      <c r="V564" t="s">
        <v>1673</v>
      </c>
      <c r="W564" t="s">
        <v>1674</v>
      </c>
      <c r="X564" t="s">
        <v>1671</v>
      </c>
      <c r="Y564" t="s">
        <v>1673</v>
      </c>
      <c r="Z564" t="s">
        <v>1704</v>
      </c>
      <c r="AC564" t="s">
        <v>357</v>
      </c>
      <c r="AD564" s="176">
        <v>1.3</v>
      </c>
      <c r="AE564" s="177" t="s">
        <v>16954</v>
      </c>
    </row>
    <row r="565" spans="1:31" x14ac:dyDescent="0.35">
      <c r="A565" t="s">
        <v>438</v>
      </c>
      <c r="B565">
        <v>1041</v>
      </c>
      <c r="C565" t="s">
        <v>1676</v>
      </c>
      <c r="D565">
        <v>41627</v>
      </c>
      <c r="E565" t="s">
        <v>1671</v>
      </c>
      <c r="F565" t="s">
        <v>396</v>
      </c>
      <c r="H565" s="174">
        <f t="shared" si="22"/>
        <v>1.3</v>
      </c>
      <c r="I565">
        <v>1.1000000000000001</v>
      </c>
      <c r="K565" t="s">
        <v>404</v>
      </c>
      <c r="L565" t="s">
        <v>410</v>
      </c>
      <c r="M565" t="s">
        <v>398</v>
      </c>
      <c r="N565" t="s">
        <v>351</v>
      </c>
      <c r="O565">
        <v>1</v>
      </c>
      <c r="P565" t="s">
        <v>306</v>
      </c>
      <c r="Q565" s="164">
        <v>31415</v>
      </c>
      <c r="R565" s="164">
        <v>31472</v>
      </c>
      <c r="S565" s="164">
        <v>31472</v>
      </c>
      <c r="T565" t="s">
        <v>1672</v>
      </c>
      <c r="V565" t="s">
        <v>1673</v>
      </c>
      <c r="W565" t="s">
        <v>1674</v>
      </c>
      <c r="X565" t="s">
        <v>1671</v>
      </c>
      <c r="Y565" t="s">
        <v>1673</v>
      </c>
      <c r="Z565" t="s">
        <v>1705</v>
      </c>
      <c r="AC565" t="s">
        <v>357</v>
      </c>
      <c r="AD565" s="176">
        <v>1.3</v>
      </c>
      <c r="AE565" s="177" t="s">
        <v>16954</v>
      </c>
    </row>
    <row r="566" spans="1:31" x14ac:dyDescent="0.35">
      <c r="A566" t="s">
        <v>482</v>
      </c>
      <c r="B566">
        <v>1123</v>
      </c>
      <c r="C566" t="s">
        <v>1706</v>
      </c>
      <c r="D566">
        <v>41628</v>
      </c>
      <c r="E566" t="s">
        <v>1706</v>
      </c>
      <c r="F566" t="s">
        <v>396</v>
      </c>
      <c r="H566" s="174">
        <f>AD566</f>
        <v>1.3</v>
      </c>
      <c r="I566">
        <v>0.3</v>
      </c>
      <c r="K566" t="s">
        <v>404</v>
      </c>
      <c r="L566" t="s">
        <v>1707</v>
      </c>
      <c r="M566" t="s">
        <v>398</v>
      </c>
      <c r="N566" t="s">
        <v>351</v>
      </c>
      <c r="O566">
        <v>0.25</v>
      </c>
      <c r="P566" t="s">
        <v>306</v>
      </c>
      <c r="Q566" s="164">
        <v>35072</v>
      </c>
      <c r="R566" s="164">
        <v>35278</v>
      </c>
      <c r="S566" s="164">
        <v>39189</v>
      </c>
      <c r="T566" t="s">
        <v>1708</v>
      </c>
      <c r="V566" t="s">
        <v>1709</v>
      </c>
      <c r="W566" t="s">
        <v>1710</v>
      </c>
      <c r="X566" t="s">
        <v>1706</v>
      </c>
      <c r="Y566" t="s">
        <v>1709</v>
      </c>
      <c r="Z566" t="s">
        <v>1711</v>
      </c>
      <c r="AC566" t="s">
        <v>357</v>
      </c>
      <c r="AD566" s="176">
        <v>1.3</v>
      </c>
      <c r="AE566" s="177" t="s">
        <v>16953</v>
      </c>
    </row>
    <row r="567" spans="1:31" x14ac:dyDescent="0.35">
      <c r="A567" t="s">
        <v>454</v>
      </c>
      <c r="B567">
        <v>1332</v>
      </c>
      <c r="C567" t="s">
        <v>1712</v>
      </c>
      <c r="D567">
        <v>41629</v>
      </c>
      <c r="E567" t="s">
        <v>1713</v>
      </c>
      <c r="F567" t="s">
        <v>396</v>
      </c>
      <c r="H567">
        <v>2</v>
      </c>
      <c r="I567">
        <v>1.4</v>
      </c>
      <c r="K567" t="s">
        <v>296</v>
      </c>
      <c r="L567" t="s">
        <v>397</v>
      </c>
      <c r="M567" t="s">
        <v>398</v>
      </c>
      <c r="N567" t="s">
        <v>351</v>
      </c>
      <c r="O567">
        <v>1.25</v>
      </c>
      <c r="P567" t="s">
        <v>306</v>
      </c>
      <c r="Q567" s="164">
        <v>36169</v>
      </c>
      <c r="R567" s="164">
        <v>36404</v>
      </c>
      <c r="T567" t="s">
        <v>1714</v>
      </c>
      <c r="V567" t="s">
        <v>1715</v>
      </c>
      <c r="W567" t="s">
        <v>1716</v>
      </c>
      <c r="X567" t="s">
        <v>1713</v>
      </c>
      <c r="Y567" t="s">
        <v>1715</v>
      </c>
      <c r="Z567" t="s">
        <v>1717</v>
      </c>
      <c r="AC567" t="s">
        <v>357</v>
      </c>
      <c r="AD567" s="176">
        <v>1.3</v>
      </c>
    </row>
    <row r="568" spans="1:31" x14ac:dyDescent="0.35">
      <c r="A568" t="s">
        <v>291</v>
      </c>
      <c r="B568">
        <v>1090</v>
      </c>
      <c r="C568" t="s">
        <v>1715</v>
      </c>
      <c r="D568">
        <v>41629</v>
      </c>
      <c r="E568" t="s">
        <v>1713</v>
      </c>
      <c r="F568" t="s">
        <v>396</v>
      </c>
      <c r="H568">
        <v>2</v>
      </c>
      <c r="I568">
        <v>1.4</v>
      </c>
      <c r="K568" t="s">
        <v>296</v>
      </c>
      <c r="L568" t="s">
        <v>640</v>
      </c>
      <c r="M568" t="s">
        <v>398</v>
      </c>
      <c r="N568" t="s">
        <v>351</v>
      </c>
      <c r="O568">
        <v>1.25</v>
      </c>
      <c r="P568" t="s">
        <v>1</v>
      </c>
      <c r="Q568" s="164">
        <v>35804</v>
      </c>
      <c r="R568" s="164">
        <v>36039</v>
      </c>
      <c r="T568" t="s">
        <v>1714</v>
      </c>
      <c r="V568" t="s">
        <v>1715</v>
      </c>
      <c r="W568" t="s">
        <v>1716</v>
      </c>
      <c r="X568" t="s">
        <v>1713</v>
      </c>
      <c r="Y568" t="s">
        <v>1715</v>
      </c>
      <c r="Z568" t="s">
        <v>1718</v>
      </c>
      <c r="AC568" t="s">
        <v>1223</v>
      </c>
      <c r="AD568" s="176">
        <v>1.3</v>
      </c>
    </row>
    <row r="569" spans="1:31" x14ac:dyDescent="0.35">
      <c r="A569" t="s">
        <v>305</v>
      </c>
      <c r="B569">
        <v>1206</v>
      </c>
      <c r="C569" t="s">
        <v>1713</v>
      </c>
      <c r="D569">
        <v>41629</v>
      </c>
      <c r="E569" t="s">
        <v>1713</v>
      </c>
      <c r="F569" t="s">
        <v>396</v>
      </c>
      <c r="H569">
        <v>2</v>
      </c>
      <c r="I569">
        <v>1.4</v>
      </c>
      <c r="K569" t="s">
        <v>296</v>
      </c>
      <c r="L569" t="s">
        <v>1192</v>
      </c>
      <c r="M569" t="s">
        <v>398</v>
      </c>
      <c r="N569" t="s">
        <v>351</v>
      </c>
      <c r="O569">
        <v>1.25</v>
      </c>
      <c r="P569" t="s">
        <v>306</v>
      </c>
      <c r="Q569" s="164">
        <v>35439</v>
      </c>
      <c r="R569" s="164">
        <v>35674</v>
      </c>
      <c r="T569" t="s">
        <v>1714</v>
      </c>
      <c r="V569" t="s">
        <v>1715</v>
      </c>
      <c r="W569" t="s">
        <v>1716</v>
      </c>
      <c r="X569" t="s">
        <v>1713</v>
      </c>
      <c r="Y569" t="s">
        <v>1715</v>
      </c>
      <c r="Z569" t="s">
        <v>1719</v>
      </c>
      <c r="AC569" t="s">
        <v>357</v>
      </c>
      <c r="AD569" s="176">
        <v>1.3</v>
      </c>
    </row>
    <row r="570" spans="1:31" x14ac:dyDescent="0.35">
      <c r="A570" t="s">
        <v>317</v>
      </c>
      <c r="B570">
        <v>1121</v>
      </c>
      <c r="C570" t="s">
        <v>1713</v>
      </c>
      <c r="D570">
        <v>41629</v>
      </c>
      <c r="E570" t="s">
        <v>1713</v>
      </c>
      <c r="F570" t="s">
        <v>396</v>
      </c>
      <c r="H570">
        <v>2</v>
      </c>
      <c r="I570">
        <v>1.4</v>
      </c>
      <c r="K570" t="s">
        <v>404</v>
      </c>
      <c r="L570" t="s">
        <v>1108</v>
      </c>
      <c r="M570" t="s">
        <v>398</v>
      </c>
      <c r="N570" t="s">
        <v>351</v>
      </c>
      <c r="O570">
        <v>1.25</v>
      </c>
      <c r="P570" t="s">
        <v>306</v>
      </c>
      <c r="Q570" s="164">
        <v>35439</v>
      </c>
      <c r="R570" s="164">
        <v>35674</v>
      </c>
      <c r="S570" s="164">
        <v>45043</v>
      </c>
      <c r="T570" t="s">
        <v>1714</v>
      </c>
      <c r="V570" t="s">
        <v>1715</v>
      </c>
      <c r="W570" t="s">
        <v>1716</v>
      </c>
      <c r="X570" t="s">
        <v>1713</v>
      </c>
      <c r="Y570" t="s">
        <v>1715</v>
      </c>
      <c r="Z570" t="s">
        <v>1720</v>
      </c>
      <c r="AC570" t="s">
        <v>357</v>
      </c>
      <c r="AD570" s="176">
        <v>1.3</v>
      </c>
    </row>
    <row r="571" spans="1:31" x14ac:dyDescent="0.35">
      <c r="A571" t="s">
        <v>469</v>
      </c>
      <c r="B571">
        <v>1150</v>
      </c>
      <c r="C571" t="s">
        <v>1713</v>
      </c>
      <c r="D571">
        <v>41629</v>
      </c>
      <c r="E571" t="s">
        <v>1713</v>
      </c>
      <c r="F571" t="s">
        <v>396</v>
      </c>
      <c r="H571">
        <v>2</v>
      </c>
      <c r="I571">
        <v>1.4</v>
      </c>
      <c r="K571" t="s">
        <v>296</v>
      </c>
      <c r="L571" t="s">
        <v>397</v>
      </c>
      <c r="M571" t="s">
        <v>398</v>
      </c>
      <c r="N571" t="s">
        <v>351</v>
      </c>
      <c r="O571">
        <v>1.25</v>
      </c>
      <c r="P571" t="s">
        <v>306</v>
      </c>
      <c r="Q571" s="164">
        <v>35804</v>
      </c>
      <c r="R571" s="164">
        <v>36039</v>
      </c>
      <c r="T571" t="s">
        <v>1714</v>
      </c>
      <c r="V571" t="s">
        <v>1715</v>
      </c>
      <c r="W571" t="s">
        <v>1716</v>
      </c>
      <c r="X571" t="s">
        <v>1713</v>
      </c>
      <c r="Y571" t="s">
        <v>1715</v>
      </c>
      <c r="Z571" t="s">
        <v>1721</v>
      </c>
      <c r="AC571" t="s">
        <v>357</v>
      </c>
      <c r="AD571" s="176">
        <v>1.3</v>
      </c>
    </row>
    <row r="572" spans="1:31" x14ac:dyDescent="0.35">
      <c r="A572" t="s">
        <v>324</v>
      </c>
      <c r="B572">
        <v>1333</v>
      </c>
      <c r="C572" t="s">
        <v>1722</v>
      </c>
      <c r="D572">
        <v>41629</v>
      </c>
      <c r="E572" t="s">
        <v>1713</v>
      </c>
      <c r="F572" t="s">
        <v>396</v>
      </c>
      <c r="G572" s="163">
        <v>5071.5</v>
      </c>
      <c r="H572">
        <v>2</v>
      </c>
      <c r="I572">
        <v>1.4</v>
      </c>
      <c r="J572" t="s">
        <v>295</v>
      </c>
      <c r="K572" t="s">
        <v>296</v>
      </c>
      <c r="L572" t="s">
        <v>397</v>
      </c>
      <c r="M572" t="s">
        <v>398</v>
      </c>
      <c r="N572" t="s">
        <v>351</v>
      </c>
      <c r="O572">
        <v>1.25</v>
      </c>
      <c r="P572" t="s">
        <v>306</v>
      </c>
      <c r="Q572" t="s">
        <v>1723</v>
      </c>
      <c r="R572" s="164">
        <v>43831</v>
      </c>
      <c r="T572" t="s">
        <v>1714</v>
      </c>
      <c r="V572" t="s">
        <v>1715</v>
      </c>
      <c r="W572" t="s">
        <v>1716</v>
      </c>
      <c r="X572" t="s">
        <v>1713</v>
      </c>
      <c r="Y572" t="s">
        <v>1715</v>
      </c>
      <c r="Z572" t="s">
        <v>1724</v>
      </c>
      <c r="AA572" t="s">
        <v>1</v>
      </c>
      <c r="AB572" s="164">
        <v>43452</v>
      </c>
      <c r="AC572" t="s">
        <v>357</v>
      </c>
      <c r="AD572" s="176">
        <v>1.3</v>
      </c>
    </row>
    <row r="573" spans="1:31" x14ac:dyDescent="0.35">
      <c r="A573" t="s">
        <v>309</v>
      </c>
      <c r="B573">
        <v>1109</v>
      </c>
      <c r="C573" t="s">
        <v>1713</v>
      </c>
      <c r="D573">
        <v>41629</v>
      </c>
      <c r="E573" t="s">
        <v>1713</v>
      </c>
      <c r="F573" t="s">
        <v>396</v>
      </c>
      <c r="H573">
        <v>2</v>
      </c>
      <c r="I573">
        <v>1.4</v>
      </c>
      <c r="K573" t="s">
        <v>296</v>
      </c>
      <c r="L573" t="s">
        <v>397</v>
      </c>
      <c r="M573" t="s">
        <v>398</v>
      </c>
      <c r="N573" t="s">
        <v>351</v>
      </c>
      <c r="O573">
        <v>1.25</v>
      </c>
      <c r="P573" t="s">
        <v>306</v>
      </c>
      <c r="Q573" s="164">
        <v>35801</v>
      </c>
      <c r="R573" s="164">
        <v>35947</v>
      </c>
      <c r="T573" t="s">
        <v>1714</v>
      </c>
      <c r="V573" t="s">
        <v>1715</v>
      </c>
      <c r="W573" t="s">
        <v>1716</v>
      </c>
      <c r="X573" t="s">
        <v>1713</v>
      </c>
      <c r="Y573" t="s">
        <v>1715</v>
      </c>
      <c r="Z573" t="s">
        <v>1725</v>
      </c>
      <c r="AC573" t="s">
        <v>357</v>
      </c>
      <c r="AD573" s="176">
        <v>1.3</v>
      </c>
    </row>
    <row r="574" spans="1:31" x14ac:dyDescent="0.35">
      <c r="A574" t="s">
        <v>476</v>
      </c>
      <c r="B574">
        <v>1172</v>
      </c>
      <c r="C574" t="s">
        <v>1713</v>
      </c>
      <c r="D574">
        <v>41629</v>
      </c>
      <c r="E574" t="s">
        <v>1713</v>
      </c>
      <c r="F574" t="s">
        <v>396</v>
      </c>
      <c r="H574">
        <v>2</v>
      </c>
      <c r="I574">
        <v>1.4</v>
      </c>
      <c r="K574" t="s">
        <v>296</v>
      </c>
      <c r="L574" t="s">
        <v>410</v>
      </c>
      <c r="M574" t="s">
        <v>398</v>
      </c>
      <c r="N574" t="s">
        <v>351</v>
      </c>
      <c r="O574">
        <v>1.25</v>
      </c>
      <c r="P574" t="s">
        <v>306</v>
      </c>
      <c r="Q574" s="164">
        <v>35439</v>
      </c>
      <c r="R574" s="164">
        <v>35674</v>
      </c>
      <c r="T574" t="s">
        <v>1714</v>
      </c>
      <c r="V574" t="s">
        <v>1715</v>
      </c>
      <c r="W574" t="s">
        <v>1716</v>
      </c>
      <c r="X574" t="s">
        <v>1713</v>
      </c>
      <c r="Y574" t="s">
        <v>1715</v>
      </c>
      <c r="Z574" t="s">
        <v>1726</v>
      </c>
      <c r="AC574" t="s">
        <v>357</v>
      </c>
      <c r="AD574" s="176">
        <v>1.3</v>
      </c>
    </row>
    <row r="575" spans="1:31" x14ac:dyDescent="0.35">
      <c r="A575" t="s">
        <v>482</v>
      </c>
      <c r="B575">
        <v>1124</v>
      </c>
      <c r="C575" t="s">
        <v>1713</v>
      </c>
      <c r="D575">
        <v>41629</v>
      </c>
      <c r="E575" t="s">
        <v>1713</v>
      </c>
      <c r="F575" t="s">
        <v>396</v>
      </c>
      <c r="H575">
        <v>2</v>
      </c>
      <c r="I575">
        <v>1.4</v>
      </c>
      <c r="K575" t="s">
        <v>296</v>
      </c>
      <c r="L575" t="s">
        <v>1192</v>
      </c>
      <c r="M575" t="s">
        <v>398</v>
      </c>
      <c r="N575" t="s">
        <v>351</v>
      </c>
      <c r="O575">
        <v>1.25</v>
      </c>
      <c r="P575" t="s">
        <v>306</v>
      </c>
      <c r="Q575" s="164">
        <v>35072</v>
      </c>
      <c r="R575" s="164">
        <v>35278</v>
      </c>
      <c r="T575" t="s">
        <v>1714</v>
      </c>
      <c r="V575" t="s">
        <v>1715</v>
      </c>
      <c r="W575" t="s">
        <v>1716</v>
      </c>
      <c r="X575" t="s">
        <v>1713</v>
      </c>
      <c r="Y575" t="s">
        <v>1715</v>
      </c>
      <c r="Z575" t="s">
        <v>1727</v>
      </c>
      <c r="AC575" t="s">
        <v>357</v>
      </c>
      <c r="AD575" s="176">
        <v>1.3</v>
      </c>
    </row>
    <row r="576" spans="1:31" x14ac:dyDescent="0.35">
      <c r="A576" t="s">
        <v>432</v>
      </c>
      <c r="B576">
        <v>1175</v>
      </c>
      <c r="C576" t="s">
        <v>1713</v>
      </c>
      <c r="D576">
        <v>41629</v>
      </c>
      <c r="E576" t="s">
        <v>1713</v>
      </c>
      <c r="F576" t="s">
        <v>396</v>
      </c>
      <c r="H576">
        <v>2</v>
      </c>
      <c r="I576">
        <v>1.4</v>
      </c>
      <c r="K576" t="s">
        <v>296</v>
      </c>
      <c r="L576" t="s">
        <v>640</v>
      </c>
      <c r="M576" t="s">
        <v>398</v>
      </c>
      <c r="N576" t="s">
        <v>351</v>
      </c>
      <c r="O576">
        <v>1.25</v>
      </c>
      <c r="P576" t="s">
        <v>306</v>
      </c>
      <c r="Q576" s="164">
        <v>35439</v>
      </c>
      <c r="R576" s="164">
        <v>35674</v>
      </c>
      <c r="T576" t="s">
        <v>1714</v>
      </c>
      <c r="V576" t="s">
        <v>1715</v>
      </c>
      <c r="W576" t="s">
        <v>1716</v>
      </c>
      <c r="X576" t="s">
        <v>1713</v>
      </c>
      <c r="Y576" t="s">
        <v>1715</v>
      </c>
      <c r="Z576" t="s">
        <v>1728</v>
      </c>
      <c r="AC576" t="s">
        <v>357</v>
      </c>
      <c r="AD576" s="176">
        <v>1.3</v>
      </c>
    </row>
    <row r="577" spans="1:31" x14ac:dyDescent="0.35">
      <c r="A577" t="s">
        <v>375</v>
      </c>
      <c r="B577">
        <v>1139</v>
      </c>
      <c r="C577" t="s">
        <v>1715</v>
      </c>
      <c r="D577">
        <v>41629</v>
      </c>
      <c r="E577" t="s">
        <v>1713</v>
      </c>
      <c r="F577" t="s">
        <v>396</v>
      </c>
      <c r="H577">
        <v>2</v>
      </c>
      <c r="I577">
        <v>1.4</v>
      </c>
      <c r="K577" t="s">
        <v>0</v>
      </c>
      <c r="L577" t="s">
        <v>397</v>
      </c>
      <c r="M577" t="s">
        <v>398</v>
      </c>
      <c r="N577" t="s">
        <v>351</v>
      </c>
      <c r="O577">
        <v>1.25</v>
      </c>
      <c r="P577" t="s">
        <v>1</v>
      </c>
      <c r="Q577" s="164">
        <v>37995</v>
      </c>
      <c r="R577" s="164">
        <v>38231</v>
      </c>
      <c r="T577" t="s">
        <v>1714</v>
      </c>
      <c r="V577" t="s">
        <v>1715</v>
      </c>
      <c r="W577" t="s">
        <v>1716</v>
      </c>
      <c r="X577" t="s">
        <v>1713</v>
      </c>
      <c r="Y577" t="s">
        <v>1715</v>
      </c>
      <c r="Z577" t="s">
        <v>1729</v>
      </c>
      <c r="AA577" t="s">
        <v>1</v>
      </c>
      <c r="AC577" t="s">
        <v>1223</v>
      </c>
      <c r="AD577" s="176">
        <v>1.3</v>
      </c>
    </row>
    <row r="578" spans="1:31" x14ac:dyDescent="0.35">
      <c r="A578" t="s">
        <v>403</v>
      </c>
      <c r="B578">
        <v>1207</v>
      </c>
      <c r="C578" t="s">
        <v>1722</v>
      </c>
      <c r="D578">
        <v>41629</v>
      </c>
      <c r="E578" t="s">
        <v>1713</v>
      </c>
      <c r="F578" t="s">
        <v>396</v>
      </c>
      <c r="G578" s="163">
        <v>4987.5600000000004</v>
      </c>
      <c r="H578">
        <v>2</v>
      </c>
      <c r="I578">
        <v>1.4</v>
      </c>
      <c r="J578" t="s">
        <v>295</v>
      </c>
      <c r="K578" t="s">
        <v>296</v>
      </c>
      <c r="L578" t="s">
        <v>397</v>
      </c>
      <c r="M578" t="s">
        <v>398</v>
      </c>
      <c r="N578" t="s">
        <v>351</v>
      </c>
      <c r="O578">
        <v>1.25</v>
      </c>
      <c r="P578" t="s">
        <v>306</v>
      </c>
      <c r="Q578" s="164">
        <v>45512</v>
      </c>
      <c r="R578" s="164">
        <v>46266</v>
      </c>
      <c r="T578" t="s">
        <v>1714</v>
      </c>
      <c r="V578" t="s">
        <v>1715</v>
      </c>
      <c r="W578" t="s">
        <v>1716</v>
      </c>
      <c r="X578" t="s">
        <v>1713</v>
      </c>
      <c r="Y578" t="s">
        <v>1715</v>
      </c>
      <c r="Z578" t="s">
        <v>1730</v>
      </c>
      <c r="AA578" t="s">
        <v>1</v>
      </c>
      <c r="AB578" s="164">
        <v>45533</v>
      </c>
      <c r="AC578" t="s">
        <v>357</v>
      </c>
      <c r="AD578" s="176">
        <v>1.3</v>
      </c>
    </row>
    <row r="579" spans="1:31" x14ac:dyDescent="0.35">
      <c r="A579" t="s">
        <v>494</v>
      </c>
      <c r="B579">
        <v>1145</v>
      </c>
      <c r="C579" t="s">
        <v>1731</v>
      </c>
      <c r="D579">
        <v>41629</v>
      </c>
      <c r="E579" t="s">
        <v>1713</v>
      </c>
      <c r="F579" t="s">
        <v>396</v>
      </c>
      <c r="H579">
        <v>2</v>
      </c>
      <c r="I579">
        <v>1.4</v>
      </c>
      <c r="K579" t="s">
        <v>296</v>
      </c>
      <c r="L579" t="s">
        <v>1218</v>
      </c>
      <c r="M579" t="s">
        <v>398</v>
      </c>
      <c r="N579" t="s">
        <v>351</v>
      </c>
      <c r="O579">
        <v>1.25</v>
      </c>
      <c r="P579" t="s">
        <v>306</v>
      </c>
      <c r="Q579" s="164">
        <v>35073</v>
      </c>
      <c r="R579" s="164">
        <v>35309</v>
      </c>
      <c r="T579" t="s">
        <v>1714</v>
      </c>
      <c r="V579" t="s">
        <v>1715</v>
      </c>
      <c r="W579" t="s">
        <v>1716</v>
      </c>
      <c r="X579" t="s">
        <v>1713</v>
      </c>
      <c r="Y579" t="s">
        <v>1715</v>
      </c>
      <c r="Z579" t="s">
        <v>1732</v>
      </c>
      <c r="AC579" t="s">
        <v>357</v>
      </c>
      <c r="AD579" s="176">
        <v>1.3</v>
      </c>
    </row>
    <row r="580" spans="1:31" x14ac:dyDescent="0.35">
      <c r="A580" t="s">
        <v>438</v>
      </c>
      <c r="B580">
        <v>1138</v>
      </c>
      <c r="C580" t="s">
        <v>1733</v>
      </c>
      <c r="D580">
        <v>41629</v>
      </c>
      <c r="E580" t="s">
        <v>1713</v>
      </c>
      <c r="F580" t="s">
        <v>396</v>
      </c>
      <c r="H580">
        <v>2</v>
      </c>
      <c r="I580">
        <v>1.4</v>
      </c>
      <c r="K580" t="s">
        <v>296</v>
      </c>
      <c r="L580" t="s">
        <v>1192</v>
      </c>
      <c r="M580" t="s">
        <v>398</v>
      </c>
      <c r="N580" t="s">
        <v>351</v>
      </c>
      <c r="O580">
        <v>1.25</v>
      </c>
      <c r="P580" t="s">
        <v>306</v>
      </c>
      <c r="Q580" s="164">
        <v>35072</v>
      </c>
      <c r="R580" s="164">
        <v>35278</v>
      </c>
      <c r="T580" t="s">
        <v>1714</v>
      </c>
      <c r="V580" t="s">
        <v>1715</v>
      </c>
      <c r="W580" t="s">
        <v>1716</v>
      </c>
      <c r="X580" t="s">
        <v>1713</v>
      </c>
      <c r="Y580" t="s">
        <v>1715</v>
      </c>
      <c r="Z580" t="s">
        <v>1734</v>
      </c>
      <c r="AC580" t="s">
        <v>357</v>
      </c>
      <c r="AD580" s="176">
        <v>1.3</v>
      </c>
    </row>
    <row r="581" spans="1:31" x14ac:dyDescent="0.35">
      <c r="A581" t="s">
        <v>305</v>
      </c>
      <c r="B581">
        <v>1334</v>
      </c>
      <c r="C581" t="s">
        <v>1735</v>
      </c>
      <c r="D581">
        <v>41634</v>
      </c>
      <c r="E581" t="s">
        <v>1736</v>
      </c>
      <c r="F581" t="s">
        <v>396</v>
      </c>
      <c r="G581" s="163">
        <v>3312</v>
      </c>
      <c r="H581">
        <v>2</v>
      </c>
      <c r="I581">
        <v>1.1000000000000001</v>
      </c>
      <c r="J581" t="s">
        <v>1</v>
      </c>
      <c r="K581" t="s">
        <v>296</v>
      </c>
      <c r="L581" t="s">
        <v>397</v>
      </c>
      <c r="M581" t="s">
        <v>398</v>
      </c>
      <c r="N581" t="s">
        <v>579</v>
      </c>
      <c r="O581">
        <v>1</v>
      </c>
      <c r="P581" t="s">
        <v>306</v>
      </c>
      <c r="Q581" s="164">
        <v>44389</v>
      </c>
      <c r="R581" s="164">
        <v>44805</v>
      </c>
      <c r="T581" t="s">
        <v>1737</v>
      </c>
      <c r="V581" t="s">
        <v>1738</v>
      </c>
      <c r="W581" t="s">
        <v>1739</v>
      </c>
      <c r="X581" t="s">
        <v>1736</v>
      </c>
      <c r="Y581" t="s">
        <v>1738</v>
      </c>
      <c r="Z581" t="s">
        <v>1740</v>
      </c>
      <c r="AA581" t="s">
        <v>1</v>
      </c>
      <c r="AB581" s="164">
        <v>44680</v>
      </c>
      <c r="AC581" t="s">
        <v>357</v>
      </c>
      <c r="AD581" s="176">
        <v>1.1000000000000001</v>
      </c>
    </row>
    <row r="582" spans="1:31" x14ac:dyDescent="0.35">
      <c r="A582" t="s">
        <v>309</v>
      </c>
      <c r="B582">
        <v>1147</v>
      </c>
      <c r="C582" t="s">
        <v>1736</v>
      </c>
      <c r="D582">
        <v>41634</v>
      </c>
      <c r="E582" t="s">
        <v>1736</v>
      </c>
      <c r="F582" t="s">
        <v>396</v>
      </c>
      <c r="H582">
        <v>2</v>
      </c>
      <c r="I582">
        <v>1.1000000000000001</v>
      </c>
      <c r="K582" t="s">
        <v>296</v>
      </c>
      <c r="L582" t="s">
        <v>397</v>
      </c>
      <c r="M582" t="s">
        <v>398</v>
      </c>
      <c r="N582" t="s">
        <v>579</v>
      </c>
      <c r="O582">
        <v>1</v>
      </c>
      <c r="P582" t="s">
        <v>306</v>
      </c>
      <c r="Q582" s="164">
        <v>37780</v>
      </c>
      <c r="R582" s="164">
        <v>37865</v>
      </c>
      <c r="T582" t="s">
        <v>1737</v>
      </c>
      <c r="V582" t="s">
        <v>1738</v>
      </c>
      <c r="W582" t="s">
        <v>1739</v>
      </c>
      <c r="X582" t="s">
        <v>1736</v>
      </c>
      <c r="Y582" t="s">
        <v>1738</v>
      </c>
      <c r="Z582" t="s">
        <v>1741</v>
      </c>
      <c r="AC582" t="s">
        <v>357</v>
      </c>
      <c r="AD582" s="176">
        <v>1.1000000000000001</v>
      </c>
    </row>
    <row r="583" spans="1:31" x14ac:dyDescent="0.35">
      <c r="A583" t="s">
        <v>476</v>
      </c>
      <c r="B583">
        <v>1360</v>
      </c>
      <c r="C583" t="s">
        <v>1742</v>
      </c>
      <c r="D583">
        <v>41634</v>
      </c>
      <c r="E583" t="s">
        <v>1736</v>
      </c>
      <c r="F583" t="s">
        <v>396</v>
      </c>
      <c r="G583" s="163">
        <v>3113.48</v>
      </c>
      <c r="H583">
        <v>2</v>
      </c>
      <c r="I583">
        <v>1.1000000000000001</v>
      </c>
      <c r="J583" t="s">
        <v>1</v>
      </c>
      <c r="K583" t="s">
        <v>296</v>
      </c>
      <c r="L583" t="s">
        <v>640</v>
      </c>
      <c r="M583" t="s">
        <v>398</v>
      </c>
      <c r="N583" t="s">
        <v>579</v>
      </c>
      <c r="O583">
        <v>1</v>
      </c>
      <c r="P583" t="s">
        <v>306</v>
      </c>
      <c r="Q583" t="s">
        <v>1743</v>
      </c>
      <c r="R583" s="164">
        <v>44075</v>
      </c>
      <c r="T583" t="s">
        <v>1737</v>
      </c>
      <c r="V583" t="s">
        <v>1738</v>
      </c>
      <c r="W583" t="s">
        <v>1739</v>
      </c>
      <c r="X583" t="s">
        <v>1736</v>
      </c>
      <c r="Y583" t="s">
        <v>1738</v>
      </c>
      <c r="Z583" t="s">
        <v>1744</v>
      </c>
      <c r="AA583" t="s">
        <v>1</v>
      </c>
      <c r="AB583" s="164">
        <v>43698</v>
      </c>
      <c r="AC583" t="s">
        <v>357</v>
      </c>
      <c r="AD583" s="176">
        <v>1.1000000000000001</v>
      </c>
    </row>
    <row r="584" spans="1:31" x14ac:dyDescent="0.35">
      <c r="A584" t="s">
        <v>403</v>
      </c>
      <c r="B584">
        <v>1202</v>
      </c>
      <c r="C584" t="s">
        <v>1742</v>
      </c>
      <c r="D584">
        <v>41634</v>
      </c>
      <c r="E584" t="s">
        <v>1736</v>
      </c>
      <c r="F584" t="s">
        <v>396</v>
      </c>
      <c r="G584" s="163">
        <v>3312</v>
      </c>
      <c r="H584">
        <v>2</v>
      </c>
      <c r="I584">
        <v>1.1000000000000001</v>
      </c>
      <c r="J584" t="s">
        <v>1</v>
      </c>
      <c r="K584" t="s">
        <v>296</v>
      </c>
      <c r="L584" t="s">
        <v>397</v>
      </c>
      <c r="M584" t="s">
        <v>398</v>
      </c>
      <c r="N584" t="s">
        <v>579</v>
      </c>
      <c r="O584">
        <v>1</v>
      </c>
      <c r="P584" t="s">
        <v>306</v>
      </c>
      <c r="Q584" t="s">
        <v>1745</v>
      </c>
      <c r="R584" s="164">
        <v>45536</v>
      </c>
      <c r="T584" t="s">
        <v>1737</v>
      </c>
      <c r="V584" t="s">
        <v>1738</v>
      </c>
      <c r="W584" t="s">
        <v>1739</v>
      </c>
      <c r="X584" t="s">
        <v>1736</v>
      </c>
      <c r="Y584" t="s">
        <v>1738</v>
      </c>
      <c r="Z584" t="s">
        <v>1746</v>
      </c>
      <c r="AA584" t="s">
        <v>1</v>
      </c>
      <c r="AB584" s="164">
        <v>45237</v>
      </c>
      <c r="AC584" t="s">
        <v>357</v>
      </c>
      <c r="AD584" s="176">
        <v>1.1000000000000001</v>
      </c>
    </row>
    <row r="585" spans="1:31" x14ac:dyDescent="0.35">
      <c r="A585" t="s">
        <v>314</v>
      </c>
      <c r="B585">
        <v>1246</v>
      </c>
      <c r="C585" t="s">
        <v>1747</v>
      </c>
      <c r="D585">
        <v>41634</v>
      </c>
      <c r="E585" t="s">
        <v>1736</v>
      </c>
      <c r="F585" t="s">
        <v>396</v>
      </c>
      <c r="H585">
        <v>2</v>
      </c>
      <c r="I585">
        <v>1.1000000000000001</v>
      </c>
      <c r="K585" t="s">
        <v>296</v>
      </c>
      <c r="L585" t="s">
        <v>397</v>
      </c>
      <c r="M585" t="s">
        <v>398</v>
      </c>
      <c r="N585" t="s">
        <v>579</v>
      </c>
      <c r="O585">
        <v>1</v>
      </c>
      <c r="P585" t="s">
        <v>306</v>
      </c>
      <c r="Q585" t="s">
        <v>1748</v>
      </c>
      <c r="R585" s="164">
        <v>38596</v>
      </c>
      <c r="T585" t="s">
        <v>1737</v>
      </c>
      <c r="V585" t="s">
        <v>1738</v>
      </c>
      <c r="W585" t="s">
        <v>1739</v>
      </c>
      <c r="X585" t="s">
        <v>1736</v>
      </c>
      <c r="Y585" t="s">
        <v>1738</v>
      </c>
      <c r="Z585" t="s">
        <v>1749</v>
      </c>
      <c r="AC585" t="s">
        <v>357</v>
      </c>
      <c r="AD585" s="176">
        <v>1.1000000000000001</v>
      </c>
    </row>
    <row r="586" spans="1:31" x14ac:dyDescent="0.35">
      <c r="A586" t="s">
        <v>476</v>
      </c>
      <c r="B586">
        <v>1206</v>
      </c>
      <c r="C586" t="s">
        <v>1750</v>
      </c>
      <c r="D586">
        <v>41636</v>
      </c>
      <c r="E586" t="s">
        <v>1750</v>
      </c>
      <c r="F586" t="s">
        <v>396</v>
      </c>
      <c r="H586">
        <v>2</v>
      </c>
      <c r="I586">
        <v>0.4</v>
      </c>
      <c r="K586" t="s">
        <v>296</v>
      </c>
      <c r="L586" t="s">
        <v>502</v>
      </c>
      <c r="M586" t="s">
        <v>398</v>
      </c>
      <c r="N586" t="s">
        <v>579</v>
      </c>
      <c r="O586">
        <v>0.5</v>
      </c>
      <c r="P586" t="s">
        <v>306</v>
      </c>
      <c r="Q586" s="164">
        <v>36561</v>
      </c>
      <c r="R586" s="164">
        <v>36770</v>
      </c>
      <c r="T586" t="s">
        <v>1751</v>
      </c>
      <c r="V586" t="s">
        <v>1752</v>
      </c>
      <c r="W586" t="s">
        <v>1753</v>
      </c>
      <c r="X586" t="s">
        <v>1750</v>
      </c>
      <c r="Y586" t="s">
        <v>1752</v>
      </c>
      <c r="Z586" t="s">
        <v>1754</v>
      </c>
      <c r="AC586" t="s">
        <v>357</v>
      </c>
      <c r="AD586" s="176">
        <v>1.1000000000000001</v>
      </c>
    </row>
    <row r="587" spans="1:31" x14ac:dyDescent="0.35">
      <c r="A587" t="s">
        <v>584</v>
      </c>
      <c r="B587">
        <v>1239</v>
      </c>
      <c r="C587" t="s">
        <v>1750</v>
      </c>
      <c r="D587">
        <v>41636</v>
      </c>
      <c r="E587" t="s">
        <v>1750</v>
      </c>
      <c r="F587" t="s">
        <v>396</v>
      </c>
      <c r="H587">
        <v>2</v>
      </c>
      <c r="I587">
        <v>0.4</v>
      </c>
      <c r="K587" t="s">
        <v>296</v>
      </c>
      <c r="L587" t="s">
        <v>1167</v>
      </c>
      <c r="M587" t="s">
        <v>398</v>
      </c>
      <c r="N587" t="s">
        <v>579</v>
      </c>
      <c r="O587">
        <v>0.5</v>
      </c>
      <c r="P587" t="s">
        <v>306</v>
      </c>
      <c r="Q587" s="164">
        <v>36163</v>
      </c>
      <c r="R587" s="164">
        <v>36220</v>
      </c>
      <c r="T587" t="s">
        <v>1751</v>
      </c>
      <c r="V587" t="s">
        <v>1752</v>
      </c>
      <c r="W587" t="s">
        <v>1753</v>
      </c>
      <c r="X587" t="s">
        <v>1750</v>
      </c>
      <c r="Y587" t="s">
        <v>1752</v>
      </c>
      <c r="Z587" t="s">
        <v>1755</v>
      </c>
      <c r="AC587" t="s">
        <v>357</v>
      </c>
      <c r="AD587" s="176">
        <v>1.1000000000000001</v>
      </c>
    </row>
    <row r="588" spans="1:31" x14ac:dyDescent="0.35">
      <c r="A588" t="s">
        <v>454</v>
      </c>
      <c r="B588">
        <v>1001</v>
      </c>
      <c r="C588" t="s">
        <v>1756</v>
      </c>
      <c r="D588">
        <v>41637</v>
      </c>
      <c r="E588" t="s">
        <v>1756</v>
      </c>
      <c r="F588" t="s">
        <v>396</v>
      </c>
      <c r="H588" s="174">
        <f t="shared" ref="H588:H597" si="23">AD588</f>
        <v>1.5</v>
      </c>
      <c r="I588">
        <v>1.4</v>
      </c>
      <c r="K588" t="s">
        <v>404</v>
      </c>
      <c r="L588" t="s">
        <v>640</v>
      </c>
      <c r="M588" t="s">
        <v>398</v>
      </c>
      <c r="N588" t="s">
        <v>579</v>
      </c>
      <c r="O588">
        <v>1</v>
      </c>
      <c r="P588" t="s">
        <v>306</v>
      </c>
      <c r="Q588" s="164">
        <v>37626</v>
      </c>
      <c r="R588" s="164">
        <v>37742</v>
      </c>
      <c r="S588" s="164">
        <v>37742</v>
      </c>
      <c r="T588" t="s">
        <v>1757</v>
      </c>
      <c r="V588" t="s">
        <v>1758</v>
      </c>
      <c r="W588" t="s">
        <v>1759</v>
      </c>
      <c r="X588" t="s">
        <v>1760</v>
      </c>
      <c r="Y588" t="s">
        <v>1761</v>
      </c>
      <c r="Z588" t="s">
        <v>1762</v>
      </c>
      <c r="AC588" t="s">
        <v>357</v>
      </c>
      <c r="AD588" s="176">
        <v>1.5</v>
      </c>
      <c r="AE588" s="177" t="s">
        <v>16954</v>
      </c>
    </row>
    <row r="589" spans="1:31" x14ac:dyDescent="0.35">
      <c r="A589" t="s">
        <v>454</v>
      </c>
      <c r="B589">
        <v>1171</v>
      </c>
      <c r="C589" t="s">
        <v>1763</v>
      </c>
      <c r="D589">
        <v>41637</v>
      </c>
      <c r="E589" t="s">
        <v>1756</v>
      </c>
      <c r="F589" t="s">
        <v>396</v>
      </c>
      <c r="H589" s="174">
        <f t="shared" si="23"/>
        <v>1.5</v>
      </c>
      <c r="I589">
        <v>1.4</v>
      </c>
      <c r="K589" t="s">
        <v>295</v>
      </c>
      <c r="L589" t="s">
        <v>640</v>
      </c>
      <c r="M589" t="s">
        <v>398</v>
      </c>
      <c r="N589" t="s">
        <v>579</v>
      </c>
      <c r="O589">
        <v>1</v>
      </c>
      <c r="P589" t="s">
        <v>1</v>
      </c>
      <c r="Q589" s="164">
        <v>29318</v>
      </c>
      <c r="R589" s="164">
        <v>29406</v>
      </c>
      <c r="S589" s="164">
        <v>33117</v>
      </c>
      <c r="T589" t="s">
        <v>1757</v>
      </c>
      <c r="V589" t="s">
        <v>1758</v>
      </c>
      <c r="W589" t="s">
        <v>1759</v>
      </c>
      <c r="X589" t="s">
        <v>1760</v>
      </c>
      <c r="Y589" t="s">
        <v>1761</v>
      </c>
      <c r="Z589" t="s">
        <v>1764</v>
      </c>
      <c r="AC589" t="s">
        <v>357</v>
      </c>
      <c r="AD589" s="176">
        <v>1.5</v>
      </c>
      <c r="AE589" s="177" t="s">
        <v>16954</v>
      </c>
    </row>
    <row r="590" spans="1:31" x14ac:dyDescent="0.35">
      <c r="A590" t="s">
        <v>454</v>
      </c>
      <c r="B590">
        <v>1248</v>
      </c>
      <c r="C590" t="s">
        <v>1763</v>
      </c>
      <c r="D590">
        <v>41637</v>
      </c>
      <c r="E590" t="s">
        <v>1756</v>
      </c>
      <c r="F590" t="s">
        <v>396</v>
      </c>
      <c r="H590" s="174">
        <f t="shared" si="23"/>
        <v>1.5</v>
      </c>
      <c r="I590">
        <v>1.4</v>
      </c>
      <c r="K590" t="s">
        <v>404</v>
      </c>
      <c r="L590" t="s">
        <v>1765</v>
      </c>
      <c r="M590" t="s">
        <v>398</v>
      </c>
      <c r="N590" t="s">
        <v>579</v>
      </c>
      <c r="O590">
        <v>1</v>
      </c>
      <c r="P590" t="s">
        <v>306</v>
      </c>
      <c r="Q590" s="164">
        <v>31786</v>
      </c>
      <c r="R590" s="164">
        <v>32021</v>
      </c>
      <c r="S590" s="164">
        <v>36039</v>
      </c>
      <c r="T590" t="s">
        <v>1757</v>
      </c>
      <c r="V590" t="s">
        <v>1758</v>
      </c>
      <c r="W590" t="s">
        <v>1759</v>
      </c>
      <c r="X590" t="s">
        <v>1760</v>
      </c>
      <c r="Y590" t="s">
        <v>1761</v>
      </c>
      <c r="Z590" t="s">
        <v>1766</v>
      </c>
      <c r="AC590" t="s">
        <v>357</v>
      </c>
      <c r="AD590" s="176">
        <v>1.5</v>
      </c>
      <c r="AE590" s="177" t="s">
        <v>16954</v>
      </c>
    </row>
    <row r="591" spans="1:31" x14ac:dyDescent="0.35">
      <c r="A591" t="s">
        <v>291</v>
      </c>
      <c r="B591">
        <v>1038</v>
      </c>
      <c r="C591" t="s">
        <v>1758</v>
      </c>
      <c r="D591">
        <v>41637</v>
      </c>
      <c r="E591" t="s">
        <v>1756</v>
      </c>
      <c r="F591" t="s">
        <v>396</v>
      </c>
      <c r="H591" s="174">
        <f t="shared" si="23"/>
        <v>1.5</v>
      </c>
      <c r="I591">
        <v>1.4</v>
      </c>
      <c r="K591" t="s">
        <v>404</v>
      </c>
      <c r="L591" t="s">
        <v>397</v>
      </c>
      <c r="M591" t="s">
        <v>398</v>
      </c>
      <c r="N591" t="s">
        <v>579</v>
      </c>
      <c r="O591">
        <v>1</v>
      </c>
      <c r="P591" t="s">
        <v>1</v>
      </c>
      <c r="Q591" s="164">
        <v>34708</v>
      </c>
      <c r="R591" s="164">
        <v>34943</v>
      </c>
      <c r="S591" s="164">
        <v>37742</v>
      </c>
      <c r="T591" t="s">
        <v>1757</v>
      </c>
      <c r="V591" t="s">
        <v>1758</v>
      </c>
      <c r="W591" t="s">
        <v>1759</v>
      </c>
      <c r="X591" t="s">
        <v>1760</v>
      </c>
      <c r="Y591" t="s">
        <v>1761</v>
      </c>
      <c r="Z591" t="s">
        <v>1767</v>
      </c>
      <c r="AC591" t="s">
        <v>1223</v>
      </c>
      <c r="AD591" s="176">
        <v>1.5</v>
      </c>
      <c r="AE591" s="177" t="s">
        <v>16954</v>
      </c>
    </row>
    <row r="592" spans="1:31" x14ac:dyDescent="0.35">
      <c r="A592" t="s">
        <v>305</v>
      </c>
      <c r="B592">
        <v>1000</v>
      </c>
      <c r="C592" t="s">
        <v>1756</v>
      </c>
      <c r="D592">
        <v>41637</v>
      </c>
      <c r="E592" t="s">
        <v>1756</v>
      </c>
      <c r="F592" t="s">
        <v>396</v>
      </c>
      <c r="H592" s="174">
        <f t="shared" si="23"/>
        <v>1.5</v>
      </c>
      <c r="I592">
        <v>1.4</v>
      </c>
      <c r="K592" t="s">
        <v>404</v>
      </c>
      <c r="L592" t="s">
        <v>397</v>
      </c>
      <c r="M592" t="s">
        <v>398</v>
      </c>
      <c r="N592" t="s">
        <v>579</v>
      </c>
      <c r="O592">
        <v>1</v>
      </c>
      <c r="P592" t="s">
        <v>306</v>
      </c>
      <c r="Q592" s="164">
        <v>37626</v>
      </c>
      <c r="R592" s="164">
        <v>37742</v>
      </c>
      <c r="S592" s="164">
        <v>37742</v>
      </c>
      <c r="T592" t="s">
        <v>1757</v>
      </c>
      <c r="V592" t="s">
        <v>1758</v>
      </c>
      <c r="W592" t="s">
        <v>1759</v>
      </c>
      <c r="X592" t="s">
        <v>1760</v>
      </c>
      <c r="Y592" t="s">
        <v>1761</v>
      </c>
      <c r="Z592" t="s">
        <v>1768</v>
      </c>
      <c r="AC592" t="s">
        <v>357</v>
      </c>
      <c r="AD592" s="176">
        <v>1.5</v>
      </c>
      <c r="AE592" s="177" t="s">
        <v>16954</v>
      </c>
    </row>
    <row r="593" spans="1:31" x14ac:dyDescent="0.35">
      <c r="A593" t="s">
        <v>305</v>
      </c>
      <c r="B593">
        <v>1077</v>
      </c>
      <c r="C593" t="s">
        <v>1763</v>
      </c>
      <c r="D593">
        <v>41637</v>
      </c>
      <c r="E593" t="s">
        <v>1756</v>
      </c>
      <c r="F593" t="s">
        <v>396</v>
      </c>
      <c r="H593" s="174">
        <f t="shared" si="23"/>
        <v>1.5</v>
      </c>
      <c r="I593">
        <v>1.4</v>
      </c>
      <c r="K593" t="s">
        <v>295</v>
      </c>
      <c r="L593" t="s">
        <v>397</v>
      </c>
      <c r="M593" t="s">
        <v>398</v>
      </c>
      <c r="N593" t="s">
        <v>579</v>
      </c>
      <c r="O593">
        <v>1</v>
      </c>
      <c r="P593" t="s">
        <v>1</v>
      </c>
      <c r="Q593" s="164">
        <v>29832</v>
      </c>
      <c r="R593" s="164">
        <v>29654</v>
      </c>
      <c r="S593" s="164">
        <v>34943</v>
      </c>
      <c r="T593" t="s">
        <v>1757</v>
      </c>
      <c r="V593" t="s">
        <v>1758</v>
      </c>
      <c r="W593" t="s">
        <v>1759</v>
      </c>
      <c r="X593" t="s">
        <v>1760</v>
      </c>
      <c r="Y593" t="s">
        <v>1761</v>
      </c>
      <c r="Z593" t="s">
        <v>1769</v>
      </c>
      <c r="AC593" t="s">
        <v>357</v>
      </c>
      <c r="AD593" s="176">
        <v>1.5</v>
      </c>
      <c r="AE593" s="177" t="s">
        <v>16954</v>
      </c>
    </row>
    <row r="594" spans="1:31" x14ac:dyDescent="0.35">
      <c r="A594" t="s">
        <v>408</v>
      </c>
      <c r="B594">
        <v>1002</v>
      </c>
      <c r="C594" t="s">
        <v>1756</v>
      </c>
      <c r="D594">
        <v>41637</v>
      </c>
      <c r="E594" t="s">
        <v>1756</v>
      </c>
      <c r="F594" t="s">
        <v>396</v>
      </c>
      <c r="H594" s="174">
        <f t="shared" si="23"/>
        <v>1.5</v>
      </c>
      <c r="I594">
        <v>1.4</v>
      </c>
      <c r="K594" t="s">
        <v>404</v>
      </c>
      <c r="L594" t="s">
        <v>397</v>
      </c>
      <c r="M594" t="s">
        <v>398</v>
      </c>
      <c r="N594" t="s">
        <v>579</v>
      </c>
      <c r="O594">
        <v>1</v>
      </c>
      <c r="P594" t="s">
        <v>306</v>
      </c>
      <c r="Q594" s="164">
        <v>37626</v>
      </c>
      <c r="R594" s="164">
        <v>37742</v>
      </c>
      <c r="S594" s="164">
        <v>37742</v>
      </c>
      <c r="T594" t="s">
        <v>1757</v>
      </c>
      <c r="V594" t="s">
        <v>1758</v>
      </c>
      <c r="W594" t="s">
        <v>1759</v>
      </c>
      <c r="X594" t="s">
        <v>1760</v>
      </c>
      <c r="Y594" t="s">
        <v>1761</v>
      </c>
      <c r="Z594" t="s">
        <v>1770</v>
      </c>
      <c r="AC594" t="s">
        <v>357</v>
      </c>
      <c r="AD594" s="176">
        <v>1.5</v>
      </c>
      <c r="AE594" s="177" t="s">
        <v>16954</v>
      </c>
    </row>
    <row r="595" spans="1:31" x14ac:dyDescent="0.35">
      <c r="A595" t="s">
        <v>469</v>
      </c>
      <c r="B595">
        <v>1064</v>
      </c>
      <c r="C595" t="s">
        <v>1756</v>
      </c>
      <c r="D595">
        <v>41637</v>
      </c>
      <c r="E595" t="s">
        <v>1756</v>
      </c>
      <c r="F595" t="s">
        <v>396</v>
      </c>
      <c r="H595" s="174">
        <f t="shared" si="23"/>
        <v>1.5</v>
      </c>
      <c r="I595">
        <v>1.4</v>
      </c>
      <c r="K595" t="s">
        <v>404</v>
      </c>
      <c r="L595" t="s">
        <v>397</v>
      </c>
      <c r="M595" t="s">
        <v>398</v>
      </c>
      <c r="N595" t="s">
        <v>579</v>
      </c>
      <c r="O595">
        <v>1</v>
      </c>
      <c r="P595" t="s">
        <v>306</v>
      </c>
      <c r="Q595" t="s">
        <v>1771</v>
      </c>
      <c r="R595" s="164">
        <v>30405</v>
      </c>
      <c r="S595" s="164">
        <v>37742</v>
      </c>
      <c r="T595" t="s">
        <v>1757</v>
      </c>
      <c r="V595" t="s">
        <v>1758</v>
      </c>
      <c r="W595" t="s">
        <v>1759</v>
      </c>
      <c r="X595" t="s">
        <v>1760</v>
      </c>
      <c r="Y595" t="s">
        <v>1761</v>
      </c>
      <c r="Z595" t="s">
        <v>1772</v>
      </c>
      <c r="AC595" t="s">
        <v>357</v>
      </c>
      <c r="AD595" s="176">
        <v>1.5</v>
      </c>
      <c r="AE595" s="177" t="s">
        <v>16954</v>
      </c>
    </row>
    <row r="596" spans="1:31" x14ac:dyDescent="0.35">
      <c r="A596" t="s">
        <v>324</v>
      </c>
      <c r="B596">
        <v>1000</v>
      </c>
      <c r="C596" t="s">
        <v>1756</v>
      </c>
      <c r="D596">
        <v>41637</v>
      </c>
      <c r="E596" t="s">
        <v>1756</v>
      </c>
      <c r="F596" t="s">
        <v>396</v>
      </c>
      <c r="H596" s="174">
        <f t="shared" si="23"/>
        <v>1.5</v>
      </c>
      <c r="I596">
        <v>1.4</v>
      </c>
      <c r="K596" t="s">
        <v>404</v>
      </c>
      <c r="L596" t="s">
        <v>397</v>
      </c>
      <c r="M596" t="s">
        <v>398</v>
      </c>
      <c r="N596" t="s">
        <v>579</v>
      </c>
      <c r="O596">
        <v>1</v>
      </c>
      <c r="P596" t="s">
        <v>306</v>
      </c>
      <c r="Q596" s="164">
        <v>37626</v>
      </c>
      <c r="R596" s="164">
        <v>37742</v>
      </c>
      <c r="S596" s="164">
        <v>37742</v>
      </c>
      <c r="T596" t="s">
        <v>1757</v>
      </c>
      <c r="V596" t="s">
        <v>1758</v>
      </c>
      <c r="W596" t="s">
        <v>1759</v>
      </c>
      <c r="X596" t="s">
        <v>1760</v>
      </c>
      <c r="Y596" t="s">
        <v>1761</v>
      </c>
      <c r="Z596" t="s">
        <v>1773</v>
      </c>
      <c r="AC596" t="s">
        <v>357</v>
      </c>
      <c r="AD596" s="176">
        <v>1.5</v>
      </c>
      <c r="AE596" s="177" t="s">
        <v>16954</v>
      </c>
    </row>
    <row r="597" spans="1:31" x14ac:dyDescent="0.35">
      <c r="A597" t="s">
        <v>476</v>
      </c>
      <c r="B597">
        <v>1004</v>
      </c>
      <c r="C597" t="s">
        <v>1756</v>
      </c>
      <c r="D597">
        <v>41637</v>
      </c>
      <c r="E597" t="s">
        <v>1756</v>
      </c>
      <c r="F597" t="s">
        <v>396</v>
      </c>
      <c r="H597" s="174">
        <f t="shared" si="23"/>
        <v>1.5</v>
      </c>
      <c r="I597">
        <v>1.4</v>
      </c>
      <c r="K597" t="s">
        <v>404</v>
      </c>
      <c r="L597" t="s">
        <v>397</v>
      </c>
      <c r="M597" t="s">
        <v>398</v>
      </c>
      <c r="N597" t="s">
        <v>579</v>
      </c>
      <c r="O597">
        <v>1</v>
      </c>
      <c r="P597" t="s">
        <v>306</v>
      </c>
      <c r="Q597" s="164">
        <v>37626</v>
      </c>
      <c r="R597" s="164">
        <v>37742</v>
      </c>
      <c r="S597" s="164">
        <v>37742</v>
      </c>
      <c r="T597" t="s">
        <v>1757</v>
      </c>
      <c r="V597" t="s">
        <v>1758</v>
      </c>
      <c r="W597" t="s">
        <v>1759</v>
      </c>
      <c r="X597" t="s">
        <v>1760</v>
      </c>
      <c r="Y597" t="s">
        <v>1761</v>
      </c>
      <c r="Z597" t="s">
        <v>1774</v>
      </c>
      <c r="AC597" t="s">
        <v>357</v>
      </c>
      <c r="AD597" s="176">
        <v>1.5</v>
      </c>
      <c r="AE597" s="177" t="s">
        <v>16954</v>
      </c>
    </row>
    <row r="598" spans="1:31" x14ac:dyDescent="0.35">
      <c r="A598" t="s">
        <v>482</v>
      </c>
      <c r="B598">
        <v>1073</v>
      </c>
      <c r="C598" t="s">
        <v>1763</v>
      </c>
      <c r="D598">
        <v>41637</v>
      </c>
      <c r="E598" t="s">
        <v>1756</v>
      </c>
      <c r="F598" t="s">
        <v>396</v>
      </c>
      <c r="H598" s="174">
        <f>AD598</f>
        <v>1.5</v>
      </c>
      <c r="I598">
        <v>1.4</v>
      </c>
      <c r="K598" t="s">
        <v>404</v>
      </c>
      <c r="L598" t="s">
        <v>410</v>
      </c>
      <c r="M598" t="s">
        <v>398</v>
      </c>
      <c r="N598" t="s">
        <v>579</v>
      </c>
      <c r="O598">
        <v>1</v>
      </c>
      <c r="P598" t="s">
        <v>306</v>
      </c>
      <c r="Q598" t="s">
        <v>1771</v>
      </c>
      <c r="R598" s="164">
        <v>30405</v>
      </c>
      <c r="S598" s="164">
        <v>37742</v>
      </c>
      <c r="T598" t="s">
        <v>1757</v>
      </c>
      <c r="V598" t="s">
        <v>1758</v>
      </c>
      <c r="W598" t="s">
        <v>1759</v>
      </c>
      <c r="X598" t="s">
        <v>1760</v>
      </c>
      <c r="Y598" t="s">
        <v>1761</v>
      </c>
      <c r="Z598" t="s">
        <v>1775</v>
      </c>
      <c r="AC598" t="s">
        <v>357</v>
      </c>
      <c r="AD598" s="176">
        <v>1.5</v>
      </c>
      <c r="AE598" s="177" t="s">
        <v>16953</v>
      </c>
    </row>
    <row r="599" spans="1:31" x14ac:dyDescent="0.35">
      <c r="A599" t="s">
        <v>584</v>
      </c>
      <c r="B599">
        <v>1003</v>
      </c>
      <c r="C599" t="s">
        <v>1756</v>
      </c>
      <c r="D599">
        <v>41637</v>
      </c>
      <c r="E599" t="s">
        <v>1756</v>
      </c>
      <c r="F599" t="s">
        <v>396</v>
      </c>
      <c r="H599" s="174">
        <f t="shared" ref="H599:H618" si="24">AD599</f>
        <v>1.5</v>
      </c>
      <c r="I599">
        <v>1.4</v>
      </c>
      <c r="K599" t="s">
        <v>404</v>
      </c>
      <c r="L599" t="s">
        <v>397</v>
      </c>
      <c r="M599" t="s">
        <v>398</v>
      </c>
      <c r="N599" t="s">
        <v>579</v>
      </c>
      <c r="O599">
        <v>1</v>
      </c>
      <c r="P599" t="s">
        <v>306</v>
      </c>
      <c r="Q599" s="164">
        <v>37626</v>
      </c>
      <c r="R599" s="164">
        <v>37742</v>
      </c>
      <c r="S599" s="164">
        <v>37742</v>
      </c>
      <c r="T599" t="s">
        <v>1757</v>
      </c>
      <c r="V599" t="s">
        <v>1758</v>
      </c>
      <c r="W599" t="s">
        <v>1759</v>
      </c>
      <c r="X599" t="s">
        <v>1760</v>
      </c>
      <c r="Y599" t="s">
        <v>1761</v>
      </c>
      <c r="Z599" t="s">
        <v>1776</v>
      </c>
      <c r="AC599" t="s">
        <v>357</v>
      </c>
      <c r="AD599" s="176">
        <v>1.5</v>
      </c>
      <c r="AE599" s="177" t="s">
        <v>16954</v>
      </c>
    </row>
    <row r="600" spans="1:31" x14ac:dyDescent="0.35">
      <c r="A600" t="s">
        <v>584</v>
      </c>
      <c r="B600">
        <v>1109</v>
      </c>
      <c r="C600" t="s">
        <v>1777</v>
      </c>
      <c r="D600">
        <v>41637</v>
      </c>
      <c r="E600" t="s">
        <v>1756</v>
      </c>
      <c r="F600" t="s">
        <v>396</v>
      </c>
      <c r="H600" s="174">
        <f t="shared" si="24"/>
        <v>1.5</v>
      </c>
      <c r="I600">
        <v>1.4</v>
      </c>
      <c r="K600" t="s">
        <v>404</v>
      </c>
      <c r="L600" t="s">
        <v>410</v>
      </c>
      <c r="M600" t="s">
        <v>398</v>
      </c>
      <c r="N600" t="s">
        <v>579</v>
      </c>
      <c r="O600">
        <v>1</v>
      </c>
      <c r="P600" t="s">
        <v>306</v>
      </c>
      <c r="Q600" t="s">
        <v>1778</v>
      </c>
      <c r="R600" s="164">
        <v>29553</v>
      </c>
      <c r="S600" s="164">
        <v>31472</v>
      </c>
      <c r="T600" t="s">
        <v>1757</v>
      </c>
      <c r="V600" t="s">
        <v>1758</v>
      </c>
      <c r="W600" t="s">
        <v>1759</v>
      </c>
      <c r="X600" t="s">
        <v>1760</v>
      </c>
      <c r="Y600" t="s">
        <v>1761</v>
      </c>
      <c r="Z600" t="s">
        <v>1779</v>
      </c>
      <c r="AC600" t="s">
        <v>357</v>
      </c>
      <c r="AD600" s="176">
        <v>1.5</v>
      </c>
      <c r="AE600" s="177" t="s">
        <v>16954</v>
      </c>
    </row>
    <row r="601" spans="1:31" x14ac:dyDescent="0.35">
      <c r="A601" t="s">
        <v>375</v>
      </c>
      <c r="B601">
        <v>1039</v>
      </c>
      <c r="C601" t="s">
        <v>1758</v>
      </c>
      <c r="D601">
        <v>41637</v>
      </c>
      <c r="E601" t="s">
        <v>1756</v>
      </c>
      <c r="F601" t="s">
        <v>396</v>
      </c>
      <c r="H601" s="174">
        <f t="shared" si="24"/>
        <v>1.5</v>
      </c>
      <c r="I601">
        <v>1.4</v>
      </c>
      <c r="K601" t="s">
        <v>404</v>
      </c>
      <c r="L601" t="s">
        <v>640</v>
      </c>
      <c r="M601" t="s">
        <v>398</v>
      </c>
      <c r="N601" t="s">
        <v>579</v>
      </c>
      <c r="O601">
        <v>1</v>
      </c>
      <c r="P601" t="s">
        <v>1</v>
      </c>
      <c r="Q601" s="164">
        <v>32882</v>
      </c>
      <c r="R601" s="164">
        <v>33117</v>
      </c>
      <c r="S601" s="164">
        <v>37742</v>
      </c>
      <c r="T601" t="s">
        <v>1757</v>
      </c>
      <c r="V601" t="s">
        <v>1758</v>
      </c>
      <c r="W601" t="s">
        <v>1759</v>
      </c>
      <c r="X601" t="s">
        <v>1760</v>
      </c>
      <c r="Y601" t="s">
        <v>1761</v>
      </c>
      <c r="Z601" t="s">
        <v>1780</v>
      </c>
      <c r="AC601" t="s">
        <v>1223</v>
      </c>
      <c r="AD601" s="176">
        <v>1.5</v>
      </c>
      <c r="AE601" s="177" t="s">
        <v>16954</v>
      </c>
    </row>
    <row r="602" spans="1:31" x14ac:dyDescent="0.35">
      <c r="A602" t="s">
        <v>403</v>
      </c>
      <c r="B602">
        <v>1073</v>
      </c>
      <c r="C602" t="s">
        <v>1756</v>
      </c>
      <c r="D602">
        <v>41637</v>
      </c>
      <c r="E602" t="s">
        <v>1756</v>
      </c>
      <c r="F602" t="s">
        <v>396</v>
      </c>
      <c r="H602" s="174">
        <f t="shared" si="24"/>
        <v>1.5</v>
      </c>
      <c r="I602">
        <v>1.4</v>
      </c>
      <c r="K602" t="s">
        <v>404</v>
      </c>
      <c r="L602" t="s">
        <v>397</v>
      </c>
      <c r="M602" t="s">
        <v>398</v>
      </c>
      <c r="N602" t="s">
        <v>579</v>
      </c>
      <c r="O602">
        <v>1</v>
      </c>
      <c r="P602" t="s">
        <v>306</v>
      </c>
      <c r="Q602" s="164">
        <v>32882</v>
      </c>
      <c r="R602" s="164">
        <v>33117</v>
      </c>
      <c r="S602" s="164">
        <v>37742</v>
      </c>
      <c r="T602" t="s">
        <v>1757</v>
      </c>
      <c r="V602" t="s">
        <v>1758</v>
      </c>
      <c r="W602" t="s">
        <v>1759</v>
      </c>
      <c r="X602" t="s">
        <v>1760</v>
      </c>
      <c r="Y602" t="s">
        <v>1761</v>
      </c>
      <c r="Z602" t="s">
        <v>1781</v>
      </c>
      <c r="AC602" t="s">
        <v>357</v>
      </c>
      <c r="AD602" s="176">
        <v>1.5</v>
      </c>
      <c r="AE602" s="177" t="s">
        <v>16954</v>
      </c>
    </row>
    <row r="603" spans="1:31" x14ac:dyDescent="0.35">
      <c r="A603" t="s">
        <v>447</v>
      </c>
      <c r="B603">
        <v>1162</v>
      </c>
      <c r="C603" t="s">
        <v>1756</v>
      </c>
      <c r="D603">
        <v>41637</v>
      </c>
      <c r="E603" t="s">
        <v>1756</v>
      </c>
      <c r="F603" t="s">
        <v>396</v>
      </c>
      <c r="H603" s="174">
        <f t="shared" si="24"/>
        <v>1.5</v>
      </c>
      <c r="I603">
        <v>1.4</v>
      </c>
      <c r="K603" t="s">
        <v>404</v>
      </c>
      <c r="L603" t="s">
        <v>397</v>
      </c>
      <c r="M603" t="s">
        <v>398</v>
      </c>
      <c r="N603" t="s">
        <v>579</v>
      </c>
      <c r="O603">
        <v>1</v>
      </c>
      <c r="P603" t="s">
        <v>306</v>
      </c>
      <c r="Q603" s="164">
        <v>35804</v>
      </c>
      <c r="R603" s="164">
        <v>36039</v>
      </c>
      <c r="S603" s="164">
        <v>36891</v>
      </c>
      <c r="T603" t="s">
        <v>1757</v>
      </c>
      <c r="V603" t="s">
        <v>1758</v>
      </c>
      <c r="W603" t="s">
        <v>1759</v>
      </c>
      <c r="X603" t="s">
        <v>1760</v>
      </c>
      <c r="Y603" t="s">
        <v>1761</v>
      </c>
      <c r="Z603" t="s">
        <v>1782</v>
      </c>
      <c r="AC603" t="s">
        <v>357</v>
      </c>
      <c r="AD603" s="176">
        <v>1.5</v>
      </c>
      <c r="AE603" s="177" t="s">
        <v>16954</v>
      </c>
    </row>
    <row r="604" spans="1:31" x14ac:dyDescent="0.35">
      <c r="A604" t="s">
        <v>494</v>
      </c>
      <c r="B604">
        <v>1060</v>
      </c>
      <c r="C604" t="s">
        <v>1756</v>
      </c>
      <c r="D604">
        <v>41637</v>
      </c>
      <c r="E604" t="s">
        <v>1756</v>
      </c>
      <c r="F604" t="s">
        <v>396</v>
      </c>
      <c r="H604" s="174">
        <f t="shared" si="24"/>
        <v>1.5</v>
      </c>
      <c r="I604">
        <v>1.4</v>
      </c>
      <c r="K604" t="s">
        <v>404</v>
      </c>
      <c r="L604" t="s">
        <v>397</v>
      </c>
      <c r="M604" t="s">
        <v>398</v>
      </c>
      <c r="N604" t="s">
        <v>579</v>
      </c>
      <c r="O604">
        <v>1</v>
      </c>
      <c r="P604" t="s">
        <v>306</v>
      </c>
      <c r="Q604" s="164">
        <v>37626</v>
      </c>
      <c r="R604" s="164">
        <v>37742</v>
      </c>
      <c r="S604" s="164">
        <v>37742</v>
      </c>
      <c r="T604" t="s">
        <v>1757</v>
      </c>
      <c r="V604" t="s">
        <v>1758</v>
      </c>
      <c r="W604" t="s">
        <v>1759</v>
      </c>
      <c r="X604" t="s">
        <v>1760</v>
      </c>
      <c r="Y604" t="s">
        <v>1761</v>
      </c>
      <c r="Z604" t="s">
        <v>1783</v>
      </c>
      <c r="AC604" t="s">
        <v>357</v>
      </c>
      <c r="AD604" s="176">
        <v>1.5</v>
      </c>
      <c r="AE604" s="177" t="s">
        <v>16954</v>
      </c>
    </row>
    <row r="605" spans="1:31" x14ac:dyDescent="0.35">
      <c r="A605" t="s">
        <v>414</v>
      </c>
      <c r="B605">
        <v>1090</v>
      </c>
      <c r="C605" t="s">
        <v>1763</v>
      </c>
      <c r="D605">
        <v>41637</v>
      </c>
      <c r="E605" t="s">
        <v>1756</v>
      </c>
      <c r="F605" t="s">
        <v>396</v>
      </c>
      <c r="H605" s="174">
        <f t="shared" si="24"/>
        <v>1.5</v>
      </c>
      <c r="I605">
        <v>1.4</v>
      </c>
      <c r="K605" t="s">
        <v>404</v>
      </c>
      <c r="L605" t="s">
        <v>410</v>
      </c>
      <c r="M605" t="s">
        <v>398</v>
      </c>
      <c r="N605" t="s">
        <v>579</v>
      </c>
      <c r="O605">
        <v>1</v>
      </c>
      <c r="P605" t="s">
        <v>306</v>
      </c>
      <c r="Q605" t="s">
        <v>1771</v>
      </c>
      <c r="R605" s="164">
        <v>30405</v>
      </c>
      <c r="S605" s="164">
        <v>37742</v>
      </c>
      <c r="T605" t="s">
        <v>1757</v>
      </c>
      <c r="V605" t="s">
        <v>1758</v>
      </c>
      <c r="W605" t="s">
        <v>1759</v>
      </c>
      <c r="X605" t="s">
        <v>1760</v>
      </c>
      <c r="Y605" t="s">
        <v>1761</v>
      </c>
      <c r="Z605" t="s">
        <v>1784</v>
      </c>
      <c r="AC605" t="s">
        <v>357</v>
      </c>
      <c r="AD605" s="176">
        <v>1.5</v>
      </c>
      <c r="AE605" s="177" t="s">
        <v>16954</v>
      </c>
    </row>
    <row r="606" spans="1:31" x14ac:dyDescent="0.35">
      <c r="A606" t="s">
        <v>414</v>
      </c>
      <c r="B606">
        <v>1171</v>
      </c>
      <c r="C606" t="s">
        <v>1756</v>
      </c>
      <c r="D606">
        <v>41637</v>
      </c>
      <c r="E606" t="s">
        <v>1756</v>
      </c>
      <c r="F606" t="s">
        <v>396</v>
      </c>
      <c r="H606" s="174">
        <f t="shared" si="24"/>
        <v>1.5</v>
      </c>
      <c r="I606">
        <v>1.4</v>
      </c>
      <c r="K606" t="s">
        <v>404</v>
      </c>
      <c r="L606" t="s">
        <v>397</v>
      </c>
      <c r="M606" t="s">
        <v>398</v>
      </c>
      <c r="N606" t="s">
        <v>579</v>
      </c>
      <c r="O606">
        <v>1</v>
      </c>
      <c r="P606" t="s">
        <v>306</v>
      </c>
      <c r="Q606" s="164">
        <v>35439</v>
      </c>
      <c r="R606" s="164">
        <v>35674</v>
      </c>
      <c r="S606" s="164">
        <v>37742</v>
      </c>
      <c r="T606" t="s">
        <v>1757</v>
      </c>
      <c r="V606" t="s">
        <v>1758</v>
      </c>
      <c r="W606" t="s">
        <v>1759</v>
      </c>
      <c r="X606" t="s">
        <v>1760</v>
      </c>
      <c r="Y606" t="s">
        <v>1761</v>
      </c>
      <c r="Z606" t="s">
        <v>1785</v>
      </c>
      <c r="AC606" t="s">
        <v>357</v>
      </c>
      <c r="AD606" s="176">
        <v>1.5</v>
      </c>
      <c r="AE606" s="177" t="s">
        <v>16954</v>
      </c>
    </row>
    <row r="607" spans="1:31" x14ac:dyDescent="0.35">
      <c r="A607" t="s">
        <v>419</v>
      </c>
      <c r="B607">
        <v>1070</v>
      </c>
      <c r="C607" t="s">
        <v>1763</v>
      </c>
      <c r="D607">
        <v>41637</v>
      </c>
      <c r="E607" t="s">
        <v>1756</v>
      </c>
      <c r="F607" t="s">
        <v>396</v>
      </c>
      <c r="H607" s="174">
        <f t="shared" si="24"/>
        <v>1.5</v>
      </c>
      <c r="I607">
        <v>1.4</v>
      </c>
      <c r="K607" t="s">
        <v>404</v>
      </c>
      <c r="L607" t="s">
        <v>410</v>
      </c>
      <c r="M607" t="s">
        <v>398</v>
      </c>
      <c r="N607" t="s">
        <v>579</v>
      </c>
      <c r="O607">
        <v>1</v>
      </c>
      <c r="P607" t="s">
        <v>306</v>
      </c>
      <c r="Q607" s="164">
        <v>31051</v>
      </c>
      <c r="R607" s="164">
        <v>31138</v>
      </c>
      <c r="S607" s="164">
        <v>32874</v>
      </c>
      <c r="T607" t="s">
        <v>1757</v>
      </c>
      <c r="V607" t="s">
        <v>1758</v>
      </c>
      <c r="W607" t="s">
        <v>1759</v>
      </c>
      <c r="X607" t="s">
        <v>1760</v>
      </c>
      <c r="Y607" t="s">
        <v>1761</v>
      </c>
      <c r="Z607" t="s">
        <v>1786</v>
      </c>
      <c r="AC607" t="s">
        <v>357</v>
      </c>
      <c r="AD607" s="176">
        <v>1.5</v>
      </c>
      <c r="AE607" s="177" t="s">
        <v>16954</v>
      </c>
    </row>
    <row r="608" spans="1:31" x14ac:dyDescent="0.35">
      <c r="A608" t="s">
        <v>314</v>
      </c>
      <c r="B608">
        <v>1000</v>
      </c>
      <c r="C608" t="s">
        <v>1763</v>
      </c>
      <c r="D608">
        <v>41637</v>
      </c>
      <c r="E608" t="s">
        <v>1756</v>
      </c>
      <c r="F608" t="s">
        <v>396</v>
      </c>
      <c r="H608" s="174">
        <f t="shared" si="24"/>
        <v>1.5</v>
      </c>
      <c r="I608">
        <v>1.4</v>
      </c>
      <c r="K608" t="s">
        <v>404</v>
      </c>
      <c r="L608" t="s">
        <v>410</v>
      </c>
      <c r="M608" t="s">
        <v>398</v>
      </c>
      <c r="N608" t="s">
        <v>579</v>
      </c>
      <c r="O608">
        <v>1</v>
      </c>
      <c r="P608" t="s">
        <v>306</v>
      </c>
      <c r="Q608" s="164">
        <v>31415</v>
      </c>
      <c r="R608" s="164">
        <v>31472</v>
      </c>
      <c r="S608" s="164">
        <v>31472</v>
      </c>
      <c r="T608" t="s">
        <v>1757</v>
      </c>
      <c r="V608" t="s">
        <v>1758</v>
      </c>
      <c r="W608" t="s">
        <v>1759</v>
      </c>
      <c r="X608" t="s">
        <v>1760</v>
      </c>
      <c r="Y608" t="s">
        <v>1761</v>
      </c>
      <c r="Z608" t="s">
        <v>1787</v>
      </c>
      <c r="AC608" t="s">
        <v>357</v>
      </c>
      <c r="AD608" s="176">
        <v>1.5</v>
      </c>
      <c r="AE608" s="177" t="s">
        <v>16954</v>
      </c>
    </row>
    <row r="609" spans="1:31" x14ac:dyDescent="0.35">
      <c r="A609" t="s">
        <v>566</v>
      </c>
      <c r="B609">
        <v>1063</v>
      </c>
      <c r="C609" t="s">
        <v>1763</v>
      </c>
      <c r="D609">
        <v>41637</v>
      </c>
      <c r="E609" t="s">
        <v>1756</v>
      </c>
      <c r="F609" t="s">
        <v>396</v>
      </c>
      <c r="H609" s="174">
        <f t="shared" si="24"/>
        <v>1.5</v>
      </c>
      <c r="I609">
        <v>1.4</v>
      </c>
      <c r="K609" t="s">
        <v>404</v>
      </c>
      <c r="L609" t="s">
        <v>410</v>
      </c>
      <c r="M609" t="s">
        <v>398</v>
      </c>
      <c r="N609" t="s">
        <v>579</v>
      </c>
      <c r="O609">
        <v>1</v>
      </c>
      <c r="P609" t="s">
        <v>306</v>
      </c>
      <c r="Q609" s="164">
        <v>29955</v>
      </c>
      <c r="R609" s="164">
        <v>30042</v>
      </c>
      <c r="S609" s="164">
        <v>37742</v>
      </c>
      <c r="T609" t="s">
        <v>1757</v>
      </c>
      <c r="V609" t="s">
        <v>1758</v>
      </c>
      <c r="W609" t="s">
        <v>1759</v>
      </c>
      <c r="X609" t="s">
        <v>1760</v>
      </c>
      <c r="Y609" t="s">
        <v>1761</v>
      </c>
      <c r="Z609" t="s">
        <v>1788</v>
      </c>
      <c r="AC609" t="s">
        <v>357</v>
      </c>
      <c r="AD609" s="176">
        <v>1.5</v>
      </c>
      <c r="AE609" s="177" t="s">
        <v>16954</v>
      </c>
    </row>
    <row r="610" spans="1:31" x14ac:dyDescent="0.35">
      <c r="A610" t="s">
        <v>438</v>
      </c>
      <c r="B610">
        <v>1001</v>
      </c>
      <c r="C610" t="s">
        <v>1756</v>
      </c>
      <c r="D610">
        <v>41637</v>
      </c>
      <c r="E610" t="s">
        <v>1756</v>
      </c>
      <c r="F610" t="s">
        <v>396</v>
      </c>
      <c r="H610" s="174">
        <f t="shared" si="24"/>
        <v>1.5</v>
      </c>
      <c r="I610">
        <v>1.4</v>
      </c>
      <c r="K610" t="s">
        <v>404</v>
      </c>
      <c r="L610" t="s">
        <v>397</v>
      </c>
      <c r="M610" t="s">
        <v>398</v>
      </c>
      <c r="N610" t="s">
        <v>579</v>
      </c>
      <c r="O610">
        <v>1</v>
      </c>
      <c r="P610" t="s">
        <v>306</v>
      </c>
      <c r="Q610" s="164">
        <v>37626</v>
      </c>
      <c r="R610" s="164">
        <v>37742</v>
      </c>
      <c r="S610" s="164">
        <v>37742</v>
      </c>
      <c r="T610" t="s">
        <v>1757</v>
      </c>
      <c r="V610" t="s">
        <v>1758</v>
      </c>
      <c r="W610" t="s">
        <v>1759</v>
      </c>
      <c r="X610" t="s">
        <v>1760</v>
      </c>
      <c r="Y610" t="s">
        <v>1761</v>
      </c>
      <c r="Z610" t="s">
        <v>1789</v>
      </c>
      <c r="AC610" t="s">
        <v>357</v>
      </c>
      <c r="AD610" s="176">
        <v>1.5</v>
      </c>
      <c r="AE610" s="177" t="s">
        <v>16954</v>
      </c>
    </row>
    <row r="611" spans="1:31" x14ac:dyDescent="0.35">
      <c r="A611" t="s">
        <v>314</v>
      </c>
      <c r="B611">
        <v>1133</v>
      </c>
      <c r="C611" t="s">
        <v>1790</v>
      </c>
      <c r="D611">
        <v>41640</v>
      </c>
      <c r="E611" t="s">
        <v>1790</v>
      </c>
      <c r="F611" t="s">
        <v>396</v>
      </c>
      <c r="H611" s="174">
        <f t="shared" si="24"/>
        <v>1</v>
      </c>
      <c r="I611">
        <v>0.3</v>
      </c>
      <c r="K611" t="s">
        <v>404</v>
      </c>
      <c r="L611" t="s">
        <v>1791</v>
      </c>
      <c r="M611" t="s">
        <v>398</v>
      </c>
      <c r="N611" t="s">
        <v>1792</v>
      </c>
      <c r="O611">
        <v>0.25</v>
      </c>
      <c r="P611" t="s">
        <v>306</v>
      </c>
      <c r="Q611" s="164">
        <v>31048</v>
      </c>
      <c r="R611" s="164">
        <v>31048</v>
      </c>
      <c r="S611" s="164">
        <v>39189</v>
      </c>
      <c r="T611" t="s">
        <v>1793</v>
      </c>
      <c r="V611" t="s">
        <v>1794</v>
      </c>
      <c r="W611" t="s">
        <v>1795</v>
      </c>
      <c r="X611" t="s">
        <v>1790</v>
      </c>
      <c r="Y611" t="s">
        <v>1794</v>
      </c>
      <c r="Z611" t="s">
        <v>1796</v>
      </c>
      <c r="AC611" t="s">
        <v>341</v>
      </c>
      <c r="AD611" s="176">
        <v>1</v>
      </c>
      <c r="AE611" s="177" t="s">
        <v>16954</v>
      </c>
    </row>
    <row r="612" spans="1:31" x14ac:dyDescent="0.35">
      <c r="A612" t="s">
        <v>434</v>
      </c>
      <c r="B612">
        <v>1098</v>
      </c>
      <c r="C612" t="s">
        <v>1797</v>
      </c>
      <c r="D612">
        <v>41641</v>
      </c>
      <c r="E612" t="s">
        <v>1797</v>
      </c>
      <c r="F612" t="s">
        <v>396</v>
      </c>
      <c r="H612" s="174">
        <f t="shared" si="24"/>
        <v>1.4</v>
      </c>
      <c r="I612">
        <v>0.8</v>
      </c>
      <c r="K612" t="s">
        <v>404</v>
      </c>
      <c r="L612" t="s">
        <v>397</v>
      </c>
      <c r="M612" t="s">
        <v>398</v>
      </c>
      <c r="N612" t="s">
        <v>1046</v>
      </c>
      <c r="O612">
        <v>1</v>
      </c>
      <c r="P612" t="s">
        <v>306</v>
      </c>
      <c r="Q612" t="s">
        <v>1798</v>
      </c>
      <c r="R612" s="164">
        <v>39692</v>
      </c>
      <c r="S612" s="164">
        <v>45536</v>
      </c>
      <c r="T612" t="s">
        <v>1799</v>
      </c>
      <c r="V612" t="s">
        <v>1800</v>
      </c>
      <c r="W612" t="s">
        <v>1801</v>
      </c>
      <c r="X612" t="s">
        <v>1797</v>
      </c>
      <c r="Y612" t="s">
        <v>1800</v>
      </c>
      <c r="Z612" t="s">
        <v>1802</v>
      </c>
      <c r="AC612" t="s">
        <v>366</v>
      </c>
      <c r="AD612" s="176">
        <v>1.4</v>
      </c>
      <c r="AE612" s="177" t="s">
        <v>16954</v>
      </c>
    </row>
    <row r="613" spans="1:31" x14ac:dyDescent="0.35">
      <c r="A613" t="s">
        <v>454</v>
      </c>
      <c r="B613">
        <v>1268</v>
      </c>
      <c r="C613" t="s">
        <v>1803</v>
      </c>
      <c r="D613">
        <v>41643</v>
      </c>
      <c r="E613" t="s">
        <v>1803</v>
      </c>
      <c r="F613" t="s">
        <v>396</v>
      </c>
      <c r="H613" s="174">
        <f t="shared" si="24"/>
        <v>1.1000000000000001</v>
      </c>
      <c r="I613">
        <v>1.1000000000000001</v>
      </c>
      <c r="K613" t="s">
        <v>404</v>
      </c>
      <c r="L613" t="s">
        <v>640</v>
      </c>
      <c r="M613" t="s">
        <v>398</v>
      </c>
      <c r="N613" t="s">
        <v>529</v>
      </c>
      <c r="O613">
        <v>1</v>
      </c>
      <c r="P613" t="s">
        <v>306</v>
      </c>
      <c r="Q613" s="164">
        <v>32517</v>
      </c>
      <c r="R613" s="164">
        <v>32752</v>
      </c>
      <c r="S613" s="164">
        <v>35765</v>
      </c>
      <c r="T613" t="s">
        <v>1804</v>
      </c>
      <c r="V613" t="s">
        <v>1805</v>
      </c>
      <c r="W613" t="s">
        <v>1806</v>
      </c>
      <c r="X613" t="s">
        <v>1807</v>
      </c>
      <c r="Y613" t="s">
        <v>1808</v>
      </c>
      <c r="Z613" t="s">
        <v>1809</v>
      </c>
      <c r="AC613" t="s">
        <v>308</v>
      </c>
      <c r="AD613" s="176">
        <v>1.1000000000000001</v>
      </c>
      <c r="AE613" s="177" t="s">
        <v>16954</v>
      </c>
    </row>
    <row r="614" spans="1:31" x14ac:dyDescent="0.35">
      <c r="A614" t="s">
        <v>476</v>
      </c>
      <c r="B614">
        <v>1045</v>
      </c>
      <c r="C614" t="s">
        <v>1803</v>
      </c>
      <c r="D614">
        <v>41643</v>
      </c>
      <c r="E614" t="s">
        <v>1803</v>
      </c>
      <c r="F614" t="s">
        <v>396</v>
      </c>
      <c r="H614" s="174">
        <f t="shared" si="24"/>
        <v>1.1000000000000001</v>
      </c>
      <c r="I614">
        <v>1.1000000000000001</v>
      </c>
      <c r="K614" t="s">
        <v>404</v>
      </c>
      <c r="L614" t="s">
        <v>1218</v>
      </c>
      <c r="M614" t="s">
        <v>398</v>
      </c>
      <c r="N614" t="s">
        <v>529</v>
      </c>
      <c r="O614">
        <v>1</v>
      </c>
      <c r="P614" t="s">
        <v>306</v>
      </c>
      <c r="Q614" s="164">
        <v>35439</v>
      </c>
      <c r="R614" s="164">
        <v>35674</v>
      </c>
      <c r="S614" s="164">
        <v>35674</v>
      </c>
      <c r="T614" t="s">
        <v>1804</v>
      </c>
      <c r="V614" t="s">
        <v>1805</v>
      </c>
      <c r="W614" t="s">
        <v>1806</v>
      </c>
      <c r="X614" t="s">
        <v>1807</v>
      </c>
      <c r="Y614" t="s">
        <v>1808</v>
      </c>
      <c r="Z614" t="s">
        <v>1810</v>
      </c>
      <c r="AC614" t="s">
        <v>308</v>
      </c>
      <c r="AD614" s="176">
        <v>1.1000000000000001</v>
      </c>
      <c r="AE614" s="177" t="s">
        <v>16954</v>
      </c>
    </row>
    <row r="615" spans="1:31" x14ac:dyDescent="0.35">
      <c r="A615" t="s">
        <v>432</v>
      </c>
      <c r="B615">
        <v>1140</v>
      </c>
      <c r="C615" t="s">
        <v>1803</v>
      </c>
      <c r="D615">
        <v>41643</v>
      </c>
      <c r="E615" t="s">
        <v>1803</v>
      </c>
      <c r="F615" t="s">
        <v>396</v>
      </c>
      <c r="H615" s="174">
        <f t="shared" si="24"/>
        <v>1.1000000000000001</v>
      </c>
      <c r="I615">
        <v>1.1000000000000001</v>
      </c>
      <c r="K615" t="s">
        <v>404</v>
      </c>
      <c r="L615" t="s">
        <v>397</v>
      </c>
      <c r="M615" t="s">
        <v>398</v>
      </c>
      <c r="N615" t="s">
        <v>529</v>
      </c>
      <c r="O615">
        <v>1</v>
      </c>
      <c r="P615" t="s">
        <v>306</v>
      </c>
      <c r="Q615" s="164">
        <v>32151</v>
      </c>
      <c r="R615" s="164">
        <v>32387</v>
      </c>
      <c r="S615" s="164">
        <v>38231</v>
      </c>
      <c r="T615" t="s">
        <v>1804</v>
      </c>
      <c r="V615" t="s">
        <v>1805</v>
      </c>
      <c r="W615" t="s">
        <v>1806</v>
      </c>
      <c r="X615" t="s">
        <v>1807</v>
      </c>
      <c r="Y615" t="s">
        <v>1808</v>
      </c>
      <c r="Z615" t="s">
        <v>1811</v>
      </c>
      <c r="AC615" t="s">
        <v>308</v>
      </c>
      <c r="AD615" s="176">
        <v>1.1000000000000001</v>
      </c>
      <c r="AE615" s="177" t="s">
        <v>16954</v>
      </c>
    </row>
    <row r="616" spans="1:31" x14ac:dyDescent="0.35">
      <c r="A616" t="s">
        <v>432</v>
      </c>
      <c r="B616">
        <v>1155</v>
      </c>
      <c r="C616" t="s">
        <v>1812</v>
      </c>
      <c r="D616">
        <v>41645</v>
      </c>
      <c r="E616" t="s">
        <v>1813</v>
      </c>
      <c r="F616" t="s">
        <v>396</v>
      </c>
      <c r="H616" s="174">
        <f t="shared" si="24"/>
        <v>1.1000000000000001</v>
      </c>
      <c r="I616">
        <v>0.7</v>
      </c>
      <c r="K616" t="s">
        <v>404</v>
      </c>
      <c r="L616" t="s">
        <v>397</v>
      </c>
      <c r="M616" t="s">
        <v>398</v>
      </c>
      <c r="N616" t="s">
        <v>351</v>
      </c>
      <c r="O616">
        <v>1</v>
      </c>
      <c r="P616" t="s">
        <v>306</v>
      </c>
      <c r="Q616" s="164">
        <v>33612</v>
      </c>
      <c r="R616" s="164">
        <v>33848</v>
      </c>
      <c r="S616" s="164">
        <v>40148</v>
      </c>
      <c r="T616" t="s">
        <v>1814</v>
      </c>
      <c r="V616" t="s">
        <v>1815</v>
      </c>
      <c r="W616" t="s">
        <v>1816</v>
      </c>
      <c r="X616" t="s">
        <v>1813</v>
      </c>
      <c r="Y616" t="s">
        <v>1817</v>
      </c>
      <c r="Z616" t="s">
        <v>1818</v>
      </c>
      <c r="AC616" t="s">
        <v>357</v>
      </c>
      <c r="AD616" s="176">
        <v>1.1000000000000001</v>
      </c>
      <c r="AE616" s="177" t="s">
        <v>16954</v>
      </c>
    </row>
    <row r="617" spans="1:31" x14ac:dyDescent="0.35">
      <c r="A617" t="s">
        <v>711</v>
      </c>
      <c r="B617">
        <v>1034</v>
      </c>
      <c r="C617" t="s">
        <v>1819</v>
      </c>
      <c r="D617">
        <v>41645</v>
      </c>
      <c r="E617" t="s">
        <v>1813</v>
      </c>
      <c r="F617" t="s">
        <v>396</v>
      </c>
      <c r="H617" s="174">
        <f t="shared" si="24"/>
        <v>1.1000000000000001</v>
      </c>
      <c r="I617">
        <v>0.7</v>
      </c>
      <c r="K617" t="s">
        <v>404</v>
      </c>
      <c r="L617" t="s">
        <v>410</v>
      </c>
      <c r="M617" t="s">
        <v>398</v>
      </c>
      <c r="N617" t="s">
        <v>351</v>
      </c>
      <c r="O617">
        <v>1</v>
      </c>
      <c r="P617" t="s">
        <v>306</v>
      </c>
      <c r="Q617" t="s">
        <v>1820</v>
      </c>
      <c r="R617" s="164">
        <v>32462</v>
      </c>
      <c r="S617" s="164">
        <v>32462</v>
      </c>
      <c r="T617" t="s">
        <v>1814</v>
      </c>
      <c r="V617" t="s">
        <v>1815</v>
      </c>
      <c r="W617" t="s">
        <v>1816</v>
      </c>
      <c r="X617" t="s">
        <v>1813</v>
      </c>
      <c r="Y617" t="s">
        <v>1817</v>
      </c>
      <c r="Z617" t="s">
        <v>1821</v>
      </c>
      <c r="AC617" t="s">
        <v>357</v>
      </c>
      <c r="AD617" s="176">
        <v>1.1000000000000001</v>
      </c>
      <c r="AE617" s="177" t="s">
        <v>16954</v>
      </c>
    </row>
    <row r="618" spans="1:31" x14ac:dyDescent="0.35">
      <c r="A618" t="s">
        <v>432</v>
      </c>
      <c r="B618">
        <v>1138</v>
      </c>
      <c r="C618" t="s">
        <v>1822</v>
      </c>
      <c r="D618">
        <v>41650</v>
      </c>
      <c r="E618" t="s">
        <v>1822</v>
      </c>
      <c r="F618" t="s">
        <v>396</v>
      </c>
      <c r="H618" s="174">
        <f t="shared" si="24"/>
        <v>1.4</v>
      </c>
      <c r="I618">
        <v>0.6</v>
      </c>
      <c r="K618" t="s">
        <v>404</v>
      </c>
      <c r="L618" t="s">
        <v>397</v>
      </c>
      <c r="M618" t="s">
        <v>398</v>
      </c>
      <c r="N618" t="s">
        <v>1168</v>
      </c>
      <c r="O618">
        <v>1</v>
      </c>
      <c r="P618" t="s">
        <v>306</v>
      </c>
      <c r="Q618" s="164">
        <v>31786</v>
      </c>
      <c r="R618" s="164">
        <v>32021</v>
      </c>
      <c r="S618" s="164">
        <v>35977</v>
      </c>
      <c r="T618" t="s">
        <v>1823</v>
      </c>
      <c r="V618" t="s">
        <v>1824</v>
      </c>
      <c r="W618" t="s">
        <v>1825</v>
      </c>
      <c r="X618" t="s">
        <v>1822</v>
      </c>
      <c r="Y618" t="s">
        <v>1824</v>
      </c>
      <c r="Z618" t="s">
        <v>1826</v>
      </c>
      <c r="AC618" t="s">
        <v>357</v>
      </c>
      <c r="AD618" s="176">
        <v>1.4</v>
      </c>
      <c r="AE618" s="177" t="s">
        <v>16954</v>
      </c>
    </row>
    <row r="619" spans="1:31" x14ac:dyDescent="0.35">
      <c r="A619" t="s">
        <v>454</v>
      </c>
      <c r="B619">
        <v>1488</v>
      </c>
      <c r="C619" t="s">
        <v>1827</v>
      </c>
      <c r="D619">
        <v>41800</v>
      </c>
      <c r="E619" t="s">
        <v>1828</v>
      </c>
      <c r="F619" t="s">
        <v>396</v>
      </c>
      <c r="G619" s="163">
        <v>2722.58</v>
      </c>
      <c r="H619">
        <v>1.1000000000000001</v>
      </c>
      <c r="I619">
        <v>1.1000000000000001</v>
      </c>
      <c r="J619" t="s">
        <v>1</v>
      </c>
      <c r="K619" t="s">
        <v>296</v>
      </c>
      <c r="L619" t="s">
        <v>397</v>
      </c>
      <c r="M619" t="s">
        <v>398</v>
      </c>
      <c r="N619" t="s">
        <v>1829</v>
      </c>
      <c r="O619">
        <v>1</v>
      </c>
      <c r="P619" t="s">
        <v>306</v>
      </c>
      <c r="Q619" t="s">
        <v>773</v>
      </c>
      <c r="R619" s="164">
        <v>44440</v>
      </c>
      <c r="T619" t="s">
        <v>1830</v>
      </c>
      <c r="V619" t="s">
        <v>1831</v>
      </c>
      <c r="W619" t="s">
        <v>1832</v>
      </c>
      <c r="X619" t="s">
        <v>1828</v>
      </c>
      <c r="Y619" t="s">
        <v>1831</v>
      </c>
      <c r="Z619" t="s">
        <v>1833</v>
      </c>
      <c r="AA619" t="s">
        <v>1</v>
      </c>
      <c r="AB619" s="164">
        <v>44285</v>
      </c>
      <c r="AC619" t="s">
        <v>366</v>
      </c>
      <c r="AD619" s="176">
        <v>1.1000000000000001</v>
      </c>
    </row>
    <row r="620" spans="1:31" x14ac:dyDescent="0.35">
      <c r="A620" t="s">
        <v>454</v>
      </c>
      <c r="B620">
        <v>1489</v>
      </c>
      <c r="C620" t="s">
        <v>1834</v>
      </c>
      <c r="D620">
        <v>41800</v>
      </c>
      <c r="E620" t="s">
        <v>1828</v>
      </c>
      <c r="F620" t="s">
        <v>396</v>
      </c>
      <c r="G620" s="163">
        <v>2722.58</v>
      </c>
      <c r="H620">
        <v>1.1000000000000001</v>
      </c>
      <c r="I620">
        <v>1.1000000000000001</v>
      </c>
      <c r="J620" t="s">
        <v>1</v>
      </c>
      <c r="K620" t="s">
        <v>296</v>
      </c>
      <c r="L620" t="s">
        <v>397</v>
      </c>
      <c r="M620" t="s">
        <v>398</v>
      </c>
      <c r="N620" t="s">
        <v>1829</v>
      </c>
      <c r="O620">
        <v>1</v>
      </c>
      <c r="P620" t="s">
        <v>306</v>
      </c>
      <c r="Q620" t="s">
        <v>773</v>
      </c>
      <c r="R620" s="164">
        <v>44440</v>
      </c>
      <c r="T620" t="s">
        <v>1830</v>
      </c>
      <c r="V620" t="s">
        <v>1831</v>
      </c>
      <c r="W620" t="s">
        <v>1832</v>
      </c>
      <c r="X620" t="s">
        <v>1828</v>
      </c>
      <c r="Y620" t="s">
        <v>1831</v>
      </c>
      <c r="Z620" t="s">
        <v>1835</v>
      </c>
      <c r="AA620" t="s">
        <v>1</v>
      </c>
      <c r="AB620" s="164">
        <v>44285</v>
      </c>
      <c r="AC620" t="s">
        <v>366</v>
      </c>
      <c r="AD620" s="176">
        <v>1.1000000000000001</v>
      </c>
    </row>
    <row r="621" spans="1:31" x14ac:dyDescent="0.35">
      <c r="A621" t="s">
        <v>291</v>
      </c>
      <c r="B621">
        <v>1144</v>
      </c>
      <c r="C621" t="s">
        <v>1836</v>
      </c>
      <c r="D621">
        <v>41800</v>
      </c>
      <c r="E621" t="s">
        <v>1828</v>
      </c>
      <c r="F621" t="s">
        <v>396</v>
      </c>
      <c r="H621">
        <v>1.1000000000000001</v>
      </c>
      <c r="I621">
        <v>1.1000000000000001</v>
      </c>
      <c r="K621" t="s">
        <v>296</v>
      </c>
      <c r="L621" t="s">
        <v>397</v>
      </c>
      <c r="M621" t="s">
        <v>398</v>
      </c>
      <c r="N621" t="s">
        <v>1829</v>
      </c>
      <c r="O621">
        <v>1</v>
      </c>
      <c r="P621" t="s">
        <v>1</v>
      </c>
      <c r="Q621" s="164">
        <v>40917</v>
      </c>
      <c r="R621" s="164">
        <v>41153</v>
      </c>
      <c r="T621" t="s">
        <v>1830</v>
      </c>
      <c r="V621" t="s">
        <v>1831</v>
      </c>
      <c r="W621" t="s">
        <v>1832</v>
      </c>
      <c r="X621" t="s">
        <v>1828</v>
      </c>
      <c r="Y621" t="s">
        <v>1831</v>
      </c>
      <c r="Z621" t="s">
        <v>1837</v>
      </c>
      <c r="AC621" t="s">
        <v>366</v>
      </c>
      <c r="AD621" s="176">
        <v>1.1000000000000001</v>
      </c>
    </row>
    <row r="622" spans="1:31" x14ac:dyDescent="0.35">
      <c r="A622" t="s">
        <v>305</v>
      </c>
      <c r="B622">
        <v>1275</v>
      </c>
      <c r="C622" t="s">
        <v>1838</v>
      </c>
      <c r="D622">
        <v>41800</v>
      </c>
      <c r="E622" t="s">
        <v>1828</v>
      </c>
      <c r="F622" t="s">
        <v>396</v>
      </c>
      <c r="H622">
        <v>1.1000000000000001</v>
      </c>
      <c r="I622">
        <v>1.1000000000000001</v>
      </c>
      <c r="K622" t="s">
        <v>296</v>
      </c>
      <c r="L622" t="s">
        <v>397</v>
      </c>
      <c r="M622" t="s">
        <v>398</v>
      </c>
      <c r="N622" t="s">
        <v>1829</v>
      </c>
      <c r="O622">
        <v>1</v>
      </c>
      <c r="P622" t="s">
        <v>306</v>
      </c>
      <c r="Q622" t="s">
        <v>1839</v>
      </c>
      <c r="R622" s="164">
        <v>40057</v>
      </c>
      <c r="T622" t="s">
        <v>1830</v>
      </c>
      <c r="V622" t="s">
        <v>1831</v>
      </c>
      <c r="W622" t="s">
        <v>1832</v>
      </c>
      <c r="X622" t="s">
        <v>1828</v>
      </c>
      <c r="Y622" t="s">
        <v>1831</v>
      </c>
      <c r="Z622" t="s">
        <v>1840</v>
      </c>
      <c r="AC622" t="s">
        <v>366</v>
      </c>
      <c r="AD622" s="176">
        <v>1.1000000000000001</v>
      </c>
    </row>
    <row r="623" spans="1:31" x14ac:dyDescent="0.35">
      <c r="A623" t="s">
        <v>408</v>
      </c>
      <c r="B623">
        <v>1163</v>
      </c>
      <c r="C623" t="s">
        <v>1841</v>
      </c>
      <c r="D623">
        <v>41800</v>
      </c>
      <c r="E623" t="s">
        <v>1828</v>
      </c>
      <c r="F623" t="s">
        <v>396</v>
      </c>
      <c r="H623">
        <v>1.1000000000000001</v>
      </c>
      <c r="I623">
        <v>1.1000000000000001</v>
      </c>
      <c r="K623" t="s">
        <v>296</v>
      </c>
      <c r="L623" t="s">
        <v>397</v>
      </c>
      <c r="M623" t="s">
        <v>398</v>
      </c>
      <c r="N623" t="s">
        <v>1829</v>
      </c>
      <c r="O623">
        <v>1</v>
      </c>
      <c r="P623" t="s">
        <v>306</v>
      </c>
      <c r="Q623" s="164">
        <v>35804</v>
      </c>
      <c r="R623" s="164">
        <v>36039</v>
      </c>
      <c r="T623" t="s">
        <v>1830</v>
      </c>
      <c r="V623" t="s">
        <v>1831</v>
      </c>
      <c r="W623" t="s">
        <v>1832</v>
      </c>
      <c r="X623" t="s">
        <v>1828</v>
      </c>
      <c r="Y623" t="s">
        <v>1831</v>
      </c>
      <c r="Z623" t="s">
        <v>1842</v>
      </c>
      <c r="AC623" t="s">
        <v>366</v>
      </c>
      <c r="AD623" s="176">
        <v>1.1000000000000001</v>
      </c>
    </row>
    <row r="624" spans="1:31" x14ac:dyDescent="0.35">
      <c r="A624" t="s">
        <v>324</v>
      </c>
      <c r="B624">
        <v>1195</v>
      </c>
      <c r="C624" t="s">
        <v>1834</v>
      </c>
      <c r="D624">
        <v>41800</v>
      </c>
      <c r="E624" t="s">
        <v>1828</v>
      </c>
      <c r="F624" t="s">
        <v>396</v>
      </c>
      <c r="H624">
        <v>1.1000000000000001</v>
      </c>
      <c r="I624">
        <v>1.1000000000000001</v>
      </c>
      <c r="K624" t="s">
        <v>296</v>
      </c>
      <c r="L624" t="s">
        <v>397</v>
      </c>
      <c r="M624" t="s">
        <v>398</v>
      </c>
      <c r="N624" t="s">
        <v>1829</v>
      </c>
      <c r="O624">
        <v>1</v>
      </c>
      <c r="P624" t="s">
        <v>306</v>
      </c>
      <c r="Q624" s="164">
        <v>39091</v>
      </c>
      <c r="R624" s="164">
        <v>39326</v>
      </c>
      <c r="T624" t="s">
        <v>1830</v>
      </c>
      <c r="V624" t="s">
        <v>1831</v>
      </c>
      <c r="W624" t="s">
        <v>1832</v>
      </c>
      <c r="X624" t="s">
        <v>1828</v>
      </c>
      <c r="Y624" t="s">
        <v>1831</v>
      </c>
      <c r="Z624" t="s">
        <v>1843</v>
      </c>
      <c r="AC624" t="s">
        <v>366</v>
      </c>
      <c r="AD624" s="176">
        <v>1.1000000000000001</v>
      </c>
    </row>
    <row r="625" spans="1:30" x14ac:dyDescent="0.35">
      <c r="A625" t="s">
        <v>309</v>
      </c>
      <c r="B625">
        <v>1113</v>
      </c>
      <c r="C625" t="s">
        <v>1844</v>
      </c>
      <c r="D625">
        <v>41800</v>
      </c>
      <c r="E625" t="s">
        <v>1828</v>
      </c>
      <c r="F625" t="s">
        <v>396</v>
      </c>
      <c r="H625">
        <v>1.1000000000000001</v>
      </c>
      <c r="I625">
        <v>1.1000000000000001</v>
      </c>
      <c r="K625" t="s">
        <v>296</v>
      </c>
      <c r="L625" t="s">
        <v>397</v>
      </c>
      <c r="M625" t="s">
        <v>398</v>
      </c>
      <c r="N625" t="s">
        <v>1829</v>
      </c>
      <c r="O625">
        <v>1</v>
      </c>
      <c r="P625" t="s">
        <v>306</v>
      </c>
      <c r="Q625" s="164">
        <v>36169</v>
      </c>
      <c r="R625" s="164">
        <v>36404</v>
      </c>
      <c r="T625" t="s">
        <v>1830</v>
      </c>
      <c r="V625" t="s">
        <v>1831</v>
      </c>
      <c r="W625" t="s">
        <v>1832</v>
      </c>
      <c r="X625" t="s">
        <v>1828</v>
      </c>
      <c r="Y625" t="s">
        <v>1831</v>
      </c>
      <c r="Z625" t="s">
        <v>1845</v>
      </c>
      <c r="AC625" t="s">
        <v>366</v>
      </c>
      <c r="AD625" s="176">
        <v>1.1000000000000001</v>
      </c>
    </row>
    <row r="626" spans="1:30" x14ac:dyDescent="0.35">
      <c r="A626" t="s">
        <v>476</v>
      </c>
      <c r="B626">
        <v>1267</v>
      </c>
      <c r="C626" t="s">
        <v>1846</v>
      </c>
      <c r="D626">
        <v>41800</v>
      </c>
      <c r="E626" t="s">
        <v>1828</v>
      </c>
      <c r="F626" t="s">
        <v>396</v>
      </c>
      <c r="H626">
        <v>1.1000000000000001</v>
      </c>
      <c r="I626">
        <v>1.1000000000000001</v>
      </c>
      <c r="K626" t="s">
        <v>296</v>
      </c>
      <c r="L626" t="s">
        <v>397</v>
      </c>
      <c r="M626" t="s">
        <v>398</v>
      </c>
      <c r="N626" t="s">
        <v>1829</v>
      </c>
      <c r="O626">
        <v>1</v>
      </c>
      <c r="P626" t="s">
        <v>306</v>
      </c>
      <c r="Q626" t="s">
        <v>1847</v>
      </c>
      <c r="R626" s="164">
        <v>40057</v>
      </c>
      <c r="T626" t="s">
        <v>1830</v>
      </c>
      <c r="V626" t="s">
        <v>1831</v>
      </c>
      <c r="W626" t="s">
        <v>1832</v>
      </c>
      <c r="X626" t="s">
        <v>1828</v>
      </c>
      <c r="Y626" t="s">
        <v>1831</v>
      </c>
      <c r="Z626" t="s">
        <v>1848</v>
      </c>
      <c r="AC626" t="s">
        <v>366</v>
      </c>
      <c r="AD626" s="176">
        <v>1.1000000000000001</v>
      </c>
    </row>
    <row r="627" spans="1:30" x14ac:dyDescent="0.35">
      <c r="A627" t="s">
        <v>476</v>
      </c>
      <c r="B627">
        <v>1313</v>
      </c>
      <c r="C627" t="s">
        <v>1834</v>
      </c>
      <c r="D627">
        <v>41800</v>
      </c>
      <c r="E627" t="s">
        <v>1828</v>
      </c>
      <c r="F627" t="s">
        <v>396</v>
      </c>
      <c r="G627" s="163">
        <v>2849.3</v>
      </c>
      <c r="H627">
        <v>1.1000000000000001</v>
      </c>
      <c r="I627">
        <v>1.1000000000000001</v>
      </c>
      <c r="J627" t="s">
        <v>1</v>
      </c>
      <c r="K627" t="s">
        <v>296</v>
      </c>
      <c r="L627" t="s">
        <v>397</v>
      </c>
      <c r="M627" t="s">
        <v>398</v>
      </c>
      <c r="N627" t="s">
        <v>1829</v>
      </c>
      <c r="O627">
        <v>1</v>
      </c>
      <c r="P627" t="s">
        <v>306</v>
      </c>
      <c r="Q627" t="s">
        <v>1849</v>
      </c>
      <c r="R627" s="164">
        <v>42614</v>
      </c>
      <c r="T627" t="s">
        <v>1830</v>
      </c>
      <c r="V627" t="s">
        <v>1831</v>
      </c>
      <c r="W627" t="s">
        <v>1832</v>
      </c>
      <c r="X627" t="s">
        <v>1828</v>
      </c>
      <c r="Y627" t="s">
        <v>1831</v>
      </c>
      <c r="Z627" t="s">
        <v>1850</v>
      </c>
      <c r="AA627" t="s">
        <v>1</v>
      </c>
      <c r="AB627" s="164">
        <v>42390</v>
      </c>
      <c r="AC627" t="s">
        <v>366</v>
      </c>
      <c r="AD627" s="176">
        <v>1.1000000000000001</v>
      </c>
    </row>
    <row r="628" spans="1:30" x14ac:dyDescent="0.35">
      <c r="A628" t="s">
        <v>482</v>
      </c>
      <c r="B628">
        <v>1129</v>
      </c>
      <c r="C628" t="s">
        <v>1841</v>
      </c>
      <c r="D628">
        <v>41800</v>
      </c>
      <c r="E628" t="s">
        <v>1828</v>
      </c>
      <c r="F628" t="s">
        <v>396</v>
      </c>
      <c r="H628">
        <v>1.1000000000000001</v>
      </c>
      <c r="I628">
        <v>1.1000000000000001</v>
      </c>
      <c r="K628" t="s">
        <v>296</v>
      </c>
      <c r="L628" t="s">
        <v>397</v>
      </c>
      <c r="M628" t="s">
        <v>398</v>
      </c>
      <c r="N628" t="s">
        <v>1829</v>
      </c>
      <c r="O628">
        <v>1</v>
      </c>
      <c r="P628" t="s">
        <v>306</v>
      </c>
      <c r="Q628" s="164">
        <v>35439</v>
      </c>
      <c r="R628" s="164">
        <v>35674</v>
      </c>
      <c r="T628" t="s">
        <v>1830</v>
      </c>
      <c r="V628" t="s">
        <v>1831</v>
      </c>
      <c r="W628" t="s">
        <v>1832</v>
      </c>
      <c r="X628" t="s">
        <v>1828</v>
      </c>
      <c r="Y628" t="s">
        <v>1831</v>
      </c>
      <c r="Z628" t="s">
        <v>1851</v>
      </c>
      <c r="AC628" t="s">
        <v>366</v>
      </c>
      <c r="AD628" s="176">
        <v>1.1000000000000001</v>
      </c>
    </row>
    <row r="629" spans="1:30" x14ac:dyDescent="0.35">
      <c r="A629" t="s">
        <v>432</v>
      </c>
      <c r="B629">
        <v>1185</v>
      </c>
      <c r="C629" t="s">
        <v>1852</v>
      </c>
      <c r="D629">
        <v>41800</v>
      </c>
      <c r="E629" t="s">
        <v>1828</v>
      </c>
      <c r="F629" t="s">
        <v>396</v>
      </c>
      <c r="H629">
        <v>1.1000000000000001</v>
      </c>
      <c r="I629">
        <v>1.1000000000000001</v>
      </c>
      <c r="K629" t="s">
        <v>296</v>
      </c>
      <c r="L629" t="s">
        <v>927</v>
      </c>
      <c r="M629" t="s">
        <v>398</v>
      </c>
      <c r="N629" t="s">
        <v>1829</v>
      </c>
      <c r="O629">
        <v>1</v>
      </c>
      <c r="P629" t="s">
        <v>306</v>
      </c>
      <c r="Q629" s="164">
        <v>36169</v>
      </c>
      <c r="R629" s="164">
        <v>36404</v>
      </c>
      <c r="T629" t="s">
        <v>1830</v>
      </c>
      <c r="V629" t="s">
        <v>1831</v>
      </c>
      <c r="W629" t="s">
        <v>1832</v>
      </c>
      <c r="X629" t="s">
        <v>1828</v>
      </c>
      <c r="Y629" t="s">
        <v>1831</v>
      </c>
      <c r="Z629" t="s">
        <v>1853</v>
      </c>
      <c r="AC629" t="s">
        <v>366</v>
      </c>
      <c r="AD629" s="176">
        <v>1.1000000000000001</v>
      </c>
    </row>
    <row r="630" spans="1:30" x14ac:dyDescent="0.35">
      <c r="A630" t="s">
        <v>584</v>
      </c>
      <c r="B630">
        <v>1258</v>
      </c>
      <c r="C630" t="s">
        <v>1854</v>
      </c>
      <c r="D630">
        <v>41800</v>
      </c>
      <c r="E630" t="s">
        <v>1828</v>
      </c>
      <c r="F630" t="s">
        <v>396</v>
      </c>
      <c r="H630">
        <v>1.1000000000000001</v>
      </c>
      <c r="I630">
        <v>1.1000000000000001</v>
      </c>
      <c r="K630" t="s">
        <v>296</v>
      </c>
      <c r="L630" t="s">
        <v>397</v>
      </c>
      <c r="M630" t="s">
        <v>398</v>
      </c>
      <c r="N630" t="s">
        <v>1829</v>
      </c>
      <c r="O630">
        <v>1</v>
      </c>
      <c r="P630" t="s">
        <v>306</v>
      </c>
      <c r="Q630" s="164">
        <v>36526</v>
      </c>
      <c r="R630" s="164">
        <v>36526</v>
      </c>
      <c r="T630" t="s">
        <v>1830</v>
      </c>
      <c r="V630" t="s">
        <v>1831</v>
      </c>
      <c r="W630" t="s">
        <v>1832</v>
      </c>
      <c r="X630" t="s">
        <v>1828</v>
      </c>
      <c r="Y630" t="s">
        <v>1831</v>
      </c>
      <c r="Z630" t="s">
        <v>1855</v>
      </c>
      <c r="AA630" t="s">
        <v>1</v>
      </c>
      <c r="AC630" t="s">
        <v>366</v>
      </c>
      <c r="AD630" s="176">
        <v>1.1000000000000001</v>
      </c>
    </row>
    <row r="631" spans="1:30" x14ac:dyDescent="0.35">
      <c r="A631" t="s">
        <v>584</v>
      </c>
      <c r="B631">
        <v>1337</v>
      </c>
      <c r="C631" t="s">
        <v>1856</v>
      </c>
      <c r="D631">
        <v>41800</v>
      </c>
      <c r="E631" t="s">
        <v>1828</v>
      </c>
      <c r="F631" t="s">
        <v>396</v>
      </c>
      <c r="H631">
        <v>1.1000000000000001</v>
      </c>
      <c r="I631">
        <v>1.1000000000000001</v>
      </c>
      <c r="K631" t="s">
        <v>296</v>
      </c>
      <c r="L631" t="s">
        <v>397</v>
      </c>
      <c r="M631" t="s">
        <v>398</v>
      </c>
      <c r="N631" t="s">
        <v>1829</v>
      </c>
      <c r="O631">
        <v>1</v>
      </c>
      <c r="P631" t="s">
        <v>306</v>
      </c>
      <c r="Q631" t="s">
        <v>744</v>
      </c>
      <c r="R631" s="164">
        <v>41518</v>
      </c>
      <c r="T631" t="s">
        <v>1830</v>
      </c>
      <c r="V631" t="s">
        <v>1831</v>
      </c>
      <c r="W631" t="s">
        <v>1832</v>
      </c>
      <c r="X631" t="s">
        <v>1828</v>
      </c>
      <c r="Y631" t="s">
        <v>1831</v>
      </c>
      <c r="Z631" t="s">
        <v>1857</v>
      </c>
      <c r="AC631" t="s">
        <v>366</v>
      </c>
      <c r="AD631" s="176">
        <v>1.1000000000000001</v>
      </c>
    </row>
    <row r="632" spans="1:30" x14ac:dyDescent="0.35">
      <c r="A632" t="s">
        <v>375</v>
      </c>
      <c r="B632">
        <v>1191</v>
      </c>
      <c r="C632" t="s">
        <v>1858</v>
      </c>
      <c r="D632">
        <v>41800</v>
      </c>
      <c r="E632" t="s">
        <v>1828</v>
      </c>
      <c r="F632" t="s">
        <v>396</v>
      </c>
      <c r="G632" s="163">
        <v>3650.58</v>
      </c>
      <c r="H632">
        <v>1.1000000000000001</v>
      </c>
      <c r="I632">
        <v>1.1000000000000001</v>
      </c>
      <c r="J632" t="s">
        <v>295</v>
      </c>
      <c r="K632" t="s">
        <v>0</v>
      </c>
      <c r="L632" t="s">
        <v>397</v>
      </c>
      <c r="M632" t="s">
        <v>398</v>
      </c>
      <c r="N632" t="s">
        <v>1829</v>
      </c>
      <c r="O632">
        <v>1</v>
      </c>
      <c r="P632" t="s">
        <v>1</v>
      </c>
      <c r="Q632" s="164">
        <v>42616</v>
      </c>
      <c r="R632" s="164">
        <v>42979</v>
      </c>
      <c r="T632" t="s">
        <v>1830</v>
      </c>
      <c r="V632" t="s">
        <v>1831</v>
      </c>
      <c r="W632" t="s">
        <v>1832</v>
      </c>
      <c r="X632" t="s">
        <v>1828</v>
      </c>
      <c r="Y632" t="s">
        <v>1831</v>
      </c>
      <c r="Z632" t="s">
        <v>1859</v>
      </c>
      <c r="AA632" t="s">
        <v>1</v>
      </c>
      <c r="AB632" s="164">
        <v>42471</v>
      </c>
      <c r="AC632" t="s">
        <v>366</v>
      </c>
      <c r="AD632" s="176">
        <v>1.1000000000000001</v>
      </c>
    </row>
    <row r="633" spans="1:30" x14ac:dyDescent="0.35">
      <c r="A633" t="s">
        <v>434</v>
      </c>
      <c r="B633">
        <v>1000</v>
      </c>
      <c r="C633" t="s">
        <v>1828</v>
      </c>
      <c r="D633">
        <v>41800</v>
      </c>
      <c r="E633" t="s">
        <v>1828</v>
      </c>
      <c r="F633" t="s">
        <v>396</v>
      </c>
      <c r="H633">
        <v>1.1000000000000001</v>
      </c>
      <c r="I633">
        <v>1.1000000000000001</v>
      </c>
      <c r="K633" t="s">
        <v>404</v>
      </c>
      <c r="L633" t="s">
        <v>410</v>
      </c>
      <c r="M633" t="s">
        <v>398</v>
      </c>
      <c r="N633" t="s">
        <v>1829</v>
      </c>
      <c r="O633">
        <v>1</v>
      </c>
      <c r="P633" t="s">
        <v>306</v>
      </c>
      <c r="Q633" s="164">
        <v>37995</v>
      </c>
      <c r="R633" s="164">
        <v>38231</v>
      </c>
      <c r="S633" s="164">
        <v>38231</v>
      </c>
      <c r="T633" t="s">
        <v>1830</v>
      </c>
      <c r="V633" t="s">
        <v>1831</v>
      </c>
      <c r="W633" t="s">
        <v>1832</v>
      </c>
      <c r="X633" t="s">
        <v>1828</v>
      </c>
      <c r="Y633" t="s">
        <v>1831</v>
      </c>
      <c r="Z633" t="s">
        <v>1860</v>
      </c>
      <c r="AC633" t="s">
        <v>366</v>
      </c>
      <c r="AD633" s="176">
        <v>1.1000000000000001</v>
      </c>
    </row>
    <row r="634" spans="1:30" x14ac:dyDescent="0.35">
      <c r="A634" t="s">
        <v>403</v>
      </c>
      <c r="B634">
        <v>1146</v>
      </c>
      <c r="C634" t="s">
        <v>1861</v>
      </c>
      <c r="D634">
        <v>41800</v>
      </c>
      <c r="E634" t="s">
        <v>1828</v>
      </c>
      <c r="F634" t="s">
        <v>396</v>
      </c>
      <c r="H634">
        <v>1.1000000000000001</v>
      </c>
      <c r="I634">
        <v>1.1000000000000001</v>
      </c>
      <c r="K634" t="s">
        <v>296</v>
      </c>
      <c r="L634" t="s">
        <v>397</v>
      </c>
      <c r="M634" t="s">
        <v>398</v>
      </c>
      <c r="N634" t="s">
        <v>1829</v>
      </c>
      <c r="O634">
        <v>1</v>
      </c>
      <c r="P634" t="s">
        <v>306</v>
      </c>
      <c r="Q634" t="s">
        <v>1862</v>
      </c>
      <c r="R634" s="164">
        <v>40057</v>
      </c>
      <c r="T634" t="s">
        <v>1830</v>
      </c>
      <c r="V634" t="s">
        <v>1831</v>
      </c>
      <c r="W634" t="s">
        <v>1832</v>
      </c>
      <c r="X634" t="s">
        <v>1828</v>
      </c>
      <c r="Y634" t="s">
        <v>1831</v>
      </c>
      <c r="Z634" t="s">
        <v>1863</v>
      </c>
      <c r="AC634" t="s">
        <v>366</v>
      </c>
      <c r="AD634" s="176">
        <v>1.1000000000000001</v>
      </c>
    </row>
    <row r="635" spans="1:30" x14ac:dyDescent="0.35">
      <c r="A635" t="s">
        <v>447</v>
      </c>
      <c r="B635">
        <v>1227</v>
      </c>
      <c r="C635" t="s">
        <v>1861</v>
      </c>
      <c r="D635">
        <v>41800</v>
      </c>
      <c r="E635" t="s">
        <v>1828</v>
      </c>
      <c r="F635" t="s">
        <v>396</v>
      </c>
      <c r="H635">
        <v>1.1000000000000001</v>
      </c>
      <c r="I635">
        <v>1.1000000000000001</v>
      </c>
      <c r="K635" t="s">
        <v>296</v>
      </c>
      <c r="L635" t="s">
        <v>397</v>
      </c>
      <c r="M635" t="s">
        <v>398</v>
      </c>
      <c r="N635" t="s">
        <v>1829</v>
      </c>
      <c r="O635">
        <v>1</v>
      </c>
      <c r="P635" t="s">
        <v>306</v>
      </c>
      <c r="Q635" s="164">
        <v>39456</v>
      </c>
      <c r="R635" s="164">
        <v>39692</v>
      </c>
      <c r="T635" t="s">
        <v>1830</v>
      </c>
      <c r="V635" t="s">
        <v>1831</v>
      </c>
      <c r="W635" t="s">
        <v>1832</v>
      </c>
      <c r="X635" t="s">
        <v>1828</v>
      </c>
      <c r="Y635" t="s">
        <v>1831</v>
      </c>
      <c r="Z635" t="s">
        <v>1864</v>
      </c>
      <c r="AC635" t="s">
        <v>366</v>
      </c>
      <c r="AD635" s="176">
        <v>1.1000000000000001</v>
      </c>
    </row>
    <row r="636" spans="1:30" x14ac:dyDescent="0.35">
      <c r="A636" t="s">
        <v>494</v>
      </c>
      <c r="B636">
        <v>1217</v>
      </c>
      <c r="C636" t="s">
        <v>1854</v>
      </c>
      <c r="D636">
        <v>41800</v>
      </c>
      <c r="E636" t="s">
        <v>1828</v>
      </c>
      <c r="F636" t="s">
        <v>396</v>
      </c>
      <c r="H636">
        <v>1.1000000000000001</v>
      </c>
      <c r="I636">
        <v>1.1000000000000001</v>
      </c>
      <c r="K636" t="s">
        <v>296</v>
      </c>
      <c r="L636" t="s">
        <v>397</v>
      </c>
      <c r="M636" t="s">
        <v>398</v>
      </c>
      <c r="N636" t="s">
        <v>1829</v>
      </c>
      <c r="O636">
        <v>1</v>
      </c>
      <c r="P636" t="s">
        <v>306</v>
      </c>
      <c r="Q636" s="164">
        <v>40215</v>
      </c>
      <c r="R636" s="164">
        <v>40422</v>
      </c>
      <c r="T636" t="s">
        <v>1830</v>
      </c>
      <c r="V636" t="s">
        <v>1831</v>
      </c>
      <c r="W636" t="s">
        <v>1832</v>
      </c>
      <c r="X636" t="s">
        <v>1828</v>
      </c>
      <c r="Y636" t="s">
        <v>1831</v>
      </c>
      <c r="Z636" t="s">
        <v>1865</v>
      </c>
      <c r="AC636" t="s">
        <v>366</v>
      </c>
      <c r="AD636" s="176">
        <v>1.1000000000000001</v>
      </c>
    </row>
    <row r="637" spans="1:30" x14ac:dyDescent="0.35">
      <c r="A637" t="s">
        <v>314</v>
      </c>
      <c r="B637">
        <v>1232</v>
      </c>
      <c r="C637" t="s">
        <v>1866</v>
      </c>
      <c r="D637">
        <v>41800</v>
      </c>
      <c r="E637" t="s">
        <v>1828</v>
      </c>
      <c r="F637" t="s">
        <v>396</v>
      </c>
      <c r="H637">
        <v>1.1000000000000001</v>
      </c>
      <c r="I637">
        <v>1.1000000000000001</v>
      </c>
      <c r="K637" t="s">
        <v>296</v>
      </c>
      <c r="L637" t="s">
        <v>397</v>
      </c>
      <c r="M637" t="s">
        <v>398</v>
      </c>
      <c r="N637" t="s">
        <v>1829</v>
      </c>
      <c r="O637">
        <v>1</v>
      </c>
      <c r="P637" t="s">
        <v>306</v>
      </c>
      <c r="Q637" t="s">
        <v>1867</v>
      </c>
      <c r="R637" s="164">
        <v>37865</v>
      </c>
      <c r="T637" t="s">
        <v>1830</v>
      </c>
      <c r="V637" t="s">
        <v>1831</v>
      </c>
      <c r="W637" t="s">
        <v>1832</v>
      </c>
      <c r="X637" t="s">
        <v>1828</v>
      </c>
      <c r="Y637" t="s">
        <v>1831</v>
      </c>
      <c r="Z637" t="s">
        <v>1868</v>
      </c>
      <c r="AA637" t="s">
        <v>1</v>
      </c>
      <c r="AC637" t="s">
        <v>366</v>
      </c>
      <c r="AD637" s="176">
        <v>1.1000000000000001</v>
      </c>
    </row>
    <row r="638" spans="1:30" x14ac:dyDescent="0.35">
      <c r="A638" t="s">
        <v>711</v>
      </c>
      <c r="B638">
        <v>1005</v>
      </c>
      <c r="C638" t="s">
        <v>1828</v>
      </c>
      <c r="D638">
        <v>41800</v>
      </c>
      <c r="E638" t="s">
        <v>1828</v>
      </c>
      <c r="F638" t="s">
        <v>396</v>
      </c>
      <c r="H638">
        <v>1.1000000000000001</v>
      </c>
      <c r="I638">
        <v>1.1000000000000001</v>
      </c>
      <c r="K638" t="s">
        <v>296</v>
      </c>
      <c r="L638" t="s">
        <v>410</v>
      </c>
      <c r="M638" t="s">
        <v>398</v>
      </c>
      <c r="N638" t="s">
        <v>1829</v>
      </c>
      <c r="O638">
        <v>1</v>
      </c>
      <c r="P638" t="s">
        <v>306</v>
      </c>
      <c r="Q638" t="s">
        <v>786</v>
      </c>
      <c r="R638" s="164">
        <v>34392</v>
      </c>
      <c r="T638" t="s">
        <v>1830</v>
      </c>
      <c r="V638" t="s">
        <v>1831</v>
      </c>
      <c r="W638" t="s">
        <v>1832</v>
      </c>
      <c r="X638" t="s">
        <v>1828</v>
      </c>
      <c r="Y638" t="s">
        <v>1831</v>
      </c>
      <c r="Z638" t="s">
        <v>1869</v>
      </c>
      <c r="AC638" t="s">
        <v>366</v>
      </c>
      <c r="AD638" s="176">
        <v>1.1000000000000001</v>
      </c>
    </row>
    <row r="639" spans="1:30" x14ac:dyDescent="0.35">
      <c r="A639" t="s">
        <v>711</v>
      </c>
      <c r="B639">
        <v>1066</v>
      </c>
      <c r="C639" t="s">
        <v>1870</v>
      </c>
      <c r="D639">
        <v>41800</v>
      </c>
      <c r="E639" t="s">
        <v>1828</v>
      </c>
      <c r="F639" t="s">
        <v>396</v>
      </c>
      <c r="H639">
        <v>1.1000000000000001</v>
      </c>
      <c r="I639">
        <v>1.1000000000000001</v>
      </c>
      <c r="K639" t="s">
        <v>404</v>
      </c>
      <c r="L639" t="s">
        <v>410</v>
      </c>
      <c r="M639" t="s">
        <v>398</v>
      </c>
      <c r="N639" t="s">
        <v>1829</v>
      </c>
      <c r="O639">
        <v>1</v>
      </c>
      <c r="P639" t="s">
        <v>306</v>
      </c>
      <c r="Q639" t="s">
        <v>652</v>
      </c>
      <c r="R639" s="164">
        <v>33328</v>
      </c>
      <c r="S639" s="164">
        <v>33328</v>
      </c>
      <c r="T639" t="s">
        <v>1830</v>
      </c>
      <c r="V639" t="s">
        <v>1831</v>
      </c>
      <c r="W639" t="s">
        <v>1832</v>
      </c>
      <c r="X639" t="s">
        <v>1828</v>
      </c>
      <c r="Y639" t="s">
        <v>1831</v>
      </c>
      <c r="Z639" t="s">
        <v>1871</v>
      </c>
      <c r="AC639" t="s">
        <v>366</v>
      </c>
      <c r="AD639" s="176">
        <v>1.1000000000000001</v>
      </c>
    </row>
    <row r="640" spans="1:30" x14ac:dyDescent="0.35">
      <c r="A640" t="s">
        <v>566</v>
      </c>
      <c r="B640">
        <v>1182</v>
      </c>
      <c r="C640" t="s">
        <v>1872</v>
      </c>
      <c r="D640">
        <v>41800</v>
      </c>
      <c r="E640" t="s">
        <v>1828</v>
      </c>
      <c r="F640" t="s">
        <v>396</v>
      </c>
      <c r="H640">
        <v>1.1000000000000001</v>
      </c>
      <c r="I640">
        <v>1.1000000000000001</v>
      </c>
      <c r="K640" t="s">
        <v>296</v>
      </c>
      <c r="L640" t="s">
        <v>397</v>
      </c>
      <c r="M640" t="s">
        <v>398</v>
      </c>
      <c r="N640" t="s">
        <v>1829</v>
      </c>
      <c r="O640">
        <v>1</v>
      </c>
      <c r="P640" t="s">
        <v>306</v>
      </c>
      <c r="Q640" s="164">
        <v>36900</v>
      </c>
      <c r="R640" s="164">
        <v>37135</v>
      </c>
      <c r="T640" t="s">
        <v>1830</v>
      </c>
      <c r="V640" t="s">
        <v>1831</v>
      </c>
      <c r="W640" t="s">
        <v>1832</v>
      </c>
      <c r="X640" t="s">
        <v>1828</v>
      </c>
      <c r="Y640" t="s">
        <v>1831</v>
      </c>
      <c r="Z640" t="s">
        <v>1873</v>
      </c>
      <c r="AC640" t="s">
        <v>366</v>
      </c>
      <c r="AD640" s="176">
        <v>1.1000000000000001</v>
      </c>
    </row>
    <row r="641" spans="1:31" x14ac:dyDescent="0.35">
      <c r="A641" t="s">
        <v>438</v>
      </c>
      <c r="B641">
        <v>1078</v>
      </c>
      <c r="C641" t="s">
        <v>1874</v>
      </c>
      <c r="D641">
        <v>41800</v>
      </c>
      <c r="E641" t="s">
        <v>1828</v>
      </c>
      <c r="F641" t="s">
        <v>396</v>
      </c>
      <c r="H641">
        <v>1.1000000000000001</v>
      </c>
      <c r="I641">
        <v>1.1000000000000001</v>
      </c>
      <c r="K641" t="s">
        <v>404</v>
      </c>
      <c r="L641" t="s">
        <v>397</v>
      </c>
      <c r="M641" t="s">
        <v>398</v>
      </c>
      <c r="N641" t="s">
        <v>1829</v>
      </c>
      <c r="O641">
        <v>1</v>
      </c>
      <c r="P641" t="s">
        <v>306</v>
      </c>
      <c r="Q641" s="164">
        <v>30713</v>
      </c>
      <c r="R641" s="164">
        <v>30683</v>
      </c>
      <c r="S641" s="164">
        <v>36039</v>
      </c>
      <c r="T641" t="s">
        <v>1830</v>
      </c>
      <c r="V641" t="s">
        <v>1831</v>
      </c>
      <c r="W641" t="s">
        <v>1832</v>
      </c>
      <c r="X641" t="s">
        <v>1828</v>
      </c>
      <c r="Y641" t="s">
        <v>1831</v>
      </c>
      <c r="Z641" t="s">
        <v>1875</v>
      </c>
      <c r="AC641" t="s">
        <v>366</v>
      </c>
      <c r="AD641" s="176">
        <v>1.1000000000000001</v>
      </c>
    </row>
    <row r="642" spans="1:31" x14ac:dyDescent="0.35">
      <c r="A642" t="s">
        <v>419</v>
      </c>
      <c r="B642">
        <v>1113</v>
      </c>
      <c r="C642" t="s">
        <v>1876</v>
      </c>
      <c r="D642">
        <v>41801</v>
      </c>
      <c r="E642" t="s">
        <v>1877</v>
      </c>
      <c r="F642" t="s">
        <v>396</v>
      </c>
      <c r="H642" s="174">
        <f>AD642</f>
        <v>1.1000000000000001</v>
      </c>
      <c r="I642">
        <v>0.9</v>
      </c>
      <c r="K642" t="s">
        <v>404</v>
      </c>
      <c r="L642" t="s">
        <v>640</v>
      </c>
      <c r="M642" t="s">
        <v>398</v>
      </c>
      <c r="N642" t="s">
        <v>1829</v>
      </c>
      <c r="O642">
        <v>1</v>
      </c>
      <c r="P642" t="s">
        <v>306</v>
      </c>
      <c r="Q642" s="164">
        <v>33978</v>
      </c>
      <c r="R642" s="164">
        <v>34213</v>
      </c>
      <c r="S642" s="164">
        <v>39217</v>
      </c>
      <c r="T642" t="s">
        <v>1878</v>
      </c>
      <c r="V642" t="s">
        <v>1879</v>
      </c>
      <c r="W642" t="s">
        <v>1880</v>
      </c>
      <c r="X642" t="s">
        <v>1877</v>
      </c>
      <c r="Y642" t="s">
        <v>1879</v>
      </c>
      <c r="Z642" t="s">
        <v>1881</v>
      </c>
      <c r="AC642" t="s">
        <v>366</v>
      </c>
      <c r="AD642" s="176">
        <v>1.1000000000000001</v>
      </c>
      <c r="AE642" s="177" t="s">
        <v>16954</v>
      </c>
    </row>
    <row r="643" spans="1:31" x14ac:dyDescent="0.35">
      <c r="A643" t="s">
        <v>566</v>
      </c>
      <c r="B643">
        <v>1181</v>
      </c>
      <c r="C643" t="s">
        <v>1882</v>
      </c>
      <c r="D643">
        <v>41802</v>
      </c>
      <c r="E643" t="s">
        <v>1882</v>
      </c>
      <c r="F643" t="s">
        <v>396</v>
      </c>
      <c r="H643">
        <v>1.1000000000000001</v>
      </c>
      <c r="I643">
        <v>1</v>
      </c>
      <c r="K643" t="s">
        <v>296</v>
      </c>
      <c r="L643" t="s">
        <v>397</v>
      </c>
      <c r="M643" t="s">
        <v>398</v>
      </c>
      <c r="N643" t="s">
        <v>1829</v>
      </c>
      <c r="O643">
        <v>1</v>
      </c>
      <c r="P643" t="s">
        <v>306</v>
      </c>
      <c r="Q643" s="164">
        <v>37202</v>
      </c>
      <c r="R643" s="164">
        <v>37135</v>
      </c>
      <c r="T643" t="s">
        <v>1883</v>
      </c>
      <c r="V643" t="s">
        <v>1884</v>
      </c>
      <c r="W643" t="s">
        <v>1885</v>
      </c>
      <c r="X643" t="s">
        <v>1882</v>
      </c>
      <c r="Y643" t="s">
        <v>1884</v>
      </c>
      <c r="Z643" t="s">
        <v>1886</v>
      </c>
      <c r="AC643" t="s">
        <v>366</v>
      </c>
      <c r="AD643" s="176">
        <v>1.1000000000000001</v>
      </c>
    </row>
    <row r="644" spans="1:31" x14ac:dyDescent="0.35">
      <c r="A644" t="s">
        <v>566</v>
      </c>
      <c r="B644">
        <v>1183</v>
      </c>
      <c r="C644" t="s">
        <v>1887</v>
      </c>
      <c r="D644">
        <v>41803</v>
      </c>
      <c r="E644" t="s">
        <v>1887</v>
      </c>
      <c r="F644" t="s">
        <v>396</v>
      </c>
      <c r="H644">
        <v>1.2</v>
      </c>
      <c r="I644">
        <v>1</v>
      </c>
      <c r="K644" t="s">
        <v>296</v>
      </c>
      <c r="L644" t="s">
        <v>397</v>
      </c>
      <c r="M644" t="s">
        <v>398</v>
      </c>
      <c r="N644" t="s">
        <v>1888</v>
      </c>
      <c r="O644">
        <v>1</v>
      </c>
      <c r="P644" t="s">
        <v>306</v>
      </c>
      <c r="Q644" s="164">
        <v>37202</v>
      </c>
      <c r="R644" s="164">
        <v>37135</v>
      </c>
      <c r="T644" t="s">
        <v>1889</v>
      </c>
      <c r="V644" t="s">
        <v>1890</v>
      </c>
      <c r="W644" t="s">
        <v>1891</v>
      </c>
      <c r="X644" t="s">
        <v>1892</v>
      </c>
      <c r="Y644" t="s">
        <v>1893</v>
      </c>
      <c r="Z644" t="s">
        <v>1894</v>
      </c>
      <c r="AC644" t="s">
        <v>366</v>
      </c>
      <c r="AD644" s="176">
        <v>1.2</v>
      </c>
    </row>
    <row r="645" spans="1:31" x14ac:dyDescent="0.35">
      <c r="A645" t="s">
        <v>566</v>
      </c>
      <c r="B645">
        <v>1206</v>
      </c>
      <c r="C645" t="s">
        <v>1895</v>
      </c>
      <c r="D645">
        <v>41804</v>
      </c>
      <c r="E645" t="s">
        <v>1896</v>
      </c>
      <c r="F645" t="s">
        <v>396</v>
      </c>
      <c r="H645">
        <v>1.1000000000000001</v>
      </c>
      <c r="I645">
        <v>1</v>
      </c>
      <c r="K645" t="s">
        <v>296</v>
      </c>
      <c r="L645" t="s">
        <v>397</v>
      </c>
      <c r="M645" t="s">
        <v>398</v>
      </c>
      <c r="N645" t="s">
        <v>1829</v>
      </c>
      <c r="O645">
        <v>1</v>
      </c>
      <c r="P645" t="s">
        <v>306</v>
      </c>
      <c r="Q645" s="164">
        <v>37995</v>
      </c>
      <c r="R645" s="164">
        <v>38231</v>
      </c>
      <c r="T645" t="s">
        <v>1897</v>
      </c>
      <c r="V645" t="s">
        <v>1898</v>
      </c>
      <c r="W645" t="s">
        <v>1899</v>
      </c>
      <c r="X645" t="s">
        <v>1896</v>
      </c>
      <c r="Y645" t="s">
        <v>1898</v>
      </c>
      <c r="Z645" t="s">
        <v>1900</v>
      </c>
      <c r="AC645" t="s">
        <v>366</v>
      </c>
      <c r="AD645" s="176">
        <v>1.1000000000000001</v>
      </c>
    </row>
    <row r="646" spans="1:31" x14ac:dyDescent="0.35">
      <c r="A646" t="s">
        <v>566</v>
      </c>
      <c r="B646">
        <v>1211</v>
      </c>
      <c r="C646" t="s">
        <v>1901</v>
      </c>
      <c r="D646">
        <v>41805</v>
      </c>
      <c r="E646" t="s">
        <v>1901</v>
      </c>
      <c r="F646" t="s">
        <v>396</v>
      </c>
      <c r="H646">
        <v>1.2</v>
      </c>
      <c r="I646">
        <v>1</v>
      </c>
      <c r="K646" t="s">
        <v>296</v>
      </c>
      <c r="L646" t="s">
        <v>397</v>
      </c>
      <c r="M646" t="s">
        <v>398</v>
      </c>
      <c r="N646" t="s">
        <v>1888</v>
      </c>
      <c r="O646">
        <v>1</v>
      </c>
      <c r="P646" t="s">
        <v>306</v>
      </c>
      <c r="Q646" s="164">
        <v>38023</v>
      </c>
      <c r="R646" s="164">
        <v>38231</v>
      </c>
      <c r="T646" t="s">
        <v>1902</v>
      </c>
      <c r="V646" t="s">
        <v>1903</v>
      </c>
      <c r="W646" t="s">
        <v>1904</v>
      </c>
      <c r="X646" t="s">
        <v>1901</v>
      </c>
      <c r="Y646" t="s">
        <v>1903</v>
      </c>
      <c r="Z646" t="s">
        <v>1905</v>
      </c>
      <c r="AC646" t="s">
        <v>366</v>
      </c>
      <c r="AD646" s="176">
        <v>1.2</v>
      </c>
    </row>
    <row r="647" spans="1:31" x14ac:dyDescent="0.35">
      <c r="A647" t="s">
        <v>432</v>
      </c>
      <c r="B647">
        <v>1209</v>
      </c>
      <c r="C647" t="s">
        <v>1906</v>
      </c>
      <c r="D647">
        <v>41806</v>
      </c>
      <c r="E647" t="s">
        <v>1906</v>
      </c>
      <c r="F647" t="s">
        <v>396</v>
      </c>
      <c r="H647">
        <v>1.2</v>
      </c>
      <c r="I647">
        <v>1.4</v>
      </c>
      <c r="K647" t="s">
        <v>296</v>
      </c>
      <c r="L647" t="s">
        <v>397</v>
      </c>
      <c r="M647" t="s">
        <v>398</v>
      </c>
      <c r="N647" t="s">
        <v>1888</v>
      </c>
      <c r="O647">
        <v>1</v>
      </c>
      <c r="P647" t="s">
        <v>306</v>
      </c>
      <c r="Q647" t="s">
        <v>1907</v>
      </c>
      <c r="R647" s="164">
        <v>37500</v>
      </c>
      <c r="T647" t="s">
        <v>1908</v>
      </c>
      <c r="V647" t="s">
        <v>1909</v>
      </c>
      <c r="W647" t="s">
        <v>1910</v>
      </c>
      <c r="X647" t="s">
        <v>1906</v>
      </c>
      <c r="Y647" t="s">
        <v>1909</v>
      </c>
      <c r="Z647" t="s">
        <v>1911</v>
      </c>
      <c r="AC647" t="s">
        <v>366</v>
      </c>
      <c r="AD647" s="176">
        <v>1.2</v>
      </c>
    </row>
    <row r="648" spans="1:31" x14ac:dyDescent="0.35">
      <c r="A648" t="s">
        <v>566</v>
      </c>
      <c r="B648">
        <v>1214</v>
      </c>
      <c r="C648" t="s">
        <v>1906</v>
      </c>
      <c r="D648">
        <v>41806</v>
      </c>
      <c r="E648" t="s">
        <v>1906</v>
      </c>
      <c r="F648" t="s">
        <v>396</v>
      </c>
      <c r="H648">
        <v>1.2</v>
      </c>
      <c r="I648">
        <v>1.4</v>
      </c>
      <c r="K648" t="s">
        <v>296</v>
      </c>
      <c r="L648" t="s">
        <v>397</v>
      </c>
      <c r="M648" t="s">
        <v>398</v>
      </c>
      <c r="N648" t="s">
        <v>1888</v>
      </c>
      <c r="O648">
        <v>1</v>
      </c>
      <c r="P648" t="s">
        <v>306</v>
      </c>
      <c r="Q648" t="s">
        <v>1912</v>
      </c>
      <c r="R648" s="164">
        <v>38353</v>
      </c>
      <c r="T648" t="s">
        <v>1908</v>
      </c>
      <c r="V648" t="s">
        <v>1909</v>
      </c>
      <c r="W648" t="s">
        <v>1910</v>
      </c>
      <c r="X648" t="s">
        <v>1906</v>
      </c>
      <c r="Y648" t="s">
        <v>1909</v>
      </c>
      <c r="Z648" t="s">
        <v>1913</v>
      </c>
      <c r="AC648" t="s">
        <v>366</v>
      </c>
      <c r="AD648" s="176">
        <v>1.2</v>
      </c>
    </row>
    <row r="649" spans="1:31" x14ac:dyDescent="0.35">
      <c r="A649" t="s">
        <v>432</v>
      </c>
      <c r="B649">
        <v>1068</v>
      </c>
      <c r="C649" t="s">
        <v>1914</v>
      </c>
      <c r="D649">
        <v>41807</v>
      </c>
      <c r="E649" t="s">
        <v>1914</v>
      </c>
      <c r="F649" t="s">
        <v>396</v>
      </c>
      <c r="H649" s="174">
        <f>AD649</f>
        <v>1.2</v>
      </c>
      <c r="I649">
        <v>1.2</v>
      </c>
      <c r="K649" t="s">
        <v>404</v>
      </c>
      <c r="L649" t="s">
        <v>397</v>
      </c>
      <c r="M649" t="s">
        <v>398</v>
      </c>
      <c r="N649" t="s">
        <v>1888</v>
      </c>
      <c r="O649">
        <v>1</v>
      </c>
      <c r="P649" t="s">
        <v>306</v>
      </c>
      <c r="Q649" s="164">
        <v>39825</v>
      </c>
      <c r="R649" s="164">
        <v>40148</v>
      </c>
      <c r="S649" s="164">
        <v>40148</v>
      </c>
      <c r="T649" t="s">
        <v>1915</v>
      </c>
      <c r="V649" t="s">
        <v>1916</v>
      </c>
      <c r="W649" t="s">
        <v>1917</v>
      </c>
      <c r="X649" t="s">
        <v>1914</v>
      </c>
      <c r="Y649" t="s">
        <v>1916</v>
      </c>
      <c r="Z649" t="s">
        <v>1918</v>
      </c>
      <c r="AC649" t="s">
        <v>366</v>
      </c>
      <c r="AD649" s="176">
        <v>1.2</v>
      </c>
      <c r="AE649" s="177" t="s">
        <v>16954</v>
      </c>
    </row>
    <row r="650" spans="1:31" x14ac:dyDescent="0.35">
      <c r="A650" t="s">
        <v>432</v>
      </c>
      <c r="B650">
        <v>1126</v>
      </c>
      <c r="C650" t="s">
        <v>1919</v>
      </c>
      <c r="D650">
        <v>41808</v>
      </c>
      <c r="E650" t="s">
        <v>1919</v>
      </c>
      <c r="F650" t="s">
        <v>396</v>
      </c>
      <c r="H650">
        <v>1.2</v>
      </c>
      <c r="I650">
        <v>1.2</v>
      </c>
      <c r="K650" t="s">
        <v>296</v>
      </c>
      <c r="L650" t="s">
        <v>397</v>
      </c>
      <c r="M650" t="s">
        <v>398</v>
      </c>
      <c r="N650" t="s">
        <v>1888</v>
      </c>
      <c r="O650">
        <v>1</v>
      </c>
      <c r="P650" t="s">
        <v>306</v>
      </c>
      <c r="Q650" s="164">
        <v>31056</v>
      </c>
      <c r="R650" s="164">
        <v>31291</v>
      </c>
      <c r="T650" t="s">
        <v>1920</v>
      </c>
      <c r="V650" t="s">
        <v>1921</v>
      </c>
      <c r="W650" t="s">
        <v>1922</v>
      </c>
      <c r="X650" t="s">
        <v>1919</v>
      </c>
      <c r="Y650" t="s">
        <v>1921</v>
      </c>
      <c r="Z650" t="s">
        <v>1923</v>
      </c>
      <c r="AC650" t="s">
        <v>366</v>
      </c>
      <c r="AD650" s="176">
        <v>1.2</v>
      </c>
    </row>
    <row r="651" spans="1:31" x14ac:dyDescent="0.35">
      <c r="A651" t="s">
        <v>566</v>
      </c>
      <c r="B651">
        <v>1218</v>
      </c>
      <c r="C651" t="s">
        <v>1924</v>
      </c>
      <c r="D651">
        <v>41810</v>
      </c>
      <c r="E651" t="s">
        <v>1925</v>
      </c>
      <c r="F651" t="s">
        <v>396</v>
      </c>
      <c r="H651" s="174">
        <f t="shared" ref="H651:H658" si="25">AD651</f>
        <v>1.1000000000000001</v>
      </c>
      <c r="I651">
        <v>1</v>
      </c>
      <c r="K651" t="s">
        <v>404</v>
      </c>
      <c r="L651" t="s">
        <v>397</v>
      </c>
      <c r="M651" t="s">
        <v>398</v>
      </c>
      <c r="N651" t="s">
        <v>1829</v>
      </c>
      <c r="O651">
        <v>1</v>
      </c>
      <c r="P651" t="s">
        <v>306</v>
      </c>
      <c r="Q651" s="164">
        <v>38353</v>
      </c>
      <c r="R651" s="164">
        <v>38353</v>
      </c>
      <c r="S651" s="164">
        <v>44743</v>
      </c>
      <c r="T651" t="s">
        <v>1926</v>
      </c>
      <c r="V651" t="s">
        <v>1927</v>
      </c>
      <c r="W651" t="s">
        <v>1928</v>
      </c>
      <c r="X651" t="s">
        <v>1925</v>
      </c>
      <c r="Y651" t="s">
        <v>1927</v>
      </c>
      <c r="Z651" t="s">
        <v>1929</v>
      </c>
      <c r="AC651" t="s">
        <v>366</v>
      </c>
      <c r="AD651" s="176">
        <v>1.1000000000000001</v>
      </c>
      <c r="AE651" s="177" t="s">
        <v>16954</v>
      </c>
    </row>
    <row r="652" spans="1:31" x14ac:dyDescent="0.35">
      <c r="A652" t="s">
        <v>375</v>
      </c>
      <c r="B652">
        <v>1218</v>
      </c>
      <c r="C652" t="s">
        <v>1930</v>
      </c>
      <c r="D652">
        <v>41814</v>
      </c>
      <c r="E652" t="s">
        <v>1931</v>
      </c>
      <c r="F652" t="s">
        <v>396</v>
      </c>
      <c r="G652" s="163">
        <v>5623</v>
      </c>
      <c r="H652" s="174">
        <f t="shared" si="25"/>
        <v>1.1000000000000001</v>
      </c>
      <c r="I652">
        <v>1.1000000000000001</v>
      </c>
      <c r="J652" t="s">
        <v>295</v>
      </c>
      <c r="K652" t="s">
        <v>296</v>
      </c>
      <c r="L652" t="s">
        <v>397</v>
      </c>
      <c r="M652" t="s">
        <v>398</v>
      </c>
      <c r="N652" t="s">
        <v>1829</v>
      </c>
      <c r="O652">
        <v>1</v>
      </c>
      <c r="P652" t="s">
        <v>1</v>
      </c>
      <c r="Q652" t="s">
        <v>1932</v>
      </c>
      <c r="R652" s="164">
        <v>45170</v>
      </c>
      <c r="T652" t="s">
        <v>1933</v>
      </c>
      <c r="V652" t="s">
        <v>1931</v>
      </c>
      <c r="W652" t="s">
        <v>1934</v>
      </c>
      <c r="X652" t="s">
        <v>1931</v>
      </c>
      <c r="Y652" t="s">
        <v>1935</v>
      </c>
      <c r="Z652" t="s">
        <v>1936</v>
      </c>
      <c r="AA652" t="s">
        <v>1</v>
      </c>
      <c r="AB652" s="164">
        <v>45036</v>
      </c>
      <c r="AC652" t="s">
        <v>366</v>
      </c>
      <c r="AD652" s="176">
        <v>1.1000000000000001</v>
      </c>
      <c r="AE652" s="177" t="s">
        <v>16954</v>
      </c>
    </row>
    <row r="653" spans="1:31" x14ac:dyDescent="0.35">
      <c r="A653" t="s">
        <v>566</v>
      </c>
      <c r="B653">
        <v>1243</v>
      </c>
      <c r="C653" t="s">
        <v>1931</v>
      </c>
      <c r="D653">
        <v>41814</v>
      </c>
      <c r="E653" t="s">
        <v>1931</v>
      </c>
      <c r="F653" t="s">
        <v>396</v>
      </c>
      <c r="H653" s="174">
        <f t="shared" si="25"/>
        <v>1.1000000000000001</v>
      </c>
      <c r="I653">
        <v>1.1000000000000001</v>
      </c>
      <c r="K653" t="s">
        <v>0</v>
      </c>
      <c r="L653" t="s">
        <v>397</v>
      </c>
      <c r="M653" t="s">
        <v>398</v>
      </c>
      <c r="N653" t="s">
        <v>1829</v>
      </c>
      <c r="O653">
        <v>1</v>
      </c>
      <c r="P653" t="s">
        <v>306</v>
      </c>
      <c r="Q653" t="s">
        <v>554</v>
      </c>
      <c r="R653" s="164">
        <v>40544</v>
      </c>
      <c r="T653" t="s">
        <v>1933</v>
      </c>
      <c r="V653" t="s">
        <v>1931</v>
      </c>
      <c r="W653" t="s">
        <v>1934</v>
      </c>
      <c r="X653" t="s">
        <v>1931</v>
      </c>
      <c r="Y653" t="s">
        <v>1935</v>
      </c>
      <c r="Z653" t="s">
        <v>1937</v>
      </c>
      <c r="AC653" t="s">
        <v>366</v>
      </c>
      <c r="AD653" s="176">
        <v>1.1000000000000001</v>
      </c>
      <c r="AE653" s="177" t="s">
        <v>16954</v>
      </c>
    </row>
    <row r="654" spans="1:31" x14ac:dyDescent="0.35">
      <c r="A654" t="s">
        <v>566</v>
      </c>
      <c r="B654">
        <v>1284</v>
      </c>
      <c r="C654" t="s">
        <v>1938</v>
      </c>
      <c r="D654">
        <v>41816</v>
      </c>
      <c r="E654" t="s">
        <v>1938</v>
      </c>
      <c r="F654" t="s">
        <v>396</v>
      </c>
      <c r="G654" s="163">
        <v>2850</v>
      </c>
      <c r="H654" s="174">
        <f t="shared" si="25"/>
        <v>1.1000000000000001</v>
      </c>
      <c r="I654">
        <v>0.9</v>
      </c>
      <c r="J654" t="s">
        <v>1</v>
      </c>
      <c r="K654" t="s">
        <v>404</v>
      </c>
      <c r="L654" t="s">
        <v>397</v>
      </c>
      <c r="M654" t="s">
        <v>398</v>
      </c>
      <c r="N654" t="s">
        <v>1939</v>
      </c>
      <c r="O654">
        <v>1</v>
      </c>
      <c r="P654" t="s">
        <v>306</v>
      </c>
      <c r="Q654" t="s">
        <v>1940</v>
      </c>
      <c r="R654" s="164">
        <v>42614</v>
      </c>
      <c r="S654" s="164">
        <v>44805</v>
      </c>
      <c r="T654" t="s">
        <v>1941</v>
      </c>
      <c r="V654" t="s">
        <v>1942</v>
      </c>
      <c r="W654" t="s">
        <v>1943</v>
      </c>
      <c r="X654" t="s">
        <v>1938</v>
      </c>
      <c r="Y654" t="s">
        <v>1942</v>
      </c>
      <c r="Z654" t="s">
        <v>1944</v>
      </c>
      <c r="AA654" t="s">
        <v>1</v>
      </c>
      <c r="AB654" s="164">
        <v>42437</v>
      </c>
      <c r="AC654" t="s">
        <v>366</v>
      </c>
      <c r="AD654" s="176">
        <v>1.1000000000000001</v>
      </c>
      <c r="AE654" s="177" t="s">
        <v>16954</v>
      </c>
    </row>
    <row r="655" spans="1:31" x14ac:dyDescent="0.35">
      <c r="A655" t="s">
        <v>434</v>
      </c>
      <c r="B655">
        <v>1050</v>
      </c>
      <c r="C655" t="s">
        <v>1945</v>
      </c>
      <c r="D655">
        <v>41820</v>
      </c>
      <c r="E655" t="s">
        <v>1945</v>
      </c>
      <c r="F655" t="s">
        <v>396</v>
      </c>
      <c r="H655" s="174">
        <f t="shared" si="25"/>
        <v>1.1000000000000001</v>
      </c>
      <c r="I655">
        <v>1.1000000000000001</v>
      </c>
      <c r="K655" t="s">
        <v>404</v>
      </c>
      <c r="L655" t="s">
        <v>397</v>
      </c>
      <c r="M655" t="s">
        <v>398</v>
      </c>
      <c r="N655" t="s">
        <v>1939</v>
      </c>
      <c r="O655">
        <v>1</v>
      </c>
      <c r="P655" t="s">
        <v>306</v>
      </c>
      <c r="Q655" s="164">
        <v>32517</v>
      </c>
      <c r="R655" s="164">
        <v>32752</v>
      </c>
      <c r="S655" s="164">
        <v>39190</v>
      </c>
      <c r="T655" t="s">
        <v>1946</v>
      </c>
      <c r="V655" t="s">
        <v>1947</v>
      </c>
      <c r="W655" t="s">
        <v>1948</v>
      </c>
      <c r="X655" t="s">
        <v>1945</v>
      </c>
      <c r="Y655" t="s">
        <v>1947</v>
      </c>
      <c r="Z655" t="s">
        <v>1949</v>
      </c>
      <c r="AC655" t="s">
        <v>366</v>
      </c>
      <c r="AD655" s="176">
        <v>1.1000000000000001</v>
      </c>
      <c r="AE655" s="177" t="s">
        <v>16954</v>
      </c>
    </row>
    <row r="656" spans="1:31" x14ac:dyDescent="0.35">
      <c r="A656" t="s">
        <v>447</v>
      </c>
      <c r="B656">
        <v>1235</v>
      </c>
      <c r="C656" t="s">
        <v>1950</v>
      </c>
      <c r="D656">
        <v>41820</v>
      </c>
      <c r="E656" t="s">
        <v>1945</v>
      </c>
      <c r="F656" t="s">
        <v>396</v>
      </c>
      <c r="H656" s="174">
        <f t="shared" si="25"/>
        <v>1.1000000000000001</v>
      </c>
      <c r="I656">
        <v>1.1000000000000001</v>
      </c>
      <c r="K656" t="s">
        <v>404</v>
      </c>
      <c r="L656" t="s">
        <v>397</v>
      </c>
      <c r="M656" t="s">
        <v>398</v>
      </c>
      <c r="N656" t="s">
        <v>1939</v>
      </c>
      <c r="O656">
        <v>1</v>
      </c>
      <c r="P656" t="s">
        <v>306</v>
      </c>
      <c r="Q656" t="s">
        <v>1951</v>
      </c>
      <c r="R656" s="164">
        <v>40057</v>
      </c>
      <c r="S656" s="164">
        <v>45043</v>
      </c>
      <c r="T656" t="s">
        <v>1946</v>
      </c>
      <c r="V656" t="s">
        <v>1947</v>
      </c>
      <c r="W656" t="s">
        <v>1948</v>
      </c>
      <c r="X656" t="s">
        <v>1945</v>
      </c>
      <c r="Y656" t="s">
        <v>1947</v>
      </c>
      <c r="Z656" t="s">
        <v>1952</v>
      </c>
      <c r="AC656" t="s">
        <v>366</v>
      </c>
      <c r="AD656" s="176">
        <v>1.1000000000000001</v>
      </c>
      <c r="AE656" s="177" t="s">
        <v>16954</v>
      </c>
    </row>
    <row r="657" spans="1:31" x14ac:dyDescent="0.35">
      <c r="A657" t="s">
        <v>414</v>
      </c>
      <c r="B657">
        <v>1164</v>
      </c>
      <c r="C657" t="s">
        <v>1945</v>
      </c>
      <c r="D657">
        <v>41820</v>
      </c>
      <c r="E657" t="s">
        <v>1945</v>
      </c>
      <c r="F657" t="s">
        <v>396</v>
      </c>
      <c r="H657" s="174">
        <f t="shared" si="25"/>
        <v>1.1000000000000001</v>
      </c>
      <c r="I657">
        <v>1.1000000000000001</v>
      </c>
      <c r="K657" t="s">
        <v>404</v>
      </c>
      <c r="L657" t="s">
        <v>397</v>
      </c>
      <c r="M657" t="s">
        <v>398</v>
      </c>
      <c r="N657" t="s">
        <v>1939</v>
      </c>
      <c r="O657">
        <v>1</v>
      </c>
      <c r="P657" t="s">
        <v>306</v>
      </c>
      <c r="Q657" s="164">
        <v>35072</v>
      </c>
      <c r="R657" s="164">
        <v>35278</v>
      </c>
      <c r="S657" s="164">
        <v>38231</v>
      </c>
      <c r="T657" t="s">
        <v>1946</v>
      </c>
      <c r="V657" t="s">
        <v>1947</v>
      </c>
      <c r="W657" t="s">
        <v>1948</v>
      </c>
      <c r="X657" t="s">
        <v>1945</v>
      </c>
      <c r="Y657" t="s">
        <v>1947</v>
      </c>
      <c r="Z657" t="s">
        <v>1953</v>
      </c>
      <c r="AC657" t="s">
        <v>366</v>
      </c>
      <c r="AD657" s="176">
        <v>1.1000000000000001</v>
      </c>
      <c r="AE657" s="177" t="s">
        <v>16954</v>
      </c>
    </row>
    <row r="658" spans="1:31" x14ac:dyDescent="0.35">
      <c r="A658" t="s">
        <v>414</v>
      </c>
      <c r="B658">
        <v>1165</v>
      </c>
      <c r="C658" t="s">
        <v>1954</v>
      </c>
      <c r="D658">
        <v>41820</v>
      </c>
      <c r="E658" t="s">
        <v>1945</v>
      </c>
      <c r="F658" t="s">
        <v>396</v>
      </c>
      <c r="H658" s="174">
        <f t="shared" si="25"/>
        <v>1.1000000000000001</v>
      </c>
      <c r="I658">
        <v>1.1000000000000001</v>
      </c>
      <c r="K658" t="s">
        <v>404</v>
      </c>
      <c r="L658" t="s">
        <v>397</v>
      </c>
      <c r="M658" t="s">
        <v>398</v>
      </c>
      <c r="N658" t="s">
        <v>1939</v>
      </c>
      <c r="O658">
        <v>1</v>
      </c>
      <c r="P658" t="s">
        <v>306</v>
      </c>
      <c r="Q658" s="164">
        <v>35072</v>
      </c>
      <c r="R658" s="164">
        <v>35278</v>
      </c>
      <c r="S658" s="164">
        <v>41883</v>
      </c>
      <c r="T658" t="s">
        <v>1946</v>
      </c>
      <c r="V658" t="s">
        <v>1947</v>
      </c>
      <c r="W658" t="s">
        <v>1948</v>
      </c>
      <c r="X658" t="s">
        <v>1945</v>
      </c>
      <c r="Y658" t="s">
        <v>1947</v>
      </c>
      <c r="Z658" t="s">
        <v>1955</v>
      </c>
      <c r="AC658" t="s">
        <v>366</v>
      </c>
      <c r="AD658" s="176">
        <v>1.1000000000000001</v>
      </c>
      <c r="AE658" s="177" t="s">
        <v>16954</v>
      </c>
    </row>
    <row r="659" spans="1:31" x14ac:dyDescent="0.35">
      <c r="A659" t="s">
        <v>314</v>
      </c>
      <c r="B659">
        <v>1283</v>
      </c>
      <c r="C659" t="s">
        <v>1956</v>
      </c>
      <c r="D659">
        <v>41823</v>
      </c>
      <c r="E659" t="s">
        <v>1956</v>
      </c>
      <c r="F659" t="s">
        <v>396</v>
      </c>
      <c r="H659">
        <v>1.3</v>
      </c>
      <c r="I659">
        <v>0.9</v>
      </c>
      <c r="K659" t="s">
        <v>296</v>
      </c>
      <c r="L659" t="s">
        <v>397</v>
      </c>
      <c r="M659" t="s">
        <v>398</v>
      </c>
      <c r="N659" t="s">
        <v>1957</v>
      </c>
      <c r="O659">
        <v>1</v>
      </c>
      <c r="P659" t="s">
        <v>306</v>
      </c>
      <c r="Q659" t="s">
        <v>1010</v>
      </c>
      <c r="R659" s="164">
        <v>40057</v>
      </c>
      <c r="T659" t="s">
        <v>1958</v>
      </c>
      <c r="V659" t="s">
        <v>1959</v>
      </c>
      <c r="W659" t="s">
        <v>1960</v>
      </c>
      <c r="X659" t="s">
        <v>1956</v>
      </c>
      <c r="Y659" t="s">
        <v>1959</v>
      </c>
      <c r="Z659" t="s">
        <v>1961</v>
      </c>
      <c r="AC659" t="s">
        <v>366</v>
      </c>
      <c r="AD659" s="176">
        <v>1.3</v>
      </c>
    </row>
    <row r="660" spans="1:31" x14ac:dyDescent="0.35">
      <c r="A660" t="s">
        <v>584</v>
      </c>
      <c r="B660">
        <v>1180</v>
      </c>
      <c r="C660" t="s">
        <v>1962</v>
      </c>
      <c r="D660">
        <v>41831</v>
      </c>
      <c r="E660" t="s">
        <v>1962</v>
      </c>
      <c r="F660" t="s">
        <v>396</v>
      </c>
      <c r="H660" s="174">
        <f t="shared" ref="H660:H661" si="26">AD660</f>
        <v>1.3</v>
      </c>
      <c r="I660">
        <v>1.5</v>
      </c>
      <c r="K660" t="s">
        <v>404</v>
      </c>
      <c r="L660" t="s">
        <v>397</v>
      </c>
      <c r="M660" t="s">
        <v>398</v>
      </c>
      <c r="N660" t="s">
        <v>360</v>
      </c>
      <c r="O660">
        <v>1</v>
      </c>
      <c r="P660" t="s">
        <v>306</v>
      </c>
      <c r="Q660" s="164">
        <v>32874</v>
      </c>
      <c r="R660" s="164">
        <v>32874</v>
      </c>
      <c r="S660" s="164">
        <v>40148</v>
      </c>
      <c r="T660" t="s">
        <v>1963</v>
      </c>
      <c r="V660" t="s">
        <v>1964</v>
      </c>
      <c r="W660" t="s">
        <v>1965</v>
      </c>
      <c r="X660" t="s">
        <v>1962</v>
      </c>
      <c r="Y660" t="s">
        <v>1964</v>
      </c>
      <c r="Z660" t="s">
        <v>1966</v>
      </c>
      <c r="AC660" t="s">
        <v>366</v>
      </c>
      <c r="AD660" s="176">
        <v>1.3</v>
      </c>
      <c r="AE660" s="177" t="s">
        <v>16954</v>
      </c>
    </row>
    <row r="661" spans="1:31" x14ac:dyDescent="0.35">
      <c r="A661" t="s">
        <v>566</v>
      </c>
      <c r="B661">
        <v>1217</v>
      </c>
      <c r="C661" t="s">
        <v>1967</v>
      </c>
      <c r="D661">
        <v>41831</v>
      </c>
      <c r="E661" t="s">
        <v>1962</v>
      </c>
      <c r="F661" t="s">
        <v>396</v>
      </c>
      <c r="H661" s="174">
        <f t="shared" si="26"/>
        <v>1.3</v>
      </c>
      <c r="I661">
        <v>1.5</v>
      </c>
      <c r="K661" t="s">
        <v>296</v>
      </c>
      <c r="L661" t="s">
        <v>397</v>
      </c>
      <c r="M661" t="s">
        <v>398</v>
      </c>
      <c r="N661" t="s">
        <v>360</v>
      </c>
      <c r="O661">
        <v>1</v>
      </c>
      <c r="P661" t="s">
        <v>306</v>
      </c>
      <c r="Q661" t="s">
        <v>1968</v>
      </c>
      <c r="R661" s="164">
        <v>38961</v>
      </c>
      <c r="T661" t="s">
        <v>1963</v>
      </c>
      <c r="V661" t="s">
        <v>1964</v>
      </c>
      <c r="W661" t="s">
        <v>1965</v>
      </c>
      <c r="X661" t="s">
        <v>1962</v>
      </c>
      <c r="Y661" t="s">
        <v>1964</v>
      </c>
      <c r="Z661" t="s">
        <v>1969</v>
      </c>
      <c r="AC661" t="s">
        <v>366</v>
      </c>
      <c r="AD661" s="176">
        <v>1.3</v>
      </c>
      <c r="AE661" s="177" t="s">
        <v>16954</v>
      </c>
    </row>
    <row r="662" spans="1:31" x14ac:dyDescent="0.35">
      <c r="A662" t="s">
        <v>434</v>
      </c>
      <c r="B662">
        <v>1111</v>
      </c>
      <c r="C662" t="s">
        <v>1970</v>
      </c>
      <c r="D662">
        <v>41838</v>
      </c>
      <c r="E662" t="s">
        <v>1970</v>
      </c>
      <c r="F662" t="s">
        <v>396</v>
      </c>
      <c r="H662">
        <v>1.1000000000000001</v>
      </c>
      <c r="I662">
        <v>0.7</v>
      </c>
      <c r="K662" t="s">
        <v>404</v>
      </c>
      <c r="L662" t="s">
        <v>397</v>
      </c>
      <c r="M662" t="s">
        <v>398</v>
      </c>
      <c r="N662" t="s">
        <v>1939</v>
      </c>
      <c r="O662">
        <v>1</v>
      </c>
      <c r="P662" t="s">
        <v>306</v>
      </c>
      <c r="Q662" s="164">
        <v>40187</v>
      </c>
      <c r="R662" s="164">
        <v>40422</v>
      </c>
      <c r="S662" s="164">
        <v>45536</v>
      </c>
      <c r="T662" t="s">
        <v>1971</v>
      </c>
      <c r="V662" t="s">
        <v>1972</v>
      </c>
      <c r="W662" t="s">
        <v>1973</v>
      </c>
      <c r="X662" t="s">
        <v>1970</v>
      </c>
      <c r="Y662" t="s">
        <v>1972</v>
      </c>
      <c r="Z662" t="s">
        <v>1974</v>
      </c>
      <c r="AC662" t="s">
        <v>366</v>
      </c>
      <c r="AD662" s="176">
        <v>1.1000000000000001</v>
      </c>
    </row>
    <row r="663" spans="1:31" x14ac:dyDescent="0.35">
      <c r="A663" t="s">
        <v>434</v>
      </c>
      <c r="B663">
        <v>1171</v>
      </c>
      <c r="C663" t="s">
        <v>1975</v>
      </c>
      <c r="D663">
        <v>41838</v>
      </c>
      <c r="E663" t="s">
        <v>1970</v>
      </c>
      <c r="F663" t="s">
        <v>396</v>
      </c>
      <c r="G663" s="163">
        <v>3026</v>
      </c>
      <c r="H663">
        <v>1.1000000000000001</v>
      </c>
      <c r="I663">
        <v>0.7</v>
      </c>
      <c r="J663" t="s">
        <v>1</v>
      </c>
      <c r="K663" t="s">
        <v>296</v>
      </c>
      <c r="L663" t="s">
        <v>397</v>
      </c>
      <c r="M663" t="s">
        <v>398</v>
      </c>
      <c r="N663" t="s">
        <v>1939</v>
      </c>
      <c r="O663">
        <v>1</v>
      </c>
      <c r="P663" t="s">
        <v>306</v>
      </c>
      <c r="Q663" t="s">
        <v>1976</v>
      </c>
      <c r="R663" s="164">
        <v>43466</v>
      </c>
      <c r="T663" t="s">
        <v>1971</v>
      </c>
      <c r="V663" t="s">
        <v>1972</v>
      </c>
      <c r="W663" t="s">
        <v>1973</v>
      </c>
      <c r="X663" t="s">
        <v>1970</v>
      </c>
      <c r="Y663" t="s">
        <v>1972</v>
      </c>
      <c r="Z663" t="s">
        <v>1977</v>
      </c>
      <c r="AA663" t="s">
        <v>1</v>
      </c>
      <c r="AB663" s="164">
        <v>43452</v>
      </c>
      <c r="AC663" t="s">
        <v>366</v>
      </c>
      <c r="AD663" s="176">
        <v>1.1000000000000001</v>
      </c>
    </row>
    <row r="664" spans="1:31" x14ac:dyDescent="0.35">
      <c r="A664" t="s">
        <v>317</v>
      </c>
      <c r="B664">
        <v>1244</v>
      </c>
      <c r="C664" t="s">
        <v>1978</v>
      </c>
      <c r="D664">
        <v>41903</v>
      </c>
      <c r="E664" t="s">
        <v>1979</v>
      </c>
      <c r="F664" t="s">
        <v>396</v>
      </c>
      <c r="G664" s="163">
        <v>2720.24</v>
      </c>
      <c r="H664">
        <v>1.4</v>
      </c>
      <c r="I664">
        <v>1</v>
      </c>
      <c r="J664" t="s">
        <v>1</v>
      </c>
      <c r="K664" t="s">
        <v>296</v>
      </c>
      <c r="L664" t="s">
        <v>397</v>
      </c>
      <c r="M664" t="s">
        <v>398</v>
      </c>
      <c r="N664" t="s">
        <v>360</v>
      </c>
      <c r="O664">
        <v>1</v>
      </c>
      <c r="P664" t="s">
        <v>306</v>
      </c>
      <c r="Q664" t="s">
        <v>1980</v>
      </c>
      <c r="R664" s="164">
        <v>44075</v>
      </c>
      <c r="T664" t="s">
        <v>1981</v>
      </c>
      <c r="V664" t="s">
        <v>1982</v>
      </c>
      <c r="W664" t="s">
        <v>1983</v>
      </c>
      <c r="X664" t="s">
        <v>1979</v>
      </c>
      <c r="Y664" t="s">
        <v>1982</v>
      </c>
      <c r="Z664" t="s">
        <v>1984</v>
      </c>
      <c r="AA664" t="s">
        <v>1</v>
      </c>
      <c r="AB664" s="164">
        <v>43669</v>
      </c>
      <c r="AC664" t="s">
        <v>366</v>
      </c>
      <c r="AD664" s="176">
        <v>1.4</v>
      </c>
    </row>
    <row r="665" spans="1:31" x14ac:dyDescent="0.35">
      <c r="A665" t="s">
        <v>309</v>
      </c>
      <c r="B665">
        <v>1230</v>
      </c>
      <c r="C665" t="s">
        <v>1979</v>
      </c>
      <c r="D665">
        <v>41903</v>
      </c>
      <c r="E665" t="s">
        <v>1979</v>
      </c>
      <c r="F665" t="s">
        <v>396</v>
      </c>
      <c r="H665">
        <v>1.4</v>
      </c>
      <c r="I665">
        <v>1</v>
      </c>
      <c r="K665" t="s">
        <v>296</v>
      </c>
      <c r="L665" t="s">
        <v>397</v>
      </c>
      <c r="M665" t="s">
        <v>398</v>
      </c>
      <c r="N665" t="s">
        <v>360</v>
      </c>
      <c r="O665">
        <v>1</v>
      </c>
      <c r="P665" t="s">
        <v>306</v>
      </c>
      <c r="Q665" t="s">
        <v>616</v>
      </c>
      <c r="R665" s="164">
        <v>41883</v>
      </c>
      <c r="T665" t="s">
        <v>1981</v>
      </c>
      <c r="V665" t="s">
        <v>1982</v>
      </c>
      <c r="W665" t="s">
        <v>1983</v>
      </c>
      <c r="X665" t="s">
        <v>1979</v>
      </c>
      <c r="Y665" t="s">
        <v>1982</v>
      </c>
      <c r="Z665" t="s">
        <v>1985</v>
      </c>
      <c r="AC665" t="s">
        <v>366</v>
      </c>
      <c r="AD665" s="176">
        <v>1.4</v>
      </c>
    </row>
    <row r="666" spans="1:31" x14ac:dyDescent="0.35">
      <c r="A666" t="s">
        <v>432</v>
      </c>
      <c r="B666">
        <v>1302</v>
      </c>
      <c r="C666" t="s">
        <v>1986</v>
      </c>
      <c r="D666">
        <v>41903</v>
      </c>
      <c r="E666" t="s">
        <v>1979</v>
      </c>
      <c r="F666" t="s">
        <v>396</v>
      </c>
      <c r="G666" s="163">
        <v>3700</v>
      </c>
      <c r="H666">
        <v>1.4</v>
      </c>
      <c r="I666">
        <v>1</v>
      </c>
      <c r="J666" t="s">
        <v>295</v>
      </c>
      <c r="K666" t="s">
        <v>296</v>
      </c>
      <c r="L666" t="s">
        <v>397</v>
      </c>
      <c r="M666" t="s">
        <v>398</v>
      </c>
      <c r="N666" t="s">
        <v>360</v>
      </c>
      <c r="O666">
        <v>1</v>
      </c>
      <c r="P666" t="s">
        <v>306</v>
      </c>
      <c r="Q666" t="s">
        <v>1987</v>
      </c>
      <c r="R666" s="164">
        <v>42614</v>
      </c>
      <c r="T666" t="s">
        <v>1981</v>
      </c>
      <c r="V666" t="s">
        <v>1982</v>
      </c>
      <c r="W666" t="s">
        <v>1983</v>
      </c>
      <c r="X666" t="s">
        <v>1979</v>
      </c>
      <c r="Y666" t="s">
        <v>1982</v>
      </c>
      <c r="Z666" t="s">
        <v>1988</v>
      </c>
      <c r="AA666" t="s">
        <v>1</v>
      </c>
      <c r="AB666" s="164">
        <v>42432</v>
      </c>
      <c r="AC666" t="s">
        <v>366</v>
      </c>
      <c r="AD666" s="176">
        <v>1.4</v>
      </c>
    </row>
    <row r="667" spans="1:31" x14ac:dyDescent="0.35">
      <c r="A667" t="s">
        <v>584</v>
      </c>
      <c r="B667">
        <v>1259</v>
      </c>
      <c r="C667" t="s">
        <v>1986</v>
      </c>
      <c r="D667">
        <v>41903</v>
      </c>
      <c r="E667" t="s">
        <v>1979</v>
      </c>
      <c r="F667" t="s">
        <v>396</v>
      </c>
      <c r="H667">
        <v>1.4</v>
      </c>
      <c r="I667">
        <v>1</v>
      </c>
      <c r="K667" t="s">
        <v>296</v>
      </c>
      <c r="L667" t="s">
        <v>397</v>
      </c>
      <c r="M667" t="s">
        <v>398</v>
      </c>
      <c r="N667" t="s">
        <v>360</v>
      </c>
      <c r="O667">
        <v>1</v>
      </c>
      <c r="P667" t="s">
        <v>306</v>
      </c>
      <c r="Q667" s="164">
        <v>36526</v>
      </c>
      <c r="R667" s="164">
        <v>36526</v>
      </c>
      <c r="T667" t="s">
        <v>1981</v>
      </c>
      <c r="V667" t="s">
        <v>1982</v>
      </c>
      <c r="W667" t="s">
        <v>1983</v>
      </c>
      <c r="X667" t="s">
        <v>1979</v>
      </c>
      <c r="Y667" t="s">
        <v>1982</v>
      </c>
      <c r="Z667" t="s">
        <v>1989</v>
      </c>
      <c r="AC667" t="s">
        <v>366</v>
      </c>
      <c r="AD667" s="176">
        <v>1.4</v>
      </c>
    </row>
    <row r="668" spans="1:31" x14ac:dyDescent="0.35">
      <c r="A668" t="s">
        <v>434</v>
      </c>
      <c r="B668">
        <v>1060</v>
      </c>
      <c r="C668" t="s">
        <v>1979</v>
      </c>
      <c r="D668">
        <v>41903</v>
      </c>
      <c r="E668" t="s">
        <v>1979</v>
      </c>
      <c r="F668" t="s">
        <v>396</v>
      </c>
      <c r="H668">
        <v>1.4</v>
      </c>
      <c r="I668">
        <v>1</v>
      </c>
      <c r="K668" t="s">
        <v>404</v>
      </c>
      <c r="L668" t="s">
        <v>397</v>
      </c>
      <c r="M668" t="s">
        <v>398</v>
      </c>
      <c r="N668" t="s">
        <v>360</v>
      </c>
      <c r="O668">
        <v>1</v>
      </c>
      <c r="P668" t="s">
        <v>306</v>
      </c>
      <c r="Q668" s="164">
        <v>33604</v>
      </c>
      <c r="R668" s="164">
        <v>33604</v>
      </c>
      <c r="S668" s="164">
        <v>41883</v>
      </c>
      <c r="T668" t="s">
        <v>1981</v>
      </c>
      <c r="V668" t="s">
        <v>1982</v>
      </c>
      <c r="W668" t="s">
        <v>1983</v>
      </c>
      <c r="X668" t="s">
        <v>1979</v>
      </c>
      <c r="Y668" t="s">
        <v>1982</v>
      </c>
      <c r="Z668" t="s">
        <v>1990</v>
      </c>
      <c r="AC668" t="s">
        <v>366</v>
      </c>
      <c r="AD668" s="176">
        <v>1.4</v>
      </c>
    </row>
    <row r="669" spans="1:31" x14ac:dyDescent="0.35">
      <c r="A669" t="s">
        <v>711</v>
      </c>
      <c r="B669">
        <v>1211</v>
      </c>
      <c r="C669" t="s">
        <v>1979</v>
      </c>
      <c r="D669">
        <v>41903</v>
      </c>
      <c r="E669" t="s">
        <v>1979</v>
      </c>
      <c r="F669" t="s">
        <v>396</v>
      </c>
      <c r="H669">
        <v>1.4</v>
      </c>
      <c r="I669">
        <v>1</v>
      </c>
      <c r="K669" t="s">
        <v>296</v>
      </c>
      <c r="L669" t="s">
        <v>397</v>
      </c>
      <c r="M669" t="s">
        <v>398</v>
      </c>
      <c r="N669" t="s">
        <v>360</v>
      </c>
      <c r="O669">
        <v>1</v>
      </c>
      <c r="P669" t="s">
        <v>306</v>
      </c>
      <c r="Q669" s="164">
        <v>38663</v>
      </c>
      <c r="R669" s="164">
        <v>38596</v>
      </c>
      <c r="T669" t="s">
        <v>1981</v>
      </c>
      <c r="V669" t="s">
        <v>1982</v>
      </c>
      <c r="W669" t="s">
        <v>1983</v>
      </c>
      <c r="X669" t="s">
        <v>1979</v>
      </c>
      <c r="Y669" t="s">
        <v>1982</v>
      </c>
      <c r="Z669" t="s">
        <v>1991</v>
      </c>
      <c r="AC669" t="s">
        <v>366</v>
      </c>
      <c r="AD669" s="176">
        <v>1.4</v>
      </c>
    </row>
    <row r="670" spans="1:31" x14ac:dyDescent="0.35">
      <c r="A670" t="s">
        <v>499</v>
      </c>
      <c r="B670">
        <v>1224</v>
      </c>
      <c r="C670" t="s">
        <v>1992</v>
      </c>
      <c r="D670">
        <v>41903</v>
      </c>
      <c r="E670" t="s">
        <v>1979</v>
      </c>
      <c r="F670" t="s">
        <v>396</v>
      </c>
      <c r="G670" s="163">
        <v>3114.44</v>
      </c>
      <c r="H670">
        <v>1.4</v>
      </c>
      <c r="I670">
        <v>1</v>
      </c>
      <c r="J670" t="s">
        <v>1</v>
      </c>
      <c r="K670" t="s">
        <v>296</v>
      </c>
      <c r="L670" t="s">
        <v>397</v>
      </c>
      <c r="M670" t="s">
        <v>398</v>
      </c>
      <c r="N670" t="s">
        <v>360</v>
      </c>
      <c r="O670">
        <v>1</v>
      </c>
      <c r="P670" t="s">
        <v>306</v>
      </c>
      <c r="Q670" t="s">
        <v>1993</v>
      </c>
      <c r="R670" s="164">
        <v>43709</v>
      </c>
      <c r="T670" t="s">
        <v>1981</v>
      </c>
      <c r="V670" t="s">
        <v>1982</v>
      </c>
      <c r="W670" t="s">
        <v>1983</v>
      </c>
      <c r="X670" t="s">
        <v>1979</v>
      </c>
      <c r="Y670" t="s">
        <v>1982</v>
      </c>
      <c r="Z670" t="s">
        <v>1994</v>
      </c>
      <c r="AA670" t="s">
        <v>1</v>
      </c>
      <c r="AB670" s="164">
        <v>43325</v>
      </c>
      <c r="AC670" t="s">
        <v>366</v>
      </c>
      <c r="AD670" s="176">
        <v>1.4</v>
      </c>
    </row>
    <row r="671" spans="1:31" x14ac:dyDescent="0.35">
      <c r="A671" t="s">
        <v>454</v>
      </c>
      <c r="B671">
        <v>1490</v>
      </c>
      <c r="C671" t="s">
        <v>1995</v>
      </c>
      <c r="D671">
        <v>41904</v>
      </c>
      <c r="E671" t="s">
        <v>1996</v>
      </c>
      <c r="F671" t="s">
        <v>396</v>
      </c>
      <c r="G671" s="163">
        <v>2722.58</v>
      </c>
      <c r="H671">
        <v>1.4</v>
      </c>
      <c r="I671">
        <v>1.1000000000000001</v>
      </c>
      <c r="J671" t="s">
        <v>1</v>
      </c>
      <c r="K671" t="s">
        <v>296</v>
      </c>
      <c r="L671" t="s">
        <v>397</v>
      </c>
      <c r="M671" t="s">
        <v>398</v>
      </c>
      <c r="N671" t="s">
        <v>360</v>
      </c>
      <c r="O671">
        <v>1</v>
      </c>
      <c r="P671" t="s">
        <v>306</v>
      </c>
      <c r="Q671" t="s">
        <v>773</v>
      </c>
      <c r="R671" s="164">
        <v>44440</v>
      </c>
      <c r="T671" t="s">
        <v>1997</v>
      </c>
      <c r="V671" t="s">
        <v>1998</v>
      </c>
      <c r="W671" t="s">
        <v>1999</v>
      </c>
      <c r="X671" t="s">
        <v>1996</v>
      </c>
      <c r="Y671" t="s">
        <v>1998</v>
      </c>
      <c r="Z671" t="s">
        <v>2000</v>
      </c>
      <c r="AA671" t="s">
        <v>1</v>
      </c>
      <c r="AB671" s="164">
        <v>44285</v>
      </c>
      <c r="AC671" t="s">
        <v>366</v>
      </c>
      <c r="AD671" s="176">
        <v>1.4</v>
      </c>
    </row>
    <row r="672" spans="1:31" x14ac:dyDescent="0.35">
      <c r="A672" t="s">
        <v>408</v>
      </c>
      <c r="B672">
        <v>1248</v>
      </c>
      <c r="C672" t="s">
        <v>2001</v>
      </c>
      <c r="D672">
        <v>41904</v>
      </c>
      <c r="E672" t="s">
        <v>1996</v>
      </c>
      <c r="F672" t="s">
        <v>396</v>
      </c>
      <c r="H672">
        <v>1.4</v>
      </c>
      <c r="I672">
        <v>1.1000000000000001</v>
      </c>
      <c r="K672" t="s">
        <v>296</v>
      </c>
      <c r="L672" t="s">
        <v>397</v>
      </c>
      <c r="M672" t="s">
        <v>398</v>
      </c>
      <c r="N672" t="s">
        <v>360</v>
      </c>
      <c r="O672">
        <v>1</v>
      </c>
      <c r="P672" t="s">
        <v>306</v>
      </c>
      <c r="Q672" t="s">
        <v>1548</v>
      </c>
      <c r="R672" s="164">
        <v>40422</v>
      </c>
      <c r="T672" t="s">
        <v>1997</v>
      </c>
      <c r="V672" t="s">
        <v>1998</v>
      </c>
      <c r="W672" t="s">
        <v>1999</v>
      </c>
      <c r="X672" t="s">
        <v>1996</v>
      </c>
      <c r="Y672" t="s">
        <v>1998</v>
      </c>
      <c r="Z672" t="s">
        <v>2002</v>
      </c>
      <c r="AC672" t="s">
        <v>366</v>
      </c>
      <c r="AD672" s="176">
        <v>1.4</v>
      </c>
    </row>
    <row r="673" spans="1:31" x14ac:dyDescent="0.35">
      <c r="A673" t="s">
        <v>324</v>
      </c>
      <c r="B673">
        <v>1215</v>
      </c>
      <c r="C673" t="s">
        <v>2003</v>
      </c>
      <c r="D673">
        <v>41904</v>
      </c>
      <c r="E673" t="s">
        <v>1996</v>
      </c>
      <c r="F673" t="s">
        <v>396</v>
      </c>
      <c r="H673">
        <v>1.4</v>
      </c>
      <c r="I673">
        <v>1.1000000000000001</v>
      </c>
      <c r="K673" t="s">
        <v>296</v>
      </c>
      <c r="L673" t="s">
        <v>397</v>
      </c>
      <c r="M673" t="s">
        <v>398</v>
      </c>
      <c r="N673" t="s">
        <v>360</v>
      </c>
      <c r="O673">
        <v>1</v>
      </c>
      <c r="P673" t="s">
        <v>306</v>
      </c>
      <c r="Q673" s="164">
        <v>39456</v>
      </c>
      <c r="R673" s="164">
        <v>39692</v>
      </c>
      <c r="T673" t="s">
        <v>1997</v>
      </c>
      <c r="V673" t="s">
        <v>1998</v>
      </c>
      <c r="W673" t="s">
        <v>1999</v>
      </c>
      <c r="X673" t="s">
        <v>1996</v>
      </c>
      <c r="Y673" t="s">
        <v>1998</v>
      </c>
      <c r="Z673" t="s">
        <v>2004</v>
      </c>
      <c r="AC673" t="s">
        <v>366</v>
      </c>
      <c r="AD673" s="176">
        <v>1.4</v>
      </c>
    </row>
    <row r="674" spans="1:31" x14ac:dyDescent="0.35">
      <c r="A674" t="s">
        <v>309</v>
      </c>
      <c r="B674">
        <v>1154</v>
      </c>
      <c r="C674" t="s">
        <v>1996</v>
      </c>
      <c r="D674">
        <v>41904</v>
      </c>
      <c r="E674" t="s">
        <v>1996</v>
      </c>
      <c r="F674" t="s">
        <v>396</v>
      </c>
      <c r="H674">
        <v>1.4</v>
      </c>
      <c r="I674">
        <v>1.1000000000000001</v>
      </c>
      <c r="K674" t="s">
        <v>296</v>
      </c>
      <c r="L674" t="s">
        <v>397</v>
      </c>
      <c r="M674" t="s">
        <v>398</v>
      </c>
      <c r="N674" t="s">
        <v>360</v>
      </c>
      <c r="O674">
        <v>1</v>
      </c>
      <c r="P674" t="s">
        <v>306</v>
      </c>
      <c r="Q674" s="164">
        <v>37630</v>
      </c>
      <c r="R674" s="164">
        <v>37865</v>
      </c>
      <c r="T674" t="s">
        <v>1997</v>
      </c>
      <c r="V674" t="s">
        <v>1998</v>
      </c>
      <c r="W674" t="s">
        <v>1999</v>
      </c>
      <c r="X674" t="s">
        <v>1996</v>
      </c>
      <c r="Y674" t="s">
        <v>1998</v>
      </c>
      <c r="Z674" t="s">
        <v>2005</v>
      </c>
      <c r="AC674" t="s">
        <v>366</v>
      </c>
      <c r="AD674" s="176">
        <v>1.4</v>
      </c>
    </row>
    <row r="675" spans="1:31" x14ac:dyDescent="0.35">
      <c r="A675" t="s">
        <v>476</v>
      </c>
      <c r="B675">
        <v>1339</v>
      </c>
      <c r="C675" t="s">
        <v>2006</v>
      </c>
      <c r="D675">
        <v>41904</v>
      </c>
      <c r="E675" t="s">
        <v>1996</v>
      </c>
      <c r="F675" t="s">
        <v>396</v>
      </c>
      <c r="G675" s="163">
        <v>2766.32</v>
      </c>
      <c r="H675">
        <v>1.4</v>
      </c>
      <c r="I675">
        <v>1.1000000000000001</v>
      </c>
      <c r="J675" t="s">
        <v>1</v>
      </c>
      <c r="K675" t="s">
        <v>296</v>
      </c>
      <c r="L675" t="s">
        <v>397</v>
      </c>
      <c r="M675" t="s">
        <v>398</v>
      </c>
      <c r="N675" t="s">
        <v>360</v>
      </c>
      <c r="O675">
        <v>1</v>
      </c>
      <c r="P675" t="s">
        <v>306</v>
      </c>
      <c r="Q675" s="164">
        <v>43040</v>
      </c>
      <c r="R675" s="164">
        <v>42614</v>
      </c>
      <c r="T675" t="s">
        <v>1997</v>
      </c>
      <c r="V675" t="s">
        <v>1998</v>
      </c>
      <c r="W675" t="s">
        <v>1999</v>
      </c>
      <c r="X675" t="s">
        <v>1996</v>
      </c>
      <c r="Y675" t="s">
        <v>1998</v>
      </c>
      <c r="Z675" t="s">
        <v>2007</v>
      </c>
      <c r="AA675" t="s">
        <v>1</v>
      </c>
      <c r="AB675" s="164">
        <v>42788</v>
      </c>
      <c r="AC675" t="s">
        <v>366</v>
      </c>
      <c r="AD675" s="176">
        <v>1.4</v>
      </c>
    </row>
    <row r="676" spans="1:31" x14ac:dyDescent="0.35">
      <c r="A676" t="s">
        <v>432</v>
      </c>
      <c r="B676">
        <v>1346</v>
      </c>
      <c r="C676" t="s">
        <v>2008</v>
      </c>
      <c r="D676">
        <v>41904</v>
      </c>
      <c r="E676" t="s">
        <v>1996</v>
      </c>
      <c r="F676" t="s">
        <v>396</v>
      </c>
      <c r="G676" s="163">
        <v>2721</v>
      </c>
      <c r="H676">
        <v>1.4</v>
      </c>
      <c r="I676">
        <v>1.1000000000000001</v>
      </c>
      <c r="J676" t="s">
        <v>1</v>
      </c>
      <c r="K676" t="s">
        <v>296</v>
      </c>
      <c r="L676" t="s">
        <v>397</v>
      </c>
      <c r="M676" t="s">
        <v>398</v>
      </c>
      <c r="N676" t="s">
        <v>360</v>
      </c>
      <c r="O676">
        <v>1</v>
      </c>
      <c r="P676" t="s">
        <v>306</v>
      </c>
      <c r="Q676" t="s">
        <v>2009</v>
      </c>
      <c r="R676" s="164">
        <v>45292</v>
      </c>
      <c r="T676" t="s">
        <v>1997</v>
      </c>
      <c r="V676" t="s">
        <v>1998</v>
      </c>
      <c r="W676" t="s">
        <v>1999</v>
      </c>
      <c r="X676" t="s">
        <v>1996</v>
      </c>
      <c r="Y676" t="s">
        <v>1998</v>
      </c>
      <c r="Z676" t="s">
        <v>2010</v>
      </c>
      <c r="AA676" t="s">
        <v>1</v>
      </c>
      <c r="AB676" s="164">
        <v>45138</v>
      </c>
      <c r="AC676" t="s">
        <v>366</v>
      </c>
      <c r="AD676" s="176">
        <v>1.4</v>
      </c>
    </row>
    <row r="677" spans="1:31" x14ac:dyDescent="0.35">
      <c r="A677" t="s">
        <v>375</v>
      </c>
      <c r="B677">
        <v>1136</v>
      </c>
      <c r="C677" t="s">
        <v>1998</v>
      </c>
      <c r="D677">
        <v>41904</v>
      </c>
      <c r="E677" t="s">
        <v>1996</v>
      </c>
      <c r="F677" t="s">
        <v>396</v>
      </c>
      <c r="H677">
        <v>1.4</v>
      </c>
      <c r="I677">
        <v>1.1000000000000001</v>
      </c>
      <c r="K677" t="s">
        <v>404</v>
      </c>
      <c r="L677" t="s">
        <v>397</v>
      </c>
      <c r="M677" t="s">
        <v>398</v>
      </c>
      <c r="N677" t="s">
        <v>360</v>
      </c>
      <c r="O677">
        <v>1</v>
      </c>
      <c r="P677" t="s">
        <v>1</v>
      </c>
      <c r="Q677" s="164">
        <v>37265</v>
      </c>
      <c r="R677" s="164">
        <v>37500</v>
      </c>
      <c r="S677" s="164">
        <v>44774</v>
      </c>
      <c r="T677" t="s">
        <v>1997</v>
      </c>
      <c r="V677" t="s">
        <v>1998</v>
      </c>
      <c r="W677" t="s">
        <v>1999</v>
      </c>
      <c r="X677" t="s">
        <v>1996</v>
      </c>
      <c r="Y677" t="s">
        <v>1998</v>
      </c>
      <c r="Z677" t="s">
        <v>2011</v>
      </c>
      <c r="AC677" t="s">
        <v>366</v>
      </c>
      <c r="AD677" s="176">
        <v>1.4</v>
      </c>
    </row>
    <row r="678" spans="1:31" x14ac:dyDescent="0.35">
      <c r="A678" t="s">
        <v>403</v>
      </c>
      <c r="B678">
        <v>1133</v>
      </c>
      <c r="C678" t="s">
        <v>2012</v>
      </c>
      <c r="D678">
        <v>41904</v>
      </c>
      <c r="E678" t="s">
        <v>1996</v>
      </c>
      <c r="F678" t="s">
        <v>396</v>
      </c>
      <c r="H678">
        <v>1.4</v>
      </c>
      <c r="I678">
        <v>1.1000000000000001</v>
      </c>
      <c r="K678" t="s">
        <v>296</v>
      </c>
      <c r="L678" t="s">
        <v>397</v>
      </c>
      <c r="M678" t="s">
        <v>398</v>
      </c>
      <c r="N678" t="s">
        <v>360</v>
      </c>
      <c r="O678">
        <v>1</v>
      </c>
      <c r="P678" t="s">
        <v>306</v>
      </c>
      <c r="Q678" t="s">
        <v>1511</v>
      </c>
      <c r="R678" s="164">
        <v>39814</v>
      </c>
      <c r="T678" t="s">
        <v>1997</v>
      </c>
      <c r="V678" t="s">
        <v>1998</v>
      </c>
      <c r="W678" t="s">
        <v>1999</v>
      </c>
      <c r="X678" t="s">
        <v>1996</v>
      </c>
      <c r="Y678" t="s">
        <v>1998</v>
      </c>
      <c r="Z678" t="s">
        <v>2013</v>
      </c>
      <c r="AC678" t="s">
        <v>366</v>
      </c>
      <c r="AD678" s="176">
        <v>1.4</v>
      </c>
    </row>
    <row r="679" spans="1:31" x14ac:dyDescent="0.35">
      <c r="A679" t="s">
        <v>447</v>
      </c>
      <c r="B679">
        <v>1221</v>
      </c>
      <c r="C679" t="s">
        <v>2014</v>
      </c>
      <c r="D679">
        <v>41904</v>
      </c>
      <c r="E679" t="s">
        <v>1996</v>
      </c>
      <c r="F679" t="s">
        <v>396</v>
      </c>
      <c r="H679">
        <v>1.4</v>
      </c>
      <c r="I679">
        <v>1.1000000000000001</v>
      </c>
      <c r="K679" t="s">
        <v>0</v>
      </c>
      <c r="L679" t="s">
        <v>397</v>
      </c>
      <c r="M679" t="s">
        <v>398</v>
      </c>
      <c r="N679" t="s">
        <v>360</v>
      </c>
      <c r="O679">
        <v>1</v>
      </c>
      <c r="P679" t="s">
        <v>306</v>
      </c>
      <c r="Q679" s="164">
        <v>39393</v>
      </c>
      <c r="R679" s="164">
        <v>39326</v>
      </c>
      <c r="T679" t="s">
        <v>1997</v>
      </c>
      <c r="V679" t="s">
        <v>1998</v>
      </c>
      <c r="W679" t="s">
        <v>1999</v>
      </c>
      <c r="X679" t="s">
        <v>1996</v>
      </c>
      <c r="Y679" t="s">
        <v>1998</v>
      </c>
      <c r="Z679" t="s">
        <v>2015</v>
      </c>
      <c r="AC679" t="s">
        <v>366</v>
      </c>
      <c r="AD679" s="176">
        <v>1.4</v>
      </c>
    </row>
    <row r="680" spans="1:31" x14ac:dyDescent="0.35">
      <c r="A680" t="s">
        <v>314</v>
      </c>
      <c r="B680">
        <v>1244</v>
      </c>
      <c r="C680" t="s">
        <v>2016</v>
      </c>
      <c r="D680">
        <v>41904</v>
      </c>
      <c r="E680" t="s">
        <v>1996</v>
      </c>
      <c r="F680" t="s">
        <v>396</v>
      </c>
      <c r="H680">
        <v>1.4</v>
      </c>
      <c r="I680">
        <v>1.1000000000000001</v>
      </c>
      <c r="K680" t="s">
        <v>0</v>
      </c>
      <c r="L680" t="s">
        <v>397</v>
      </c>
      <c r="M680" t="s">
        <v>398</v>
      </c>
      <c r="N680" t="s">
        <v>360</v>
      </c>
      <c r="O680">
        <v>1</v>
      </c>
      <c r="P680" t="s">
        <v>306</v>
      </c>
      <c r="Q680" s="164">
        <v>37995</v>
      </c>
      <c r="R680" s="164">
        <v>38231</v>
      </c>
      <c r="T680" t="s">
        <v>1997</v>
      </c>
      <c r="V680" t="s">
        <v>1998</v>
      </c>
      <c r="W680" t="s">
        <v>1999</v>
      </c>
      <c r="X680" t="s">
        <v>1996</v>
      </c>
      <c r="Y680" t="s">
        <v>1998</v>
      </c>
      <c r="Z680" t="s">
        <v>2017</v>
      </c>
      <c r="AC680" t="s">
        <v>366</v>
      </c>
      <c r="AD680" s="176">
        <v>1.4</v>
      </c>
    </row>
    <row r="681" spans="1:31" x14ac:dyDescent="0.35">
      <c r="A681" t="s">
        <v>469</v>
      </c>
      <c r="B681">
        <v>1179</v>
      </c>
      <c r="C681" t="s">
        <v>2018</v>
      </c>
      <c r="D681">
        <v>41905</v>
      </c>
      <c r="E681" t="s">
        <v>2018</v>
      </c>
      <c r="F681" t="s">
        <v>396</v>
      </c>
      <c r="H681" s="174">
        <f>AD681</f>
        <v>1.4</v>
      </c>
      <c r="I681">
        <v>0.8</v>
      </c>
      <c r="K681" t="s">
        <v>404</v>
      </c>
      <c r="L681" t="s">
        <v>640</v>
      </c>
      <c r="M681" t="s">
        <v>398</v>
      </c>
      <c r="N681" t="s">
        <v>360</v>
      </c>
      <c r="O681">
        <v>1.5</v>
      </c>
      <c r="P681" t="s">
        <v>306</v>
      </c>
      <c r="Q681" s="164">
        <v>39091</v>
      </c>
      <c r="R681" s="164">
        <v>39326</v>
      </c>
      <c r="S681" s="164">
        <v>42248</v>
      </c>
      <c r="T681" t="s">
        <v>2019</v>
      </c>
      <c r="V681" t="s">
        <v>2020</v>
      </c>
      <c r="W681" t="s">
        <v>2021</v>
      </c>
      <c r="X681" t="s">
        <v>2018</v>
      </c>
      <c r="Y681" t="s">
        <v>2022</v>
      </c>
      <c r="Z681" t="s">
        <v>2023</v>
      </c>
      <c r="AC681" t="s">
        <v>366</v>
      </c>
      <c r="AD681" s="176">
        <v>1.4</v>
      </c>
      <c r="AE681" s="177" t="s">
        <v>16954</v>
      </c>
    </row>
    <row r="682" spans="1:31" x14ac:dyDescent="0.35">
      <c r="A682" t="s">
        <v>584</v>
      </c>
      <c r="B682">
        <v>1268</v>
      </c>
      <c r="C682" t="s">
        <v>2024</v>
      </c>
      <c r="D682">
        <v>41907</v>
      </c>
      <c r="E682" t="s">
        <v>2025</v>
      </c>
      <c r="F682" t="s">
        <v>396</v>
      </c>
      <c r="H682">
        <v>1.5</v>
      </c>
      <c r="I682">
        <v>0.7</v>
      </c>
      <c r="K682" t="s">
        <v>843</v>
      </c>
      <c r="L682" t="s">
        <v>397</v>
      </c>
      <c r="M682" t="s">
        <v>398</v>
      </c>
      <c r="N682" t="s">
        <v>426</v>
      </c>
      <c r="O682">
        <v>1</v>
      </c>
      <c r="P682" t="s">
        <v>306</v>
      </c>
      <c r="Q682" s="164">
        <v>36900</v>
      </c>
      <c r="R682" s="164">
        <v>37135</v>
      </c>
      <c r="T682" t="s">
        <v>2026</v>
      </c>
      <c r="V682" t="s">
        <v>2027</v>
      </c>
      <c r="W682" t="s">
        <v>2028</v>
      </c>
      <c r="X682" t="s">
        <v>2025</v>
      </c>
      <c r="Y682" t="s">
        <v>2027</v>
      </c>
      <c r="Z682" t="s">
        <v>2029</v>
      </c>
      <c r="AC682" t="s">
        <v>366</v>
      </c>
      <c r="AD682" s="176">
        <v>1.5</v>
      </c>
    </row>
    <row r="683" spans="1:31" x14ac:dyDescent="0.35">
      <c r="A683" t="s">
        <v>447</v>
      </c>
      <c r="B683">
        <v>1117</v>
      </c>
      <c r="C683" t="s">
        <v>2030</v>
      </c>
      <c r="D683">
        <v>41907</v>
      </c>
      <c r="E683" t="s">
        <v>2025</v>
      </c>
      <c r="F683" t="s">
        <v>396</v>
      </c>
      <c r="H683">
        <v>1.5</v>
      </c>
      <c r="I683">
        <v>0.7</v>
      </c>
      <c r="K683" t="s">
        <v>296</v>
      </c>
      <c r="L683" t="s">
        <v>397</v>
      </c>
      <c r="M683" t="s">
        <v>398</v>
      </c>
      <c r="N683" t="s">
        <v>426</v>
      </c>
      <c r="O683">
        <v>1</v>
      </c>
      <c r="P683" t="s">
        <v>306</v>
      </c>
      <c r="Q683" s="164">
        <v>33978</v>
      </c>
      <c r="R683" s="164">
        <v>34213</v>
      </c>
      <c r="T683" t="s">
        <v>2026</v>
      </c>
      <c r="V683" t="s">
        <v>2027</v>
      </c>
      <c r="W683" t="s">
        <v>2028</v>
      </c>
      <c r="X683" t="s">
        <v>2025</v>
      </c>
      <c r="Y683" t="s">
        <v>2027</v>
      </c>
      <c r="Z683" t="s">
        <v>2031</v>
      </c>
      <c r="AC683" t="s">
        <v>366</v>
      </c>
      <c r="AD683" s="176">
        <v>1.5</v>
      </c>
    </row>
    <row r="684" spans="1:31" x14ac:dyDescent="0.35">
      <c r="A684" t="s">
        <v>584</v>
      </c>
      <c r="B684">
        <v>1070</v>
      </c>
      <c r="C684" t="s">
        <v>2032</v>
      </c>
      <c r="D684">
        <v>41909</v>
      </c>
      <c r="E684" t="s">
        <v>2033</v>
      </c>
      <c r="F684" t="s">
        <v>396</v>
      </c>
      <c r="H684" s="174">
        <f t="shared" ref="H684:H685" si="27">AD684</f>
        <v>1.1000000000000001</v>
      </c>
      <c r="I684">
        <v>1</v>
      </c>
      <c r="K684" t="s">
        <v>404</v>
      </c>
      <c r="L684" t="s">
        <v>410</v>
      </c>
      <c r="M684" t="s">
        <v>398</v>
      </c>
      <c r="N684" t="s">
        <v>1957</v>
      </c>
      <c r="O684">
        <v>1</v>
      </c>
      <c r="P684" t="s">
        <v>306</v>
      </c>
      <c r="Q684" s="164">
        <v>31421</v>
      </c>
      <c r="R684" s="164">
        <v>31656</v>
      </c>
      <c r="S684" s="164">
        <v>31656</v>
      </c>
      <c r="T684" t="s">
        <v>2034</v>
      </c>
      <c r="V684" t="s">
        <v>2035</v>
      </c>
      <c r="W684" t="s">
        <v>2036</v>
      </c>
      <c r="X684" t="s">
        <v>2033</v>
      </c>
      <c r="Y684" t="s">
        <v>2035</v>
      </c>
      <c r="Z684" t="s">
        <v>2037</v>
      </c>
      <c r="AC684" t="s">
        <v>366</v>
      </c>
      <c r="AD684" s="176">
        <v>1.1000000000000001</v>
      </c>
      <c r="AE684" s="177" t="s">
        <v>16954</v>
      </c>
    </row>
    <row r="685" spans="1:31" x14ac:dyDescent="0.35">
      <c r="A685" t="s">
        <v>711</v>
      </c>
      <c r="B685">
        <v>1053</v>
      </c>
      <c r="C685" t="s">
        <v>2033</v>
      </c>
      <c r="D685">
        <v>41909</v>
      </c>
      <c r="E685" t="s">
        <v>2033</v>
      </c>
      <c r="F685" t="s">
        <v>396</v>
      </c>
      <c r="H685" s="174">
        <f t="shared" si="27"/>
        <v>1.1000000000000001</v>
      </c>
      <c r="I685">
        <v>1</v>
      </c>
      <c r="K685" t="s">
        <v>404</v>
      </c>
      <c r="L685" t="s">
        <v>410</v>
      </c>
      <c r="M685" t="s">
        <v>398</v>
      </c>
      <c r="N685" t="s">
        <v>1957</v>
      </c>
      <c r="O685">
        <v>1</v>
      </c>
      <c r="P685" t="s">
        <v>306</v>
      </c>
      <c r="Q685" t="s">
        <v>2038</v>
      </c>
      <c r="R685" s="164">
        <v>39188</v>
      </c>
      <c r="S685" s="164">
        <v>39188</v>
      </c>
      <c r="T685" t="s">
        <v>2034</v>
      </c>
      <c r="V685" t="s">
        <v>2035</v>
      </c>
      <c r="W685" t="s">
        <v>2036</v>
      </c>
      <c r="X685" t="s">
        <v>2033</v>
      </c>
      <c r="Y685" t="s">
        <v>2035</v>
      </c>
      <c r="Z685" t="s">
        <v>2039</v>
      </c>
      <c r="AC685" t="s">
        <v>366</v>
      </c>
      <c r="AD685" s="176">
        <v>1.1000000000000001</v>
      </c>
      <c r="AE685" s="177" t="s">
        <v>16954</v>
      </c>
    </row>
    <row r="686" spans="1:31" x14ac:dyDescent="0.35">
      <c r="A686" t="s">
        <v>454</v>
      </c>
      <c r="B686">
        <v>1442</v>
      </c>
      <c r="C686" t="s">
        <v>2040</v>
      </c>
      <c r="D686">
        <v>41911</v>
      </c>
      <c r="E686" t="s">
        <v>2041</v>
      </c>
      <c r="F686" t="s">
        <v>396</v>
      </c>
      <c r="H686">
        <v>2</v>
      </c>
      <c r="I686">
        <v>1</v>
      </c>
      <c r="K686" t="s">
        <v>296</v>
      </c>
      <c r="L686" t="s">
        <v>397</v>
      </c>
      <c r="M686" t="s">
        <v>398</v>
      </c>
      <c r="N686" t="s">
        <v>2042</v>
      </c>
      <c r="O686">
        <v>1</v>
      </c>
      <c r="P686" t="s">
        <v>306</v>
      </c>
      <c r="Q686" t="s">
        <v>609</v>
      </c>
      <c r="R686" s="164">
        <v>41699</v>
      </c>
      <c r="T686" t="s">
        <v>2043</v>
      </c>
      <c r="V686" t="s">
        <v>2044</v>
      </c>
      <c r="W686" t="s">
        <v>2045</v>
      </c>
      <c r="X686" t="s">
        <v>2041</v>
      </c>
      <c r="Y686" t="s">
        <v>2044</v>
      </c>
      <c r="Z686" t="s">
        <v>2046</v>
      </c>
      <c r="AC686" t="s">
        <v>366</v>
      </c>
      <c r="AD686" s="176">
        <v>2</v>
      </c>
    </row>
    <row r="687" spans="1:31" x14ac:dyDescent="0.35">
      <c r="A687" t="s">
        <v>291</v>
      </c>
      <c r="B687">
        <v>1139</v>
      </c>
      <c r="C687" t="s">
        <v>2047</v>
      </c>
      <c r="D687">
        <v>41911</v>
      </c>
      <c r="E687" t="s">
        <v>2041</v>
      </c>
      <c r="F687" t="s">
        <v>396</v>
      </c>
      <c r="H687">
        <v>2</v>
      </c>
      <c r="I687">
        <v>1</v>
      </c>
      <c r="K687" t="s">
        <v>296</v>
      </c>
      <c r="L687" t="s">
        <v>397</v>
      </c>
      <c r="M687" t="s">
        <v>398</v>
      </c>
      <c r="N687" t="s">
        <v>2042</v>
      </c>
      <c r="O687">
        <v>1</v>
      </c>
      <c r="P687" t="s">
        <v>1</v>
      </c>
      <c r="Q687" s="164">
        <v>40519</v>
      </c>
      <c r="R687" s="164">
        <v>40787</v>
      </c>
      <c r="T687" t="s">
        <v>2043</v>
      </c>
      <c r="V687" t="s">
        <v>2044</v>
      </c>
      <c r="W687" t="s">
        <v>2045</v>
      </c>
      <c r="X687" t="s">
        <v>2041</v>
      </c>
      <c r="Y687" t="s">
        <v>2044</v>
      </c>
      <c r="Z687" t="s">
        <v>2048</v>
      </c>
      <c r="AC687" t="s">
        <v>366</v>
      </c>
      <c r="AD687" s="176">
        <v>2</v>
      </c>
    </row>
    <row r="688" spans="1:31" x14ac:dyDescent="0.35">
      <c r="A688" t="s">
        <v>408</v>
      </c>
      <c r="B688">
        <v>1308</v>
      </c>
      <c r="C688" t="s">
        <v>2049</v>
      </c>
      <c r="D688">
        <v>41911</v>
      </c>
      <c r="E688" t="s">
        <v>2041</v>
      </c>
      <c r="F688" t="s">
        <v>396</v>
      </c>
      <c r="G688" s="163">
        <v>2850</v>
      </c>
      <c r="H688">
        <v>2</v>
      </c>
      <c r="I688">
        <v>1</v>
      </c>
      <c r="J688" t="s">
        <v>1</v>
      </c>
      <c r="K688" t="s">
        <v>296</v>
      </c>
      <c r="L688" t="s">
        <v>397</v>
      </c>
      <c r="M688" t="s">
        <v>398</v>
      </c>
      <c r="N688" t="s">
        <v>2042</v>
      </c>
      <c r="O688">
        <v>1</v>
      </c>
      <c r="P688" t="s">
        <v>306</v>
      </c>
      <c r="Q688" t="s">
        <v>2050</v>
      </c>
      <c r="R688" s="164">
        <v>42614</v>
      </c>
      <c r="T688" t="s">
        <v>2043</v>
      </c>
      <c r="V688" t="s">
        <v>2044</v>
      </c>
      <c r="W688" t="s">
        <v>2045</v>
      </c>
      <c r="X688" t="s">
        <v>2041</v>
      </c>
      <c r="Y688" t="s">
        <v>2044</v>
      </c>
      <c r="Z688" t="s">
        <v>2051</v>
      </c>
      <c r="AA688" t="s">
        <v>1</v>
      </c>
      <c r="AB688" s="164">
        <v>42544</v>
      </c>
      <c r="AC688" t="s">
        <v>366</v>
      </c>
      <c r="AD688" s="176">
        <v>2</v>
      </c>
    </row>
    <row r="689" spans="1:31" x14ac:dyDescent="0.35">
      <c r="A689" t="s">
        <v>432</v>
      </c>
      <c r="B689">
        <v>1307</v>
      </c>
      <c r="C689" t="s">
        <v>2052</v>
      </c>
      <c r="D689">
        <v>41911</v>
      </c>
      <c r="E689" t="s">
        <v>2041</v>
      </c>
      <c r="F689" t="s">
        <v>396</v>
      </c>
      <c r="G689" s="163">
        <v>3600</v>
      </c>
      <c r="H689">
        <v>2</v>
      </c>
      <c r="I689">
        <v>1</v>
      </c>
      <c r="J689" t="s">
        <v>295</v>
      </c>
      <c r="K689" t="s">
        <v>296</v>
      </c>
      <c r="L689" t="s">
        <v>397</v>
      </c>
      <c r="M689" t="s">
        <v>398</v>
      </c>
      <c r="N689" t="s">
        <v>2042</v>
      </c>
      <c r="O689">
        <v>1</v>
      </c>
      <c r="P689" t="s">
        <v>306</v>
      </c>
      <c r="Q689" t="s">
        <v>2053</v>
      </c>
      <c r="R689" s="164">
        <v>42979</v>
      </c>
      <c r="T689" t="s">
        <v>2043</v>
      </c>
      <c r="V689" t="s">
        <v>2044</v>
      </c>
      <c r="W689" t="s">
        <v>2045</v>
      </c>
      <c r="X689" t="s">
        <v>2041</v>
      </c>
      <c r="Y689" t="s">
        <v>2044</v>
      </c>
      <c r="Z689" t="s">
        <v>2054</v>
      </c>
      <c r="AA689" t="s">
        <v>1</v>
      </c>
      <c r="AB689" s="164">
        <v>42712</v>
      </c>
      <c r="AC689" t="s">
        <v>366</v>
      </c>
      <c r="AD689" s="176">
        <v>2</v>
      </c>
    </row>
    <row r="690" spans="1:31" x14ac:dyDescent="0.35">
      <c r="A690" t="s">
        <v>494</v>
      </c>
      <c r="B690">
        <v>1094</v>
      </c>
      <c r="C690" t="s">
        <v>2055</v>
      </c>
      <c r="D690">
        <v>41911</v>
      </c>
      <c r="E690" t="s">
        <v>2041</v>
      </c>
      <c r="F690" t="s">
        <v>396</v>
      </c>
      <c r="H690">
        <v>2</v>
      </c>
      <c r="I690">
        <v>1</v>
      </c>
      <c r="K690" t="s">
        <v>404</v>
      </c>
      <c r="L690" t="s">
        <v>397</v>
      </c>
      <c r="M690" t="s">
        <v>398</v>
      </c>
      <c r="N690" t="s">
        <v>2042</v>
      </c>
      <c r="O690">
        <v>1</v>
      </c>
      <c r="P690" t="s">
        <v>306</v>
      </c>
      <c r="Q690" s="164">
        <v>31786</v>
      </c>
      <c r="R690" s="164">
        <v>32021</v>
      </c>
      <c r="S690" s="164">
        <v>32660</v>
      </c>
      <c r="T690" t="s">
        <v>2043</v>
      </c>
      <c r="V690" t="s">
        <v>2044</v>
      </c>
      <c r="W690" t="s">
        <v>2045</v>
      </c>
      <c r="X690" t="s">
        <v>2041</v>
      </c>
      <c r="Y690" t="s">
        <v>2044</v>
      </c>
      <c r="Z690" t="s">
        <v>2056</v>
      </c>
      <c r="AC690" t="s">
        <v>366</v>
      </c>
      <c r="AD690" s="176">
        <v>2</v>
      </c>
    </row>
    <row r="691" spans="1:31" x14ac:dyDescent="0.35">
      <c r="A691" t="s">
        <v>711</v>
      </c>
      <c r="B691">
        <v>1235</v>
      </c>
      <c r="C691" t="s">
        <v>2057</v>
      </c>
      <c r="D691">
        <v>41911</v>
      </c>
      <c r="E691" t="s">
        <v>2041</v>
      </c>
      <c r="F691" t="s">
        <v>396</v>
      </c>
      <c r="H691">
        <v>2</v>
      </c>
      <c r="I691">
        <v>1</v>
      </c>
      <c r="K691" t="s">
        <v>296</v>
      </c>
      <c r="L691" t="s">
        <v>397</v>
      </c>
      <c r="M691" t="s">
        <v>398</v>
      </c>
      <c r="N691" t="s">
        <v>2042</v>
      </c>
      <c r="O691">
        <v>1</v>
      </c>
      <c r="P691" t="s">
        <v>306</v>
      </c>
      <c r="Q691" t="s">
        <v>2058</v>
      </c>
      <c r="R691" s="164">
        <v>37865</v>
      </c>
      <c r="T691" t="s">
        <v>2043</v>
      </c>
      <c r="V691" t="s">
        <v>2044</v>
      </c>
      <c r="W691" t="s">
        <v>2045</v>
      </c>
      <c r="X691" t="s">
        <v>2041</v>
      </c>
      <c r="Y691" t="s">
        <v>2044</v>
      </c>
      <c r="Z691" t="s">
        <v>2059</v>
      </c>
      <c r="AA691" t="s">
        <v>1</v>
      </c>
      <c r="AC691" t="s">
        <v>366</v>
      </c>
      <c r="AD691" s="176">
        <v>2</v>
      </c>
    </row>
    <row r="692" spans="1:31" x14ac:dyDescent="0.35">
      <c r="A692" t="s">
        <v>438</v>
      </c>
      <c r="B692">
        <v>1176</v>
      </c>
      <c r="C692" t="s">
        <v>2057</v>
      </c>
      <c r="D692">
        <v>41911</v>
      </c>
      <c r="E692" t="s">
        <v>2041</v>
      </c>
      <c r="F692" t="s">
        <v>396</v>
      </c>
      <c r="H692">
        <v>2</v>
      </c>
      <c r="I692">
        <v>1</v>
      </c>
      <c r="K692" t="s">
        <v>404</v>
      </c>
      <c r="L692" t="s">
        <v>397</v>
      </c>
      <c r="M692" t="s">
        <v>398</v>
      </c>
      <c r="N692" t="s">
        <v>2042</v>
      </c>
      <c r="O692">
        <v>1</v>
      </c>
      <c r="P692" t="s">
        <v>306</v>
      </c>
      <c r="Q692" s="164">
        <v>37995</v>
      </c>
      <c r="R692" s="164">
        <v>38231</v>
      </c>
      <c r="S692" s="164">
        <v>40787</v>
      </c>
      <c r="T692" t="s">
        <v>2043</v>
      </c>
      <c r="V692" t="s">
        <v>2044</v>
      </c>
      <c r="W692" t="s">
        <v>2045</v>
      </c>
      <c r="X692" t="s">
        <v>2041</v>
      </c>
      <c r="Y692" t="s">
        <v>2044</v>
      </c>
      <c r="Z692" t="s">
        <v>2060</v>
      </c>
      <c r="AC692" t="s">
        <v>366</v>
      </c>
      <c r="AD692" s="176">
        <v>2</v>
      </c>
    </row>
    <row r="693" spans="1:31" x14ac:dyDescent="0.35">
      <c r="A693" t="s">
        <v>432</v>
      </c>
      <c r="B693">
        <v>1230</v>
      </c>
      <c r="C693" t="s">
        <v>2061</v>
      </c>
      <c r="D693">
        <v>41918</v>
      </c>
      <c r="E693" t="s">
        <v>2061</v>
      </c>
      <c r="F693" t="s">
        <v>396</v>
      </c>
      <c r="H693">
        <v>1.5</v>
      </c>
      <c r="I693">
        <v>1.2</v>
      </c>
      <c r="K693" t="s">
        <v>296</v>
      </c>
      <c r="L693" t="s">
        <v>640</v>
      </c>
      <c r="M693" t="s">
        <v>398</v>
      </c>
      <c r="N693" t="s">
        <v>2042</v>
      </c>
      <c r="O693">
        <v>1.25</v>
      </c>
      <c r="P693" t="s">
        <v>306</v>
      </c>
      <c r="Q693" t="s">
        <v>2062</v>
      </c>
      <c r="R693" s="164">
        <v>37987</v>
      </c>
      <c r="T693" t="s">
        <v>2063</v>
      </c>
      <c r="V693" t="s">
        <v>2064</v>
      </c>
      <c r="W693" t="s">
        <v>2065</v>
      </c>
      <c r="X693" t="s">
        <v>2061</v>
      </c>
      <c r="Y693" t="s">
        <v>2064</v>
      </c>
      <c r="Z693" t="s">
        <v>2066</v>
      </c>
      <c r="AC693" t="s">
        <v>366</v>
      </c>
      <c r="AD693" s="176">
        <v>1.5</v>
      </c>
    </row>
    <row r="694" spans="1:31" x14ac:dyDescent="0.35">
      <c r="A694" t="s">
        <v>432</v>
      </c>
      <c r="B694">
        <v>1127</v>
      </c>
      <c r="C694" t="s">
        <v>2067</v>
      </c>
      <c r="D694">
        <v>41919</v>
      </c>
      <c r="E694" t="s">
        <v>2067</v>
      </c>
      <c r="F694" t="s">
        <v>396</v>
      </c>
      <c r="H694">
        <v>1.6</v>
      </c>
      <c r="I694">
        <v>1</v>
      </c>
      <c r="K694" t="s">
        <v>296</v>
      </c>
      <c r="L694" t="s">
        <v>640</v>
      </c>
      <c r="M694" t="s">
        <v>398</v>
      </c>
      <c r="N694" t="s">
        <v>2042</v>
      </c>
      <c r="O694">
        <v>1</v>
      </c>
      <c r="P694" t="s">
        <v>306</v>
      </c>
      <c r="Q694" s="164">
        <v>31056</v>
      </c>
      <c r="R694" s="164">
        <v>31291</v>
      </c>
      <c r="T694" t="s">
        <v>2068</v>
      </c>
      <c r="V694" t="s">
        <v>2069</v>
      </c>
      <c r="W694" t="s">
        <v>2070</v>
      </c>
      <c r="X694" t="s">
        <v>2067</v>
      </c>
      <c r="Y694" t="s">
        <v>2069</v>
      </c>
      <c r="Z694" t="s">
        <v>2071</v>
      </c>
      <c r="AC694" t="s">
        <v>366</v>
      </c>
      <c r="AD694" s="176">
        <v>1.6</v>
      </c>
    </row>
    <row r="695" spans="1:31" x14ac:dyDescent="0.35">
      <c r="A695" t="s">
        <v>403</v>
      </c>
      <c r="B695">
        <v>1130</v>
      </c>
      <c r="C695" t="s">
        <v>2072</v>
      </c>
      <c r="D695">
        <v>42100</v>
      </c>
      <c r="E695" t="s">
        <v>2072</v>
      </c>
      <c r="F695" t="s">
        <v>396</v>
      </c>
      <c r="H695" s="174">
        <f t="shared" ref="H695:H715" si="28">AD695</f>
        <v>1</v>
      </c>
      <c r="I695">
        <v>0.9</v>
      </c>
      <c r="K695" t="s">
        <v>404</v>
      </c>
      <c r="L695" t="s">
        <v>397</v>
      </c>
      <c r="M695" t="s">
        <v>398</v>
      </c>
      <c r="N695" t="s">
        <v>1939</v>
      </c>
      <c r="O695">
        <v>1</v>
      </c>
      <c r="P695" t="s">
        <v>306</v>
      </c>
      <c r="Q695" s="164">
        <v>39456</v>
      </c>
      <c r="R695" s="164">
        <v>39692</v>
      </c>
      <c r="S695" s="164">
        <v>42614</v>
      </c>
      <c r="T695" t="s">
        <v>2073</v>
      </c>
      <c r="V695" t="s">
        <v>2074</v>
      </c>
      <c r="W695" t="s">
        <v>2075</v>
      </c>
      <c r="X695" t="s">
        <v>2072</v>
      </c>
      <c r="Y695" t="s">
        <v>2074</v>
      </c>
      <c r="Z695" t="s">
        <v>2076</v>
      </c>
      <c r="AC695" t="s">
        <v>366</v>
      </c>
      <c r="AD695" s="176">
        <v>1</v>
      </c>
      <c r="AE695" s="177" t="s">
        <v>16954</v>
      </c>
    </row>
    <row r="696" spans="1:31" x14ac:dyDescent="0.35">
      <c r="A696" t="s">
        <v>566</v>
      </c>
      <c r="B696">
        <v>1226</v>
      </c>
      <c r="C696" t="s">
        <v>2077</v>
      </c>
      <c r="D696">
        <v>42201</v>
      </c>
      <c r="E696" t="s">
        <v>2077</v>
      </c>
      <c r="F696" t="s">
        <v>396</v>
      </c>
      <c r="H696" s="174">
        <f t="shared" si="28"/>
        <v>1</v>
      </c>
      <c r="I696">
        <v>1</v>
      </c>
      <c r="K696" t="s">
        <v>404</v>
      </c>
      <c r="L696" t="s">
        <v>397</v>
      </c>
      <c r="M696" t="s">
        <v>398</v>
      </c>
      <c r="N696" t="s">
        <v>2078</v>
      </c>
      <c r="O696">
        <v>1</v>
      </c>
      <c r="P696" t="s">
        <v>306</v>
      </c>
      <c r="Q696" t="s">
        <v>2079</v>
      </c>
      <c r="R696" s="164">
        <v>39326</v>
      </c>
      <c r="S696" s="164">
        <v>44655</v>
      </c>
      <c r="T696" t="s">
        <v>2080</v>
      </c>
      <c r="V696" t="s">
        <v>2081</v>
      </c>
      <c r="W696" t="s">
        <v>2082</v>
      </c>
      <c r="X696" t="s">
        <v>2077</v>
      </c>
      <c r="Y696" t="s">
        <v>2081</v>
      </c>
      <c r="Z696" t="s">
        <v>2083</v>
      </c>
      <c r="AC696" t="s">
        <v>308</v>
      </c>
      <c r="AD696" s="176">
        <v>1</v>
      </c>
      <c r="AE696" s="177" t="s">
        <v>16954</v>
      </c>
    </row>
    <row r="697" spans="1:31" x14ac:dyDescent="0.35">
      <c r="A697" t="s">
        <v>317</v>
      </c>
      <c r="B697">
        <v>1187</v>
      </c>
      <c r="C697" t="s">
        <v>2084</v>
      </c>
      <c r="D697">
        <v>42203</v>
      </c>
      <c r="E697" t="s">
        <v>2084</v>
      </c>
      <c r="F697" t="s">
        <v>396</v>
      </c>
      <c r="H697" s="174">
        <f t="shared" si="28"/>
        <v>1.1000000000000001</v>
      </c>
      <c r="I697">
        <v>0.9</v>
      </c>
      <c r="K697" t="s">
        <v>404</v>
      </c>
      <c r="L697" t="s">
        <v>397</v>
      </c>
      <c r="M697" t="s">
        <v>398</v>
      </c>
      <c r="N697" t="s">
        <v>2085</v>
      </c>
      <c r="O697">
        <v>1</v>
      </c>
      <c r="P697" t="s">
        <v>306</v>
      </c>
      <c r="Q697" t="s">
        <v>1649</v>
      </c>
      <c r="R697" s="164">
        <v>40787</v>
      </c>
      <c r="S697" s="164">
        <v>45536</v>
      </c>
      <c r="T697" t="s">
        <v>2086</v>
      </c>
      <c r="V697" t="s">
        <v>2087</v>
      </c>
      <c r="W697" t="s">
        <v>2088</v>
      </c>
      <c r="X697" t="s">
        <v>2084</v>
      </c>
      <c r="Y697" t="s">
        <v>2087</v>
      </c>
      <c r="Z697" t="s">
        <v>2089</v>
      </c>
      <c r="AC697" t="s">
        <v>366</v>
      </c>
      <c r="AD697" s="176">
        <v>1.1000000000000001</v>
      </c>
      <c r="AE697" s="177" t="s">
        <v>16954</v>
      </c>
    </row>
    <row r="698" spans="1:31" x14ac:dyDescent="0.35">
      <c r="A698" t="s">
        <v>414</v>
      </c>
      <c r="B698">
        <v>1085</v>
      </c>
      <c r="C698" t="s">
        <v>2090</v>
      </c>
      <c r="D698">
        <v>42203</v>
      </c>
      <c r="E698" t="s">
        <v>2084</v>
      </c>
      <c r="F698" t="s">
        <v>396</v>
      </c>
      <c r="H698" s="174">
        <f t="shared" si="28"/>
        <v>1.1000000000000001</v>
      </c>
      <c r="I698">
        <v>0.9</v>
      </c>
      <c r="K698" t="s">
        <v>404</v>
      </c>
      <c r="L698" t="s">
        <v>397</v>
      </c>
      <c r="M698" t="s">
        <v>398</v>
      </c>
      <c r="N698" t="s">
        <v>2085</v>
      </c>
      <c r="O698">
        <v>1</v>
      </c>
      <c r="P698" t="s">
        <v>306</v>
      </c>
      <c r="Q698" t="s">
        <v>674</v>
      </c>
      <c r="R698" s="164">
        <v>29735</v>
      </c>
      <c r="S698" s="164">
        <v>36039</v>
      </c>
      <c r="T698" t="s">
        <v>2086</v>
      </c>
      <c r="V698" t="s">
        <v>2087</v>
      </c>
      <c r="W698" t="s">
        <v>2088</v>
      </c>
      <c r="X698" t="s">
        <v>2084</v>
      </c>
      <c r="Y698" t="s">
        <v>2087</v>
      </c>
      <c r="Z698" t="s">
        <v>2091</v>
      </c>
      <c r="AC698" t="s">
        <v>366</v>
      </c>
      <c r="AD698" s="176">
        <v>1.1000000000000001</v>
      </c>
      <c r="AE698" s="177" t="s">
        <v>16954</v>
      </c>
    </row>
    <row r="699" spans="1:31" x14ac:dyDescent="0.35">
      <c r="A699" t="s">
        <v>317</v>
      </c>
      <c r="B699">
        <v>1166</v>
      </c>
      <c r="C699" t="s">
        <v>2092</v>
      </c>
      <c r="D699">
        <v>42206</v>
      </c>
      <c r="E699" t="s">
        <v>2093</v>
      </c>
      <c r="F699" t="s">
        <v>396</v>
      </c>
      <c r="H699" s="174">
        <f t="shared" si="28"/>
        <v>1.1000000000000001</v>
      </c>
      <c r="I699">
        <v>0.9</v>
      </c>
      <c r="K699" t="s">
        <v>404</v>
      </c>
      <c r="L699" t="s">
        <v>397</v>
      </c>
      <c r="M699" t="s">
        <v>398</v>
      </c>
      <c r="N699" t="s">
        <v>2085</v>
      </c>
      <c r="O699">
        <v>1</v>
      </c>
      <c r="P699" t="s">
        <v>306</v>
      </c>
      <c r="Q699" s="164">
        <v>37995</v>
      </c>
      <c r="R699" s="164">
        <v>38231</v>
      </c>
      <c r="S699" s="164">
        <v>45536</v>
      </c>
      <c r="T699" t="s">
        <v>2094</v>
      </c>
      <c r="V699" t="s">
        <v>2095</v>
      </c>
      <c r="W699" t="s">
        <v>2096</v>
      </c>
      <c r="X699" t="s">
        <v>2093</v>
      </c>
      <c r="Y699" t="s">
        <v>2095</v>
      </c>
      <c r="Z699" t="s">
        <v>2097</v>
      </c>
      <c r="AC699" t="s">
        <v>366</v>
      </c>
      <c r="AD699" s="176">
        <v>1.1000000000000001</v>
      </c>
      <c r="AE699" s="177" t="s">
        <v>16954</v>
      </c>
    </row>
    <row r="700" spans="1:31" x14ac:dyDescent="0.35">
      <c r="A700" t="s">
        <v>314</v>
      </c>
      <c r="B700">
        <v>1169</v>
      </c>
      <c r="C700" t="s">
        <v>2098</v>
      </c>
      <c r="D700">
        <v>42207</v>
      </c>
      <c r="E700" t="s">
        <v>2099</v>
      </c>
      <c r="F700" t="s">
        <v>396</v>
      </c>
      <c r="H700" s="174">
        <f t="shared" si="28"/>
        <v>1.3</v>
      </c>
      <c r="I700">
        <v>1.3</v>
      </c>
      <c r="K700" t="s">
        <v>404</v>
      </c>
      <c r="L700" t="s">
        <v>397</v>
      </c>
      <c r="M700" t="s">
        <v>398</v>
      </c>
      <c r="N700" t="s">
        <v>2085</v>
      </c>
      <c r="O700">
        <v>1</v>
      </c>
      <c r="P700" t="s">
        <v>306</v>
      </c>
      <c r="Q700" s="164">
        <v>32882</v>
      </c>
      <c r="R700" s="164">
        <v>33117</v>
      </c>
      <c r="S700" s="164">
        <v>35309</v>
      </c>
      <c r="T700" t="s">
        <v>2100</v>
      </c>
      <c r="V700" t="s">
        <v>2101</v>
      </c>
      <c r="W700" t="s">
        <v>2102</v>
      </c>
      <c r="X700" t="s">
        <v>2103</v>
      </c>
      <c r="Y700" t="s">
        <v>2101</v>
      </c>
      <c r="Z700" t="s">
        <v>2104</v>
      </c>
      <c r="AC700" t="s">
        <v>366</v>
      </c>
      <c r="AD700" s="176">
        <v>1.3</v>
      </c>
      <c r="AE700" s="177" t="s">
        <v>16954</v>
      </c>
    </row>
    <row r="701" spans="1:31" x14ac:dyDescent="0.35">
      <c r="A701" t="s">
        <v>314</v>
      </c>
      <c r="B701">
        <v>1170</v>
      </c>
      <c r="C701" t="s">
        <v>2105</v>
      </c>
      <c r="D701">
        <v>42207</v>
      </c>
      <c r="E701" t="s">
        <v>2099</v>
      </c>
      <c r="F701" t="s">
        <v>396</v>
      </c>
      <c r="H701" s="174">
        <f t="shared" si="28"/>
        <v>1.3</v>
      </c>
      <c r="I701">
        <v>1.3</v>
      </c>
      <c r="K701" t="s">
        <v>404</v>
      </c>
      <c r="L701" t="s">
        <v>397</v>
      </c>
      <c r="M701" t="s">
        <v>398</v>
      </c>
      <c r="N701" t="s">
        <v>2085</v>
      </c>
      <c r="O701">
        <v>1</v>
      </c>
      <c r="P701" t="s">
        <v>306</v>
      </c>
      <c r="Q701" s="164">
        <v>32882</v>
      </c>
      <c r="R701" s="164">
        <v>33117</v>
      </c>
      <c r="S701" s="164">
        <v>35309</v>
      </c>
      <c r="T701" t="s">
        <v>2100</v>
      </c>
      <c r="V701" t="s">
        <v>2101</v>
      </c>
      <c r="W701" t="s">
        <v>2102</v>
      </c>
      <c r="X701" t="s">
        <v>2103</v>
      </c>
      <c r="Y701" t="s">
        <v>2101</v>
      </c>
      <c r="Z701" t="s">
        <v>2106</v>
      </c>
      <c r="AC701" t="s">
        <v>366</v>
      </c>
      <c r="AD701" s="176">
        <v>1.3</v>
      </c>
      <c r="AE701" s="177" t="s">
        <v>16954</v>
      </c>
    </row>
    <row r="702" spans="1:31" x14ac:dyDescent="0.35">
      <c r="A702" t="s">
        <v>314</v>
      </c>
      <c r="B702">
        <v>1171</v>
      </c>
      <c r="C702" t="s">
        <v>2107</v>
      </c>
      <c r="D702">
        <v>42207</v>
      </c>
      <c r="E702" t="s">
        <v>2099</v>
      </c>
      <c r="F702" t="s">
        <v>396</v>
      </c>
      <c r="H702" s="174">
        <f t="shared" si="28"/>
        <v>1.3</v>
      </c>
      <c r="I702">
        <v>1.3</v>
      </c>
      <c r="K702" t="s">
        <v>404</v>
      </c>
      <c r="L702" t="s">
        <v>397</v>
      </c>
      <c r="M702" t="s">
        <v>398</v>
      </c>
      <c r="N702" t="s">
        <v>2085</v>
      </c>
      <c r="O702">
        <v>1</v>
      </c>
      <c r="P702" t="s">
        <v>306</v>
      </c>
      <c r="Q702" s="164">
        <v>33247</v>
      </c>
      <c r="R702" s="164">
        <v>33482</v>
      </c>
      <c r="S702" s="164">
        <v>35309</v>
      </c>
      <c r="T702" t="s">
        <v>2100</v>
      </c>
      <c r="V702" t="s">
        <v>2101</v>
      </c>
      <c r="W702" t="s">
        <v>2102</v>
      </c>
      <c r="X702" t="s">
        <v>2103</v>
      </c>
      <c r="Y702" t="s">
        <v>2101</v>
      </c>
      <c r="Z702" t="s">
        <v>2108</v>
      </c>
      <c r="AC702" t="s">
        <v>366</v>
      </c>
      <c r="AD702" s="176">
        <v>1.3</v>
      </c>
      <c r="AE702" s="177" t="s">
        <v>16954</v>
      </c>
    </row>
    <row r="703" spans="1:31" x14ac:dyDescent="0.35">
      <c r="A703" t="s">
        <v>711</v>
      </c>
      <c r="B703">
        <v>1238</v>
      </c>
      <c r="C703" t="s">
        <v>2109</v>
      </c>
      <c r="D703">
        <v>42209</v>
      </c>
      <c r="E703" t="s">
        <v>2109</v>
      </c>
      <c r="F703" t="s">
        <v>396</v>
      </c>
      <c r="H703" s="174">
        <f t="shared" si="28"/>
        <v>1.2</v>
      </c>
      <c r="I703">
        <v>0.8</v>
      </c>
      <c r="K703" t="s">
        <v>0</v>
      </c>
      <c r="L703" t="s">
        <v>397</v>
      </c>
      <c r="M703" t="s">
        <v>398</v>
      </c>
      <c r="N703" t="s">
        <v>2085</v>
      </c>
      <c r="O703">
        <v>1</v>
      </c>
      <c r="P703" t="s">
        <v>306</v>
      </c>
      <c r="Q703" t="s">
        <v>2110</v>
      </c>
      <c r="R703" s="164">
        <v>40179</v>
      </c>
      <c r="T703" t="s">
        <v>2111</v>
      </c>
      <c r="V703" t="s">
        <v>2112</v>
      </c>
      <c r="W703" t="s">
        <v>2113</v>
      </c>
      <c r="X703" t="s">
        <v>2109</v>
      </c>
      <c r="Y703" t="s">
        <v>2114</v>
      </c>
      <c r="Z703" t="s">
        <v>2115</v>
      </c>
      <c r="AC703" t="s">
        <v>366</v>
      </c>
      <c r="AD703" s="176">
        <v>1.2</v>
      </c>
      <c r="AE703" s="177" t="s">
        <v>16954</v>
      </c>
    </row>
    <row r="704" spans="1:31" x14ac:dyDescent="0.35">
      <c r="A704" t="s">
        <v>438</v>
      </c>
      <c r="B704">
        <v>1227</v>
      </c>
      <c r="C704" t="s">
        <v>2116</v>
      </c>
      <c r="D704">
        <v>42209</v>
      </c>
      <c r="E704" t="s">
        <v>2109</v>
      </c>
      <c r="F704" t="s">
        <v>396</v>
      </c>
      <c r="H704" s="174">
        <f t="shared" si="28"/>
        <v>1.2</v>
      </c>
      <c r="I704">
        <v>0.8</v>
      </c>
      <c r="K704" t="s">
        <v>0</v>
      </c>
      <c r="L704" t="s">
        <v>397</v>
      </c>
      <c r="M704" t="s">
        <v>398</v>
      </c>
      <c r="N704" t="s">
        <v>2085</v>
      </c>
      <c r="O704">
        <v>1</v>
      </c>
      <c r="P704" t="s">
        <v>306</v>
      </c>
      <c r="Q704" t="s">
        <v>919</v>
      </c>
      <c r="R704" s="164">
        <v>41153</v>
      </c>
      <c r="T704" t="s">
        <v>2111</v>
      </c>
      <c r="V704" t="s">
        <v>2112</v>
      </c>
      <c r="W704" t="s">
        <v>2113</v>
      </c>
      <c r="X704" t="s">
        <v>2109</v>
      </c>
      <c r="Y704" t="s">
        <v>2114</v>
      </c>
      <c r="Z704" t="s">
        <v>2117</v>
      </c>
      <c r="AC704" t="s">
        <v>366</v>
      </c>
      <c r="AD704" s="176">
        <v>1.2</v>
      </c>
      <c r="AE704" s="177" t="s">
        <v>16954</v>
      </c>
    </row>
    <row r="705" spans="1:31" x14ac:dyDescent="0.35">
      <c r="A705" t="s">
        <v>454</v>
      </c>
      <c r="B705">
        <v>1045</v>
      </c>
      <c r="C705" t="s">
        <v>2118</v>
      </c>
      <c r="D705">
        <v>42213</v>
      </c>
      <c r="E705" t="s">
        <v>2119</v>
      </c>
      <c r="F705" t="s">
        <v>396</v>
      </c>
      <c r="H705" s="174">
        <f t="shared" si="28"/>
        <v>1.7</v>
      </c>
      <c r="I705">
        <v>1.1000000000000001</v>
      </c>
      <c r="K705" t="s">
        <v>404</v>
      </c>
      <c r="L705" t="s">
        <v>410</v>
      </c>
      <c r="M705" t="s">
        <v>398</v>
      </c>
      <c r="N705" t="s">
        <v>1538</v>
      </c>
      <c r="O705">
        <v>1</v>
      </c>
      <c r="P705" t="s">
        <v>306</v>
      </c>
      <c r="Q705" s="164">
        <v>30074</v>
      </c>
      <c r="R705" s="164">
        <v>30015</v>
      </c>
      <c r="S705" s="164">
        <v>30015</v>
      </c>
      <c r="T705" t="s">
        <v>2120</v>
      </c>
      <c r="V705" t="s">
        <v>2121</v>
      </c>
      <c r="W705" t="s">
        <v>2122</v>
      </c>
      <c r="X705" t="s">
        <v>2119</v>
      </c>
      <c r="Y705" t="s">
        <v>2121</v>
      </c>
      <c r="Z705" t="s">
        <v>2123</v>
      </c>
      <c r="AC705" t="s">
        <v>357</v>
      </c>
      <c r="AD705" s="176">
        <v>1.7</v>
      </c>
      <c r="AE705" s="177" t="s">
        <v>16954</v>
      </c>
    </row>
    <row r="706" spans="1:31" x14ac:dyDescent="0.35">
      <c r="A706" t="s">
        <v>454</v>
      </c>
      <c r="B706">
        <v>1135</v>
      </c>
      <c r="C706" t="s">
        <v>2118</v>
      </c>
      <c r="D706">
        <v>42213</v>
      </c>
      <c r="E706" t="s">
        <v>2119</v>
      </c>
      <c r="F706" t="s">
        <v>396</v>
      </c>
      <c r="H706" s="174">
        <f t="shared" si="28"/>
        <v>1.7</v>
      </c>
      <c r="I706">
        <v>1.1000000000000001</v>
      </c>
      <c r="K706" t="s">
        <v>404</v>
      </c>
      <c r="L706" t="s">
        <v>410</v>
      </c>
      <c r="M706" t="s">
        <v>398</v>
      </c>
      <c r="N706" t="s">
        <v>1538</v>
      </c>
      <c r="O706">
        <v>1</v>
      </c>
      <c r="P706" t="s">
        <v>1</v>
      </c>
      <c r="Q706" s="164">
        <v>30074</v>
      </c>
      <c r="R706" s="164">
        <v>30015</v>
      </c>
      <c r="S706" s="164">
        <v>30015</v>
      </c>
      <c r="T706" t="s">
        <v>2120</v>
      </c>
      <c r="V706" t="s">
        <v>2121</v>
      </c>
      <c r="W706" t="s">
        <v>2122</v>
      </c>
      <c r="X706" t="s">
        <v>2119</v>
      </c>
      <c r="Y706" t="s">
        <v>2121</v>
      </c>
      <c r="Z706" t="s">
        <v>2124</v>
      </c>
      <c r="AC706" t="s">
        <v>357</v>
      </c>
      <c r="AD706" s="176">
        <v>1.7</v>
      </c>
      <c r="AE706" s="177" t="s">
        <v>16954</v>
      </c>
    </row>
    <row r="707" spans="1:31" x14ac:dyDescent="0.35">
      <c r="A707" t="s">
        <v>584</v>
      </c>
      <c r="B707">
        <v>1128</v>
      </c>
      <c r="C707" t="s">
        <v>2125</v>
      </c>
      <c r="D707">
        <v>42213</v>
      </c>
      <c r="E707" t="s">
        <v>2119</v>
      </c>
      <c r="F707" t="s">
        <v>396</v>
      </c>
      <c r="H707" s="174">
        <f t="shared" si="28"/>
        <v>1.7</v>
      </c>
      <c r="I707">
        <v>1.1000000000000001</v>
      </c>
      <c r="K707" t="s">
        <v>404</v>
      </c>
      <c r="L707" t="s">
        <v>397</v>
      </c>
      <c r="M707" t="s">
        <v>398</v>
      </c>
      <c r="N707" t="s">
        <v>1538</v>
      </c>
      <c r="O707">
        <v>1</v>
      </c>
      <c r="P707" t="s">
        <v>306</v>
      </c>
      <c r="Q707" t="s">
        <v>1771</v>
      </c>
      <c r="R707" s="164">
        <v>30405</v>
      </c>
      <c r="S707" s="164">
        <v>31656</v>
      </c>
      <c r="T707" t="s">
        <v>2120</v>
      </c>
      <c r="V707" t="s">
        <v>2121</v>
      </c>
      <c r="W707" t="s">
        <v>2122</v>
      </c>
      <c r="X707" t="s">
        <v>2119</v>
      </c>
      <c r="Y707" t="s">
        <v>2121</v>
      </c>
      <c r="Z707" t="s">
        <v>2126</v>
      </c>
      <c r="AC707" t="s">
        <v>357</v>
      </c>
      <c r="AD707" s="176">
        <v>1.7</v>
      </c>
      <c r="AE707" s="177" t="s">
        <v>16954</v>
      </c>
    </row>
    <row r="708" spans="1:31" x14ac:dyDescent="0.35">
      <c r="A708" t="s">
        <v>584</v>
      </c>
      <c r="B708">
        <v>1143</v>
      </c>
      <c r="C708" t="s">
        <v>2119</v>
      </c>
      <c r="D708">
        <v>42213</v>
      </c>
      <c r="E708" t="s">
        <v>2119</v>
      </c>
      <c r="F708" t="s">
        <v>396</v>
      </c>
      <c r="H708" s="174">
        <f t="shared" si="28"/>
        <v>1.7</v>
      </c>
      <c r="I708">
        <v>1.1000000000000001</v>
      </c>
      <c r="K708" t="s">
        <v>404</v>
      </c>
      <c r="L708" t="s">
        <v>397</v>
      </c>
      <c r="M708" t="s">
        <v>398</v>
      </c>
      <c r="N708" t="s">
        <v>1538</v>
      </c>
      <c r="O708">
        <v>1</v>
      </c>
      <c r="P708" t="s">
        <v>306</v>
      </c>
      <c r="Q708" s="164">
        <v>31421</v>
      </c>
      <c r="R708" s="164">
        <v>31656</v>
      </c>
      <c r="S708" s="164">
        <v>42248</v>
      </c>
      <c r="T708" t="s">
        <v>2120</v>
      </c>
      <c r="V708" t="s">
        <v>2121</v>
      </c>
      <c r="W708" t="s">
        <v>2122</v>
      </c>
      <c r="X708" t="s">
        <v>2119</v>
      </c>
      <c r="Y708" t="s">
        <v>2121</v>
      </c>
      <c r="Z708" t="s">
        <v>2127</v>
      </c>
      <c r="AC708" t="s">
        <v>357</v>
      </c>
      <c r="AD708" s="176">
        <v>1.7</v>
      </c>
      <c r="AE708" s="177" t="s">
        <v>16954</v>
      </c>
    </row>
    <row r="709" spans="1:31" x14ac:dyDescent="0.35">
      <c r="A709" t="s">
        <v>584</v>
      </c>
      <c r="B709">
        <v>1188</v>
      </c>
      <c r="C709" t="s">
        <v>2128</v>
      </c>
      <c r="D709">
        <v>42213</v>
      </c>
      <c r="E709" t="s">
        <v>2119</v>
      </c>
      <c r="F709" t="s">
        <v>396</v>
      </c>
      <c r="H709" s="174">
        <f t="shared" si="28"/>
        <v>1.7</v>
      </c>
      <c r="I709">
        <v>1.1000000000000001</v>
      </c>
      <c r="K709" t="s">
        <v>404</v>
      </c>
      <c r="L709" t="s">
        <v>397</v>
      </c>
      <c r="M709" t="s">
        <v>398</v>
      </c>
      <c r="N709" t="s">
        <v>1538</v>
      </c>
      <c r="O709">
        <v>1</v>
      </c>
      <c r="P709" t="s">
        <v>306</v>
      </c>
      <c r="Q709" s="164">
        <v>32517</v>
      </c>
      <c r="R709" s="164">
        <v>32752</v>
      </c>
      <c r="S709" s="164">
        <v>42248</v>
      </c>
      <c r="T709" t="s">
        <v>2120</v>
      </c>
      <c r="V709" t="s">
        <v>2121</v>
      </c>
      <c r="W709" t="s">
        <v>2122</v>
      </c>
      <c r="X709" t="s">
        <v>2119</v>
      </c>
      <c r="Y709" t="s">
        <v>2121</v>
      </c>
      <c r="Z709" t="s">
        <v>2129</v>
      </c>
      <c r="AC709" t="s">
        <v>357</v>
      </c>
      <c r="AD709" s="176">
        <v>1.7</v>
      </c>
      <c r="AE709" s="177" t="s">
        <v>16954</v>
      </c>
    </row>
    <row r="710" spans="1:31" x14ac:dyDescent="0.35">
      <c r="A710" t="s">
        <v>584</v>
      </c>
      <c r="B710">
        <v>1187</v>
      </c>
      <c r="C710" t="s">
        <v>2130</v>
      </c>
      <c r="D710">
        <v>42214</v>
      </c>
      <c r="E710" t="s">
        <v>2131</v>
      </c>
      <c r="F710" t="s">
        <v>396</v>
      </c>
      <c r="H710" s="174">
        <f t="shared" si="28"/>
        <v>1.5</v>
      </c>
      <c r="I710">
        <v>0.9</v>
      </c>
      <c r="K710" t="s">
        <v>404</v>
      </c>
      <c r="L710" t="s">
        <v>397</v>
      </c>
      <c r="M710" t="s">
        <v>398</v>
      </c>
      <c r="N710" t="s">
        <v>1538</v>
      </c>
      <c r="O710">
        <v>1</v>
      </c>
      <c r="P710" t="s">
        <v>306</v>
      </c>
      <c r="Q710" s="164">
        <v>32517</v>
      </c>
      <c r="R710" s="164">
        <v>32752</v>
      </c>
      <c r="S710" s="164">
        <v>42248</v>
      </c>
      <c r="T710" t="s">
        <v>2132</v>
      </c>
      <c r="V710" t="s">
        <v>2133</v>
      </c>
      <c r="W710" t="s">
        <v>2134</v>
      </c>
      <c r="X710" t="s">
        <v>2131</v>
      </c>
      <c r="Y710" t="s">
        <v>2133</v>
      </c>
      <c r="Z710" t="s">
        <v>2135</v>
      </c>
      <c r="AC710" t="s">
        <v>357</v>
      </c>
      <c r="AD710" s="176">
        <v>1.5</v>
      </c>
      <c r="AE710" s="177" t="s">
        <v>16954</v>
      </c>
    </row>
    <row r="711" spans="1:31" x14ac:dyDescent="0.35">
      <c r="A711" t="s">
        <v>314</v>
      </c>
      <c r="B711">
        <v>1164</v>
      </c>
      <c r="C711" t="s">
        <v>2136</v>
      </c>
      <c r="D711">
        <v>42214</v>
      </c>
      <c r="E711" t="s">
        <v>2131</v>
      </c>
      <c r="F711" t="s">
        <v>396</v>
      </c>
      <c r="H711" s="174">
        <f t="shared" si="28"/>
        <v>1.5</v>
      </c>
      <c r="I711">
        <v>0.9</v>
      </c>
      <c r="K711" t="s">
        <v>404</v>
      </c>
      <c r="L711" t="s">
        <v>397</v>
      </c>
      <c r="M711" t="s">
        <v>398</v>
      </c>
      <c r="N711" t="s">
        <v>1538</v>
      </c>
      <c r="O711">
        <v>1</v>
      </c>
      <c r="P711" t="s">
        <v>306</v>
      </c>
      <c r="Q711" s="164">
        <v>32517</v>
      </c>
      <c r="R711" s="164">
        <v>32752</v>
      </c>
      <c r="S711" s="164">
        <v>39189</v>
      </c>
      <c r="T711" t="s">
        <v>2132</v>
      </c>
      <c r="V711" t="s">
        <v>2133</v>
      </c>
      <c r="W711" t="s">
        <v>2134</v>
      </c>
      <c r="X711" t="s">
        <v>2131</v>
      </c>
      <c r="Y711" t="s">
        <v>2133</v>
      </c>
      <c r="Z711" t="s">
        <v>2137</v>
      </c>
      <c r="AC711" t="s">
        <v>357</v>
      </c>
      <c r="AD711" s="176">
        <v>1.5</v>
      </c>
      <c r="AE711" s="177" t="s">
        <v>16954</v>
      </c>
    </row>
    <row r="712" spans="1:31" x14ac:dyDescent="0.35">
      <c r="A712" t="s">
        <v>419</v>
      </c>
      <c r="B712">
        <v>1176</v>
      </c>
      <c r="C712" t="s">
        <v>2138</v>
      </c>
      <c r="D712">
        <v>42221</v>
      </c>
      <c r="E712" t="s">
        <v>2138</v>
      </c>
      <c r="F712" t="s">
        <v>396</v>
      </c>
      <c r="H712" s="174">
        <f t="shared" si="28"/>
        <v>1.1000000000000001</v>
      </c>
      <c r="I712">
        <v>1</v>
      </c>
      <c r="K712" t="s">
        <v>404</v>
      </c>
      <c r="L712" t="s">
        <v>397</v>
      </c>
      <c r="M712" t="s">
        <v>398</v>
      </c>
      <c r="N712" t="s">
        <v>2085</v>
      </c>
      <c r="O712">
        <v>1</v>
      </c>
      <c r="P712" t="s">
        <v>306</v>
      </c>
      <c r="Q712" s="164">
        <v>39091</v>
      </c>
      <c r="R712" s="164">
        <v>39326</v>
      </c>
      <c r="S712" s="164">
        <v>41883</v>
      </c>
      <c r="T712" t="s">
        <v>2139</v>
      </c>
      <c r="V712" t="s">
        <v>2140</v>
      </c>
      <c r="W712" t="s">
        <v>2141</v>
      </c>
      <c r="X712" t="s">
        <v>2138</v>
      </c>
      <c r="Y712" t="s">
        <v>2140</v>
      </c>
      <c r="Z712" t="s">
        <v>2142</v>
      </c>
      <c r="AC712" t="s">
        <v>366</v>
      </c>
      <c r="AD712" s="176">
        <v>1.1000000000000001</v>
      </c>
      <c r="AE712" s="177" t="s">
        <v>16954</v>
      </c>
    </row>
    <row r="713" spans="1:31" x14ac:dyDescent="0.35">
      <c r="A713" t="s">
        <v>419</v>
      </c>
      <c r="B713">
        <v>1178</v>
      </c>
      <c r="C713" t="s">
        <v>2143</v>
      </c>
      <c r="D713">
        <v>42222</v>
      </c>
      <c r="E713" t="s">
        <v>2143</v>
      </c>
      <c r="F713" t="s">
        <v>396</v>
      </c>
      <c r="H713" s="174">
        <f t="shared" si="28"/>
        <v>1.3</v>
      </c>
      <c r="I713">
        <v>1.1000000000000001</v>
      </c>
      <c r="K713" t="s">
        <v>404</v>
      </c>
      <c r="L713" t="s">
        <v>397</v>
      </c>
      <c r="M713" t="s">
        <v>398</v>
      </c>
      <c r="N713" t="s">
        <v>2085</v>
      </c>
      <c r="O713">
        <v>1</v>
      </c>
      <c r="P713" t="s">
        <v>306</v>
      </c>
      <c r="Q713" s="164">
        <v>39299</v>
      </c>
      <c r="R713" s="164">
        <v>39326</v>
      </c>
      <c r="S713" s="164">
        <v>42979</v>
      </c>
      <c r="T713" t="s">
        <v>2144</v>
      </c>
      <c r="V713" t="s">
        <v>2145</v>
      </c>
      <c r="W713" t="s">
        <v>2146</v>
      </c>
      <c r="X713" t="s">
        <v>2143</v>
      </c>
      <c r="Y713" t="s">
        <v>2145</v>
      </c>
      <c r="Z713" t="s">
        <v>2147</v>
      </c>
      <c r="AC713" t="s">
        <v>366</v>
      </c>
      <c r="AD713" s="176">
        <v>1.3</v>
      </c>
      <c r="AE713" s="177" t="s">
        <v>16954</v>
      </c>
    </row>
    <row r="714" spans="1:31" x14ac:dyDescent="0.35">
      <c r="A714" t="s">
        <v>454</v>
      </c>
      <c r="B714">
        <v>1465</v>
      </c>
      <c r="C714" t="s">
        <v>2148</v>
      </c>
      <c r="D714">
        <v>42223</v>
      </c>
      <c r="E714" t="s">
        <v>2148</v>
      </c>
      <c r="F714" t="s">
        <v>396</v>
      </c>
      <c r="G714" s="163">
        <v>3650</v>
      </c>
      <c r="H714" s="174">
        <f t="shared" si="28"/>
        <v>1.4</v>
      </c>
      <c r="I714">
        <v>1</v>
      </c>
      <c r="J714" t="s">
        <v>295</v>
      </c>
      <c r="K714" t="s">
        <v>0</v>
      </c>
      <c r="L714" t="s">
        <v>397</v>
      </c>
      <c r="M714" t="s">
        <v>398</v>
      </c>
      <c r="N714" t="s">
        <v>2149</v>
      </c>
      <c r="O714">
        <v>1</v>
      </c>
      <c r="P714" t="s">
        <v>306</v>
      </c>
      <c r="Q714" s="164">
        <v>42711</v>
      </c>
      <c r="R714" s="164">
        <v>42979</v>
      </c>
      <c r="T714" t="s">
        <v>2150</v>
      </c>
      <c r="V714" t="s">
        <v>2151</v>
      </c>
      <c r="W714" t="s">
        <v>2152</v>
      </c>
      <c r="X714" t="s">
        <v>2148</v>
      </c>
      <c r="Y714" t="s">
        <v>2151</v>
      </c>
      <c r="Z714" t="s">
        <v>2153</v>
      </c>
      <c r="AA714" t="s">
        <v>1</v>
      </c>
      <c r="AB714" s="164">
        <v>42635</v>
      </c>
      <c r="AC714" t="s">
        <v>308</v>
      </c>
      <c r="AD714" s="176">
        <v>1.4</v>
      </c>
      <c r="AE714" s="177" t="s">
        <v>16954</v>
      </c>
    </row>
    <row r="715" spans="1:31" x14ac:dyDescent="0.35">
      <c r="A715" t="s">
        <v>403</v>
      </c>
      <c r="B715">
        <v>1127</v>
      </c>
      <c r="C715" t="s">
        <v>2154</v>
      </c>
      <c r="D715">
        <v>42225</v>
      </c>
      <c r="E715" t="s">
        <v>2154</v>
      </c>
      <c r="F715" t="s">
        <v>396</v>
      </c>
      <c r="H715" s="174">
        <f t="shared" si="28"/>
        <v>1.2</v>
      </c>
      <c r="I715">
        <v>0.8</v>
      </c>
      <c r="K715" t="s">
        <v>404</v>
      </c>
      <c r="L715" t="s">
        <v>397</v>
      </c>
      <c r="M715" t="s">
        <v>398</v>
      </c>
      <c r="N715" t="s">
        <v>1032</v>
      </c>
      <c r="O715">
        <v>1</v>
      </c>
      <c r="P715" t="s">
        <v>306</v>
      </c>
      <c r="Q715" s="164">
        <v>38726</v>
      </c>
      <c r="R715" s="164">
        <v>38961</v>
      </c>
      <c r="S715" s="164">
        <v>41518</v>
      </c>
      <c r="T715" t="s">
        <v>2155</v>
      </c>
      <c r="V715" t="s">
        <v>2156</v>
      </c>
      <c r="W715" t="s">
        <v>2157</v>
      </c>
      <c r="X715" t="s">
        <v>2154</v>
      </c>
      <c r="Y715" t="s">
        <v>2156</v>
      </c>
      <c r="Z715" t="s">
        <v>2158</v>
      </c>
      <c r="AC715" t="s">
        <v>341</v>
      </c>
      <c r="AD715" s="176">
        <v>1.2</v>
      </c>
      <c r="AE715" s="177" t="s">
        <v>16954</v>
      </c>
    </row>
    <row r="716" spans="1:31" x14ac:dyDescent="0.35">
      <c r="A716" t="s">
        <v>476</v>
      </c>
      <c r="B716">
        <v>1251</v>
      </c>
      <c r="C716" t="s">
        <v>2159</v>
      </c>
      <c r="D716">
        <v>42304</v>
      </c>
      <c r="E716" t="s">
        <v>2159</v>
      </c>
      <c r="F716" t="s">
        <v>396</v>
      </c>
      <c r="H716">
        <v>1</v>
      </c>
      <c r="I716">
        <v>0.8</v>
      </c>
      <c r="K716" t="s">
        <v>296</v>
      </c>
      <c r="L716" t="s">
        <v>397</v>
      </c>
      <c r="M716" t="s">
        <v>398</v>
      </c>
      <c r="N716" t="s">
        <v>2160</v>
      </c>
      <c r="O716">
        <v>1</v>
      </c>
      <c r="P716" t="s">
        <v>306</v>
      </c>
      <c r="Q716" s="164">
        <v>39083</v>
      </c>
      <c r="R716" s="164">
        <v>39083</v>
      </c>
      <c r="T716" t="s">
        <v>2161</v>
      </c>
      <c r="V716" t="s">
        <v>2162</v>
      </c>
      <c r="W716" t="s">
        <v>2163</v>
      </c>
      <c r="X716" t="s">
        <v>2159</v>
      </c>
      <c r="Y716" t="s">
        <v>2162</v>
      </c>
      <c r="Z716" t="s">
        <v>2164</v>
      </c>
      <c r="AC716" t="s">
        <v>308</v>
      </c>
      <c r="AD716" s="176">
        <v>1</v>
      </c>
    </row>
    <row r="717" spans="1:31" x14ac:dyDescent="0.35">
      <c r="A717" t="s">
        <v>454</v>
      </c>
      <c r="B717">
        <v>1420</v>
      </c>
      <c r="C717" t="s">
        <v>2165</v>
      </c>
      <c r="D717">
        <v>42305</v>
      </c>
      <c r="E717" t="s">
        <v>2166</v>
      </c>
      <c r="F717" t="s">
        <v>396</v>
      </c>
      <c r="H717">
        <v>1</v>
      </c>
      <c r="I717">
        <v>1</v>
      </c>
      <c r="K717" t="s">
        <v>404</v>
      </c>
      <c r="L717" t="s">
        <v>397</v>
      </c>
      <c r="M717" t="s">
        <v>398</v>
      </c>
      <c r="N717" t="s">
        <v>2167</v>
      </c>
      <c r="O717">
        <v>1</v>
      </c>
      <c r="P717" t="s">
        <v>306</v>
      </c>
      <c r="Q717" t="s">
        <v>1649</v>
      </c>
      <c r="R717" s="164">
        <v>40787</v>
      </c>
      <c r="S717" s="164">
        <v>43678</v>
      </c>
      <c r="T717" t="s">
        <v>2168</v>
      </c>
      <c r="V717" t="s">
        <v>2169</v>
      </c>
      <c r="W717" t="s">
        <v>2170</v>
      </c>
      <c r="X717" t="s">
        <v>2166</v>
      </c>
      <c r="Y717" t="s">
        <v>2169</v>
      </c>
      <c r="Z717" t="s">
        <v>2171</v>
      </c>
      <c r="AC717" t="s">
        <v>308</v>
      </c>
      <c r="AD717" s="176">
        <v>1</v>
      </c>
    </row>
    <row r="718" spans="1:31" x14ac:dyDescent="0.35">
      <c r="A718" t="s">
        <v>291</v>
      </c>
      <c r="B718">
        <v>1162</v>
      </c>
      <c r="C718" t="s">
        <v>2172</v>
      </c>
      <c r="D718">
        <v>42305</v>
      </c>
      <c r="E718" t="s">
        <v>2166</v>
      </c>
      <c r="F718" t="s">
        <v>396</v>
      </c>
      <c r="H718">
        <v>1</v>
      </c>
      <c r="I718">
        <v>1</v>
      </c>
      <c r="K718" t="s">
        <v>296</v>
      </c>
      <c r="L718" t="s">
        <v>397</v>
      </c>
      <c r="M718" t="s">
        <v>398</v>
      </c>
      <c r="N718" t="s">
        <v>2167</v>
      </c>
      <c r="O718">
        <v>1</v>
      </c>
      <c r="P718" t="s">
        <v>1</v>
      </c>
      <c r="Q718" t="s">
        <v>2173</v>
      </c>
      <c r="R718" s="164">
        <v>42248</v>
      </c>
      <c r="T718" t="s">
        <v>2168</v>
      </c>
      <c r="V718" t="s">
        <v>2169</v>
      </c>
      <c r="W718" t="s">
        <v>2170</v>
      </c>
      <c r="X718" t="s">
        <v>2166</v>
      </c>
      <c r="Y718" t="s">
        <v>2169</v>
      </c>
      <c r="Z718" t="s">
        <v>2174</v>
      </c>
      <c r="AC718" t="s">
        <v>304</v>
      </c>
      <c r="AD718" s="176">
        <v>1</v>
      </c>
    </row>
    <row r="719" spans="1:31" x14ac:dyDescent="0.35">
      <c r="A719" t="s">
        <v>408</v>
      </c>
      <c r="B719">
        <v>1238</v>
      </c>
      <c r="C719" t="s">
        <v>2175</v>
      </c>
      <c r="D719">
        <v>42305</v>
      </c>
      <c r="E719" t="s">
        <v>2166</v>
      </c>
      <c r="F719" t="s">
        <v>396</v>
      </c>
      <c r="H719">
        <v>1</v>
      </c>
      <c r="I719">
        <v>1</v>
      </c>
      <c r="K719" t="s">
        <v>296</v>
      </c>
      <c r="L719" t="s">
        <v>397</v>
      </c>
      <c r="M719" t="s">
        <v>398</v>
      </c>
      <c r="N719" t="s">
        <v>2167</v>
      </c>
      <c r="O719">
        <v>1</v>
      </c>
      <c r="P719" t="s">
        <v>306</v>
      </c>
      <c r="Q719" s="164">
        <v>40089</v>
      </c>
      <c r="R719" s="164">
        <v>40057</v>
      </c>
      <c r="T719" t="s">
        <v>2168</v>
      </c>
      <c r="V719" t="s">
        <v>2169</v>
      </c>
      <c r="W719" t="s">
        <v>2170</v>
      </c>
      <c r="X719" t="s">
        <v>2166</v>
      </c>
      <c r="Y719" t="s">
        <v>2169</v>
      </c>
      <c r="Z719" t="s">
        <v>2176</v>
      </c>
      <c r="AC719" t="s">
        <v>308</v>
      </c>
      <c r="AD719" s="176">
        <v>1</v>
      </c>
    </row>
    <row r="720" spans="1:31" x14ac:dyDescent="0.35">
      <c r="A720" t="s">
        <v>309</v>
      </c>
      <c r="B720">
        <v>1169</v>
      </c>
      <c r="C720" t="s">
        <v>2165</v>
      </c>
      <c r="D720">
        <v>42305</v>
      </c>
      <c r="E720" t="s">
        <v>2166</v>
      </c>
      <c r="F720" t="s">
        <v>396</v>
      </c>
      <c r="H720">
        <v>1</v>
      </c>
      <c r="I720">
        <v>1</v>
      </c>
      <c r="K720" t="s">
        <v>296</v>
      </c>
      <c r="L720" t="s">
        <v>397</v>
      </c>
      <c r="M720" t="s">
        <v>398</v>
      </c>
      <c r="N720" t="s">
        <v>2167</v>
      </c>
      <c r="O720">
        <v>1</v>
      </c>
      <c r="P720" t="s">
        <v>306</v>
      </c>
      <c r="Q720" t="s">
        <v>470</v>
      </c>
      <c r="R720" s="164">
        <v>38961</v>
      </c>
      <c r="T720" t="s">
        <v>2168</v>
      </c>
      <c r="V720" t="s">
        <v>2169</v>
      </c>
      <c r="W720" t="s">
        <v>2170</v>
      </c>
      <c r="X720" t="s">
        <v>2166</v>
      </c>
      <c r="Y720" t="s">
        <v>2169</v>
      </c>
      <c r="Z720" t="s">
        <v>2177</v>
      </c>
      <c r="AC720" t="s">
        <v>308</v>
      </c>
      <c r="AD720" s="176">
        <v>1</v>
      </c>
    </row>
    <row r="721" spans="1:31" x14ac:dyDescent="0.35">
      <c r="A721" t="s">
        <v>476</v>
      </c>
      <c r="B721">
        <v>1370</v>
      </c>
      <c r="C721" t="s">
        <v>2165</v>
      </c>
      <c r="D721">
        <v>42305</v>
      </c>
      <c r="E721" t="s">
        <v>2166</v>
      </c>
      <c r="F721" t="s">
        <v>396</v>
      </c>
      <c r="G721" s="163">
        <v>2720.52</v>
      </c>
      <c r="H721">
        <v>1</v>
      </c>
      <c r="I721">
        <v>1</v>
      </c>
      <c r="J721" t="s">
        <v>1</v>
      </c>
      <c r="K721" t="s">
        <v>296</v>
      </c>
      <c r="L721" t="s">
        <v>397</v>
      </c>
      <c r="M721" t="s">
        <v>398</v>
      </c>
      <c r="N721" t="s">
        <v>2167</v>
      </c>
      <c r="O721">
        <v>1</v>
      </c>
      <c r="P721" t="s">
        <v>306</v>
      </c>
      <c r="Q721" t="s">
        <v>2178</v>
      </c>
      <c r="R721" s="164">
        <v>44440</v>
      </c>
      <c r="T721" t="s">
        <v>2168</v>
      </c>
      <c r="V721" t="s">
        <v>2169</v>
      </c>
      <c r="W721" t="s">
        <v>2170</v>
      </c>
      <c r="X721" t="s">
        <v>2166</v>
      </c>
      <c r="Y721" t="s">
        <v>2169</v>
      </c>
      <c r="Z721" t="s">
        <v>2179</v>
      </c>
      <c r="AA721" t="s">
        <v>1</v>
      </c>
      <c r="AB721" s="164">
        <v>44008</v>
      </c>
      <c r="AC721" t="s">
        <v>308</v>
      </c>
      <c r="AD721" s="176">
        <v>1</v>
      </c>
    </row>
    <row r="722" spans="1:31" x14ac:dyDescent="0.35">
      <c r="A722" t="s">
        <v>432</v>
      </c>
      <c r="B722">
        <v>1017</v>
      </c>
      <c r="C722" t="s">
        <v>2180</v>
      </c>
      <c r="D722">
        <v>42305</v>
      </c>
      <c r="E722" t="s">
        <v>2166</v>
      </c>
      <c r="F722" t="s">
        <v>396</v>
      </c>
      <c r="H722">
        <v>1</v>
      </c>
      <c r="I722">
        <v>1</v>
      </c>
      <c r="K722" t="s">
        <v>404</v>
      </c>
      <c r="L722" t="s">
        <v>410</v>
      </c>
      <c r="M722" t="s">
        <v>398</v>
      </c>
      <c r="N722" t="s">
        <v>2167</v>
      </c>
      <c r="O722">
        <v>1</v>
      </c>
      <c r="P722" t="s">
        <v>306</v>
      </c>
      <c r="Q722" s="164">
        <v>32517</v>
      </c>
      <c r="R722" s="164">
        <v>32752</v>
      </c>
      <c r="S722" s="164">
        <v>32752</v>
      </c>
      <c r="T722" t="s">
        <v>2168</v>
      </c>
      <c r="V722" t="s">
        <v>2169</v>
      </c>
      <c r="W722" t="s">
        <v>2170</v>
      </c>
      <c r="X722" t="s">
        <v>2166</v>
      </c>
      <c r="Y722" t="s">
        <v>2169</v>
      </c>
      <c r="Z722" t="s">
        <v>2181</v>
      </c>
      <c r="AC722" t="s">
        <v>308</v>
      </c>
      <c r="AD722" s="176">
        <v>1</v>
      </c>
    </row>
    <row r="723" spans="1:31" x14ac:dyDescent="0.35">
      <c r="A723" t="s">
        <v>432</v>
      </c>
      <c r="B723">
        <v>1018</v>
      </c>
      <c r="C723" t="s">
        <v>2166</v>
      </c>
      <c r="D723">
        <v>42305</v>
      </c>
      <c r="E723" t="s">
        <v>2166</v>
      </c>
      <c r="F723" t="s">
        <v>396</v>
      </c>
      <c r="H723">
        <v>1</v>
      </c>
      <c r="I723">
        <v>1</v>
      </c>
      <c r="K723" t="s">
        <v>404</v>
      </c>
      <c r="L723" t="s">
        <v>397</v>
      </c>
      <c r="M723" t="s">
        <v>398</v>
      </c>
      <c r="N723" t="s">
        <v>2167</v>
      </c>
      <c r="O723">
        <v>1</v>
      </c>
      <c r="P723" t="s">
        <v>306</v>
      </c>
      <c r="Q723" t="s">
        <v>2182</v>
      </c>
      <c r="R723" s="164">
        <v>28488</v>
      </c>
      <c r="S723" s="164">
        <v>38231</v>
      </c>
      <c r="T723" t="s">
        <v>2168</v>
      </c>
      <c r="V723" t="s">
        <v>2169</v>
      </c>
      <c r="W723" t="s">
        <v>2170</v>
      </c>
      <c r="X723" t="s">
        <v>2166</v>
      </c>
      <c r="Y723" t="s">
        <v>2169</v>
      </c>
      <c r="Z723" t="s">
        <v>2183</v>
      </c>
      <c r="AC723" t="s">
        <v>308</v>
      </c>
      <c r="AD723" s="176">
        <v>1</v>
      </c>
    </row>
    <row r="724" spans="1:31" x14ac:dyDescent="0.35">
      <c r="A724" t="s">
        <v>454</v>
      </c>
      <c r="B724">
        <v>1114</v>
      </c>
      <c r="C724" t="s">
        <v>2184</v>
      </c>
      <c r="D724">
        <v>42306</v>
      </c>
      <c r="E724" t="s">
        <v>2185</v>
      </c>
      <c r="F724" t="s">
        <v>396</v>
      </c>
      <c r="H724" s="174">
        <f t="shared" ref="H724:H730" si="29">AD724</f>
        <v>1</v>
      </c>
      <c r="I724">
        <v>1.1000000000000001</v>
      </c>
      <c r="K724" t="s">
        <v>404</v>
      </c>
      <c r="L724" t="s">
        <v>410</v>
      </c>
      <c r="M724" t="s">
        <v>398</v>
      </c>
      <c r="N724" t="s">
        <v>2167</v>
      </c>
      <c r="O724">
        <v>1</v>
      </c>
      <c r="P724" t="s">
        <v>306</v>
      </c>
      <c r="Q724" s="164">
        <v>31415</v>
      </c>
      <c r="R724" s="164">
        <v>31472</v>
      </c>
      <c r="S724" s="164">
        <v>31472</v>
      </c>
      <c r="T724" t="s">
        <v>2186</v>
      </c>
      <c r="V724" t="s">
        <v>2187</v>
      </c>
      <c r="W724" t="s">
        <v>2188</v>
      </c>
      <c r="X724" t="s">
        <v>2189</v>
      </c>
      <c r="Y724" t="s">
        <v>2190</v>
      </c>
      <c r="Z724" t="s">
        <v>2191</v>
      </c>
      <c r="AC724" t="s">
        <v>308</v>
      </c>
      <c r="AD724" s="176">
        <v>1</v>
      </c>
      <c r="AE724" s="177" t="s">
        <v>16954</v>
      </c>
    </row>
    <row r="725" spans="1:31" x14ac:dyDescent="0.35">
      <c r="A725" t="s">
        <v>454</v>
      </c>
      <c r="B725">
        <v>1150</v>
      </c>
      <c r="C725" t="s">
        <v>2192</v>
      </c>
      <c r="D725">
        <v>42306</v>
      </c>
      <c r="E725" t="s">
        <v>2185</v>
      </c>
      <c r="F725" t="s">
        <v>396</v>
      </c>
      <c r="H725" s="174">
        <f t="shared" si="29"/>
        <v>1</v>
      </c>
      <c r="I725">
        <v>1.1000000000000001</v>
      </c>
      <c r="K725" t="s">
        <v>404</v>
      </c>
      <c r="L725" t="s">
        <v>410</v>
      </c>
      <c r="M725" t="s">
        <v>398</v>
      </c>
      <c r="N725" t="s">
        <v>2167</v>
      </c>
      <c r="O725">
        <v>1</v>
      </c>
      <c r="P725" t="s">
        <v>977</v>
      </c>
      <c r="Q725" s="164">
        <v>29529</v>
      </c>
      <c r="R725" s="164">
        <v>29322</v>
      </c>
      <c r="S725" s="164">
        <v>31472</v>
      </c>
      <c r="T725" t="s">
        <v>2186</v>
      </c>
      <c r="V725" t="s">
        <v>2187</v>
      </c>
      <c r="W725" t="s">
        <v>2188</v>
      </c>
      <c r="X725" t="s">
        <v>2189</v>
      </c>
      <c r="Y725" t="s">
        <v>2190</v>
      </c>
      <c r="Z725" t="s">
        <v>2193</v>
      </c>
      <c r="AC725" t="s">
        <v>308</v>
      </c>
      <c r="AD725" s="176">
        <v>1</v>
      </c>
      <c r="AE725" s="177" t="s">
        <v>16954</v>
      </c>
    </row>
    <row r="726" spans="1:31" x14ac:dyDescent="0.35">
      <c r="A726" t="s">
        <v>454</v>
      </c>
      <c r="B726">
        <v>1260</v>
      </c>
      <c r="C726" t="s">
        <v>2185</v>
      </c>
      <c r="D726">
        <v>42306</v>
      </c>
      <c r="E726" t="s">
        <v>2185</v>
      </c>
      <c r="F726" t="s">
        <v>396</v>
      </c>
      <c r="H726" s="174">
        <f t="shared" si="29"/>
        <v>1</v>
      </c>
      <c r="I726">
        <v>1.1000000000000001</v>
      </c>
      <c r="K726" t="s">
        <v>404</v>
      </c>
      <c r="L726" t="s">
        <v>410</v>
      </c>
      <c r="M726" t="s">
        <v>398</v>
      </c>
      <c r="N726" t="s">
        <v>2167</v>
      </c>
      <c r="O726">
        <v>1</v>
      </c>
      <c r="P726" t="s">
        <v>306</v>
      </c>
      <c r="Q726" s="164">
        <v>33609</v>
      </c>
      <c r="R726" s="164">
        <v>33756</v>
      </c>
      <c r="S726" s="164">
        <v>33756</v>
      </c>
      <c r="T726" t="s">
        <v>2186</v>
      </c>
      <c r="V726" t="s">
        <v>2187</v>
      </c>
      <c r="W726" t="s">
        <v>2188</v>
      </c>
      <c r="X726" t="s">
        <v>2189</v>
      </c>
      <c r="Y726" t="s">
        <v>2190</v>
      </c>
      <c r="Z726" t="s">
        <v>2194</v>
      </c>
      <c r="AC726" t="s">
        <v>308</v>
      </c>
      <c r="AD726" s="176">
        <v>1</v>
      </c>
      <c r="AE726" s="177" t="s">
        <v>16954</v>
      </c>
    </row>
    <row r="727" spans="1:31" x14ac:dyDescent="0.35">
      <c r="A727" t="s">
        <v>317</v>
      </c>
      <c r="B727">
        <v>1026</v>
      </c>
      <c r="C727" t="s">
        <v>2184</v>
      </c>
      <c r="D727">
        <v>42306</v>
      </c>
      <c r="E727" t="s">
        <v>2185</v>
      </c>
      <c r="F727" t="s">
        <v>396</v>
      </c>
      <c r="H727" s="174">
        <f t="shared" si="29"/>
        <v>1</v>
      </c>
      <c r="I727">
        <v>1.1000000000000001</v>
      </c>
      <c r="K727" t="s">
        <v>404</v>
      </c>
      <c r="L727" t="s">
        <v>410</v>
      </c>
      <c r="M727" t="s">
        <v>398</v>
      </c>
      <c r="N727" t="s">
        <v>2167</v>
      </c>
      <c r="O727">
        <v>1</v>
      </c>
      <c r="P727" t="s">
        <v>306</v>
      </c>
      <c r="Q727" s="164">
        <v>32151</v>
      </c>
      <c r="R727" s="164">
        <v>32387</v>
      </c>
      <c r="S727" s="164">
        <v>32387</v>
      </c>
      <c r="T727" t="s">
        <v>2186</v>
      </c>
      <c r="V727" t="s">
        <v>2187</v>
      </c>
      <c r="W727" t="s">
        <v>2188</v>
      </c>
      <c r="X727" t="s">
        <v>2189</v>
      </c>
      <c r="Y727" t="s">
        <v>2190</v>
      </c>
      <c r="Z727" t="s">
        <v>2195</v>
      </c>
      <c r="AC727" t="s">
        <v>308</v>
      </c>
      <c r="AD727" s="176">
        <v>1</v>
      </c>
      <c r="AE727" s="177" t="s">
        <v>16954</v>
      </c>
    </row>
    <row r="728" spans="1:31" x14ac:dyDescent="0.35">
      <c r="A728" t="s">
        <v>408</v>
      </c>
      <c r="B728">
        <v>1080</v>
      </c>
      <c r="C728" t="s">
        <v>2185</v>
      </c>
      <c r="D728">
        <v>42306</v>
      </c>
      <c r="E728" t="s">
        <v>2185</v>
      </c>
      <c r="F728" t="s">
        <v>396</v>
      </c>
      <c r="H728" s="174">
        <f t="shared" si="29"/>
        <v>1</v>
      </c>
      <c r="I728">
        <v>1.1000000000000001</v>
      </c>
      <c r="K728" t="s">
        <v>404</v>
      </c>
      <c r="L728" t="s">
        <v>410</v>
      </c>
      <c r="M728" t="s">
        <v>398</v>
      </c>
      <c r="N728" t="s">
        <v>2167</v>
      </c>
      <c r="O728">
        <v>1</v>
      </c>
      <c r="P728" t="s">
        <v>306</v>
      </c>
      <c r="Q728" s="164">
        <v>33244</v>
      </c>
      <c r="R728" s="164">
        <v>33390</v>
      </c>
      <c r="S728" s="164">
        <v>33390</v>
      </c>
      <c r="T728" t="s">
        <v>2186</v>
      </c>
      <c r="V728" t="s">
        <v>2187</v>
      </c>
      <c r="W728" t="s">
        <v>2188</v>
      </c>
      <c r="X728" t="s">
        <v>2189</v>
      </c>
      <c r="Y728" t="s">
        <v>2190</v>
      </c>
      <c r="Z728" t="s">
        <v>2196</v>
      </c>
      <c r="AC728" t="s">
        <v>308</v>
      </c>
      <c r="AD728" s="176">
        <v>1</v>
      </c>
      <c r="AE728" s="177" t="s">
        <v>16954</v>
      </c>
    </row>
    <row r="729" spans="1:31" x14ac:dyDescent="0.35">
      <c r="A729" t="s">
        <v>469</v>
      </c>
      <c r="B729">
        <v>1041</v>
      </c>
      <c r="C729" t="s">
        <v>2185</v>
      </c>
      <c r="D729">
        <v>42306</v>
      </c>
      <c r="E729" t="s">
        <v>2185</v>
      </c>
      <c r="F729" t="s">
        <v>396</v>
      </c>
      <c r="H729" s="174">
        <f t="shared" si="29"/>
        <v>1</v>
      </c>
      <c r="I729">
        <v>1.1000000000000001</v>
      </c>
      <c r="K729" t="s">
        <v>404</v>
      </c>
      <c r="L729" t="s">
        <v>2197</v>
      </c>
      <c r="M729" t="s">
        <v>398</v>
      </c>
      <c r="N729" t="s">
        <v>2167</v>
      </c>
      <c r="O729">
        <v>1</v>
      </c>
      <c r="P729" t="s">
        <v>306</v>
      </c>
      <c r="Q729" s="164">
        <v>33247</v>
      </c>
      <c r="R729" s="164">
        <v>33482</v>
      </c>
      <c r="S729" s="164">
        <v>33482</v>
      </c>
      <c r="T729" t="s">
        <v>2186</v>
      </c>
      <c r="V729" t="s">
        <v>2187</v>
      </c>
      <c r="W729" t="s">
        <v>2188</v>
      </c>
      <c r="X729" t="s">
        <v>2189</v>
      </c>
      <c r="Y729" t="s">
        <v>2190</v>
      </c>
      <c r="Z729" t="s">
        <v>2198</v>
      </c>
      <c r="AC729" t="s">
        <v>308</v>
      </c>
      <c r="AD729" s="176">
        <v>1</v>
      </c>
      <c r="AE729" s="177" t="s">
        <v>16954</v>
      </c>
    </row>
    <row r="730" spans="1:31" x14ac:dyDescent="0.35">
      <c r="A730" t="s">
        <v>476</v>
      </c>
      <c r="B730">
        <v>1256</v>
      </c>
      <c r="C730" t="s">
        <v>2185</v>
      </c>
      <c r="D730">
        <v>42306</v>
      </c>
      <c r="E730" t="s">
        <v>2185</v>
      </c>
      <c r="F730" t="s">
        <v>396</v>
      </c>
      <c r="H730" s="174">
        <f t="shared" si="29"/>
        <v>1</v>
      </c>
      <c r="I730">
        <v>1.1000000000000001</v>
      </c>
      <c r="K730" t="s">
        <v>404</v>
      </c>
      <c r="L730" t="s">
        <v>410</v>
      </c>
      <c r="M730" t="s">
        <v>398</v>
      </c>
      <c r="N730" t="s">
        <v>2167</v>
      </c>
      <c r="O730">
        <v>1</v>
      </c>
      <c r="P730" t="s">
        <v>306</v>
      </c>
      <c r="Q730" s="164">
        <v>32151</v>
      </c>
      <c r="R730" s="164">
        <v>32387</v>
      </c>
      <c r="S730" s="164">
        <v>32660</v>
      </c>
      <c r="T730" t="s">
        <v>2186</v>
      </c>
      <c r="V730" t="s">
        <v>2187</v>
      </c>
      <c r="W730" t="s">
        <v>2188</v>
      </c>
      <c r="X730" t="s">
        <v>2189</v>
      </c>
      <c r="Y730" t="s">
        <v>2190</v>
      </c>
      <c r="Z730" t="s">
        <v>2199</v>
      </c>
      <c r="AC730" t="s">
        <v>308</v>
      </c>
      <c r="AD730" s="176">
        <v>1</v>
      </c>
      <c r="AE730" s="177" t="s">
        <v>16954</v>
      </c>
    </row>
    <row r="731" spans="1:31" x14ac:dyDescent="0.35">
      <c r="A731" t="s">
        <v>482</v>
      </c>
      <c r="B731">
        <v>1054</v>
      </c>
      <c r="C731" t="s">
        <v>2185</v>
      </c>
      <c r="D731">
        <v>42306</v>
      </c>
      <c r="E731" t="s">
        <v>2185</v>
      </c>
      <c r="F731" t="s">
        <v>396</v>
      </c>
      <c r="H731" s="174">
        <f>AD731</f>
        <v>1</v>
      </c>
      <c r="I731">
        <v>1.1000000000000001</v>
      </c>
      <c r="K731" t="s">
        <v>404</v>
      </c>
      <c r="L731" t="s">
        <v>397</v>
      </c>
      <c r="M731" t="s">
        <v>398</v>
      </c>
      <c r="N731" t="s">
        <v>2167</v>
      </c>
      <c r="O731">
        <v>1</v>
      </c>
      <c r="P731" t="s">
        <v>306</v>
      </c>
      <c r="Q731" t="s">
        <v>2200</v>
      </c>
      <c r="R731" s="164">
        <v>29586</v>
      </c>
      <c r="S731" s="164">
        <v>33756</v>
      </c>
      <c r="T731" t="s">
        <v>2186</v>
      </c>
      <c r="V731" t="s">
        <v>2187</v>
      </c>
      <c r="W731" t="s">
        <v>2188</v>
      </c>
      <c r="X731" t="s">
        <v>2189</v>
      </c>
      <c r="Y731" t="s">
        <v>2190</v>
      </c>
      <c r="Z731" t="s">
        <v>2201</v>
      </c>
      <c r="AC731" t="s">
        <v>308</v>
      </c>
      <c r="AD731" s="176">
        <v>1</v>
      </c>
      <c r="AE731" s="177" t="s">
        <v>16953</v>
      </c>
    </row>
    <row r="732" spans="1:31" x14ac:dyDescent="0.35">
      <c r="A732" t="s">
        <v>584</v>
      </c>
      <c r="B732">
        <v>1088</v>
      </c>
      <c r="C732" t="s">
        <v>2184</v>
      </c>
      <c r="D732">
        <v>42306</v>
      </c>
      <c r="E732" t="s">
        <v>2185</v>
      </c>
      <c r="F732" t="s">
        <v>396</v>
      </c>
      <c r="H732" s="174">
        <f t="shared" ref="H732:H735" si="30">AD732</f>
        <v>1</v>
      </c>
      <c r="I732">
        <v>1.1000000000000001</v>
      </c>
      <c r="K732" t="s">
        <v>404</v>
      </c>
      <c r="L732" t="s">
        <v>410</v>
      </c>
      <c r="M732" t="s">
        <v>398</v>
      </c>
      <c r="N732" t="s">
        <v>2167</v>
      </c>
      <c r="O732">
        <v>1</v>
      </c>
      <c r="P732" t="s">
        <v>306</v>
      </c>
      <c r="Q732" s="164">
        <v>31415</v>
      </c>
      <c r="R732" s="164">
        <v>31472</v>
      </c>
      <c r="S732" s="164">
        <v>31472</v>
      </c>
      <c r="T732" t="s">
        <v>2186</v>
      </c>
      <c r="V732" t="s">
        <v>2187</v>
      </c>
      <c r="W732" t="s">
        <v>2188</v>
      </c>
      <c r="X732" t="s">
        <v>2189</v>
      </c>
      <c r="Y732" t="s">
        <v>2190</v>
      </c>
      <c r="Z732" t="s">
        <v>2202</v>
      </c>
      <c r="AC732" t="s">
        <v>308</v>
      </c>
      <c r="AD732" s="176">
        <v>1</v>
      </c>
      <c r="AE732" s="177" t="s">
        <v>16954</v>
      </c>
    </row>
    <row r="733" spans="1:31" x14ac:dyDescent="0.35">
      <c r="A733" t="s">
        <v>314</v>
      </c>
      <c r="B733">
        <v>1094</v>
      </c>
      <c r="C733" t="s">
        <v>2185</v>
      </c>
      <c r="D733">
        <v>42306</v>
      </c>
      <c r="E733" t="s">
        <v>2185</v>
      </c>
      <c r="F733" t="s">
        <v>396</v>
      </c>
      <c r="H733" s="174">
        <f t="shared" si="30"/>
        <v>1</v>
      </c>
      <c r="I733">
        <v>1.1000000000000001</v>
      </c>
      <c r="K733" t="s">
        <v>404</v>
      </c>
      <c r="L733" t="s">
        <v>410</v>
      </c>
      <c r="M733" t="s">
        <v>398</v>
      </c>
      <c r="N733" t="s">
        <v>2167</v>
      </c>
      <c r="O733">
        <v>1</v>
      </c>
      <c r="P733" t="s">
        <v>306</v>
      </c>
      <c r="Q733" s="164">
        <v>32514</v>
      </c>
      <c r="R733" s="164">
        <v>32660</v>
      </c>
      <c r="S733" s="164">
        <v>32660</v>
      </c>
      <c r="T733" t="s">
        <v>2186</v>
      </c>
      <c r="V733" t="s">
        <v>2187</v>
      </c>
      <c r="W733" t="s">
        <v>2188</v>
      </c>
      <c r="X733" t="s">
        <v>2189</v>
      </c>
      <c r="Y733" t="s">
        <v>2190</v>
      </c>
      <c r="Z733" t="s">
        <v>2203</v>
      </c>
      <c r="AC733" t="s">
        <v>308</v>
      </c>
      <c r="AD733" s="176">
        <v>1</v>
      </c>
      <c r="AE733" s="177" t="s">
        <v>16954</v>
      </c>
    </row>
    <row r="734" spans="1:31" x14ac:dyDescent="0.35">
      <c r="A734" t="s">
        <v>499</v>
      </c>
      <c r="B734">
        <v>1050</v>
      </c>
      <c r="C734" t="s">
        <v>2185</v>
      </c>
      <c r="D734">
        <v>42306</v>
      </c>
      <c r="E734" t="s">
        <v>2185</v>
      </c>
      <c r="F734" t="s">
        <v>396</v>
      </c>
      <c r="H734" s="174">
        <f t="shared" si="30"/>
        <v>1</v>
      </c>
      <c r="I734">
        <v>1.1000000000000001</v>
      </c>
      <c r="K734" t="s">
        <v>404</v>
      </c>
      <c r="L734" t="s">
        <v>410</v>
      </c>
      <c r="M734" t="s">
        <v>398</v>
      </c>
      <c r="N734" t="s">
        <v>2167</v>
      </c>
      <c r="O734">
        <v>1</v>
      </c>
      <c r="P734" t="s">
        <v>306</v>
      </c>
      <c r="Q734" s="164">
        <v>33609</v>
      </c>
      <c r="R734" s="164">
        <v>33756</v>
      </c>
      <c r="S734" s="164">
        <v>33756</v>
      </c>
      <c r="T734" t="s">
        <v>2186</v>
      </c>
      <c r="V734" t="s">
        <v>2187</v>
      </c>
      <c r="W734" t="s">
        <v>2188</v>
      </c>
      <c r="X734" t="s">
        <v>2189</v>
      </c>
      <c r="Y734" t="s">
        <v>2190</v>
      </c>
      <c r="Z734" t="s">
        <v>2204</v>
      </c>
      <c r="AC734" t="s">
        <v>308</v>
      </c>
      <c r="AD734" s="176">
        <v>1</v>
      </c>
      <c r="AE734" s="177" t="s">
        <v>16954</v>
      </c>
    </row>
    <row r="735" spans="1:31" x14ac:dyDescent="0.35">
      <c r="A735" t="s">
        <v>566</v>
      </c>
      <c r="B735">
        <v>1029</v>
      </c>
      <c r="C735" t="s">
        <v>2184</v>
      </c>
      <c r="D735">
        <v>42306</v>
      </c>
      <c r="E735" t="s">
        <v>2185</v>
      </c>
      <c r="F735" t="s">
        <v>396</v>
      </c>
      <c r="H735" s="174">
        <f t="shared" si="30"/>
        <v>1</v>
      </c>
      <c r="I735">
        <v>1.1000000000000001</v>
      </c>
      <c r="K735" t="s">
        <v>404</v>
      </c>
      <c r="L735" t="s">
        <v>397</v>
      </c>
      <c r="M735" t="s">
        <v>398</v>
      </c>
      <c r="N735" t="s">
        <v>2167</v>
      </c>
      <c r="O735">
        <v>1</v>
      </c>
      <c r="P735" t="s">
        <v>306</v>
      </c>
      <c r="Q735" s="164">
        <v>32151</v>
      </c>
      <c r="R735" s="164">
        <v>32387</v>
      </c>
      <c r="S735" s="164">
        <v>32387</v>
      </c>
      <c r="T735" t="s">
        <v>2186</v>
      </c>
      <c r="V735" t="s">
        <v>2187</v>
      </c>
      <c r="W735" t="s">
        <v>2188</v>
      </c>
      <c r="X735" t="s">
        <v>2189</v>
      </c>
      <c r="Y735" t="s">
        <v>2190</v>
      </c>
      <c r="Z735" t="s">
        <v>2205</v>
      </c>
      <c r="AC735" t="s">
        <v>308</v>
      </c>
      <c r="AD735" s="176">
        <v>1</v>
      </c>
      <c r="AE735" s="177" t="s">
        <v>16954</v>
      </c>
    </row>
    <row r="736" spans="1:31" x14ac:dyDescent="0.35">
      <c r="A736" t="s">
        <v>447</v>
      </c>
      <c r="B736">
        <v>1213</v>
      </c>
      <c r="C736" t="s">
        <v>2206</v>
      </c>
      <c r="D736">
        <v>42307</v>
      </c>
      <c r="E736" t="s">
        <v>2207</v>
      </c>
      <c r="F736" t="s">
        <v>396</v>
      </c>
      <c r="H736">
        <v>1</v>
      </c>
      <c r="I736">
        <v>1</v>
      </c>
      <c r="K736" t="s">
        <v>0</v>
      </c>
      <c r="L736" t="s">
        <v>397</v>
      </c>
      <c r="M736" t="s">
        <v>398</v>
      </c>
      <c r="N736" t="s">
        <v>2160</v>
      </c>
      <c r="O736">
        <v>1</v>
      </c>
      <c r="P736" t="s">
        <v>306</v>
      </c>
      <c r="Q736" s="164">
        <v>38726</v>
      </c>
      <c r="R736" s="164">
        <v>38961</v>
      </c>
      <c r="T736" t="s">
        <v>2208</v>
      </c>
      <c r="V736" t="s">
        <v>2209</v>
      </c>
      <c r="W736" t="s">
        <v>2210</v>
      </c>
      <c r="X736" t="s">
        <v>2207</v>
      </c>
      <c r="Y736" t="s">
        <v>2209</v>
      </c>
      <c r="Z736" t="s">
        <v>2211</v>
      </c>
      <c r="AC736" t="s">
        <v>308</v>
      </c>
      <c r="AD736" s="176">
        <v>1</v>
      </c>
    </row>
    <row r="737" spans="1:31" x14ac:dyDescent="0.35">
      <c r="A737" t="s">
        <v>454</v>
      </c>
      <c r="B737">
        <v>1115</v>
      </c>
      <c r="C737" t="s">
        <v>2212</v>
      </c>
      <c r="D737">
        <v>42308</v>
      </c>
      <c r="E737" t="s">
        <v>2213</v>
      </c>
      <c r="F737" t="s">
        <v>396</v>
      </c>
      <c r="H737">
        <v>1</v>
      </c>
      <c r="I737">
        <v>0.9</v>
      </c>
      <c r="K737" t="s">
        <v>404</v>
      </c>
      <c r="L737" t="s">
        <v>410</v>
      </c>
      <c r="M737" t="s">
        <v>398</v>
      </c>
      <c r="N737" t="s">
        <v>529</v>
      </c>
      <c r="O737">
        <v>1</v>
      </c>
      <c r="P737" t="s">
        <v>306</v>
      </c>
      <c r="Q737" s="164">
        <v>31415</v>
      </c>
      <c r="R737" s="164">
        <v>31472</v>
      </c>
      <c r="S737" s="164">
        <v>31472</v>
      </c>
      <c r="T737" t="s">
        <v>2214</v>
      </c>
      <c r="V737" t="s">
        <v>2215</v>
      </c>
      <c r="W737" t="s">
        <v>2216</v>
      </c>
      <c r="X737" t="s">
        <v>2217</v>
      </c>
      <c r="Y737" t="s">
        <v>2218</v>
      </c>
      <c r="Z737" t="s">
        <v>2219</v>
      </c>
      <c r="AC737" t="s">
        <v>308</v>
      </c>
      <c r="AD737" s="176">
        <v>1</v>
      </c>
    </row>
    <row r="738" spans="1:31" x14ac:dyDescent="0.35">
      <c r="A738" t="s">
        <v>454</v>
      </c>
      <c r="B738">
        <v>1151</v>
      </c>
      <c r="C738" t="s">
        <v>2220</v>
      </c>
      <c r="D738">
        <v>42308</v>
      </c>
      <c r="E738" t="s">
        <v>2213</v>
      </c>
      <c r="F738" t="s">
        <v>396</v>
      </c>
      <c r="H738">
        <v>1</v>
      </c>
      <c r="I738">
        <v>0.9</v>
      </c>
      <c r="K738" t="s">
        <v>404</v>
      </c>
      <c r="L738" t="s">
        <v>410</v>
      </c>
      <c r="M738" t="s">
        <v>398</v>
      </c>
      <c r="N738" t="s">
        <v>529</v>
      </c>
      <c r="O738">
        <v>1</v>
      </c>
      <c r="P738" t="s">
        <v>977</v>
      </c>
      <c r="Q738" s="164">
        <v>29529</v>
      </c>
      <c r="R738" s="164">
        <v>29322</v>
      </c>
      <c r="S738" s="164">
        <v>31472</v>
      </c>
      <c r="T738" t="s">
        <v>2214</v>
      </c>
      <c r="V738" t="s">
        <v>2215</v>
      </c>
      <c r="W738" t="s">
        <v>2216</v>
      </c>
      <c r="X738" t="s">
        <v>2217</v>
      </c>
      <c r="Y738" t="s">
        <v>2218</v>
      </c>
      <c r="Z738" t="s">
        <v>2221</v>
      </c>
      <c r="AC738" t="s">
        <v>308</v>
      </c>
      <c r="AD738" s="176">
        <v>1</v>
      </c>
    </row>
    <row r="739" spans="1:31" x14ac:dyDescent="0.35">
      <c r="A739" t="s">
        <v>454</v>
      </c>
      <c r="B739">
        <v>1261</v>
      </c>
      <c r="C739" t="s">
        <v>2213</v>
      </c>
      <c r="D739">
        <v>42308</v>
      </c>
      <c r="E739" t="s">
        <v>2213</v>
      </c>
      <c r="F739" t="s">
        <v>396</v>
      </c>
      <c r="H739">
        <v>1</v>
      </c>
      <c r="I739">
        <v>0.9</v>
      </c>
      <c r="K739" t="s">
        <v>404</v>
      </c>
      <c r="L739" t="s">
        <v>410</v>
      </c>
      <c r="M739" t="s">
        <v>398</v>
      </c>
      <c r="N739" t="s">
        <v>529</v>
      </c>
      <c r="O739">
        <v>1</v>
      </c>
      <c r="P739" t="s">
        <v>306</v>
      </c>
      <c r="Q739" s="164">
        <v>33609</v>
      </c>
      <c r="R739" s="164">
        <v>33756</v>
      </c>
      <c r="S739" s="164">
        <v>33756</v>
      </c>
      <c r="T739" t="s">
        <v>2214</v>
      </c>
      <c r="V739" t="s">
        <v>2215</v>
      </c>
      <c r="W739" t="s">
        <v>2216</v>
      </c>
      <c r="X739" t="s">
        <v>2217</v>
      </c>
      <c r="Y739" t="s">
        <v>2218</v>
      </c>
      <c r="Z739" t="s">
        <v>2222</v>
      </c>
      <c r="AC739" t="s">
        <v>308</v>
      </c>
      <c r="AD739" s="176">
        <v>1</v>
      </c>
    </row>
    <row r="740" spans="1:31" x14ac:dyDescent="0.35">
      <c r="A740" t="s">
        <v>317</v>
      </c>
      <c r="B740">
        <v>1027</v>
      </c>
      <c r="C740" t="s">
        <v>2212</v>
      </c>
      <c r="D740">
        <v>42308</v>
      </c>
      <c r="E740" t="s">
        <v>2213</v>
      </c>
      <c r="F740" t="s">
        <v>396</v>
      </c>
      <c r="H740">
        <v>1</v>
      </c>
      <c r="I740">
        <v>0.9</v>
      </c>
      <c r="K740" t="s">
        <v>404</v>
      </c>
      <c r="L740" t="s">
        <v>410</v>
      </c>
      <c r="M740" t="s">
        <v>398</v>
      </c>
      <c r="N740" t="s">
        <v>529</v>
      </c>
      <c r="O740">
        <v>1</v>
      </c>
      <c r="P740" t="s">
        <v>306</v>
      </c>
      <c r="Q740" s="164">
        <v>32151</v>
      </c>
      <c r="R740" s="164">
        <v>32387</v>
      </c>
      <c r="S740" s="164">
        <v>32387</v>
      </c>
      <c r="T740" t="s">
        <v>2214</v>
      </c>
      <c r="V740" t="s">
        <v>2215</v>
      </c>
      <c r="W740" t="s">
        <v>2216</v>
      </c>
      <c r="X740" t="s">
        <v>2217</v>
      </c>
      <c r="Y740" t="s">
        <v>2218</v>
      </c>
      <c r="Z740" t="s">
        <v>2223</v>
      </c>
      <c r="AC740" t="s">
        <v>308</v>
      </c>
      <c r="AD740" s="176">
        <v>1</v>
      </c>
    </row>
    <row r="741" spans="1:31" x14ac:dyDescent="0.35">
      <c r="A741" t="s">
        <v>408</v>
      </c>
      <c r="B741">
        <v>1091</v>
      </c>
      <c r="C741" t="s">
        <v>2213</v>
      </c>
      <c r="D741">
        <v>42308</v>
      </c>
      <c r="E741" t="s">
        <v>2213</v>
      </c>
      <c r="F741" t="s">
        <v>396</v>
      </c>
      <c r="H741">
        <v>1</v>
      </c>
      <c r="I741">
        <v>0.9</v>
      </c>
      <c r="K741" t="s">
        <v>404</v>
      </c>
      <c r="L741" t="s">
        <v>410</v>
      </c>
      <c r="M741" t="s">
        <v>398</v>
      </c>
      <c r="N741" t="s">
        <v>529</v>
      </c>
      <c r="O741">
        <v>1</v>
      </c>
      <c r="P741" t="s">
        <v>306</v>
      </c>
      <c r="Q741" s="164">
        <v>33244</v>
      </c>
      <c r="R741" s="164">
        <v>33390</v>
      </c>
      <c r="S741" s="164">
        <v>33390</v>
      </c>
      <c r="T741" t="s">
        <v>2214</v>
      </c>
      <c r="V741" t="s">
        <v>2215</v>
      </c>
      <c r="W741" t="s">
        <v>2216</v>
      </c>
      <c r="X741" t="s">
        <v>2217</v>
      </c>
      <c r="Y741" t="s">
        <v>2218</v>
      </c>
      <c r="Z741" t="s">
        <v>2224</v>
      </c>
      <c r="AC741" t="s">
        <v>308</v>
      </c>
      <c r="AD741" s="176">
        <v>1</v>
      </c>
    </row>
    <row r="742" spans="1:31" x14ac:dyDescent="0.35">
      <c r="A742" t="s">
        <v>469</v>
      </c>
      <c r="B742">
        <v>1042</v>
      </c>
      <c r="C742" t="s">
        <v>2213</v>
      </c>
      <c r="D742">
        <v>42308</v>
      </c>
      <c r="E742" t="s">
        <v>2213</v>
      </c>
      <c r="F742" t="s">
        <v>396</v>
      </c>
      <c r="H742">
        <v>1</v>
      </c>
      <c r="I742">
        <v>0.9</v>
      </c>
      <c r="K742" t="s">
        <v>404</v>
      </c>
      <c r="L742" t="s">
        <v>2197</v>
      </c>
      <c r="M742" t="s">
        <v>398</v>
      </c>
      <c r="N742" t="s">
        <v>529</v>
      </c>
      <c r="O742">
        <v>1</v>
      </c>
      <c r="P742" t="s">
        <v>306</v>
      </c>
      <c r="Q742" s="164">
        <v>33247</v>
      </c>
      <c r="R742" s="164">
        <v>33482</v>
      </c>
      <c r="S742" s="164">
        <v>33482</v>
      </c>
      <c r="T742" t="s">
        <v>2214</v>
      </c>
      <c r="V742" t="s">
        <v>2215</v>
      </c>
      <c r="W742" t="s">
        <v>2216</v>
      </c>
      <c r="X742" t="s">
        <v>2217</v>
      </c>
      <c r="Y742" t="s">
        <v>2218</v>
      </c>
      <c r="Z742" t="s">
        <v>2225</v>
      </c>
      <c r="AC742" t="s">
        <v>308</v>
      </c>
      <c r="AD742" s="176">
        <v>1</v>
      </c>
    </row>
    <row r="743" spans="1:31" x14ac:dyDescent="0.35">
      <c r="A743" t="s">
        <v>324</v>
      </c>
      <c r="B743">
        <v>1042</v>
      </c>
      <c r="C743" t="s">
        <v>2226</v>
      </c>
      <c r="D743">
        <v>42308</v>
      </c>
      <c r="E743" t="s">
        <v>2213</v>
      </c>
      <c r="F743" t="s">
        <v>396</v>
      </c>
      <c r="H743">
        <v>1</v>
      </c>
      <c r="I743">
        <v>0.9</v>
      </c>
      <c r="K743" t="s">
        <v>404</v>
      </c>
      <c r="L743" t="s">
        <v>397</v>
      </c>
      <c r="M743" t="s">
        <v>398</v>
      </c>
      <c r="N743" t="s">
        <v>529</v>
      </c>
      <c r="O743">
        <v>1</v>
      </c>
      <c r="P743" t="s">
        <v>306</v>
      </c>
      <c r="Q743" s="164">
        <v>31415</v>
      </c>
      <c r="R743" s="164">
        <v>31472</v>
      </c>
      <c r="S743" s="164">
        <v>31472</v>
      </c>
      <c r="T743" t="s">
        <v>2214</v>
      </c>
      <c r="V743" t="s">
        <v>2215</v>
      </c>
      <c r="W743" t="s">
        <v>2216</v>
      </c>
      <c r="X743" t="s">
        <v>2217</v>
      </c>
      <c r="Y743" t="s">
        <v>2218</v>
      </c>
      <c r="Z743" t="s">
        <v>2227</v>
      </c>
      <c r="AC743" t="s">
        <v>308</v>
      </c>
      <c r="AD743" s="176">
        <v>1</v>
      </c>
    </row>
    <row r="744" spans="1:31" x14ac:dyDescent="0.35">
      <c r="A744" t="s">
        <v>324</v>
      </c>
      <c r="B744">
        <v>1274</v>
      </c>
      <c r="C744" t="s">
        <v>2228</v>
      </c>
      <c r="D744">
        <v>42308</v>
      </c>
      <c r="E744" t="s">
        <v>2213</v>
      </c>
      <c r="F744" t="s">
        <v>396</v>
      </c>
      <c r="H744">
        <v>1</v>
      </c>
      <c r="I744">
        <v>0.9</v>
      </c>
      <c r="K744" t="s">
        <v>296</v>
      </c>
      <c r="L744" t="s">
        <v>397</v>
      </c>
      <c r="M744" t="s">
        <v>398</v>
      </c>
      <c r="N744" t="s">
        <v>529</v>
      </c>
      <c r="O744">
        <v>1</v>
      </c>
      <c r="P744" t="s">
        <v>306</v>
      </c>
      <c r="Q744" s="164">
        <v>40917</v>
      </c>
      <c r="R744" s="164">
        <v>41153</v>
      </c>
      <c r="T744" t="s">
        <v>2214</v>
      </c>
      <c r="V744" t="s">
        <v>2215</v>
      </c>
      <c r="W744" t="s">
        <v>2216</v>
      </c>
      <c r="X744" t="s">
        <v>2217</v>
      </c>
      <c r="Y744" t="s">
        <v>2218</v>
      </c>
      <c r="Z744" t="s">
        <v>2229</v>
      </c>
      <c r="AC744" t="s">
        <v>308</v>
      </c>
      <c r="AD744" s="176">
        <v>1</v>
      </c>
    </row>
    <row r="745" spans="1:31" x14ac:dyDescent="0.35">
      <c r="A745" t="s">
        <v>476</v>
      </c>
      <c r="B745">
        <v>1257</v>
      </c>
      <c r="C745" t="s">
        <v>2213</v>
      </c>
      <c r="D745">
        <v>42308</v>
      </c>
      <c r="E745" t="s">
        <v>2213</v>
      </c>
      <c r="F745" t="s">
        <v>396</v>
      </c>
      <c r="H745">
        <v>1</v>
      </c>
      <c r="I745">
        <v>0.9</v>
      </c>
      <c r="K745" t="s">
        <v>404</v>
      </c>
      <c r="L745" t="s">
        <v>410</v>
      </c>
      <c r="M745" t="s">
        <v>398</v>
      </c>
      <c r="N745" t="s">
        <v>529</v>
      </c>
      <c r="O745">
        <v>1</v>
      </c>
      <c r="P745" t="s">
        <v>306</v>
      </c>
      <c r="Q745" s="164">
        <v>32151</v>
      </c>
      <c r="R745" s="164">
        <v>32387</v>
      </c>
      <c r="S745" s="164">
        <v>32660</v>
      </c>
      <c r="T745" t="s">
        <v>2214</v>
      </c>
      <c r="V745" t="s">
        <v>2215</v>
      </c>
      <c r="W745" t="s">
        <v>2216</v>
      </c>
      <c r="X745" t="s">
        <v>2217</v>
      </c>
      <c r="Y745" t="s">
        <v>2218</v>
      </c>
      <c r="Z745" t="s">
        <v>2230</v>
      </c>
      <c r="AC745" t="s">
        <v>308</v>
      </c>
      <c r="AD745" s="176">
        <v>1</v>
      </c>
    </row>
    <row r="746" spans="1:31" x14ac:dyDescent="0.35">
      <c r="A746" t="s">
        <v>482</v>
      </c>
      <c r="B746">
        <v>1055</v>
      </c>
      <c r="C746" t="s">
        <v>2213</v>
      </c>
      <c r="D746">
        <v>42308</v>
      </c>
      <c r="E746" t="s">
        <v>2213</v>
      </c>
      <c r="F746" t="s">
        <v>396</v>
      </c>
      <c r="H746">
        <v>1</v>
      </c>
      <c r="I746">
        <v>0.9</v>
      </c>
      <c r="K746" t="s">
        <v>404</v>
      </c>
      <c r="L746" t="s">
        <v>397</v>
      </c>
      <c r="M746" t="s">
        <v>398</v>
      </c>
      <c r="N746" t="s">
        <v>529</v>
      </c>
      <c r="O746">
        <v>1</v>
      </c>
      <c r="P746" t="s">
        <v>306</v>
      </c>
      <c r="Q746" t="s">
        <v>2200</v>
      </c>
      <c r="R746" s="164">
        <v>29586</v>
      </c>
      <c r="S746" s="164">
        <v>33756</v>
      </c>
      <c r="T746" t="s">
        <v>2214</v>
      </c>
      <c r="V746" t="s">
        <v>2215</v>
      </c>
      <c r="W746" t="s">
        <v>2216</v>
      </c>
      <c r="X746" t="s">
        <v>2217</v>
      </c>
      <c r="Y746" t="s">
        <v>2218</v>
      </c>
      <c r="Z746" t="s">
        <v>2231</v>
      </c>
      <c r="AC746" t="s">
        <v>308</v>
      </c>
      <c r="AD746" s="176">
        <v>1</v>
      </c>
    </row>
    <row r="747" spans="1:31" x14ac:dyDescent="0.35">
      <c r="A747" t="s">
        <v>584</v>
      </c>
      <c r="B747">
        <v>1089</v>
      </c>
      <c r="C747" t="s">
        <v>2212</v>
      </c>
      <c r="D747">
        <v>42308</v>
      </c>
      <c r="E747" t="s">
        <v>2213</v>
      </c>
      <c r="F747" t="s">
        <v>396</v>
      </c>
      <c r="H747">
        <v>1</v>
      </c>
      <c r="I747">
        <v>0.9</v>
      </c>
      <c r="K747" t="s">
        <v>404</v>
      </c>
      <c r="L747" t="s">
        <v>410</v>
      </c>
      <c r="M747" t="s">
        <v>398</v>
      </c>
      <c r="N747" t="s">
        <v>529</v>
      </c>
      <c r="O747">
        <v>1</v>
      </c>
      <c r="P747" t="s">
        <v>306</v>
      </c>
      <c r="Q747" s="164">
        <v>31415</v>
      </c>
      <c r="R747" s="164">
        <v>31472</v>
      </c>
      <c r="S747" s="164">
        <v>31472</v>
      </c>
      <c r="T747" t="s">
        <v>2214</v>
      </c>
      <c r="V747" t="s">
        <v>2215</v>
      </c>
      <c r="W747" t="s">
        <v>2216</v>
      </c>
      <c r="X747" t="s">
        <v>2217</v>
      </c>
      <c r="Y747" t="s">
        <v>2218</v>
      </c>
      <c r="Z747" t="s">
        <v>2232</v>
      </c>
      <c r="AC747" t="s">
        <v>308</v>
      </c>
      <c r="AD747" s="176">
        <v>1</v>
      </c>
    </row>
    <row r="748" spans="1:31" x14ac:dyDescent="0.35">
      <c r="A748" t="s">
        <v>314</v>
      </c>
      <c r="B748">
        <v>1078</v>
      </c>
      <c r="C748" t="s">
        <v>2233</v>
      </c>
      <c r="D748">
        <v>42308</v>
      </c>
      <c r="E748" t="s">
        <v>2213</v>
      </c>
      <c r="F748" t="s">
        <v>396</v>
      </c>
      <c r="H748">
        <v>1</v>
      </c>
      <c r="I748">
        <v>0.9</v>
      </c>
      <c r="K748" t="s">
        <v>404</v>
      </c>
      <c r="L748" t="s">
        <v>410</v>
      </c>
      <c r="M748" t="s">
        <v>398</v>
      </c>
      <c r="N748" t="s">
        <v>529</v>
      </c>
      <c r="O748">
        <v>1</v>
      </c>
      <c r="P748" t="s">
        <v>306</v>
      </c>
      <c r="Q748" s="164">
        <v>32514</v>
      </c>
      <c r="R748" s="164">
        <v>32660</v>
      </c>
      <c r="S748" s="164">
        <v>32660</v>
      </c>
      <c r="T748" t="s">
        <v>2214</v>
      </c>
      <c r="V748" t="s">
        <v>2215</v>
      </c>
      <c r="W748" t="s">
        <v>2216</v>
      </c>
      <c r="X748" t="s">
        <v>2217</v>
      </c>
      <c r="Y748" t="s">
        <v>2218</v>
      </c>
      <c r="Z748" t="s">
        <v>2234</v>
      </c>
      <c r="AC748" t="s">
        <v>308</v>
      </c>
      <c r="AD748" s="176">
        <v>1</v>
      </c>
    </row>
    <row r="749" spans="1:31" x14ac:dyDescent="0.35">
      <c r="A749" t="s">
        <v>314</v>
      </c>
      <c r="B749">
        <v>1080</v>
      </c>
      <c r="C749" t="s">
        <v>2213</v>
      </c>
      <c r="D749">
        <v>42308</v>
      </c>
      <c r="E749" t="s">
        <v>2213</v>
      </c>
      <c r="F749" t="s">
        <v>396</v>
      </c>
      <c r="H749">
        <v>1</v>
      </c>
      <c r="I749">
        <v>0.9</v>
      </c>
      <c r="K749" t="s">
        <v>404</v>
      </c>
      <c r="L749" t="s">
        <v>410</v>
      </c>
      <c r="M749" t="s">
        <v>398</v>
      </c>
      <c r="N749" t="s">
        <v>529</v>
      </c>
      <c r="O749">
        <v>1</v>
      </c>
      <c r="P749" t="s">
        <v>306</v>
      </c>
      <c r="Q749" s="164">
        <v>32514</v>
      </c>
      <c r="R749" s="164">
        <v>32660</v>
      </c>
      <c r="S749" s="164">
        <v>32660</v>
      </c>
      <c r="T749" t="s">
        <v>2214</v>
      </c>
      <c r="V749" t="s">
        <v>2215</v>
      </c>
      <c r="W749" t="s">
        <v>2216</v>
      </c>
      <c r="X749" t="s">
        <v>2217</v>
      </c>
      <c r="Y749" t="s">
        <v>2218</v>
      </c>
      <c r="Z749" t="s">
        <v>2235</v>
      </c>
      <c r="AC749" t="s">
        <v>308</v>
      </c>
      <c r="AD749" s="176">
        <v>1</v>
      </c>
    </row>
    <row r="750" spans="1:31" x14ac:dyDescent="0.35">
      <c r="A750" t="s">
        <v>499</v>
      </c>
      <c r="B750">
        <v>1051</v>
      </c>
      <c r="C750" t="s">
        <v>2213</v>
      </c>
      <c r="D750">
        <v>42308</v>
      </c>
      <c r="E750" t="s">
        <v>2213</v>
      </c>
      <c r="F750" t="s">
        <v>396</v>
      </c>
      <c r="H750">
        <v>1</v>
      </c>
      <c r="I750">
        <v>0.9</v>
      </c>
      <c r="K750" t="s">
        <v>404</v>
      </c>
      <c r="L750" t="s">
        <v>410</v>
      </c>
      <c r="M750" t="s">
        <v>398</v>
      </c>
      <c r="N750" t="s">
        <v>529</v>
      </c>
      <c r="O750">
        <v>1</v>
      </c>
      <c r="P750" t="s">
        <v>306</v>
      </c>
      <c r="Q750" s="164">
        <v>33609</v>
      </c>
      <c r="R750" s="164">
        <v>33756</v>
      </c>
      <c r="S750" s="164">
        <v>33756</v>
      </c>
      <c r="T750" t="s">
        <v>2214</v>
      </c>
      <c r="V750" t="s">
        <v>2215</v>
      </c>
      <c r="W750" t="s">
        <v>2216</v>
      </c>
      <c r="X750" t="s">
        <v>2217</v>
      </c>
      <c r="Y750" t="s">
        <v>2218</v>
      </c>
      <c r="Z750" t="s">
        <v>2236</v>
      </c>
      <c r="AC750" t="s">
        <v>308</v>
      </c>
      <c r="AD750" s="176">
        <v>1</v>
      </c>
    </row>
    <row r="751" spans="1:31" x14ac:dyDescent="0.35">
      <c r="A751" t="s">
        <v>566</v>
      </c>
      <c r="B751">
        <v>1042</v>
      </c>
      <c r="C751" t="s">
        <v>2212</v>
      </c>
      <c r="D751">
        <v>42308</v>
      </c>
      <c r="E751" t="s">
        <v>2213</v>
      </c>
      <c r="F751" t="s">
        <v>396</v>
      </c>
      <c r="H751">
        <v>1</v>
      </c>
      <c r="I751">
        <v>0.9</v>
      </c>
      <c r="K751" t="s">
        <v>404</v>
      </c>
      <c r="L751" t="s">
        <v>410</v>
      </c>
      <c r="M751" t="s">
        <v>398</v>
      </c>
      <c r="N751" t="s">
        <v>529</v>
      </c>
      <c r="O751">
        <v>1</v>
      </c>
      <c r="P751" t="s">
        <v>306</v>
      </c>
      <c r="Q751" s="164">
        <v>32151</v>
      </c>
      <c r="R751" s="164">
        <v>32387</v>
      </c>
      <c r="S751" s="164">
        <v>32387</v>
      </c>
      <c r="T751" t="s">
        <v>2214</v>
      </c>
      <c r="V751" t="s">
        <v>2215</v>
      </c>
      <c r="W751" t="s">
        <v>2216</v>
      </c>
      <c r="X751" t="s">
        <v>2217</v>
      </c>
      <c r="Y751" t="s">
        <v>2218</v>
      </c>
      <c r="Z751" t="s">
        <v>2237</v>
      </c>
      <c r="AC751" t="s">
        <v>308</v>
      </c>
      <c r="AD751" s="176">
        <v>1</v>
      </c>
    </row>
    <row r="752" spans="1:31" x14ac:dyDescent="0.35">
      <c r="A752" t="s">
        <v>291</v>
      </c>
      <c r="B752">
        <v>1134</v>
      </c>
      <c r="C752" t="s">
        <v>2238</v>
      </c>
      <c r="D752">
        <v>42309</v>
      </c>
      <c r="E752" t="s">
        <v>2239</v>
      </c>
      <c r="F752" t="s">
        <v>396</v>
      </c>
      <c r="H752" s="174">
        <f>AD752</f>
        <v>1</v>
      </c>
      <c r="I752">
        <v>1</v>
      </c>
      <c r="K752" t="s">
        <v>404</v>
      </c>
      <c r="L752" t="s">
        <v>397</v>
      </c>
      <c r="M752" t="s">
        <v>398</v>
      </c>
      <c r="N752" t="s">
        <v>2160</v>
      </c>
      <c r="O752">
        <v>1</v>
      </c>
      <c r="P752" t="s">
        <v>1</v>
      </c>
      <c r="Q752" s="164">
        <v>39091</v>
      </c>
      <c r="R752" s="164">
        <v>39326</v>
      </c>
      <c r="S752" s="164">
        <v>45042</v>
      </c>
      <c r="T752" t="s">
        <v>2240</v>
      </c>
      <c r="V752" t="s">
        <v>2241</v>
      </c>
      <c r="W752" t="s">
        <v>2242</v>
      </c>
      <c r="X752" t="s">
        <v>2239</v>
      </c>
      <c r="Y752" t="s">
        <v>2243</v>
      </c>
      <c r="Z752" t="s">
        <v>2244</v>
      </c>
      <c r="AC752" t="s">
        <v>304</v>
      </c>
      <c r="AD752" s="176">
        <v>1</v>
      </c>
      <c r="AE752" s="177" t="s">
        <v>16954</v>
      </c>
    </row>
    <row r="753" spans="1:30" x14ac:dyDescent="0.35">
      <c r="A753" t="s">
        <v>454</v>
      </c>
      <c r="B753">
        <v>1100</v>
      </c>
      <c r="C753" t="s">
        <v>2245</v>
      </c>
      <c r="D753">
        <v>42313</v>
      </c>
      <c r="E753" t="s">
        <v>2245</v>
      </c>
      <c r="F753" t="s">
        <v>396</v>
      </c>
      <c r="H753">
        <v>1</v>
      </c>
      <c r="I753">
        <v>1</v>
      </c>
      <c r="K753" t="s">
        <v>295</v>
      </c>
      <c r="L753" t="s">
        <v>410</v>
      </c>
      <c r="M753" t="s">
        <v>398</v>
      </c>
      <c r="N753" t="s">
        <v>2160</v>
      </c>
      <c r="O753">
        <v>1</v>
      </c>
      <c r="P753" t="s">
        <v>977</v>
      </c>
      <c r="Q753" s="164">
        <v>32882</v>
      </c>
      <c r="R753" s="164">
        <v>33117</v>
      </c>
      <c r="S753" s="164">
        <v>33117</v>
      </c>
      <c r="T753" t="s">
        <v>2246</v>
      </c>
      <c r="V753" t="s">
        <v>2247</v>
      </c>
      <c r="W753" t="s">
        <v>2248</v>
      </c>
      <c r="X753" t="s">
        <v>2245</v>
      </c>
      <c r="Y753" t="s">
        <v>2247</v>
      </c>
      <c r="Z753" t="s">
        <v>2249</v>
      </c>
      <c r="AC753" t="s">
        <v>308</v>
      </c>
      <c r="AD753" s="176">
        <v>1</v>
      </c>
    </row>
    <row r="754" spans="1:30" x14ac:dyDescent="0.35">
      <c r="A754" t="s">
        <v>454</v>
      </c>
      <c r="B754">
        <v>1111</v>
      </c>
      <c r="C754" t="s">
        <v>2250</v>
      </c>
      <c r="D754">
        <v>42313</v>
      </c>
      <c r="E754" t="s">
        <v>2245</v>
      </c>
      <c r="F754" t="s">
        <v>396</v>
      </c>
      <c r="H754">
        <v>1</v>
      </c>
      <c r="I754">
        <v>1</v>
      </c>
      <c r="K754" t="s">
        <v>404</v>
      </c>
      <c r="L754" t="s">
        <v>410</v>
      </c>
      <c r="M754" t="s">
        <v>398</v>
      </c>
      <c r="N754" t="s">
        <v>2160</v>
      </c>
      <c r="O754">
        <v>1</v>
      </c>
      <c r="P754" t="s">
        <v>306</v>
      </c>
      <c r="Q754" s="164">
        <v>31415</v>
      </c>
      <c r="R754" s="164">
        <v>31472</v>
      </c>
      <c r="S754" s="164">
        <v>31472</v>
      </c>
      <c r="T754" t="s">
        <v>2246</v>
      </c>
      <c r="V754" t="s">
        <v>2247</v>
      </c>
      <c r="W754" t="s">
        <v>2248</v>
      </c>
      <c r="X754" t="s">
        <v>2245</v>
      </c>
      <c r="Y754" t="s">
        <v>2247</v>
      </c>
      <c r="Z754" t="s">
        <v>2251</v>
      </c>
      <c r="AC754" t="s">
        <v>308</v>
      </c>
      <c r="AD754" s="176">
        <v>1</v>
      </c>
    </row>
    <row r="755" spans="1:30" x14ac:dyDescent="0.35">
      <c r="A755" t="s">
        <v>454</v>
      </c>
      <c r="B755">
        <v>1113</v>
      </c>
      <c r="C755" t="s">
        <v>2245</v>
      </c>
      <c r="D755">
        <v>42313</v>
      </c>
      <c r="E755" t="s">
        <v>2245</v>
      </c>
      <c r="F755" t="s">
        <v>396</v>
      </c>
      <c r="H755">
        <v>1</v>
      </c>
      <c r="I755">
        <v>1</v>
      </c>
      <c r="K755" t="s">
        <v>843</v>
      </c>
      <c r="L755" t="s">
        <v>397</v>
      </c>
      <c r="M755" t="s">
        <v>398</v>
      </c>
      <c r="N755" t="s">
        <v>2160</v>
      </c>
      <c r="O755">
        <v>1</v>
      </c>
      <c r="P755" t="s">
        <v>306</v>
      </c>
      <c r="Q755" t="s">
        <v>2252</v>
      </c>
      <c r="R755" s="164">
        <v>34723</v>
      </c>
      <c r="T755" t="s">
        <v>2246</v>
      </c>
      <c r="V755" t="s">
        <v>2247</v>
      </c>
      <c r="W755" t="s">
        <v>2248</v>
      </c>
      <c r="X755" t="s">
        <v>2245</v>
      </c>
      <c r="Y755" t="s">
        <v>2247</v>
      </c>
      <c r="Z755" t="s">
        <v>2253</v>
      </c>
      <c r="AC755" t="s">
        <v>308</v>
      </c>
      <c r="AD755" s="176">
        <v>1</v>
      </c>
    </row>
    <row r="756" spans="1:30" x14ac:dyDescent="0.35">
      <c r="A756" t="s">
        <v>291</v>
      </c>
      <c r="B756">
        <v>1001</v>
      </c>
      <c r="C756" t="s">
        <v>2247</v>
      </c>
      <c r="D756">
        <v>42313</v>
      </c>
      <c r="E756" t="s">
        <v>2245</v>
      </c>
      <c r="F756" t="s">
        <v>396</v>
      </c>
      <c r="H756">
        <v>1</v>
      </c>
      <c r="I756">
        <v>1</v>
      </c>
      <c r="K756" t="s">
        <v>296</v>
      </c>
      <c r="L756" t="s">
        <v>410</v>
      </c>
      <c r="M756" t="s">
        <v>398</v>
      </c>
      <c r="N756" t="s">
        <v>2160</v>
      </c>
      <c r="O756">
        <v>1</v>
      </c>
      <c r="P756" t="s">
        <v>1</v>
      </c>
      <c r="Q756" s="164">
        <v>34708</v>
      </c>
      <c r="R756" s="164">
        <v>34943</v>
      </c>
      <c r="T756" t="s">
        <v>2246</v>
      </c>
      <c r="V756" t="s">
        <v>2247</v>
      </c>
      <c r="W756" t="s">
        <v>2248</v>
      </c>
      <c r="X756" t="s">
        <v>2245</v>
      </c>
      <c r="Y756" t="s">
        <v>2247</v>
      </c>
      <c r="Z756" t="s">
        <v>2254</v>
      </c>
      <c r="AC756" t="s">
        <v>304</v>
      </c>
      <c r="AD756" s="176">
        <v>1</v>
      </c>
    </row>
    <row r="757" spans="1:30" x14ac:dyDescent="0.35">
      <c r="A757" t="s">
        <v>305</v>
      </c>
      <c r="B757">
        <v>1003</v>
      </c>
      <c r="C757" t="s">
        <v>2245</v>
      </c>
      <c r="D757">
        <v>42313</v>
      </c>
      <c r="E757" t="s">
        <v>2245</v>
      </c>
      <c r="F757" t="s">
        <v>396</v>
      </c>
      <c r="H757">
        <v>1</v>
      </c>
      <c r="I757">
        <v>1</v>
      </c>
      <c r="K757" t="s">
        <v>295</v>
      </c>
      <c r="L757" t="s">
        <v>410</v>
      </c>
      <c r="M757" t="s">
        <v>398</v>
      </c>
      <c r="N757" t="s">
        <v>2160</v>
      </c>
      <c r="O757">
        <v>1</v>
      </c>
      <c r="P757" t="s">
        <v>1</v>
      </c>
      <c r="Q757" s="164">
        <v>34708</v>
      </c>
      <c r="R757" s="164">
        <v>34943</v>
      </c>
      <c r="S757" s="164">
        <v>34943</v>
      </c>
      <c r="T757" t="s">
        <v>2246</v>
      </c>
      <c r="V757" t="s">
        <v>2247</v>
      </c>
      <c r="W757" t="s">
        <v>2248</v>
      </c>
      <c r="X757" t="s">
        <v>2245</v>
      </c>
      <c r="Y757" t="s">
        <v>2247</v>
      </c>
      <c r="Z757" t="s">
        <v>2255</v>
      </c>
      <c r="AC757" t="s">
        <v>308</v>
      </c>
      <c r="AD757" s="176">
        <v>1</v>
      </c>
    </row>
    <row r="758" spans="1:30" x14ac:dyDescent="0.35">
      <c r="A758" t="s">
        <v>305</v>
      </c>
      <c r="B758">
        <v>1042</v>
      </c>
      <c r="C758" t="s">
        <v>2245</v>
      </c>
      <c r="D758">
        <v>42313</v>
      </c>
      <c r="E758" t="s">
        <v>2245</v>
      </c>
      <c r="F758" t="s">
        <v>396</v>
      </c>
      <c r="H758">
        <v>1</v>
      </c>
      <c r="I758">
        <v>1</v>
      </c>
      <c r="K758" t="s">
        <v>404</v>
      </c>
      <c r="L758" t="s">
        <v>397</v>
      </c>
      <c r="M758" t="s">
        <v>398</v>
      </c>
      <c r="N758" t="s">
        <v>2160</v>
      </c>
      <c r="O758">
        <v>1</v>
      </c>
      <c r="P758" t="s">
        <v>306</v>
      </c>
      <c r="Q758" s="164">
        <v>39825</v>
      </c>
      <c r="R758" s="164">
        <v>40148</v>
      </c>
      <c r="S758" s="164">
        <v>40148</v>
      </c>
      <c r="T758" t="s">
        <v>2246</v>
      </c>
      <c r="V758" t="s">
        <v>2247</v>
      </c>
      <c r="W758" t="s">
        <v>2248</v>
      </c>
      <c r="X758" t="s">
        <v>2245</v>
      </c>
      <c r="Y758" t="s">
        <v>2247</v>
      </c>
      <c r="Z758" t="s">
        <v>2256</v>
      </c>
      <c r="AC758" t="s">
        <v>308</v>
      </c>
      <c r="AD758" s="176">
        <v>1</v>
      </c>
    </row>
    <row r="759" spans="1:30" x14ac:dyDescent="0.35">
      <c r="A759" t="s">
        <v>305</v>
      </c>
      <c r="B759">
        <v>1052</v>
      </c>
      <c r="C759" t="s">
        <v>2250</v>
      </c>
      <c r="D759">
        <v>42313</v>
      </c>
      <c r="E759" t="s">
        <v>2245</v>
      </c>
      <c r="F759" t="s">
        <v>396</v>
      </c>
      <c r="H759">
        <v>1</v>
      </c>
      <c r="I759">
        <v>1</v>
      </c>
      <c r="K759" t="s">
        <v>404</v>
      </c>
      <c r="L759" t="s">
        <v>410</v>
      </c>
      <c r="M759" t="s">
        <v>398</v>
      </c>
      <c r="N759" t="s">
        <v>2160</v>
      </c>
      <c r="O759">
        <v>1</v>
      </c>
      <c r="P759" t="s">
        <v>306</v>
      </c>
      <c r="Q759" s="164">
        <v>29501</v>
      </c>
      <c r="R759" s="164">
        <v>29412</v>
      </c>
      <c r="S759" s="164">
        <v>29412</v>
      </c>
      <c r="T759" t="s">
        <v>2246</v>
      </c>
      <c r="V759" t="s">
        <v>2247</v>
      </c>
      <c r="W759" t="s">
        <v>2248</v>
      </c>
      <c r="X759" t="s">
        <v>2245</v>
      </c>
      <c r="Y759" t="s">
        <v>2247</v>
      </c>
      <c r="Z759" t="s">
        <v>2257</v>
      </c>
      <c r="AC759" t="s">
        <v>308</v>
      </c>
      <c r="AD759" s="176">
        <v>1</v>
      </c>
    </row>
    <row r="760" spans="1:30" x14ac:dyDescent="0.35">
      <c r="A760" t="s">
        <v>305</v>
      </c>
      <c r="B760">
        <v>1053</v>
      </c>
      <c r="C760" t="s">
        <v>2258</v>
      </c>
      <c r="D760">
        <v>42313</v>
      </c>
      <c r="E760" t="s">
        <v>2245</v>
      </c>
      <c r="F760" t="s">
        <v>396</v>
      </c>
      <c r="H760">
        <v>1</v>
      </c>
      <c r="I760">
        <v>1</v>
      </c>
      <c r="K760" t="s">
        <v>404</v>
      </c>
      <c r="L760" t="s">
        <v>410</v>
      </c>
      <c r="M760" t="s">
        <v>398</v>
      </c>
      <c r="N760" t="s">
        <v>2160</v>
      </c>
      <c r="O760">
        <v>1</v>
      </c>
      <c r="P760" t="s">
        <v>306</v>
      </c>
      <c r="Q760" s="164">
        <v>29501</v>
      </c>
      <c r="R760" s="164">
        <v>29412</v>
      </c>
      <c r="S760" s="164">
        <v>29412</v>
      </c>
      <c r="T760" t="s">
        <v>2246</v>
      </c>
      <c r="V760" t="s">
        <v>2247</v>
      </c>
      <c r="W760" t="s">
        <v>2248</v>
      </c>
      <c r="X760" t="s">
        <v>2245</v>
      </c>
      <c r="Y760" t="s">
        <v>2247</v>
      </c>
      <c r="Z760" t="s">
        <v>2259</v>
      </c>
      <c r="AC760" t="s">
        <v>308</v>
      </c>
      <c r="AD760" s="176">
        <v>1</v>
      </c>
    </row>
    <row r="761" spans="1:30" x14ac:dyDescent="0.35">
      <c r="A761" t="s">
        <v>305</v>
      </c>
      <c r="B761">
        <v>90001</v>
      </c>
      <c r="C761" t="s">
        <v>2260</v>
      </c>
      <c r="D761">
        <v>42313</v>
      </c>
      <c r="E761" t="s">
        <v>2245</v>
      </c>
      <c r="F761" t="s">
        <v>396</v>
      </c>
      <c r="H761">
        <v>1</v>
      </c>
      <c r="I761">
        <v>1</v>
      </c>
      <c r="K761" t="s">
        <v>404</v>
      </c>
      <c r="L761" t="s">
        <v>397</v>
      </c>
      <c r="M761" t="s">
        <v>398</v>
      </c>
      <c r="N761" t="s">
        <v>2160</v>
      </c>
      <c r="O761">
        <v>1</v>
      </c>
      <c r="P761" t="s">
        <v>306</v>
      </c>
      <c r="Q761" s="164">
        <v>39825</v>
      </c>
      <c r="R761" s="164">
        <v>40148</v>
      </c>
      <c r="S761" s="164">
        <v>40148</v>
      </c>
      <c r="T761" t="s">
        <v>2246</v>
      </c>
      <c r="V761" t="s">
        <v>2247</v>
      </c>
      <c r="W761" t="s">
        <v>2248</v>
      </c>
      <c r="X761" t="s">
        <v>2245</v>
      </c>
      <c r="Y761" t="s">
        <v>2247</v>
      </c>
      <c r="Z761" t="s">
        <v>2261</v>
      </c>
      <c r="AC761" t="s">
        <v>308</v>
      </c>
      <c r="AD761" s="176">
        <v>1</v>
      </c>
    </row>
    <row r="762" spans="1:30" x14ac:dyDescent="0.35">
      <c r="A762" t="s">
        <v>317</v>
      </c>
      <c r="B762">
        <v>1000</v>
      </c>
      <c r="C762" t="s">
        <v>2262</v>
      </c>
      <c r="D762">
        <v>42313</v>
      </c>
      <c r="E762" t="s">
        <v>2245</v>
      </c>
      <c r="F762" t="s">
        <v>396</v>
      </c>
      <c r="H762">
        <v>1</v>
      </c>
      <c r="I762">
        <v>1</v>
      </c>
      <c r="K762" t="s">
        <v>404</v>
      </c>
      <c r="L762" t="s">
        <v>397</v>
      </c>
      <c r="M762" t="s">
        <v>398</v>
      </c>
      <c r="N762" t="s">
        <v>2160</v>
      </c>
      <c r="O762">
        <v>1</v>
      </c>
      <c r="P762" t="s">
        <v>977</v>
      </c>
      <c r="Q762" t="s">
        <v>2263</v>
      </c>
      <c r="R762" s="164">
        <v>29112</v>
      </c>
      <c r="S762" s="164">
        <v>34943</v>
      </c>
      <c r="T762" t="s">
        <v>2246</v>
      </c>
      <c r="V762" t="s">
        <v>2247</v>
      </c>
      <c r="W762" t="s">
        <v>2248</v>
      </c>
      <c r="X762" t="s">
        <v>2245</v>
      </c>
      <c r="Y762" t="s">
        <v>2247</v>
      </c>
      <c r="Z762" t="s">
        <v>2264</v>
      </c>
      <c r="AC762" t="s">
        <v>308</v>
      </c>
      <c r="AD762" s="176">
        <v>1</v>
      </c>
    </row>
    <row r="763" spans="1:30" x14ac:dyDescent="0.35">
      <c r="A763" t="s">
        <v>317</v>
      </c>
      <c r="B763">
        <v>1023</v>
      </c>
      <c r="C763" t="s">
        <v>2265</v>
      </c>
      <c r="D763">
        <v>42313</v>
      </c>
      <c r="E763" t="s">
        <v>2245</v>
      </c>
      <c r="F763" t="s">
        <v>396</v>
      </c>
      <c r="H763">
        <v>1</v>
      </c>
      <c r="I763">
        <v>1</v>
      </c>
      <c r="K763" t="s">
        <v>404</v>
      </c>
      <c r="L763" t="s">
        <v>410</v>
      </c>
      <c r="M763" t="s">
        <v>398</v>
      </c>
      <c r="N763" t="s">
        <v>2160</v>
      </c>
      <c r="O763">
        <v>1</v>
      </c>
      <c r="P763" t="s">
        <v>306</v>
      </c>
      <c r="Q763" s="164">
        <v>31415</v>
      </c>
      <c r="R763" s="164">
        <v>31472</v>
      </c>
      <c r="S763" s="164">
        <v>31472</v>
      </c>
      <c r="T763" t="s">
        <v>2246</v>
      </c>
      <c r="V763" t="s">
        <v>2247</v>
      </c>
      <c r="W763" t="s">
        <v>2248</v>
      </c>
      <c r="X763" t="s">
        <v>2245</v>
      </c>
      <c r="Y763" t="s">
        <v>2247</v>
      </c>
      <c r="Z763" t="s">
        <v>2266</v>
      </c>
      <c r="AC763" t="s">
        <v>308</v>
      </c>
      <c r="AD763" s="176">
        <v>1</v>
      </c>
    </row>
    <row r="764" spans="1:30" x14ac:dyDescent="0.35">
      <c r="A764" t="s">
        <v>317</v>
      </c>
      <c r="B764">
        <v>1024</v>
      </c>
      <c r="C764" t="s">
        <v>2250</v>
      </c>
      <c r="D764">
        <v>42313</v>
      </c>
      <c r="E764" t="s">
        <v>2245</v>
      </c>
      <c r="F764" t="s">
        <v>396</v>
      </c>
      <c r="H764">
        <v>1</v>
      </c>
      <c r="I764">
        <v>1</v>
      </c>
      <c r="K764" t="s">
        <v>404</v>
      </c>
      <c r="L764" t="s">
        <v>410</v>
      </c>
      <c r="M764" t="s">
        <v>398</v>
      </c>
      <c r="N764" t="s">
        <v>2160</v>
      </c>
      <c r="O764">
        <v>1</v>
      </c>
      <c r="P764" t="s">
        <v>306</v>
      </c>
      <c r="Q764" s="164">
        <v>32151</v>
      </c>
      <c r="R764" s="164">
        <v>32387</v>
      </c>
      <c r="S764" s="164">
        <v>32387</v>
      </c>
      <c r="T764" t="s">
        <v>2246</v>
      </c>
      <c r="V764" t="s">
        <v>2247</v>
      </c>
      <c r="W764" t="s">
        <v>2248</v>
      </c>
      <c r="X764" t="s">
        <v>2245</v>
      </c>
      <c r="Y764" t="s">
        <v>2247</v>
      </c>
      <c r="Z764" t="s">
        <v>2267</v>
      </c>
      <c r="AC764" t="s">
        <v>308</v>
      </c>
      <c r="AD764" s="176">
        <v>1</v>
      </c>
    </row>
    <row r="765" spans="1:30" x14ac:dyDescent="0.35">
      <c r="A765" t="s">
        <v>317</v>
      </c>
      <c r="B765">
        <v>1028</v>
      </c>
      <c r="C765" t="s">
        <v>2268</v>
      </c>
      <c r="D765">
        <v>42313</v>
      </c>
      <c r="E765" t="s">
        <v>2245</v>
      </c>
      <c r="F765" t="s">
        <v>396</v>
      </c>
      <c r="H765">
        <v>1</v>
      </c>
      <c r="I765">
        <v>1</v>
      </c>
      <c r="K765" t="s">
        <v>404</v>
      </c>
      <c r="L765" t="s">
        <v>410</v>
      </c>
      <c r="M765" t="s">
        <v>398</v>
      </c>
      <c r="N765" t="s">
        <v>2160</v>
      </c>
      <c r="O765">
        <v>1</v>
      </c>
      <c r="P765" t="s">
        <v>306</v>
      </c>
      <c r="Q765" s="164">
        <v>32151</v>
      </c>
      <c r="R765" s="164">
        <v>32387</v>
      </c>
      <c r="S765" s="164">
        <v>32387</v>
      </c>
      <c r="T765" t="s">
        <v>2246</v>
      </c>
      <c r="V765" t="s">
        <v>2247</v>
      </c>
      <c r="W765" t="s">
        <v>2248</v>
      </c>
      <c r="X765" t="s">
        <v>2245</v>
      </c>
      <c r="Y765" t="s">
        <v>2247</v>
      </c>
      <c r="Z765" t="s">
        <v>2269</v>
      </c>
      <c r="AC765" t="s">
        <v>308</v>
      </c>
      <c r="AD765" s="176">
        <v>1</v>
      </c>
    </row>
    <row r="766" spans="1:30" x14ac:dyDescent="0.35">
      <c r="A766" t="s">
        <v>317</v>
      </c>
      <c r="B766">
        <v>1037</v>
      </c>
      <c r="C766" t="s">
        <v>2270</v>
      </c>
      <c r="D766">
        <v>42313</v>
      </c>
      <c r="E766" t="s">
        <v>2245</v>
      </c>
      <c r="F766" t="s">
        <v>396</v>
      </c>
      <c r="H766">
        <v>1</v>
      </c>
      <c r="I766">
        <v>1</v>
      </c>
      <c r="K766" t="s">
        <v>404</v>
      </c>
      <c r="L766" t="s">
        <v>397</v>
      </c>
      <c r="M766" t="s">
        <v>398</v>
      </c>
      <c r="N766" t="s">
        <v>2160</v>
      </c>
      <c r="O766">
        <v>1</v>
      </c>
      <c r="P766" t="s">
        <v>977</v>
      </c>
      <c r="Q766" t="s">
        <v>2263</v>
      </c>
      <c r="R766" s="164">
        <v>29112</v>
      </c>
      <c r="S766" s="164">
        <v>32387</v>
      </c>
      <c r="T766" t="s">
        <v>2246</v>
      </c>
      <c r="V766" t="s">
        <v>2247</v>
      </c>
      <c r="W766" t="s">
        <v>2248</v>
      </c>
      <c r="X766" t="s">
        <v>2245</v>
      </c>
      <c r="Y766" t="s">
        <v>2247</v>
      </c>
      <c r="Z766" t="s">
        <v>2271</v>
      </c>
      <c r="AC766" t="s">
        <v>308</v>
      </c>
      <c r="AD766" s="176">
        <v>1</v>
      </c>
    </row>
    <row r="767" spans="1:30" x14ac:dyDescent="0.35">
      <c r="A767" t="s">
        <v>317</v>
      </c>
      <c r="B767">
        <v>1049</v>
      </c>
      <c r="C767" t="s">
        <v>2245</v>
      </c>
      <c r="D767">
        <v>42313</v>
      </c>
      <c r="E767" t="s">
        <v>2245</v>
      </c>
      <c r="F767" t="s">
        <v>396</v>
      </c>
      <c r="H767">
        <v>1</v>
      </c>
      <c r="I767">
        <v>1</v>
      </c>
      <c r="K767" t="s">
        <v>843</v>
      </c>
      <c r="L767" t="s">
        <v>397</v>
      </c>
      <c r="M767" t="s">
        <v>398</v>
      </c>
      <c r="N767" t="s">
        <v>2160</v>
      </c>
      <c r="O767">
        <v>1</v>
      </c>
      <c r="P767" t="s">
        <v>306</v>
      </c>
      <c r="Q767" t="s">
        <v>2272</v>
      </c>
      <c r="R767" s="164">
        <v>40955</v>
      </c>
      <c r="T767" t="s">
        <v>2246</v>
      </c>
      <c r="V767" t="s">
        <v>2247</v>
      </c>
      <c r="W767" t="s">
        <v>2248</v>
      </c>
      <c r="X767" t="s">
        <v>2245</v>
      </c>
      <c r="Y767" t="s">
        <v>2247</v>
      </c>
      <c r="Z767" t="s">
        <v>2273</v>
      </c>
      <c r="AC767" t="s">
        <v>308</v>
      </c>
      <c r="AD767" s="176">
        <v>1</v>
      </c>
    </row>
    <row r="768" spans="1:30" x14ac:dyDescent="0.35">
      <c r="A768" t="s">
        <v>408</v>
      </c>
      <c r="B768">
        <v>1079</v>
      </c>
      <c r="C768" t="s">
        <v>2245</v>
      </c>
      <c r="D768">
        <v>42313</v>
      </c>
      <c r="E768" t="s">
        <v>2245</v>
      </c>
      <c r="F768" t="s">
        <v>396</v>
      </c>
      <c r="H768">
        <v>1</v>
      </c>
      <c r="I768">
        <v>1</v>
      </c>
      <c r="K768" t="s">
        <v>843</v>
      </c>
      <c r="L768" t="s">
        <v>410</v>
      </c>
      <c r="M768" t="s">
        <v>398</v>
      </c>
      <c r="N768" t="s">
        <v>2160</v>
      </c>
      <c r="O768">
        <v>1</v>
      </c>
      <c r="P768" t="s">
        <v>306</v>
      </c>
      <c r="Q768" t="s">
        <v>786</v>
      </c>
      <c r="R768" s="164">
        <v>34392</v>
      </c>
      <c r="T768" t="s">
        <v>2246</v>
      </c>
      <c r="V768" t="s">
        <v>2247</v>
      </c>
      <c r="W768" t="s">
        <v>2248</v>
      </c>
      <c r="X768" t="s">
        <v>2245</v>
      </c>
      <c r="Y768" t="s">
        <v>2247</v>
      </c>
      <c r="Z768" t="s">
        <v>2274</v>
      </c>
      <c r="AC768" t="s">
        <v>308</v>
      </c>
      <c r="AD768" s="176">
        <v>1</v>
      </c>
    </row>
    <row r="769" spans="1:30" x14ac:dyDescent="0.35">
      <c r="A769" t="s">
        <v>469</v>
      </c>
      <c r="B769">
        <v>1027</v>
      </c>
      <c r="C769" t="s">
        <v>2245</v>
      </c>
      <c r="D769">
        <v>42313</v>
      </c>
      <c r="E769" t="s">
        <v>2245</v>
      </c>
      <c r="F769" t="s">
        <v>396</v>
      </c>
      <c r="H769">
        <v>1</v>
      </c>
      <c r="I769">
        <v>1</v>
      </c>
      <c r="K769" t="s">
        <v>296</v>
      </c>
      <c r="L769" t="s">
        <v>2197</v>
      </c>
      <c r="M769" t="s">
        <v>398</v>
      </c>
      <c r="N769" t="s">
        <v>2160</v>
      </c>
      <c r="O769">
        <v>1</v>
      </c>
      <c r="P769" t="s">
        <v>306</v>
      </c>
      <c r="Q769" t="s">
        <v>786</v>
      </c>
      <c r="R769" s="164">
        <v>34392</v>
      </c>
      <c r="T769" t="s">
        <v>2246</v>
      </c>
      <c r="V769" t="s">
        <v>2247</v>
      </c>
      <c r="W769" t="s">
        <v>2248</v>
      </c>
      <c r="X769" t="s">
        <v>2245</v>
      </c>
      <c r="Y769" t="s">
        <v>2247</v>
      </c>
      <c r="Z769" t="s">
        <v>2275</v>
      </c>
      <c r="AC769" t="s">
        <v>308</v>
      </c>
      <c r="AD769" s="176">
        <v>1</v>
      </c>
    </row>
    <row r="770" spans="1:30" x14ac:dyDescent="0.35">
      <c r="A770" t="s">
        <v>324</v>
      </c>
      <c r="B770">
        <v>1159</v>
      </c>
      <c r="C770" t="s">
        <v>2245</v>
      </c>
      <c r="D770">
        <v>42313</v>
      </c>
      <c r="E770" t="s">
        <v>2245</v>
      </c>
      <c r="F770" t="s">
        <v>396</v>
      </c>
      <c r="H770">
        <v>1</v>
      </c>
      <c r="I770">
        <v>1</v>
      </c>
      <c r="K770" t="s">
        <v>296</v>
      </c>
      <c r="L770" t="s">
        <v>397</v>
      </c>
      <c r="M770" t="s">
        <v>398</v>
      </c>
      <c r="N770" t="s">
        <v>2160</v>
      </c>
      <c r="O770">
        <v>1</v>
      </c>
      <c r="P770" t="s">
        <v>306</v>
      </c>
      <c r="Q770" t="s">
        <v>2276</v>
      </c>
      <c r="R770" s="164">
        <v>37865</v>
      </c>
      <c r="T770" t="s">
        <v>2246</v>
      </c>
      <c r="V770" t="s">
        <v>2247</v>
      </c>
      <c r="W770" t="s">
        <v>2248</v>
      </c>
      <c r="X770" t="s">
        <v>2245</v>
      </c>
      <c r="Y770" t="s">
        <v>2247</v>
      </c>
      <c r="Z770" t="s">
        <v>2277</v>
      </c>
      <c r="AC770" t="s">
        <v>308</v>
      </c>
      <c r="AD770" s="176">
        <v>1</v>
      </c>
    </row>
    <row r="771" spans="1:30" x14ac:dyDescent="0.35">
      <c r="A771" t="s">
        <v>309</v>
      </c>
      <c r="B771">
        <v>1072</v>
      </c>
      <c r="C771" t="s">
        <v>2245</v>
      </c>
      <c r="D771">
        <v>42313</v>
      </c>
      <c r="E771" t="s">
        <v>2245</v>
      </c>
      <c r="F771" t="s">
        <v>396</v>
      </c>
      <c r="H771">
        <v>1</v>
      </c>
      <c r="I771">
        <v>1</v>
      </c>
      <c r="K771" t="s">
        <v>843</v>
      </c>
      <c r="L771" t="s">
        <v>397</v>
      </c>
      <c r="M771" t="s">
        <v>398</v>
      </c>
      <c r="N771" t="s">
        <v>2160</v>
      </c>
      <c r="O771">
        <v>1</v>
      </c>
      <c r="P771" t="s">
        <v>306</v>
      </c>
      <c r="Q771" s="164">
        <v>31056</v>
      </c>
      <c r="R771" s="164">
        <v>31291</v>
      </c>
      <c r="T771" t="s">
        <v>2246</v>
      </c>
      <c r="V771" t="s">
        <v>2247</v>
      </c>
      <c r="W771" t="s">
        <v>2248</v>
      </c>
      <c r="X771" t="s">
        <v>2245</v>
      </c>
      <c r="Y771" t="s">
        <v>2247</v>
      </c>
      <c r="Z771" t="s">
        <v>2278</v>
      </c>
      <c r="AC771" t="s">
        <v>308</v>
      </c>
      <c r="AD771" s="176">
        <v>1</v>
      </c>
    </row>
    <row r="772" spans="1:30" x14ac:dyDescent="0.35">
      <c r="A772" t="s">
        <v>476</v>
      </c>
      <c r="B772">
        <v>1259</v>
      </c>
      <c r="C772" t="s">
        <v>2245</v>
      </c>
      <c r="D772">
        <v>42313</v>
      </c>
      <c r="E772" t="s">
        <v>2245</v>
      </c>
      <c r="F772" t="s">
        <v>396</v>
      </c>
      <c r="H772">
        <v>1</v>
      </c>
      <c r="I772">
        <v>1</v>
      </c>
      <c r="K772" t="s">
        <v>296</v>
      </c>
      <c r="L772" t="s">
        <v>410</v>
      </c>
      <c r="M772" t="s">
        <v>398</v>
      </c>
      <c r="N772" t="s">
        <v>2160</v>
      </c>
      <c r="O772">
        <v>1</v>
      </c>
      <c r="P772" t="s">
        <v>306</v>
      </c>
      <c r="Q772" s="164">
        <v>32151</v>
      </c>
      <c r="R772" s="164">
        <v>32387</v>
      </c>
      <c r="T772" t="s">
        <v>2246</v>
      </c>
      <c r="V772" t="s">
        <v>2247</v>
      </c>
      <c r="W772" t="s">
        <v>2248</v>
      </c>
      <c r="X772" t="s">
        <v>2245</v>
      </c>
      <c r="Y772" t="s">
        <v>2247</v>
      </c>
      <c r="Z772" t="s">
        <v>2279</v>
      </c>
      <c r="AC772" t="s">
        <v>308</v>
      </c>
      <c r="AD772" s="176">
        <v>1</v>
      </c>
    </row>
    <row r="773" spans="1:30" x14ac:dyDescent="0.35">
      <c r="A773" t="s">
        <v>482</v>
      </c>
      <c r="B773">
        <v>1108</v>
      </c>
      <c r="C773" t="s">
        <v>2245</v>
      </c>
      <c r="D773">
        <v>42313</v>
      </c>
      <c r="E773" t="s">
        <v>2245</v>
      </c>
      <c r="F773" t="s">
        <v>396</v>
      </c>
      <c r="H773">
        <v>1</v>
      </c>
      <c r="I773">
        <v>1</v>
      </c>
      <c r="K773" t="s">
        <v>296</v>
      </c>
      <c r="L773" t="s">
        <v>397</v>
      </c>
      <c r="M773" t="s">
        <v>398</v>
      </c>
      <c r="N773" t="s">
        <v>2160</v>
      </c>
      <c r="O773">
        <v>1</v>
      </c>
      <c r="P773" t="s">
        <v>306</v>
      </c>
      <c r="Q773" s="164">
        <v>32151</v>
      </c>
      <c r="R773" s="164">
        <v>32387</v>
      </c>
      <c r="T773" t="s">
        <v>2246</v>
      </c>
      <c r="V773" t="s">
        <v>2247</v>
      </c>
      <c r="W773" t="s">
        <v>2248</v>
      </c>
      <c r="X773" t="s">
        <v>2245</v>
      </c>
      <c r="Y773" t="s">
        <v>2247</v>
      </c>
      <c r="Z773" t="s">
        <v>2280</v>
      </c>
      <c r="AC773" t="s">
        <v>308</v>
      </c>
      <c r="AD773" s="176">
        <v>1</v>
      </c>
    </row>
    <row r="774" spans="1:30" x14ac:dyDescent="0.35">
      <c r="A774" t="s">
        <v>432</v>
      </c>
      <c r="B774">
        <v>1089</v>
      </c>
      <c r="C774" t="s">
        <v>2245</v>
      </c>
      <c r="D774">
        <v>42313</v>
      </c>
      <c r="E774" t="s">
        <v>2245</v>
      </c>
      <c r="F774" t="s">
        <v>396</v>
      </c>
      <c r="H774">
        <v>1</v>
      </c>
      <c r="I774">
        <v>1</v>
      </c>
      <c r="K774" t="s">
        <v>404</v>
      </c>
      <c r="L774" t="s">
        <v>397</v>
      </c>
      <c r="M774" t="s">
        <v>398</v>
      </c>
      <c r="N774" t="s">
        <v>2160</v>
      </c>
      <c r="O774">
        <v>1</v>
      </c>
      <c r="P774" t="s">
        <v>306</v>
      </c>
      <c r="Q774" s="164">
        <v>29649</v>
      </c>
      <c r="R774" s="164">
        <v>29679</v>
      </c>
      <c r="S774" s="164">
        <v>38231</v>
      </c>
      <c r="T774" t="s">
        <v>2246</v>
      </c>
      <c r="V774" t="s">
        <v>2247</v>
      </c>
      <c r="W774" t="s">
        <v>2248</v>
      </c>
      <c r="X774" t="s">
        <v>2245</v>
      </c>
      <c r="Y774" t="s">
        <v>2247</v>
      </c>
      <c r="Z774" t="s">
        <v>2281</v>
      </c>
      <c r="AC774" t="s">
        <v>308</v>
      </c>
      <c r="AD774" s="176">
        <v>1</v>
      </c>
    </row>
    <row r="775" spans="1:30" x14ac:dyDescent="0.35">
      <c r="A775" t="s">
        <v>584</v>
      </c>
      <c r="B775">
        <v>1087</v>
      </c>
      <c r="C775" t="s">
        <v>2245</v>
      </c>
      <c r="D775">
        <v>42313</v>
      </c>
      <c r="E775" t="s">
        <v>2245</v>
      </c>
      <c r="F775" t="s">
        <v>396</v>
      </c>
      <c r="H775">
        <v>1</v>
      </c>
      <c r="I775">
        <v>1</v>
      </c>
      <c r="K775" t="s">
        <v>404</v>
      </c>
      <c r="L775" t="s">
        <v>410</v>
      </c>
      <c r="M775" t="s">
        <v>398</v>
      </c>
      <c r="N775" t="s">
        <v>2160</v>
      </c>
      <c r="O775">
        <v>1</v>
      </c>
      <c r="P775" t="s">
        <v>306</v>
      </c>
      <c r="Q775" t="s">
        <v>786</v>
      </c>
      <c r="R775" s="164">
        <v>34392</v>
      </c>
      <c r="S775" s="164">
        <v>45043</v>
      </c>
      <c r="T775" t="s">
        <v>2246</v>
      </c>
      <c r="V775" t="s">
        <v>2247</v>
      </c>
      <c r="W775" t="s">
        <v>2248</v>
      </c>
      <c r="X775" t="s">
        <v>2245</v>
      </c>
      <c r="Y775" t="s">
        <v>2247</v>
      </c>
      <c r="Z775" t="s">
        <v>2282</v>
      </c>
      <c r="AC775" t="s">
        <v>308</v>
      </c>
      <c r="AD775" s="176">
        <v>1</v>
      </c>
    </row>
    <row r="776" spans="1:30" x14ac:dyDescent="0.35">
      <c r="A776" t="s">
        <v>375</v>
      </c>
      <c r="B776">
        <v>1048</v>
      </c>
      <c r="C776" t="s">
        <v>2247</v>
      </c>
      <c r="D776">
        <v>42313</v>
      </c>
      <c r="E776" t="s">
        <v>2245</v>
      </c>
      <c r="F776" t="s">
        <v>396</v>
      </c>
      <c r="H776">
        <v>1</v>
      </c>
      <c r="I776">
        <v>1</v>
      </c>
      <c r="K776" t="s">
        <v>296</v>
      </c>
      <c r="L776" t="s">
        <v>397</v>
      </c>
      <c r="M776" t="s">
        <v>398</v>
      </c>
      <c r="N776" t="s">
        <v>2160</v>
      </c>
      <c r="O776">
        <v>1</v>
      </c>
      <c r="P776" t="s">
        <v>1</v>
      </c>
      <c r="Q776" s="164">
        <v>32882</v>
      </c>
      <c r="R776" s="164">
        <v>33117</v>
      </c>
      <c r="T776" t="s">
        <v>2246</v>
      </c>
      <c r="V776" t="s">
        <v>2247</v>
      </c>
      <c r="W776" t="s">
        <v>2248</v>
      </c>
      <c r="X776" t="s">
        <v>2245</v>
      </c>
      <c r="Y776" t="s">
        <v>2247</v>
      </c>
      <c r="Z776" t="s">
        <v>2283</v>
      </c>
      <c r="AA776" t="s">
        <v>1</v>
      </c>
      <c r="AC776" t="s">
        <v>304</v>
      </c>
      <c r="AD776" s="176">
        <v>1</v>
      </c>
    </row>
    <row r="777" spans="1:30" x14ac:dyDescent="0.35">
      <c r="A777" t="s">
        <v>434</v>
      </c>
      <c r="B777">
        <v>1025</v>
      </c>
      <c r="C777" t="s">
        <v>2245</v>
      </c>
      <c r="D777">
        <v>42313</v>
      </c>
      <c r="E777" t="s">
        <v>2245</v>
      </c>
      <c r="F777" t="s">
        <v>396</v>
      </c>
      <c r="H777">
        <v>1</v>
      </c>
      <c r="I777">
        <v>1</v>
      </c>
      <c r="K777" t="s">
        <v>296</v>
      </c>
      <c r="L777" t="s">
        <v>410</v>
      </c>
      <c r="M777" t="s">
        <v>398</v>
      </c>
      <c r="N777" t="s">
        <v>2160</v>
      </c>
      <c r="O777">
        <v>1</v>
      </c>
      <c r="P777" t="s">
        <v>306</v>
      </c>
      <c r="Q777" t="s">
        <v>786</v>
      </c>
      <c r="R777" s="164">
        <v>34392</v>
      </c>
      <c r="T777" t="s">
        <v>2246</v>
      </c>
      <c r="V777" t="s">
        <v>2247</v>
      </c>
      <c r="W777" t="s">
        <v>2248</v>
      </c>
      <c r="X777" t="s">
        <v>2245</v>
      </c>
      <c r="Y777" t="s">
        <v>2247</v>
      </c>
      <c r="Z777" t="s">
        <v>2284</v>
      </c>
      <c r="AC777" t="s">
        <v>308</v>
      </c>
      <c r="AD777" s="176">
        <v>1</v>
      </c>
    </row>
    <row r="778" spans="1:30" x14ac:dyDescent="0.35">
      <c r="A778" t="s">
        <v>403</v>
      </c>
      <c r="B778">
        <v>1066</v>
      </c>
      <c r="C778" t="s">
        <v>2285</v>
      </c>
      <c r="D778">
        <v>42313</v>
      </c>
      <c r="E778" t="s">
        <v>2245</v>
      </c>
      <c r="F778" t="s">
        <v>396</v>
      </c>
      <c r="H778">
        <v>1</v>
      </c>
      <c r="I778">
        <v>1</v>
      </c>
      <c r="K778" t="s">
        <v>843</v>
      </c>
      <c r="L778" t="s">
        <v>397</v>
      </c>
      <c r="M778" t="s">
        <v>398</v>
      </c>
      <c r="N778" t="s">
        <v>2160</v>
      </c>
      <c r="O778">
        <v>1</v>
      </c>
      <c r="P778" t="s">
        <v>306</v>
      </c>
      <c r="Q778" s="164">
        <v>32151</v>
      </c>
      <c r="R778" s="164">
        <v>32387</v>
      </c>
      <c r="T778" t="s">
        <v>2246</v>
      </c>
      <c r="V778" t="s">
        <v>2247</v>
      </c>
      <c r="W778" t="s">
        <v>2248</v>
      </c>
      <c r="X778" t="s">
        <v>2245</v>
      </c>
      <c r="Y778" t="s">
        <v>2247</v>
      </c>
      <c r="Z778" t="s">
        <v>2286</v>
      </c>
      <c r="AC778" t="s">
        <v>308</v>
      </c>
      <c r="AD778" s="176">
        <v>1</v>
      </c>
    </row>
    <row r="779" spans="1:30" x14ac:dyDescent="0.35">
      <c r="A779" t="s">
        <v>447</v>
      </c>
      <c r="B779">
        <v>1099</v>
      </c>
      <c r="C779" t="s">
        <v>2245</v>
      </c>
      <c r="D779">
        <v>42313</v>
      </c>
      <c r="E779" t="s">
        <v>2245</v>
      </c>
      <c r="F779" t="s">
        <v>396</v>
      </c>
      <c r="H779">
        <v>1</v>
      </c>
      <c r="I779">
        <v>1</v>
      </c>
      <c r="K779" t="s">
        <v>296</v>
      </c>
      <c r="L779" t="s">
        <v>410</v>
      </c>
      <c r="M779" t="s">
        <v>398</v>
      </c>
      <c r="N779" t="s">
        <v>2160</v>
      </c>
      <c r="O779">
        <v>1</v>
      </c>
      <c r="P779" t="s">
        <v>306</v>
      </c>
      <c r="Q779" s="164">
        <v>32151</v>
      </c>
      <c r="R779" s="164">
        <v>32387</v>
      </c>
      <c r="T779" t="s">
        <v>2246</v>
      </c>
      <c r="V779" t="s">
        <v>2247</v>
      </c>
      <c r="W779" t="s">
        <v>2248</v>
      </c>
      <c r="X779" t="s">
        <v>2245</v>
      </c>
      <c r="Y779" t="s">
        <v>2247</v>
      </c>
      <c r="Z779" t="s">
        <v>2287</v>
      </c>
      <c r="AC779" t="s">
        <v>308</v>
      </c>
      <c r="AD779" s="176">
        <v>1</v>
      </c>
    </row>
    <row r="780" spans="1:30" x14ac:dyDescent="0.35">
      <c r="A780" t="s">
        <v>494</v>
      </c>
      <c r="B780">
        <v>1052</v>
      </c>
      <c r="C780" t="s">
        <v>2288</v>
      </c>
      <c r="D780">
        <v>42313</v>
      </c>
      <c r="E780" t="s">
        <v>2245</v>
      </c>
      <c r="F780" t="s">
        <v>396</v>
      </c>
      <c r="H780">
        <v>1</v>
      </c>
      <c r="I780">
        <v>1</v>
      </c>
      <c r="K780" t="s">
        <v>404</v>
      </c>
      <c r="L780" t="s">
        <v>410</v>
      </c>
      <c r="M780" t="s">
        <v>398</v>
      </c>
      <c r="N780" t="s">
        <v>2160</v>
      </c>
      <c r="O780">
        <v>1</v>
      </c>
      <c r="P780" t="s">
        <v>306</v>
      </c>
      <c r="Q780" s="164">
        <v>29955</v>
      </c>
      <c r="R780" s="164">
        <v>30042</v>
      </c>
      <c r="S780" s="164">
        <v>30042</v>
      </c>
      <c r="T780" t="s">
        <v>2246</v>
      </c>
      <c r="V780" t="s">
        <v>2247</v>
      </c>
      <c r="W780" t="s">
        <v>2248</v>
      </c>
      <c r="X780" t="s">
        <v>2245</v>
      </c>
      <c r="Y780" t="s">
        <v>2247</v>
      </c>
      <c r="Z780" t="s">
        <v>2289</v>
      </c>
      <c r="AC780" t="s">
        <v>308</v>
      </c>
      <c r="AD780" s="176">
        <v>1</v>
      </c>
    </row>
    <row r="781" spans="1:30" x14ac:dyDescent="0.35">
      <c r="A781" t="s">
        <v>494</v>
      </c>
      <c r="B781">
        <v>1072</v>
      </c>
      <c r="C781" t="s">
        <v>2245</v>
      </c>
      <c r="D781">
        <v>42313</v>
      </c>
      <c r="E781" t="s">
        <v>2245</v>
      </c>
      <c r="F781" t="s">
        <v>396</v>
      </c>
      <c r="H781">
        <v>1</v>
      </c>
      <c r="I781">
        <v>1</v>
      </c>
      <c r="K781" t="s">
        <v>296</v>
      </c>
      <c r="L781" t="s">
        <v>397</v>
      </c>
      <c r="M781" t="s">
        <v>398</v>
      </c>
      <c r="N781" t="s">
        <v>2160</v>
      </c>
      <c r="O781">
        <v>1</v>
      </c>
      <c r="P781" t="s">
        <v>306</v>
      </c>
      <c r="Q781" s="164">
        <v>29955</v>
      </c>
      <c r="R781" s="164">
        <v>30042</v>
      </c>
      <c r="T781" t="s">
        <v>2246</v>
      </c>
      <c r="V781" t="s">
        <v>2247</v>
      </c>
      <c r="W781" t="s">
        <v>2248</v>
      </c>
      <c r="X781" t="s">
        <v>2245</v>
      </c>
      <c r="Y781" t="s">
        <v>2247</v>
      </c>
      <c r="Z781" t="s">
        <v>2290</v>
      </c>
      <c r="AC781" t="s">
        <v>308</v>
      </c>
      <c r="AD781" s="176">
        <v>1</v>
      </c>
    </row>
    <row r="782" spans="1:30" x14ac:dyDescent="0.35">
      <c r="A782" t="s">
        <v>494</v>
      </c>
      <c r="B782">
        <v>1116</v>
      </c>
      <c r="C782" t="s">
        <v>2291</v>
      </c>
      <c r="D782">
        <v>42313</v>
      </c>
      <c r="E782" t="s">
        <v>2245</v>
      </c>
      <c r="F782" t="s">
        <v>396</v>
      </c>
      <c r="H782">
        <v>1</v>
      </c>
      <c r="I782">
        <v>1</v>
      </c>
      <c r="K782" t="s">
        <v>295</v>
      </c>
      <c r="L782" t="s">
        <v>397</v>
      </c>
      <c r="M782" t="s">
        <v>398</v>
      </c>
      <c r="N782" t="s">
        <v>2160</v>
      </c>
      <c r="O782">
        <v>1</v>
      </c>
      <c r="P782" t="s">
        <v>977</v>
      </c>
      <c r="Q782" s="164">
        <v>33978</v>
      </c>
      <c r="R782" s="164">
        <v>34213</v>
      </c>
      <c r="S782" s="164">
        <v>34943</v>
      </c>
      <c r="T782" t="s">
        <v>2246</v>
      </c>
      <c r="V782" t="s">
        <v>2247</v>
      </c>
      <c r="W782" t="s">
        <v>2248</v>
      </c>
      <c r="X782" t="s">
        <v>2245</v>
      </c>
      <c r="Y782" t="s">
        <v>2247</v>
      </c>
      <c r="Z782" t="s">
        <v>2292</v>
      </c>
      <c r="AC782" t="s">
        <v>308</v>
      </c>
      <c r="AD782" s="176">
        <v>1</v>
      </c>
    </row>
    <row r="783" spans="1:30" x14ac:dyDescent="0.35">
      <c r="A783" t="s">
        <v>414</v>
      </c>
      <c r="B783">
        <v>1002</v>
      </c>
      <c r="C783" t="s">
        <v>2262</v>
      </c>
      <c r="D783">
        <v>42313</v>
      </c>
      <c r="E783" t="s">
        <v>2245</v>
      </c>
      <c r="F783" t="s">
        <v>396</v>
      </c>
      <c r="H783">
        <v>1</v>
      </c>
      <c r="I783">
        <v>1</v>
      </c>
      <c r="K783" t="s">
        <v>404</v>
      </c>
      <c r="L783" t="s">
        <v>410</v>
      </c>
      <c r="M783" t="s">
        <v>398</v>
      </c>
      <c r="N783" t="s">
        <v>2160</v>
      </c>
      <c r="O783">
        <v>1</v>
      </c>
      <c r="P783" t="s">
        <v>977</v>
      </c>
      <c r="Q783" s="164">
        <v>34708</v>
      </c>
      <c r="R783" s="164">
        <v>34943</v>
      </c>
      <c r="S783" s="164">
        <v>34943</v>
      </c>
      <c r="T783" t="s">
        <v>2246</v>
      </c>
      <c r="V783" t="s">
        <v>2247</v>
      </c>
      <c r="W783" t="s">
        <v>2248</v>
      </c>
      <c r="X783" t="s">
        <v>2245</v>
      </c>
      <c r="Y783" t="s">
        <v>2247</v>
      </c>
      <c r="Z783" t="s">
        <v>2293</v>
      </c>
      <c r="AC783" t="s">
        <v>308</v>
      </c>
      <c r="AD783" s="176">
        <v>1</v>
      </c>
    </row>
    <row r="784" spans="1:30" x14ac:dyDescent="0.35">
      <c r="A784" t="s">
        <v>414</v>
      </c>
      <c r="B784">
        <v>1045</v>
      </c>
      <c r="C784" t="s">
        <v>2245</v>
      </c>
      <c r="D784">
        <v>42313</v>
      </c>
      <c r="E784" t="s">
        <v>2245</v>
      </c>
      <c r="F784" t="s">
        <v>396</v>
      </c>
      <c r="H784">
        <v>1</v>
      </c>
      <c r="I784">
        <v>1</v>
      </c>
      <c r="K784" t="s">
        <v>296</v>
      </c>
      <c r="L784" t="s">
        <v>410</v>
      </c>
      <c r="M784" t="s">
        <v>398</v>
      </c>
      <c r="N784" t="s">
        <v>2160</v>
      </c>
      <c r="O784">
        <v>1</v>
      </c>
      <c r="P784" t="s">
        <v>306</v>
      </c>
      <c r="Q784" t="s">
        <v>786</v>
      </c>
      <c r="R784" s="164">
        <v>34392</v>
      </c>
      <c r="T784" t="s">
        <v>2246</v>
      </c>
      <c r="V784" t="s">
        <v>2247</v>
      </c>
      <c r="W784" t="s">
        <v>2248</v>
      </c>
      <c r="X784" t="s">
        <v>2245</v>
      </c>
      <c r="Y784" t="s">
        <v>2247</v>
      </c>
      <c r="Z784" t="s">
        <v>2294</v>
      </c>
      <c r="AC784" t="s">
        <v>308</v>
      </c>
      <c r="AD784" s="176">
        <v>1</v>
      </c>
    </row>
    <row r="785" spans="1:31" x14ac:dyDescent="0.35">
      <c r="A785" t="s">
        <v>414</v>
      </c>
      <c r="B785">
        <v>1076</v>
      </c>
      <c r="C785" t="s">
        <v>2265</v>
      </c>
      <c r="D785">
        <v>42313</v>
      </c>
      <c r="E785" t="s">
        <v>2245</v>
      </c>
      <c r="F785" t="s">
        <v>396</v>
      </c>
      <c r="H785">
        <v>1</v>
      </c>
      <c r="I785">
        <v>1</v>
      </c>
      <c r="K785" t="s">
        <v>404</v>
      </c>
      <c r="L785" t="s">
        <v>397</v>
      </c>
      <c r="M785" t="s">
        <v>398</v>
      </c>
      <c r="N785" t="s">
        <v>2160</v>
      </c>
      <c r="O785">
        <v>1</v>
      </c>
      <c r="P785" t="s">
        <v>306</v>
      </c>
      <c r="Q785" t="s">
        <v>2263</v>
      </c>
      <c r="R785" s="164">
        <v>29112</v>
      </c>
      <c r="S785" s="164">
        <v>32387</v>
      </c>
      <c r="T785" t="s">
        <v>2246</v>
      </c>
      <c r="V785" t="s">
        <v>2247</v>
      </c>
      <c r="W785" t="s">
        <v>2248</v>
      </c>
      <c r="X785" t="s">
        <v>2245</v>
      </c>
      <c r="Y785" t="s">
        <v>2247</v>
      </c>
      <c r="Z785" t="s">
        <v>2295</v>
      </c>
      <c r="AC785" t="s">
        <v>308</v>
      </c>
      <c r="AD785" s="176">
        <v>1</v>
      </c>
    </row>
    <row r="786" spans="1:31" x14ac:dyDescent="0.35">
      <c r="A786" t="s">
        <v>414</v>
      </c>
      <c r="B786">
        <v>1140</v>
      </c>
      <c r="C786" t="s">
        <v>2245</v>
      </c>
      <c r="D786">
        <v>42313</v>
      </c>
      <c r="E786" t="s">
        <v>2245</v>
      </c>
      <c r="F786" t="s">
        <v>396</v>
      </c>
      <c r="H786">
        <v>1</v>
      </c>
      <c r="I786">
        <v>1</v>
      </c>
      <c r="K786" t="s">
        <v>404</v>
      </c>
      <c r="L786" t="s">
        <v>397</v>
      </c>
      <c r="M786" t="s">
        <v>398</v>
      </c>
      <c r="N786" t="s">
        <v>2160</v>
      </c>
      <c r="O786">
        <v>1</v>
      </c>
      <c r="P786" t="s">
        <v>1</v>
      </c>
      <c r="Q786" s="164">
        <v>32151</v>
      </c>
      <c r="R786" s="164">
        <v>32387</v>
      </c>
      <c r="S786" s="164">
        <v>34943</v>
      </c>
      <c r="T786" t="s">
        <v>2246</v>
      </c>
      <c r="V786" t="s">
        <v>2247</v>
      </c>
      <c r="W786" t="s">
        <v>2248</v>
      </c>
      <c r="X786" t="s">
        <v>2245</v>
      </c>
      <c r="Y786" t="s">
        <v>2247</v>
      </c>
      <c r="Z786" t="s">
        <v>2296</v>
      </c>
      <c r="AC786" t="s">
        <v>308</v>
      </c>
      <c r="AD786" s="176">
        <v>1</v>
      </c>
    </row>
    <row r="787" spans="1:31" x14ac:dyDescent="0.35">
      <c r="A787" t="s">
        <v>419</v>
      </c>
      <c r="B787">
        <v>1119</v>
      </c>
      <c r="C787" t="s">
        <v>2245</v>
      </c>
      <c r="D787">
        <v>42313</v>
      </c>
      <c r="E787" t="s">
        <v>2245</v>
      </c>
      <c r="F787" t="s">
        <v>396</v>
      </c>
      <c r="H787">
        <v>1</v>
      </c>
      <c r="I787">
        <v>1</v>
      </c>
      <c r="K787" t="s">
        <v>404</v>
      </c>
      <c r="L787" t="s">
        <v>397</v>
      </c>
      <c r="M787" t="s">
        <v>398</v>
      </c>
      <c r="N787" t="s">
        <v>2160</v>
      </c>
      <c r="O787">
        <v>1</v>
      </c>
      <c r="P787" t="s">
        <v>306</v>
      </c>
      <c r="Q787" s="164">
        <v>34342</v>
      </c>
      <c r="R787" s="164">
        <v>34547</v>
      </c>
      <c r="S787" s="164">
        <v>39436</v>
      </c>
      <c r="T787" t="s">
        <v>2246</v>
      </c>
      <c r="V787" t="s">
        <v>2247</v>
      </c>
      <c r="W787" t="s">
        <v>2248</v>
      </c>
      <c r="X787" t="s">
        <v>2245</v>
      </c>
      <c r="Y787" t="s">
        <v>2247</v>
      </c>
      <c r="Z787" t="s">
        <v>2297</v>
      </c>
      <c r="AC787" t="s">
        <v>308</v>
      </c>
      <c r="AD787" s="176">
        <v>1</v>
      </c>
    </row>
    <row r="788" spans="1:31" x14ac:dyDescent="0.35">
      <c r="A788" t="s">
        <v>314</v>
      </c>
      <c r="B788">
        <v>1076</v>
      </c>
      <c r="C788" t="s">
        <v>2245</v>
      </c>
      <c r="D788">
        <v>42313</v>
      </c>
      <c r="E788" t="s">
        <v>2245</v>
      </c>
      <c r="F788" t="s">
        <v>396</v>
      </c>
      <c r="H788">
        <v>1</v>
      </c>
      <c r="I788">
        <v>1</v>
      </c>
      <c r="K788" t="s">
        <v>404</v>
      </c>
      <c r="L788" t="s">
        <v>410</v>
      </c>
      <c r="M788" t="s">
        <v>398</v>
      </c>
      <c r="N788" t="s">
        <v>2160</v>
      </c>
      <c r="O788">
        <v>1</v>
      </c>
      <c r="P788" t="s">
        <v>306</v>
      </c>
      <c r="Q788" t="s">
        <v>786</v>
      </c>
      <c r="R788" s="164">
        <v>34392</v>
      </c>
      <c r="S788" s="164">
        <v>45043</v>
      </c>
      <c r="T788" t="s">
        <v>2246</v>
      </c>
      <c r="V788" t="s">
        <v>2247</v>
      </c>
      <c r="W788" t="s">
        <v>2248</v>
      </c>
      <c r="X788" t="s">
        <v>2245</v>
      </c>
      <c r="Y788" t="s">
        <v>2247</v>
      </c>
      <c r="Z788" t="s">
        <v>2298</v>
      </c>
      <c r="AC788" t="s">
        <v>308</v>
      </c>
      <c r="AD788" s="176">
        <v>1</v>
      </c>
    </row>
    <row r="789" spans="1:31" x14ac:dyDescent="0.35">
      <c r="A789" t="s">
        <v>314</v>
      </c>
      <c r="B789">
        <v>1081</v>
      </c>
      <c r="C789" t="s">
        <v>2250</v>
      </c>
      <c r="D789">
        <v>42313</v>
      </c>
      <c r="E789" t="s">
        <v>2245</v>
      </c>
      <c r="F789" t="s">
        <v>396</v>
      </c>
      <c r="H789">
        <v>1</v>
      </c>
      <c r="I789">
        <v>1</v>
      </c>
      <c r="K789" t="s">
        <v>404</v>
      </c>
      <c r="L789" t="s">
        <v>410</v>
      </c>
      <c r="M789" t="s">
        <v>398</v>
      </c>
      <c r="N789" t="s">
        <v>2160</v>
      </c>
      <c r="O789">
        <v>1</v>
      </c>
      <c r="P789" t="s">
        <v>306</v>
      </c>
      <c r="Q789" s="164">
        <v>29290</v>
      </c>
      <c r="R789" s="164">
        <v>29497</v>
      </c>
      <c r="S789" s="164">
        <v>29497</v>
      </c>
      <c r="T789" t="s">
        <v>2246</v>
      </c>
      <c r="V789" t="s">
        <v>2247</v>
      </c>
      <c r="W789" t="s">
        <v>2248</v>
      </c>
      <c r="X789" t="s">
        <v>2245</v>
      </c>
      <c r="Y789" t="s">
        <v>2247</v>
      </c>
      <c r="Z789" t="s">
        <v>2299</v>
      </c>
      <c r="AC789" t="s">
        <v>308</v>
      </c>
      <c r="AD789" s="176">
        <v>1</v>
      </c>
    </row>
    <row r="790" spans="1:31" x14ac:dyDescent="0.35">
      <c r="A790" t="s">
        <v>314</v>
      </c>
      <c r="B790">
        <v>1097</v>
      </c>
      <c r="C790" t="s">
        <v>2300</v>
      </c>
      <c r="D790">
        <v>42313</v>
      </c>
      <c r="E790" t="s">
        <v>2245</v>
      </c>
      <c r="F790" t="s">
        <v>396</v>
      </c>
      <c r="H790">
        <v>1</v>
      </c>
      <c r="I790">
        <v>1</v>
      </c>
      <c r="K790" t="s">
        <v>295</v>
      </c>
      <c r="L790" t="s">
        <v>397</v>
      </c>
      <c r="M790" t="s">
        <v>398</v>
      </c>
      <c r="N790" t="s">
        <v>2160</v>
      </c>
      <c r="O790">
        <v>1</v>
      </c>
      <c r="P790" t="s">
        <v>977</v>
      </c>
      <c r="Q790" t="s">
        <v>1193</v>
      </c>
      <c r="R790" s="164">
        <v>29217</v>
      </c>
      <c r="S790" s="164">
        <v>34943</v>
      </c>
      <c r="T790" t="s">
        <v>2246</v>
      </c>
      <c r="V790" t="s">
        <v>2247</v>
      </c>
      <c r="W790" t="s">
        <v>2248</v>
      </c>
      <c r="X790" t="s">
        <v>2245</v>
      </c>
      <c r="Y790" t="s">
        <v>2247</v>
      </c>
      <c r="Z790" t="s">
        <v>2301</v>
      </c>
      <c r="AC790" t="s">
        <v>308</v>
      </c>
      <c r="AD790" s="176">
        <v>1</v>
      </c>
    </row>
    <row r="791" spans="1:31" x14ac:dyDescent="0.35">
      <c r="A791" t="s">
        <v>711</v>
      </c>
      <c r="B791">
        <v>1058</v>
      </c>
      <c r="C791" t="s">
        <v>2245</v>
      </c>
      <c r="D791">
        <v>42313</v>
      </c>
      <c r="E791" t="s">
        <v>2245</v>
      </c>
      <c r="F791" t="s">
        <v>396</v>
      </c>
      <c r="H791">
        <v>1</v>
      </c>
      <c r="I791">
        <v>1</v>
      </c>
      <c r="K791" t="s">
        <v>0</v>
      </c>
      <c r="L791" t="s">
        <v>410</v>
      </c>
      <c r="M791" t="s">
        <v>398</v>
      </c>
      <c r="N791" t="s">
        <v>2160</v>
      </c>
      <c r="O791">
        <v>1</v>
      </c>
      <c r="P791" t="s">
        <v>306</v>
      </c>
      <c r="Q791" s="164">
        <v>41493</v>
      </c>
      <c r="R791" s="164">
        <v>41463</v>
      </c>
      <c r="T791" t="s">
        <v>2246</v>
      </c>
      <c r="V791" t="s">
        <v>2247</v>
      </c>
      <c r="W791" t="s">
        <v>2248</v>
      </c>
      <c r="X791" t="s">
        <v>2245</v>
      </c>
      <c r="Y791" t="s">
        <v>2247</v>
      </c>
      <c r="Z791" t="s">
        <v>2302</v>
      </c>
      <c r="AC791" t="s">
        <v>308</v>
      </c>
      <c r="AD791" s="176">
        <v>1</v>
      </c>
    </row>
    <row r="792" spans="1:31" x14ac:dyDescent="0.35">
      <c r="A792" t="s">
        <v>499</v>
      </c>
      <c r="B792">
        <v>1052</v>
      </c>
      <c r="C792" t="s">
        <v>2265</v>
      </c>
      <c r="D792">
        <v>42313</v>
      </c>
      <c r="E792" t="s">
        <v>2245</v>
      </c>
      <c r="F792" t="s">
        <v>396</v>
      </c>
      <c r="H792">
        <v>1</v>
      </c>
      <c r="I792">
        <v>1</v>
      </c>
      <c r="K792" t="s">
        <v>404</v>
      </c>
      <c r="L792" t="s">
        <v>410</v>
      </c>
      <c r="M792" t="s">
        <v>398</v>
      </c>
      <c r="N792" t="s">
        <v>2160</v>
      </c>
      <c r="O792">
        <v>1</v>
      </c>
      <c r="P792" t="s">
        <v>306</v>
      </c>
      <c r="Q792" t="s">
        <v>2303</v>
      </c>
      <c r="R792" s="164">
        <v>29798</v>
      </c>
      <c r="S792" s="164">
        <v>29798</v>
      </c>
      <c r="T792" t="s">
        <v>2246</v>
      </c>
      <c r="V792" t="s">
        <v>2247</v>
      </c>
      <c r="W792" t="s">
        <v>2248</v>
      </c>
      <c r="X792" t="s">
        <v>2245</v>
      </c>
      <c r="Y792" t="s">
        <v>2247</v>
      </c>
      <c r="Z792" t="s">
        <v>2304</v>
      </c>
      <c r="AC792" t="s">
        <v>308</v>
      </c>
      <c r="AD792" s="176">
        <v>1</v>
      </c>
    </row>
    <row r="793" spans="1:31" x14ac:dyDescent="0.35">
      <c r="A793" t="s">
        <v>499</v>
      </c>
      <c r="B793">
        <v>1053</v>
      </c>
      <c r="C793" t="s">
        <v>2250</v>
      </c>
      <c r="D793">
        <v>42313</v>
      </c>
      <c r="E793" t="s">
        <v>2245</v>
      </c>
      <c r="F793" t="s">
        <v>396</v>
      </c>
      <c r="H793">
        <v>1</v>
      </c>
      <c r="I793">
        <v>1</v>
      </c>
      <c r="K793" t="s">
        <v>404</v>
      </c>
      <c r="L793" t="s">
        <v>410</v>
      </c>
      <c r="M793" t="s">
        <v>398</v>
      </c>
      <c r="N793" t="s">
        <v>2160</v>
      </c>
      <c r="O793">
        <v>1</v>
      </c>
      <c r="P793" t="s">
        <v>306</v>
      </c>
      <c r="Q793" t="s">
        <v>2303</v>
      </c>
      <c r="R793" s="164">
        <v>29798</v>
      </c>
      <c r="S793" s="164">
        <v>29798</v>
      </c>
      <c r="T793" t="s">
        <v>2246</v>
      </c>
      <c r="V793" t="s">
        <v>2247</v>
      </c>
      <c r="W793" t="s">
        <v>2248</v>
      </c>
      <c r="X793" t="s">
        <v>2245</v>
      </c>
      <c r="Y793" t="s">
        <v>2247</v>
      </c>
      <c r="Z793" t="s">
        <v>2305</v>
      </c>
      <c r="AC793" t="s">
        <v>308</v>
      </c>
      <c r="AD793" s="176">
        <v>1</v>
      </c>
    </row>
    <row r="794" spans="1:31" x14ac:dyDescent="0.35">
      <c r="A794" t="s">
        <v>499</v>
      </c>
      <c r="B794">
        <v>1058</v>
      </c>
      <c r="C794" t="s">
        <v>2245</v>
      </c>
      <c r="D794">
        <v>42313</v>
      </c>
      <c r="E794" t="s">
        <v>2245</v>
      </c>
      <c r="F794" t="s">
        <v>396</v>
      </c>
      <c r="H794">
        <v>1</v>
      </c>
      <c r="I794">
        <v>1</v>
      </c>
      <c r="K794" t="s">
        <v>296</v>
      </c>
      <c r="L794" t="s">
        <v>410</v>
      </c>
      <c r="M794" t="s">
        <v>398</v>
      </c>
      <c r="N794" t="s">
        <v>2160</v>
      </c>
      <c r="O794">
        <v>1</v>
      </c>
      <c r="P794" t="s">
        <v>306</v>
      </c>
      <c r="Q794" t="s">
        <v>786</v>
      </c>
      <c r="R794" s="164">
        <v>34392</v>
      </c>
      <c r="T794" t="s">
        <v>2246</v>
      </c>
      <c r="V794" t="s">
        <v>2247</v>
      </c>
      <c r="W794" t="s">
        <v>2248</v>
      </c>
      <c r="X794" t="s">
        <v>2245</v>
      </c>
      <c r="Y794" t="s">
        <v>2247</v>
      </c>
      <c r="Z794" t="s">
        <v>2306</v>
      </c>
      <c r="AC794" t="s">
        <v>308</v>
      </c>
      <c r="AD794" s="176">
        <v>1</v>
      </c>
    </row>
    <row r="795" spans="1:31" x14ac:dyDescent="0.35">
      <c r="A795" t="s">
        <v>566</v>
      </c>
      <c r="B795">
        <v>1235</v>
      </c>
      <c r="C795" t="s">
        <v>2245</v>
      </c>
      <c r="D795">
        <v>42313</v>
      </c>
      <c r="E795" t="s">
        <v>2245</v>
      </c>
      <c r="F795" t="s">
        <v>396</v>
      </c>
      <c r="H795">
        <v>1</v>
      </c>
      <c r="I795">
        <v>1</v>
      </c>
      <c r="K795" t="s">
        <v>404</v>
      </c>
      <c r="L795" t="s">
        <v>397</v>
      </c>
      <c r="M795" t="s">
        <v>398</v>
      </c>
      <c r="N795" t="s">
        <v>2160</v>
      </c>
      <c r="O795">
        <v>1</v>
      </c>
      <c r="P795" t="s">
        <v>306</v>
      </c>
      <c r="Q795" s="164">
        <v>39794</v>
      </c>
      <c r="R795" s="164">
        <v>39814</v>
      </c>
      <c r="S795" s="164">
        <v>45536</v>
      </c>
      <c r="T795" t="s">
        <v>2246</v>
      </c>
      <c r="V795" t="s">
        <v>2247</v>
      </c>
      <c r="W795" t="s">
        <v>2248</v>
      </c>
      <c r="X795" t="s">
        <v>2245</v>
      </c>
      <c r="Y795" t="s">
        <v>2247</v>
      </c>
      <c r="Z795" t="s">
        <v>2307</v>
      </c>
      <c r="AC795" t="s">
        <v>308</v>
      </c>
      <c r="AD795" s="176">
        <v>1</v>
      </c>
    </row>
    <row r="796" spans="1:31" x14ac:dyDescent="0.35">
      <c r="A796" t="s">
        <v>438</v>
      </c>
      <c r="B796">
        <v>1045</v>
      </c>
      <c r="C796" t="s">
        <v>2245</v>
      </c>
      <c r="D796">
        <v>42313</v>
      </c>
      <c r="E796" t="s">
        <v>2245</v>
      </c>
      <c r="F796" t="s">
        <v>396</v>
      </c>
      <c r="H796">
        <v>1</v>
      </c>
      <c r="I796">
        <v>1</v>
      </c>
      <c r="K796" t="s">
        <v>296</v>
      </c>
      <c r="L796" t="s">
        <v>410</v>
      </c>
      <c r="M796" t="s">
        <v>398</v>
      </c>
      <c r="N796" t="s">
        <v>2160</v>
      </c>
      <c r="O796">
        <v>1</v>
      </c>
      <c r="P796" t="s">
        <v>306</v>
      </c>
      <c r="Q796" t="s">
        <v>786</v>
      </c>
      <c r="R796" s="164">
        <v>34392</v>
      </c>
      <c r="T796" t="s">
        <v>2246</v>
      </c>
      <c r="V796" t="s">
        <v>2247</v>
      </c>
      <c r="W796" t="s">
        <v>2248</v>
      </c>
      <c r="X796" t="s">
        <v>2245</v>
      </c>
      <c r="Y796" t="s">
        <v>2247</v>
      </c>
      <c r="Z796" t="s">
        <v>2308</v>
      </c>
      <c r="AC796" t="s">
        <v>308</v>
      </c>
      <c r="AD796" s="176">
        <v>1</v>
      </c>
    </row>
    <row r="797" spans="1:31" x14ac:dyDescent="0.35">
      <c r="A797" t="s">
        <v>454</v>
      </c>
      <c r="B797">
        <v>1112</v>
      </c>
      <c r="C797" t="s">
        <v>2309</v>
      </c>
      <c r="D797">
        <v>42316</v>
      </c>
      <c r="E797" t="s">
        <v>2310</v>
      </c>
      <c r="F797" t="s">
        <v>396</v>
      </c>
      <c r="H797" s="174">
        <f t="shared" ref="H797:H806" si="31">AD797</f>
        <v>1</v>
      </c>
      <c r="I797">
        <v>1.1000000000000001</v>
      </c>
      <c r="K797" t="s">
        <v>404</v>
      </c>
      <c r="L797" t="s">
        <v>410</v>
      </c>
      <c r="M797" t="s">
        <v>398</v>
      </c>
      <c r="N797" t="s">
        <v>2160</v>
      </c>
      <c r="O797">
        <v>1</v>
      </c>
      <c r="P797" t="s">
        <v>306</v>
      </c>
      <c r="Q797" s="164">
        <v>31415</v>
      </c>
      <c r="R797" s="164">
        <v>31472</v>
      </c>
      <c r="S797" s="164">
        <v>31472</v>
      </c>
      <c r="T797" t="s">
        <v>2311</v>
      </c>
      <c r="V797" t="s">
        <v>2312</v>
      </c>
      <c r="W797" t="s">
        <v>2313</v>
      </c>
      <c r="X797" t="s">
        <v>2314</v>
      </c>
      <c r="Y797" t="s">
        <v>2315</v>
      </c>
      <c r="Z797" t="s">
        <v>2316</v>
      </c>
      <c r="AC797" t="s">
        <v>308</v>
      </c>
      <c r="AD797" s="176">
        <v>1</v>
      </c>
      <c r="AE797" s="177" t="s">
        <v>16954</v>
      </c>
    </row>
    <row r="798" spans="1:31" x14ac:dyDescent="0.35">
      <c r="A798" t="s">
        <v>454</v>
      </c>
      <c r="B798">
        <v>1149</v>
      </c>
      <c r="C798" t="s">
        <v>2317</v>
      </c>
      <c r="D798">
        <v>42316</v>
      </c>
      <c r="E798" t="s">
        <v>2310</v>
      </c>
      <c r="F798" t="s">
        <v>396</v>
      </c>
      <c r="H798" s="174">
        <f t="shared" si="31"/>
        <v>1</v>
      </c>
      <c r="I798">
        <v>1.1000000000000001</v>
      </c>
      <c r="K798" t="s">
        <v>404</v>
      </c>
      <c r="L798" t="s">
        <v>410</v>
      </c>
      <c r="M798" t="s">
        <v>398</v>
      </c>
      <c r="N798" t="s">
        <v>2160</v>
      </c>
      <c r="O798">
        <v>1</v>
      </c>
      <c r="P798" t="s">
        <v>977</v>
      </c>
      <c r="Q798" s="164">
        <v>29529</v>
      </c>
      <c r="R798" s="164">
        <v>29322</v>
      </c>
      <c r="S798" s="164">
        <v>31472</v>
      </c>
      <c r="T798" t="s">
        <v>2311</v>
      </c>
      <c r="V798" t="s">
        <v>2312</v>
      </c>
      <c r="W798" t="s">
        <v>2313</v>
      </c>
      <c r="X798" t="s">
        <v>2314</v>
      </c>
      <c r="Y798" t="s">
        <v>2315</v>
      </c>
      <c r="Z798" t="s">
        <v>2318</v>
      </c>
      <c r="AC798" t="s">
        <v>308</v>
      </c>
      <c r="AD798" s="176">
        <v>1</v>
      </c>
      <c r="AE798" s="177" t="s">
        <v>16954</v>
      </c>
    </row>
    <row r="799" spans="1:31" x14ac:dyDescent="0.35">
      <c r="A799" t="s">
        <v>454</v>
      </c>
      <c r="B799">
        <v>1262</v>
      </c>
      <c r="C799" t="s">
        <v>2310</v>
      </c>
      <c r="D799">
        <v>42316</v>
      </c>
      <c r="E799" t="s">
        <v>2310</v>
      </c>
      <c r="F799" t="s">
        <v>396</v>
      </c>
      <c r="H799" s="174">
        <f t="shared" si="31"/>
        <v>1</v>
      </c>
      <c r="I799">
        <v>1.1000000000000001</v>
      </c>
      <c r="K799" t="s">
        <v>404</v>
      </c>
      <c r="L799" t="s">
        <v>410</v>
      </c>
      <c r="M799" t="s">
        <v>398</v>
      </c>
      <c r="N799" t="s">
        <v>2160</v>
      </c>
      <c r="O799">
        <v>1</v>
      </c>
      <c r="P799" t="s">
        <v>306</v>
      </c>
      <c r="Q799" s="164">
        <v>33609</v>
      </c>
      <c r="R799" s="164">
        <v>33756</v>
      </c>
      <c r="S799" s="164">
        <v>33756</v>
      </c>
      <c r="T799" t="s">
        <v>2311</v>
      </c>
      <c r="V799" t="s">
        <v>2312</v>
      </c>
      <c r="W799" t="s">
        <v>2313</v>
      </c>
      <c r="X799" t="s">
        <v>2314</v>
      </c>
      <c r="Y799" t="s">
        <v>2315</v>
      </c>
      <c r="Z799" t="s">
        <v>2319</v>
      </c>
      <c r="AC799" t="s">
        <v>308</v>
      </c>
      <c r="AD799" s="176">
        <v>1</v>
      </c>
      <c r="AE799" s="177" t="s">
        <v>16954</v>
      </c>
    </row>
    <row r="800" spans="1:31" x14ac:dyDescent="0.35">
      <c r="A800" t="s">
        <v>454</v>
      </c>
      <c r="B800">
        <v>1263</v>
      </c>
      <c r="C800" t="s">
        <v>2320</v>
      </c>
      <c r="D800">
        <v>42316</v>
      </c>
      <c r="E800" t="s">
        <v>2310</v>
      </c>
      <c r="F800" t="s">
        <v>396</v>
      </c>
      <c r="H800" s="174">
        <f t="shared" si="31"/>
        <v>1</v>
      </c>
      <c r="I800">
        <v>1.1000000000000001</v>
      </c>
      <c r="K800" t="s">
        <v>404</v>
      </c>
      <c r="L800" t="s">
        <v>410</v>
      </c>
      <c r="M800" t="s">
        <v>398</v>
      </c>
      <c r="N800" t="s">
        <v>2160</v>
      </c>
      <c r="O800">
        <v>1</v>
      </c>
      <c r="P800" t="s">
        <v>977</v>
      </c>
      <c r="Q800" s="164">
        <v>32882</v>
      </c>
      <c r="R800" s="164">
        <v>33117</v>
      </c>
      <c r="S800" s="164">
        <v>33117</v>
      </c>
      <c r="T800" t="s">
        <v>2311</v>
      </c>
      <c r="V800" t="s">
        <v>2312</v>
      </c>
      <c r="W800" t="s">
        <v>2313</v>
      </c>
      <c r="X800" t="s">
        <v>2314</v>
      </c>
      <c r="Y800" t="s">
        <v>2315</v>
      </c>
      <c r="Z800" t="s">
        <v>2321</v>
      </c>
      <c r="AC800" t="s">
        <v>308</v>
      </c>
      <c r="AD800" s="176">
        <v>1</v>
      </c>
      <c r="AE800" s="177" t="s">
        <v>16954</v>
      </c>
    </row>
    <row r="801" spans="1:31" x14ac:dyDescent="0.35">
      <c r="A801" t="s">
        <v>317</v>
      </c>
      <c r="B801">
        <v>1025</v>
      </c>
      <c r="C801" t="s">
        <v>2309</v>
      </c>
      <c r="D801">
        <v>42316</v>
      </c>
      <c r="E801" t="s">
        <v>2310</v>
      </c>
      <c r="F801" t="s">
        <v>396</v>
      </c>
      <c r="H801" s="174">
        <f t="shared" si="31"/>
        <v>1</v>
      </c>
      <c r="I801">
        <v>1.1000000000000001</v>
      </c>
      <c r="K801" t="s">
        <v>404</v>
      </c>
      <c r="L801" t="s">
        <v>410</v>
      </c>
      <c r="M801" t="s">
        <v>398</v>
      </c>
      <c r="N801" t="s">
        <v>2160</v>
      </c>
      <c r="O801">
        <v>1</v>
      </c>
      <c r="P801" t="s">
        <v>306</v>
      </c>
      <c r="Q801" s="164">
        <v>32151</v>
      </c>
      <c r="R801" s="164">
        <v>32387</v>
      </c>
      <c r="S801" s="164">
        <v>32387</v>
      </c>
      <c r="T801" t="s">
        <v>2311</v>
      </c>
      <c r="V801" t="s">
        <v>2312</v>
      </c>
      <c r="W801" t="s">
        <v>2313</v>
      </c>
      <c r="X801" t="s">
        <v>2314</v>
      </c>
      <c r="Y801" t="s">
        <v>2315</v>
      </c>
      <c r="Z801" t="s">
        <v>2322</v>
      </c>
      <c r="AC801" t="s">
        <v>308</v>
      </c>
      <c r="AD801" s="176">
        <v>1</v>
      </c>
      <c r="AE801" s="177" t="s">
        <v>16954</v>
      </c>
    </row>
    <row r="802" spans="1:31" x14ac:dyDescent="0.35">
      <c r="A802" t="s">
        <v>317</v>
      </c>
      <c r="B802">
        <v>1040</v>
      </c>
      <c r="C802" t="s">
        <v>2317</v>
      </c>
      <c r="D802">
        <v>42316</v>
      </c>
      <c r="E802" t="s">
        <v>2310</v>
      </c>
      <c r="F802" t="s">
        <v>396</v>
      </c>
      <c r="H802" s="174">
        <f t="shared" si="31"/>
        <v>1</v>
      </c>
      <c r="I802">
        <v>1.1000000000000001</v>
      </c>
      <c r="K802" t="s">
        <v>404</v>
      </c>
      <c r="L802" t="s">
        <v>397</v>
      </c>
      <c r="M802" t="s">
        <v>398</v>
      </c>
      <c r="N802" t="s">
        <v>2160</v>
      </c>
      <c r="O802">
        <v>1</v>
      </c>
      <c r="P802" t="s">
        <v>977</v>
      </c>
      <c r="Q802" s="164">
        <v>32517</v>
      </c>
      <c r="R802" s="164">
        <v>32752</v>
      </c>
      <c r="S802" s="164">
        <v>32752</v>
      </c>
      <c r="T802" t="s">
        <v>2311</v>
      </c>
      <c r="V802" t="s">
        <v>2312</v>
      </c>
      <c r="W802" t="s">
        <v>2313</v>
      </c>
      <c r="X802" t="s">
        <v>2314</v>
      </c>
      <c r="Y802" t="s">
        <v>2315</v>
      </c>
      <c r="Z802" t="s">
        <v>2323</v>
      </c>
      <c r="AC802" t="s">
        <v>308</v>
      </c>
      <c r="AD802" s="176">
        <v>1</v>
      </c>
      <c r="AE802" s="177" t="s">
        <v>16954</v>
      </c>
    </row>
    <row r="803" spans="1:31" x14ac:dyDescent="0.35">
      <c r="A803" t="s">
        <v>408</v>
      </c>
      <c r="B803">
        <v>1078</v>
      </c>
      <c r="C803" t="s">
        <v>2324</v>
      </c>
      <c r="D803">
        <v>42316</v>
      </c>
      <c r="E803" t="s">
        <v>2310</v>
      </c>
      <c r="F803" t="s">
        <v>396</v>
      </c>
      <c r="H803" s="174">
        <f t="shared" si="31"/>
        <v>1</v>
      </c>
      <c r="I803">
        <v>1.1000000000000001</v>
      </c>
      <c r="K803" t="s">
        <v>404</v>
      </c>
      <c r="L803" t="s">
        <v>410</v>
      </c>
      <c r="M803" t="s">
        <v>398</v>
      </c>
      <c r="N803" t="s">
        <v>2160</v>
      </c>
      <c r="O803">
        <v>1</v>
      </c>
      <c r="P803" t="s">
        <v>306</v>
      </c>
      <c r="Q803" s="164">
        <v>31415</v>
      </c>
      <c r="R803" s="164">
        <v>31472</v>
      </c>
      <c r="S803" s="164">
        <v>31472</v>
      </c>
      <c r="T803" t="s">
        <v>2311</v>
      </c>
      <c r="V803" t="s">
        <v>2312</v>
      </c>
      <c r="W803" t="s">
        <v>2313</v>
      </c>
      <c r="X803" t="s">
        <v>2314</v>
      </c>
      <c r="Y803" t="s">
        <v>2315</v>
      </c>
      <c r="Z803" t="s">
        <v>2325</v>
      </c>
      <c r="AC803" t="s">
        <v>308</v>
      </c>
      <c r="AD803" s="176">
        <v>1</v>
      </c>
      <c r="AE803" s="177" t="s">
        <v>16954</v>
      </c>
    </row>
    <row r="804" spans="1:31" x14ac:dyDescent="0.35">
      <c r="A804" t="s">
        <v>408</v>
      </c>
      <c r="B804">
        <v>1092</v>
      </c>
      <c r="C804" t="s">
        <v>2310</v>
      </c>
      <c r="D804">
        <v>42316</v>
      </c>
      <c r="E804" t="s">
        <v>2310</v>
      </c>
      <c r="F804" t="s">
        <v>396</v>
      </c>
      <c r="H804" s="174">
        <f t="shared" si="31"/>
        <v>1</v>
      </c>
      <c r="I804">
        <v>1.1000000000000001</v>
      </c>
      <c r="K804" t="s">
        <v>404</v>
      </c>
      <c r="L804" t="s">
        <v>410</v>
      </c>
      <c r="M804" t="s">
        <v>398</v>
      </c>
      <c r="N804" t="s">
        <v>2160</v>
      </c>
      <c r="O804">
        <v>1</v>
      </c>
      <c r="P804" t="s">
        <v>306</v>
      </c>
      <c r="Q804" s="164">
        <v>33244</v>
      </c>
      <c r="R804" s="164">
        <v>33390</v>
      </c>
      <c r="S804" s="164">
        <v>33390</v>
      </c>
      <c r="T804" t="s">
        <v>2311</v>
      </c>
      <c r="V804" t="s">
        <v>2312</v>
      </c>
      <c r="W804" t="s">
        <v>2313</v>
      </c>
      <c r="X804" t="s">
        <v>2314</v>
      </c>
      <c r="Y804" t="s">
        <v>2315</v>
      </c>
      <c r="Z804" t="s">
        <v>2326</v>
      </c>
      <c r="AC804" t="s">
        <v>308</v>
      </c>
      <c r="AD804" s="176">
        <v>1</v>
      </c>
      <c r="AE804" s="177" t="s">
        <v>16954</v>
      </c>
    </row>
    <row r="805" spans="1:31" x14ac:dyDescent="0.35">
      <c r="A805" t="s">
        <v>469</v>
      </c>
      <c r="B805">
        <v>1040</v>
      </c>
      <c r="C805" t="s">
        <v>2310</v>
      </c>
      <c r="D805">
        <v>42316</v>
      </c>
      <c r="E805" t="s">
        <v>2310</v>
      </c>
      <c r="F805" t="s">
        <v>396</v>
      </c>
      <c r="H805" s="174">
        <f t="shared" si="31"/>
        <v>1</v>
      </c>
      <c r="I805">
        <v>1.1000000000000001</v>
      </c>
      <c r="K805" t="s">
        <v>404</v>
      </c>
      <c r="L805" t="s">
        <v>2197</v>
      </c>
      <c r="M805" t="s">
        <v>398</v>
      </c>
      <c r="N805" t="s">
        <v>2160</v>
      </c>
      <c r="O805">
        <v>1</v>
      </c>
      <c r="P805" t="s">
        <v>306</v>
      </c>
      <c r="Q805" s="164">
        <v>33247</v>
      </c>
      <c r="R805" s="164">
        <v>33482</v>
      </c>
      <c r="S805" s="164">
        <v>33482</v>
      </c>
      <c r="T805" t="s">
        <v>2311</v>
      </c>
      <c r="V805" t="s">
        <v>2312</v>
      </c>
      <c r="W805" t="s">
        <v>2313</v>
      </c>
      <c r="X805" t="s">
        <v>2314</v>
      </c>
      <c r="Y805" t="s">
        <v>2315</v>
      </c>
      <c r="Z805" t="s">
        <v>2327</v>
      </c>
      <c r="AC805" t="s">
        <v>308</v>
      </c>
      <c r="AD805" s="176">
        <v>1</v>
      </c>
      <c r="AE805" s="177" t="s">
        <v>16954</v>
      </c>
    </row>
    <row r="806" spans="1:31" x14ac:dyDescent="0.35">
      <c r="A806" t="s">
        <v>476</v>
      </c>
      <c r="B806">
        <v>1258</v>
      </c>
      <c r="C806" t="s">
        <v>2310</v>
      </c>
      <c r="D806">
        <v>42316</v>
      </c>
      <c r="E806" t="s">
        <v>2310</v>
      </c>
      <c r="F806" t="s">
        <v>396</v>
      </c>
      <c r="H806" s="174">
        <f t="shared" si="31"/>
        <v>1</v>
      </c>
      <c r="I806">
        <v>1.1000000000000001</v>
      </c>
      <c r="K806" t="s">
        <v>404</v>
      </c>
      <c r="L806" t="s">
        <v>410</v>
      </c>
      <c r="M806" t="s">
        <v>398</v>
      </c>
      <c r="N806" t="s">
        <v>2160</v>
      </c>
      <c r="O806">
        <v>1</v>
      </c>
      <c r="P806" t="s">
        <v>306</v>
      </c>
      <c r="Q806" s="164">
        <v>32151</v>
      </c>
      <c r="R806" s="164">
        <v>32387</v>
      </c>
      <c r="S806" s="164">
        <v>32660</v>
      </c>
      <c r="T806" t="s">
        <v>2311</v>
      </c>
      <c r="V806" t="s">
        <v>2312</v>
      </c>
      <c r="W806" t="s">
        <v>2313</v>
      </c>
      <c r="X806" t="s">
        <v>2314</v>
      </c>
      <c r="Y806" t="s">
        <v>2315</v>
      </c>
      <c r="Z806" t="s">
        <v>2328</v>
      </c>
      <c r="AC806" t="s">
        <v>308</v>
      </c>
      <c r="AD806" s="176">
        <v>1</v>
      </c>
      <c r="AE806" s="177" t="s">
        <v>16954</v>
      </c>
    </row>
    <row r="807" spans="1:31" x14ac:dyDescent="0.35">
      <c r="A807" t="s">
        <v>482</v>
      </c>
      <c r="B807">
        <v>1045</v>
      </c>
      <c r="C807" t="s">
        <v>2310</v>
      </c>
      <c r="D807">
        <v>42316</v>
      </c>
      <c r="E807" t="s">
        <v>2310</v>
      </c>
      <c r="F807" t="s">
        <v>396</v>
      </c>
      <c r="H807" s="174">
        <f>AD807</f>
        <v>1</v>
      </c>
      <c r="I807">
        <v>1.1000000000000001</v>
      </c>
      <c r="K807" t="s">
        <v>404</v>
      </c>
      <c r="L807" t="s">
        <v>397</v>
      </c>
      <c r="M807" t="s">
        <v>398</v>
      </c>
      <c r="N807" t="s">
        <v>2160</v>
      </c>
      <c r="O807">
        <v>1</v>
      </c>
      <c r="P807" t="s">
        <v>306</v>
      </c>
      <c r="Q807" s="164">
        <v>33609</v>
      </c>
      <c r="R807" s="164">
        <v>33756</v>
      </c>
      <c r="S807" s="164">
        <v>33756</v>
      </c>
      <c r="T807" t="s">
        <v>2311</v>
      </c>
      <c r="V807" t="s">
        <v>2312</v>
      </c>
      <c r="W807" t="s">
        <v>2313</v>
      </c>
      <c r="X807" t="s">
        <v>2314</v>
      </c>
      <c r="Y807" t="s">
        <v>2315</v>
      </c>
      <c r="Z807" t="s">
        <v>2329</v>
      </c>
      <c r="AC807" t="s">
        <v>308</v>
      </c>
      <c r="AD807" s="176">
        <v>1</v>
      </c>
      <c r="AE807" s="177" t="s">
        <v>16953</v>
      </c>
    </row>
    <row r="808" spans="1:31" x14ac:dyDescent="0.35">
      <c r="A808" t="s">
        <v>584</v>
      </c>
      <c r="B808">
        <v>1086</v>
      </c>
      <c r="C808" t="s">
        <v>2309</v>
      </c>
      <c r="D808">
        <v>42316</v>
      </c>
      <c r="E808" t="s">
        <v>2310</v>
      </c>
      <c r="F808" t="s">
        <v>396</v>
      </c>
      <c r="H808" s="174">
        <f t="shared" ref="H808:H811" si="32">AD808</f>
        <v>1</v>
      </c>
      <c r="I808">
        <v>1.1000000000000001</v>
      </c>
      <c r="K808" t="s">
        <v>404</v>
      </c>
      <c r="L808" t="s">
        <v>410</v>
      </c>
      <c r="M808" t="s">
        <v>398</v>
      </c>
      <c r="N808" t="s">
        <v>2160</v>
      </c>
      <c r="O808">
        <v>1</v>
      </c>
      <c r="P808" t="s">
        <v>306</v>
      </c>
      <c r="Q808" s="164">
        <v>31415</v>
      </c>
      <c r="R808" s="164">
        <v>31472</v>
      </c>
      <c r="S808" s="164">
        <v>31472</v>
      </c>
      <c r="T808" t="s">
        <v>2311</v>
      </c>
      <c r="V808" t="s">
        <v>2312</v>
      </c>
      <c r="W808" t="s">
        <v>2313</v>
      </c>
      <c r="X808" t="s">
        <v>2314</v>
      </c>
      <c r="Y808" t="s">
        <v>2315</v>
      </c>
      <c r="Z808" t="s">
        <v>2330</v>
      </c>
      <c r="AC808" t="s">
        <v>308</v>
      </c>
      <c r="AD808" s="176">
        <v>1</v>
      </c>
      <c r="AE808" s="177" t="s">
        <v>16954</v>
      </c>
    </row>
    <row r="809" spans="1:31" x14ac:dyDescent="0.35">
      <c r="A809" t="s">
        <v>414</v>
      </c>
      <c r="B809">
        <v>1052</v>
      </c>
      <c r="C809" t="s">
        <v>2331</v>
      </c>
      <c r="D809">
        <v>42316</v>
      </c>
      <c r="E809" t="s">
        <v>2310</v>
      </c>
      <c r="F809" t="s">
        <v>396</v>
      </c>
      <c r="H809" s="174">
        <f t="shared" si="32"/>
        <v>1</v>
      </c>
      <c r="I809">
        <v>1.1000000000000001</v>
      </c>
      <c r="K809" t="s">
        <v>404</v>
      </c>
      <c r="L809" t="s">
        <v>410</v>
      </c>
      <c r="M809" t="s">
        <v>398</v>
      </c>
      <c r="N809" t="s">
        <v>2160</v>
      </c>
      <c r="O809">
        <v>1</v>
      </c>
      <c r="P809" t="s">
        <v>977</v>
      </c>
      <c r="Q809" s="164">
        <v>29290</v>
      </c>
      <c r="R809" s="164">
        <v>29497</v>
      </c>
      <c r="S809" s="164">
        <v>29497</v>
      </c>
      <c r="T809" t="s">
        <v>2311</v>
      </c>
      <c r="V809" t="s">
        <v>2312</v>
      </c>
      <c r="W809" t="s">
        <v>2313</v>
      </c>
      <c r="X809" t="s">
        <v>2314</v>
      </c>
      <c r="Y809" t="s">
        <v>2315</v>
      </c>
      <c r="Z809" t="s">
        <v>2332</v>
      </c>
      <c r="AC809" t="s">
        <v>308</v>
      </c>
      <c r="AD809" s="176">
        <v>1</v>
      </c>
      <c r="AE809" s="177" t="s">
        <v>16954</v>
      </c>
    </row>
    <row r="810" spans="1:31" x14ac:dyDescent="0.35">
      <c r="A810" t="s">
        <v>314</v>
      </c>
      <c r="B810">
        <v>1077</v>
      </c>
      <c r="C810" t="s">
        <v>2310</v>
      </c>
      <c r="D810">
        <v>42316</v>
      </c>
      <c r="E810" t="s">
        <v>2310</v>
      </c>
      <c r="F810" t="s">
        <v>396</v>
      </c>
      <c r="H810" s="174">
        <f t="shared" si="32"/>
        <v>1</v>
      </c>
      <c r="I810">
        <v>1.1000000000000001</v>
      </c>
      <c r="K810" t="s">
        <v>404</v>
      </c>
      <c r="L810" t="s">
        <v>410</v>
      </c>
      <c r="M810" t="s">
        <v>398</v>
      </c>
      <c r="N810" t="s">
        <v>2160</v>
      </c>
      <c r="O810">
        <v>1</v>
      </c>
      <c r="P810" t="s">
        <v>306</v>
      </c>
      <c r="Q810" s="164">
        <v>32514</v>
      </c>
      <c r="R810" s="164">
        <v>32660</v>
      </c>
      <c r="S810" s="164">
        <v>32660</v>
      </c>
      <c r="T810" t="s">
        <v>2311</v>
      </c>
      <c r="V810" t="s">
        <v>2312</v>
      </c>
      <c r="W810" t="s">
        <v>2313</v>
      </c>
      <c r="X810" t="s">
        <v>2314</v>
      </c>
      <c r="Y810" t="s">
        <v>2315</v>
      </c>
      <c r="Z810" t="s">
        <v>2333</v>
      </c>
      <c r="AC810" t="s">
        <v>308</v>
      </c>
      <c r="AD810" s="176">
        <v>1</v>
      </c>
      <c r="AE810" s="177" t="s">
        <v>16954</v>
      </c>
    </row>
    <row r="811" spans="1:31" x14ac:dyDescent="0.35">
      <c r="A811" t="s">
        <v>566</v>
      </c>
      <c r="B811">
        <v>1041</v>
      </c>
      <c r="C811" t="s">
        <v>2309</v>
      </c>
      <c r="D811">
        <v>42316</v>
      </c>
      <c r="E811" t="s">
        <v>2310</v>
      </c>
      <c r="F811" t="s">
        <v>396</v>
      </c>
      <c r="H811" s="174">
        <f t="shared" si="32"/>
        <v>1</v>
      </c>
      <c r="I811">
        <v>1.1000000000000001</v>
      </c>
      <c r="K811" t="s">
        <v>404</v>
      </c>
      <c r="L811" t="s">
        <v>410</v>
      </c>
      <c r="M811" t="s">
        <v>398</v>
      </c>
      <c r="N811" t="s">
        <v>2160</v>
      </c>
      <c r="O811">
        <v>1</v>
      </c>
      <c r="P811" t="s">
        <v>306</v>
      </c>
      <c r="Q811" s="164">
        <v>32151</v>
      </c>
      <c r="R811" s="164">
        <v>32387</v>
      </c>
      <c r="S811" s="164">
        <v>32387</v>
      </c>
      <c r="T811" t="s">
        <v>2311</v>
      </c>
      <c r="V811" t="s">
        <v>2312</v>
      </c>
      <c r="W811" t="s">
        <v>2313</v>
      </c>
      <c r="X811" t="s">
        <v>2314</v>
      </c>
      <c r="Y811" t="s">
        <v>2315</v>
      </c>
      <c r="Z811" t="s">
        <v>2334</v>
      </c>
      <c r="AC811" t="s">
        <v>308</v>
      </c>
      <c r="AD811" s="176">
        <v>1</v>
      </c>
      <c r="AE811" s="177" t="s">
        <v>16954</v>
      </c>
    </row>
    <row r="812" spans="1:31" x14ac:dyDescent="0.35">
      <c r="A812" t="s">
        <v>454</v>
      </c>
      <c r="B812">
        <v>1264</v>
      </c>
      <c r="C812" t="s">
        <v>2335</v>
      </c>
      <c r="D812">
        <v>42317</v>
      </c>
      <c r="E812" t="s">
        <v>2336</v>
      </c>
      <c r="F812" t="s">
        <v>396</v>
      </c>
      <c r="H812">
        <v>1</v>
      </c>
      <c r="I812">
        <v>1.2</v>
      </c>
      <c r="K812" t="s">
        <v>404</v>
      </c>
      <c r="L812" t="s">
        <v>397</v>
      </c>
      <c r="M812" t="s">
        <v>398</v>
      </c>
      <c r="N812" t="s">
        <v>529</v>
      </c>
      <c r="O812">
        <v>1</v>
      </c>
      <c r="P812" t="s">
        <v>306</v>
      </c>
      <c r="Q812" s="164">
        <v>32517</v>
      </c>
      <c r="R812" s="164">
        <v>32752</v>
      </c>
      <c r="S812" s="164">
        <v>34943</v>
      </c>
      <c r="T812" t="s">
        <v>2337</v>
      </c>
      <c r="V812" t="s">
        <v>2338</v>
      </c>
      <c r="W812" t="s">
        <v>2339</v>
      </c>
      <c r="X812" t="s">
        <v>2336</v>
      </c>
      <c r="Y812" t="s">
        <v>2338</v>
      </c>
      <c r="Z812" t="s">
        <v>2340</v>
      </c>
      <c r="AC812" t="s">
        <v>308</v>
      </c>
      <c r="AD812" s="176">
        <v>1</v>
      </c>
    </row>
    <row r="813" spans="1:31" x14ac:dyDescent="0.35">
      <c r="A813" t="s">
        <v>482</v>
      </c>
      <c r="B813">
        <v>1242</v>
      </c>
      <c r="C813" t="s">
        <v>2341</v>
      </c>
      <c r="D813">
        <v>42317</v>
      </c>
      <c r="E813" t="s">
        <v>2336</v>
      </c>
      <c r="F813" t="s">
        <v>396</v>
      </c>
      <c r="H813">
        <v>1</v>
      </c>
      <c r="I813">
        <v>1.2</v>
      </c>
      <c r="K813" t="s">
        <v>296</v>
      </c>
      <c r="L813" t="s">
        <v>397</v>
      </c>
      <c r="M813" t="s">
        <v>398</v>
      </c>
      <c r="N813" t="s">
        <v>529</v>
      </c>
      <c r="O813">
        <v>1</v>
      </c>
      <c r="P813" t="s">
        <v>306</v>
      </c>
      <c r="Q813" s="164">
        <v>41283</v>
      </c>
      <c r="R813" s="164">
        <v>41518</v>
      </c>
      <c r="T813" t="s">
        <v>2337</v>
      </c>
      <c r="V813" t="s">
        <v>2338</v>
      </c>
      <c r="W813" t="s">
        <v>2339</v>
      </c>
      <c r="X813" t="s">
        <v>2336</v>
      </c>
      <c r="Y813" t="s">
        <v>2338</v>
      </c>
      <c r="Z813" t="s">
        <v>2342</v>
      </c>
      <c r="AC813" t="s">
        <v>308</v>
      </c>
      <c r="AD813" s="176">
        <v>1</v>
      </c>
    </row>
    <row r="814" spans="1:31" x14ac:dyDescent="0.35">
      <c r="A814" t="s">
        <v>447</v>
      </c>
      <c r="B814">
        <v>1052</v>
      </c>
      <c r="C814" t="s">
        <v>2335</v>
      </c>
      <c r="D814">
        <v>42317</v>
      </c>
      <c r="E814" t="s">
        <v>2336</v>
      </c>
      <c r="F814" t="s">
        <v>396</v>
      </c>
      <c r="H814">
        <v>1</v>
      </c>
      <c r="I814">
        <v>1.2</v>
      </c>
      <c r="K814" t="s">
        <v>404</v>
      </c>
      <c r="L814" t="s">
        <v>397</v>
      </c>
      <c r="M814" t="s">
        <v>398</v>
      </c>
      <c r="N814" t="s">
        <v>529</v>
      </c>
      <c r="O814">
        <v>1</v>
      </c>
      <c r="P814" t="s">
        <v>306</v>
      </c>
      <c r="Q814" s="164">
        <v>35804</v>
      </c>
      <c r="R814" s="164">
        <v>36039</v>
      </c>
      <c r="S814" s="164">
        <v>36039</v>
      </c>
      <c r="T814" t="s">
        <v>2337</v>
      </c>
      <c r="V814" t="s">
        <v>2338</v>
      </c>
      <c r="W814" t="s">
        <v>2339</v>
      </c>
      <c r="X814" t="s">
        <v>2336</v>
      </c>
      <c r="Y814" t="s">
        <v>2338</v>
      </c>
      <c r="Z814" t="s">
        <v>2343</v>
      </c>
      <c r="AC814" t="s">
        <v>308</v>
      </c>
      <c r="AD814" s="176">
        <v>1</v>
      </c>
    </row>
    <row r="815" spans="1:31" x14ac:dyDescent="0.35">
      <c r="A815" t="s">
        <v>494</v>
      </c>
      <c r="B815">
        <v>1050</v>
      </c>
      <c r="C815" t="s">
        <v>2336</v>
      </c>
      <c r="D815">
        <v>42317</v>
      </c>
      <c r="E815" t="s">
        <v>2336</v>
      </c>
      <c r="F815" t="s">
        <v>396</v>
      </c>
      <c r="H815">
        <v>1</v>
      </c>
      <c r="I815">
        <v>1.2</v>
      </c>
      <c r="K815" t="s">
        <v>404</v>
      </c>
      <c r="L815" t="s">
        <v>397</v>
      </c>
      <c r="M815" t="s">
        <v>398</v>
      </c>
      <c r="N815" t="s">
        <v>529</v>
      </c>
      <c r="O815">
        <v>1</v>
      </c>
      <c r="P815" t="s">
        <v>306</v>
      </c>
      <c r="Q815" s="164">
        <v>37995</v>
      </c>
      <c r="R815" s="164">
        <v>38231</v>
      </c>
      <c r="S815" s="164">
        <v>38231</v>
      </c>
      <c r="T815" t="s">
        <v>2337</v>
      </c>
      <c r="V815" t="s">
        <v>2338</v>
      </c>
      <c r="W815" t="s">
        <v>2339</v>
      </c>
      <c r="X815" t="s">
        <v>2336</v>
      </c>
      <c r="Y815" t="s">
        <v>2338</v>
      </c>
      <c r="Z815" t="s">
        <v>2344</v>
      </c>
      <c r="AC815" t="s">
        <v>308</v>
      </c>
      <c r="AD815" s="176">
        <v>1</v>
      </c>
    </row>
    <row r="816" spans="1:31" x14ac:dyDescent="0.35">
      <c r="A816" t="s">
        <v>324</v>
      </c>
      <c r="B816">
        <v>1131</v>
      </c>
      <c r="C816" t="s">
        <v>2345</v>
      </c>
      <c r="D816">
        <v>42319</v>
      </c>
      <c r="E816" t="s">
        <v>2345</v>
      </c>
      <c r="F816" t="s">
        <v>396</v>
      </c>
      <c r="H816">
        <v>1.1000000000000001</v>
      </c>
      <c r="I816">
        <v>1.1000000000000001</v>
      </c>
      <c r="K816" t="s">
        <v>404</v>
      </c>
      <c r="L816" t="s">
        <v>2346</v>
      </c>
      <c r="M816" t="s">
        <v>398</v>
      </c>
      <c r="N816" t="s">
        <v>529</v>
      </c>
      <c r="O816">
        <v>1</v>
      </c>
      <c r="P816" t="s">
        <v>306</v>
      </c>
      <c r="Q816" s="164">
        <v>36534</v>
      </c>
      <c r="R816" s="164">
        <v>36770</v>
      </c>
      <c r="S816" s="164">
        <v>39192</v>
      </c>
      <c r="T816" t="s">
        <v>2347</v>
      </c>
      <c r="V816" t="s">
        <v>2348</v>
      </c>
      <c r="W816" t="s">
        <v>2349</v>
      </c>
      <c r="X816" t="s">
        <v>2345</v>
      </c>
      <c r="Y816" t="s">
        <v>2348</v>
      </c>
      <c r="Z816" t="s">
        <v>2350</v>
      </c>
      <c r="AC816" t="s">
        <v>308</v>
      </c>
      <c r="AD816" s="176">
        <v>1.1000000000000001</v>
      </c>
    </row>
    <row r="817" spans="1:31" x14ac:dyDescent="0.35">
      <c r="A817" t="s">
        <v>375</v>
      </c>
      <c r="B817">
        <v>1192</v>
      </c>
      <c r="C817" t="s">
        <v>2351</v>
      </c>
      <c r="D817">
        <v>42319</v>
      </c>
      <c r="E817" t="s">
        <v>2345</v>
      </c>
      <c r="F817" t="s">
        <v>396</v>
      </c>
      <c r="G817" s="163">
        <v>7500</v>
      </c>
      <c r="H817">
        <v>1.1000000000000001</v>
      </c>
      <c r="I817">
        <v>1.1000000000000001</v>
      </c>
      <c r="J817" t="s">
        <v>295</v>
      </c>
      <c r="K817" t="s">
        <v>296</v>
      </c>
      <c r="L817" t="s">
        <v>397</v>
      </c>
      <c r="M817" t="s">
        <v>398</v>
      </c>
      <c r="N817" t="s">
        <v>529</v>
      </c>
      <c r="O817">
        <v>1</v>
      </c>
      <c r="P817" t="s">
        <v>1</v>
      </c>
      <c r="Q817" s="164">
        <v>42616</v>
      </c>
      <c r="R817" s="164">
        <v>42979</v>
      </c>
      <c r="T817" t="s">
        <v>2347</v>
      </c>
      <c r="V817" t="s">
        <v>2348</v>
      </c>
      <c r="W817" t="s">
        <v>2349</v>
      </c>
      <c r="X817" t="s">
        <v>2345</v>
      </c>
      <c r="Y817" t="s">
        <v>2348</v>
      </c>
      <c r="Z817" t="s">
        <v>2352</v>
      </c>
      <c r="AA817" t="s">
        <v>1</v>
      </c>
      <c r="AB817" s="164">
        <v>42635</v>
      </c>
      <c r="AC817" t="s">
        <v>304</v>
      </c>
      <c r="AD817" s="176">
        <v>1.1000000000000001</v>
      </c>
    </row>
    <row r="818" spans="1:31" x14ac:dyDescent="0.35">
      <c r="A818" t="s">
        <v>324</v>
      </c>
      <c r="B818">
        <v>1118</v>
      </c>
      <c r="C818" t="s">
        <v>2353</v>
      </c>
      <c r="D818">
        <v>42320</v>
      </c>
      <c r="E818" t="s">
        <v>2353</v>
      </c>
      <c r="F818" t="s">
        <v>396</v>
      </c>
      <c r="H818">
        <v>1.1000000000000001</v>
      </c>
      <c r="I818">
        <v>0.9</v>
      </c>
      <c r="K818" t="s">
        <v>404</v>
      </c>
      <c r="L818" t="s">
        <v>397</v>
      </c>
      <c r="M818" t="s">
        <v>398</v>
      </c>
      <c r="N818" t="s">
        <v>529</v>
      </c>
      <c r="O818">
        <v>1</v>
      </c>
      <c r="P818" t="s">
        <v>306</v>
      </c>
      <c r="Q818" s="164">
        <v>36165</v>
      </c>
      <c r="R818" s="164">
        <v>36281</v>
      </c>
      <c r="S818" s="164">
        <v>39192</v>
      </c>
      <c r="T818" t="s">
        <v>2354</v>
      </c>
      <c r="V818" t="s">
        <v>2355</v>
      </c>
      <c r="W818" t="s">
        <v>2356</v>
      </c>
      <c r="X818" t="s">
        <v>2353</v>
      </c>
      <c r="Y818" t="s">
        <v>2355</v>
      </c>
      <c r="Z818" t="s">
        <v>2357</v>
      </c>
      <c r="AC818" t="s">
        <v>308</v>
      </c>
      <c r="AD818" s="176">
        <v>1.1000000000000001</v>
      </c>
    </row>
    <row r="819" spans="1:31" x14ac:dyDescent="0.35">
      <c r="A819" t="s">
        <v>309</v>
      </c>
      <c r="B819">
        <v>1160</v>
      </c>
      <c r="C819" t="s">
        <v>2353</v>
      </c>
      <c r="D819">
        <v>42320</v>
      </c>
      <c r="E819" t="s">
        <v>2353</v>
      </c>
      <c r="F819" t="s">
        <v>396</v>
      </c>
      <c r="H819">
        <v>1.1000000000000001</v>
      </c>
      <c r="I819">
        <v>0.9</v>
      </c>
      <c r="K819" t="s">
        <v>296</v>
      </c>
      <c r="L819" t="s">
        <v>397</v>
      </c>
      <c r="M819" t="s">
        <v>398</v>
      </c>
      <c r="N819" t="s">
        <v>529</v>
      </c>
      <c r="O819">
        <v>1</v>
      </c>
      <c r="P819" t="s">
        <v>306</v>
      </c>
      <c r="Q819" s="164">
        <v>38057</v>
      </c>
      <c r="R819" s="164">
        <v>38384</v>
      </c>
      <c r="T819" t="s">
        <v>2354</v>
      </c>
      <c r="V819" t="s">
        <v>2355</v>
      </c>
      <c r="W819" t="s">
        <v>2356</v>
      </c>
      <c r="X819" t="s">
        <v>2353</v>
      </c>
      <c r="Y819" t="s">
        <v>2355</v>
      </c>
      <c r="Z819" t="s">
        <v>2358</v>
      </c>
      <c r="AA819" t="s">
        <v>1</v>
      </c>
      <c r="AC819" t="s">
        <v>308</v>
      </c>
      <c r="AD819" s="176">
        <v>1.1000000000000001</v>
      </c>
    </row>
    <row r="820" spans="1:31" x14ac:dyDescent="0.35">
      <c r="A820" t="s">
        <v>482</v>
      </c>
      <c r="B820">
        <v>1311</v>
      </c>
      <c r="C820" t="s">
        <v>2359</v>
      </c>
      <c r="D820">
        <v>42320</v>
      </c>
      <c r="E820" t="s">
        <v>2353</v>
      </c>
      <c r="F820" t="s">
        <v>396</v>
      </c>
      <c r="G820" s="163">
        <v>2722.06</v>
      </c>
      <c r="H820">
        <v>1.1000000000000001</v>
      </c>
      <c r="I820">
        <v>0.9</v>
      </c>
      <c r="J820" t="s">
        <v>1</v>
      </c>
      <c r="K820" t="s">
        <v>296</v>
      </c>
      <c r="L820" t="s">
        <v>397</v>
      </c>
      <c r="M820" t="s">
        <v>398</v>
      </c>
      <c r="N820" t="s">
        <v>529</v>
      </c>
      <c r="O820">
        <v>1</v>
      </c>
      <c r="P820" t="s">
        <v>306</v>
      </c>
      <c r="Q820" t="s">
        <v>2360</v>
      </c>
      <c r="R820" s="164">
        <v>46266</v>
      </c>
      <c r="T820" t="s">
        <v>2354</v>
      </c>
      <c r="V820" t="s">
        <v>2355</v>
      </c>
      <c r="W820" t="s">
        <v>2356</v>
      </c>
      <c r="X820" t="s">
        <v>2353</v>
      </c>
      <c r="Y820" t="s">
        <v>2355</v>
      </c>
      <c r="Z820" t="s">
        <v>2361</v>
      </c>
      <c r="AA820" t="s">
        <v>1</v>
      </c>
      <c r="AB820" s="164">
        <v>45685</v>
      </c>
      <c r="AC820" t="s">
        <v>308</v>
      </c>
      <c r="AD820" s="176">
        <v>1.1000000000000001</v>
      </c>
    </row>
    <row r="821" spans="1:31" x14ac:dyDescent="0.35">
      <c r="A821" t="s">
        <v>432</v>
      </c>
      <c r="B821">
        <v>1147</v>
      </c>
      <c r="C821" t="s">
        <v>2353</v>
      </c>
      <c r="D821">
        <v>42320</v>
      </c>
      <c r="E821" t="s">
        <v>2353</v>
      </c>
      <c r="F821" t="s">
        <v>396</v>
      </c>
      <c r="H821">
        <v>1.1000000000000001</v>
      </c>
      <c r="I821">
        <v>0.9</v>
      </c>
      <c r="K821" t="s">
        <v>296</v>
      </c>
      <c r="L821" t="s">
        <v>397</v>
      </c>
      <c r="M821" t="s">
        <v>398</v>
      </c>
      <c r="N821" t="s">
        <v>529</v>
      </c>
      <c r="O821">
        <v>1</v>
      </c>
      <c r="P821" t="s">
        <v>306</v>
      </c>
      <c r="Q821" s="164">
        <v>32517</v>
      </c>
      <c r="R821" s="164">
        <v>32752</v>
      </c>
      <c r="T821" t="s">
        <v>2354</v>
      </c>
      <c r="V821" t="s">
        <v>2355</v>
      </c>
      <c r="W821" t="s">
        <v>2356</v>
      </c>
      <c r="X821" t="s">
        <v>2353</v>
      </c>
      <c r="Y821" t="s">
        <v>2355</v>
      </c>
      <c r="Z821" t="s">
        <v>2362</v>
      </c>
      <c r="AC821" t="s">
        <v>308</v>
      </c>
      <c r="AD821" s="176">
        <v>1.1000000000000001</v>
      </c>
    </row>
    <row r="822" spans="1:31" x14ac:dyDescent="0.35">
      <c r="A822" t="s">
        <v>403</v>
      </c>
      <c r="B822">
        <v>1206</v>
      </c>
      <c r="C822" t="s">
        <v>2353</v>
      </c>
      <c r="D822">
        <v>42320</v>
      </c>
      <c r="E822" t="s">
        <v>2353</v>
      </c>
      <c r="F822" t="s">
        <v>396</v>
      </c>
      <c r="G822" s="163">
        <v>2722.05</v>
      </c>
      <c r="H822">
        <v>1.1000000000000001</v>
      </c>
      <c r="I822">
        <v>0.9</v>
      </c>
      <c r="J822" t="s">
        <v>1</v>
      </c>
      <c r="K822" t="s">
        <v>296</v>
      </c>
      <c r="L822" t="s">
        <v>397</v>
      </c>
      <c r="M822" t="s">
        <v>398</v>
      </c>
      <c r="N822" t="s">
        <v>529</v>
      </c>
      <c r="O822">
        <v>1</v>
      </c>
      <c r="P822" t="s">
        <v>306</v>
      </c>
      <c r="Q822" s="164">
        <v>45512</v>
      </c>
      <c r="R822" s="164">
        <v>45901</v>
      </c>
      <c r="T822" t="s">
        <v>2354</v>
      </c>
      <c r="V822" t="s">
        <v>2355</v>
      </c>
      <c r="W822" t="s">
        <v>2356</v>
      </c>
      <c r="X822" t="s">
        <v>2353</v>
      </c>
      <c r="Y822" t="s">
        <v>2355</v>
      </c>
      <c r="Z822" t="s">
        <v>2363</v>
      </c>
      <c r="AA822" t="s">
        <v>1</v>
      </c>
      <c r="AB822" s="164">
        <v>45594</v>
      </c>
      <c r="AC822" t="s">
        <v>308</v>
      </c>
      <c r="AD822" s="176">
        <v>1.1000000000000001</v>
      </c>
    </row>
    <row r="823" spans="1:31" x14ac:dyDescent="0.35">
      <c r="A823" t="s">
        <v>494</v>
      </c>
      <c r="B823">
        <v>1106</v>
      </c>
      <c r="C823" t="s">
        <v>2353</v>
      </c>
      <c r="D823">
        <v>42320</v>
      </c>
      <c r="E823" t="s">
        <v>2353</v>
      </c>
      <c r="F823" t="s">
        <v>396</v>
      </c>
      <c r="H823">
        <v>1.1000000000000001</v>
      </c>
      <c r="I823">
        <v>0.9</v>
      </c>
      <c r="K823" t="s">
        <v>296</v>
      </c>
      <c r="L823" t="s">
        <v>397</v>
      </c>
      <c r="M823" t="s">
        <v>398</v>
      </c>
      <c r="N823" t="s">
        <v>529</v>
      </c>
      <c r="O823">
        <v>1</v>
      </c>
      <c r="P823" t="s">
        <v>306</v>
      </c>
      <c r="Q823" s="164">
        <v>33247</v>
      </c>
      <c r="R823" s="164">
        <v>33482</v>
      </c>
      <c r="T823" t="s">
        <v>2354</v>
      </c>
      <c r="V823" t="s">
        <v>2355</v>
      </c>
      <c r="W823" t="s">
        <v>2356</v>
      </c>
      <c r="X823" t="s">
        <v>2353</v>
      </c>
      <c r="Y823" t="s">
        <v>2355</v>
      </c>
      <c r="Z823" t="s">
        <v>2364</v>
      </c>
      <c r="AC823" t="s">
        <v>308</v>
      </c>
      <c r="AD823" s="176">
        <v>1.1000000000000001</v>
      </c>
    </row>
    <row r="824" spans="1:31" x14ac:dyDescent="0.35">
      <c r="A824" t="s">
        <v>432</v>
      </c>
      <c r="B824">
        <v>1091</v>
      </c>
      <c r="C824" t="s">
        <v>2365</v>
      </c>
      <c r="D824">
        <v>42323</v>
      </c>
      <c r="E824" t="s">
        <v>2365</v>
      </c>
      <c r="F824" t="s">
        <v>396</v>
      </c>
      <c r="H824" s="174">
        <f t="shared" ref="H824:H837" si="33">AD824</f>
        <v>0</v>
      </c>
      <c r="I824">
        <v>0</v>
      </c>
      <c r="K824" t="s">
        <v>404</v>
      </c>
      <c r="L824" t="s">
        <v>397</v>
      </c>
      <c r="M824" t="s">
        <v>398</v>
      </c>
      <c r="N824" t="s">
        <v>2160</v>
      </c>
      <c r="O824">
        <v>1</v>
      </c>
      <c r="P824" t="s">
        <v>306</v>
      </c>
      <c r="Q824" s="164">
        <v>29649</v>
      </c>
      <c r="R824" s="164">
        <v>29679</v>
      </c>
      <c r="S824" s="164">
        <v>36039</v>
      </c>
      <c r="T824" t="s">
        <v>2366</v>
      </c>
      <c r="V824" t="s">
        <v>2367</v>
      </c>
      <c r="W824" t="s">
        <v>2368</v>
      </c>
      <c r="X824" t="s">
        <v>2365</v>
      </c>
      <c r="Y824" t="s">
        <v>2367</v>
      </c>
      <c r="Z824" t="s">
        <v>2369</v>
      </c>
      <c r="AC824" t="s">
        <v>308</v>
      </c>
      <c r="AD824" s="176">
        <v>0</v>
      </c>
      <c r="AE824" s="177" t="s">
        <v>16954</v>
      </c>
    </row>
    <row r="825" spans="1:31" x14ac:dyDescent="0.35">
      <c r="A825" t="s">
        <v>454</v>
      </c>
      <c r="B825">
        <v>1180</v>
      </c>
      <c r="C825" t="s">
        <v>2370</v>
      </c>
      <c r="D825">
        <v>42329</v>
      </c>
      <c r="E825" t="s">
        <v>2371</v>
      </c>
      <c r="F825" t="s">
        <v>396</v>
      </c>
      <c r="H825" s="174">
        <f t="shared" si="33"/>
        <v>1</v>
      </c>
      <c r="I825">
        <v>1.1000000000000001</v>
      </c>
      <c r="K825" t="s">
        <v>404</v>
      </c>
      <c r="L825" t="s">
        <v>397</v>
      </c>
      <c r="M825" t="s">
        <v>398</v>
      </c>
      <c r="N825" t="s">
        <v>2160</v>
      </c>
      <c r="O825">
        <v>1</v>
      </c>
      <c r="P825" t="s">
        <v>306</v>
      </c>
      <c r="Q825" s="164">
        <v>29955</v>
      </c>
      <c r="R825" s="164">
        <v>30042</v>
      </c>
      <c r="S825" s="164">
        <v>37135</v>
      </c>
      <c r="T825" t="s">
        <v>2372</v>
      </c>
      <c r="V825" t="s">
        <v>2373</v>
      </c>
      <c r="W825" t="s">
        <v>2374</v>
      </c>
      <c r="X825" t="s">
        <v>2375</v>
      </c>
      <c r="Y825" t="s">
        <v>2376</v>
      </c>
      <c r="Z825" t="s">
        <v>2377</v>
      </c>
      <c r="AC825" t="s">
        <v>308</v>
      </c>
      <c r="AD825" s="176">
        <v>1</v>
      </c>
      <c r="AE825" s="177" t="s">
        <v>16954</v>
      </c>
    </row>
    <row r="826" spans="1:31" x14ac:dyDescent="0.35">
      <c r="A826" t="s">
        <v>454</v>
      </c>
      <c r="B826">
        <v>1181</v>
      </c>
      <c r="C826" t="s">
        <v>2378</v>
      </c>
      <c r="D826">
        <v>42329</v>
      </c>
      <c r="E826" t="s">
        <v>2371</v>
      </c>
      <c r="F826" t="s">
        <v>396</v>
      </c>
      <c r="H826" s="174">
        <f t="shared" si="33"/>
        <v>1</v>
      </c>
      <c r="I826">
        <v>1.1000000000000001</v>
      </c>
      <c r="K826" t="s">
        <v>295</v>
      </c>
      <c r="L826" t="s">
        <v>397</v>
      </c>
      <c r="M826" t="s">
        <v>398</v>
      </c>
      <c r="N826" t="s">
        <v>2160</v>
      </c>
      <c r="O826">
        <v>1</v>
      </c>
      <c r="P826" t="s">
        <v>1</v>
      </c>
      <c r="Q826" s="164">
        <v>29955</v>
      </c>
      <c r="R826" s="164">
        <v>30042</v>
      </c>
      <c r="S826" s="164">
        <v>33117</v>
      </c>
      <c r="T826" t="s">
        <v>2372</v>
      </c>
      <c r="V826" t="s">
        <v>2373</v>
      </c>
      <c r="W826" t="s">
        <v>2374</v>
      </c>
      <c r="X826" t="s">
        <v>2375</v>
      </c>
      <c r="Y826" t="s">
        <v>2376</v>
      </c>
      <c r="Z826" t="s">
        <v>2379</v>
      </c>
      <c r="AC826" t="s">
        <v>308</v>
      </c>
      <c r="AD826" s="176">
        <v>1</v>
      </c>
      <c r="AE826" s="177" t="s">
        <v>16954</v>
      </c>
    </row>
    <row r="827" spans="1:31" x14ac:dyDescent="0.35">
      <c r="A827" t="s">
        <v>454</v>
      </c>
      <c r="B827">
        <v>1240</v>
      </c>
      <c r="C827" t="s">
        <v>2380</v>
      </c>
      <c r="D827">
        <v>42329</v>
      </c>
      <c r="E827" t="s">
        <v>2371</v>
      </c>
      <c r="F827" t="s">
        <v>396</v>
      </c>
      <c r="H827" s="174">
        <f t="shared" si="33"/>
        <v>1</v>
      </c>
      <c r="I827">
        <v>1.1000000000000001</v>
      </c>
      <c r="K827" t="s">
        <v>404</v>
      </c>
      <c r="L827" t="s">
        <v>397</v>
      </c>
      <c r="M827" t="s">
        <v>398</v>
      </c>
      <c r="N827" t="s">
        <v>2160</v>
      </c>
      <c r="O827">
        <v>1</v>
      </c>
      <c r="P827" t="s">
        <v>977</v>
      </c>
      <c r="Q827" s="164">
        <v>31056</v>
      </c>
      <c r="R827" s="164">
        <v>31291</v>
      </c>
      <c r="S827" s="164">
        <v>33117</v>
      </c>
      <c r="T827" t="s">
        <v>2372</v>
      </c>
      <c r="V827" t="s">
        <v>2373</v>
      </c>
      <c r="W827" t="s">
        <v>2374</v>
      </c>
      <c r="X827" t="s">
        <v>2375</v>
      </c>
      <c r="Y827" t="s">
        <v>2376</v>
      </c>
      <c r="Z827" t="s">
        <v>2381</v>
      </c>
      <c r="AC827" t="s">
        <v>308</v>
      </c>
      <c r="AD827" s="176">
        <v>1</v>
      </c>
      <c r="AE827" s="177" t="s">
        <v>16954</v>
      </c>
    </row>
    <row r="828" spans="1:31" x14ac:dyDescent="0.35">
      <c r="A828" t="s">
        <v>454</v>
      </c>
      <c r="B828">
        <v>1273</v>
      </c>
      <c r="C828" t="s">
        <v>2382</v>
      </c>
      <c r="D828">
        <v>42329</v>
      </c>
      <c r="E828" t="s">
        <v>2371</v>
      </c>
      <c r="F828" t="s">
        <v>396</v>
      </c>
      <c r="H828" s="174">
        <f t="shared" si="33"/>
        <v>1</v>
      </c>
      <c r="I828">
        <v>1.1000000000000001</v>
      </c>
      <c r="K828" t="s">
        <v>404</v>
      </c>
      <c r="L828" t="s">
        <v>2383</v>
      </c>
      <c r="M828" t="s">
        <v>398</v>
      </c>
      <c r="N828" t="s">
        <v>2160</v>
      </c>
      <c r="O828">
        <v>1</v>
      </c>
      <c r="P828" t="s">
        <v>306</v>
      </c>
      <c r="Q828" s="164">
        <v>32874</v>
      </c>
      <c r="R828" s="164">
        <v>32874</v>
      </c>
      <c r="S828" s="164">
        <v>32874</v>
      </c>
      <c r="T828" t="s">
        <v>2372</v>
      </c>
      <c r="V828" t="s">
        <v>2373</v>
      </c>
      <c r="W828" t="s">
        <v>2374</v>
      </c>
      <c r="X828" t="s">
        <v>2375</v>
      </c>
      <c r="Y828" t="s">
        <v>2376</v>
      </c>
      <c r="Z828" t="s">
        <v>2384</v>
      </c>
      <c r="AC828" t="s">
        <v>308</v>
      </c>
      <c r="AD828" s="176">
        <v>1</v>
      </c>
      <c r="AE828" s="177" t="s">
        <v>16954</v>
      </c>
    </row>
    <row r="829" spans="1:31" x14ac:dyDescent="0.35">
      <c r="A829" t="s">
        <v>317</v>
      </c>
      <c r="B829">
        <v>1079</v>
      </c>
      <c r="C829" t="s">
        <v>2378</v>
      </c>
      <c r="D829">
        <v>42329</v>
      </c>
      <c r="E829" t="s">
        <v>2371</v>
      </c>
      <c r="F829" t="s">
        <v>396</v>
      </c>
      <c r="H829" s="174">
        <f t="shared" si="33"/>
        <v>1</v>
      </c>
      <c r="I829">
        <v>1.1000000000000001</v>
      </c>
      <c r="K829" t="s">
        <v>404</v>
      </c>
      <c r="L829" t="s">
        <v>397</v>
      </c>
      <c r="M829" t="s">
        <v>398</v>
      </c>
      <c r="N829" t="s">
        <v>2160</v>
      </c>
      <c r="O829">
        <v>1</v>
      </c>
      <c r="P829" t="s">
        <v>306</v>
      </c>
      <c r="Q829" s="164">
        <v>31056</v>
      </c>
      <c r="R829" s="164">
        <v>31291</v>
      </c>
      <c r="S829" s="164">
        <v>32387</v>
      </c>
      <c r="T829" t="s">
        <v>2372</v>
      </c>
      <c r="V829" t="s">
        <v>2373</v>
      </c>
      <c r="W829" t="s">
        <v>2374</v>
      </c>
      <c r="X829" t="s">
        <v>2375</v>
      </c>
      <c r="Y829" t="s">
        <v>2376</v>
      </c>
      <c r="Z829" t="s">
        <v>2385</v>
      </c>
      <c r="AC829" t="s">
        <v>308</v>
      </c>
      <c r="AD829" s="176">
        <v>1</v>
      </c>
      <c r="AE829" s="177" t="s">
        <v>16954</v>
      </c>
    </row>
    <row r="830" spans="1:31" x14ac:dyDescent="0.35">
      <c r="A830" t="s">
        <v>317</v>
      </c>
      <c r="B830">
        <v>1080</v>
      </c>
      <c r="C830" t="s">
        <v>2380</v>
      </c>
      <c r="D830">
        <v>42329</v>
      </c>
      <c r="E830" t="s">
        <v>2371</v>
      </c>
      <c r="F830" t="s">
        <v>396</v>
      </c>
      <c r="H830" s="174">
        <f t="shared" si="33"/>
        <v>1</v>
      </c>
      <c r="I830">
        <v>1.1000000000000001</v>
      </c>
      <c r="K830" t="s">
        <v>404</v>
      </c>
      <c r="L830" t="s">
        <v>397</v>
      </c>
      <c r="M830" t="s">
        <v>398</v>
      </c>
      <c r="N830" t="s">
        <v>2160</v>
      </c>
      <c r="O830">
        <v>1</v>
      </c>
      <c r="P830" t="s">
        <v>977</v>
      </c>
      <c r="Q830" s="164">
        <v>31056</v>
      </c>
      <c r="R830" s="164">
        <v>31291</v>
      </c>
      <c r="S830" s="164">
        <v>32387</v>
      </c>
      <c r="T830" t="s">
        <v>2372</v>
      </c>
      <c r="V830" t="s">
        <v>2373</v>
      </c>
      <c r="W830" t="s">
        <v>2374</v>
      </c>
      <c r="X830" t="s">
        <v>2375</v>
      </c>
      <c r="Y830" t="s">
        <v>2376</v>
      </c>
      <c r="Z830" t="s">
        <v>2386</v>
      </c>
      <c r="AC830" t="s">
        <v>308</v>
      </c>
      <c r="AD830" s="176">
        <v>1</v>
      </c>
      <c r="AE830" s="177" t="s">
        <v>16954</v>
      </c>
    </row>
    <row r="831" spans="1:31" x14ac:dyDescent="0.35">
      <c r="A831" t="s">
        <v>309</v>
      </c>
      <c r="B831">
        <v>1051</v>
      </c>
      <c r="C831" t="s">
        <v>2387</v>
      </c>
      <c r="D831">
        <v>42329</v>
      </c>
      <c r="E831" t="s">
        <v>2371</v>
      </c>
      <c r="F831" t="s">
        <v>396</v>
      </c>
      <c r="H831" s="174">
        <f t="shared" si="33"/>
        <v>1</v>
      </c>
      <c r="I831">
        <v>1.1000000000000001</v>
      </c>
      <c r="K831" t="s">
        <v>404</v>
      </c>
      <c r="L831" t="s">
        <v>397</v>
      </c>
      <c r="M831" t="s">
        <v>398</v>
      </c>
      <c r="N831" t="s">
        <v>2160</v>
      </c>
      <c r="O831">
        <v>1</v>
      </c>
      <c r="P831" t="s">
        <v>306</v>
      </c>
      <c r="Q831" s="164">
        <v>29803</v>
      </c>
      <c r="R831" s="164">
        <v>29714</v>
      </c>
      <c r="S831" s="164">
        <v>32752</v>
      </c>
      <c r="T831" t="s">
        <v>2372</v>
      </c>
      <c r="V831" t="s">
        <v>2373</v>
      </c>
      <c r="W831" t="s">
        <v>2374</v>
      </c>
      <c r="X831" t="s">
        <v>2375</v>
      </c>
      <c r="Y831" t="s">
        <v>2376</v>
      </c>
      <c r="Z831" t="s">
        <v>2388</v>
      </c>
      <c r="AC831" t="s">
        <v>308</v>
      </c>
      <c r="AD831" s="176">
        <v>1</v>
      </c>
      <c r="AE831" s="177" t="s">
        <v>16954</v>
      </c>
    </row>
    <row r="832" spans="1:31" x14ac:dyDescent="0.35">
      <c r="A832" t="s">
        <v>476</v>
      </c>
      <c r="B832">
        <v>1102</v>
      </c>
      <c r="C832" t="s">
        <v>2378</v>
      </c>
      <c r="D832">
        <v>42329</v>
      </c>
      <c r="E832" t="s">
        <v>2371</v>
      </c>
      <c r="F832" t="s">
        <v>396</v>
      </c>
      <c r="H832" s="174">
        <f t="shared" si="33"/>
        <v>1</v>
      </c>
      <c r="I832">
        <v>1.1000000000000001</v>
      </c>
      <c r="K832" t="s">
        <v>404</v>
      </c>
      <c r="L832" t="s">
        <v>397</v>
      </c>
      <c r="M832" t="s">
        <v>398</v>
      </c>
      <c r="N832" t="s">
        <v>2160</v>
      </c>
      <c r="O832">
        <v>1</v>
      </c>
      <c r="P832" t="s">
        <v>306</v>
      </c>
      <c r="Q832" s="164">
        <v>29290</v>
      </c>
      <c r="R832" s="164">
        <v>29497</v>
      </c>
      <c r="S832" s="164">
        <v>32387</v>
      </c>
      <c r="T832" t="s">
        <v>2372</v>
      </c>
      <c r="V832" t="s">
        <v>2373</v>
      </c>
      <c r="W832" t="s">
        <v>2374</v>
      </c>
      <c r="X832" t="s">
        <v>2375</v>
      </c>
      <c r="Y832" t="s">
        <v>2376</v>
      </c>
      <c r="Z832" t="s">
        <v>2389</v>
      </c>
      <c r="AC832" t="s">
        <v>308</v>
      </c>
      <c r="AD832" s="176">
        <v>1</v>
      </c>
      <c r="AE832" s="177" t="s">
        <v>16954</v>
      </c>
    </row>
    <row r="833" spans="1:31" x14ac:dyDescent="0.35">
      <c r="A833" t="s">
        <v>375</v>
      </c>
      <c r="B833">
        <v>1070</v>
      </c>
      <c r="C833" t="s">
        <v>2390</v>
      </c>
      <c r="D833">
        <v>42329</v>
      </c>
      <c r="E833" t="s">
        <v>2371</v>
      </c>
      <c r="F833" t="s">
        <v>396</v>
      </c>
      <c r="H833" s="174">
        <f t="shared" si="33"/>
        <v>1</v>
      </c>
      <c r="I833">
        <v>1.1000000000000001</v>
      </c>
      <c r="K833" t="s">
        <v>404</v>
      </c>
      <c r="L833" t="s">
        <v>397</v>
      </c>
      <c r="M833" t="s">
        <v>398</v>
      </c>
      <c r="N833" t="s">
        <v>2160</v>
      </c>
      <c r="O833">
        <v>1</v>
      </c>
      <c r="P833" t="s">
        <v>1</v>
      </c>
      <c r="Q833" s="164">
        <v>32882</v>
      </c>
      <c r="R833" s="164">
        <v>33117</v>
      </c>
      <c r="S833" s="164">
        <v>36039</v>
      </c>
      <c r="T833" t="s">
        <v>2372</v>
      </c>
      <c r="V833" t="s">
        <v>2373</v>
      </c>
      <c r="W833" t="s">
        <v>2374</v>
      </c>
      <c r="X833" t="s">
        <v>2375</v>
      </c>
      <c r="Y833" t="s">
        <v>2376</v>
      </c>
      <c r="Z833" t="s">
        <v>2391</v>
      </c>
      <c r="AC833" t="s">
        <v>304</v>
      </c>
      <c r="AD833" s="176">
        <v>1</v>
      </c>
      <c r="AE833" s="177" t="s">
        <v>16954</v>
      </c>
    </row>
    <row r="834" spans="1:31" x14ac:dyDescent="0.35">
      <c r="A834" t="s">
        <v>314</v>
      </c>
      <c r="B834">
        <v>1091</v>
      </c>
      <c r="C834" t="s">
        <v>2392</v>
      </c>
      <c r="D834">
        <v>42329</v>
      </c>
      <c r="E834" t="s">
        <v>2371</v>
      </c>
      <c r="F834" t="s">
        <v>396</v>
      </c>
      <c r="H834" s="174">
        <f t="shared" si="33"/>
        <v>1</v>
      </c>
      <c r="I834">
        <v>1.1000000000000001</v>
      </c>
      <c r="K834" t="s">
        <v>404</v>
      </c>
      <c r="L834" t="s">
        <v>397</v>
      </c>
      <c r="M834" t="s">
        <v>398</v>
      </c>
      <c r="N834" t="s">
        <v>2160</v>
      </c>
      <c r="O834">
        <v>1</v>
      </c>
      <c r="P834" t="s">
        <v>306</v>
      </c>
      <c r="Q834" t="s">
        <v>2393</v>
      </c>
      <c r="R834" s="164">
        <v>28884</v>
      </c>
      <c r="S834" s="164">
        <v>32387</v>
      </c>
      <c r="T834" t="s">
        <v>2372</v>
      </c>
      <c r="V834" t="s">
        <v>2373</v>
      </c>
      <c r="W834" t="s">
        <v>2374</v>
      </c>
      <c r="X834" t="s">
        <v>2375</v>
      </c>
      <c r="Y834" t="s">
        <v>2376</v>
      </c>
      <c r="Z834" t="s">
        <v>2394</v>
      </c>
      <c r="AC834" t="s">
        <v>308</v>
      </c>
      <c r="AD834" s="176">
        <v>1</v>
      </c>
      <c r="AE834" s="177" t="s">
        <v>16954</v>
      </c>
    </row>
    <row r="835" spans="1:31" x14ac:dyDescent="0.35">
      <c r="A835" t="s">
        <v>314</v>
      </c>
      <c r="B835">
        <v>1102</v>
      </c>
      <c r="C835" t="s">
        <v>2378</v>
      </c>
      <c r="D835">
        <v>42329</v>
      </c>
      <c r="E835" t="s">
        <v>2371</v>
      </c>
      <c r="F835" t="s">
        <v>396</v>
      </c>
      <c r="H835" s="174">
        <f t="shared" si="33"/>
        <v>1</v>
      </c>
      <c r="I835">
        <v>1.1000000000000001</v>
      </c>
      <c r="K835" t="s">
        <v>404</v>
      </c>
      <c r="L835" t="s">
        <v>397</v>
      </c>
      <c r="M835" t="s">
        <v>398</v>
      </c>
      <c r="N835" t="s">
        <v>2160</v>
      </c>
      <c r="O835">
        <v>1</v>
      </c>
      <c r="P835" t="s">
        <v>306</v>
      </c>
      <c r="Q835" t="s">
        <v>2395</v>
      </c>
      <c r="R835" s="164">
        <v>29311</v>
      </c>
      <c r="S835" s="164">
        <v>32660</v>
      </c>
      <c r="T835" t="s">
        <v>2372</v>
      </c>
      <c r="V835" t="s">
        <v>2373</v>
      </c>
      <c r="W835" t="s">
        <v>2374</v>
      </c>
      <c r="X835" t="s">
        <v>2375</v>
      </c>
      <c r="Y835" t="s">
        <v>2376</v>
      </c>
      <c r="Z835" t="s">
        <v>2396</v>
      </c>
      <c r="AC835" t="s">
        <v>308</v>
      </c>
      <c r="AD835" s="176">
        <v>1</v>
      </c>
      <c r="AE835" s="177" t="s">
        <v>16954</v>
      </c>
    </row>
    <row r="836" spans="1:31" x14ac:dyDescent="0.35">
      <c r="A836" t="s">
        <v>314</v>
      </c>
      <c r="B836">
        <v>1105</v>
      </c>
      <c r="C836" t="s">
        <v>2397</v>
      </c>
      <c r="D836">
        <v>42329</v>
      </c>
      <c r="E836" t="s">
        <v>2371</v>
      </c>
      <c r="F836" t="s">
        <v>396</v>
      </c>
      <c r="H836" s="174">
        <f t="shared" si="33"/>
        <v>1</v>
      </c>
      <c r="I836">
        <v>1.1000000000000001</v>
      </c>
      <c r="K836" t="s">
        <v>404</v>
      </c>
      <c r="L836" t="s">
        <v>397</v>
      </c>
      <c r="M836" t="s">
        <v>398</v>
      </c>
      <c r="N836" t="s">
        <v>2160</v>
      </c>
      <c r="O836">
        <v>1</v>
      </c>
      <c r="P836" t="s">
        <v>306</v>
      </c>
      <c r="Q836" t="s">
        <v>2395</v>
      </c>
      <c r="R836" s="164">
        <v>29311</v>
      </c>
      <c r="S836" s="164">
        <v>32387</v>
      </c>
      <c r="T836" t="s">
        <v>2372</v>
      </c>
      <c r="V836" t="s">
        <v>2373</v>
      </c>
      <c r="W836" t="s">
        <v>2374</v>
      </c>
      <c r="X836" t="s">
        <v>2375</v>
      </c>
      <c r="Y836" t="s">
        <v>2376</v>
      </c>
      <c r="Z836" t="s">
        <v>2398</v>
      </c>
      <c r="AC836" t="s">
        <v>308</v>
      </c>
      <c r="AD836" s="176">
        <v>1</v>
      </c>
      <c r="AE836" s="177" t="s">
        <v>16954</v>
      </c>
    </row>
    <row r="837" spans="1:31" x14ac:dyDescent="0.35">
      <c r="A837" t="s">
        <v>566</v>
      </c>
      <c r="B837">
        <v>1101</v>
      </c>
      <c r="C837" t="s">
        <v>2387</v>
      </c>
      <c r="D837">
        <v>42329</v>
      </c>
      <c r="E837" t="s">
        <v>2371</v>
      </c>
      <c r="F837" t="s">
        <v>396</v>
      </c>
      <c r="H837" s="174">
        <f t="shared" si="33"/>
        <v>1</v>
      </c>
      <c r="I837">
        <v>1.1000000000000001</v>
      </c>
      <c r="K837" t="s">
        <v>404</v>
      </c>
      <c r="L837" t="s">
        <v>397</v>
      </c>
      <c r="M837" t="s">
        <v>398</v>
      </c>
      <c r="N837" t="s">
        <v>2160</v>
      </c>
      <c r="O837">
        <v>1</v>
      </c>
      <c r="P837" t="s">
        <v>306</v>
      </c>
      <c r="Q837" s="164">
        <v>31056</v>
      </c>
      <c r="R837" s="164">
        <v>31291</v>
      </c>
      <c r="S837" s="164">
        <v>32387</v>
      </c>
      <c r="T837" t="s">
        <v>2372</v>
      </c>
      <c r="V837" t="s">
        <v>2373</v>
      </c>
      <c r="W837" t="s">
        <v>2374</v>
      </c>
      <c r="X837" t="s">
        <v>2375</v>
      </c>
      <c r="Y837" t="s">
        <v>2376</v>
      </c>
      <c r="Z837" t="s">
        <v>2399</v>
      </c>
      <c r="AC837" t="s">
        <v>308</v>
      </c>
      <c r="AD837" s="176">
        <v>1</v>
      </c>
      <c r="AE837" s="177" t="s">
        <v>16954</v>
      </c>
    </row>
    <row r="838" spans="1:31" x14ac:dyDescent="0.35">
      <c r="A838" t="s">
        <v>454</v>
      </c>
      <c r="B838">
        <v>1456</v>
      </c>
      <c r="C838" t="s">
        <v>2400</v>
      </c>
      <c r="D838">
        <v>42400</v>
      </c>
      <c r="E838" t="s">
        <v>2401</v>
      </c>
      <c r="F838" t="s">
        <v>396</v>
      </c>
      <c r="H838">
        <v>1</v>
      </c>
      <c r="I838">
        <v>0.8</v>
      </c>
      <c r="K838" t="s">
        <v>296</v>
      </c>
      <c r="L838" t="s">
        <v>397</v>
      </c>
      <c r="M838" t="s">
        <v>398</v>
      </c>
      <c r="N838" t="s">
        <v>399</v>
      </c>
      <c r="O838">
        <v>1</v>
      </c>
      <c r="P838" t="s">
        <v>306</v>
      </c>
      <c r="Q838" t="s">
        <v>2402</v>
      </c>
      <c r="R838" s="164">
        <v>42248</v>
      </c>
      <c r="T838" t="s">
        <v>2403</v>
      </c>
      <c r="V838" t="s">
        <v>2404</v>
      </c>
      <c r="W838" t="s">
        <v>2405</v>
      </c>
      <c r="X838" t="s">
        <v>2401</v>
      </c>
      <c r="Y838" t="s">
        <v>2404</v>
      </c>
      <c r="Z838" t="s">
        <v>2406</v>
      </c>
      <c r="AC838" t="s">
        <v>308</v>
      </c>
      <c r="AD838" s="176">
        <v>1</v>
      </c>
    </row>
    <row r="839" spans="1:31" x14ac:dyDescent="0.35">
      <c r="A839" t="s">
        <v>305</v>
      </c>
      <c r="B839">
        <v>1201</v>
      </c>
      <c r="C839" t="s">
        <v>2401</v>
      </c>
      <c r="D839">
        <v>42400</v>
      </c>
      <c r="E839" t="s">
        <v>2401</v>
      </c>
      <c r="F839" t="s">
        <v>396</v>
      </c>
      <c r="H839">
        <v>1</v>
      </c>
      <c r="I839">
        <v>0.8</v>
      </c>
      <c r="K839" t="s">
        <v>404</v>
      </c>
      <c r="L839" t="s">
        <v>397</v>
      </c>
      <c r="M839" t="s">
        <v>398</v>
      </c>
      <c r="N839" t="s">
        <v>399</v>
      </c>
      <c r="O839">
        <v>1</v>
      </c>
      <c r="P839" t="s">
        <v>306</v>
      </c>
      <c r="Q839" s="164">
        <v>35073</v>
      </c>
      <c r="R839" s="164">
        <v>35309</v>
      </c>
      <c r="S839" s="164">
        <v>39189</v>
      </c>
      <c r="T839" t="s">
        <v>2403</v>
      </c>
      <c r="V839" t="s">
        <v>2404</v>
      </c>
      <c r="W839" t="s">
        <v>2405</v>
      </c>
      <c r="X839" t="s">
        <v>2401</v>
      </c>
      <c r="Y839" t="s">
        <v>2404</v>
      </c>
      <c r="Z839" t="s">
        <v>2407</v>
      </c>
      <c r="AC839" t="s">
        <v>308</v>
      </c>
      <c r="AD839" s="176">
        <v>1</v>
      </c>
    </row>
    <row r="840" spans="1:31" x14ac:dyDescent="0.35">
      <c r="A840" t="s">
        <v>408</v>
      </c>
      <c r="B840">
        <v>1315</v>
      </c>
      <c r="C840" t="s">
        <v>2401</v>
      </c>
      <c r="D840">
        <v>42400</v>
      </c>
      <c r="E840" t="s">
        <v>2401</v>
      </c>
      <c r="F840" t="s">
        <v>396</v>
      </c>
      <c r="G840" s="163">
        <v>2850</v>
      </c>
      <c r="H840">
        <v>1</v>
      </c>
      <c r="I840">
        <v>0.8</v>
      </c>
      <c r="J840" t="s">
        <v>1</v>
      </c>
      <c r="K840" t="s">
        <v>296</v>
      </c>
      <c r="L840" t="s">
        <v>397</v>
      </c>
      <c r="M840" t="s">
        <v>398</v>
      </c>
      <c r="N840" t="s">
        <v>399</v>
      </c>
      <c r="O840">
        <v>1</v>
      </c>
      <c r="P840" t="s">
        <v>306</v>
      </c>
      <c r="Q840" t="s">
        <v>2408</v>
      </c>
      <c r="R840" s="164">
        <v>42614</v>
      </c>
      <c r="T840" t="s">
        <v>2403</v>
      </c>
      <c r="V840" t="s">
        <v>2404</v>
      </c>
      <c r="W840" t="s">
        <v>2405</v>
      </c>
      <c r="X840" t="s">
        <v>2401</v>
      </c>
      <c r="Y840" t="s">
        <v>2404</v>
      </c>
      <c r="Z840" t="s">
        <v>2409</v>
      </c>
      <c r="AA840" t="s">
        <v>1</v>
      </c>
      <c r="AB840" s="164">
        <v>42664</v>
      </c>
      <c r="AC840" t="s">
        <v>308</v>
      </c>
      <c r="AD840" s="176">
        <v>1</v>
      </c>
    </row>
    <row r="841" spans="1:31" x14ac:dyDescent="0.35">
      <c r="A841" t="s">
        <v>324</v>
      </c>
      <c r="B841">
        <v>1243</v>
      </c>
      <c r="C841" t="s">
        <v>2401</v>
      </c>
      <c r="D841">
        <v>42400</v>
      </c>
      <c r="E841" t="s">
        <v>2401</v>
      </c>
      <c r="F841" t="s">
        <v>396</v>
      </c>
      <c r="H841">
        <v>1</v>
      </c>
      <c r="I841">
        <v>0.8</v>
      </c>
      <c r="K841" t="s">
        <v>296</v>
      </c>
      <c r="L841" t="s">
        <v>397</v>
      </c>
      <c r="M841" t="s">
        <v>398</v>
      </c>
      <c r="N841" t="s">
        <v>399</v>
      </c>
      <c r="O841">
        <v>1</v>
      </c>
      <c r="P841" t="s">
        <v>306</v>
      </c>
      <c r="Q841" t="s">
        <v>2410</v>
      </c>
      <c r="R841" s="164">
        <v>40422</v>
      </c>
      <c r="T841" t="s">
        <v>2403</v>
      </c>
      <c r="V841" t="s">
        <v>2404</v>
      </c>
      <c r="W841" t="s">
        <v>2405</v>
      </c>
      <c r="X841" t="s">
        <v>2401</v>
      </c>
      <c r="Y841" t="s">
        <v>2404</v>
      </c>
      <c r="Z841" t="s">
        <v>2411</v>
      </c>
      <c r="AC841" t="s">
        <v>308</v>
      </c>
      <c r="AD841" s="176">
        <v>1</v>
      </c>
    </row>
    <row r="842" spans="1:31" x14ac:dyDescent="0.35">
      <c r="A842" t="s">
        <v>482</v>
      </c>
      <c r="B842">
        <v>1207</v>
      </c>
      <c r="C842" t="s">
        <v>2401</v>
      </c>
      <c r="D842">
        <v>42400</v>
      </c>
      <c r="E842" t="s">
        <v>2401</v>
      </c>
      <c r="F842" t="s">
        <v>396</v>
      </c>
      <c r="H842">
        <v>1</v>
      </c>
      <c r="I842">
        <v>0.8</v>
      </c>
      <c r="K842" t="s">
        <v>296</v>
      </c>
      <c r="L842" t="s">
        <v>397</v>
      </c>
      <c r="M842" t="s">
        <v>398</v>
      </c>
      <c r="N842" t="s">
        <v>399</v>
      </c>
      <c r="O842">
        <v>1</v>
      </c>
      <c r="P842" t="s">
        <v>306</v>
      </c>
      <c r="Q842" s="164">
        <v>40002</v>
      </c>
      <c r="R842" s="164">
        <v>40057</v>
      </c>
      <c r="T842" t="s">
        <v>2403</v>
      </c>
      <c r="V842" t="s">
        <v>2404</v>
      </c>
      <c r="W842" t="s">
        <v>2405</v>
      </c>
      <c r="X842" t="s">
        <v>2401</v>
      </c>
      <c r="Y842" t="s">
        <v>2404</v>
      </c>
      <c r="Z842" t="s">
        <v>2412</v>
      </c>
      <c r="AC842" t="s">
        <v>308</v>
      </c>
      <c r="AD842" s="176">
        <v>1</v>
      </c>
    </row>
    <row r="843" spans="1:31" x14ac:dyDescent="0.35">
      <c r="A843" t="s">
        <v>408</v>
      </c>
      <c r="B843">
        <v>1130</v>
      </c>
      <c r="C843" t="s">
        <v>2413</v>
      </c>
      <c r="D843">
        <v>42401</v>
      </c>
      <c r="E843" t="s">
        <v>2413</v>
      </c>
      <c r="F843" t="s">
        <v>396</v>
      </c>
      <c r="H843" s="174">
        <f t="shared" ref="H843:H846" si="34">AD843</f>
        <v>1.3</v>
      </c>
      <c r="I843">
        <v>1</v>
      </c>
      <c r="K843" t="s">
        <v>404</v>
      </c>
      <c r="L843" t="s">
        <v>397</v>
      </c>
      <c r="M843" t="s">
        <v>398</v>
      </c>
      <c r="N843" t="s">
        <v>399</v>
      </c>
      <c r="O843">
        <v>1</v>
      </c>
      <c r="P843" t="s">
        <v>306</v>
      </c>
      <c r="Q843" s="164">
        <v>32882</v>
      </c>
      <c r="R843" s="164">
        <v>33117</v>
      </c>
      <c r="S843" s="164">
        <v>44130</v>
      </c>
      <c r="T843" t="s">
        <v>2414</v>
      </c>
      <c r="V843" t="s">
        <v>2415</v>
      </c>
      <c r="W843" t="s">
        <v>2416</v>
      </c>
      <c r="X843" t="s">
        <v>2413</v>
      </c>
      <c r="Y843" t="s">
        <v>2415</v>
      </c>
      <c r="Z843" t="s">
        <v>2417</v>
      </c>
      <c r="AC843" t="s">
        <v>308</v>
      </c>
      <c r="AD843" s="176">
        <v>1.3</v>
      </c>
      <c r="AE843" s="177" t="s">
        <v>16954</v>
      </c>
    </row>
    <row r="844" spans="1:31" x14ac:dyDescent="0.35">
      <c r="A844" t="s">
        <v>314</v>
      </c>
      <c r="B844">
        <v>1156</v>
      </c>
      <c r="C844" t="s">
        <v>2413</v>
      </c>
      <c r="D844">
        <v>42401</v>
      </c>
      <c r="E844" t="s">
        <v>2413</v>
      </c>
      <c r="F844" t="s">
        <v>396</v>
      </c>
      <c r="H844" s="174">
        <f t="shared" si="34"/>
        <v>1.3</v>
      </c>
      <c r="I844">
        <v>1</v>
      </c>
      <c r="K844" t="s">
        <v>404</v>
      </c>
      <c r="L844" t="s">
        <v>397</v>
      </c>
      <c r="M844" t="s">
        <v>398</v>
      </c>
      <c r="N844" t="s">
        <v>399</v>
      </c>
      <c r="O844">
        <v>1</v>
      </c>
      <c r="P844" t="s">
        <v>306</v>
      </c>
      <c r="Q844" s="164">
        <v>32151</v>
      </c>
      <c r="R844" s="164">
        <v>32387</v>
      </c>
      <c r="S844" s="164">
        <v>39189</v>
      </c>
      <c r="T844" t="s">
        <v>2414</v>
      </c>
      <c r="V844" t="s">
        <v>2415</v>
      </c>
      <c r="W844" t="s">
        <v>2416</v>
      </c>
      <c r="X844" t="s">
        <v>2413</v>
      </c>
      <c r="Y844" t="s">
        <v>2415</v>
      </c>
      <c r="Z844" t="s">
        <v>2418</v>
      </c>
      <c r="AC844" t="s">
        <v>308</v>
      </c>
      <c r="AD844" s="176">
        <v>1.3</v>
      </c>
      <c r="AE844" s="177" t="s">
        <v>16954</v>
      </c>
    </row>
    <row r="845" spans="1:31" x14ac:dyDescent="0.35">
      <c r="A845" t="s">
        <v>454</v>
      </c>
      <c r="B845">
        <v>1254</v>
      </c>
      <c r="C845" t="s">
        <v>2419</v>
      </c>
      <c r="D845">
        <v>42402</v>
      </c>
      <c r="E845" t="s">
        <v>2420</v>
      </c>
      <c r="F845" t="s">
        <v>396</v>
      </c>
      <c r="H845" s="174">
        <f t="shared" si="34"/>
        <v>1</v>
      </c>
      <c r="I845">
        <v>1</v>
      </c>
      <c r="K845" t="s">
        <v>404</v>
      </c>
      <c r="L845" t="s">
        <v>397</v>
      </c>
      <c r="M845" t="s">
        <v>398</v>
      </c>
      <c r="N845" t="s">
        <v>2160</v>
      </c>
      <c r="O845">
        <v>1</v>
      </c>
      <c r="P845" t="s">
        <v>306</v>
      </c>
      <c r="Q845" s="164">
        <v>32151</v>
      </c>
      <c r="R845" s="164">
        <v>32387</v>
      </c>
      <c r="S845" s="164">
        <v>37865</v>
      </c>
      <c r="T845" t="s">
        <v>2421</v>
      </c>
      <c r="V845" t="s">
        <v>2422</v>
      </c>
      <c r="W845" t="s">
        <v>2423</v>
      </c>
      <c r="X845" t="s">
        <v>2420</v>
      </c>
      <c r="Y845" t="s">
        <v>2424</v>
      </c>
      <c r="Z845" t="s">
        <v>2425</v>
      </c>
      <c r="AC845" t="s">
        <v>308</v>
      </c>
      <c r="AD845" s="176">
        <v>1</v>
      </c>
      <c r="AE845" s="177" t="s">
        <v>16954</v>
      </c>
    </row>
    <row r="846" spans="1:31" x14ac:dyDescent="0.35">
      <c r="A846" t="s">
        <v>454</v>
      </c>
      <c r="B846">
        <v>1255</v>
      </c>
      <c r="C846" t="s">
        <v>2420</v>
      </c>
      <c r="D846">
        <v>42402</v>
      </c>
      <c r="E846" t="s">
        <v>2420</v>
      </c>
      <c r="F846" t="s">
        <v>396</v>
      </c>
      <c r="H846" s="174">
        <f t="shared" si="34"/>
        <v>1</v>
      </c>
      <c r="I846">
        <v>1</v>
      </c>
      <c r="K846" t="s">
        <v>404</v>
      </c>
      <c r="L846" t="s">
        <v>397</v>
      </c>
      <c r="M846" t="s">
        <v>398</v>
      </c>
      <c r="N846" t="s">
        <v>2160</v>
      </c>
      <c r="O846">
        <v>1</v>
      </c>
      <c r="P846" t="s">
        <v>1</v>
      </c>
      <c r="Q846" s="164">
        <v>32151</v>
      </c>
      <c r="R846" s="164">
        <v>32387</v>
      </c>
      <c r="S846" s="164">
        <v>33117</v>
      </c>
      <c r="T846" t="s">
        <v>2421</v>
      </c>
      <c r="V846" t="s">
        <v>2422</v>
      </c>
      <c r="W846" t="s">
        <v>2423</v>
      </c>
      <c r="X846" t="s">
        <v>2420</v>
      </c>
      <c r="Y846" t="s">
        <v>2424</v>
      </c>
      <c r="Z846" t="s">
        <v>2426</v>
      </c>
      <c r="AC846" t="s">
        <v>308</v>
      </c>
      <c r="AD846" s="176">
        <v>1</v>
      </c>
      <c r="AE846" s="177" t="s">
        <v>16954</v>
      </c>
    </row>
    <row r="847" spans="1:31" x14ac:dyDescent="0.35">
      <c r="A847" t="s">
        <v>454</v>
      </c>
      <c r="B847">
        <v>1238</v>
      </c>
      <c r="C847" t="s">
        <v>2427</v>
      </c>
      <c r="D847">
        <v>42509</v>
      </c>
      <c r="E847" t="s">
        <v>2427</v>
      </c>
      <c r="F847" t="s">
        <v>396</v>
      </c>
      <c r="H847">
        <v>1.7</v>
      </c>
      <c r="I847">
        <v>0.8</v>
      </c>
      <c r="K847" t="s">
        <v>404</v>
      </c>
      <c r="L847" t="s">
        <v>397</v>
      </c>
      <c r="M847" t="s">
        <v>398</v>
      </c>
      <c r="N847" t="s">
        <v>344</v>
      </c>
      <c r="O847">
        <v>1</v>
      </c>
      <c r="P847" t="s">
        <v>306</v>
      </c>
      <c r="Q847" s="164">
        <v>31056</v>
      </c>
      <c r="R847" s="164">
        <v>31291</v>
      </c>
      <c r="S847" s="164">
        <v>34943</v>
      </c>
      <c r="T847" t="s">
        <v>2428</v>
      </c>
      <c r="V847" t="s">
        <v>2429</v>
      </c>
      <c r="W847" t="s">
        <v>2430</v>
      </c>
      <c r="X847" t="s">
        <v>2427</v>
      </c>
      <c r="Y847" t="s">
        <v>2429</v>
      </c>
      <c r="Z847" t="s">
        <v>2431</v>
      </c>
      <c r="AC847" t="s">
        <v>308</v>
      </c>
      <c r="AD847" s="176">
        <v>1.2</v>
      </c>
    </row>
    <row r="848" spans="1:31" x14ac:dyDescent="0.35">
      <c r="A848" t="s">
        <v>454</v>
      </c>
      <c r="B848">
        <v>1239</v>
      </c>
      <c r="C848" t="s">
        <v>2427</v>
      </c>
      <c r="D848">
        <v>42509</v>
      </c>
      <c r="E848" t="s">
        <v>2427</v>
      </c>
      <c r="F848" t="s">
        <v>396</v>
      </c>
      <c r="H848">
        <v>1.7</v>
      </c>
      <c r="I848">
        <v>0.8</v>
      </c>
      <c r="K848" t="s">
        <v>295</v>
      </c>
      <c r="L848" t="s">
        <v>397</v>
      </c>
      <c r="M848" t="s">
        <v>398</v>
      </c>
      <c r="N848" t="s">
        <v>344</v>
      </c>
      <c r="O848">
        <v>1</v>
      </c>
      <c r="P848" t="s">
        <v>1</v>
      </c>
      <c r="Q848" s="164">
        <v>31056</v>
      </c>
      <c r="R848" s="164">
        <v>31291</v>
      </c>
      <c r="S848" s="164">
        <v>33117</v>
      </c>
      <c r="T848" t="s">
        <v>2428</v>
      </c>
      <c r="V848" t="s">
        <v>2429</v>
      </c>
      <c r="W848" t="s">
        <v>2430</v>
      </c>
      <c r="X848" t="s">
        <v>2427</v>
      </c>
      <c r="Y848" t="s">
        <v>2429</v>
      </c>
      <c r="Z848" t="s">
        <v>2432</v>
      </c>
      <c r="AC848" t="s">
        <v>308</v>
      </c>
      <c r="AD848" s="176">
        <v>1.2</v>
      </c>
    </row>
    <row r="849" spans="1:31" x14ac:dyDescent="0.35">
      <c r="A849" t="s">
        <v>375</v>
      </c>
      <c r="B849">
        <v>1029</v>
      </c>
      <c r="C849" t="s">
        <v>693</v>
      </c>
      <c r="D849">
        <v>42509</v>
      </c>
      <c r="E849" t="s">
        <v>2427</v>
      </c>
      <c r="F849" t="s">
        <v>396</v>
      </c>
      <c r="H849">
        <v>1.7</v>
      </c>
      <c r="I849">
        <v>0.8</v>
      </c>
      <c r="K849" t="s">
        <v>843</v>
      </c>
      <c r="L849" t="s">
        <v>397</v>
      </c>
      <c r="M849" t="s">
        <v>398</v>
      </c>
      <c r="N849" t="s">
        <v>344</v>
      </c>
      <c r="O849">
        <v>1</v>
      </c>
      <c r="P849" t="s">
        <v>1</v>
      </c>
      <c r="Q849" s="164">
        <v>32882</v>
      </c>
      <c r="R849" s="164">
        <v>33117</v>
      </c>
      <c r="T849" t="s">
        <v>2428</v>
      </c>
      <c r="V849" t="s">
        <v>2429</v>
      </c>
      <c r="W849" t="s">
        <v>2430</v>
      </c>
      <c r="X849" t="s">
        <v>2427</v>
      </c>
      <c r="Y849" t="s">
        <v>2429</v>
      </c>
      <c r="Z849" t="s">
        <v>2433</v>
      </c>
      <c r="AA849" t="s">
        <v>1</v>
      </c>
      <c r="AC849" t="s">
        <v>304</v>
      </c>
      <c r="AD849" s="176">
        <v>1.2</v>
      </c>
    </row>
    <row r="850" spans="1:31" x14ac:dyDescent="0.35">
      <c r="A850" t="s">
        <v>711</v>
      </c>
      <c r="B850">
        <v>1157</v>
      </c>
      <c r="C850" t="s">
        <v>678</v>
      </c>
      <c r="D850">
        <v>42509</v>
      </c>
      <c r="E850" t="s">
        <v>2427</v>
      </c>
      <c r="F850" t="s">
        <v>396</v>
      </c>
      <c r="H850">
        <v>1.7</v>
      </c>
      <c r="I850">
        <v>0.8</v>
      </c>
      <c r="K850" t="s">
        <v>404</v>
      </c>
      <c r="L850" t="s">
        <v>397</v>
      </c>
      <c r="M850" t="s">
        <v>398</v>
      </c>
      <c r="N850" t="s">
        <v>344</v>
      </c>
      <c r="O850">
        <v>1</v>
      </c>
      <c r="P850" t="s">
        <v>306</v>
      </c>
      <c r="Q850" s="164">
        <v>34708</v>
      </c>
      <c r="R850" s="164">
        <v>34943</v>
      </c>
      <c r="S850" s="164">
        <v>42614</v>
      </c>
      <c r="T850" t="s">
        <v>2428</v>
      </c>
      <c r="V850" t="s">
        <v>2429</v>
      </c>
      <c r="W850" t="s">
        <v>2430</v>
      </c>
      <c r="X850" t="s">
        <v>2427</v>
      </c>
      <c r="Y850" t="s">
        <v>2429</v>
      </c>
      <c r="Z850" t="s">
        <v>2434</v>
      </c>
      <c r="AC850" t="s">
        <v>308</v>
      </c>
      <c r="AD850" s="176">
        <v>1.2</v>
      </c>
    </row>
    <row r="851" spans="1:31" x14ac:dyDescent="0.35">
      <c r="A851" t="s">
        <v>305</v>
      </c>
      <c r="B851">
        <v>1299</v>
      </c>
      <c r="C851" t="s">
        <v>2435</v>
      </c>
      <c r="D851">
        <v>42700</v>
      </c>
      <c r="E851" t="s">
        <v>2436</v>
      </c>
      <c r="F851" t="s">
        <v>396</v>
      </c>
      <c r="H851">
        <v>2</v>
      </c>
      <c r="I851">
        <v>0.8</v>
      </c>
      <c r="K851" t="s">
        <v>296</v>
      </c>
      <c r="L851" t="s">
        <v>640</v>
      </c>
      <c r="M851" t="s">
        <v>398</v>
      </c>
      <c r="N851" t="s">
        <v>2437</v>
      </c>
      <c r="O851">
        <v>1</v>
      </c>
      <c r="P851" t="s">
        <v>306</v>
      </c>
      <c r="Q851" s="164">
        <v>41283</v>
      </c>
      <c r="R851" s="164">
        <v>41518</v>
      </c>
      <c r="T851" t="s">
        <v>2438</v>
      </c>
      <c r="V851" t="s">
        <v>2439</v>
      </c>
      <c r="W851" t="s">
        <v>2440</v>
      </c>
      <c r="X851" t="s">
        <v>2436</v>
      </c>
      <c r="Y851" t="s">
        <v>2439</v>
      </c>
      <c r="Z851" t="s">
        <v>2441</v>
      </c>
      <c r="AC851" t="s">
        <v>341</v>
      </c>
      <c r="AD851" s="176">
        <v>1.3</v>
      </c>
    </row>
    <row r="852" spans="1:31" x14ac:dyDescent="0.35">
      <c r="A852" t="s">
        <v>482</v>
      </c>
      <c r="B852">
        <v>1172</v>
      </c>
      <c r="C852" t="s">
        <v>2436</v>
      </c>
      <c r="D852">
        <v>42700</v>
      </c>
      <c r="E852" t="s">
        <v>2436</v>
      </c>
      <c r="F852" t="s">
        <v>396</v>
      </c>
      <c r="H852">
        <v>2</v>
      </c>
      <c r="I852">
        <v>0.8</v>
      </c>
      <c r="K852" t="s">
        <v>0</v>
      </c>
      <c r="L852" t="s">
        <v>397</v>
      </c>
      <c r="M852" t="s">
        <v>398</v>
      </c>
      <c r="N852" t="s">
        <v>2437</v>
      </c>
      <c r="O852">
        <v>1</v>
      </c>
      <c r="P852" t="s">
        <v>306</v>
      </c>
      <c r="Q852" t="s">
        <v>2442</v>
      </c>
      <c r="R852" s="164">
        <v>38231</v>
      </c>
      <c r="T852" t="s">
        <v>2438</v>
      </c>
      <c r="V852" t="s">
        <v>2439</v>
      </c>
      <c r="W852" t="s">
        <v>2440</v>
      </c>
      <c r="X852" t="s">
        <v>2436</v>
      </c>
      <c r="Y852" t="s">
        <v>2439</v>
      </c>
      <c r="Z852" t="s">
        <v>2443</v>
      </c>
      <c r="AC852" t="s">
        <v>341</v>
      </c>
      <c r="AD852" s="176">
        <v>1.3</v>
      </c>
    </row>
    <row r="853" spans="1:31" x14ac:dyDescent="0.35">
      <c r="A853" t="s">
        <v>711</v>
      </c>
      <c r="B853">
        <v>1224</v>
      </c>
      <c r="C853" t="s">
        <v>2444</v>
      </c>
      <c r="D853">
        <v>42700</v>
      </c>
      <c r="E853" t="s">
        <v>2436</v>
      </c>
      <c r="F853" t="s">
        <v>396</v>
      </c>
      <c r="H853">
        <v>2</v>
      </c>
      <c r="I853">
        <v>0.8</v>
      </c>
      <c r="K853" t="s">
        <v>404</v>
      </c>
      <c r="L853" t="s">
        <v>640</v>
      </c>
      <c r="M853" t="s">
        <v>398</v>
      </c>
      <c r="N853" t="s">
        <v>2437</v>
      </c>
      <c r="O853">
        <v>1</v>
      </c>
      <c r="P853" t="s">
        <v>306</v>
      </c>
      <c r="Q853" s="164">
        <v>39456</v>
      </c>
      <c r="R853" s="164">
        <v>39692</v>
      </c>
      <c r="S853" s="164">
        <v>45536</v>
      </c>
      <c r="T853" t="s">
        <v>2438</v>
      </c>
      <c r="V853" t="s">
        <v>2439</v>
      </c>
      <c r="W853" t="s">
        <v>2440</v>
      </c>
      <c r="X853" t="s">
        <v>2436</v>
      </c>
      <c r="Y853" t="s">
        <v>2439</v>
      </c>
      <c r="Z853" t="s">
        <v>2445</v>
      </c>
      <c r="AC853" t="s">
        <v>341</v>
      </c>
      <c r="AD853" s="176">
        <v>1.3</v>
      </c>
    </row>
    <row r="854" spans="1:31" x14ac:dyDescent="0.35">
      <c r="A854" t="s">
        <v>566</v>
      </c>
      <c r="B854">
        <v>1309</v>
      </c>
      <c r="C854" t="s">
        <v>2446</v>
      </c>
      <c r="D854">
        <v>42700</v>
      </c>
      <c r="E854" t="s">
        <v>2436</v>
      </c>
      <c r="F854" t="s">
        <v>396</v>
      </c>
      <c r="G854" s="163">
        <v>4464.99</v>
      </c>
      <c r="H854">
        <v>2</v>
      </c>
      <c r="I854">
        <v>0.8</v>
      </c>
      <c r="J854" t="s">
        <v>295</v>
      </c>
      <c r="K854" t="s">
        <v>296</v>
      </c>
      <c r="L854" t="s">
        <v>640</v>
      </c>
      <c r="M854" t="s">
        <v>398</v>
      </c>
      <c r="N854" t="s">
        <v>2437</v>
      </c>
      <c r="O854">
        <v>1</v>
      </c>
      <c r="P854" t="s">
        <v>306</v>
      </c>
      <c r="Q854" t="s">
        <v>2447</v>
      </c>
      <c r="R854" s="164">
        <v>44440</v>
      </c>
      <c r="T854" t="s">
        <v>2438</v>
      </c>
      <c r="V854" t="s">
        <v>2439</v>
      </c>
      <c r="W854" t="s">
        <v>2440</v>
      </c>
      <c r="X854" t="s">
        <v>2436</v>
      </c>
      <c r="Y854" t="s">
        <v>2439</v>
      </c>
      <c r="Z854" t="s">
        <v>2448</v>
      </c>
      <c r="AA854" t="s">
        <v>1</v>
      </c>
      <c r="AB854" s="164">
        <v>44295</v>
      </c>
      <c r="AC854" t="s">
        <v>341</v>
      </c>
      <c r="AD854" s="176">
        <v>1.3</v>
      </c>
    </row>
    <row r="855" spans="1:31" x14ac:dyDescent="0.35">
      <c r="A855" t="s">
        <v>566</v>
      </c>
      <c r="B855">
        <v>1277</v>
      </c>
      <c r="C855" t="s">
        <v>2449</v>
      </c>
      <c r="D855">
        <v>42702</v>
      </c>
      <c r="E855" t="s">
        <v>2449</v>
      </c>
      <c r="F855" t="s">
        <v>396</v>
      </c>
      <c r="H855" s="174">
        <f t="shared" ref="H855:H857" si="35">AD855</f>
        <v>1.1000000000000001</v>
      </c>
      <c r="I855">
        <v>0.9</v>
      </c>
      <c r="K855" t="s">
        <v>404</v>
      </c>
      <c r="L855" t="s">
        <v>397</v>
      </c>
      <c r="M855" t="s">
        <v>398</v>
      </c>
      <c r="N855" t="s">
        <v>2437</v>
      </c>
      <c r="O855">
        <v>1</v>
      </c>
      <c r="P855" t="s">
        <v>306</v>
      </c>
      <c r="Q855" t="s">
        <v>616</v>
      </c>
      <c r="R855" s="164">
        <v>42005</v>
      </c>
      <c r="S855" s="164">
        <v>44743</v>
      </c>
      <c r="T855" t="s">
        <v>2450</v>
      </c>
      <c r="V855" t="s">
        <v>2451</v>
      </c>
      <c r="W855" t="s">
        <v>2452</v>
      </c>
      <c r="X855" t="s">
        <v>2449</v>
      </c>
      <c r="Y855" t="s">
        <v>2451</v>
      </c>
      <c r="Z855" t="s">
        <v>2453</v>
      </c>
      <c r="AC855" t="s">
        <v>341</v>
      </c>
      <c r="AD855" s="176">
        <v>1.1000000000000001</v>
      </c>
      <c r="AE855" s="177" t="s">
        <v>16954</v>
      </c>
    </row>
    <row r="856" spans="1:31" x14ac:dyDescent="0.35">
      <c r="A856" t="s">
        <v>419</v>
      </c>
      <c r="B856">
        <v>1175</v>
      </c>
      <c r="C856" t="s">
        <v>2454</v>
      </c>
      <c r="D856">
        <v>42703</v>
      </c>
      <c r="E856" t="s">
        <v>2454</v>
      </c>
      <c r="F856" t="s">
        <v>396</v>
      </c>
      <c r="H856" s="174">
        <f t="shared" si="35"/>
        <v>1.2</v>
      </c>
      <c r="I856">
        <v>1.1000000000000001</v>
      </c>
      <c r="K856" t="s">
        <v>404</v>
      </c>
      <c r="L856" t="s">
        <v>397</v>
      </c>
      <c r="M856" t="s">
        <v>398</v>
      </c>
      <c r="N856" t="s">
        <v>2437</v>
      </c>
      <c r="O856">
        <v>1</v>
      </c>
      <c r="P856" t="s">
        <v>306</v>
      </c>
      <c r="Q856" s="164">
        <v>39091</v>
      </c>
      <c r="R856" s="164">
        <v>39326</v>
      </c>
      <c r="S856" s="164">
        <v>42248</v>
      </c>
      <c r="T856" t="s">
        <v>2455</v>
      </c>
      <c r="V856" t="s">
        <v>2456</v>
      </c>
      <c r="W856" t="s">
        <v>2457</v>
      </c>
      <c r="X856" t="s">
        <v>2454</v>
      </c>
      <c r="Y856" t="s">
        <v>2456</v>
      </c>
      <c r="Z856" t="s">
        <v>2458</v>
      </c>
      <c r="AC856" t="s">
        <v>341</v>
      </c>
      <c r="AD856" s="176">
        <v>1.2</v>
      </c>
      <c r="AE856" s="177" t="s">
        <v>16954</v>
      </c>
    </row>
    <row r="857" spans="1:31" x14ac:dyDescent="0.35">
      <c r="A857" t="s">
        <v>414</v>
      </c>
      <c r="B857">
        <v>1211</v>
      </c>
      <c r="C857" t="s">
        <v>2459</v>
      </c>
      <c r="D857">
        <v>42711</v>
      </c>
      <c r="E857" t="s">
        <v>2459</v>
      </c>
      <c r="F857" t="s">
        <v>396</v>
      </c>
      <c r="H857" s="174">
        <f t="shared" si="35"/>
        <v>1</v>
      </c>
      <c r="I857">
        <v>0.9</v>
      </c>
      <c r="K857" t="s">
        <v>404</v>
      </c>
      <c r="L857" t="s">
        <v>397</v>
      </c>
      <c r="M857" t="s">
        <v>398</v>
      </c>
      <c r="N857" t="s">
        <v>2437</v>
      </c>
      <c r="O857">
        <v>1</v>
      </c>
      <c r="P857" t="s">
        <v>306</v>
      </c>
      <c r="Q857" t="s">
        <v>2460</v>
      </c>
      <c r="R857" s="164">
        <v>38961</v>
      </c>
      <c r="S857" s="164">
        <v>45536</v>
      </c>
      <c r="T857" t="s">
        <v>2461</v>
      </c>
      <c r="V857" t="s">
        <v>2459</v>
      </c>
      <c r="W857" t="s">
        <v>2462</v>
      </c>
      <c r="X857" t="s">
        <v>2459</v>
      </c>
      <c r="Y857" t="s">
        <v>2459</v>
      </c>
      <c r="Z857" t="s">
        <v>2463</v>
      </c>
      <c r="AC857" t="s">
        <v>341</v>
      </c>
      <c r="AD857" s="176">
        <v>1</v>
      </c>
      <c r="AE857" s="177" t="s">
        <v>16954</v>
      </c>
    </row>
    <row r="858" spans="1:31" x14ac:dyDescent="0.35">
      <c r="A858" t="s">
        <v>291</v>
      </c>
      <c r="B858">
        <v>1173</v>
      </c>
      <c r="C858" t="s">
        <v>2464</v>
      </c>
      <c r="D858">
        <v>42712</v>
      </c>
      <c r="E858" t="s">
        <v>2465</v>
      </c>
      <c r="F858" t="s">
        <v>396</v>
      </c>
      <c r="G858" s="163">
        <v>2703.76</v>
      </c>
      <c r="H858">
        <v>1.7</v>
      </c>
      <c r="I858">
        <v>1</v>
      </c>
      <c r="J858" t="s">
        <v>1</v>
      </c>
      <c r="K858" t="s">
        <v>296</v>
      </c>
      <c r="L858" t="s">
        <v>397</v>
      </c>
      <c r="M858" t="s">
        <v>398</v>
      </c>
      <c r="N858" t="s">
        <v>2437</v>
      </c>
      <c r="O858">
        <v>1</v>
      </c>
      <c r="P858" t="s">
        <v>1</v>
      </c>
      <c r="Q858" t="s">
        <v>2466</v>
      </c>
      <c r="R858" s="164">
        <v>43709</v>
      </c>
      <c r="T858" t="s">
        <v>2467</v>
      </c>
      <c r="V858" t="s">
        <v>2468</v>
      </c>
      <c r="W858" t="s">
        <v>2469</v>
      </c>
      <c r="X858" t="s">
        <v>2465</v>
      </c>
      <c r="Y858" t="s">
        <v>2468</v>
      </c>
      <c r="Z858" t="s">
        <v>2470</v>
      </c>
      <c r="AA858" t="s">
        <v>1</v>
      </c>
      <c r="AB858" s="164">
        <v>43628</v>
      </c>
      <c r="AC858" t="s">
        <v>338</v>
      </c>
      <c r="AD858" s="176">
        <v>1.1000000000000001</v>
      </c>
    </row>
    <row r="859" spans="1:31" x14ac:dyDescent="0.35">
      <c r="A859" t="s">
        <v>375</v>
      </c>
      <c r="B859">
        <v>1185</v>
      </c>
      <c r="C859" t="s">
        <v>2471</v>
      </c>
      <c r="D859">
        <v>42712</v>
      </c>
      <c r="E859" t="s">
        <v>2465</v>
      </c>
      <c r="F859" t="s">
        <v>396</v>
      </c>
      <c r="H859">
        <v>1.7</v>
      </c>
      <c r="I859">
        <v>1</v>
      </c>
      <c r="K859" t="s">
        <v>404</v>
      </c>
      <c r="L859" t="s">
        <v>397</v>
      </c>
      <c r="M859" t="s">
        <v>398</v>
      </c>
      <c r="N859" t="s">
        <v>2437</v>
      </c>
      <c r="O859">
        <v>1</v>
      </c>
      <c r="P859" t="s">
        <v>1</v>
      </c>
      <c r="Q859" t="s">
        <v>1559</v>
      </c>
      <c r="R859" s="164">
        <v>42248</v>
      </c>
      <c r="S859" s="164">
        <v>43344</v>
      </c>
      <c r="T859" t="s">
        <v>2467</v>
      </c>
      <c r="V859" t="s">
        <v>2468</v>
      </c>
      <c r="W859" t="s">
        <v>2469</v>
      </c>
      <c r="X859" t="s">
        <v>2465</v>
      </c>
      <c r="Y859" t="s">
        <v>2468</v>
      </c>
      <c r="Z859" t="s">
        <v>2472</v>
      </c>
      <c r="AC859" t="s">
        <v>338</v>
      </c>
      <c r="AD859" s="176">
        <v>1.1000000000000001</v>
      </c>
    </row>
    <row r="860" spans="1:31" x14ac:dyDescent="0.35">
      <c r="A860" t="s">
        <v>375</v>
      </c>
      <c r="B860">
        <v>1186</v>
      </c>
      <c r="C860" t="s">
        <v>2464</v>
      </c>
      <c r="D860">
        <v>42712</v>
      </c>
      <c r="E860" t="s">
        <v>2465</v>
      </c>
      <c r="F860" t="s">
        <v>396</v>
      </c>
      <c r="G860" s="163">
        <v>3441.02</v>
      </c>
      <c r="H860">
        <v>1.7</v>
      </c>
      <c r="I860">
        <v>1</v>
      </c>
      <c r="J860" t="s">
        <v>1</v>
      </c>
      <c r="K860" t="s">
        <v>296</v>
      </c>
      <c r="L860" t="s">
        <v>397</v>
      </c>
      <c r="M860" t="s">
        <v>398</v>
      </c>
      <c r="N860" t="s">
        <v>2437</v>
      </c>
      <c r="O860">
        <v>1</v>
      </c>
      <c r="P860" t="s">
        <v>1</v>
      </c>
      <c r="Q860" t="s">
        <v>2473</v>
      </c>
      <c r="R860" s="164">
        <v>42248</v>
      </c>
      <c r="T860" t="s">
        <v>2467</v>
      </c>
      <c r="V860" t="s">
        <v>2468</v>
      </c>
      <c r="W860" t="s">
        <v>2469</v>
      </c>
      <c r="X860" t="s">
        <v>2465</v>
      </c>
      <c r="Y860" t="s">
        <v>2468</v>
      </c>
      <c r="Z860" t="s">
        <v>2474</v>
      </c>
      <c r="AA860" t="s">
        <v>1</v>
      </c>
      <c r="AB860" s="164">
        <v>42643</v>
      </c>
      <c r="AC860" t="s">
        <v>338</v>
      </c>
      <c r="AD860" s="176">
        <v>1.1000000000000001</v>
      </c>
    </row>
    <row r="861" spans="1:31" x14ac:dyDescent="0.35">
      <c r="A861" t="s">
        <v>584</v>
      </c>
      <c r="B861">
        <v>1134</v>
      </c>
      <c r="C861" t="s">
        <v>2475</v>
      </c>
      <c r="D861">
        <v>42713</v>
      </c>
      <c r="E861" t="s">
        <v>2475</v>
      </c>
      <c r="F861" t="s">
        <v>396</v>
      </c>
      <c r="H861" s="174">
        <f t="shared" ref="H861:H911" si="36">AD861</f>
        <v>1.3</v>
      </c>
      <c r="I861">
        <v>1</v>
      </c>
      <c r="K861" t="s">
        <v>404</v>
      </c>
      <c r="L861" t="s">
        <v>397</v>
      </c>
      <c r="M861" t="s">
        <v>398</v>
      </c>
      <c r="N861" t="s">
        <v>2085</v>
      </c>
      <c r="O861">
        <v>1</v>
      </c>
      <c r="P861" t="s">
        <v>306</v>
      </c>
      <c r="Q861" s="164">
        <v>31229</v>
      </c>
      <c r="R861" s="164">
        <v>31054</v>
      </c>
      <c r="S861" s="164">
        <v>42248</v>
      </c>
      <c r="T861" t="s">
        <v>2476</v>
      </c>
      <c r="V861" t="s">
        <v>2477</v>
      </c>
      <c r="W861" t="s">
        <v>2478</v>
      </c>
      <c r="X861" t="s">
        <v>2475</v>
      </c>
      <c r="Y861" t="s">
        <v>2477</v>
      </c>
      <c r="Z861" t="s">
        <v>2479</v>
      </c>
      <c r="AC861" t="s">
        <v>366</v>
      </c>
      <c r="AD861" s="176">
        <v>1.3</v>
      </c>
      <c r="AE861" s="177" t="s">
        <v>16954</v>
      </c>
    </row>
    <row r="862" spans="1:31" x14ac:dyDescent="0.35">
      <c r="A862" t="s">
        <v>419</v>
      </c>
      <c r="B862">
        <v>1166</v>
      </c>
      <c r="C862" t="s">
        <v>2480</v>
      </c>
      <c r="D862">
        <v>42713</v>
      </c>
      <c r="E862" t="s">
        <v>2475</v>
      </c>
      <c r="F862" t="s">
        <v>396</v>
      </c>
      <c r="H862" s="174">
        <f t="shared" si="36"/>
        <v>1.3</v>
      </c>
      <c r="I862">
        <v>1</v>
      </c>
      <c r="K862" t="s">
        <v>404</v>
      </c>
      <c r="L862" t="s">
        <v>397</v>
      </c>
      <c r="M862" t="s">
        <v>398</v>
      </c>
      <c r="N862" t="s">
        <v>2085</v>
      </c>
      <c r="O862">
        <v>1</v>
      </c>
      <c r="P862" t="s">
        <v>306</v>
      </c>
      <c r="Q862" t="s">
        <v>1968</v>
      </c>
      <c r="R862" s="164">
        <v>38596</v>
      </c>
      <c r="S862" s="164">
        <v>42979</v>
      </c>
      <c r="T862" t="s">
        <v>2476</v>
      </c>
      <c r="V862" t="s">
        <v>2477</v>
      </c>
      <c r="W862" t="s">
        <v>2478</v>
      </c>
      <c r="X862" t="s">
        <v>2475</v>
      </c>
      <c r="Y862" t="s">
        <v>2477</v>
      </c>
      <c r="Z862" t="s">
        <v>2481</v>
      </c>
      <c r="AC862" t="s">
        <v>366</v>
      </c>
      <c r="AD862" s="176">
        <v>1.3</v>
      </c>
      <c r="AE862" s="177" t="s">
        <v>16954</v>
      </c>
    </row>
    <row r="863" spans="1:31" x14ac:dyDescent="0.35">
      <c r="A863" t="s">
        <v>408</v>
      </c>
      <c r="B863">
        <v>1244</v>
      </c>
      <c r="C863" t="s">
        <v>2482</v>
      </c>
      <c r="D863">
        <v>42801</v>
      </c>
      <c r="E863" t="s">
        <v>2483</v>
      </c>
      <c r="F863" t="s">
        <v>396</v>
      </c>
      <c r="H863" s="174">
        <f t="shared" si="36"/>
        <v>1</v>
      </c>
      <c r="I863">
        <v>1</v>
      </c>
      <c r="K863" t="s">
        <v>404</v>
      </c>
      <c r="L863" t="s">
        <v>397</v>
      </c>
      <c r="M863" t="s">
        <v>398</v>
      </c>
      <c r="N863" t="s">
        <v>399</v>
      </c>
      <c r="O863">
        <v>1</v>
      </c>
      <c r="P863" t="s">
        <v>306</v>
      </c>
      <c r="Q863" s="164">
        <v>40032</v>
      </c>
      <c r="R863" s="164">
        <v>40057</v>
      </c>
      <c r="S863" s="164">
        <v>43570</v>
      </c>
      <c r="T863" t="s">
        <v>2484</v>
      </c>
      <c r="V863" t="s">
        <v>2485</v>
      </c>
      <c r="W863" t="s">
        <v>2486</v>
      </c>
      <c r="X863" t="s">
        <v>2483</v>
      </c>
      <c r="Y863" t="s">
        <v>2485</v>
      </c>
      <c r="Z863" t="s">
        <v>2487</v>
      </c>
      <c r="AC863" t="s">
        <v>308</v>
      </c>
      <c r="AD863" s="176">
        <v>1</v>
      </c>
      <c r="AE863" s="177" t="s">
        <v>16954</v>
      </c>
    </row>
    <row r="864" spans="1:31" x14ac:dyDescent="0.35">
      <c r="A864" t="s">
        <v>408</v>
      </c>
      <c r="B864">
        <v>1262</v>
      </c>
      <c r="C864" t="s">
        <v>2488</v>
      </c>
      <c r="D864">
        <v>42801</v>
      </c>
      <c r="E864" t="s">
        <v>2483</v>
      </c>
      <c r="F864" t="s">
        <v>396</v>
      </c>
      <c r="H864" s="174">
        <f t="shared" si="36"/>
        <v>1</v>
      </c>
      <c r="I864">
        <v>1</v>
      </c>
      <c r="K864" t="s">
        <v>404</v>
      </c>
      <c r="L864" t="s">
        <v>640</v>
      </c>
      <c r="M864" t="s">
        <v>398</v>
      </c>
      <c r="N864" t="s">
        <v>399</v>
      </c>
      <c r="O864">
        <v>1</v>
      </c>
      <c r="P864" t="s">
        <v>306</v>
      </c>
      <c r="Q864" t="s">
        <v>914</v>
      </c>
      <c r="R864" s="164">
        <v>40787</v>
      </c>
      <c r="S864" s="164">
        <v>45383</v>
      </c>
      <c r="T864" t="s">
        <v>2484</v>
      </c>
      <c r="V864" t="s">
        <v>2485</v>
      </c>
      <c r="W864" t="s">
        <v>2486</v>
      </c>
      <c r="X864" t="s">
        <v>2483</v>
      </c>
      <c r="Y864" t="s">
        <v>2485</v>
      </c>
      <c r="Z864" t="s">
        <v>2489</v>
      </c>
      <c r="AC864" t="s">
        <v>308</v>
      </c>
      <c r="AD864" s="176">
        <v>1</v>
      </c>
      <c r="AE864" s="177" t="s">
        <v>16954</v>
      </c>
    </row>
    <row r="865" spans="1:31" x14ac:dyDescent="0.35">
      <c r="A865" t="s">
        <v>432</v>
      </c>
      <c r="B865">
        <v>1145</v>
      </c>
      <c r="C865" t="s">
        <v>2483</v>
      </c>
      <c r="D865">
        <v>42801</v>
      </c>
      <c r="E865" t="s">
        <v>2483</v>
      </c>
      <c r="F865" t="s">
        <v>396</v>
      </c>
      <c r="H865" s="174">
        <f t="shared" si="36"/>
        <v>1</v>
      </c>
      <c r="I865">
        <v>1</v>
      </c>
      <c r="K865" t="s">
        <v>404</v>
      </c>
      <c r="L865" t="s">
        <v>397</v>
      </c>
      <c r="M865" t="s">
        <v>398</v>
      </c>
      <c r="N865" t="s">
        <v>399</v>
      </c>
      <c r="O865">
        <v>1</v>
      </c>
      <c r="P865" t="s">
        <v>306</v>
      </c>
      <c r="Q865" s="164">
        <v>32517</v>
      </c>
      <c r="R865" s="164">
        <v>32752</v>
      </c>
      <c r="S865" s="164">
        <v>38231</v>
      </c>
      <c r="T865" t="s">
        <v>2484</v>
      </c>
      <c r="V865" t="s">
        <v>2485</v>
      </c>
      <c r="W865" t="s">
        <v>2486</v>
      </c>
      <c r="X865" t="s">
        <v>2483</v>
      </c>
      <c r="Y865" t="s">
        <v>2485</v>
      </c>
      <c r="Z865" t="s">
        <v>2490</v>
      </c>
      <c r="AC865" t="s">
        <v>308</v>
      </c>
      <c r="AD865" s="176">
        <v>1</v>
      </c>
      <c r="AE865" s="177" t="s">
        <v>16954</v>
      </c>
    </row>
    <row r="866" spans="1:31" x14ac:dyDescent="0.35">
      <c r="A866" t="s">
        <v>291</v>
      </c>
      <c r="B866">
        <v>1077</v>
      </c>
      <c r="C866" t="s">
        <v>2491</v>
      </c>
      <c r="D866">
        <v>42802</v>
      </c>
      <c r="E866" t="s">
        <v>2492</v>
      </c>
      <c r="F866" t="s">
        <v>396</v>
      </c>
      <c r="H866" s="174">
        <f t="shared" si="36"/>
        <v>1</v>
      </c>
      <c r="I866">
        <v>0.9</v>
      </c>
      <c r="K866" t="s">
        <v>0</v>
      </c>
      <c r="L866" t="s">
        <v>397</v>
      </c>
      <c r="M866" t="s">
        <v>398</v>
      </c>
      <c r="N866" t="s">
        <v>399</v>
      </c>
      <c r="O866">
        <v>1</v>
      </c>
      <c r="P866" t="s">
        <v>1</v>
      </c>
      <c r="Q866" s="164">
        <v>35073</v>
      </c>
      <c r="R866" s="164">
        <v>35309</v>
      </c>
      <c r="T866" t="s">
        <v>2493</v>
      </c>
      <c r="V866" t="s">
        <v>2494</v>
      </c>
      <c r="W866" t="s">
        <v>2495</v>
      </c>
      <c r="X866" t="s">
        <v>2492</v>
      </c>
      <c r="Y866" t="s">
        <v>2494</v>
      </c>
      <c r="Z866" t="s">
        <v>2496</v>
      </c>
      <c r="AC866" t="s">
        <v>304</v>
      </c>
      <c r="AD866" s="176">
        <v>1</v>
      </c>
      <c r="AE866" s="177" t="s">
        <v>16954</v>
      </c>
    </row>
    <row r="867" spans="1:31" x14ac:dyDescent="0.35">
      <c r="A867" t="s">
        <v>375</v>
      </c>
      <c r="B867">
        <v>1100</v>
      </c>
      <c r="C867" t="s">
        <v>2494</v>
      </c>
      <c r="D867">
        <v>42802</v>
      </c>
      <c r="E867" t="s">
        <v>2492</v>
      </c>
      <c r="F867" t="s">
        <v>396</v>
      </c>
      <c r="H867" s="174">
        <f t="shared" si="36"/>
        <v>1</v>
      </c>
      <c r="I867">
        <v>0.9</v>
      </c>
      <c r="K867" t="s">
        <v>404</v>
      </c>
      <c r="L867" t="s">
        <v>397</v>
      </c>
      <c r="M867" t="s">
        <v>398</v>
      </c>
      <c r="N867" t="s">
        <v>399</v>
      </c>
      <c r="O867">
        <v>1</v>
      </c>
      <c r="P867" t="s">
        <v>1</v>
      </c>
      <c r="Q867" s="164">
        <v>35073</v>
      </c>
      <c r="R867" s="164">
        <v>35309</v>
      </c>
      <c r="S867" s="164">
        <v>42248</v>
      </c>
      <c r="T867" t="s">
        <v>2493</v>
      </c>
      <c r="V867" t="s">
        <v>2494</v>
      </c>
      <c r="W867" t="s">
        <v>2495</v>
      </c>
      <c r="X867" t="s">
        <v>2492</v>
      </c>
      <c r="Y867" t="s">
        <v>2494</v>
      </c>
      <c r="Z867" t="s">
        <v>2497</v>
      </c>
      <c r="AC867" t="s">
        <v>304</v>
      </c>
      <c r="AD867" s="176">
        <v>1</v>
      </c>
      <c r="AE867" s="177" t="s">
        <v>16954</v>
      </c>
    </row>
    <row r="868" spans="1:31" x14ac:dyDescent="0.35">
      <c r="A868" t="s">
        <v>408</v>
      </c>
      <c r="B868">
        <v>1235</v>
      </c>
      <c r="C868" t="s">
        <v>2498</v>
      </c>
      <c r="D868">
        <v>42903</v>
      </c>
      <c r="E868" t="s">
        <v>2498</v>
      </c>
      <c r="F868" t="s">
        <v>396</v>
      </c>
      <c r="H868" s="174">
        <f t="shared" si="36"/>
        <v>1</v>
      </c>
      <c r="I868">
        <v>0.5</v>
      </c>
      <c r="K868" t="s">
        <v>296</v>
      </c>
      <c r="L868" t="s">
        <v>502</v>
      </c>
      <c r="M868" t="s">
        <v>398</v>
      </c>
      <c r="N868" t="s">
        <v>2499</v>
      </c>
      <c r="O868">
        <v>0.5</v>
      </c>
      <c r="P868" t="s">
        <v>306</v>
      </c>
      <c r="Q868" s="164">
        <v>40059</v>
      </c>
      <c r="R868" s="164">
        <v>40057</v>
      </c>
      <c r="T868" t="s">
        <v>2500</v>
      </c>
      <c r="V868" t="s">
        <v>2501</v>
      </c>
      <c r="W868" t="s">
        <v>2502</v>
      </c>
      <c r="X868" t="s">
        <v>2503</v>
      </c>
      <c r="Y868" t="s">
        <v>2504</v>
      </c>
      <c r="Z868" t="s">
        <v>2505</v>
      </c>
      <c r="AC868" t="s">
        <v>308</v>
      </c>
      <c r="AD868" s="176">
        <v>1</v>
      </c>
      <c r="AE868" s="177" t="s">
        <v>16954</v>
      </c>
    </row>
    <row r="869" spans="1:31" x14ac:dyDescent="0.35">
      <c r="A869" t="s">
        <v>454</v>
      </c>
      <c r="B869">
        <v>1355</v>
      </c>
      <c r="C869" t="s">
        <v>2498</v>
      </c>
      <c r="D869">
        <v>42905</v>
      </c>
      <c r="E869" t="s">
        <v>2503</v>
      </c>
      <c r="F869" t="s">
        <v>396</v>
      </c>
      <c r="H869" s="174">
        <f t="shared" si="36"/>
        <v>1</v>
      </c>
      <c r="I869">
        <v>0.9</v>
      </c>
      <c r="K869" t="s">
        <v>404</v>
      </c>
      <c r="L869" t="s">
        <v>397</v>
      </c>
      <c r="M869" t="s">
        <v>398</v>
      </c>
      <c r="N869" t="s">
        <v>2499</v>
      </c>
      <c r="O869">
        <v>1</v>
      </c>
      <c r="P869" t="s">
        <v>306</v>
      </c>
      <c r="Q869" s="164">
        <v>37265</v>
      </c>
      <c r="R869" s="164">
        <v>37500</v>
      </c>
      <c r="S869" s="164">
        <v>37865</v>
      </c>
      <c r="T869" t="s">
        <v>2506</v>
      </c>
      <c r="V869" t="s">
        <v>2504</v>
      </c>
      <c r="W869" t="s">
        <v>2502</v>
      </c>
      <c r="X869" t="s">
        <v>2503</v>
      </c>
      <c r="Y869" t="s">
        <v>2504</v>
      </c>
      <c r="Z869" t="s">
        <v>2507</v>
      </c>
      <c r="AC869" t="s">
        <v>308</v>
      </c>
      <c r="AD869" s="176">
        <v>1</v>
      </c>
      <c r="AE869" s="177" t="s">
        <v>16954</v>
      </c>
    </row>
    <row r="870" spans="1:31" x14ac:dyDescent="0.35">
      <c r="A870" t="s">
        <v>291</v>
      </c>
      <c r="B870">
        <v>1099</v>
      </c>
      <c r="C870" t="s">
        <v>2508</v>
      </c>
      <c r="D870">
        <v>42905</v>
      </c>
      <c r="E870" t="s">
        <v>2503</v>
      </c>
      <c r="F870" t="s">
        <v>396</v>
      </c>
      <c r="H870" s="174">
        <f t="shared" si="36"/>
        <v>1</v>
      </c>
      <c r="I870">
        <v>0.9</v>
      </c>
      <c r="K870" t="s">
        <v>404</v>
      </c>
      <c r="L870" t="s">
        <v>397</v>
      </c>
      <c r="M870" t="s">
        <v>398</v>
      </c>
      <c r="N870" t="s">
        <v>2499</v>
      </c>
      <c r="O870">
        <v>1</v>
      </c>
      <c r="P870" t="s">
        <v>1</v>
      </c>
      <c r="Q870" s="164">
        <v>36169</v>
      </c>
      <c r="R870" s="164">
        <v>36404</v>
      </c>
      <c r="S870" s="164">
        <v>39191</v>
      </c>
      <c r="T870" t="s">
        <v>2506</v>
      </c>
      <c r="V870" t="s">
        <v>2504</v>
      </c>
      <c r="W870" t="s">
        <v>2502</v>
      </c>
      <c r="X870" t="s">
        <v>2503</v>
      </c>
      <c r="Y870" t="s">
        <v>2504</v>
      </c>
      <c r="Z870" t="s">
        <v>2509</v>
      </c>
      <c r="AC870" t="s">
        <v>304</v>
      </c>
      <c r="AD870" s="176">
        <v>1</v>
      </c>
      <c r="AE870" s="177" t="s">
        <v>16954</v>
      </c>
    </row>
    <row r="871" spans="1:31" x14ac:dyDescent="0.35">
      <c r="A871" t="s">
        <v>408</v>
      </c>
      <c r="B871">
        <v>1296</v>
      </c>
      <c r="C871" t="s">
        <v>2510</v>
      </c>
      <c r="D871">
        <v>42905</v>
      </c>
      <c r="E871" t="s">
        <v>2503</v>
      </c>
      <c r="F871" t="s">
        <v>396</v>
      </c>
      <c r="H871" s="174">
        <f t="shared" si="36"/>
        <v>1</v>
      </c>
      <c r="I871">
        <v>0.9</v>
      </c>
      <c r="K871" t="s">
        <v>404</v>
      </c>
      <c r="L871" t="s">
        <v>397</v>
      </c>
      <c r="M871" t="s">
        <v>398</v>
      </c>
      <c r="N871" t="s">
        <v>2499</v>
      </c>
      <c r="O871">
        <v>1</v>
      </c>
      <c r="P871" t="s">
        <v>306</v>
      </c>
      <c r="Q871" t="s">
        <v>885</v>
      </c>
      <c r="R871" s="164">
        <v>42248</v>
      </c>
      <c r="S871" s="164">
        <v>43101</v>
      </c>
      <c r="T871" t="s">
        <v>2506</v>
      </c>
      <c r="V871" t="s">
        <v>2504</v>
      </c>
      <c r="W871" t="s">
        <v>2502</v>
      </c>
      <c r="X871" t="s">
        <v>2503</v>
      </c>
      <c r="Y871" t="s">
        <v>2504</v>
      </c>
      <c r="Z871" t="s">
        <v>2511</v>
      </c>
      <c r="AC871" t="s">
        <v>308</v>
      </c>
      <c r="AD871" s="176">
        <v>1</v>
      </c>
      <c r="AE871" s="177" t="s">
        <v>16954</v>
      </c>
    </row>
    <row r="872" spans="1:31" x14ac:dyDescent="0.35">
      <c r="A872" t="s">
        <v>324</v>
      </c>
      <c r="B872">
        <v>1354</v>
      </c>
      <c r="C872" t="s">
        <v>2512</v>
      </c>
      <c r="D872">
        <v>42905</v>
      </c>
      <c r="E872" t="s">
        <v>2503</v>
      </c>
      <c r="F872" t="s">
        <v>396</v>
      </c>
      <c r="G872" s="163">
        <v>2696</v>
      </c>
      <c r="H872" s="174">
        <f t="shared" si="36"/>
        <v>1</v>
      </c>
      <c r="I872">
        <v>0.9</v>
      </c>
      <c r="J872" t="s">
        <v>1</v>
      </c>
      <c r="K872" t="s">
        <v>296</v>
      </c>
      <c r="L872" t="s">
        <v>397</v>
      </c>
      <c r="M872" t="s">
        <v>398</v>
      </c>
      <c r="N872" t="s">
        <v>2499</v>
      </c>
      <c r="O872">
        <v>1</v>
      </c>
      <c r="P872" t="s">
        <v>306</v>
      </c>
      <c r="Q872" s="164">
        <v>43567</v>
      </c>
      <c r="R872" s="164">
        <v>43831</v>
      </c>
      <c r="T872" t="s">
        <v>2506</v>
      </c>
      <c r="V872" t="s">
        <v>2504</v>
      </c>
      <c r="W872" t="s">
        <v>2502</v>
      </c>
      <c r="X872" t="s">
        <v>2503</v>
      </c>
      <c r="Y872" t="s">
        <v>2504</v>
      </c>
      <c r="Z872" t="s">
        <v>2513</v>
      </c>
      <c r="AA872" t="s">
        <v>1</v>
      </c>
      <c r="AB872" s="164">
        <v>43951</v>
      </c>
      <c r="AC872" t="s">
        <v>308</v>
      </c>
      <c r="AD872" s="176">
        <v>1</v>
      </c>
      <c r="AE872" s="177" t="s">
        <v>16954</v>
      </c>
    </row>
    <row r="873" spans="1:31" x14ac:dyDescent="0.35">
      <c r="A873" t="s">
        <v>494</v>
      </c>
      <c r="B873">
        <v>1134</v>
      </c>
      <c r="C873" t="s">
        <v>2503</v>
      </c>
      <c r="D873">
        <v>42905</v>
      </c>
      <c r="E873" t="s">
        <v>2503</v>
      </c>
      <c r="F873" t="s">
        <v>396</v>
      </c>
      <c r="H873" s="174">
        <f t="shared" si="36"/>
        <v>1</v>
      </c>
      <c r="I873">
        <v>0.9</v>
      </c>
      <c r="K873" t="s">
        <v>404</v>
      </c>
      <c r="L873" t="s">
        <v>397</v>
      </c>
      <c r="M873" t="s">
        <v>398</v>
      </c>
      <c r="N873" t="s">
        <v>2499</v>
      </c>
      <c r="O873">
        <v>1</v>
      </c>
      <c r="P873" t="s">
        <v>306</v>
      </c>
      <c r="Q873" s="164">
        <v>34701</v>
      </c>
      <c r="R873" s="164">
        <v>34731</v>
      </c>
      <c r="S873" s="164">
        <v>35065</v>
      </c>
      <c r="T873" t="s">
        <v>2506</v>
      </c>
      <c r="V873" t="s">
        <v>2504</v>
      </c>
      <c r="W873" t="s">
        <v>2502</v>
      </c>
      <c r="X873" t="s">
        <v>2503</v>
      </c>
      <c r="Y873" t="s">
        <v>2504</v>
      </c>
      <c r="Z873" t="s">
        <v>2514</v>
      </c>
      <c r="AC873" t="s">
        <v>308</v>
      </c>
      <c r="AD873" s="176">
        <v>1</v>
      </c>
      <c r="AE873" s="177" t="s">
        <v>16954</v>
      </c>
    </row>
    <row r="874" spans="1:31" x14ac:dyDescent="0.35">
      <c r="A874" t="s">
        <v>494</v>
      </c>
      <c r="B874">
        <v>1143</v>
      </c>
      <c r="C874" t="s">
        <v>2515</v>
      </c>
      <c r="D874">
        <v>42905</v>
      </c>
      <c r="E874" t="s">
        <v>2503</v>
      </c>
      <c r="F874" t="s">
        <v>396</v>
      </c>
      <c r="H874" s="174">
        <f t="shared" si="36"/>
        <v>1</v>
      </c>
      <c r="I874">
        <v>0.9</v>
      </c>
      <c r="K874" t="s">
        <v>404</v>
      </c>
      <c r="L874" t="s">
        <v>397</v>
      </c>
      <c r="M874" t="s">
        <v>398</v>
      </c>
      <c r="N874" t="s">
        <v>2499</v>
      </c>
      <c r="O874">
        <v>1</v>
      </c>
      <c r="P874" t="s">
        <v>306</v>
      </c>
      <c r="Q874" s="164">
        <v>35065</v>
      </c>
      <c r="R874" s="164">
        <v>35065</v>
      </c>
      <c r="S874" s="164">
        <v>38231</v>
      </c>
      <c r="T874" t="s">
        <v>2506</v>
      </c>
      <c r="V874" t="s">
        <v>2504</v>
      </c>
      <c r="W874" t="s">
        <v>2502</v>
      </c>
      <c r="X874" t="s">
        <v>2503</v>
      </c>
      <c r="Y874" t="s">
        <v>2504</v>
      </c>
      <c r="Z874" t="s">
        <v>2516</v>
      </c>
      <c r="AC874" t="s">
        <v>308</v>
      </c>
      <c r="AD874" s="176">
        <v>1</v>
      </c>
      <c r="AE874" s="177" t="s">
        <v>16954</v>
      </c>
    </row>
    <row r="875" spans="1:31" x14ac:dyDescent="0.35">
      <c r="A875" t="s">
        <v>408</v>
      </c>
      <c r="B875">
        <v>1152</v>
      </c>
      <c r="C875" t="s">
        <v>2517</v>
      </c>
      <c r="D875">
        <v>42906</v>
      </c>
      <c r="E875" t="s">
        <v>2517</v>
      </c>
      <c r="F875" t="s">
        <v>396</v>
      </c>
      <c r="H875" s="174">
        <f t="shared" si="36"/>
        <v>1.2</v>
      </c>
      <c r="I875">
        <v>1</v>
      </c>
      <c r="K875" t="s">
        <v>404</v>
      </c>
      <c r="L875" t="s">
        <v>640</v>
      </c>
      <c r="M875" t="s">
        <v>398</v>
      </c>
      <c r="N875" t="s">
        <v>2499</v>
      </c>
      <c r="O875">
        <v>1.5</v>
      </c>
      <c r="P875" t="s">
        <v>306</v>
      </c>
      <c r="Q875" s="164">
        <v>35435</v>
      </c>
      <c r="R875" s="164">
        <v>35551</v>
      </c>
      <c r="S875" s="164">
        <v>42248</v>
      </c>
      <c r="T875" t="s">
        <v>2518</v>
      </c>
      <c r="V875" t="s">
        <v>2519</v>
      </c>
      <c r="W875" t="s">
        <v>2520</v>
      </c>
      <c r="X875" t="s">
        <v>2517</v>
      </c>
      <c r="Y875" t="s">
        <v>2519</v>
      </c>
      <c r="Z875" t="s">
        <v>2521</v>
      </c>
      <c r="AC875" t="s">
        <v>308</v>
      </c>
      <c r="AD875" s="176">
        <v>1.2</v>
      </c>
      <c r="AE875" s="177" t="s">
        <v>16954</v>
      </c>
    </row>
    <row r="876" spans="1:31" x14ac:dyDescent="0.35">
      <c r="A876" t="s">
        <v>434</v>
      </c>
      <c r="B876">
        <v>1133</v>
      </c>
      <c r="C876" t="s">
        <v>2522</v>
      </c>
      <c r="D876">
        <v>42909</v>
      </c>
      <c r="E876" t="s">
        <v>2523</v>
      </c>
      <c r="F876" t="s">
        <v>396</v>
      </c>
      <c r="H876" s="174">
        <f t="shared" si="36"/>
        <v>1</v>
      </c>
      <c r="I876">
        <v>1.1000000000000001</v>
      </c>
      <c r="K876" t="s">
        <v>404</v>
      </c>
      <c r="L876" t="s">
        <v>397</v>
      </c>
      <c r="M876" t="s">
        <v>398</v>
      </c>
      <c r="N876" t="s">
        <v>2499</v>
      </c>
      <c r="O876">
        <v>1</v>
      </c>
      <c r="P876" t="s">
        <v>306</v>
      </c>
      <c r="Q876" s="164">
        <v>41250</v>
      </c>
      <c r="R876" s="164">
        <v>41153</v>
      </c>
      <c r="S876" s="164">
        <v>45536</v>
      </c>
      <c r="T876" t="s">
        <v>2524</v>
      </c>
      <c r="V876" t="s">
        <v>2525</v>
      </c>
      <c r="W876" t="s">
        <v>2526</v>
      </c>
      <c r="X876" t="s">
        <v>2523</v>
      </c>
      <c r="Y876" t="s">
        <v>2525</v>
      </c>
      <c r="Z876" t="s">
        <v>2527</v>
      </c>
      <c r="AC876" t="s">
        <v>308</v>
      </c>
      <c r="AD876" s="176">
        <v>1</v>
      </c>
      <c r="AE876" s="177" t="s">
        <v>16954</v>
      </c>
    </row>
    <row r="877" spans="1:31" x14ac:dyDescent="0.35">
      <c r="A877" t="s">
        <v>314</v>
      </c>
      <c r="B877">
        <v>1167</v>
      </c>
      <c r="C877" t="s">
        <v>2523</v>
      </c>
      <c r="D877">
        <v>42909</v>
      </c>
      <c r="E877" t="s">
        <v>2523</v>
      </c>
      <c r="F877" t="s">
        <v>396</v>
      </c>
      <c r="H877" s="174">
        <f t="shared" si="36"/>
        <v>1</v>
      </c>
      <c r="I877">
        <v>1.1000000000000001</v>
      </c>
      <c r="K877" t="s">
        <v>404</v>
      </c>
      <c r="L877" t="s">
        <v>397</v>
      </c>
      <c r="M877" t="s">
        <v>398</v>
      </c>
      <c r="N877" t="s">
        <v>2499</v>
      </c>
      <c r="O877">
        <v>1</v>
      </c>
      <c r="P877" t="s">
        <v>306</v>
      </c>
      <c r="Q877" s="164">
        <v>32882</v>
      </c>
      <c r="R877" s="164">
        <v>33117</v>
      </c>
      <c r="S877" s="164">
        <v>39189</v>
      </c>
      <c r="T877" t="s">
        <v>2524</v>
      </c>
      <c r="V877" t="s">
        <v>2525</v>
      </c>
      <c r="W877" t="s">
        <v>2526</v>
      </c>
      <c r="X877" t="s">
        <v>2523</v>
      </c>
      <c r="Y877" t="s">
        <v>2525</v>
      </c>
      <c r="Z877" t="s">
        <v>2528</v>
      </c>
      <c r="AC877" t="s">
        <v>308</v>
      </c>
      <c r="AD877" s="176">
        <v>1</v>
      </c>
      <c r="AE877" s="177" t="s">
        <v>16954</v>
      </c>
    </row>
    <row r="878" spans="1:31" x14ac:dyDescent="0.35">
      <c r="A878" t="s">
        <v>499</v>
      </c>
      <c r="B878">
        <v>1202</v>
      </c>
      <c r="C878" t="s">
        <v>2522</v>
      </c>
      <c r="D878">
        <v>42909</v>
      </c>
      <c r="E878" t="s">
        <v>2523</v>
      </c>
      <c r="F878" t="s">
        <v>396</v>
      </c>
      <c r="H878" s="174">
        <f t="shared" si="36"/>
        <v>1</v>
      </c>
      <c r="I878">
        <v>1.1000000000000001</v>
      </c>
      <c r="K878" t="s">
        <v>404</v>
      </c>
      <c r="L878" t="s">
        <v>640</v>
      </c>
      <c r="M878" t="s">
        <v>398</v>
      </c>
      <c r="N878" t="s">
        <v>2499</v>
      </c>
      <c r="O878">
        <v>1</v>
      </c>
      <c r="P878" t="s">
        <v>306</v>
      </c>
      <c r="Q878" t="s">
        <v>2529</v>
      </c>
      <c r="R878" s="164">
        <v>40422</v>
      </c>
      <c r="S878" s="164">
        <v>42979</v>
      </c>
      <c r="T878" t="s">
        <v>2524</v>
      </c>
      <c r="V878" t="s">
        <v>2525</v>
      </c>
      <c r="W878" t="s">
        <v>2526</v>
      </c>
      <c r="X878" t="s">
        <v>2523</v>
      </c>
      <c r="Y878" t="s">
        <v>2525</v>
      </c>
      <c r="Z878" t="s">
        <v>2530</v>
      </c>
      <c r="AC878" t="s">
        <v>308</v>
      </c>
      <c r="AD878" s="176">
        <v>1</v>
      </c>
      <c r="AE878" s="177" t="s">
        <v>16954</v>
      </c>
    </row>
    <row r="879" spans="1:31" x14ac:dyDescent="0.35">
      <c r="A879" t="s">
        <v>566</v>
      </c>
      <c r="B879">
        <v>1196</v>
      </c>
      <c r="C879" t="s">
        <v>2531</v>
      </c>
      <c r="D879">
        <v>42916</v>
      </c>
      <c r="E879" t="s">
        <v>2531</v>
      </c>
      <c r="F879" t="s">
        <v>396</v>
      </c>
      <c r="H879" s="174">
        <f t="shared" si="36"/>
        <v>1</v>
      </c>
      <c r="I879">
        <v>0.8</v>
      </c>
      <c r="K879" t="s">
        <v>404</v>
      </c>
      <c r="L879" t="s">
        <v>2532</v>
      </c>
      <c r="M879" t="s">
        <v>398</v>
      </c>
      <c r="N879" t="s">
        <v>2499</v>
      </c>
      <c r="O879">
        <v>0.5</v>
      </c>
      <c r="P879" t="s">
        <v>306</v>
      </c>
      <c r="Q879" s="164">
        <v>37257</v>
      </c>
      <c r="R879" s="164">
        <v>37257</v>
      </c>
      <c r="S879" s="164">
        <v>40148</v>
      </c>
      <c r="T879" t="s">
        <v>2533</v>
      </c>
      <c r="V879" t="s">
        <v>2534</v>
      </c>
      <c r="W879" t="s">
        <v>2535</v>
      </c>
      <c r="X879" t="s">
        <v>2531</v>
      </c>
      <c r="Y879" t="s">
        <v>2534</v>
      </c>
      <c r="Z879" t="s">
        <v>2536</v>
      </c>
      <c r="AC879" t="s">
        <v>308</v>
      </c>
      <c r="AD879" s="176">
        <v>1</v>
      </c>
      <c r="AE879" s="177" t="s">
        <v>16954</v>
      </c>
    </row>
    <row r="880" spans="1:31" x14ac:dyDescent="0.35">
      <c r="A880" t="s">
        <v>469</v>
      </c>
      <c r="B880">
        <v>1106</v>
      </c>
      <c r="C880" t="s">
        <v>2537</v>
      </c>
      <c r="D880">
        <v>42917</v>
      </c>
      <c r="E880" t="s">
        <v>2537</v>
      </c>
      <c r="F880" t="s">
        <v>396</v>
      </c>
      <c r="H880" s="174">
        <f t="shared" si="36"/>
        <v>1.1000000000000001</v>
      </c>
      <c r="I880">
        <v>1.2</v>
      </c>
      <c r="K880" t="s">
        <v>404</v>
      </c>
      <c r="L880" t="s">
        <v>397</v>
      </c>
      <c r="M880" t="s">
        <v>398</v>
      </c>
      <c r="N880" t="s">
        <v>2499</v>
      </c>
      <c r="O880">
        <v>1</v>
      </c>
      <c r="P880" t="s">
        <v>306</v>
      </c>
      <c r="Q880" s="164">
        <v>32882</v>
      </c>
      <c r="R880" s="164">
        <v>33117</v>
      </c>
      <c r="S880" s="164">
        <v>39185</v>
      </c>
      <c r="T880" t="s">
        <v>2538</v>
      </c>
      <c r="V880" t="s">
        <v>2539</v>
      </c>
      <c r="W880" t="s">
        <v>2540</v>
      </c>
      <c r="X880" t="s">
        <v>2537</v>
      </c>
      <c r="Y880" t="s">
        <v>2539</v>
      </c>
      <c r="Z880" t="s">
        <v>2541</v>
      </c>
      <c r="AC880" t="s">
        <v>308</v>
      </c>
      <c r="AD880" s="176">
        <v>1.1000000000000001</v>
      </c>
      <c r="AE880" s="177" t="s">
        <v>16954</v>
      </c>
    </row>
    <row r="881" spans="1:31" x14ac:dyDescent="0.35">
      <c r="A881" t="s">
        <v>476</v>
      </c>
      <c r="B881">
        <v>1067</v>
      </c>
      <c r="C881" t="s">
        <v>2537</v>
      </c>
      <c r="D881">
        <v>42917</v>
      </c>
      <c r="E881" t="s">
        <v>2537</v>
      </c>
      <c r="F881" t="s">
        <v>396</v>
      </c>
      <c r="H881" s="174">
        <f t="shared" si="36"/>
        <v>1.1000000000000001</v>
      </c>
      <c r="I881">
        <v>1.2</v>
      </c>
      <c r="K881" t="s">
        <v>404</v>
      </c>
      <c r="L881" t="s">
        <v>410</v>
      </c>
      <c r="M881" t="s">
        <v>398</v>
      </c>
      <c r="N881" t="s">
        <v>2499</v>
      </c>
      <c r="O881">
        <v>1</v>
      </c>
      <c r="P881" t="s">
        <v>306</v>
      </c>
      <c r="Q881" s="164">
        <v>41978</v>
      </c>
      <c r="R881" s="164">
        <v>41771</v>
      </c>
      <c r="S881" s="164">
        <v>41883</v>
      </c>
      <c r="T881" t="s">
        <v>2538</v>
      </c>
      <c r="V881" t="s">
        <v>2539</v>
      </c>
      <c r="W881" t="s">
        <v>2540</v>
      </c>
      <c r="X881" t="s">
        <v>2537</v>
      </c>
      <c r="Y881" t="s">
        <v>2539</v>
      </c>
      <c r="Z881" t="s">
        <v>2542</v>
      </c>
      <c r="AC881" t="s">
        <v>308</v>
      </c>
      <c r="AD881" s="176">
        <v>1.1000000000000001</v>
      </c>
      <c r="AE881" s="177" t="s">
        <v>16954</v>
      </c>
    </row>
    <row r="882" spans="1:31" x14ac:dyDescent="0.35">
      <c r="A882" t="s">
        <v>447</v>
      </c>
      <c r="B882">
        <v>1044</v>
      </c>
      <c r="C882" t="s">
        <v>2537</v>
      </c>
      <c r="D882">
        <v>42917</v>
      </c>
      <c r="E882" t="s">
        <v>2537</v>
      </c>
      <c r="F882" t="s">
        <v>396</v>
      </c>
      <c r="H882" s="174">
        <f t="shared" si="36"/>
        <v>1.1000000000000001</v>
      </c>
      <c r="I882">
        <v>1.2</v>
      </c>
      <c r="K882" t="s">
        <v>404</v>
      </c>
      <c r="L882" t="s">
        <v>397</v>
      </c>
      <c r="M882" t="s">
        <v>398</v>
      </c>
      <c r="N882" t="s">
        <v>2499</v>
      </c>
      <c r="O882">
        <v>1</v>
      </c>
      <c r="P882" t="s">
        <v>306</v>
      </c>
      <c r="Q882" s="164">
        <v>35804</v>
      </c>
      <c r="R882" s="164">
        <v>36039</v>
      </c>
      <c r="S882" s="164">
        <v>36039</v>
      </c>
      <c r="T882" t="s">
        <v>2538</v>
      </c>
      <c r="V882" t="s">
        <v>2539</v>
      </c>
      <c r="W882" t="s">
        <v>2540</v>
      </c>
      <c r="X882" t="s">
        <v>2537</v>
      </c>
      <c r="Y882" t="s">
        <v>2539</v>
      </c>
      <c r="Z882" t="s">
        <v>2543</v>
      </c>
      <c r="AC882" t="s">
        <v>308</v>
      </c>
      <c r="AD882" s="176">
        <v>1.1000000000000001</v>
      </c>
      <c r="AE882" s="177" t="s">
        <v>16954</v>
      </c>
    </row>
    <row r="883" spans="1:31" x14ac:dyDescent="0.35">
      <c r="A883" t="s">
        <v>447</v>
      </c>
      <c r="B883">
        <v>1085</v>
      </c>
      <c r="C883" t="s">
        <v>2544</v>
      </c>
      <c r="D883">
        <v>42917</v>
      </c>
      <c r="E883" t="s">
        <v>2537</v>
      </c>
      <c r="F883" t="s">
        <v>396</v>
      </c>
      <c r="H883" s="174">
        <f t="shared" si="36"/>
        <v>1.1000000000000001</v>
      </c>
      <c r="I883">
        <v>1.2</v>
      </c>
      <c r="K883" t="s">
        <v>404</v>
      </c>
      <c r="L883" t="s">
        <v>397</v>
      </c>
      <c r="M883" t="s">
        <v>398</v>
      </c>
      <c r="N883" t="s">
        <v>2499</v>
      </c>
      <c r="O883">
        <v>1</v>
      </c>
      <c r="P883" t="s">
        <v>306</v>
      </c>
      <c r="Q883" s="164">
        <v>31056</v>
      </c>
      <c r="R883" s="164">
        <v>31291</v>
      </c>
      <c r="S883" s="164">
        <v>33117</v>
      </c>
      <c r="T883" t="s">
        <v>2538</v>
      </c>
      <c r="V883" t="s">
        <v>2539</v>
      </c>
      <c r="W883" t="s">
        <v>2540</v>
      </c>
      <c r="X883" t="s">
        <v>2537</v>
      </c>
      <c r="Y883" t="s">
        <v>2539</v>
      </c>
      <c r="Z883" t="s">
        <v>2545</v>
      </c>
      <c r="AC883" t="s">
        <v>308</v>
      </c>
      <c r="AD883" s="176">
        <v>1.1000000000000001</v>
      </c>
      <c r="AE883" s="177" t="s">
        <v>16954</v>
      </c>
    </row>
    <row r="884" spans="1:31" x14ac:dyDescent="0.35">
      <c r="A884" t="s">
        <v>438</v>
      </c>
      <c r="B884">
        <v>1079</v>
      </c>
      <c r="C884" t="s">
        <v>2546</v>
      </c>
      <c r="D884">
        <v>42917</v>
      </c>
      <c r="E884" t="s">
        <v>2537</v>
      </c>
      <c r="F884" t="s">
        <v>396</v>
      </c>
      <c r="H884" s="174">
        <f t="shared" si="36"/>
        <v>1.1000000000000001</v>
      </c>
      <c r="I884">
        <v>1.2</v>
      </c>
      <c r="K884" t="s">
        <v>404</v>
      </c>
      <c r="L884" t="s">
        <v>397</v>
      </c>
      <c r="M884" t="s">
        <v>398</v>
      </c>
      <c r="N884" t="s">
        <v>2499</v>
      </c>
      <c r="O884">
        <v>1</v>
      </c>
      <c r="P884" t="s">
        <v>306</v>
      </c>
      <c r="Q884" s="164">
        <v>30713</v>
      </c>
      <c r="R884" s="164">
        <v>30683</v>
      </c>
      <c r="S884" s="164">
        <v>38231</v>
      </c>
      <c r="T884" t="s">
        <v>2538</v>
      </c>
      <c r="V884" t="s">
        <v>2539</v>
      </c>
      <c r="W884" t="s">
        <v>2540</v>
      </c>
      <c r="X884" t="s">
        <v>2537</v>
      </c>
      <c r="Y884" t="s">
        <v>2539</v>
      </c>
      <c r="Z884" t="s">
        <v>2547</v>
      </c>
      <c r="AC884" t="s">
        <v>308</v>
      </c>
      <c r="AD884" s="176">
        <v>1.1000000000000001</v>
      </c>
      <c r="AE884" s="177" t="s">
        <v>16954</v>
      </c>
    </row>
    <row r="885" spans="1:31" x14ac:dyDescent="0.35">
      <c r="A885" t="s">
        <v>584</v>
      </c>
      <c r="B885">
        <v>1176</v>
      </c>
      <c r="C885" t="s">
        <v>2548</v>
      </c>
      <c r="D885">
        <v>42928</v>
      </c>
      <c r="E885" t="s">
        <v>2548</v>
      </c>
      <c r="F885" t="s">
        <v>396</v>
      </c>
      <c r="H885" s="174">
        <f t="shared" si="36"/>
        <v>1.3</v>
      </c>
      <c r="I885">
        <v>0</v>
      </c>
      <c r="K885" t="s">
        <v>404</v>
      </c>
      <c r="L885" t="s">
        <v>397</v>
      </c>
      <c r="M885" t="s">
        <v>398</v>
      </c>
      <c r="N885" t="s">
        <v>2085</v>
      </c>
      <c r="O885">
        <v>1</v>
      </c>
      <c r="P885" t="s">
        <v>306</v>
      </c>
      <c r="Q885" s="164">
        <v>32517</v>
      </c>
      <c r="R885" s="164">
        <v>32752</v>
      </c>
      <c r="S885" s="164">
        <v>40148</v>
      </c>
      <c r="T885" t="s">
        <v>2549</v>
      </c>
      <c r="V885" t="s">
        <v>2550</v>
      </c>
      <c r="W885" t="s">
        <v>2551</v>
      </c>
      <c r="X885" t="s">
        <v>2548</v>
      </c>
      <c r="Y885" t="s">
        <v>2550</v>
      </c>
      <c r="Z885" t="s">
        <v>2552</v>
      </c>
      <c r="AC885" t="s">
        <v>366</v>
      </c>
      <c r="AD885" s="176">
        <v>1.3</v>
      </c>
      <c r="AE885" s="177" t="s">
        <v>16954</v>
      </c>
    </row>
    <row r="886" spans="1:31" x14ac:dyDescent="0.35">
      <c r="A886" t="s">
        <v>291</v>
      </c>
      <c r="B886">
        <v>1136</v>
      </c>
      <c r="C886" t="s">
        <v>2553</v>
      </c>
      <c r="D886">
        <v>42929</v>
      </c>
      <c r="E886" t="s">
        <v>2554</v>
      </c>
      <c r="F886" t="s">
        <v>396</v>
      </c>
      <c r="H886" s="174">
        <f t="shared" si="36"/>
        <v>1</v>
      </c>
      <c r="I886">
        <v>0.6</v>
      </c>
      <c r="K886" t="s">
        <v>404</v>
      </c>
      <c r="L886" t="s">
        <v>502</v>
      </c>
      <c r="M886" t="s">
        <v>398</v>
      </c>
      <c r="N886" t="s">
        <v>2499</v>
      </c>
      <c r="O886">
        <v>0.5</v>
      </c>
      <c r="P886" t="s">
        <v>1</v>
      </c>
      <c r="Q886" t="s">
        <v>1839</v>
      </c>
      <c r="R886" s="164">
        <v>39692</v>
      </c>
      <c r="S886" s="164">
        <v>45043</v>
      </c>
      <c r="T886" t="s">
        <v>2555</v>
      </c>
      <c r="V886" t="s">
        <v>2556</v>
      </c>
      <c r="W886" t="s">
        <v>2557</v>
      </c>
      <c r="X886" t="s">
        <v>2554</v>
      </c>
      <c r="Y886" t="s">
        <v>2556</v>
      </c>
      <c r="Z886" t="s">
        <v>2558</v>
      </c>
      <c r="AC886" t="s">
        <v>304</v>
      </c>
      <c r="AD886" s="176">
        <v>1</v>
      </c>
      <c r="AE886" s="177" t="s">
        <v>16954</v>
      </c>
    </row>
    <row r="887" spans="1:31" x14ac:dyDescent="0.35">
      <c r="A887" t="s">
        <v>711</v>
      </c>
      <c r="B887">
        <v>1012</v>
      </c>
      <c r="C887" t="s">
        <v>2559</v>
      </c>
      <c r="D887">
        <v>42929</v>
      </c>
      <c r="E887" t="s">
        <v>2554</v>
      </c>
      <c r="F887" t="s">
        <v>396</v>
      </c>
      <c r="H887" s="174">
        <f t="shared" si="36"/>
        <v>1</v>
      </c>
      <c r="I887">
        <v>0.6</v>
      </c>
      <c r="K887" t="s">
        <v>404</v>
      </c>
      <c r="L887" t="s">
        <v>410</v>
      </c>
      <c r="M887" t="s">
        <v>398</v>
      </c>
      <c r="N887" t="s">
        <v>2499</v>
      </c>
      <c r="O887">
        <v>0.5</v>
      </c>
      <c r="P887" t="s">
        <v>306</v>
      </c>
      <c r="Q887" t="s">
        <v>2560</v>
      </c>
      <c r="R887" s="164">
        <v>29397</v>
      </c>
      <c r="S887" s="164">
        <v>29397</v>
      </c>
      <c r="T887" t="s">
        <v>2555</v>
      </c>
      <c r="V887" t="s">
        <v>2556</v>
      </c>
      <c r="W887" t="s">
        <v>2557</v>
      </c>
      <c r="X887" t="s">
        <v>2554</v>
      </c>
      <c r="Y887" t="s">
        <v>2556</v>
      </c>
      <c r="Z887" t="s">
        <v>2561</v>
      </c>
      <c r="AC887" t="s">
        <v>308</v>
      </c>
      <c r="AD887" s="176">
        <v>1</v>
      </c>
      <c r="AE887" s="177" t="s">
        <v>16954</v>
      </c>
    </row>
    <row r="888" spans="1:31" x14ac:dyDescent="0.35">
      <c r="A888" t="s">
        <v>711</v>
      </c>
      <c r="B888">
        <v>1041</v>
      </c>
      <c r="C888" t="s">
        <v>2562</v>
      </c>
      <c r="D888">
        <v>42929</v>
      </c>
      <c r="E888" t="s">
        <v>2554</v>
      </c>
      <c r="F888" t="s">
        <v>396</v>
      </c>
      <c r="H888" s="174">
        <f t="shared" si="36"/>
        <v>1</v>
      </c>
      <c r="I888">
        <v>0.6</v>
      </c>
      <c r="K888" t="s">
        <v>404</v>
      </c>
      <c r="L888" t="s">
        <v>410</v>
      </c>
      <c r="M888" t="s">
        <v>398</v>
      </c>
      <c r="N888" t="s">
        <v>2499</v>
      </c>
      <c r="O888">
        <v>0.5</v>
      </c>
      <c r="P888" t="s">
        <v>306</v>
      </c>
      <c r="Q888" t="s">
        <v>2560</v>
      </c>
      <c r="R888" s="164">
        <v>29397</v>
      </c>
      <c r="S888" s="164">
        <v>29397</v>
      </c>
      <c r="T888" t="s">
        <v>2555</v>
      </c>
      <c r="V888" t="s">
        <v>2556</v>
      </c>
      <c r="W888" t="s">
        <v>2557</v>
      </c>
      <c r="X888" t="s">
        <v>2554</v>
      </c>
      <c r="Y888" t="s">
        <v>2556</v>
      </c>
      <c r="Z888" t="s">
        <v>2563</v>
      </c>
      <c r="AC888" t="s">
        <v>308</v>
      </c>
      <c r="AD888" s="176">
        <v>1</v>
      </c>
      <c r="AE888" s="177" t="s">
        <v>16954</v>
      </c>
    </row>
    <row r="889" spans="1:31" x14ac:dyDescent="0.35">
      <c r="A889" t="s">
        <v>499</v>
      </c>
      <c r="B889">
        <v>1014</v>
      </c>
      <c r="C889" t="s">
        <v>2554</v>
      </c>
      <c r="D889">
        <v>42929</v>
      </c>
      <c r="E889" t="s">
        <v>2554</v>
      </c>
      <c r="F889" t="s">
        <v>396</v>
      </c>
      <c r="H889" s="174">
        <f t="shared" si="36"/>
        <v>1</v>
      </c>
      <c r="I889">
        <v>0.6</v>
      </c>
      <c r="K889" t="s">
        <v>404</v>
      </c>
      <c r="L889" t="s">
        <v>397</v>
      </c>
      <c r="M889" t="s">
        <v>398</v>
      </c>
      <c r="N889" t="s">
        <v>2499</v>
      </c>
      <c r="O889">
        <v>0.5</v>
      </c>
      <c r="P889" t="s">
        <v>306</v>
      </c>
      <c r="Q889" s="164">
        <v>37995</v>
      </c>
      <c r="R889" s="164">
        <v>38231</v>
      </c>
      <c r="S889" s="164">
        <v>38231</v>
      </c>
      <c r="T889" t="s">
        <v>2555</v>
      </c>
      <c r="V889" t="s">
        <v>2556</v>
      </c>
      <c r="W889" t="s">
        <v>2557</v>
      </c>
      <c r="X889" t="s">
        <v>2554</v>
      </c>
      <c r="Y889" t="s">
        <v>2556</v>
      </c>
      <c r="Z889" t="s">
        <v>2564</v>
      </c>
      <c r="AC889" t="s">
        <v>308</v>
      </c>
      <c r="AD889" s="176">
        <v>1</v>
      </c>
      <c r="AE889" s="177" t="s">
        <v>16954</v>
      </c>
    </row>
    <row r="890" spans="1:31" x14ac:dyDescent="0.35">
      <c r="A890" t="s">
        <v>499</v>
      </c>
      <c r="B890">
        <v>1046</v>
      </c>
      <c r="C890" t="s">
        <v>2565</v>
      </c>
      <c r="D890">
        <v>42929</v>
      </c>
      <c r="E890" t="s">
        <v>2554</v>
      </c>
      <c r="F890" t="s">
        <v>396</v>
      </c>
      <c r="H890" s="174">
        <f t="shared" si="36"/>
        <v>1</v>
      </c>
      <c r="I890">
        <v>0.6</v>
      </c>
      <c r="K890" t="s">
        <v>404</v>
      </c>
      <c r="L890" t="s">
        <v>410</v>
      </c>
      <c r="M890" t="s">
        <v>398</v>
      </c>
      <c r="N890" t="s">
        <v>2499</v>
      </c>
      <c r="O890">
        <v>0.5</v>
      </c>
      <c r="P890" t="s">
        <v>306</v>
      </c>
      <c r="Q890" t="s">
        <v>2566</v>
      </c>
      <c r="R890" s="164">
        <v>29328</v>
      </c>
      <c r="S890" s="164">
        <v>29328</v>
      </c>
      <c r="T890" t="s">
        <v>2555</v>
      </c>
      <c r="V890" t="s">
        <v>2556</v>
      </c>
      <c r="W890" t="s">
        <v>2557</v>
      </c>
      <c r="X890" t="s">
        <v>2554</v>
      </c>
      <c r="Y890" t="s">
        <v>2556</v>
      </c>
      <c r="Z890" t="s">
        <v>2567</v>
      </c>
      <c r="AC890" t="s">
        <v>308</v>
      </c>
      <c r="AD890" s="176">
        <v>1</v>
      </c>
      <c r="AE890" s="177" t="s">
        <v>16954</v>
      </c>
    </row>
    <row r="891" spans="1:31" x14ac:dyDescent="0.35">
      <c r="A891" t="s">
        <v>566</v>
      </c>
      <c r="B891">
        <v>1036</v>
      </c>
      <c r="C891" t="s">
        <v>2554</v>
      </c>
      <c r="D891">
        <v>42929</v>
      </c>
      <c r="E891" t="s">
        <v>2554</v>
      </c>
      <c r="F891" t="s">
        <v>396</v>
      </c>
      <c r="H891" s="174">
        <f t="shared" si="36"/>
        <v>1</v>
      </c>
      <c r="I891">
        <v>0.6</v>
      </c>
      <c r="K891" t="s">
        <v>404</v>
      </c>
      <c r="L891" t="s">
        <v>410</v>
      </c>
      <c r="M891" t="s">
        <v>398</v>
      </c>
      <c r="N891" t="s">
        <v>2499</v>
      </c>
      <c r="O891">
        <v>0.5</v>
      </c>
      <c r="P891" t="s">
        <v>306</v>
      </c>
      <c r="Q891" s="164">
        <v>37995</v>
      </c>
      <c r="R891" s="164">
        <v>38231</v>
      </c>
      <c r="S891" s="164">
        <v>38231</v>
      </c>
      <c r="T891" t="s">
        <v>2555</v>
      </c>
      <c r="V891" t="s">
        <v>2556</v>
      </c>
      <c r="W891" t="s">
        <v>2557</v>
      </c>
      <c r="X891" t="s">
        <v>2554</v>
      </c>
      <c r="Y891" t="s">
        <v>2556</v>
      </c>
      <c r="Z891" t="s">
        <v>2568</v>
      </c>
      <c r="AC891" t="s">
        <v>308</v>
      </c>
      <c r="AD891" s="176">
        <v>1</v>
      </c>
      <c r="AE891" s="177" t="s">
        <v>16954</v>
      </c>
    </row>
    <row r="892" spans="1:31" x14ac:dyDescent="0.35">
      <c r="A892" t="s">
        <v>324</v>
      </c>
      <c r="B892">
        <v>1232</v>
      </c>
      <c r="C892" t="s">
        <v>2569</v>
      </c>
      <c r="D892">
        <v>42930</v>
      </c>
      <c r="E892" t="s">
        <v>2569</v>
      </c>
      <c r="F892" t="s">
        <v>396</v>
      </c>
      <c r="H892" s="174">
        <f t="shared" si="36"/>
        <v>1</v>
      </c>
      <c r="I892">
        <v>0.8</v>
      </c>
      <c r="K892" t="s">
        <v>404</v>
      </c>
      <c r="L892" t="s">
        <v>397</v>
      </c>
      <c r="M892" t="s">
        <v>398</v>
      </c>
      <c r="N892" t="s">
        <v>2499</v>
      </c>
      <c r="O892">
        <v>1</v>
      </c>
      <c r="P892" t="s">
        <v>306</v>
      </c>
      <c r="Q892" s="164">
        <v>40001</v>
      </c>
      <c r="R892" s="164">
        <v>40057</v>
      </c>
      <c r="S892" s="164">
        <v>43374</v>
      </c>
      <c r="T892" t="s">
        <v>2570</v>
      </c>
      <c r="V892" t="s">
        <v>2571</v>
      </c>
      <c r="W892" t="s">
        <v>2557</v>
      </c>
      <c r="X892" t="s">
        <v>2554</v>
      </c>
      <c r="Y892" t="s">
        <v>2556</v>
      </c>
      <c r="Z892" t="s">
        <v>2572</v>
      </c>
      <c r="AC892" t="s">
        <v>308</v>
      </c>
      <c r="AD892" s="176">
        <v>1</v>
      </c>
      <c r="AE892" s="177" t="s">
        <v>16954</v>
      </c>
    </row>
    <row r="893" spans="1:31" x14ac:dyDescent="0.35">
      <c r="A893" t="s">
        <v>469</v>
      </c>
      <c r="B893">
        <v>1120</v>
      </c>
      <c r="C893" t="s">
        <v>2573</v>
      </c>
      <c r="D893">
        <v>42936</v>
      </c>
      <c r="E893" t="s">
        <v>2573</v>
      </c>
      <c r="F893" t="s">
        <v>396</v>
      </c>
      <c r="H893" s="174">
        <f t="shared" si="36"/>
        <v>1</v>
      </c>
      <c r="I893">
        <v>1.1000000000000001</v>
      </c>
      <c r="K893" t="s">
        <v>404</v>
      </c>
      <c r="L893" t="s">
        <v>397</v>
      </c>
      <c r="M893" t="s">
        <v>398</v>
      </c>
      <c r="N893" t="s">
        <v>2499</v>
      </c>
      <c r="O893">
        <v>1</v>
      </c>
      <c r="P893" t="s">
        <v>306</v>
      </c>
      <c r="Q893" s="164">
        <v>33247</v>
      </c>
      <c r="R893" s="164">
        <v>33482</v>
      </c>
      <c r="S893" s="164">
        <v>39185</v>
      </c>
      <c r="T893" t="s">
        <v>2574</v>
      </c>
      <c r="V893" t="s">
        <v>2575</v>
      </c>
      <c r="W893" t="s">
        <v>2576</v>
      </c>
      <c r="X893" t="s">
        <v>2573</v>
      </c>
      <c r="Y893" t="s">
        <v>2575</v>
      </c>
      <c r="Z893" t="s">
        <v>2577</v>
      </c>
      <c r="AC893" t="s">
        <v>308</v>
      </c>
      <c r="AD893" s="176">
        <v>1</v>
      </c>
      <c r="AE893" s="177" t="s">
        <v>16954</v>
      </c>
    </row>
    <row r="894" spans="1:31" x14ac:dyDescent="0.35">
      <c r="A894" t="s">
        <v>432</v>
      </c>
      <c r="B894">
        <v>1085</v>
      </c>
      <c r="C894" t="s">
        <v>2573</v>
      </c>
      <c r="D894">
        <v>42936</v>
      </c>
      <c r="E894" t="s">
        <v>2573</v>
      </c>
      <c r="F894" t="s">
        <v>396</v>
      </c>
      <c r="H894" s="174">
        <f t="shared" si="36"/>
        <v>1</v>
      </c>
      <c r="I894">
        <v>1.1000000000000001</v>
      </c>
      <c r="K894" t="s">
        <v>404</v>
      </c>
      <c r="L894" t="s">
        <v>410</v>
      </c>
      <c r="M894" t="s">
        <v>398</v>
      </c>
      <c r="N894" t="s">
        <v>2499</v>
      </c>
      <c r="O894">
        <v>1</v>
      </c>
      <c r="P894" t="s">
        <v>306</v>
      </c>
      <c r="Q894" s="164">
        <v>35804</v>
      </c>
      <c r="R894" s="164">
        <v>36039</v>
      </c>
      <c r="S894" s="164">
        <v>36039</v>
      </c>
      <c r="T894" t="s">
        <v>2574</v>
      </c>
      <c r="V894" t="s">
        <v>2575</v>
      </c>
      <c r="W894" t="s">
        <v>2576</v>
      </c>
      <c r="X894" t="s">
        <v>2573</v>
      </c>
      <c r="Y894" t="s">
        <v>2575</v>
      </c>
      <c r="Z894" t="s">
        <v>2578</v>
      </c>
      <c r="AC894" t="s">
        <v>308</v>
      </c>
      <c r="AD894" s="176">
        <v>1</v>
      </c>
      <c r="AE894" s="177" t="s">
        <v>16954</v>
      </c>
    </row>
    <row r="895" spans="1:31" x14ac:dyDescent="0.35">
      <c r="A895" t="s">
        <v>584</v>
      </c>
      <c r="B895">
        <v>1151</v>
      </c>
      <c r="C895" t="s">
        <v>2573</v>
      </c>
      <c r="D895">
        <v>42936</v>
      </c>
      <c r="E895" t="s">
        <v>2573</v>
      </c>
      <c r="F895" t="s">
        <v>396</v>
      </c>
      <c r="H895" s="174">
        <f t="shared" si="36"/>
        <v>1</v>
      </c>
      <c r="I895">
        <v>1.1000000000000001</v>
      </c>
      <c r="K895" t="s">
        <v>404</v>
      </c>
      <c r="L895" t="s">
        <v>1053</v>
      </c>
      <c r="M895" t="s">
        <v>398</v>
      </c>
      <c r="N895" t="s">
        <v>2499</v>
      </c>
      <c r="O895">
        <v>1</v>
      </c>
      <c r="P895" t="s">
        <v>306</v>
      </c>
      <c r="Q895" s="164">
        <v>31778</v>
      </c>
      <c r="R895" s="164">
        <v>31778</v>
      </c>
      <c r="S895" s="164">
        <v>32599</v>
      </c>
      <c r="T895" t="s">
        <v>2574</v>
      </c>
      <c r="V895" t="s">
        <v>2575</v>
      </c>
      <c r="W895" t="s">
        <v>2576</v>
      </c>
      <c r="X895" t="s">
        <v>2573</v>
      </c>
      <c r="Y895" t="s">
        <v>2575</v>
      </c>
      <c r="Z895" t="s">
        <v>2579</v>
      </c>
      <c r="AC895" t="s">
        <v>308</v>
      </c>
      <c r="AD895" s="176">
        <v>1</v>
      </c>
      <c r="AE895" s="177" t="s">
        <v>16954</v>
      </c>
    </row>
    <row r="896" spans="1:31" x14ac:dyDescent="0.35">
      <c r="A896" t="s">
        <v>375</v>
      </c>
      <c r="B896">
        <v>1163</v>
      </c>
      <c r="C896" t="s">
        <v>2580</v>
      </c>
      <c r="D896">
        <v>42936</v>
      </c>
      <c r="E896" t="s">
        <v>2573</v>
      </c>
      <c r="F896" t="s">
        <v>396</v>
      </c>
      <c r="H896" s="174">
        <f t="shared" si="36"/>
        <v>1</v>
      </c>
      <c r="I896">
        <v>1.1000000000000001</v>
      </c>
      <c r="K896" t="s">
        <v>296</v>
      </c>
      <c r="L896" t="s">
        <v>397</v>
      </c>
      <c r="M896" t="s">
        <v>398</v>
      </c>
      <c r="N896" t="s">
        <v>2499</v>
      </c>
      <c r="O896">
        <v>1</v>
      </c>
      <c r="P896" t="s">
        <v>1</v>
      </c>
      <c r="Q896" t="s">
        <v>1548</v>
      </c>
      <c r="R896" s="164">
        <v>40422</v>
      </c>
      <c r="T896" t="s">
        <v>2574</v>
      </c>
      <c r="V896" t="s">
        <v>2575</v>
      </c>
      <c r="W896" t="s">
        <v>2576</v>
      </c>
      <c r="X896" t="s">
        <v>2573</v>
      </c>
      <c r="Y896" t="s">
        <v>2575</v>
      </c>
      <c r="Z896" t="s">
        <v>2581</v>
      </c>
      <c r="AC896" t="s">
        <v>304</v>
      </c>
      <c r="AD896" s="176">
        <v>1</v>
      </c>
      <c r="AE896" s="177" t="s">
        <v>16954</v>
      </c>
    </row>
    <row r="897" spans="1:31" x14ac:dyDescent="0.35">
      <c r="A897" t="s">
        <v>419</v>
      </c>
      <c r="B897">
        <v>1052</v>
      </c>
      <c r="C897" t="s">
        <v>2582</v>
      </c>
      <c r="D897">
        <v>42936</v>
      </c>
      <c r="E897" t="s">
        <v>2573</v>
      </c>
      <c r="F897" t="s">
        <v>396</v>
      </c>
      <c r="H897" s="174">
        <f t="shared" si="36"/>
        <v>1</v>
      </c>
      <c r="I897">
        <v>1.1000000000000001</v>
      </c>
      <c r="K897" t="s">
        <v>404</v>
      </c>
      <c r="L897" t="s">
        <v>1102</v>
      </c>
      <c r="M897" t="s">
        <v>398</v>
      </c>
      <c r="N897" t="s">
        <v>2499</v>
      </c>
      <c r="O897">
        <v>1</v>
      </c>
      <c r="P897" t="s">
        <v>306</v>
      </c>
      <c r="Q897" t="s">
        <v>1778</v>
      </c>
      <c r="R897" s="164">
        <v>29553</v>
      </c>
      <c r="S897" s="164">
        <v>38231</v>
      </c>
      <c r="T897" t="s">
        <v>2574</v>
      </c>
      <c r="V897" t="s">
        <v>2575</v>
      </c>
      <c r="W897" t="s">
        <v>2576</v>
      </c>
      <c r="X897" t="s">
        <v>2573</v>
      </c>
      <c r="Y897" t="s">
        <v>2575</v>
      </c>
      <c r="Z897" t="s">
        <v>2583</v>
      </c>
      <c r="AC897" t="s">
        <v>308</v>
      </c>
      <c r="AD897" s="176">
        <v>1</v>
      </c>
      <c r="AE897" s="177" t="s">
        <v>16954</v>
      </c>
    </row>
    <row r="898" spans="1:31" x14ac:dyDescent="0.35">
      <c r="A898" t="s">
        <v>454</v>
      </c>
      <c r="B898">
        <v>1282</v>
      </c>
      <c r="C898" t="s">
        <v>2584</v>
      </c>
      <c r="D898">
        <v>42937</v>
      </c>
      <c r="E898" t="s">
        <v>2584</v>
      </c>
      <c r="F898" t="s">
        <v>396</v>
      </c>
      <c r="H898" s="174">
        <f t="shared" si="36"/>
        <v>1.1000000000000001</v>
      </c>
      <c r="I898">
        <v>0.9</v>
      </c>
      <c r="K898" t="s">
        <v>404</v>
      </c>
      <c r="L898" t="s">
        <v>397</v>
      </c>
      <c r="M898" t="s">
        <v>398</v>
      </c>
      <c r="N898" t="s">
        <v>1957</v>
      </c>
      <c r="O898">
        <v>1</v>
      </c>
      <c r="P898" t="s">
        <v>306</v>
      </c>
      <c r="Q898" s="164">
        <v>33239</v>
      </c>
      <c r="R898" s="164">
        <v>33239</v>
      </c>
      <c r="S898" s="164">
        <v>35309</v>
      </c>
      <c r="T898" t="s">
        <v>2585</v>
      </c>
      <c r="V898" t="s">
        <v>2586</v>
      </c>
      <c r="W898" t="s">
        <v>2587</v>
      </c>
      <c r="X898" t="s">
        <v>2584</v>
      </c>
      <c r="Y898" t="s">
        <v>2586</v>
      </c>
      <c r="Z898" t="s">
        <v>2588</v>
      </c>
      <c r="AC898" t="s">
        <v>366</v>
      </c>
      <c r="AD898" s="176">
        <v>1.1000000000000001</v>
      </c>
      <c r="AE898" s="177" t="s">
        <v>16954</v>
      </c>
    </row>
    <row r="899" spans="1:31" x14ac:dyDescent="0.35">
      <c r="A899" t="s">
        <v>408</v>
      </c>
      <c r="B899">
        <v>1129</v>
      </c>
      <c r="C899" t="s">
        <v>2584</v>
      </c>
      <c r="D899">
        <v>42937</v>
      </c>
      <c r="E899" t="s">
        <v>2584</v>
      </c>
      <c r="F899" t="s">
        <v>396</v>
      </c>
      <c r="H899" s="174">
        <f t="shared" si="36"/>
        <v>1.1000000000000001</v>
      </c>
      <c r="I899">
        <v>0.9</v>
      </c>
      <c r="K899" t="s">
        <v>404</v>
      </c>
      <c r="L899" t="s">
        <v>397</v>
      </c>
      <c r="M899" t="s">
        <v>398</v>
      </c>
      <c r="N899" t="s">
        <v>1957</v>
      </c>
      <c r="O899">
        <v>1</v>
      </c>
      <c r="P899" t="s">
        <v>306</v>
      </c>
      <c r="Q899" s="164">
        <v>32882</v>
      </c>
      <c r="R899" s="164">
        <v>33117</v>
      </c>
      <c r="S899" s="164">
        <v>39188</v>
      </c>
      <c r="T899" t="s">
        <v>2585</v>
      </c>
      <c r="V899" t="s">
        <v>2586</v>
      </c>
      <c r="W899" t="s">
        <v>2587</v>
      </c>
      <c r="X899" t="s">
        <v>2584</v>
      </c>
      <c r="Y899" t="s">
        <v>2586</v>
      </c>
      <c r="Z899" t="s">
        <v>2589</v>
      </c>
      <c r="AC899" t="s">
        <v>366</v>
      </c>
      <c r="AD899" s="176">
        <v>1.1000000000000001</v>
      </c>
      <c r="AE899" s="177" t="s">
        <v>16954</v>
      </c>
    </row>
    <row r="900" spans="1:31" x14ac:dyDescent="0.35">
      <c r="A900" t="s">
        <v>375</v>
      </c>
      <c r="B900">
        <v>1102</v>
      </c>
      <c r="C900" t="s">
        <v>2590</v>
      </c>
      <c r="D900">
        <v>42937</v>
      </c>
      <c r="E900" t="s">
        <v>2584</v>
      </c>
      <c r="F900" t="s">
        <v>396</v>
      </c>
      <c r="H900" s="174">
        <f t="shared" si="36"/>
        <v>1.1000000000000001</v>
      </c>
      <c r="I900">
        <v>0.9</v>
      </c>
      <c r="K900" t="s">
        <v>404</v>
      </c>
      <c r="L900" t="s">
        <v>397</v>
      </c>
      <c r="M900" t="s">
        <v>398</v>
      </c>
      <c r="N900" t="s">
        <v>1957</v>
      </c>
      <c r="O900">
        <v>1</v>
      </c>
      <c r="P900" t="s">
        <v>1</v>
      </c>
      <c r="Q900" t="s">
        <v>2591</v>
      </c>
      <c r="R900" s="164">
        <v>35309</v>
      </c>
      <c r="S900" s="164">
        <v>43344</v>
      </c>
      <c r="T900" t="s">
        <v>2585</v>
      </c>
      <c r="V900" t="s">
        <v>2586</v>
      </c>
      <c r="W900" t="s">
        <v>2587</v>
      </c>
      <c r="X900" t="s">
        <v>2584</v>
      </c>
      <c r="Y900" t="s">
        <v>2586</v>
      </c>
      <c r="Z900" t="s">
        <v>2592</v>
      </c>
      <c r="AC900" t="s">
        <v>366</v>
      </c>
      <c r="AD900" s="176">
        <v>1.1000000000000001</v>
      </c>
      <c r="AE900" s="177" t="s">
        <v>16954</v>
      </c>
    </row>
    <row r="901" spans="1:31" x14ac:dyDescent="0.35">
      <c r="A901" t="s">
        <v>419</v>
      </c>
      <c r="B901">
        <v>1091</v>
      </c>
      <c r="C901" t="s">
        <v>2584</v>
      </c>
      <c r="D901">
        <v>42937</v>
      </c>
      <c r="E901" t="s">
        <v>2584</v>
      </c>
      <c r="F901" t="s">
        <v>396</v>
      </c>
      <c r="H901" s="174">
        <f t="shared" si="36"/>
        <v>1.1000000000000001</v>
      </c>
      <c r="I901">
        <v>0.9</v>
      </c>
      <c r="K901" t="s">
        <v>404</v>
      </c>
      <c r="L901" t="s">
        <v>397</v>
      </c>
      <c r="M901" t="s">
        <v>398</v>
      </c>
      <c r="N901" t="s">
        <v>1957</v>
      </c>
      <c r="O901">
        <v>1</v>
      </c>
      <c r="P901" t="s">
        <v>306</v>
      </c>
      <c r="Q901" s="164">
        <v>32517</v>
      </c>
      <c r="R901" s="164">
        <v>32752</v>
      </c>
      <c r="S901" s="164">
        <v>36039</v>
      </c>
      <c r="T901" t="s">
        <v>2585</v>
      </c>
      <c r="V901" t="s">
        <v>2586</v>
      </c>
      <c r="W901" t="s">
        <v>2587</v>
      </c>
      <c r="X901" t="s">
        <v>2584</v>
      </c>
      <c r="Y901" t="s">
        <v>2586</v>
      </c>
      <c r="Z901" t="s">
        <v>2593</v>
      </c>
      <c r="AC901" t="s">
        <v>366</v>
      </c>
      <c r="AD901" s="176">
        <v>1.1000000000000001</v>
      </c>
      <c r="AE901" s="177" t="s">
        <v>16954</v>
      </c>
    </row>
    <row r="902" spans="1:31" x14ac:dyDescent="0.35">
      <c r="A902" t="s">
        <v>314</v>
      </c>
      <c r="B902">
        <v>1026</v>
      </c>
      <c r="C902" t="s">
        <v>2584</v>
      </c>
      <c r="D902">
        <v>42937</v>
      </c>
      <c r="E902" t="s">
        <v>2584</v>
      </c>
      <c r="F902" t="s">
        <v>396</v>
      </c>
      <c r="H902" s="174">
        <f t="shared" si="36"/>
        <v>1.1000000000000001</v>
      </c>
      <c r="I902">
        <v>0.9</v>
      </c>
      <c r="K902" t="s">
        <v>404</v>
      </c>
      <c r="L902" t="s">
        <v>410</v>
      </c>
      <c r="M902" t="s">
        <v>398</v>
      </c>
      <c r="N902" t="s">
        <v>1957</v>
      </c>
      <c r="O902">
        <v>1</v>
      </c>
      <c r="P902" t="s">
        <v>306</v>
      </c>
      <c r="Q902" t="s">
        <v>2594</v>
      </c>
      <c r="R902" s="164">
        <v>41407</v>
      </c>
      <c r="S902" s="164">
        <v>41518</v>
      </c>
      <c r="T902" t="s">
        <v>2585</v>
      </c>
      <c r="V902" t="s">
        <v>2586</v>
      </c>
      <c r="W902" t="s">
        <v>2587</v>
      </c>
      <c r="X902" t="s">
        <v>2584</v>
      </c>
      <c r="Y902" t="s">
        <v>2586</v>
      </c>
      <c r="Z902" t="s">
        <v>2595</v>
      </c>
      <c r="AC902" t="s">
        <v>366</v>
      </c>
      <c r="AD902" s="176">
        <v>1.1000000000000001</v>
      </c>
      <c r="AE902" s="177" t="s">
        <v>16954</v>
      </c>
    </row>
    <row r="903" spans="1:31" x14ac:dyDescent="0.35">
      <c r="A903" t="s">
        <v>454</v>
      </c>
      <c r="B903">
        <v>1217</v>
      </c>
      <c r="C903" t="s">
        <v>2596</v>
      </c>
      <c r="D903">
        <v>43001</v>
      </c>
      <c r="E903" t="s">
        <v>2596</v>
      </c>
      <c r="F903" t="s">
        <v>396</v>
      </c>
      <c r="H903" s="174">
        <f t="shared" si="36"/>
        <v>1</v>
      </c>
      <c r="I903">
        <v>1</v>
      </c>
      <c r="K903" t="s">
        <v>404</v>
      </c>
      <c r="L903" t="s">
        <v>397</v>
      </c>
      <c r="M903" t="s">
        <v>398</v>
      </c>
      <c r="N903" t="s">
        <v>766</v>
      </c>
      <c r="O903">
        <v>1</v>
      </c>
      <c r="P903" t="s">
        <v>306</v>
      </c>
      <c r="Q903" s="164">
        <v>30690</v>
      </c>
      <c r="R903" s="164">
        <v>30926</v>
      </c>
      <c r="S903" s="164">
        <v>34213</v>
      </c>
      <c r="T903" t="s">
        <v>2597</v>
      </c>
      <c r="V903" t="s">
        <v>2598</v>
      </c>
      <c r="W903" t="s">
        <v>2599</v>
      </c>
      <c r="X903" t="s">
        <v>2596</v>
      </c>
      <c r="Y903" t="s">
        <v>2598</v>
      </c>
      <c r="Z903" t="s">
        <v>2600</v>
      </c>
      <c r="AC903" t="s">
        <v>366</v>
      </c>
      <c r="AD903" s="176">
        <v>1</v>
      </c>
      <c r="AE903" s="177" t="s">
        <v>16954</v>
      </c>
    </row>
    <row r="904" spans="1:31" x14ac:dyDescent="0.35">
      <c r="A904" t="s">
        <v>454</v>
      </c>
      <c r="B904">
        <v>1218</v>
      </c>
      <c r="C904" t="s">
        <v>2596</v>
      </c>
      <c r="D904">
        <v>43001</v>
      </c>
      <c r="E904" t="s">
        <v>2596</v>
      </c>
      <c r="F904" t="s">
        <v>396</v>
      </c>
      <c r="H904" s="174">
        <f t="shared" si="36"/>
        <v>1</v>
      </c>
      <c r="I904">
        <v>1</v>
      </c>
      <c r="K904" t="s">
        <v>295</v>
      </c>
      <c r="L904" t="s">
        <v>397</v>
      </c>
      <c r="M904" t="s">
        <v>398</v>
      </c>
      <c r="N904" t="s">
        <v>766</v>
      </c>
      <c r="O904">
        <v>1</v>
      </c>
      <c r="P904" t="s">
        <v>1</v>
      </c>
      <c r="Q904" s="164">
        <v>30690</v>
      </c>
      <c r="R904" s="164">
        <v>30926</v>
      </c>
      <c r="S904" s="164">
        <v>33117</v>
      </c>
      <c r="T904" t="s">
        <v>2597</v>
      </c>
      <c r="V904" t="s">
        <v>2598</v>
      </c>
      <c r="W904" t="s">
        <v>2599</v>
      </c>
      <c r="X904" t="s">
        <v>2596</v>
      </c>
      <c r="Y904" t="s">
        <v>2598</v>
      </c>
      <c r="Z904" t="s">
        <v>2601</v>
      </c>
      <c r="AC904" t="s">
        <v>366</v>
      </c>
      <c r="AD904" s="176">
        <v>1</v>
      </c>
      <c r="AE904" s="177" t="s">
        <v>16954</v>
      </c>
    </row>
    <row r="905" spans="1:31" x14ac:dyDescent="0.35">
      <c r="A905" t="s">
        <v>375</v>
      </c>
      <c r="B905">
        <v>1034</v>
      </c>
      <c r="C905" t="s">
        <v>2598</v>
      </c>
      <c r="D905">
        <v>43001</v>
      </c>
      <c r="E905" t="s">
        <v>2596</v>
      </c>
      <c r="F905" t="s">
        <v>396</v>
      </c>
      <c r="H905" s="174">
        <f t="shared" si="36"/>
        <v>1</v>
      </c>
      <c r="I905">
        <v>1</v>
      </c>
      <c r="K905" t="s">
        <v>404</v>
      </c>
      <c r="L905" t="s">
        <v>397</v>
      </c>
      <c r="M905" t="s">
        <v>398</v>
      </c>
      <c r="N905" t="s">
        <v>766</v>
      </c>
      <c r="O905">
        <v>1</v>
      </c>
      <c r="P905" t="s">
        <v>1</v>
      </c>
      <c r="Q905" s="164">
        <v>32882</v>
      </c>
      <c r="R905" s="164">
        <v>33117</v>
      </c>
      <c r="S905" s="164">
        <v>44774</v>
      </c>
      <c r="T905" t="s">
        <v>2597</v>
      </c>
      <c r="V905" t="s">
        <v>2598</v>
      </c>
      <c r="W905" t="s">
        <v>2599</v>
      </c>
      <c r="X905" t="s">
        <v>2596</v>
      </c>
      <c r="Y905" t="s">
        <v>2598</v>
      </c>
      <c r="Z905" t="s">
        <v>2602</v>
      </c>
      <c r="AC905" t="s">
        <v>366</v>
      </c>
      <c r="AD905" s="176">
        <v>1</v>
      </c>
      <c r="AE905" s="177" t="s">
        <v>16954</v>
      </c>
    </row>
    <row r="906" spans="1:31" x14ac:dyDescent="0.35">
      <c r="A906" t="s">
        <v>434</v>
      </c>
      <c r="B906">
        <v>1074</v>
      </c>
      <c r="C906" t="s">
        <v>2603</v>
      </c>
      <c r="D906">
        <v>43001</v>
      </c>
      <c r="E906" t="s">
        <v>2596</v>
      </c>
      <c r="F906" t="s">
        <v>396</v>
      </c>
      <c r="H906" s="174">
        <f t="shared" si="36"/>
        <v>1</v>
      </c>
      <c r="I906">
        <v>1</v>
      </c>
      <c r="K906" t="s">
        <v>404</v>
      </c>
      <c r="L906" t="s">
        <v>397</v>
      </c>
      <c r="M906" t="s">
        <v>398</v>
      </c>
      <c r="N906" t="s">
        <v>766</v>
      </c>
      <c r="O906">
        <v>1</v>
      </c>
      <c r="P906" t="s">
        <v>306</v>
      </c>
      <c r="Q906" s="164">
        <v>35439</v>
      </c>
      <c r="R906" s="164">
        <v>35674</v>
      </c>
      <c r="S906" s="164">
        <v>39190</v>
      </c>
      <c r="T906" t="s">
        <v>2597</v>
      </c>
      <c r="V906" t="s">
        <v>2598</v>
      </c>
      <c r="W906" t="s">
        <v>2599</v>
      </c>
      <c r="X906" t="s">
        <v>2596</v>
      </c>
      <c r="Y906" t="s">
        <v>2598</v>
      </c>
      <c r="Z906" t="s">
        <v>2604</v>
      </c>
      <c r="AC906" t="s">
        <v>366</v>
      </c>
      <c r="AD906" s="176">
        <v>1</v>
      </c>
      <c r="AE906" s="177" t="s">
        <v>16954</v>
      </c>
    </row>
    <row r="907" spans="1:31" x14ac:dyDescent="0.35">
      <c r="A907" t="s">
        <v>566</v>
      </c>
      <c r="B907">
        <v>1126</v>
      </c>
      <c r="C907" t="s">
        <v>2605</v>
      </c>
      <c r="D907">
        <v>43002</v>
      </c>
      <c r="E907" t="s">
        <v>2605</v>
      </c>
      <c r="F907" t="s">
        <v>396</v>
      </c>
      <c r="H907" s="174">
        <f t="shared" si="36"/>
        <v>1.1000000000000001</v>
      </c>
      <c r="I907">
        <v>1</v>
      </c>
      <c r="K907" t="s">
        <v>404</v>
      </c>
      <c r="L907" t="s">
        <v>397</v>
      </c>
      <c r="M907" t="s">
        <v>398</v>
      </c>
      <c r="N907" t="s">
        <v>766</v>
      </c>
      <c r="O907">
        <v>1</v>
      </c>
      <c r="P907" t="s">
        <v>306</v>
      </c>
      <c r="Q907" s="164">
        <v>32874</v>
      </c>
      <c r="R907" s="164">
        <v>32874</v>
      </c>
      <c r="S907" s="164">
        <v>39195</v>
      </c>
      <c r="T907" t="s">
        <v>2606</v>
      </c>
      <c r="V907" t="s">
        <v>2607</v>
      </c>
      <c r="W907" t="s">
        <v>2608</v>
      </c>
      <c r="X907" t="s">
        <v>2605</v>
      </c>
      <c r="Y907" t="s">
        <v>2607</v>
      </c>
      <c r="Z907" t="s">
        <v>2609</v>
      </c>
      <c r="AC907" t="s">
        <v>366</v>
      </c>
      <c r="AD907" s="176">
        <v>1.1000000000000001</v>
      </c>
      <c r="AE907" s="177" t="s">
        <v>16954</v>
      </c>
    </row>
    <row r="908" spans="1:31" x14ac:dyDescent="0.35">
      <c r="A908" t="s">
        <v>305</v>
      </c>
      <c r="B908">
        <v>1230</v>
      </c>
      <c r="C908" t="s">
        <v>2610</v>
      </c>
      <c r="D908">
        <v>43003</v>
      </c>
      <c r="E908" t="s">
        <v>2610</v>
      </c>
      <c r="F908" t="s">
        <v>396</v>
      </c>
      <c r="H908" s="174">
        <f t="shared" si="36"/>
        <v>1.1000000000000001</v>
      </c>
      <c r="I908">
        <v>0.6</v>
      </c>
      <c r="K908" t="s">
        <v>404</v>
      </c>
      <c r="L908" t="s">
        <v>1167</v>
      </c>
      <c r="M908" t="s">
        <v>398</v>
      </c>
      <c r="N908" t="s">
        <v>1792</v>
      </c>
      <c r="O908">
        <v>0.5</v>
      </c>
      <c r="P908" t="s">
        <v>306</v>
      </c>
      <c r="Q908" s="164">
        <v>36169</v>
      </c>
      <c r="R908" s="164">
        <v>36404</v>
      </c>
      <c r="S908" s="164">
        <v>40148</v>
      </c>
      <c r="T908" t="s">
        <v>2611</v>
      </c>
      <c r="V908" t="s">
        <v>2612</v>
      </c>
      <c r="W908" t="s">
        <v>2613</v>
      </c>
      <c r="X908" t="s">
        <v>2610</v>
      </c>
      <c r="Y908" t="s">
        <v>2612</v>
      </c>
      <c r="Z908" t="s">
        <v>2614</v>
      </c>
      <c r="AC908" t="s">
        <v>341</v>
      </c>
      <c r="AD908" s="176">
        <v>1.1000000000000001</v>
      </c>
      <c r="AE908" s="177" t="s">
        <v>16954</v>
      </c>
    </row>
    <row r="909" spans="1:31" x14ac:dyDescent="0.35">
      <c r="A909" t="s">
        <v>584</v>
      </c>
      <c r="B909">
        <v>1256</v>
      </c>
      <c r="C909" t="s">
        <v>2615</v>
      </c>
      <c r="D909">
        <v>43003</v>
      </c>
      <c r="E909" t="s">
        <v>2610</v>
      </c>
      <c r="F909" t="s">
        <v>396</v>
      </c>
      <c r="H909" s="174">
        <f t="shared" si="36"/>
        <v>1.1000000000000001</v>
      </c>
      <c r="I909">
        <v>0.6</v>
      </c>
      <c r="K909" t="s">
        <v>404</v>
      </c>
      <c r="L909" t="s">
        <v>502</v>
      </c>
      <c r="M909" t="s">
        <v>398</v>
      </c>
      <c r="N909" t="s">
        <v>1792</v>
      </c>
      <c r="O909">
        <v>0.5</v>
      </c>
      <c r="P909" t="s">
        <v>306</v>
      </c>
      <c r="Q909" s="164">
        <v>36534</v>
      </c>
      <c r="R909" s="164">
        <v>36770</v>
      </c>
      <c r="S909" s="164">
        <v>37865</v>
      </c>
      <c r="T909" t="s">
        <v>2611</v>
      </c>
      <c r="V909" t="s">
        <v>2612</v>
      </c>
      <c r="W909" t="s">
        <v>2613</v>
      </c>
      <c r="X909" t="s">
        <v>2610</v>
      </c>
      <c r="Y909" t="s">
        <v>2612</v>
      </c>
      <c r="Z909" t="s">
        <v>2616</v>
      </c>
      <c r="AC909" t="s">
        <v>341</v>
      </c>
      <c r="AD909" s="176">
        <v>1.1000000000000001</v>
      </c>
      <c r="AE909" s="177" t="s">
        <v>16954</v>
      </c>
    </row>
    <row r="910" spans="1:31" x14ac:dyDescent="0.35">
      <c r="A910" t="s">
        <v>324</v>
      </c>
      <c r="B910">
        <v>1124</v>
      </c>
      <c r="C910" t="s">
        <v>2617</v>
      </c>
      <c r="D910">
        <v>43004</v>
      </c>
      <c r="E910" t="s">
        <v>2618</v>
      </c>
      <c r="F910" t="s">
        <v>396</v>
      </c>
      <c r="H910" s="174">
        <f t="shared" si="36"/>
        <v>1.2</v>
      </c>
      <c r="I910">
        <v>0.7</v>
      </c>
      <c r="K910" t="s">
        <v>404</v>
      </c>
      <c r="L910" t="s">
        <v>397</v>
      </c>
      <c r="M910" t="s">
        <v>398</v>
      </c>
      <c r="N910" t="s">
        <v>1792</v>
      </c>
      <c r="O910">
        <v>1</v>
      </c>
      <c r="P910" t="s">
        <v>306</v>
      </c>
      <c r="Q910" s="164">
        <v>36534</v>
      </c>
      <c r="R910" s="164">
        <v>36770</v>
      </c>
      <c r="S910" s="164">
        <v>38231</v>
      </c>
      <c r="T910" t="s">
        <v>2619</v>
      </c>
      <c r="V910" t="s">
        <v>2620</v>
      </c>
      <c r="W910" t="s">
        <v>2621</v>
      </c>
      <c r="X910" t="s">
        <v>2618</v>
      </c>
      <c r="Y910" t="s">
        <v>2620</v>
      </c>
      <c r="Z910" t="s">
        <v>2622</v>
      </c>
      <c r="AC910" t="s">
        <v>341</v>
      </c>
      <c r="AD910" s="176">
        <v>1.2</v>
      </c>
      <c r="AE910" s="177" t="s">
        <v>16954</v>
      </c>
    </row>
    <row r="911" spans="1:31" x14ac:dyDescent="0.35">
      <c r="A911" t="s">
        <v>584</v>
      </c>
      <c r="B911">
        <v>1260</v>
      </c>
      <c r="C911" t="s">
        <v>2623</v>
      </c>
      <c r="D911">
        <v>43005</v>
      </c>
      <c r="E911" t="s">
        <v>2623</v>
      </c>
      <c r="F911" t="s">
        <v>396</v>
      </c>
      <c r="H911" s="174">
        <f t="shared" si="36"/>
        <v>2.2999999999999998</v>
      </c>
      <c r="I911">
        <v>0.6</v>
      </c>
      <c r="K911" t="s">
        <v>404</v>
      </c>
      <c r="L911" t="s">
        <v>502</v>
      </c>
      <c r="M911" t="s">
        <v>398</v>
      </c>
      <c r="N911" t="s">
        <v>1792</v>
      </c>
      <c r="O911">
        <v>0.5</v>
      </c>
      <c r="P911" t="s">
        <v>306</v>
      </c>
      <c r="Q911" s="164">
        <v>36534</v>
      </c>
      <c r="R911" s="164">
        <v>36770</v>
      </c>
      <c r="S911" s="164">
        <v>37865</v>
      </c>
      <c r="T911" t="s">
        <v>2624</v>
      </c>
      <c r="V911" t="s">
        <v>2625</v>
      </c>
      <c r="W911" t="s">
        <v>2626</v>
      </c>
      <c r="X911" t="s">
        <v>2623</v>
      </c>
      <c r="Y911" t="s">
        <v>2625</v>
      </c>
      <c r="Z911" t="s">
        <v>2627</v>
      </c>
      <c r="AC911" t="s">
        <v>341</v>
      </c>
      <c r="AD911" s="176">
        <v>2.2999999999999998</v>
      </c>
      <c r="AE911" s="177" t="s">
        <v>16954</v>
      </c>
    </row>
    <row r="912" spans="1:31" x14ac:dyDescent="0.35">
      <c r="A912" t="s">
        <v>454</v>
      </c>
      <c r="B912">
        <v>1363</v>
      </c>
      <c r="C912" t="s">
        <v>2628</v>
      </c>
      <c r="D912">
        <v>43006</v>
      </c>
      <c r="E912" t="s">
        <v>2628</v>
      </c>
      <c r="F912" t="s">
        <v>396</v>
      </c>
      <c r="H912">
        <v>1.9</v>
      </c>
      <c r="I912">
        <v>1.3</v>
      </c>
      <c r="K912" t="s">
        <v>296</v>
      </c>
      <c r="L912" t="s">
        <v>640</v>
      </c>
      <c r="M912" t="s">
        <v>398</v>
      </c>
      <c r="N912" t="s">
        <v>1792</v>
      </c>
      <c r="O912">
        <v>1.5</v>
      </c>
      <c r="P912" t="s">
        <v>306</v>
      </c>
      <c r="Q912" s="164">
        <v>37961</v>
      </c>
      <c r="R912" s="164">
        <v>37865</v>
      </c>
      <c r="T912" t="s">
        <v>2629</v>
      </c>
      <c r="V912" t="s">
        <v>2630</v>
      </c>
      <c r="W912" t="s">
        <v>2631</v>
      </c>
      <c r="X912" t="s">
        <v>2628</v>
      </c>
      <c r="Y912" t="s">
        <v>2630</v>
      </c>
      <c r="Z912" t="s">
        <v>2632</v>
      </c>
      <c r="AC912" t="s">
        <v>341</v>
      </c>
      <c r="AD912" s="176">
        <v>1.9</v>
      </c>
    </row>
    <row r="913" spans="1:30" x14ac:dyDescent="0.35">
      <c r="A913" t="s">
        <v>305</v>
      </c>
      <c r="B913">
        <v>1250</v>
      </c>
      <c r="C913" t="s">
        <v>2628</v>
      </c>
      <c r="D913">
        <v>43006</v>
      </c>
      <c r="E913" t="s">
        <v>2628</v>
      </c>
      <c r="F913" t="s">
        <v>396</v>
      </c>
      <c r="H913">
        <v>1.9</v>
      </c>
      <c r="I913">
        <v>1.3</v>
      </c>
      <c r="K913" t="s">
        <v>296</v>
      </c>
      <c r="L913" t="s">
        <v>640</v>
      </c>
      <c r="M913" t="s">
        <v>398</v>
      </c>
      <c r="N913" t="s">
        <v>1792</v>
      </c>
      <c r="O913">
        <v>1.5</v>
      </c>
      <c r="P913" t="s">
        <v>306</v>
      </c>
      <c r="Q913" s="164">
        <v>37257</v>
      </c>
      <c r="R913" s="164">
        <v>37257</v>
      </c>
      <c r="T913" t="s">
        <v>2629</v>
      </c>
      <c r="V913" t="s">
        <v>2630</v>
      </c>
      <c r="W913" t="s">
        <v>2631</v>
      </c>
      <c r="X913" t="s">
        <v>2628</v>
      </c>
      <c r="Y913" t="s">
        <v>2630</v>
      </c>
      <c r="Z913" t="s">
        <v>2633</v>
      </c>
      <c r="AC913" t="s">
        <v>341</v>
      </c>
      <c r="AD913" s="176">
        <v>1.9</v>
      </c>
    </row>
    <row r="914" spans="1:30" x14ac:dyDescent="0.35">
      <c r="A914" t="s">
        <v>408</v>
      </c>
      <c r="B914">
        <v>1247</v>
      </c>
      <c r="C914" t="s">
        <v>2634</v>
      </c>
      <c r="D914">
        <v>43006</v>
      </c>
      <c r="E914" t="s">
        <v>2628</v>
      </c>
      <c r="F914" t="s">
        <v>396</v>
      </c>
      <c r="H914">
        <v>1.9</v>
      </c>
      <c r="I914">
        <v>1.3</v>
      </c>
      <c r="K914" t="s">
        <v>296</v>
      </c>
      <c r="L914" t="s">
        <v>640</v>
      </c>
      <c r="M914" t="s">
        <v>398</v>
      </c>
      <c r="N914" t="s">
        <v>1792</v>
      </c>
      <c r="O914">
        <v>1.5</v>
      </c>
      <c r="P914" t="s">
        <v>306</v>
      </c>
      <c r="Q914" s="164">
        <v>40179</v>
      </c>
      <c r="R914" s="164">
        <v>40179</v>
      </c>
      <c r="T914" t="s">
        <v>2629</v>
      </c>
      <c r="V914" t="s">
        <v>2630</v>
      </c>
      <c r="W914" t="s">
        <v>2631</v>
      </c>
      <c r="X914" t="s">
        <v>2628</v>
      </c>
      <c r="Y914" t="s">
        <v>2630</v>
      </c>
      <c r="Z914" t="s">
        <v>2635</v>
      </c>
      <c r="AC914" t="s">
        <v>341</v>
      </c>
      <c r="AD914" s="176">
        <v>1.9</v>
      </c>
    </row>
    <row r="915" spans="1:30" x14ac:dyDescent="0.35">
      <c r="A915" t="s">
        <v>469</v>
      </c>
      <c r="B915">
        <v>1187</v>
      </c>
      <c r="C915" t="s">
        <v>2634</v>
      </c>
      <c r="D915">
        <v>43006</v>
      </c>
      <c r="E915" t="s">
        <v>2628</v>
      </c>
      <c r="F915" t="s">
        <v>396</v>
      </c>
      <c r="H915">
        <v>1.9</v>
      </c>
      <c r="I915">
        <v>1.3</v>
      </c>
      <c r="K915" t="s">
        <v>296</v>
      </c>
      <c r="L915" t="s">
        <v>640</v>
      </c>
      <c r="M915" t="s">
        <v>398</v>
      </c>
      <c r="N915" t="s">
        <v>1792</v>
      </c>
      <c r="O915">
        <v>1.5</v>
      </c>
      <c r="P915" t="s">
        <v>306</v>
      </c>
      <c r="Q915" t="s">
        <v>800</v>
      </c>
      <c r="R915" s="164">
        <v>40787</v>
      </c>
      <c r="T915" t="s">
        <v>2629</v>
      </c>
      <c r="V915" t="s">
        <v>2630</v>
      </c>
      <c r="W915" t="s">
        <v>2631</v>
      </c>
      <c r="X915" t="s">
        <v>2628</v>
      </c>
      <c r="Y915" t="s">
        <v>2630</v>
      </c>
      <c r="Z915" t="s">
        <v>2636</v>
      </c>
      <c r="AC915" t="s">
        <v>341</v>
      </c>
      <c r="AD915" s="176">
        <v>1.9</v>
      </c>
    </row>
    <row r="916" spans="1:30" x14ac:dyDescent="0.35">
      <c r="A916" t="s">
        <v>324</v>
      </c>
      <c r="B916">
        <v>1149</v>
      </c>
      <c r="C916" t="s">
        <v>2628</v>
      </c>
      <c r="D916">
        <v>43006</v>
      </c>
      <c r="E916" t="s">
        <v>2628</v>
      </c>
      <c r="F916" t="s">
        <v>396</v>
      </c>
      <c r="H916">
        <v>1.9</v>
      </c>
      <c r="I916">
        <v>1.3</v>
      </c>
      <c r="K916" t="s">
        <v>296</v>
      </c>
      <c r="L916" t="s">
        <v>640</v>
      </c>
      <c r="M916" t="s">
        <v>398</v>
      </c>
      <c r="N916" t="s">
        <v>1792</v>
      </c>
      <c r="O916">
        <v>1.5</v>
      </c>
      <c r="P916" t="s">
        <v>306</v>
      </c>
      <c r="Q916" s="164">
        <v>36900</v>
      </c>
      <c r="R916" s="164">
        <v>37135</v>
      </c>
      <c r="T916" t="s">
        <v>2629</v>
      </c>
      <c r="V916" t="s">
        <v>2630</v>
      </c>
      <c r="W916" t="s">
        <v>2631</v>
      </c>
      <c r="X916" t="s">
        <v>2628</v>
      </c>
      <c r="Y916" t="s">
        <v>2630</v>
      </c>
      <c r="Z916" t="s">
        <v>2637</v>
      </c>
      <c r="AC916" t="s">
        <v>341</v>
      </c>
      <c r="AD916" s="176">
        <v>1.9</v>
      </c>
    </row>
    <row r="917" spans="1:30" x14ac:dyDescent="0.35">
      <c r="A917" t="s">
        <v>309</v>
      </c>
      <c r="B917">
        <v>1136</v>
      </c>
      <c r="C917" t="s">
        <v>2628</v>
      </c>
      <c r="D917">
        <v>43006</v>
      </c>
      <c r="E917" t="s">
        <v>2628</v>
      </c>
      <c r="F917" t="s">
        <v>396</v>
      </c>
      <c r="H917">
        <v>1.9</v>
      </c>
      <c r="I917">
        <v>1.3</v>
      </c>
      <c r="K917" t="s">
        <v>296</v>
      </c>
      <c r="L917" t="s">
        <v>640</v>
      </c>
      <c r="M917" t="s">
        <v>398</v>
      </c>
      <c r="N917" t="s">
        <v>1792</v>
      </c>
      <c r="O917">
        <v>1.5</v>
      </c>
      <c r="P917" t="s">
        <v>306</v>
      </c>
      <c r="Q917" s="164">
        <v>37264</v>
      </c>
      <c r="R917" s="164">
        <v>37469</v>
      </c>
      <c r="T917" t="s">
        <v>2629</v>
      </c>
      <c r="V917" t="s">
        <v>2630</v>
      </c>
      <c r="W917" t="s">
        <v>2631</v>
      </c>
      <c r="X917" t="s">
        <v>2628</v>
      </c>
      <c r="Y917" t="s">
        <v>2630</v>
      </c>
      <c r="Z917" t="s">
        <v>2638</v>
      </c>
      <c r="AC917" t="s">
        <v>341</v>
      </c>
      <c r="AD917" s="176">
        <v>1.9</v>
      </c>
    </row>
    <row r="918" spans="1:30" x14ac:dyDescent="0.35">
      <c r="A918" t="s">
        <v>482</v>
      </c>
      <c r="B918">
        <v>1168</v>
      </c>
      <c r="C918" t="s">
        <v>2628</v>
      </c>
      <c r="D918">
        <v>43006</v>
      </c>
      <c r="E918" t="s">
        <v>2628</v>
      </c>
      <c r="F918" t="s">
        <v>396</v>
      </c>
      <c r="H918">
        <v>1.9</v>
      </c>
      <c r="I918">
        <v>1.3</v>
      </c>
      <c r="K918" t="s">
        <v>296</v>
      </c>
      <c r="L918" t="s">
        <v>640</v>
      </c>
      <c r="M918" t="s">
        <v>398</v>
      </c>
      <c r="N918" t="s">
        <v>1792</v>
      </c>
      <c r="O918">
        <v>1.5</v>
      </c>
      <c r="P918" t="s">
        <v>306</v>
      </c>
      <c r="Q918" s="164">
        <v>37265</v>
      </c>
      <c r="R918" s="164">
        <v>37500</v>
      </c>
      <c r="T918" t="s">
        <v>2629</v>
      </c>
      <c r="V918" t="s">
        <v>2630</v>
      </c>
      <c r="W918" t="s">
        <v>2631</v>
      </c>
      <c r="X918" t="s">
        <v>2628</v>
      </c>
      <c r="Y918" t="s">
        <v>2630</v>
      </c>
      <c r="Z918" t="s">
        <v>2639</v>
      </c>
      <c r="AC918" t="s">
        <v>341</v>
      </c>
      <c r="AD918" s="176">
        <v>1.9</v>
      </c>
    </row>
    <row r="919" spans="1:30" x14ac:dyDescent="0.35">
      <c r="A919" t="s">
        <v>584</v>
      </c>
      <c r="B919">
        <v>1279</v>
      </c>
      <c r="C919" t="s">
        <v>2628</v>
      </c>
      <c r="D919">
        <v>43006</v>
      </c>
      <c r="E919" t="s">
        <v>2628</v>
      </c>
      <c r="F919" t="s">
        <v>396</v>
      </c>
      <c r="H919">
        <v>1.9</v>
      </c>
      <c r="I919">
        <v>1.3</v>
      </c>
      <c r="K919" t="s">
        <v>296</v>
      </c>
      <c r="L919" t="s">
        <v>640</v>
      </c>
      <c r="M919" t="s">
        <v>398</v>
      </c>
      <c r="N919" t="s">
        <v>1792</v>
      </c>
      <c r="O919">
        <v>1.5</v>
      </c>
      <c r="P919" t="s">
        <v>306</v>
      </c>
      <c r="Q919" s="164">
        <v>37265</v>
      </c>
      <c r="R919" s="164">
        <v>37500</v>
      </c>
      <c r="T919" t="s">
        <v>2629</v>
      </c>
      <c r="V919" t="s">
        <v>2630</v>
      </c>
      <c r="W919" t="s">
        <v>2631</v>
      </c>
      <c r="X919" t="s">
        <v>2628</v>
      </c>
      <c r="Y919" t="s">
        <v>2630</v>
      </c>
      <c r="Z919" t="s">
        <v>2640</v>
      </c>
      <c r="AC919" t="s">
        <v>341</v>
      </c>
      <c r="AD919" s="176">
        <v>1.9</v>
      </c>
    </row>
    <row r="920" spans="1:30" x14ac:dyDescent="0.35">
      <c r="A920" t="s">
        <v>375</v>
      </c>
      <c r="B920">
        <v>1150</v>
      </c>
      <c r="C920" t="s">
        <v>2641</v>
      </c>
      <c r="D920">
        <v>43006</v>
      </c>
      <c r="E920" t="s">
        <v>2628</v>
      </c>
      <c r="F920" t="s">
        <v>396</v>
      </c>
      <c r="H920">
        <v>1.9</v>
      </c>
      <c r="I920">
        <v>1.3</v>
      </c>
      <c r="K920" t="s">
        <v>296</v>
      </c>
      <c r="L920" t="s">
        <v>640</v>
      </c>
      <c r="M920" t="s">
        <v>398</v>
      </c>
      <c r="N920" t="s">
        <v>1792</v>
      </c>
      <c r="O920">
        <v>1.5</v>
      </c>
      <c r="P920" t="s">
        <v>1</v>
      </c>
      <c r="Q920" s="164">
        <v>39089</v>
      </c>
      <c r="R920" s="164">
        <v>39264</v>
      </c>
      <c r="T920" t="s">
        <v>2629</v>
      </c>
      <c r="V920" t="s">
        <v>2630</v>
      </c>
      <c r="W920" t="s">
        <v>2631</v>
      </c>
      <c r="X920" t="s">
        <v>2628</v>
      </c>
      <c r="Y920" t="s">
        <v>2630</v>
      </c>
      <c r="Z920" t="s">
        <v>2642</v>
      </c>
      <c r="AA920" t="s">
        <v>1</v>
      </c>
      <c r="AC920" t="s">
        <v>338</v>
      </c>
      <c r="AD920" s="176">
        <v>1.9</v>
      </c>
    </row>
    <row r="921" spans="1:30" x14ac:dyDescent="0.35">
      <c r="A921" t="s">
        <v>434</v>
      </c>
      <c r="B921">
        <v>1087</v>
      </c>
      <c r="C921" t="s">
        <v>2628</v>
      </c>
      <c r="D921">
        <v>43006</v>
      </c>
      <c r="E921" t="s">
        <v>2628</v>
      </c>
      <c r="F921" t="s">
        <v>396</v>
      </c>
      <c r="H921">
        <v>1.9</v>
      </c>
      <c r="I921">
        <v>1.3</v>
      </c>
      <c r="K921" t="s">
        <v>296</v>
      </c>
      <c r="L921" t="s">
        <v>640</v>
      </c>
      <c r="M921" t="s">
        <v>398</v>
      </c>
      <c r="N921" t="s">
        <v>1792</v>
      </c>
      <c r="O921">
        <v>1.5</v>
      </c>
      <c r="P921" t="s">
        <v>306</v>
      </c>
      <c r="Q921" s="164">
        <v>37265</v>
      </c>
      <c r="R921" s="164">
        <v>37500</v>
      </c>
      <c r="T921" t="s">
        <v>2629</v>
      </c>
      <c r="V921" t="s">
        <v>2630</v>
      </c>
      <c r="W921" t="s">
        <v>2631</v>
      </c>
      <c r="X921" t="s">
        <v>2628</v>
      </c>
      <c r="Y921" t="s">
        <v>2630</v>
      </c>
      <c r="Z921" t="s">
        <v>2643</v>
      </c>
      <c r="AC921" t="s">
        <v>341</v>
      </c>
      <c r="AD921" s="176">
        <v>1.9</v>
      </c>
    </row>
    <row r="922" spans="1:30" x14ac:dyDescent="0.35">
      <c r="A922" t="s">
        <v>403</v>
      </c>
      <c r="B922">
        <v>1181</v>
      </c>
      <c r="C922" t="s">
        <v>2634</v>
      </c>
      <c r="D922">
        <v>43006</v>
      </c>
      <c r="E922" t="s">
        <v>2628</v>
      </c>
      <c r="F922" t="s">
        <v>396</v>
      </c>
      <c r="G922" s="163">
        <v>7400</v>
      </c>
      <c r="H922">
        <v>1.9</v>
      </c>
      <c r="I922">
        <v>1.3</v>
      </c>
      <c r="J922" t="s">
        <v>295</v>
      </c>
      <c r="K922" t="s">
        <v>296</v>
      </c>
      <c r="L922" t="s">
        <v>640</v>
      </c>
      <c r="M922" t="s">
        <v>398</v>
      </c>
      <c r="N922" t="s">
        <v>1792</v>
      </c>
      <c r="O922">
        <v>1.5</v>
      </c>
      <c r="P922" t="s">
        <v>306</v>
      </c>
      <c r="Q922" s="164">
        <v>43709</v>
      </c>
      <c r="R922" s="164">
        <v>43709</v>
      </c>
      <c r="T922" t="s">
        <v>2629</v>
      </c>
      <c r="V922" t="s">
        <v>2630</v>
      </c>
      <c r="W922" t="s">
        <v>2631</v>
      </c>
      <c r="X922" t="s">
        <v>2628</v>
      </c>
      <c r="Y922" t="s">
        <v>2630</v>
      </c>
      <c r="Z922" t="s">
        <v>2644</v>
      </c>
      <c r="AA922" t="s">
        <v>1</v>
      </c>
      <c r="AB922" s="164">
        <v>43665</v>
      </c>
      <c r="AC922" t="s">
        <v>341</v>
      </c>
      <c r="AD922" s="176">
        <v>1.9</v>
      </c>
    </row>
    <row r="923" spans="1:30" x14ac:dyDescent="0.35">
      <c r="A923" t="s">
        <v>414</v>
      </c>
      <c r="B923">
        <v>1198</v>
      </c>
      <c r="C923" t="s">
        <v>2628</v>
      </c>
      <c r="D923">
        <v>43006</v>
      </c>
      <c r="E923" t="s">
        <v>2628</v>
      </c>
      <c r="F923" t="s">
        <v>396</v>
      </c>
      <c r="H923">
        <v>1.9</v>
      </c>
      <c r="I923">
        <v>1.3</v>
      </c>
      <c r="K923" t="s">
        <v>296</v>
      </c>
      <c r="L923" t="s">
        <v>640</v>
      </c>
      <c r="M923" t="s">
        <v>398</v>
      </c>
      <c r="N923" t="s">
        <v>1792</v>
      </c>
      <c r="O923">
        <v>1.5</v>
      </c>
      <c r="P923" t="s">
        <v>306</v>
      </c>
      <c r="Q923" s="164">
        <v>37264</v>
      </c>
      <c r="R923" s="164">
        <v>37469</v>
      </c>
      <c r="T923" t="s">
        <v>2629</v>
      </c>
      <c r="V923" t="s">
        <v>2630</v>
      </c>
      <c r="W923" t="s">
        <v>2631</v>
      </c>
      <c r="X923" t="s">
        <v>2628</v>
      </c>
      <c r="Y923" t="s">
        <v>2630</v>
      </c>
      <c r="Z923" t="s">
        <v>2645</v>
      </c>
      <c r="AC923" t="s">
        <v>341</v>
      </c>
      <c r="AD923" s="176">
        <v>1.9</v>
      </c>
    </row>
    <row r="924" spans="1:30" x14ac:dyDescent="0.35">
      <c r="A924" t="s">
        <v>314</v>
      </c>
      <c r="B924">
        <v>1231</v>
      </c>
      <c r="C924" t="s">
        <v>2628</v>
      </c>
      <c r="D924">
        <v>43006</v>
      </c>
      <c r="E924" t="s">
        <v>2628</v>
      </c>
      <c r="F924" t="s">
        <v>396</v>
      </c>
      <c r="H924">
        <v>1.9</v>
      </c>
      <c r="I924">
        <v>1.3</v>
      </c>
      <c r="K924" t="s">
        <v>296</v>
      </c>
      <c r="L924" t="s">
        <v>640</v>
      </c>
      <c r="M924" t="s">
        <v>398</v>
      </c>
      <c r="N924" t="s">
        <v>1792</v>
      </c>
      <c r="O924">
        <v>1.5</v>
      </c>
      <c r="P924" t="s">
        <v>306</v>
      </c>
      <c r="Q924" s="164">
        <v>37265</v>
      </c>
      <c r="R924" s="164">
        <v>37500</v>
      </c>
      <c r="T924" t="s">
        <v>2629</v>
      </c>
      <c r="V924" t="s">
        <v>2630</v>
      </c>
      <c r="W924" t="s">
        <v>2631</v>
      </c>
      <c r="X924" t="s">
        <v>2628</v>
      </c>
      <c r="Y924" t="s">
        <v>2630</v>
      </c>
      <c r="Z924" t="s">
        <v>2646</v>
      </c>
      <c r="AC924" t="s">
        <v>341</v>
      </c>
      <c r="AD924" s="176">
        <v>1.9</v>
      </c>
    </row>
    <row r="925" spans="1:30" x14ac:dyDescent="0.35">
      <c r="A925" t="s">
        <v>499</v>
      </c>
      <c r="B925">
        <v>1180</v>
      </c>
      <c r="C925" t="s">
        <v>2628</v>
      </c>
      <c r="D925">
        <v>43006</v>
      </c>
      <c r="E925" t="s">
        <v>2628</v>
      </c>
      <c r="F925" t="s">
        <v>396</v>
      </c>
      <c r="H925">
        <v>1.9</v>
      </c>
      <c r="I925">
        <v>1.3</v>
      </c>
      <c r="K925" t="s">
        <v>296</v>
      </c>
      <c r="L925" t="s">
        <v>640</v>
      </c>
      <c r="M925" t="s">
        <v>398</v>
      </c>
      <c r="N925" t="s">
        <v>1792</v>
      </c>
      <c r="O925">
        <v>1.5</v>
      </c>
      <c r="P925" t="s">
        <v>306</v>
      </c>
      <c r="Q925" t="s">
        <v>2647</v>
      </c>
      <c r="R925" s="164">
        <v>38231</v>
      </c>
      <c r="T925" t="s">
        <v>2629</v>
      </c>
      <c r="V925" t="s">
        <v>2630</v>
      </c>
      <c r="W925" t="s">
        <v>2631</v>
      </c>
      <c r="X925" t="s">
        <v>2628</v>
      </c>
      <c r="Y925" t="s">
        <v>2630</v>
      </c>
      <c r="Z925" t="s">
        <v>2648</v>
      </c>
      <c r="AC925" t="s">
        <v>341</v>
      </c>
      <c r="AD925" s="176">
        <v>1.9</v>
      </c>
    </row>
    <row r="926" spans="1:30" x14ac:dyDescent="0.35">
      <c r="A926" t="s">
        <v>566</v>
      </c>
      <c r="B926">
        <v>1199</v>
      </c>
      <c r="C926" t="s">
        <v>2628</v>
      </c>
      <c r="D926">
        <v>43006</v>
      </c>
      <c r="E926" t="s">
        <v>2628</v>
      </c>
      <c r="F926" t="s">
        <v>396</v>
      </c>
      <c r="H926">
        <v>1.9</v>
      </c>
      <c r="I926">
        <v>1.3</v>
      </c>
      <c r="K926" t="s">
        <v>296</v>
      </c>
      <c r="L926" t="s">
        <v>640</v>
      </c>
      <c r="M926" t="s">
        <v>398</v>
      </c>
      <c r="N926" t="s">
        <v>1792</v>
      </c>
      <c r="O926">
        <v>1.5</v>
      </c>
      <c r="P926" t="s">
        <v>306</v>
      </c>
      <c r="Q926" s="164">
        <v>37622</v>
      </c>
      <c r="R926" s="164">
        <v>37622</v>
      </c>
      <c r="T926" t="s">
        <v>2629</v>
      </c>
      <c r="V926" t="s">
        <v>2630</v>
      </c>
      <c r="W926" t="s">
        <v>2631</v>
      </c>
      <c r="X926" t="s">
        <v>2628</v>
      </c>
      <c r="Y926" t="s">
        <v>2630</v>
      </c>
      <c r="Z926" t="s">
        <v>2649</v>
      </c>
      <c r="AC926" t="s">
        <v>341</v>
      </c>
      <c r="AD926" s="176">
        <v>1.9</v>
      </c>
    </row>
    <row r="927" spans="1:30" x14ac:dyDescent="0.35">
      <c r="A927" t="s">
        <v>438</v>
      </c>
      <c r="B927">
        <v>1225</v>
      </c>
      <c r="C927" t="s">
        <v>2634</v>
      </c>
      <c r="D927">
        <v>43006</v>
      </c>
      <c r="E927" t="s">
        <v>2628</v>
      </c>
      <c r="F927" t="s">
        <v>396</v>
      </c>
      <c r="H927">
        <v>1.9</v>
      </c>
      <c r="I927">
        <v>1.3</v>
      </c>
      <c r="K927" t="s">
        <v>296</v>
      </c>
      <c r="L927" t="s">
        <v>640</v>
      </c>
      <c r="M927" t="s">
        <v>398</v>
      </c>
      <c r="N927" t="s">
        <v>1792</v>
      </c>
      <c r="O927">
        <v>1.5</v>
      </c>
      <c r="P927" t="s">
        <v>306</v>
      </c>
      <c r="Q927" t="s">
        <v>744</v>
      </c>
      <c r="R927" s="164">
        <v>41518</v>
      </c>
      <c r="T927" t="s">
        <v>2629</v>
      </c>
      <c r="V927" t="s">
        <v>2630</v>
      </c>
      <c r="W927" t="s">
        <v>2631</v>
      </c>
      <c r="X927" t="s">
        <v>2628</v>
      </c>
      <c r="Y927" t="s">
        <v>2630</v>
      </c>
      <c r="Z927" t="s">
        <v>2650</v>
      </c>
      <c r="AC927" t="s">
        <v>341</v>
      </c>
      <c r="AD927" s="176">
        <v>1.9</v>
      </c>
    </row>
    <row r="928" spans="1:30" x14ac:dyDescent="0.35">
      <c r="A928" t="s">
        <v>305</v>
      </c>
      <c r="B928">
        <v>1277</v>
      </c>
      <c r="C928" t="s">
        <v>2651</v>
      </c>
      <c r="D928">
        <v>43007</v>
      </c>
      <c r="E928" t="s">
        <v>2652</v>
      </c>
      <c r="F928" t="s">
        <v>396</v>
      </c>
      <c r="H928">
        <v>1</v>
      </c>
      <c r="I928">
        <v>1.2</v>
      </c>
      <c r="K928" t="s">
        <v>296</v>
      </c>
      <c r="L928" t="s">
        <v>397</v>
      </c>
      <c r="M928" t="s">
        <v>398</v>
      </c>
      <c r="N928" t="s">
        <v>766</v>
      </c>
      <c r="O928">
        <v>1</v>
      </c>
      <c r="P928" t="s">
        <v>306</v>
      </c>
      <c r="Q928" s="164">
        <v>39788</v>
      </c>
      <c r="R928" s="164">
        <v>39692</v>
      </c>
      <c r="T928" t="s">
        <v>2653</v>
      </c>
      <c r="V928" t="s">
        <v>2654</v>
      </c>
      <c r="W928" t="s">
        <v>2655</v>
      </c>
      <c r="X928" t="s">
        <v>2652</v>
      </c>
      <c r="Y928" t="s">
        <v>2654</v>
      </c>
      <c r="Z928" t="s">
        <v>2656</v>
      </c>
      <c r="AC928" t="s">
        <v>366</v>
      </c>
      <c r="AD928" s="176">
        <v>1</v>
      </c>
    </row>
    <row r="929" spans="1:31" x14ac:dyDescent="0.35">
      <c r="A929" t="s">
        <v>469</v>
      </c>
      <c r="B929">
        <v>1032</v>
      </c>
      <c r="C929" t="s">
        <v>2652</v>
      </c>
      <c r="D929">
        <v>43007</v>
      </c>
      <c r="E929" t="s">
        <v>2652</v>
      </c>
      <c r="F929" t="s">
        <v>396</v>
      </c>
      <c r="H929">
        <v>1</v>
      </c>
      <c r="I929">
        <v>1.2</v>
      </c>
      <c r="K929" t="s">
        <v>404</v>
      </c>
      <c r="L929" t="s">
        <v>410</v>
      </c>
      <c r="M929" t="s">
        <v>398</v>
      </c>
      <c r="N929" t="s">
        <v>766</v>
      </c>
      <c r="O929">
        <v>1</v>
      </c>
      <c r="P929" t="s">
        <v>306</v>
      </c>
      <c r="Q929" t="s">
        <v>2657</v>
      </c>
      <c r="R929" s="164">
        <v>30559</v>
      </c>
      <c r="S929" s="164">
        <v>30559</v>
      </c>
      <c r="T929" t="s">
        <v>2653</v>
      </c>
      <c r="V929" t="s">
        <v>2654</v>
      </c>
      <c r="W929" t="s">
        <v>2655</v>
      </c>
      <c r="X929" t="s">
        <v>2652</v>
      </c>
      <c r="Y929" t="s">
        <v>2654</v>
      </c>
      <c r="Z929" t="s">
        <v>2658</v>
      </c>
      <c r="AC929" t="s">
        <v>366</v>
      </c>
      <c r="AD929" s="176">
        <v>1</v>
      </c>
    </row>
    <row r="930" spans="1:31" x14ac:dyDescent="0.35">
      <c r="A930" t="s">
        <v>375</v>
      </c>
      <c r="B930">
        <v>1149</v>
      </c>
      <c r="C930" t="s">
        <v>2659</v>
      </c>
      <c r="D930">
        <v>43007</v>
      </c>
      <c r="E930" t="s">
        <v>2652</v>
      </c>
      <c r="F930" t="s">
        <v>396</v>
      </c>
      <c r="H930">
        <v>1</v>
      </c>
      <c r="I930">
        <v>1.2</v>
      </c>
      <c r="K930" t="s">
        <v>296</v>
      </c>
      <c r="L930" t="s">
        <v>397</v>
      </c>
      <c r="M930" t="s">
        <v>398</v>
      </c>
      <c r="N930" t="s">
        <v>766</v>
      </c>
      <c r="O930">
        <v>1</v>
      </c>
      <c r="P930" t="s">
        <v>1</v>
      </c>
      <c r="Q930" s="164">
        <v>39150</v>
      </c>
      <c r="R930" s="164">
        <v>39328</v>
      </c>
      <c r="T930" t="s">
        <v>2653</v>
      </c>
      <c r="V930" t="s">
        <v>2654</v>
      </c>
      <c r="W930" t="s">
        <v>2655</v>
      </c>
      <c r="X930" t="s">
        <v>2652</v>
      </c>
      <c r="Y930" t="s">
        <v>2654</v>
      </c>
      <c r="Z930" t="s">
        <v>2660</v>
      </c>
      <c r="AA930" t="s">
        <v>1</v>
      </c>
      <c r="AC930" t="s">
        <v>366</v>
      </c>
      <c r="AD930" s="176">
        <v>1</v>
      </c>
    </row>
    <row r="931" spans="1:31" x14ac:dyDescent="0.35">
      <c r="A931" t="s">
        <v>447</v>
      </c>
      <c r="B931">
        <v>1236</v>
      </c>
      <c r="C931" t="s">
        <v>2661</v>
      </c>
      <c r="D931">
        <v>43007</v>
      </c>
      <c r="E931" t="s">
        <v>2652</v>
      </c>
      <c r="F931" t="s">
        <v>396</v>
      </c>
      <c r="H931">
        <v>1</v>
      </c>
      <c r="I931">
        <v>1.2</v>
      </c>
      <c r="K931" t="s">
        <v>296</v>
      </c>
      <c r="L931" t="s">
        <v>397</v>
      </c>
      <c r="M931" t="s">
        <v>398</v>
      </c>
      <c r="N931" t="s">
        <v>766</v>
      </c>
      <c r="O931">
        <v>1</v>
      </c>
      <c r="P931" t="s">
        <v>306</v>
      </c>
      <c r="Q931" t="s">
        <v>2662</v>
      </c>
      <c r="R931" s="164">
        <v>40057</v>
      </c>
      <c r="T931" t="s">
        <v>2653</v>
      </c>
      <c r="V931" t="s">
        <v>2654</v>
      </c>
      <c r="W931" t="s">
        <v>2655</v>
      </c>
      <c r="X931" t="s">
        <v>2652</v>
      </c>
      <c r="Y931" t="s">
        <v>2654</v>
      </c>
      <c r="Z931" t="s">
        <v>2663</v>
      </c>
      <c r="AC931" t="s">
        <v>366</v>
      </c>
      <c r="AD931" s="176">
        <v>1</v>
      </c>
    </row>
    <row r="932" spans="1:31" x14ac:dyDescent="0.35">
      <c r="A932" t="s">
        <v>414</v>
      </c>
      <c r="B932">
        <v>1124</v>
      </c>
      <c r="C932" t="s">
        <v>2664</v>
      </c>
      <c r="D932">
        <v>43007</v>
      </c>
      <c r="E932" t="s">
        <v>2652</v>
      </c>
      <c r="F932" t="s">
        <v>396</v>
      </c>
      <c r="H932">
        <v>1</v>
      </c>
      <c r="I932">
        <v>1.2</v>
      </c>
      <c r="K932" t="s">
        <v>404</v>
      </c>
      <c r="L932" t="s">
        <v>397</v>
      </c>
      <c r="M932" t="s">
        <v>398</v>
      </c>
      <c r="N932" t="s">
        <v>766</v>
      </c>
      <c r="O932">
        <v>1</v>
      </c>
      <c r="P932" t="s">
        <v>306</v>
      </c>
      <c r="Q932" s="164">
        <v>31778</v>
      </c>
      <c r="R932" s="164">
        <v>31778</v>
      </c>
      <c r="S932" s="164">
        <v>40148</v>
      </c>
      <c r="T932" t="s">
        <v>2653</v>
      </c>
      <c r="V932" t="s">
        <v>2654</v>
      </c>
      <c r="W932" t="s">
        <v>2655</v>
      </c>
      <c r="X932" t="s">
        <v>2652</v>
      </c>
      <c r="Y932" t="s">
        <v>2654</v>
      </c>
      <c r="Z932" t="s">
        <v>2665</v>
      </c>
      <c r="AC932" t="s">
        <v>366</v>
      </c>
      <c r="AD932" s="176">
        <v>1</v>
      </c>
    </row>
    <row r="933" spans="1:31" x14ac:dyDescent="0.35">
      <c r="A933" t="s">
        <v>419</v>
      </c>
      <c r="B933">
        <v>1083</v>
      </c>
      <c r="C933" t="s">
        <v>2666</v>
      </c>
      <c r="D933">
        <v>43007</v>
      </c>
      <c r="E933" t="s">
        <v>2652</v>
      </c>
      <c r="F933" t="s">
        <v>396</v>
      </c>
      <c r="H933">
        <v>1</v>
      </c>
      <c r="I933">
        <v>1.2</v>
      </c>
      <c r="K933" t="s">
        <v>404</v>
      </c>
      <c r="L933" t="s">
        <v>397</v>
      </c>
      <c r="M933" t="s">
        <v>398</v>
      </c>
      <c r="N933" t="s">
        <v>766</v>
      </c>
      <c r="O933">
        <v>1</v>
      </c>
      <c r="P933" t="s">
        <v>306</v>
      </c>
      <c r="Q933" s="164">
        <v>32151</v>
      </c>
      <c r="R933" s="164">
        <v>32387</v>
      </c>
      <c r="S933" s="164">
        <v>38231</v>
      </c>
      <c r="T933" t="s">
        <v>2653</v>
      </c>
      <c r="V933" t="s">
        <v>2654</v>
      </c>
      <c r="W933" t="s">
        <v>2655</v>
      </c>
      <c r="X933" t="s">
        <v>2652</v>
      </c>
      <c r="Y933" t="s">
        <v>2654</v>
      </c>
      <c r="Z933" t="s">
        <v>2667</v>
      </c>
      <c r="AC933" t="s">
        <v>366</v>
      </c>
      <c r="AD933" s="176">
        <v>1</v>
      </c>
    </row>
    <row r="934" spans="1:31" x14ac:dyDescent="0.35">
      <c r="A934" t="s">
        <v>438</v>
      </c>
      <c r="B934">
        <v>1047</v>
      </c>
      <c r="C934" t="s">
        <v>2668</v>
      </c>
      <c r="D934">
        <v>43007</v>
      </c>
      <c r="E934" t="s">
        <v>2652</v>
      </c>
      <c r="F934" t="s">
        <v>396</v>
      </c>
      <c r="H934">
        <v>1</v>
      </c>
      <c r="I934">
        <v>1.2</v>
      </c>
      <c r="K934" t="s">
        <v>404</v>
      </c>
      <c r="L934" t="s">
        <v>410</v>
      </c>
      <c r="M934" t="s">
        <v>398</v>
      </c>
      <c r="N934" t="s">
        <v>766</v>
      </c>
      <c r="O934">
        <v>1</v>
      </c>
      <c r="P934" t="s">
        <v>306</v>
      </c>
      <c r="Q934" s="164">
        <v>32874</v>
      </c>
      <c r="R934" s="164">
        <v>32874</v>
      </c>
      <c r="S934" s="164">
        <v>32874</v>
      </c>
      <c r="T934" t="s">
        <v>2653</v>
      </c>
      <c r="V934" t="s">
        <v>2654</v>
      </c>
      <c r="W934" t="s">
        <v>2655</v>
      </c>
      <c r="X934" t="s">
        <v>2652</v>
      </c>
      <c r="Y934" t="s">
        <v>2654</v>
      </c>
      <c r="Z934" t="s">
        <v>2669</v>
      </c>
      <c r="AC934" t="s">
        <v>366</v>
      </c>
      <c r="AD934" s="176">
        <v>1</v>
      </c>
    </row>
    <row r="935" spans="1:31" x14ac:dyDescent="0.35">
      <c r="A935" t="s">
        <v>476</v>
      </c>
      <c r="B935">
        <v>1306</v>
      </c>
      <c r="C935" t="s">
        <v>2670</v>
      </c>
      <c r="D935">
        <v>43011</v>
      </c>
      <c r="E935" t="s">
        <v>2670</v>
      </c>
      <c r="F935" t="s">
        <v>396</v>
      </c>
      <c r="H935">
        <v>1.9</v>
      </c>
      <c r="I935">
        <v>0.9</v>
      </c>
      <c r="K935" t="s">
        <v>296</v>
      </c>
      <c r="L935" t="s">
        <v>397</v>
      </c>
      <c r="M935" t="s">
        <v>398</v>
      </c>
      <c r="N935" t="s">
        <v>1792</v>
      </c>
      <c r="O935">
        <v>1</v>
      </c>
      <c r="P935" t="s">
        <v>306</v>
      </c>
      <c r="Q935" t="s">
        <v>885</v>
      </c>
      <c r="R935" s="164">
        <v>42005</v>
      </c>
      <c r="T935" t="s">
        <v>2671</v>
      </c>
      <c r="V935" t="s">
        <v>2672</v>
      </c>
      <c r="W935" t="s">
        <v>2673</v>
      </c>
      <c r="X935" t="s">
        <v>2670</v>
      </c>
      <c r="Y935" t="s">
        <v>2672</v>
      </c>
      <c r="Z935" t="s">
        <v>2674</v>
      </c>
      <c r="AC935" t="s">
        <v>341</v>
      </c>
      <c r="AD935" s="176">
        <v>1.3</v>
      </c>
    </row>
    <row r="936" spans="1:31" x14ac:dyDescent="0.35">
      <c r="A936" t="s">
        <v>476</v>
      </c>
      <c r="B936">
        <v>1308</v>
      </c>
      <c r="C936" t="s">
        <v>2675</v>
      </c>
      <c r="D936">
        <v>43012</v>
      </c>
      <c r="E936" t="s">
        <v>2675</v>
      </c>
      <c r="F936" t="s">
        <v>396</v>
      </c>
      <c r="H936">
        <v>1</v>
      </c>
      <c r="I936">
        <v>1</v>
      </c>
      <c r="K936" t="s">
        <v>296</v>
      </c>
      <c r="L936" t="s">
        <v>397</v>
      </c>
      <c r="M936" t="s">
        <v>398</v>
      </c>
      <c r="N936" t="s">
        <v>766</v>
      </c>
      <c r="O936">
        <v>1</v>
      </c>
      <c r="P936" t="s">
        <v>306</v>
      </c>
      <c r="Q936" t="s">
        <v>2402</v>
      </c>
      <c r="R936" s="164">
        <v>42248</v>
      </c>
      <c r="T936" t="s">
        <v>2676</v>
      </c>
      <c r="V936" t="s">
        <v>2677</v>
      </c>
      <c r="W936" t="s">
        <v>2678</v>
      </c>
      <c r="X936" t="s">
        <v>2675</v>
      </c>
      <c r="Y936" t="s">
        <v>2679</v>
      </c>
      <c r="Z936" t="s">
        <v>2680</v>
      </c>
      <c r="AC936" t="s">
        <v>366</v>
      </c>
      <c r="AD936" s="176">
        <v>1</v>
      </c>
    </row>
    <row r="937" spans="1:31" x14ac:dyDescent="0.35">
      <c r="A937" t="s">
        <v>309</v>
      </c>
      <c r="B937">
        <v>1188</v>
      </c>
      <c r="C937" t="s">
        <v>2681</v>
      </c>
      <c r="D937">
        <v>43015</v>
      </c>
      <c r="E937" t="s">
        <v>2681</v>
      </c>
      <c r="F937" t="s">
        <v>396</v>
      </c>
      <c r="H937">
        <v>1</v>
      </c>
      <c r="I937">
        <v>0.9</v>
      </c>
      <c r="K937" t="s">
        <v>296</v>
      </c>
      <c r="L937" t="s">
        <v>397</v>
      </c>
      <c r="M937" t="s">
        <v>398</v>
      </c>
      <c r="N937" t="s">
        <v>766</v>
      </c>
      <c r="O937">
        <v>1</v>
      </c>
      <c r="P937" t="s">
        <v>306</v>
      </c>
      <c r="Q937" t="s">
        <v>914</v>
      </c>
      <c r="R937" s="164">
        <v>40787</v>
      </c>
      <c r="T937" t="s">
        <v>2682</v>
      </c>
      <c r="V937" t="s">
        <v>2683</v>
      </c>
      <c r="W937" t="s">
        <v>2684</v>
      </c>
      <c r="X937" t="s">
        <v>2681</v>
      </c>
      <c r="Y937" t="s">
        <v>2685</v>
      </c>
      <c r="Z937" t="s">
        <v>2686</v>
      </c>
      <c r="AC937" t="s">
        <v>366</v>
      </c>
      <c r="AD937" s="176">
        <v>1</v>
      </c>
    </row>
    <row r="938" spans="1:31" x14ac:dyDescent="0.35">
      <c r="A938" t="s">
        <v>482</v>
      </c>
      <c r="B938">
        <v>1252</v>
      </c>
      <c r="C938" t="s">
        <v>2687</v>
      </c>
      <c r="D938">
        <v>43018</v>
      </c>
      <c r="E938" t="s">
        <v>2687</v>
      </c>
      <c r="F938" t="s">
        <v>396</v>
      </c>
      <c r="H938" s="174">
        <f>AD938</f>
        <v>1</v>
      </c>
      <c r="I938">
        <v>0.8</v>
      </c>
      <c r="K938" t="s">
        <v>296</v>
      </c>
      <c r="L938" t="s">
        <v>397</v>
      </c>
      <c r="M938" t="s">
        <v>398</v>
      </c>
      <c r="N938" t="s">
        <v>766</v>
      </c>
      <c r="O938">
        <v>1</v>
      </c>
      <c r="P938" t="s">
        <v>306</v>
      </c>
      <c r="Q938" s="164">
        <v>41275</v>
      </c>
      <c r="R938" s="164">
        <v>41275</v>
      </c>
      <c r="T938" t="s">
        <v>2688</v>
      </c>
      <c r="V938" t="s">
        <v>2689</v>
      </c>
      <c r="W938" t="s">
        <v>2690</v>
      </c>
      <c r="X938" t="s">
        <v>2687</v>
      </c>
      <c r="Y938" t="s">
        <v>2689</v>
      </c>
      <c r="Z938" t="s">
        <v>2691</v>
      </c>
      <c r="AC938" t="s">
        <v>366</v>
      </c>
      <c r="AD938" s="176">
        <v>1</v>
      </c>
      <c r="AE938" s="177" t="s">
        <v>16953</v>
      </c>
    </row>
    <row r="939" spans="1:31" x14ac:dyDescent="0.35">
      <c r="A939" t="s">
        <v>324</v>
      </c>
      <c r="B939">
        <v>1221</v>
      </c>
      <c r="C939" t="s">
        <v>2692</v>
      </c>
      <c r="D939">
        <v>43102</v>
      </c>
      <c r="E939" t="s">
        <v>2692</v>
      </c>
      <c r="F939" t="s">
        <v>396</v>
      </c>
      <c r="H939" s="174">
        <f t="shared" ref="H939:H940" si="37">AD939</f>
        <v>1.3</v>
      </c>
      <c r="I939">
        <v>0.6</v>
      </c>
      <c r="K939" t="s">
        <v>404</v>
      </c>
      <c r="L939" t="s">
        <v>502</v>
      </c>
      <c r="M939" t="s">
        <v>398</v>
      </c>
      <c r="N939" t="s">
        <v>1038</v>
      </c>
      <c r="O939">
        <v>0.5</v>
      </c>
      <c r="P939" t="s">
        <v>306</v>
      </c>
      <c r="Q939" s="164">
        <v>39456</v>
      </c>
      <c r="R939" s="164">
        <v>39692</v>
      </c>
      <c r="S939" s="164">
        <v>45536</v>
      </c>
      <c r="T939" t="s">
        <v>2693</v>
      </c>
      <c r="V939" t="s">
        <v>2694</v>
      </c>
      <c r="W939" t="s">
        <v>2695</v>
      </c>
      <c r="X939" t="s">
        <v>2692</v>
      </c>
      <c r="Y939" t="s">
        <v>2696</v>
      </c>
      <c r="Z939" t="s">
        <v>2697</v>
      </c>
      <c r="AC939" t="s">
        <v>308</v>
      </c>
      <c r="AD939" s="176">
        <v>1.3</v>
      </c>
      <c r="AE939" s="177" t="s">
        <v>16954</v>
      </c>
    </row>
    <row r="940" spans="1:31" x14ac:dyDescent="0.35">
      <c r="A940" t="s">
        <v>324</v>
      </c>
      <c r="B940">
        <v>1222</v>
      </c>
      <c r="C940" t="s">
        <v>2698</v>
      </c>
      <c r="D940">
        <v>43103</v>
      </c>
      <c r="E940" t="s">
        <v>2698</v>
      </c>
      <c r="F940" t="s">
        <v>396</v>
      </c>
      <c r="H940" s="174">
        <f t="shared" si="37"/>
        <v>1.1000000000000001</v>
      </c>
      <c r="I940">
        <v>0.5</v>
      </c>
      <c r="K940" t="s">
        <v>404</v>
      </c>
      <c r="L940" t="s">
        <v>502</v>
      </c>
      <c r="M940" t="s">
        <v>398</v>
      </c>
      <c r="N940" t="s">
        <v>1038</v>
      </c>
      <c r="O940">
        <v>0.5</v>
      </c>
      <c r="P940" t="s">
        <v>306</v>
      </c>
      <c r="Q940" s="164">
        <v>39456</v>
      </c>
      <c r="R940" s="164">
        <v>39692</v>
      </c>
      <c r="S940" s="164">
        <v>45536</v>
      </c>
      <c r="T940" t="s">
        <v>2699</v>
      </c>
      <c r="V940" t="s">
        <v>2700</v>
      </c>
      <c r="W940" t="s">
        <v>2701</v>
      </c>
      <c r="X940" t="s">
        <v>2702</v>
      </c>
      <c r="Y940" t="s">
        <v>2703</v>
      </c>
      <c r="Z940" t="s">
        <v>2704</v>
      </c>
      <c r="AC940" t="s">
        <v>308</v>
      </c>
      <c r="AD940" s="176">
        <v>1.1000000000000001</v>
      </c>
      <c r="AE940" s="177" t="s">
        <v>16954</v>
      </c>
    </row>
    <row r="941" spans="1:31" x14ac:dyDescent="0.35">
      <c r="A941" t="s">
        <v>454</v>
      </c>
      <c r="B941">
        <v>1380</v>
      </c>
      <c r="C941" t="s">
        <v>2705</v>
      </c>
      <c r="D941">
        <v>43106</v>
      </c>
      <c r="E941" t="s">
        <v>2706</v>
      </c>
      <c r="F941" t="s">
        <v>396</v>
      </c>
      <c r="H941">
        <v>2.6</v>
      </c>
      <c r="I941">
        <v>1</v>
      </c>
      <c r="K941" t="s">
        <v>296</v>
      </c>
      <c r="L941" t="s">
        <v>397</v>
      </c>
      <c r="M941" t="s">
        <v>398</v>
      </c>
      <c r="N941" t="s">
        <v>1038</v>
      </c>
      <c r="O941">
        <v>1</v>
      </c>
      <c r="P941" t="s">
        <v>306</v>
      </c>
      <c r="Q941" t="s">
        <v>2707</v>
      </c>
      <c r="R941" s="164">
        <v>38961</v>
      </c>
      <c r="T941" t="s">
        <v>2708</v>
      </c>
      <c r="V941" t="s">
        <v>2709</v>
      </c>
      <c r="W941" t="s">
        <v>2710</v>
      </c>
      <c r="X941" t="s">
        <v>2706</v>
      </c>
      <c r="Y941" t="s">
        <v>2709</v>
      </c>
      <c r="Z941" t="s">
        <v>2711</v>
      </c>
      <c r="AC941" t="s">
        <v>308</v>
      </c>
      <c r="AD941" s="176">
        <v>1.3</v>
      </c>
    </row>
    <row r="942" spans="1:31" x14ac:dyDescent="0.35">
      <c r="A942" t="s">
        <v>305</v>
      </c>
      <c r="B942">
        <v>1249</v>
      </c>
      <c r="C942" t="s">
        <v>2705</v>
      </c>
      <c r="D942">
        <v>43106</v>
      </c>
      <c r="E942" t="s">
        <v>2706</v>
      </c>
      <c r="F942" t="s">
        <v>396</v>
      </c>
      <c r="H942">
        <v>2.6</v>
      </c>
      <c r="I942">
        <v>1</v>
      </c>
      <c r="K942" t="s">
        <v>404</v>
      </c>
      <c r="L942" t="s">
        <v>397</v>
      </c>
      <c r="M942" t="s">
        <v>398</v>
      </c>
      <c r="N942" t="s">
        <v>1038</v>
      </c>
      <c r="O942">
        <v>1</v>
      </c>
      <c r="P942" t="s">
        <v>306</v>
      </c>
      <c r="Q942" s="164">
        <v>36900</v>
      </c>
      <c r="R942" s="164">
        <v>37135</v>
      </c>
      <c r="S942" s="164">
        <v>45536</v>
      </c>
      <c r="T942" t="s">
        <v>2708</v>
      </c>
      <c r="V942" t="s">
        <v>2709</v>
      </c>
      <c r="W942" t="s">
        <v>2710</v>
      </c>
      <c r="X942" t="s">
        <v>2706</v>
      </c>
      <c r="Y942" t="s">
        <v>2709</v>
      </c>
      <c r="Z942" t="s">
        <v>2712</v>
      </c>
      <c r="AC942" t="s">
        <v>308</v>
      </c>
      <c r="AD942" s="176">
        <v>1.3</v>
      </c>
    </row>
    <row r="943" spans="1:31" x14ac:dyDescent="0.35">
      <c r="A943" t="s">
        <v>408</v>
      </c>
      <c r="B943">
        <v>1250</v>
      </c>
      <c r="C943" t="s">
        <v>2713</v>
      </c>
      <c r="D943">
        <v>43106</v>
      </c>
      <c r="E943" t="s">
        <v>2706</v>
      </c>
      <c r="F943" t="s">
        <v>396</v>
      </c>
      <c r="H943">
        <v>2.6</v>
      </c>
      <c r="I943">
        <v>1</v>
      </c>
      <c r="K943" t="s">
        <v>296</v>
      </c>
      <c r="L943" t="s">
        <v>397</v>
      </c>
      <c r="M943" t="s">
        <v>398</v>
      </c>
      <c r="N943" t="s">
        <v>1038</v>
      </c>
      <c r="O943">
        <v>1</v>
      </c>
      <c r="P943" t="s">
        <v>306</v>
      </c>
      <c r="Q943" t="s">
        <v>2714</v>
      </c>
      <c r="R943" s="164">
        <v>40422</v>
      </c>
      <c r="T943" t="s">
        <v>2708</v>
      </c>
      <c r="V943" t="s">
        <v>2709</v>
      </c>
      <c r="W943" t="s">
        <v>2710</v>
      </c>
      <c r="X943" t="s">
        <v>2706</v>
      </c>
      <c r="Y943" t="s">
        <v>2709</v>
      </c>
      <c r="Z943" t="s">
        <v>2715</v>
      </c>
      <c r="AC943" t="s">
        <v>308</v>
      </c>
      <c r="AD943" s="176">
        <v>1.3</v>
      </c>
    </row>
    <row r="944" spans="1:31" x14ac:dyDescent="0.35">
      <c r="A944" t="s">
        <v>324</v>
      </c>
      <c r="B944">
        <v>1298</v>
      </c>
      <c r="C944" t="s">
        <v>2706</v>
      </c>
      <c r="D944">
        <v>43106</v>
      </c>
      <c r="E944" t="s">
        <v>2706</v>
      </c>
      <c r="F944" t="s">
        <v>396</v>
      </c>
      <c r="G944" s="163">
        <v>2758</v>
      </c>
      <c r="H944">
        <v>2.6</v>
      </c>
      <c r="I944">
        <v>1</v>
      </c>
      <c r="J944" t="s">
        <v>1</v>
      </c>
      <c r="K944" t="s">
        <v>296</v>
      </c>
      <c r="L944" t="s">
        <v>397</v>
      </c>
      <c r="M944" t="s">
        <v>398</v>
      </c>
      <c r="N944" t="s">
        <v>1038</v>
      </c>
      <c r="O944">
        <v>1</v>
      </c>
      <c r="P944" t="s">
        <v>306</v>
      </c>
      <c r="Q944" s="164">
        <v>42195</v>
      </c>
      <c r="R944" s="164">
        <v>42979</v>
      </c>
      <c r="T944" t="s">
        <v>2708</v>
      </c>
      <c r="V944" t="s">
        <v>2709</v>
      </c>
      <c r="W944" t="s">
        <v>2710</v>
      </c>
      <c r="X944" t="s">
        <v>2706</v>
      </c>
      <c r="Y944" t="s">
        <v>2709</v>
      </c>
      <c r="Z944" t="s">
        <v>2716</v>
      </c>
      <c r="AA944" t="s">
        <v>1</v>
      </c>
      <c r="AB944" s="164">
        <v>42422</v>
      </c>
      <c r="AC944" t="s">
        <v>308</v>
      </c>
      <c r="AD944" s="176">
        <v>1.3</v>
      </c>
    </row>
    <row r="945" spans="1:30" x14ac:dyDescent="0.35">
      <c r="A945" t="s">
        <v>482</v>
      </c>
      <c r="B945">
        <v>1274</v>
      </c>
      <c r="C945" t="s">
        <v>2706</v>
      </c>
      <c r="D945">
        <v>43106</v>
      </c>
      <c r="E945" t="s">
        <v>2706</v>
      </c>
      <c r="F945" t="s">
        <v>396</v>
      </c>
      <c r="G945" s="163">
        <v>3493.34</v>
      </c>
      <c r="H945">
        <v>2.6</v>
      </c>
      <c r="I945">
        <v>1</v>
      </c>
      <c r="J945" t="s">
        <v>1</v>
      </c>
      <c r="K945" t="s">
        <v>296</v>
      </c>
      <c r="L945" t="s">
        <v>397</v>
      </c>
      <c r="M945" t="s">
        <v>398</v>
      </c>
      <c r="N945" t="s">
        <v>1038</v>
      </c>
      <c r="O945">
        <v>1</v>
      </c>
      <c r="P945" t="s">
        <v>306</v>
      </c>
      <c r="Q945" s="164">
        <v>42619</v>
      </c>
      <c r="R945" s="164">
        <v>42979</v>
      </c>
      <c r="T945" t="s">
        <v>2708</v>
      </c>
      <c r="V945" t="s">
        <v>2709</v>
      </c>
      <c r="W945" t="s">
        <v>2710</v>
      </c>
      <c r="X945" t="s">
        <v>2706</v>
      </c>
      <c r="Y945" t="s">
        <v>2709</v>
      </c>
      <c r="Z945" t="s">
        <v>2717</v>
      </c>
      <c r="AA945" t="s">
        <v>1</v>
      </c>
      <c r="AB945" s="164">
        <v>42566</v>
      </c>
      <c r="AC945" t="s">
        <v>308</v>
      </c>
      <c r="AD945" s="176">
        <v>1.3</v>
      </c>
    </row>
    <row r="946" spans="1:30" x14ac:dyDescent="0.35">
      <c r="A946" t="s">
        <v>432</v>
      </c>
      <c r="B946">
        <v>1169</v>
      </c>
      <c r="C946" t="s">
        <v>2718</v>
      </c>
      <c r="D946">
        <v>43106</v>
      </c>
      <c r="E946" t="s">
        <v>2706</v>
      </c>
      <c r="F946" t="s">
        <v>396</v>
      </c>
      <c r="H946">
        <v>2.6</v>
      </c>
      <c r="I946">
        <v>1</v>
      </c>
      <c r="K946" t="s">
        <v>296</v>
      </c>
      <c r="L946" t="s">
        <v>397</v>
      </c>
      <c r="M946" t="s">
        <v>398</v>
      </c>
      <c r="N946" t="s">
        <v>1038</v>
      </c>
      <c r="O946">
        <v>1</v>
      </c>
      <c r="P946" t="s">
        <v>306</v>
      </c>
      <c r="Q946" s="164">
        <v>35073</v>
      </c>
      <c r="R946" s="164">
        <v>35309</v>
      </c>
      <c r="T946" t="s">
        <v>2708</v>
      </c>
      <c r="V946" t="s">
        <v>2709</v>
      </c>
      <c r="W946" t="s">
        <v>2710</v>
      </c>
      <c r="X946" t="s">
        <v>2706</v>
      </c>
      <c r="Y946" t="s">
        <v>2709</v>
      </c>
      <c r="Z946" t="s">
        <v>2719</v>
      </c>
      <c r="AA946" t="s">
        <v>1</v>
      </c>
      <c r="AC946" t="s">
        <v>308</v>
      </c>
      <c r="AD946" s="176">
        <v>1.3</v>
      </c>
    </row>
    <row r="947" spans="1:30" x14ac:dyDescent="0.35">
      <c r="A947" t="s">
        <v>494</v>
      </c>
      <c r="B947">
        <v>1229</v>
      </c>
      <c r="C947" t="s">
        <v>2706</v>
      </c>
      <c r="D947">
        <v>43106</v>
      </c>
      <c r="E947" t="s">
        <v>2706</v>
      </c>
      <c r="F947" t="s">
        <v>396</v>
      </c>
      <c r="H947">
        <v>2.6</v>
      </c>
      <c r="I947">
        <v>1</v>
      </c>
      <c r="K947" t="s">
        <v>296</v>
      </c>
      <c r="L947" t="s">
        <v>397</v>
      </c>
      <c r="M947" t="s">
        <v>398</v>
      </c>
      <c r="N947" t="s">
        <v>1038</v>
      </c>
      <c r="O947">
        <v>1</v>
      </c>
      <c r="P947" t="s">
        <v>306</v>
      </c>
      <c r="Q947" t="s">
        <v>919</v>
      </c>
      <c r="R947" s="164">
        <v>41518</v>
      </c>
      <c r="T947" t="s">
        <v>2708</v>
      </c>
      <c r="V947" t="s">
        <v>2709</v>
      </c>
      <c r="W947" t="s">
        <v>2710</v>
      </c>
      <c r="X947" t="s">
        <v>2706</v>
      </c>
      <c r="Y947" t="s">
        <v>2709</v>
      </c>
      <c r="Z947" t="s">
        <v>2720</v>
      </c>
      <c r="AC947" t="s">
        <v>308</v>
      </c>
      <c r="AD947" s="176">
        <v>1.3</v>
      </c>
    </row>
    <row r="948" spans="1:30" x14ac:dyDescent="0.35">
      <c r="A948" t="s">
        <v>454</v>
      </c>
      <c r="B948">
        <v>1033</v>
      </c>
      <c r="C948" t="s">
        <v>2721</v>
      </c>
      <c r="D948">
        <v>43107</v>
      </c>
      <c r="E948" t="s">
        <v>2721</v>
      </c>
      <c r="F948" t="s">
        <v>396</v>
      </c>
      <c r="H948">
        <v>2.6</v>
      </c>
      <c r="I948">
        <v>1.3</v>
      </c>
      <c r="K948" t="s">
        <v>296</v>
      </c>
      <c r="L948" t="s">
        <v>410</v>
      </c>
      <c r="M948" t="s">
        <v>398</v>
      </c>
      <c r="N948" t="s">
        <v>1038</v>
      </c>
      <c r="O948">
        <v>1</v>
      </c>
      <c r="P948" t="s">
        <v>306</v>
      </c>
      <c r="Q948" s="164">
        <v>38364</v>
      </c>
      <c r="R948" s="164">
        <v>38687</v>
      </c>
      <c r="T948" t="s">
        <v>2722</v>
      </c>
      <c r="V948" t="s">
        <v>2723</v>
      </c>
      <c r="W948" t="s">
        <v>2724</v>
      </c>
      <c r="X948" t="s">
        <v>2721</v>
      </c>
      <c r="Y948" t="s">
        <v>2723</v>
      </c>
      <c r="Z948" t="s">
        <v>2725</v>
      </c>
      <c r="AC948" t="s">
        <v>308</v>
      </c>
      <c r="AD948" s="176">
        <v>1.3</v>
      </c>
    </row>
    <row r="949" spans="1:30" x14ac:dyDescent="0.35">
      <c r="A949" t="s">
        <v>291</v>
      </c>
      <c r="B949">
        <v>1137</v>
      </c>
      <c r="C949" t="s">
        <v>2726</v>
      </c>
      <c r="D949">
        <v>43107</v>
      </c>
      <c r="E949" t="s">
        <v>2721</v>
      </c>
      <c r="F949" t="s">
        <v>396</v>
      </c>
      <c r="H949">
        <v>2.6</v>
      </c>
      <c r="I949">
        <v>1.3</v>
      </c>
      <c r="K949" t="s">
        <v>296</v>
      </c>
      <c r="L949" t="s">
        <v>397</v>
      </c>
      <c r="M949" t="s">
        <v>398</v>
      </c>
      <c r="N949" t="s">
        <v>1038</v>
      </c>
      <c r="O949">
        <v>1</v>
      </c>
      <c r="P949" t="s">
        <v>1</v>
      </c>
      <c r="Q949" t="s">
        <v>2727</v>
      </c>
      <c r="R949" s="164">
        <v>40422</v>
      </c>
      <c r="T949" t="s">
        <v>2722</v>
      </c>
      <c r="V949" t="s">
        <v>2723</v>
      </c>
      <c r="W949" t="s">
        <v>2724</v>
      </c>
      <c r="X949" t="s">
        <v>2721</v>
      </c>
      <c r="Y949" t="s">
        <v>2723</v>
      </c>
      <c r="Z949" t="s">
        <v>2728</v>
      </c>
      <c r="AC949" t="s">
        <v>304</v>
      </c>
      <c r="AD949" s="176">
        <v>1.3</v>
      </c>
    </row>
    <row r="950" spans="1:30" x14ac:dyDescent="0.35">
      <c r="A950" t="s">
        <v>317</v>
      </c>
      <c r="B950">
        <v>1104</v>
      </c>
      <c r="C950" t="s">
        <v>2721</v>
      </c>
      <c r="D950">
        <v>43107</v>
      </c>
      <c r="E950" t="s">
        <v>2721</v>
      </c>
      <c r="F950" t="s">
        <v>396</v>
      </c>
      <c r="H950">
        <v>2.6</v>
      </c>
      <c r="I950">
        <v>1.3</v>
      </c>
      <c r="K950" t="s">
        <v>296</v>
      </c>
      <c r="L950" t="s">
        <v>397</v>
      </c>
      <c r="M950" t="s">
        <v>398</v>
      </c>
      <c r="N950" t="s">
        <v>1038</v>
      </c>
      <c r="O950">
        <v>1</v>
      </c>
      <c r="P950" t="s">
        <v>306</v>
      </c>
      <c r="Q950" s="164">
        <v>33612</v>
      </c>
      <c r="R950" s="164">
        <v>33848</v>
      </c>
      <c r="T950" t="s">
        <v>2722</v>
      </c>
      <c r="V950" t="s">
        <v>2723</v>
      </c>
      <c r="W950" t="s">
        <v>2724</v>
      </c>
      <c r="X950" t="s">
        <v>2721</v>
      </c>
      <c r="Y950" t="s">
        <v>2723</v>
      </c>
      <c r="Z950" t="s">
        <v>2729</v>
      </c>
      <c r="AC950" t="s">
        <v>308</v>
      </c>
      <c r="AD950" s="176">
        <v>1.3</v>
      </c>
    </row>
    <row r="951" spans="1:30" x14ac:dyDescent="0.35">
      <c r="A951" t="s">
        <v>408</v>
      </c>
      <c r="B951">
        <v>1277</v>
      </c>
      <c r="C951" t="s">
        <v>2721</v>
      </c>
      <c r="D951">
        <v>43107</v>
      </c>
      <c r="E951" t="s">
        <v>2721</v>
      </c>
      <c r="F951" t="s">
        <v>396</v>
      </c>
      <c r="H951">
        <v>2.6</v>
      </c>
      <c r="I951">
        <v>1.3</v>
      </c>
      <c r="K951" t="s">
        <v>296</v>
      </c>
      <c r="L951" t="s">
        <v>397</v>
      </c>
      <c r="M951" t="s">
        <v>398</v>
      </c>
      <c r="N951" t="s">
        <v>1038</v>
      </c>
      <c r="O951">
        <v>1</v>
      </c>
      <c r="P951" t="s">
        <v>306</v>
      </c>
      <c r="Q951" s="164">
        <v>41310</v>
      </c>
      <c r="R951" s="164">
        <v>41518</v>
      </c>
      <c r="T951" t="s">
        <v>2722</v>
      </c>
      <c r="V951" t="s">
        <v>2723</v>
      </c>
      <c r="W951" t="s">
        <v>2724</v>
      </c>
      <c r="X951" t="s">
        <v>2721</v>
      </c>
      <c r="Y951" t="s">
        <v>2723</v>
      </c>
      <c r="Z951" t="s">
        <v>2730</v>
      </c>
      <c r="AC951" t="s">
        <v>308</v>
      </c>
      <c r="AD951" s="176">
        <v>1.3</v>
      </c>
    </row>
    <row r="952" spans="1:30" x14ac:dyDescent="0.35">
      <c r="A952" t="s">
        <v>324</v>
      </c>
      <c r="B952">
        <v>1129</v>
      </c>
      <c r="C952" t="s">
        <v>2721</v>
      </c>
      <c r="D952">
        <v>43107</v>
      </c>
      <c r="E952" t="s">
        <v>2721</v>
      </c>
      <c r="F952" t="s">
        <v>396</v>
      </c>
      <c r="H952">
        <v>2.6</v>
      </c>
      <c r="I952">
        <v>1.3</v>
      </c>
      <c r="K952" t="s">
        <v>296</v>
      </c>
      <c r="L952" t="s">
        <v>397</v>
      </c>
      <c r="M952" t="s">
        <v>398</v>
      </c>
      <c r="N952" t="s">
        <v>1038</v>
      </c>
      <c r="O952">
        <v>1</v>
      </c>
      <c r="P952" t="s">
        <v>306</v>
      </c>
      <c r="Q952" s="164">
        <v>36530</v>
      </c>
      <c r="R952" s="164">
        <v>36647</v>
      </c>
      <c r="T952" t="s">
        <v>2722</v>
      </c>
      <c r="V952" t="s">
        <v>2723</v>
      </c>
      <c r="W952" t="s">
        <v>2724</v>
      </c>
      <c r="X952" t="s">
        <v>2721</v>
      </c>
      <c r="Y952" t="s">
        <v>2723</v>
      </c>
      <c r="Z952" t="s">
        <v>2731</v>
      </c>
      <c r="AC952" t="s">
        <v>308</v>
      </c>
      <c r="AD952" s="176">
        <v>1.3</v>
      </c>
    </row>
    <row r="953" spans="1:30" x14ac:dyDescent="0.35">
      <c r="A953" t="s">
        <v>309</v>
      </c>
      <c r="B953">
        <v>1186</v>
      </c>
      <c r="C953" t="s">
        <v>2721</v>
      </c>
      <c r="D953">
        <v>43107</v>
      </c>
      <c r="E953" t="s">
        <v>2721</v>
      </c>
      <c r="F953" t="s">
        <v>396</v>
      </c>
      <c r="H953">
        <v>2.6</v>
      </c>
      <c r="I953">
        <v>1.3</v>
      </c>
      <c r="K953" t="s">
        <v>296</v>
      </c>
      <c r="L953" t="s">
        <v>397</v>
      </c>
      <c r="M953" t="s">
        <v>398</v>
      </c>
      <c r="N953" t="s">
        <v>1038</v>
      </c>
      <c r="O953">
        <v>1</v>
      </c>
      <c r="P953" t="s">
        <v>306</v>
      </c>
      <c r="Q953" t="s">
        <v>1548</v>
      </c>
      <c r="R953" s="164">
        <v>40422</v>
      </c>
      <c r="T953" t="s">
        <v>2722</v>
      </c>
      <c r="V953" t="s">
        <v>2723</v>
      </c>
      <c r="W953" t="s">
        <v>2724</v>
      </c>
      <c r="X953" t="s">
        <v>2721</v>
      </c>
      <c r="Y953" t="s">
        <v>2723</v>
      </c>
      <c r="Z953" t="s">
        <v>2732</v>
      </c>
      <c r="AC953" t="s">
        <v>308</v>
      </c>
      <c r="AD953" s="176">
        <v>1.3</v>
      </c>
    </row>
    <row r="954" spans="1:30" x14ac:dyDescent="0.35">
      <c r="A954" t="s">
        <v>476</v>
      </c>
      <c r="B954">
        <v>1242</v>
      </c>
      <c r="C954" t="s">
        <v>2721</v>
      </c>
      <c r="D954">
        <v>43107</v>
      </c>
      <c r="E954" t="s">
        <v>2721</v>
      </c>
      <c r="F954" t="s">
        <v>396</v>
      </c>
      <c r="H954">
        <v>2.6</v>
      </c>
      <c r="I954">
        <v>1.3</v>
      </c>
      <c r="K954" t="s">
        <v>296</v>
      </c>
      <c r="L954" t="s">
        <v>927</v>
      </c>
      <c r="M954" t="s">
        <v>398</v>
      </c>
      <c r="N954" t="s">
        <v>1038</v>
      </c>
      <c r="O954">
        <v>1</v>
      </c>
      <c r="P954" t="s">
        <v>306</v>
      </c>
      <c r="Q954" s="164">
        <v>38361</v>
      </c>
      <c r="R954" s="164">
        <v>38596</v>
      </c>
      <c r="T954" t="s">
        <v>2722</v>
      </c>
      <c r="V954" t="s">
        <v>2723</v>
      </c>
      <c r="W954" t="s">
        <v>2724</v>
      </c>
      <c r="X954" t="s">
        <v>2721</v>
      </c>
      <c r="Y954" t="s">
        <v>2723</v>
      </c>
      <c r="Z954" t="s">
        <v>2733</v>
      </c>
      <c r="AC954" t="s">
        <v>308</v>
      </c>
      <c r="AD954" s="176">
        <v>1.3</v>
      </c>
    </row>
    <row r="955" spans="1:30" x14ac:dyDescent="0.35">
      <c r="A955" t="s">
        <v>482</v>
      </c>
      <c r="B955">
        <v>1183</v>
      </c>
      <c r="C955" t="s">
        <v>2721</v>
      </c>
      <c r="D955">
        <v>43107</v>
      </c>
      <c r="E955" t="s">
        <v>2721</v>
      </c>
      <c r="F955" t="s">
        <v>396</v>
      </c>
      <c r="H955">
        <v>2.6</v>
      </c>
      <c r="I955">
        <v>1.3</v>
      </c>
      <c r="K955" t="s">
        <v>296</v>
      </c>
      <c r="L955" t="s">
        <v>397</v>
      </c>
      <c r="M955" t="s">
        <v>398</v>
      </c>
      <c r="N955" t="s">
        <v>1038</v>
      </c>
      <c r="O955">
        <v>1</v>
      </c>
      <c r="P955" t="s">
        <v>306</v>
      </c>
      <c r="Q955" t="s">
        <v>2734</v>
      </c>
      <c r="R955" s="164">
        <v>38961</v>
      </c>
      <c r="T955" t="s">
        <v>2722</v>
      </c>
      <c r="V955" t="s">
        <v>2723</v>
      </c>
      <c r="W955" t="s">
        <v>2724</v>
      </c>
      <c r="X955" t="s">
        <v>2721</v>
      </c>
      <c r="Y955" t="s">
        <v>2723</v>
      </c>
      <c r="Z955" t="s">
        <v>2735</v>
      </c>
      <c r="AC955" t="s">
        <v>308</v>
      </c>
      <c r="AD955" s="176">
        <v>1.3</v>
      </c>
    </row>
    <row r="956" spans="1:30" x14ac:dyDescent="0.35">
      <c r="A956" t="s">
        <v>432</v>
      </c>
      <c r="B956">
        <v>1077</v>
      </c>
      <c r="C956" t="s">
        <v>2721</v>
      </c>
      <c r="D956">
        <v>43107</v>
      </c>
      <c r="E956" t="s">
        <v>2721</v>
      </c>
      <c r="F956" t="s">
        <v>396</v>
      </c>
      <c r="H956">
        <v>2.6</v>
      </c>
      <c r="I956">
        <v>1.3</v>
      </c>
      <c r="K956" t="s">
        <v>296</v>
      </c>
      <c r="L956" t="s">
        <v>397</v>
      </c>
      <c r="M956" t="s">
        <v>398</v>
      </c>
      <c r="N956" t="s">
        <v>1038</v>
      </c>
      <c r="O956">
        <v>1</v>
      </c>
      <c r="P956" t="s">
        <v>306</v>
      </c>
      <c r="Q956" s="164">
        <v>38395</v>
      </c>
      <c r="R956" s="164">
        <v>38688</v>
      </c>
      <c r="T956" t="s">
        <v>2722</v>
      </c>
      <c r="V956" t="s">
        <v>2723</v>
      </c>
      <c r="W956" t="s">
        <v>2724</v>
      </c>
      <c r="X956" t="s">
        <v>2721</v>
      </c>
      <c r="Y956" t="s">
        <v>2723</v>
      </c>
      <c r="Z956" t="s">
        <v>2736</v>
      </c>
      <c r="AC956" t="s">
        <v>308</v>
      </c>
      <c r="AD956" s="176">
        <v>1.3</v>
      </c>
    </row>
    <row r="957" spans="1:30" x14ac:dyDescent="0.35">
      <c r="A957" t="s">
        <v>432</v>
      </c>
      <c r="B957">
        <v>1172</v>
      </c>
      <c r="C957" t="s">
        <v>2737</v>
      </c>
      <c r="D957">
        <v>43107</v>
      </c>
      <c r="E957" t="s">
        <v>2721</v>
      </c>
      <c r="F957" t="s">
        <v>396</v>
      </c>
      <c r="H957">
        <v>2.6</v>
      </c>
      <c r="I957">
        <v>1.3</v>
      </c>
      <c r="K957" t="s">
        <v>404</v>
      </c>
      <c r="L957" t="s">
        <v>397</v>
      </c>
      <c r="M957" t="s">
        <v>398</v>
      </c>
      <c r="N957" t="s">
        <v>1038</v>
      </c>
      <c r="O957">
        <v>1</v>
      </c>
      <c r="P957" t="s">
        <v>306</v>
      </c>
      <c r="Q957" s="164">
        <v>35439</v>
      </c>
      <c r="R957" s="164">
        <v>35674</v>
      </c>
      <c r="S957" s="164">
        <v>38231</v>
      </c>
      <c r="T957" t="s">
        <v>2722</v>
      </c>
      <c r="V957" t="s">
        <v>2723</v>
      </c>
      <c r="W957" t="s">
        <v>2724</v>
      </c>
      <c r="X957" t="s">
        <v>2721</v>
      </c>
      <c r="Y957" t="s">
        <v>2723</v>
      </c>
      <c r="Z957" t="s">
        <v>2738</v>
      </c>
      <c r="AC957" t="s">
        <v>308</v>
      </c>
      <c r="AD957" s="176">
        <v>1.3</v>
      </c>
    </row>
    <row r="958" spans="1:30" x14ac:dyDescent="0.35">
      <c r="A958" t="s">
        <v>432</v>
      </c>
      <c r="B958">
        <v>1260</v>
      </c>
      <c r="C958" t="s">
        <v>2721</v>
      </c>
      <c r="D958">
        <v>43107</v>
      </c>
      <c r="E958" t="s">
        <v>2721</v>
      </c>
      <c r="F958" t="s">
        <v>396</v>
      </c>
      <c r="H958">
        <v>2.6</v>
      </c>
      <c r="I958">
        <v>1.3</v>
      </c>
      <c r="K958" t="s">
        <v>296</v>
      </c>
      <c r="L958" t="s">
        <v>397</v>
      </c>
      <c r="M958" t="s">
        <v>398</v>
      </c>
      <c r="N958" t="s">
        <v>1038</v>
      </c>
      <c r="O958">
        <v>1</v>
      </c>
      <c r="P958" t="s">
        <v>306</v>
      </c>
      <c r="Q958" s="164">
        <v>40126</v>
      </c>
      <c r="R958" s="164">
        <v>40179</v>
      </c>
      <c r="T958" t="s">
        <v>2722</v>
      </c>
      <c r="V958" t="s">
        <v>2723</v>
      </c>
      <c r="W958" t="s">
        <v>2724</v>
      </c>
      <c r="X958" t="s">
        <v>2721</v>
      </c>
      <c r="Y958" t="s">
        <v>2723</v>
      </c>
      <c r="Z958" t="s">
        <v>2739</v>
      </c>
      <c r="AC958" t="s">
        <v>308</v>
      </c>
      <c r="AD958" s="176">
        <v>1.3</v>
      </c>
    </row>
    <row r="959" spans="1:30" x14ac:dyDescent="0.35">
      <c r="A959" t="s">
        <v>584</v>
      </c>
      <c r="B959">
        <v>1164</v>
      </c>
      <c r="C959" t="s">
        <v>2721</v>
      </c>
      <c r="D959">
        <v>43107</v>
      </c>
      <c r="E959" t="s">
        <v>2721</v>
      </c>
      <c r="F959" t="s">
        <v>396</v>
      </c>
      <c r="H959">
        <v>2.6</v>
      </c>
      <c r="I959">
        <v>1.3</v>
      </c>
      <c r="K959" t="s">
        <v>296</v>
      </c>
      <c r="L959" t="s">
        <v>397</v>
      </c>
      <c r="M959" t="s">
        <v>398</v>
      </c>
      <c r="N959" t="s">
        <v>1038</v>
      </c>
      <c r="O959">
        <v>1</v>
      </c>
      <c r="P959" t="s">
        <v>306</v>
      </c>
      <c r="Q959" s="164">
        <v>31786</v>
      </c>
      <c r="R959" s="164">
        <v>32021</v>
      </c>
      <c r="T959" t="s">
        <v>2722</v>
      </c>
      <c r="V959" t="s">
        <v>2723</v>
      </c>
      <c r="W959" t="s">
        <v>2724</v>
      </c>
      <c r="X959" t="s">
        <v>2721</v>
      </c>
      <c r="Y959" t="s">
        <v>2723</v>
      </c>
      <c r="Z959" t="s">
        <v>2740</v>
      </c>
      <c r="AC959" t="s">
        <v>308</v>
      </c>
      <c r="AD959" s="176">
        <v>1.3</v>
      </c>
    </row>
    <row r="960" spans="1:30" x14ac:dyDescent="0.35">
      <c r="A960" t="s">
        <v>375</v>
      </c>
      <c r="B960">
        <v>1112</v>
      </c>
      <c r="C960" t="s">
        <v>2723</v>
      </c>
      <c r="D960">
        <v>43107</v>
      </c>
      <c r="E960" t="s">
        <v>2721</v>
      </c>
      <c r="F960" t="s">
        <v>396</v>
      </c>
      <c r="H960">
        <v>2.6</v>
      </c>
      <c r="I960">
        <v>1.3</v>
      </c>
      <c r="K960" t="s">
        <v>296</v>
      </c>
      <c r="L960" t="s">
        <v>397</v>
      </c>
      <c r="M960" t="s">
        <v>398</v>
      </c>
      <c r="N960" t="s">
        <v>1038</v>
      </c>
      <c r="O960">
        <v>1</v>
      </c>
      <c r="P960" t="s">
        <v>1</v>
      </c>
      <c r="Q960" s="164">
        <v>35804</v>
      </c>
      <c r="R960" s="164">
        <v>36039</v>
      </c>
      <c r="T960" t="s">
        <v>2722</v>
      </c>
      <c r="V960" t="s">
        <v>2723</v>
      </c>
      <c r="W960" t="s">
        <v>2724</v>
      </c>
      <c r="X960" t="s">
        <v>2721</v>
      </c>
      <c r="Y960" t="s">
        <v>2723</v>
      </c>
      <c r="Z960" t="s">
        <v>2741</v>
      </c>
      <c r="AA960" t="s">
        <v>1</v>
      </c>
      <c r="AC960" t="s">
        <v>304</v>
      </c>
      <c r="AD960" s="176">
        <v>1.3</v>
      </c>
    </row>
    <row r="961" spans="1:31" x14ac:dyDescent="0.35">
      <c r="A961" t="s">
        <v>375</v>
      </c>
      <c r="B961">
        <v>1181</v>
      </c>
      <c r="C961" t="s">
        <v>2742</v>
      </c>
      <c r="D961">
        <v>43107</v>
      </c>
      <c r="E961" t="s">
        <v>2721</v>
      </c>
      <c r="F961" t="s">
        <v>396</v>
      </c>
      <c r="H961">
        <v>2.6</v>
      </c>
      <c r="I961">
        <v>1.3</v>
      </c>
      <c r="K961" t="s">
        <v>404</v>
      </c>
      <c r="L961" t="s">
        <v>397</v>
      </c>
      <c r="M961" t="s">
        <v>398</v>
      </c>
      <c r="N961" t="s">
        <v>1038</v>
      </c>
      <c r="O961">
        <v>1</v>
      </c>
      <c r="P961" t="s">
        <v>1</v>
      </c>
      <c r="Q961" t="s">
        <v>2743</v>
      </c>
      <c r="R961" s="164">
        <v>42248</v>
      </c>
      <c r="S961" s="164">
        <v>45043</v>
      </c>
      <c r="T961" t="s">
        <v>2722</v>
      </c>
      <c r="V961" t="s">
        <v>2723</v>
      </c>
      <c r="W961" t="s">
        <v>2724</v>
      </c>
      <c r="X961" t="s">
        <v>2721</v>
      </c>
      <c r="Y961" t="s">
        <v>2723</v>
      </c>
      <c r="Z961" t="s">
        <v>2744</v>
      </c>
      <c r="AC961" t="s">
        <v>304</v>
      </c>
      <c r="AD961" s="176">
        <v>1.3</v>
      </c>
    </row>
    <row r="962" spans="1:31" x14ac:dyDescent="0.35">
      <c r="A962" t="s">
        <v>434</v>
      </c>
      <c r="B962">
        <v>1156</v>
      </c>
      <c r="C962" t="s">
        <v>2721</v>
      </c>
      <c r="D962">
        <v>43107</v>
      </c>
      <c r="E962" t="s">
        <v>2721</v>
      </c>
      <c r="F962" t="s">
        <v>396</v>
      </c>
      <c r="G962" s="163">
        <v>2937</v>
      </c>
      <c r="H962">
        <v>2.6</v>
      </c>
      <c r="I962">
        <v>1.3</v>
      </c>
      <c r="J962" t="s">
        <v>1</v>
      </c>
      <c r="K962" t="s">
        <v>296</v>
      </c>
      <c r="L962" t="s">
        <v>397</v>
      </c>
      <c r="M962" t="s">
        <v>398</v>
      </c>
      <c r="N962" t="s">
        <v>1038</v>
      </c>
      <c r="O962">
        <v>1</v>
      </c>
      <c r="P962" t="s">
        <v>306</v>
      </c>
      <c r="Q962" t="s">
        <v>2745</v>
      </c>
      <c r="R962" s="164">
        <v>42979</v>
      </c>
      <c r="T962" t="s">
        <v>2722</v>
      </c>
      <c r="V962" t="s">
        <v>2723</v>
      </c>
      <c r="W962" t="s">
        <v>2724</v>
      </c>
      <c r="X962" t="s">
        <v>2721</v>
      </c>
      <c r="Y962" t="s">
        <v>2723</v>
      </c>
      <c r="Z962" t="s">
        <v>2746</v>
      </c>
      <c r="AA962" t="s">
        <v>1</v>
      </c>
      <c r="AB962" s="164">
        <v>42758</v>
      </c>
      <c r="AC962" t="s">
        <v>308</v>
      </c>
      <c r="AD962" s="176">
        <v>1.3</v>
      </c>
    </row>
    <row r="963" spans="1:31" x14ac:dyDescent="0.35">
      <c r="A963" t="s">
        <v>403</v>
      </c>
      <c r="B963">
        <v>1115</v>
      </c>
      <c r="C963" t="s">
        <v>2721</v>
      </c>
      <c r="D963">
        <v>43107</v>
      </c>
      <c r="E963" t="s">
        <v>2721</v>
      </c>
      <c r="F963" t="s">
        <v>396</v>
      </c>
      <c r="H963">
        <v>2.6</v>
      </c>
      <c r="I963">
        <v>1.3</v>
      </c>
      <c r="K963" t="s">
        <v>0</v>
      </c>
      <c r="L963" t="s">
        <v>397</v>
      </c>
      <c r="M963" t="s">
        <v>398</v>
      </c>
      <c r="N963" t="s">
        <v>1038</v>
      </c>
      <c r="O963">
        <v>1</v>
      </c>
      <c r="P963" t="s">
        <v>306</v>
      </c>
      <c r="Q963" s="164">
        <v>37995</v>
      </c>
      <c r="R963" s="164">
        <v>38231</v>
      </c>
      <c r="T963" t="s">
        <v>2722</v>
      </c>
      <c r="V963" t="s">
        <v>2723</v>
      </c>
      <c r="W963" t="s">
        <v>2724</v>
      </c>
      <c r="X963" t="s">
        <v>2721</v>
      </c>
      <c r="Y963" t="s">
        <v>2723</v>
      </c>
      <c r="Z963" t="s">
        <v>2747</v>
      </c>
      <c r="AC963" t="s">
        <v>308</v>
      </c>
      <c r="AD963" s="176">
        <v>1.3</v>
      </c>
    </row>
    <row r="964" spans="1:31" x14ac:dyDescent="0.35">
      <c r="A964" t="s">
        <v>494</v>
      </c>
      <c r="B964">
        <v>1096</v>
      </c>
      <c r="C964" t="s">
        <v>2721</v>
      </c>
      <c r="D964">
        <v>43107</v>
      </c>
      <c r="E964" t="s">
        <v>2721</v>
      </c>
      <c r="F964" t="s">
        <v>396</v>
      </c>
      <c r="H964">
        <v>2.6</v>
      </c>
      <c r="I964">
        <v>1.3</v>
      </c>
      <c r="K964" t="s">
        <v>404</v>
      </c>
      <c r="L964" t="s">
        <v>640</v>
      </c>
      <c r="M964" t="s">
        <v>398</v>
      </c>
      <c r="N964" t="s">
        <v>1038</v>
      </c>
      <c r="O964">
        <v>1</v>
      </c>
      <c r="P964" t="s">
        <v>306</v>
      </c>
      <c r="Q964" s="164">
        <v>32517</v>
      </c>
      <c r="R964" s="164">
        <v>32752</v>
      </c>
      <c r="S964" s="164">
        <v>34213</v>
      </c>
      <c r="T964" t="s">
        <v>2722</v>
      </c>
      <c r="V964" t="s">
        <v>2723</v>
      </c>
      <c r="W964" t="s">
        <v>2724</v>
      </c>
      <c r="X964" t="s">
        <v>2721</v>
      </c>
      <c r="Y964" t="s">
        <v>2723</v>
      </c>
      <c r="Z964" t="s">
        <v>2748</v>
      </c>
      <c r="AC964" t="s">
        <v>308</v>
      </c>
      <c r="AD964" s="176">
        <v>1.3</v>
      </c>
    </row>
    <row r="965" spans="1:31" x14ac:dyDescent="0.35">
      <c r="A965" t="s">
        <v>494</v>
      </c>
      <c r="B965">
        <v>1183</v>
      </c>
      <c r="C965" t="s">
        <v>2749</v>
      </c>
      <c r="D965">
        <v>43107</v>
      </c>
      <c r="E965" t="s">
        <v>2721</v>
      </c>
      <c r="F965" t="s">
        <v>396</v>
      </c>
      <c r="H965">
        <v>2.6</v>
      </c>
      <c r="I965">
        <v>1.3</v>
      </c>
      <c r="K965" t="s">
        <v>296</v>
      </c>
      <c r="L965" t="s">
        <v>397</v>
      </c>
      <c r="M965" t="s">
        <v>398</v>
      </c>
      <c r="N965" t="s">
        <v>1038</v>
      </c>
      <c r="O965">
        <v>1</v>
      </c>
      <c r="P965" t="s">
        <v>306</v>
      </c>
      <c r="Q965" s="164">
        <v>37257</v>
      </c>
      <c r="R965" s="164">
        <v>37257</v>
      </c>
      <c r="T965" t="s">
        <v>2722</v>
      </c>
      <c r="V965" t="s">
        <v>2723</v>
      </c>
      <c r="W965" t="s">
        <v>2724</v>
      </c>
      <c r="X965" t="s">
        <v>2721</v>
      </c>
      <c r="Y965" t="s">
        <v>2723</v>
      </c>
      <c r="Z965" t="s">
        <v>2750</v>
      </c>
      <c r="AC965" t="s">
        <v>308</v>
      </c>
      <c r="AD965" s="176">
        <v>1.3</v>
      </c>
    </row>
    <row r="966" spans="1:31" x14ac:dyDescent="0.35">
      <c r="A966" t="s">
        <v>414</v>
      </c>
      <c r="B966">
        <v>1200</v>
      </c>
      <c r="C966" t="s">
        <v>2751</v>
      </c>
      <c r="D966">
        <v>43107</v>
      </c>
      <c r="E966" t="s">
        <v>2721</v>
      </c>
      <c r="F966" t="s">
        <v>396</v>
      </c>
      <c r="H966">
        <v>2.6</v>
      </c>
      <c r="I966">
        <v>1.3</v>
      </c>
      <c r="K966" t="s">
        <v>404</v>
      </c>
      <c r="L966" t="s">
        <v>397</v>
      </c>
      <c r="M966" t="s">
        <v>398</v>
      </c>
      <c r="N966" t="s">
        <v>1038</v>
      </c>
      <c r="O966">
        <v>1</v>
      </c>
      <c r="P966" t="s">
        <v>306</v>
      </c>
      <c r="Q966" s="164">
        <v>37265</v>
      </c>
      <c r="R966" s="164">
        <v>37500</v>
      </c>
      <c r="S966" s="164">
        <v>40787</v>
      </c>
      <c r="T966" t="s">
        <v>2722</v>
      </c>
      <c r="V966" t="s">
        <v>2723</v>
      </c>
      <c r="W966" t="s">
        <v>2724</v>
      </c>
      <c r="X966" t="s">
        <v>2721</v>
      </c>
      <c r="Y966" t="s">
        <v>2723</v>
      </c>
      <c r="Z966" t="s">
        <v>2752</v>
      </c>
      <c r="AC966" t="s">
        <v>308</v>
      </c>
      <c r="AD966" s="176">
        <v>1.3</v>
      </c>
    </row>
    <row r="967" spans="1:31" x14ac:dyDescent="0.35">
      <c r="A967" t="s">
        <v>419</v>
      </c>
      <c r="B967">
        <v>1009</v>
      </c>
      <c r="C967" t="s">
        <v>2721</v>
      </c>
      <c r="D967">
        <v>43107</v>
      </c>
      <c r="E967" t="s">
        <v>2721</v>
      </c>
      <c r="F967" t="s">
        <v>396</v>
      </c>
      <c r="H967">
        <v>2.6</v>
      </c>
      <c r="I967">
        <v>1.3</v>
      </c>
      <c r="K967" t="s">
        <v>296</v>
      </c>
      <c r="L967" t="s">
        <v>927</v>
      </c>
      <c r="M967" t="s">
        <v>398</v>
      </c>
      <c r="N967" t="s">
        <v>1038</v>
      </c>
      <c r="O967">
        <v>1</v>
      </c>
      <c r="P967" t="s">
        <v>306</v>
      </c>
      <c r="Q967" s="164">
        <v>38726</v>
      </c>
      <c r="R967" s="164">
        <v>38961</v>
      </c>
      <c r="T967" t="s">
        <v>2722</v>
      </c>
      <c r="V967" t="s">
        <v>2723</v>
      </c>
      <c r="W967" t="s">
        <v>2724</v>
      </c>
      <c r="X967" t="s">
        <v>2721</v>
      </c>
      <c r="Y967" t="s">
        <v>2723</v>
      </c>
      <c r="Z967" t="s">
        <v>2753</v>
      </c>
      <c r="AC967" t="s">
        <v>308</v>
      </c>
      <c r="AD967" s="176">
        <v>1.3</v>
      </c>
    </row>
    <row r="968" spans="1:31" x14ac:dyDescent="0.35">
      <c r="A968" t="s">
        <v>499</v>
      </c>
      <c r="B968">
        <v>1176</v>
      </c>
      <c r="C968" t="s">
        <v>2721</v>
      </c>
      <c r="D968">
        <v>43107</v>
      </c>
      <c r="E968" t="s">
        <v>2721</v>
      </c>
      <c r="F968" t="s">
        <v>396</v>
      </c>
      <c r="H968">
        <v>2.6</v>
      </c>
      <c r="I968">
        <v>1.3</v>
      </c>
      <c r="K968" t="s">
        <v>296</v>
      </c>
      <c r="L968" t="s">
        <v>397</v>
      </c>
      <c r="M968" t="s">
        <v>398</v>
      </c>
      <c r="N968" t="s">
        <v>1038</v>
      </c>
      <c r="O968">
        <v>1</v>
      </c>
      <c r="P968" t="s">
        <v>306</v>
      </c>
      <c r="Q968" s="164">
        <v>37995</v>
      </c>
      <c r="R968" s="164">
        <v>38231</v>
      </c>
      <c r="T968" t="s">
        <v>2722</v>
      </c>
      <c r="V968" t="s">
        <v>2723</v>
      </c>
      <c r="W968" t="s">
        <v>2724</v>
      </c>
      <c r="X968" t="s">
        <v>2721</v>
      </c>
      <c r="Y968" t="s">
        <v>2723</v>
      </c>
      <c r="Z968" t="s">
        <v>2754</v>
      </c>
      <c r="AC968" t="s">
        <v>308</v>
      </c>
      <c r="AD968" s="176">
        <v>1.3</v>
      </c>
    </row>
    <row r="969" spans="1:31" x14ac:dyDescent="0.35">
      <c r="A969" t="s">
        <v>566</v>
      </c>
      <c r="B969">
        <v>1205</v>
      </c>
      <c r="C969" t="s">
        <v>2721</v>
      </c>
      <c r="D969">
        <v>43107</v>
      </c>
      <c r="E969" t="s">
        <v>2721</v>
      </c>
      <c r="F969" t="s">
        <v>396</v>
      </c>
      <c r="H969">
        <v>2.6</v>
      </c>
      <c r="I969">
        <v>1.3</v>
      </c>
      <c r="K969" t="s">
        <v>0</v>
      </c>
      <c r="L969" t="s">
        <v>397</v>
      </c>
      <c r="M969" t="s">
        <v>398</v>
      </c>
      <c r="N969" t="s">
        <v>1038</v>
      </c>
      <c r="O969">
        <v>1</v>
      </c>
      <c r="P969" t="s">
        <v>306</v>
      </c>
      <c r="Q969" s="164">
        <v>37987</v>
      </c>
      <c r="R969" s="164">
        <v>37987</v>
      </c>
      <c r="T969" t="s">
        <v>2722</v>
      </c>
      <c r="V969" t="s">
        <v>2723</v>
      </c>
      <c r="W969" t="s">
        <v>2724</v>
      </c>
      <c r="X969" t="s">
        <v>2721</v>
      </c>
      <c r="Y969" t="s">
        <v>2723</v>
      </c>
      <c r="Z969" t="s">
        <v>2755</v>
      </c>
      <c r="AC969" t="s">
        <v>308</v>
      </c>
      <c r="AD969" s="176">
        <v>1.3</v>
      </c>
    </row>
    <row r="970" spans="1:31" x14ac:dyDescent="0.35">
      <c r="A970" t="s">
        <v>438</v>
      </c>
      <c r="B970">
        <v>1152</v>
      </c>
      <c r="C970" t="s">
        <v>2749</v>
      </c>
      <c r="D970">
        <v>43107</v>
      </c>
      <c r="E970" t="s">
        <v>2721</v>
      </c>
      <c r="F970" t="s">
        <v>396</v>
      </c>
      <c r="H970">
        <v>2.6</v>
      </c>
      <c r="I970">
        <v>1.3</v>
      </c>
      <c r="K970" t="s">
        <v>404</v>
      </c>
      <c r="L970" t="s">
        <v>397</v>
      </c>
      <c r="M970" t="s">
        <v>398</v>
      </c>
      <c r="N970" t="s">
        <v>1038</v>
      </c>
      <c r="O970">
        <v>1</v>
      </c>
      <c r="P970" t="s">
        <v>306</v>
      </c>
      <c r="Q970" s="164">
        <v>36169</v>
      </c>
      <c r="R970" s="164">
        <v>36404</v>
      </c>
      <c r="S970" s="164">
        <v>42614</v>
      </c>
      <c r="T970" t="s">
        <v>2722</v>
      </c>
      <c r="V970" t="s">
        <v>2723</v>
      </c>
      <c r="W970" t="s">
        <v>2724</v>
      </c>
      <c r="X970" t="s">
        <v>2721</v>
      </c>
      <c r="Y970" t="s">
        <v>2723</v>
      </c>
      <c r="Z970" t="s">
        <v>2756</v>
      </c>
      <c r="AC970" t="s">
        <v>308</v>
      </c>
      <c r="AD970" s="176">
        <v>1.3</v>
      </c>
    </row>
    <row r="971" spans="1:31" x14ac:dyDescent="0.35">
      <c r="A971" t="s">
        <v>454</v>
      </c>
      <c r="B971">
        <v>1443</v>
      </c>
      <c r="C971" t="s">
        <v>2757</v>
      </c>
      <c r="D971">
        <v>43108</v>
      </c>
      <c r="E971" t="s">
        <v>2757</v>
      </c>
      <c r="F971" t="s">
        <v>396</v>
      </c>
      <c r="H971">
        <v>1.3</v>
      </c>
      <c r="I971">
        <v>0.5</v>
      </c>
      <c r="K971" t="s">
        <v>296</v>
      </c>
      <c r="L971" t="s">
        <v>502</v>
      </c>
      <c r="M971" t="s">
        <v>398</v>
      </c>
      <c r="N971" t="s">
        <v>382</v>
      </c>
      <c r="O971">
        <v>0.5</v>
      </c>
      <c r="P971" t="s">
        <v>306</v>
      </c>
      <c r="Q971" s="164">
        <v>41283</v>
      </c>
      <c r="R971" s="164">
        <v>41518</v>
      </c>
      <c r="T971" t="s">
        <v>2758</v>
      </c>
      <c r="V971" t="s">
        <v>2759</v>
      </c>
      <c r="W971" t="s">
        <v>2760</v>
      </c>
      <c r="X971" t="s">
        <v>2757</v>
      </c>
      <c r="Y971" t="s">
        <v>2759</v>
      </c>
      <c r="Z971" t="s">
        <v>2761</v>
      </c>
      <c r="AC971" t="s">
        <v>308</v>
      </c>
      <c r="AD971" s="176">
        <v>1.3</v>
      </c>
    </row>
    <row r="972" spans="1:31" x14ac:dyDescent="0.35">
      <c r="A972" t="s">
        <v>324</v>
      </c>
      <c r="B972">
        <v>1179</v>
      </c>
      <c r="C972" t="s">
        <v>2757</v>
      </c>
      <c r="D972">
        <v>43108</v>
      </c>
      <c r="E972" t="s">
        <v>2757</v>
      </c>
      <c r="F972" t="s">
        <v>396</v>
      </c>
      <c r="H972">
        <v>1.3</v>
      </c>
      <c r="I972">
        <v>0.5</v>
      </c>
      <c r="K972" t="s">
        <v>296</v>
      </c>
      <c r="L972" t="s">
        <v>1167</v>
      </c>
      <c r="M972" t="s">
        <v>398</v>
      </c>
      <c r="N972" t="s">
        <v>382</v>
      </c>
      <c r="O972">
        <v>0.5</v>
      </c>
      <c r="P972" t="s">
        <v>306</v>
      </c>
      <c r="Q972" t="s">
        <v>2762</v>
      </c>
      <c r="R972" s="164">
        <v>38596</v>
      </c>
      <c r="T972" t="s">
        <v>2758</v>
      </c>
      <c r="V972" t="s">
        <v>2759</v>
      </c>
      <c r="W972" t="s">
        <v>2760</v>
      </c>
      <c r="X972" t="s">
        <v>2757</v>
      </c>
      <c r="Y972" t="s">
        <v>2759</v>
      </c>
      <c r="Z972" t="s">
        <v>2763</v>
      </c>
      <c r="AC972" t="s">
        <v>308</v>
      </c>
      <c r="AD972" s="176">
        <v>1.3</v>
      </c>
    </row>
    <row r="973" spans="1:31" x14ac:dyDescent="0.35">
      <c r="A973" t="s">
        <v>454</v>
      </c>
      <c r="B973">
        <v>1467</v>
      </c>
      <c r="C973" t="s">
        <v>2764</v>
      </c>
      <c r="D973">
        <v>43112</v>
      </c>
      <c r="E973" t="s">
        <v>2765</v>
      </c>
      <c r="F973" t="s">
        <v>396</v>
      </c>
      <c r="G973" s="163">
        <v>3544</v>
      </c>
      <c r="H973" s="174">
        <f t="shared" ref="H973:H974" si="38">AD973</f>
        <v>1.3</v>
      </c>
      <c r="I973">
        <v>0.9</v>
      </c>
      <c r="J973" t="s">
        <v>1</v>
      </c>
      <c r="K973" t="s">
        <v>296</v>
      </c>
      <c r="L973" t="s">
        <v>397</v>
      </c>
      <c r="M973" t="s">
        <v>398</v>
      </c>
      <c r="N973" t="s">
        <v>382</v>
      </c>
      <c r="O973">
        <v>1</v>
      </c>
      <c r="P973" t="s">
        <v>306</v>
      </c>
      <c r="Q973" t="s">
        <v>2766</v>
      </c>
      <c r="R973" s="164">
        <v>42736</v>
      </c>
      <c r="T973" t="s">
        <v>2767</v>
      </c>
      <c r="V973" t="s">
        <v>2768</v>
      </c>
      <c r="W973" t="s">
        <v>2769</v>
      </c>
      <c r="X973" t="s">
        <v>2765</v>
      </c>
      <c r="Y973" t="s">
        <v>2770</v>
      </c>
      <c r="Z973" t="s">
        <v>2771</v>
      </c>
      <c r="AA973" t="s">
        <v>1</v>
      </c>
      <c r="AB973" s="164">
        <v>42695</v>
      </c>
      <c r="AC973" t="s">
        <v>308</v>
      </c>
      <c r="AD973" s="176">
        <v>1.3</v>
      </c>
      <c r="AE973" s="177" t="s">
        <v>16954</v>
      </c>
    </row>
    <row r="974" spans="1:31" x14ac:dyDescent="0.35">
      <c r="A974" t="s">
        <v>375</v>
      </c>
      <c r="B974">
        <v>1180</v>
      </c>
      <c r="C974" t="s">
        <v>2772</v>
      </c>
      <c r="D974">
        <v>43112</v>
      </c>
      <c r="E974" t="s">
        <v>2765</v>
      </c>
      <c r="F974" t="s">
        <v>396</v>
      </c>
      <c r="H974" s="174">
        <f t="shared" si="38"/>
        <v>1.3</v>
      </c>
      <c r="I974">
        <v>0.9</v>
      </c>
      <c r="K974" t="s">
        <v>404</v>
      </c>
      <c r="L974" t="s">
        <v>397</v>
      </c>
      <c r="M974" t="s">
        <v>398</v>
      </c>
      <c r="N974" t="s">
        <v>382</v>
      </c>
      <c r="O974">
        <v>1</v>
      </c>
      <c r="P974" t="s">
        <v>1</v>
      </c>
      <c r="Q974" t="s">
        <v>958</v>
      </c>
      <c r="R974" s="164">
        <v>41883</v>
      </c>
      <c r="S974" s="164">
        <v>45043</v>
      </c>
      <c r="T974" t="s">
        <v>2767</v>
      </c>
      <c r="V974" t="s">
        <v>2768</v>
      </c>
      <c r="W974" t="s">
        <v>2769</v>
      </c>
      <c r="X974" t="s">
        <v>2765</v>
      </c>
      <c r="Y974" t="s">
        <v>2770</v>
      </c>
      <c r="Z974" t="s">
        <v>2773</v>
      </c>
      <c r="AC974" t="s">
        <v>304</v>
      </c>
      <c r="AD974" s="176">
        <v>1.3</v>
      </c>
      <c r="AE974" s="177" t="s">
        <v>16954</v>
      </c>
    </row>
    <row r="975" spans="1:31" x14ac:dyDescent="0.35">
      <c r="A975" t="s">
        <v>408</v>
      </c>
      <c r="B975">
        <v>1241</v>
      </c>
      <c r="C975" t="s">
        <v>2698</v>
      </c>
      <c r="D975">
        <v>43113</v>
      </c>
      <c r="E975" t="s">
        <v>2698</v>
      </c>
      <c r="F975" t="s">
        <v>396</v>
      </c>
      <c r="H975">
        <v>1.3</v>
      </c>
      <c r="I975">
        <v>1</v>
      </c>
      <c r="K975" t="s">
        <v>296</v>
      </c>
      <c r="L975" t="s">
        <v>397</v>
      </c>
      <c r="M975" t="s">
        <v>398</v>
      </c>
      <c r="N975" t="s">
        <v>382</v>
      </c>
      <c r="O975">
        <v>1</v>
      </c>
      <c r="P975" t="s">
        <v>306</v>
      </c>
      <c r="Q975" s="164">
        <v>40032</v>
      </c>
      <c r="R975" s="164">
        <v>40057</v>
      </c>
      <c r="T975" t="s">
        <v>2774</v>
      </c>
      <c r="V975" t="s">
        <v>2775</v>
      </c>
      <c r="W975" t="s">
        <v>2776</v>
      </c>
      <c r="X975" t="s">
        <v>2777</v>
      </c>
      <c r="Y975" t="s">
        <v>2778</v>
      </c>
      <c r="Z975" t="s">
        <v>2779</v>
      </c>
      <c r="AC975" t="s">
        <v>308</v>
      </c>
      <c r="AD975" s="176">
        <v>1</v>
      </c>
    </row>
    <row r="976" spans="1:31" x14ac:dyDescent="0.35">
      <c r="A976" t="s">
        <v>314</v>
      </c>
      <c r="B976">
        <v>1295</v>
      </c>
      <c r="C976" t="s">
        <v>2698</v>
      </c>
      <c r="D976">
        <v>43113</v>
      </c>
      <c r="E976" t="s">
        <v>2698</v>
      </c>
      <c r="F976" t="s">
        <v>396</v>
      </c>
      <c r="H976">
        <v>1.3</v>
      </c>
      <c r="I976">
        <v>1</v>
      </c>
      <c r="K976" t="s">
        <v>296</v>
      </c>
      <c r="L976" t="s">
        <v>397</v>
      </c>
      <c r="M976" t="s">
        <v>398</v>
      </c>
      <c r="N976" t="s">
        <v>382</v>
      </c>
      <c r="O976">
        <v>1</v>
      </c>
      <c r="P976" t="s">
        <v>306</v>
      </c>
      <c r="Q976" s="164">
        <v>40917</v>
      </c>
      <c r="R976" s="164">
        <v>41153</v>
      </c>
      <c r="T976" t="s">
        <v>2774</v>
      </c>
      <c r="V976" t="s">
        <v>2775</v>
      </c>
      <c r="W976" t="s">
        <v>2776</v>
      </c>
      <c r="X976" t="s">
        <v>2777</v>
      </c>
      <c r="Y976" t="s">
        <v>2778</v>
      </c>
      <c r="Z976" t="s">
        <v>2780</v>
      </c>
      <c r="AC976" t="s">
        <v>308</v>
      </c>
      <c r="AD976" s="176">
        <v>1</v>
      </c>
    </row>
    <row r="977" spans="1:30" x14ac:dyDescent="0.35">
      <c r="A977" t="s">
        <v>454</v>
      </c>
      <c r="B977">
        <v>1246</v>
      </c>
      <c r="C977" t="s">
        <v>2781</v>
      </c>
      <c r="D977">
        <v>43200</v>
      </c>
      <c r="E977" t="s">
        <v>2782</v>
      </c>
      <c r="F977" t="s">
        <v>396</v>
      </c>
      <c r="H977">
        <v>1.6</v>
      </c>
      <c r="I977">
        <v>0.8</v>
      </c>
      <c r="K977" t="s">
        <v>404</v>
      </c>
      <c r="L977" t="s">
        <v>397</v>
      </c>
      <c r="M977" t="s">
        <v>398</v>
      </c>
      <c r="N977" t="s">
        <v>382</v>
      </c>
      <c r="O977">
        <v>1</v>
      </c>
      <c r="P977" t="s">
        <v>306</v>
      </c>
      <c r="Q977" s="164">
        <v>31421</v>
      </c>
      <c r="R977" s="164">
        <v>31656</v>
      </c>
      <c r="S977" s="164">
        <v>34943</v>
      </c>
      <c r="T977" t="s">
        <v>2783</v>
      </c>
      <c r="V977" t="s">
        <v>2784</v>
      </c>
      <c r="W977" t="s">
        <v>2785</v>
      </c>
      <c r="X977" t="s">
        <v>2782</v>
      </c>
      <c r="Y977" t="s">
        <v>2784</v>
      </c>
      <c r="Z977" t="s">
        <v>2786</v>
      </c>
      <c r="AC977" t="s">
        <v>308</v>
      </c>
      <c r="AD977" s="176">
        <v>1.2</v>
      </c>
    </row>
    <row r="978" spans="1:30" x14ac:dyDescent="0.35">
      <c r="A978" t="s">
        <v>454</v>
      </c>
      <c r="B978">
        <v>1411</v>
      </c>
      <c r="C978" t="s">
        <v>2787</v>
      </c>
      <c r="D978">
        <v>43200</v>
      </c>
      <c r="E978" t="s">
        <v>2782</v>
      </c>
      <c r="F978" t="s">
        <v>396</v>
      </c>
      <c r="H978">
        <v>1.6</v>
      </c>
      <c r="I978">
        <v>0.8</v>
      </c>
      <c r="K978" t="s">
        <v>404</v>
      </c>
      <c r="L978" t="s">
        <v>397</v>
      </c>
      <c r="M978" t="s">
        <v>398</v>
      </c>
      <c r="N978" t="s">
        <v>382</v>
      </c>
      <c r="O978">
        <v>1</v>
      </c>
      <c r="P978" t="s">
        <v>306</v>
      </c>
      <c r="Q978" s="164">
        <v>40391</v>
      </c>
      <c r="R978" s="164">
        <v>40422</v>
      </c>
      <c r="S978" s="164">
        <v>43344</v>
      </c>
      <c r="T978" t="s">
        <v>2783</v>
      </c>
      <c r="V978" t="s">
        <v>2784</v>
      </c>
      <c r="W978" t="s">
        <v>2785</v>
      </c>
      <c r="X978" t="s">
        <v>2782</v>
      </c>
      <c r="Y978" t="s">
        <v>2784</v>
      </c>
      <c r="Z978" t="s">
        <v>2788</v>
      </c>
      <c r="AC978" t="s">
        <v>308</v>
      </c>
      <c r="AD978" s="176">
        <v>1.2</v>
      </c>
    </row>
    <row r="979" spans="1:30" x14ac:dyDescent="0.35">
      <c r="A979" t="s">
        <v>305</v>
      </c>
      <c r="B979">
        <v>1254</v>
      </c>
      <c r="C979" t="s">
        <v>2787</v>
      </c>
      <c r="D979">
        <v>43200</v>
      </c>
      <c r="E979" t="s">
        <v>2782</v>
      </c>
      <c r="F979" t="s">
        <v>396</v>
      </c>
      <c r="H979">
        <v>1.6</v>
      </c>
      <c r="I979">
        <v>0.8</v>
      </c>
      <c r="K979" t="s">
        <v>404</v>
      </c>
      <c r="L979" t="s">
        <v>397</v>
      </c>
      <c r="M979" t="s">
        <v>398</v>
      </c>
      <c r="N979" t="s">
        <v>382</v>
      </c>
      <c r="O979">
        <v>1</v>
      </c>
      <c r="P979" t="s">
        <v>306</v>
      </c>
      <c r="Q979" s="164">
        <v>37265</v>
      </c>
      <c r="R979" s="164">
        <v>37500</v>
      </c>
      <c r="S979" s="164">
        <v>41883</v>
      </c>
      <c r="T979" t="s">
        <v>2783</v>
      </c>
      <c r="V979" t="s">
        <v>2784</v>
      </c>
      <c r="W979" t="s">
        <v>2785</v>
      </c>
      <c r="X979" t="s">
        <v>2782</v>
      </c>
      <c r="Y979" t="s">
        <v>2784</v>
      </c>
      <c r="Z979" t="s">
        <v>2789</v>
      </c>
      <c r="AC979" t="s">
        <v>308</v>
      </c>
      <c r="AD979" s="176">
        <v>1.2</v>
      </c>
    </row>
    <row r="980" spans="1:30" x14ac:dyDescent="0.35">
      <c r="A980" t="s">
        <v>408</v>
      </c>
      <c r="B980">
        <v>1141</v>
      </c>
      <c r="C980" t="s">
        <v>2790</v>
      </c>
      <c r="D980">
        <v>43200</v>
      </c>
      <c r="E980" t="s">
        <v>2782</v>
      </c>
      <c r="F980" t="s">
        <v>396</v>
      </c>
      <c r="H980">
        <v>1.6</v>
      </c>
      <c r="I980">
        <v>0.8</v>
      </c>
      <c r="K980" t="s">
        <v>296</v>
      </c>
      <c r="L980" t="s">
        <v>397</v>
      </c>
      <c r="M980" t="s">
        <v>398</v>
      </c>
      <c r="N980" t="s">
        <v>382</v>
      </c>
      <c r="O980">
        <v>1</v>
      </c>
      <c r="P980" t="s">
        <v>306</v>
      </c>
      <c r="Q980" s="164">
        <v>33978</v>
      </c>
      <c r="R980" s="164">
        <v>34213</v>
      </c>
      <c r="T980" t="s">
        <v>2783</v>
      </c>
      <c r="V980" t="s">
        <v>2784</v>
      </c>
      <c r="W980" t="s">
        <v>2785</v>
      </c>
      <c r="X980" t="s">
        <v>2782</v>
      </c>
      <c r="Y980" t="s">
        <v>2784</v>
      </c>
      <c r="Z980" t="s">
        <v>2791</v>
      </c>
      <c r="AA980" t="s">
        <v>1</v>
      </c>
      <c r="AC980" t="s">
        <v>308</v>
      </c>
      <c r="AD980" s="176">
        <v>1.2</v>
      </c>
    </row>
    <row r="981" spans="1:30" x14ac:dyDescent="0.35">
      <c r="A981" t="s">
        <v>469</v>
      </c>
      <c r="B981">
        <v>1110</v>
      </c>
      <c r="C981" t="s">
        <v>2782</v>
      </c>
      <c r="D981">
        <v>43200</v>
      </c>
      <c r="E981" t="s">
        <v>2782</v>
      </c>
      <c r="F981" t="s">
        <v>396</v>
      </c>
      <c r="H981">
        <v>1.6</v>
      </c>
      <c r="I981">
        <v>0.8</v>
      </c>
      <c r="K981" t="s">
        <v>404</v>
      </c>
      <c r="L981" t="s">
        <v>397</v>
      </c>
      <c r="M981" t="s">
        <v>398</v>
      </c>
      <c r="N981" t="s">
        <v>382</v>
      </c>
      <c r="O981">
        <v>1</v>
      </c>
      <c r="P981" t="s">
        <v>306</v>
      </c>
      <c r="Q981" s="164">
        <v>33239</v>
      </c>
      <c r="R981" s="164">
        <v>33239</v>
      </c>
      <c r="S981" s="164">
        <v>39185</v>
      </c>
      <c r="T981" t="s">
        <v>2783</v>
      </c>
      <c r="V981" t="s">
        <v>2784</v>
      </c>
      <c r="W981" t="s">
        <v>2785</v>
      </c>
      <c r="X981" t="s">
        <v>2782</v>
      </c>
      <c r="Y981" t="s">
        <v>2784</v>
      </c>
      <c r="Z981" t="s">
        <v>2792</v>
      </c>
      <c r="AC981" t="s">
        <v>308</v>
      </c>
      <c r="AD981" s="176">
        <v>1.2</v>
      </c>
    </row>
    <row r="982" spans="1:30" x14ac:dyDescent="0.35">
      <c r="A982" t="s">
        <v>309</v>
      </c>
      <c r="B982">
        <v>1227</v>
      </c>
      <c r="C982" t="s">
        <v>2790</v>
      </c>
      <c r="D982">
        <v>43200</v>
      </c>
      <c r="E982" t="s">
        <v>2782</v>
      </c>
      <c r="F982" t="s">
        <v>396</v>
      </c>
      <c r="H982">
        <v>1.6</v>
      </c>
      <c r="I982">
        <v>0.8</v>
      </c>
      <c r="K982" t="s">
        <v>296</v>
      </c>
      <c r="L982" t="s">
        <v>397</v>
      </c>
      <c r="M982" t="s">
        <v>398</v>
      </c>
      <c r="N982" t="s">
        <v>382</v>
      </c>
      <c r="O982">
        <v>1</v>
      </c>
      <c r="P982" t="s">
        <v>306</v>
      </c>
      <c r="Q982" t="s">
        <v>2793</v>
      </c>
      <c r="R982" s="164">
        <v>41883</v>
      </c>
      <c r="T982" t="s">
        <v>2783</v>
      </c>
      <c r="V982" t="s">
        <v>2784</v>
      </c>
      <c r="W982" t="s">
        <v>2785</v>
      </c>
      <c r="X982" t="s">
        <v>2782</v>
      </c>
      <c r="Y982" t="s">
        <v>2784</v>
      </c>
      <c r="Z982" t="s">
        <v>2794</v>
      </c>
      <c r="AC982" t="s">
        <v>308</v>
      </c>
      <c r="AD982" s="176">
        <v>1.2</v>
      </c>
    </row>
    <row r="983" spans="1:30" x14ac:dyDescent="0.35">
      <c r="A983" t="s">
        <v>482</v>
      </c>
      <c r="B983">
        <v>1243</v>
      </c>
      <c r="C983" t="s">
        <v>2790</v>
      </c>
      <c r="D983">
        <v>43200</v>
      </c>
      <c r="E983" t="s">
        <v>2782</v>
      </c>
      <c r="F983" t="s">
        <v>396</v>
      </c>
      <c r="H983">
        <v>1.6</v>
      </c>
      <c r="I983">
        <v>0.8</v>
      </c>
      <c r="K983" t="s">
        <v>0</v>
      </c>
      <c r="L983" t="s">
        <v>397</v>
      </c>
      <c r="M983" t="s">
        <v>398</v>
      </c>
      <c r="N983" t="s">
        <v>382</v>
      </c>
      <c r="O983">
        <v>1</v>
      </c>
      <c r="P983" t="s">
        <v>306</v>
      </c>
      <c r="Q983" t="s">
        <v>1508</v>
      </c>
      <c r="R983" s="164">
        <v>41153</v>
      </c>
      <c r="T983" t="s">
        <v>2783</v>
      </c>
      <c r="V983" t="s">
        <v>2784</v>
      </c>
      <c r="W983" t="s">
        <v>2785</v>
      </c>
      <c r="X983" t="s">
        <v>2782</v>
      </c>
      <c r="Y983" t="s">
        <v>2784</v>
      </c>
      <c r="Z983" t="s">
        <v>2795</v>
      </c>
      <c r="AC983" t="s">
        <v>308</v>
      </c>
      <c r="AD983" s="176">
        <v>1.2</v>
      </c>
    </row>
    <row r="984" spans="1:30" x14ac:dyDescent="0.35">
      <c r="A984" t="s">
        <v>432</v>
      </c>
      <c r="B984">
        <v>1208</v>
      </c>
      <c r="C984" t="s">
        <v>2787</v>
      </c>
      <c r="D984">
        <v>43200</v>
      </c>
      <c r="E984" t="s">
        <v>2782</v>
      </c>
      <c r="F984" t="s">
        <v>396</v>
      </c>
      <c r="H984">
        <v>1.6</v>
      </c>
      <c r="I984">
        <v>0.8</v>
      </c>
      <c r="K984" t="s">
        <v>296</v>
      </c>
      <c r="L984" t="s">
        <v>397</v>
      </c>
      <c r="M984" t="s">
        <v>398</v>
      </c>
      <c r="N984" t="s">
        <v>382</v>
      </c>
      <c r="O984">
        <v>1</v>
      </c>
      <c r="P984" t="s">
        <v>306</v>
      </c>
      <c r="Q984" s="164">
        <v>37597</v>
      </c>
      <c r="R984" s="164">
        <v>37500</v>
      </c>
      <c r="T984" t="s">
        <v>2783</v>
      </c>
      <c r="V984" t="s">
        <v>2784</v>
      </c>
      <c r="W984" t="s">
        <v>2785</v>
      </c>
      <c r="X984" t="s">
        <v>2782</v>
      </c>
      <c r="Y984" t="s">
        <v>2784</v>
      </c>
      <c r="Z984" t="s">
        <v>2796</v>
      </c>
      <c r="AC984" t="s">
        <v>308</v>
      </c>
      <c r="AD984" s="176">
        <v>1.2</v>
      </c>
    </row>
    <row r="985" spans="1:30" x14ac:dyDescent="0.35">
      <c r="A985" t="s">
        <v>584</v>
      </c>
      <c r="B985">
        <v>1346</v>
      </c>
      <c r="C985" t="s">
        <v>2797</v>
      </c>
      <c r="D985">
        <v>43200</v>
      </c>
      <c r="E985" t="s">
        <v>2782</v>
      </c>
      <c r="F985" t="s">
        <v>396</v>
      </c>
      <c r="H985">
        <v>1.6</v>
      </c>
      <c r="I985">
        <v>0.8</v>
      </c>
      <c r="K985" t="s">
        <v>296</v>
      </c>
      <c r="L985" t="s">
        <v>397</v>
      </c>
      <c r="M985" t="s">
        <v>398</v>
      </c>
      <c r="N985" t="s">
        <v>382</v>
      </c>
      <c r="O985">
        <v>1</v>
      </c>
      <c r="P985" t="s">
        <v>306</v>
      </c>
      <c r="Q985" t="s">
        <v>958</v>
      </c>
      <c r="R985" s="164">
        <v>41883</v>
      </c>
      <c r="T985" t="s">
        <v>2783</v>
      </c>
      <c r="V985" t="s">
        <v>2784</v>
      </c>
      <c r="W985" t="s">
        <v>2785</v>
      </c>
      <c r="X985" t="s">
        <v>2782</v>
      </c>
      <c r="Y985" t="s">
        <v>2784</v>
      </c>
      <c r="Z985" t="s">
        <v>2798</v>
      </c>
      <c r="AC985" t="s">
        <v>308</v>
      </c>
      <c r="AD985" s="176">
        <v>1.2</v>
      </c>
    </row>
    <row r="986" spans="1:30" x14ac:dyDescent="0.35">
      <c r="A986" t="s">
        <v>375</v>
      </c>
      <c r="B986">
        <v>1169</v>
      </c>
      <c r="C986" t="s">
        <v>2799</v>
      </c>
      <c r="D986">
        <v>43200</v>
      </c>
      <c r="E986" t="s">
        <v>2782</v>
      </c>
      <c r="F986" t="s">
        <v>396</v>
      </c>
      <c r="H986">
        <v>1.6</v>
      </c>
      <c r="I986">
        <v>0.8</v>
      </c>
      <c r="K986" t="s">
        <v>296</v>
      </c>
      <c r="L986" t="s">
        <v>397</v>
      </c>
      <c r="M986" t="s">
        <v>398</v>
      </c>
      <c r="N986" t="s">
        <v>382</v>
      </c>
      <c r="O986">
        <v>1</v>
      </c>
      <c r="P986" t="s">
        <v>1</v>
      </c>
      <c r="Q986" t="s">
        <v>914</v>
      </c>
      <c r="R986" s="164">
        <v>40787</v>
      </c>
      <c r="T986" t="s">
        <v>2783</v>
      </c>
      <c r="V986" t="s">
        <v>2784</v>
      </c>
      <c r="W986" t="s">
        <v>2785</v>
      </c>
      <c r="X986" t="s">
        <v>2782</v>
      </c>
      <c r="Y986" t="s">
        <v>2784</v>
      </c>
      <c r="Z986" t="s">
        <v>2800</v>
      </c>
      <c r="AA986" t="s">
        <v>1</v>
      </c>
      <c r="AC986" t="s">
        <v>304</v>
      </c>
      <c r="AD986" s="176">
        <v>1.2</v>
      </c>
    </row>
    <row r="987" spans="1:30" x14ac:dyDescent="0.35">
      <c r="A987" t="s">
        <v>414</v>
      </c>
      <c r="B987">
        <v>1197</v>
      </c>
      <c r="C987" t="s">
        <v>2787</v>
      </c>
      <c r="D987">
        <v>43200</v>
      </c>
      <c r="E987" t="s">
        <v>2782</v>
      </c>
      <c r="F987" t="s">
        <v>396</v>
      </c>
      <c r="H987">
        <v>1.6</v>
      </c>
      <c r="I987">
        <v>0.8</v>
      </c>
      <c r="K987" t="s">
        <v>404</v>
      </c>
      <c r="L987" t="s">
        <v>397</v>
      </c>
      <c r="M987" t="s">
        <v>398</v>
      </c>
      <c r="N987" t="s">
        <v>382</v>
      </c>
      <c r="O987">
        <v>1</v>
      </c>
      <c r="P987" t="s">
        <v>306</v>
      </c>
      <c r="Q987" s="164">
        <v>37265</v>
      </c>
      <c r="R987" s="164">
        <v>37500</v>
      </c>
      <c r="S987" s="164">
        <v>40787</v>
      </c>
      <c r="T987" t="s">
        <v>2783</v>
      </c>
      <c r="V987" t="s">
        <v>2784</v>
      </c>
      <c r="W987" t="s">
        <v>2785</v>
      </c>
      <c r="X987" t="s">
        <v>2782</v>
      </c>
      <c r="Y987" t="s">
        <v>2784</v>
      </c>
      <c r="Z987" t="s">
        <v>2801</v>
      </c>
      <c r="AC987" t="s">
        <v>308</v>
      </c>
      <c r="AD987" s="176">
        <v>1.2</v>
      </c>
    </row>
    <row r="988" spans="1:30" x14ac:dyDescent="0.35">
      <c r="A988" t="s">
        <v>499</v>
      </c>
      <c r="B988">
        <v>1162</v>
      </c>
      <c r="C988" t="s">
        <v>2787</v>
      </c>
      <c r="D988">
        <v>43200</v>
      </c>
      <c r="E988" t="s">
        <v>2782</v>
      </c>
      <c r="F988" t="s">
        <v>396</v>
      </c>
      <c r="H988">
        <v>1.6</v>
      </c>
      <c r="I988">
        <v>0.8</v>
      </c>
      <c r="K988" t="s">
        <v>404</v>
      </c>
      <c r="L988" t="s">
        <v>397</v>
      </c>
      <c r="M988" t="s">
        <v>398</v>
      </c>
      <c r="N988" t="s">
        <v>382</v>
      </c>
      <c r="O988">
        <v>1</v>
      </c>
      <c r="P988" t="s">
        <v>306</v>
      </c>
      <c r="Q988" s="164">
        <v>36169</v>
      </c>
      <c r="R988" s="164">
        <v>36404</v>
      </c>
      <c r="S988" s="164">
        <v>41883</v>
      </c>
      <c r="T988" t="s">
        <v>2783</v>
      </c>
      <c r="V988" t="s">
        <v>2784</v>
      </c>
      <c r="W988" t="s">
        <v>2785</v>
      </c>
      <c r="X988" t="s">
        <v>2782</v>
      </c>
      <c r="Y988" t="s">
        <v>2784</v>
      </c>
      <c r="Z988" t="s">
        <v>2802</v>
      </c>
      <c r="AC988" t="s">
        <v>308</v>
      </c>
      <c r="AD988" s="176">
        <v>1.2</v>
      </c>
    </row>
    <row r="989" spans="1:30" x14ac:dyDescent="0.35">
      <c r="A989" t="s">
        <v>317</v>
      </c>
      <c r="B989">
        <v>1209</v>
      </c>
      <c r="C989" t="s">
        <v>2803</v>
      </c>
      <c r="D989">
        <v>43201</v>
      </c>
      <c r="E989" t="s">
        <v>2804</v>
      </c>
      <c r="F989" t="s">
        <v>396</v>
      </c>
      <c r="H989">
        <v>1.6</v>
      </c>
      <c r="I989">
        <v>1.1000000000000001</v>
      </c>
      <c r="K989" t="s">
        <v>404</v>
      </c>
      <c r="L989" t="s">
        <v>397</v>
      </c>
      <c r="M989" t="s">
        <v>398</v>
      </c>
      <c r="N989" t="s">
        <v>382</v>
      </c>
      <c r="O989">
        <v>1</v>
      </c>
      <c r="P989" t="s">
        <v>306</v>
      </c>
      <c r="Q989" t="s">
        <v>616</v>
      </c>
      <c r="R989" s="164">
        <v>42248</v>
      </c>
      <c r="S989" s="164">
        <v>45536</v>
      </c>
      <c r="T989" t="s">
        <v>2805</v>
      </c>
      <c r="V989" t="s">
        <v>2806</v>
      </c>
      <c r="W989" t="s">
        <v>2807</v>
      </c>
      <c r="X989" t="s">
        <v>2804</v>
      </c>
      <c r="Y989" t="s">
        <v>2806</v>
      </c>
      <c r="Z989" t="s">
        <v>2808</v>
      </c>
      <c r="AC989" t="s">
        <v>308</v>
      </c>
      <c r="AD989" s="176">
        <v>1.2</v>
      </c>
    </row>
    <row r="990" spans="1:30" x14ac:dyDescent="0.35">
      <c r="A990" t="s">
        <v>408</v>
      </c>
      <c r="B990">
        <v>1217</v>
      </c>
      <c r="C990" t="s">
        <v>2809</v>
      </c>
      <c r="D990">
        <v>43201</v>
      </c>
      <c r="E990" t="s">
        <v>2804</v>
      </c>
      <c r="F990" t="s">
        <v>396</v>
      </c>
      <c r="H990">
        <v>1.6</v>
      </c>
      <c r="I990">
        <v>1.1000000000000001</v>
      </c>
      <c r="K990" t="s">
        <v>404</v>
      </c>
      <c r="L990" t="s">
        <v>397</v>
      </c>
      <c r="M990" t="s">
        <v>398</v>
      </c>
      <c r="N990" t="s">
        <v>382</v>
      </c>
      <c r="O990">
        <v>1</v>
      </c>
      <c r="P990" t="s">
        <v>306</v>
      </c>
      <c r="Q990" s="164">
        <v>39390</v>
      </c>
      <c r="R990" s="164">
        <v>39326</v>
      </c>
      <c r="S990" s="164">
        <v>43101</v>
      </c>
      <c r="T990" t="s">
        <v>2805</v>
      </c>
      <c r="V990" t="s">
        <v>2806</v>
      </c>
      <c r="W990" t="s">
        <v>2807</v>
      </c>
      <c r="X990" t="s">
        <v>2804</v>
      </c>
      <c r="Y990" t="s">
        <v>2806</v>
      </c>
      <c r="Z990" t="s">
        <v>2810</v>
      </c>
      <c r="AC990" t="s">
        <v>308</v>
      </c>
      <c r="AD990" s="176">
        <v>1.2</v>
      </c>
    </row>
    <row r="991" spans="1:30" x14ac:dyDescent="0.35">
      <c r="A991" t="s">
        <v>324</v>
      </c>
      <c r="B991">
        <v>1178</v>
      </c>
      <c r="C991" t="s">
        <v>2811</v>
      </c>
      <c r="D991">
        <v>43201</v>
      </c>
      <c r="E991" t="s">
        <v>2804</v>
      </c>
      <c r="F991" t="s">
        <v>396</v>
      </c>
      <c r="H991">
        <v>1.6</v>
      </c>
      <c r="I991">
        <v>1.1000000000000001</v>
      </c>
      <c r="K991" t="s">
        <v>296</v>
      </c>
      <c r="L991" t="s">
        <v>397</v>
      </c>
      <c r="M991" t="s">
        <v>398</v>
      </c>
      <c r="N991" t="s">
        <v>382</v>
      </c>
      <c r="O991">
        <v>1</v>
      </c>
      <c r="P991" t="s">
        <v>306</v>
      </c>
      <c r="Q991" s="164">
        <v>38361</v>
      </c>
      <c r="R991" s="164">
        <v>38596</v>
      </c>
      <c r="T991" t="s">
        <v>2805</v>
      </c>
      <c r="V991" t="s">
        <v>2806</v>
      </c>
      <c r="W991" t="s">
        <v>2807</v>
      </c>
      <c r="X991" t="s">
        <v>2804</v>
      </c>
      <c r="Y991" t="s">
        <v>2806</v>
      </c>
      <c r="Z991" t="s">
        <v>2812</v>
      </c>
      <c r="AC991" t="s">
        <v>308</v>
      </c>
      <c r="AD991" s="176">
        <v>1.2</v>
      </c>
    </row>
    <row r="992" spans="1:30" x14ac:dyDescent="0.35">
      <c r="A992" t="s">
        <v>432</v>
      </c>
      <c r="B992">
        <v>1264</v>
      </c>
      <c r="C992" t="s">
        <v>2809</v>
      </c>
      <c r="D992">
        <v>43201</v>
      </c>
      <c r="E992" t="s">
        <v>2804</v>
      </c>
      <c r="F992" t="s">
        <v>396</v>
      </c>
      <c r="H992">
        <v>1.6</v>
      </c>
      <c r="I992">
        <v>1.1000000000000001</v>
      </c>
      <c r="K992" t="s">
        <v>404</v>
      </c>
      <c r="L992" t="s">
        <v>397</v>
      </c>
      <c r="M992" t="s">
        <v>398</v>
      </c>
      <c r="N992" t="s">
        <v>382</v>
      </c>
      <c r="O992">
        <v>1</v>
      </c>
      <c r="P992" t="s">
        <v>306</v>
      </c>
      <c r="Q992" t="s">
        <v>2813</v>
      </c>
      <c r="R992" s="164">
        <v>40179</v>
      </c>
      <c r="S992" s="164">
        <v>42614</v>
      </c>
      <c r="T992" t="s">
        <v>2805</v>
      </c>
      <c r="V992" t="s">
        <v>2806</v>
      </c>
      <c r="W992" t="s">
        <v>2807</v>
      </c>
      <c r="X992" t="s">
        <v>2804</v>
      </c>
      <c r="Y992" t="s">
        <v>2806</v>
      </c>
      <c r="Z992" t="s">
        <v>2814</v>
      </c>
      <c r="AC992" t="s">
        <v>308</v>
      </c>
      <c r="AD992" s="176">
        <v>1.2</v>
      </c>
    </row>
    <row r="993" spans="1:31" x14ac:dyDescent="0.35">
      <c r="A993" t="s">
        <v>584</v>
      </c>
      <c r="B993">
        <v>1165</v>
      </c>
      <c r="C993" t="s">
        <v>2804</v>
      </c>
      <c r="D993">
        <v>43201</v>
      </c>
      <c r="E993" t="s">
        <v>2804</v>
      </c>
      <c r="F993" t="s">
        <v>396</v>
      </c>
      <c r="H993">
        <v>1.6</v>
      </c>
      <c r="I993">
        <v>1.1000000000000001</v>
      </c>
      <c r="K993" t="s">
        <v>296</v>
      </c>
      <c r="L993" t="s">
        <v>397</v>
      </c>
      <c r="M993" t="s">
        <v>398</v>
      </c>
      <c r="N993" t="s">
        <v>382</v>
      </c>
      <c r="O993">
        <v>1</v>
      </c>
      <c r="P993" t="s">
        <v>306</v>
      </c>
      <c r="Q993" s="164">
        <v>31786</v>
      </c>
      <c r="R993" s="164">
        <v>32021</v>
      </c>
      <c r="T993" t="s">
        <v>2805</v>
      </c>
      <c r="V993" t="s">
        <v>2806</v>
      </c>
      <c r="W993" t="s">
        <v>2807</v>
      </c>
      <c r="X993" t="s">
        <v>2804</v>
      </c>
      <c r="Y993" t="s">
        <v>2806</v>
      </c>
      <c r="Z993" t="s">
        <v>2815</v>
      </c>
      <c r="AC993" t="s">
        <v>308</v>
      </c>
      <c r="AD993" s="176">
        <v>1.2</v>
      </c>
    </row>
    <row r="994" spans="1:31" x14ac:dyDescent="0.35">
      <c r="A994" t="s">
        <v>419</v>
      </c>
      <c r="B994">
        <v>1173</v>
      </c>
      <c r="C994" t="s">
        <v>2811</v>
      </c>
      <c r="D994">
        <v>43201</v>
      </c>
      <c r="E994" t="s">
        <v>2804</v>
      </c>
      <c r="F994" t="s">
        <v>396</v>
      </c>
      <c r="H994">
        <v>1.6</v>
      </c>
      <c r="I994">
        <v>1.1000000000000001</v>
      </c>
      <c r="K994" t="s">
        <v>404</v>
      </c>
      <c r="L994" t="s">
        <v>397</v>
      </c>
      <c r="M994" t="s">
        <v>398</v>
      </c>
      <c r="N994" t="s">
        <v>382</v>
      </c>
      <c r="O994">
        <v>1</v>
      </c>
      <c r="P994" t="s">
        <v>306</v>
      </c>
      <c r="Q994" s="164">
        <v>38726</v>
      </c>
      <c r="R994" s="164">
        <v>38961</v>
      </c>
      <c r="S994" s="164">
        <v>45536</v>
      </c>
      <c r="T994" t="s">
        <v>2805</v>
      </c>
      <c r="V994" t="s">
        <v>2806</v>
      </c>
      <c r="W994" t="s">
        <v>2807</v>
      </c>
      <c r="X994" t="s">
        <v>2804</v>
      </c>
      <c r="Y994" t="s">
        <v>2806</v>
      </c>
      <c r="Z994" t="s">
        <v>2816</v>
      </c>
      <c r="AC994" t="s">
        <v>308</v>
      </c>
      <c r="AD994" s="176">
        <v>1.2</v>
      </c>
    </row>
    <row r="995" spans="1:31" x14ac:dyDescent="0.35">
      <c r="A995" t="s">
        <v>482</v>
      </c>
      <c r="B995">
        <v>1138</v>
      </c>
      <c r="C995" t="s">
        <v>2817</v>
      </c>
      <c r="D995">
        <v>43202</v>
      </c>
      <c r="E995" t="s">
        <v>2818</v>
      </c>
      <c r="F995" t="s">
        <v>396</v>
      </c>
      <c r="H995" s="174">
        <f>AD995</f>
        <v>1</v>
      </c>
      <c r="I995">
        <v>0.8</v>
      </c>
      <c r="K995" t="s">
        <v>404</v>
      </c>
      <c r="L995" t="s">
        <v>397</v>
      </c>
      <c r="M995" t="s">
        <v>398</v>
      </c>
      <c r="N995" t="s">
        <v>382</v>
      </c>
      <c r="O995">
        <v>1</v>
      </c>
      <c r="P995" t="s">
        <v>306</v>
      </c>
      <c r="Q995" s="164">
        <v>36161</v>
      </c>
      <c r="R995" s="164">
        <v>36161</v>
      </c>
      <c r="S995" s="164">
        <v>39189</v>
      </c>
      <c r="T995" t="s">
        <v>2819</v>
      </c>
      <c r="V995" t="s">
        <v>2820</v>
      </c>
      <c r="W995" t="s">
        <v>2821</v>
      </c>
      <c r="X995" t="s">
        <v>2818</v>
      </c>
      <c r="Y995" t="s">
        <v>2820</v>
      </c>
      <c r="Z995" t="s">
        <v>2822</v>
      </c>
      <c r="AC995" t="s">
        <v>308</v>
      </c>
      <c r="AD995" s="176">
        <v>1</v>
      </c>
      <c r="AE995" s="177" t="s">
        <v>16953</v>
      </c>
    </row>
    <row r="996" spans="1:31" x14ac:dyDescent="0.35">
      <c r="A996" t="s">
        <v>408</v>
      </c>
      <c r="B996">
        <v>1234</v>
      </c>
      <c r="C996" t="s">
        <v>2823</v>
      </c>
      <c r="D996">
        <v>43203</v>
      </c>
      <c r="E996" t="s">
        <v>2823</v>
      </c>
      <c r="F996" t="s">
        <v>396</v>
      </c>
      <c r="H996">
        <v>1.3</v>
      </c>
      <c r="I996">
        <v>0.3</v>
      </c>
      <c r="K996" t="s">
        <v>296</v>
      </c>
      <c r="L996" t="s">
        <v>502</v>
      </c>
      <c r="M996" t="s">
        <v>398</v>
      </c>
      <c r="N996" t="s">
        <v>382</v>
      </c>
      <c r="O996">
        <v>0.5</v>
      </c>
      <c r="P996" t="s">
        <v>306</v>
      </c>
      <c r="Q996" t="s">
        <v>1847</v>
      </c>
      <c r="R996" s="164">
        <v>39814</v>
      </c>
      <c r="T996" t="s">
        <v>2824</v>
      </c>
      <c r="V996" t="s">
        <v>2825</v>
      </c>
      <c r="W996" t="s">
        <v>2826</v>
      </c>
      <c r="X996" t="s">
        <v>2823</v>
      </c>
      <c r="Y996" t="s">
        <v>2825</v>
      </c>
      <c r="Z996" t="s">
        <v>2827</v>
      </c>
      <c r="AC996" t="s">
        <v>308</v>
      </c>
      <c r="AD996" s="176">
        <v>1</v>
      </c>
    </row>
    <row r="997" spans="1:31" x14ac:dyDescent="0.35">
      <c r="A997" t="s">
        <v>324</v>
      </c>
      <c r="B997">
        <v>1278</v>
      </c>
      <c r="C997" t="s">
        <v>2823</v>
      </c>
      <c r="D997">
        <v>43203</v>
      </c>
      <c r="E997" t="s">
        <v>2823</v>
      </c>
      <c r="F997" t="s">
        <v>396</v>
      </c>
      <c r="H997">
        <v>1.3</v>
      </c>
      <c r="I997">
        <v>0.3</v>
      </c>
      <c r="K997" t="s">
        <v>296</v>
      </c>
      <c r="L997" t="s">
        <v>502</v>
      </c>
      <c r="M997" t="s">
        <v>398</v>
      </c>
      <c r="N997" t="s">
        <v>382</v>
      </c>
      <c r="O997">
        <v>0.5</v>
      </c>
      <c r="P997" t="s">
        <v>306</v>
      </c>
      <c r="Q997" t="s">
        <v>744</v>
      </c>
      <c r="R997" s="164">
        <v>41518</v>
      </c>
      <c r="T997" t="s">
        <v>2824</v>
      </c>
      <c r="V997" t="s">
        <v>2825</v>
      </c>
      <c r="W997" t="s">
        <v>2826</v>
      </c>
      <c r="X997" t="s">
        <v>2823</v>
      </c>
      <c r="Y997" t="s">
        <v>2825</v>
      </c>
      <c r="Z997" t="s">
        <v>2828</v>
      </c>
      <c r="AC997" t="s">
        <v>308</v>
      </c>
      <c r="AD997" s="176">
        <v>1</v>
      </c>
    </row>
    <row r="998" spans="1:31" x14ac:dyDescent="0.35">
      <c r="A998" t="s">
        <v>434</v>
      </c>
      <c r="B998">
        <v>1110</v>
      </c>
      <c r="C998" t="s">
        <v>2823</v>
      </c>
      <c r="D998">
        <v>43203</v>
      </c>
      <c r="E998" t="s">
        <v>2823</v>
      </c>
      <c r="F998" t="s">
        <v>396</v>
      </c>
      <c r="H998">
        <v>1.3</v>
      </c>
      <c r="I998">
        <v>0.3</v>
      </c>
      <c r="K998" t="s">
        <v>296</v>
      </c>
      <c r="L998" t="s">
        <v>640</v>
      </c>
      <c r="M998" t="s">
        <v>398</v>
      </c>
      <c r="N998" t="s">
        <v>382</v>
      </c>
      <c r="O998">
        <v>0.5</v>
      </c>
      <c r="P998" t="s">
        <v>306</v>
      </c>
      <c r="Q998" t="s">
        <v>2410</v>
      </c>
      <c r="R998" s="164">
        <v>40422</v>
      </c>
      <c r="T998" t="s">
        <v>2824</v>
      </c>
      <c r="V998" t="s">
        <v>2825</v>
      </c>
      <c r="W998" t="s">
        <v>2826</v>
      </c>
      <c r="X998" t="s">
        <v>2823</v>
      </c>
      <c r="Y998" t="s">
        <v>2825</v>
      </c>
      <c r="Z998" t="s">
        <v>2829</v>
      </c>
      <c r="AC998" t="s">
        <v>308</v>
      </c>
      <c r="AD998" s="176">
        <v>1</v>
      </c>
    </row>
    <row r="999" spans="1:31" x14ac:dyDescent="0.35">
      <c r="A999" t="s">
        <v>403</v>
      </c>
      <c r="B999">
        <v>1138</v>
      </c>
      <c r="C999" t="s">
        <v>2823</v>
      </c>
      <c r="D999">
        <v>43203</v>
      </c>
      <c r="E999" t="s">
        <v>2823</v>
      </c>
      <c r="F999" t="s">
        <v>396</v>
      </c>
      <c r="H999">
        <v>1.3</v>
      </c>
      <c r="I999">
        <v>0.3</v>
      </c>
      <c r="K999" t="s">
        <v>843</v>
      </c>
      <c r="L999" t="s">
        <v>397</v>
      </c>
      <c r="M999" t="s">
        <v>398</v>
      </c>
      <c r="N999" t="s">
        <v>382</v>
      </c>
      <c r="O999">
        <v>0.5</v>
      </c>
      <c r="P999" t="s">
        <v>306</v>
      </c>
      <c r="Q999" s="164">
        <v>39448</v>
      </c>
      <c r="R999" s="164">
        <v>39448</v>
      </c>
      <c r="T999" t="s">
        <v>2824</v>
      </c>
      <c r="V999" t="s">
        <v>2825</v>
      </c>
      <c r="W999" t="s">
        <v>2826</v>
      </c>
      <c r="X999" t="s">
        <v>2823</v>
      </c>
      <c r="Y999" t="s">
        <v>2825</v>
      </c>
      <c r="Z999" t="s">
        <v>2830</v>
      </c>
      <c r="AC999" t="s">
        <v>308</v>
      </c>
      <c r="AD999" s="176">
        <v>1</v>
      </c>
    </row>
    <row r="1000" spans="1:31" x14ac:dyDescent="0.35">
      <c r="A1000" t="s">
        <v>447</v>
      </c>
      <c r="B1000">
        <v>1259</v>
      </c>
      <c r="C1000" t="s">
        <v>2831</v>
      </c>
      <c r="D1000">
        <v>43203</v>
      </c>
      <c r="E1000" t="s">
        <v>2823</v>
      </c>
      <c r="F1000" t="s">
        <v>396</v>
      </c>
      <c r="H1000">
        <v>1.3</v>
      </c>
      <c r="I1000">
        <v>0.3</v>
      </c>
      <c r="K1000" t="s">
        <v>296</v>
      </c>
      <c r="L1000" t="s">
        <v>311</v>
      </c>
      <c r="M1000" t="s">
        <v>398</v>
      </c>
      <c r="N1000" t="s">
        <v>382</v>
      </c>
      <c r="O1000">
        <v>0.5</v>
      </c>
      <c r="P1000" t="s">
        <v>306</v>
      </c>
      <c r="Q1000" s="164">
        <v>40909</v>
      </c>
      <c r="R1000" s="164">
        <v>40909</v>
      </c>
      <c r="T1000" t="s">
        <v>2824</v>
      </c>
      <c r="V1000" t="s">
        <v>2825</v>
      </c>
      <c r="W1000" t="s">
        <v>2826</v>
      </c>
      <c r="X1000" t="s">
        <v>2823</v>
      </c>
      <c r="Y1000" t="s">
        <v>2825</v>
      </c>
      <c r="Z1000" t="s">
        <v>2832</v>
      </c>
      <c r="AC1000" t="s">
        <v>308</v>
      </c>
      <c r="AD1000" s="176">
        <v>1</v>
      </c>
    </row>
    <row r="1001" spans="1:31" x14ac:dyDescent="0.35">
      <c r="A1001" t="s">
        <v>317</v>
      </c>
      <c r="B1001">
        <v>1167</v>
      </c>
      <c r="C1001" t="s">
        <v>2833</v>
      </c>
      <c r="D1001">
        <v>43205</v>
      </c>
      <c r="E1001" t="s">
        <v>2834</v>
      </c>
      <c r="F1001" t="s">
        <v>396</v>
      </c>
      <c r="H1001">
        <v>1</v>
      </c>
      <c r="I1001">
        <v>1</v>
      </c>
      <c r="K1001" t="s">
        <v>296</v>
      </c>
      <c r="L1001" t="s">
        <v>397</v>
      </c>
      <c r="M1001" t="s">
        <v>398</v>
      </c>
      <c r="N1001" t="s">
        <v>2078</v>
      </c>
      <c r="O1001">
        <v>1</v>
      </c>
      <c r="P1001" t="s">
        <v>306</v>
      </c>
      <c r="Q1001" s="164">
        <v>37995</v>
      </c>
      <c r="R1001" s="164">
        <v>38231</v>
      </c>
      <c r="T1001" t="s">
        <v>2835</v>
      </c>
      <c r="V1001" t="s">
        <v>2836</v>
      </c>
      <c r="W1001" t="s">
        <v>2837</v>
      </c>
      <c r="X1001" t="s">
        <v>2834</v>
      </c>
      <c r="Y1001" t="s">
        <v>2836</v>
      </c>
      <c r="Z1001" t="s">
        <v>2838</v>
      </c>
      <c r="AC1001" t="s">
        <v>308</v>
      </c>
      <c r="AD1001" s="176">
        <v>1</v>
      </c>
    </row>
    <row r="1002" spans="1:31" x14ac:dyDescent="0.35">
      <c r="A1002" t="s">
        <v>469</v>
      </c>
      <c r="B1002">
        <v>1149</v>
      </c>
      <c r="C1002" t="s">
        <v>2839</v>
      </c>
      <c r="D1002">
        <v>43205</v>
      </c>
      <c r="E1002" t="s">
        <v>2834</v>
      </c>
      <c r="F1002" t="s">
        <v>396</v>
      </c>
      <c r="H1002">
        <v>1</v>
      </c>
      <c r="I1002">
        <v>1</v>
      </c>
      <c r="K1002" t="s">
        <v>404</v>
      </c>
      <c r="L1002" t="s">
        <v>397</v>
      </c>
      <c r="M1002" t="s">
        <v>398</v>
      </c>
      <c r="N1002" t="s">
        <v>2078</v>
      </c>
      <c r="O1002">
        <v>1</v>
      </c>
      <c r="P1002" t="s">
        <v>306</v>
      </c>
      <c r="Q1002" s="164">
        <v>35804</v>
      </c>
      <c r="R1002" s="164">
        <v>36039</v>
      </c>
      <c r="S1002" s="164">
        <v>39185</v>
      </c>
      <c r="T1002" t="s">
        <v>2835</v>
      </c>
      <c r="V1002" t="s">
        <v>2836</v>
      </c>
      <c r="W1002" t="s">
        <v>2837</v>
      </c>
      <c r="X1002" t="s">
        <v>2834</v>
      </c>
      <c r="Y1002" t="s">
        <v>2836</v>
      </c>
      <c r="Z1002" t="s">
        <v>2840</v>
      </c>
      <c r="AC1002" t="s">
        <v>308</v>
      </c>
      <c r="AD1002" s="176">
        <v>1</v>
      </c>
    </row>
    <row r="1003" spans="1:31" x14ac:dyDescent="0.35">
      <c r="A1003" t="s">
        <v>476</v>
      </c>
      <c r="B1003">
        <v>1330</v>
      </c>
      <c r="C1003" t="s">
        <v>2841</v>
      </c>
      <c r="D1003">
        <v>43205</v>
      </c>
      <c r="E1003" t="s">
        <v>2834</v>
      </c>
      <c r="F1003" t="s">
        <v>396</v>
      </c>
      <c r="G1003" s="163">
        <v>2849.3</v>
      </c>
      <c r="H1003">
        <v>1</v>
      </c>
      <c r="I1003">
        <v>1</v>
      </c>
      <c r="J1003" t="s">
        <v>1</v>
      </c>
      <c r="K1003" t="s">
        <v>296</v>
      </c>
      <c r="L1003" t="s">
        <v>397</v>
      </c>
      <c r="M1003" t="s">
        <v>398</v>
      </c>
      <c r="N1003" t="s">
        <v>2078</v>
      </c>
      <c r="O1003">
        <v>1</v>
      </c>
      <c r="P1003" t="s">
        <v>306</v>
      </c>
      <c r="Q1003" t="s">
        <v>2842</v>
      </c>
      <c r="R1003" s="164">
        <v>42979</v>
      </c>
      <c r="T1003" t="s">
        <v>2835</v>
      </c>
      <c r="V1003" t="s">
        <v>2836</v>
      </c>
      <c r="W1003" t="s">
        <v>2837</v>
      </c>
      <c r="X1003" t="s">
        <v>2834</v>
      </c>
      <c r="Y1003" t="s">
        <v>2836</v>
      </c>
      <c r="Z1003" t="s">
        <v>2843</v>
      </c>
      <c r="AA1003" t="s">
        <v>1</v>
      </c>
      <c r="AB1003" s="164">
        <v>42500</v>
      </c>
      <c r="AC1003" t="s">
        <v>308</v>
      </c>
      <c r="AD1003" s="176">
        <v>1</v>
      </c>
    </row>
    <row r="1004" spans="1:31" x14ac:dyDescent="0.35">
      <c r="A1004" t="s">
        <v>414</v>
      </c>
      <c r="B1004">
        <v>1180</v>
      </c>
      <c r="C1004" t="s">
        <v>2844</v>
      </c>
      <c r="D1004">
        <v>43205</v>
      </c>
      <c r="E1004" t="s">
        <v>2834</v>
      </c>
      <c r="F1004" t="s">
        <v>396</v>
      </c>
      <c r="H1004">
        <v>1</v>
      </c>
      <c r="I1004">
        <v>1</v>
      </c>
      <c r="K1004" t="s">
        <v>404</v>
      </c>
      <c r="L1004" t="s">
        <v>397</v>
      </c>
      <c r="M1004" t="s">
        <v>398</v>
      </c>
      <c r="N1004" t="s">
        <v>2078</v>
      </c>
      <c r="O1004">
        <v>1</v>
      </c>
      <c r="P1004" t="s">
        <v>306</v>
      </c>
      <c r="Q1004" s="164">
        <v>35803</v>
      </c>
      <c r="R1004" s="164">
        <v>36008</v>
      </c>
      <c r="S1004" s="164">
        <v>39190</v>
      </c>
      <c r="T1004" t="s">
        <v>2835</v>
      </c>
      <c r="V1004" t="s">
        <v>2836</v>
      </c>
      <c r="W1004" t="s">
        <v>2837</v>
      </c>
      <c r="X1004" t="s">
        <v>2834</v>
      </c>
      <c r="Y1004" t="s">
        <v>2836</v>
      </c>
      <c r="Z1004" t="s">
        <v>2845</v>
      </c>
      <c r="AC1004" t="s">
        <v>308</v>
      </c>
      <c r="AD1004" s="176">
        <v>1</v>
      </c>
    </row>
    <row r="1005" spans="1:31" x14ac:dyDescent="0.35">
      <c r="A1005" t="s">
        <v>419</v>
      </c>
      <c r="B1005">
        <v>1124</v>
      </c>
      <c r="C1005" t="s">
        <v>2846</v>
      </c>
      <c r="D1005">
        <v>43205</v>
      </c>
      <c r="E1005" t="s">
        <v>2834</v>
      </c>
      <c r="F1005" t="s">
        <v>396</v>
      </c>
      <c r="H1005">
        <v>1</v>
      </c>
      <c r="I1005">
        <v>1</v>
      </c>
      <c r="K1005" t="s">
        <v>404</v>
      </c>
      <c r="L1005" t="s">
        <v>397</v>
      </c>
      <c r="M1005" t="s">
        <v>398</v>
      </c>
      <c r="N1005" t="s">
        <v>2078</v>
      </c>
      <c r="O1005">
        <v>1</v>
      </c>
      <c r="P1005" t="s">
        <v>306</v>
      </c>
      <c r="Q1005" s="164">
        <v>34708</v>
      </c>
      <c r="R1005" s="164">
        <v>34943</v>
      </c>
      <c r="S1005" s="164">
        <v>38231</v>
      </c>
      <c r="T1005" t="s">
        <v>2835</v>
      </c>
      <c r="V1005" t="s">
        <v>2836</v>
      </c>
      <c r="W1005" t="s">
        <v>2837</v>
      </c>
      <c r="X1005" t="s">
        <v>2834</v>
      </c>
      <c r="Y1005" t="s">
        <v>2836</v>
      </c>
      <c r="Z1005" t="s">
        <v>2847</v>
      </c>
      <c r="AC1005" t="s">
        <v>308</v>
      </c>
      <c r="AD1005" s="176">
        <v>1</v>
      </c>
    </row>
    <row r="1006" spans="1:31" x14ac:dyDescent="0.35">
      <c r="A1006" t="s">
        <v>314</v>
      </c>
      <c r="B1006">
        <v>1178</v>
      </c>
      <c r="C1006" t="s">
        <v>2848</v>
      </c>
      <c r="D1006">
        <v>43205</v>
      </c>
      <c r="E1006" t="s">
        <v>2834</v>
      </c>
      <c r="F1006" t="s">
        <v>396</v>
      </c>
      <c r="H1006">
        <v>1</v>
      </c>
      <c r="I1006">
        <v>1</v>
      </c>
      <c r="K1006" t="s">
        <v>404</v>
      </c>
      <c r="L1006" t="s">
        <v>397</v>
      </c>
      <c r="M1006" t="s">
        <v>398</v>
      </c>
      <c r="N1006" t="s">
        <v>2078</v>
      </c>
      <c r="O1006">
        <v>1</v>
      </c>
      <c r="P1006" t="s">
        <v>306</v>
      </c>
      <c r="Q1006" s="164">
        <v>33247</v>
      </c>
      <c r="R1006" s="164">
        <v>33482</v>
      </c>
      <c r="S1006" s="164">
        <v>40148</v>
      </c>
      <c r="T1006" t="s">
        <v>2835</v>
      </c>
      <c r="V1006" t="s">
        <v>2836</v>
      </c>
      <c r="W1006" t="s">
        <v>2837</v>
      </c>
      <c r="X1006" t="s">
        <v>2834</v>
      </c>
      <c r="Y1006" t="s">
        <v>2836</v>
      </c>
      <c r="Z1006" t="s">
        <v>2849</v>
      </c>
      <c r="AC1006" t="s">
        <v>308</v>
      </c>
      <c r="AD1006" s="176">
        <v>1</v>
      </c>
    </row>
    <row r="1007" spans="1:31" x14ac:dyDescent="0.35">
      <c r="A1007" t="s">
        <v>314</v>
      </c>
      <c r="B1007">
        <v>1274</v>
      </c>
      <c r="C1007" t="s">
        <v>2850</v>
      </c>
      <c r="D1007">
        <v>43205</v>
      </c>
      <c r="E1007" t="s">
        <v>2834</v>
      </c>
      <c r="F1007" t="s">
        <v>396</v>
      </c>
      <c r="H1007">
        <v>1</v>
      </c>
      <c r="I1007">
        <v>1</v>
      </c>
      <c r="K1007" t="s">
        <v>296</v>
      </c>
      <c r="L1007" t="s">
        <v>397</v>
      </c>
      <c r="M1007" t="s">
        <v>398</v>
      </c>
      <c r="N1007" t="s">
        <v>2078</v>
      </c>
      <c r="O1007">
        <v>1</v>
      </c>
      <c r="P1007" t="s">
        <v>306</v>
      </c>
      <c r="Q1007" t="s">
        <v>1862</v>
      </c>
      <c r="R1007" s="164">
        <v>40057</v>
      </c>
      <c r="T1007" t="s">
        <v>2835</v>
      </c>
      <c r="V1007" t="s">
        <v>2836</v>
      </c>
      <c r="W1007" t="s">
        <v>2837</v>
      </c>
      <c r="X1007" t="s">
        <v>2834</v>
      </c>
      <c r="Y1007" t="s">
        <v>2836</v>
      </c>
      <c r="Z1007" t="s">
        <v>2851</v>
      </c>
      <c r="AC1007" t="s">
        <v>308</v>
      </c>
      <c r="AD1007" s="176">
        <v>1</v>
      </c>
    </row>
    <row r="1008" spans="1:31" x14ac:dyDescent="0.35">
      <c r="A1008" t="s">
        <v>711</v>
      </c>
      <c r="B1008">
        <v>1060</v>
      </c>
      <c r="C1008" t="s">
        <v>2834</v>
      </c>
      <c r="D1008">
        <v>43205</v>
      </c>
      <c r="E1008" t="s">
        <v>2834</v>
      </c>
      <c r="F1008" t="s">
        <v>396</v>
      </c>
      <c r="H1008">
        <v>1</v>
      </c>
      <c r="I1008">
        <v>1</v>
      </c>
      <c r="K1008" t="s">
        <v>404</v>
      </c>
      <c r="L1008" t="s">
        <v>410</v>
      </c>
      <c r="M1008" t="s">
        <v>398</v>
      </c>
      <c r="N1008" t="s">
        <v>2078</v>
      </c>
      <c r="O1008">
        <v>1</v>
      </c>
      <c r="P1008" t="s">
        <v>306</v>
      </c>
      <c r="Q1008" s="164">
        <v>32874</v>
      </c>
      <c r="R1008" s="164">
        <v>32874</v>
      </c>
      <c r="S1008" s="164">
        <v>32874</v>
      </c>
      <c r="T1008" t="s">
        <v>2835</v>
      </c>
      <c r="V1008" t="s">
        <v>2836</v>
      </c>
      <c r="W1008" t="s">
        <v>2837</v>
      </c>
      <c r="X1008" t="s">
        <v>2834</v>
      </c>
      <c r="Y1008" t="s">
        <v>2836</v>
      </c>
      <c r="Z1008" t="s">
        <v>2852</v>
      </c>
      <c r="AC1008" t="s">
        <v>308</v>
      </c>
      <c r="AD1008" s="176">
        <v>1</v>
      </c>
    </row>
    <row r="1009" spans="1:31" x14ac:dyDescent="0.35">
      <c r="A1009" t="s">
        <v>438</v>
      </c>
      <c r="B1009">
        <v>1133</v>
      </c>
      <c r="C1009" t="s">
        <v>2834</v>
      </c>
      <c r="D1009">
        <v>43205</v>
      </c>
      <c r="E1009" t="s">
        <v>2834</v>
      </c>
      <c r="F1009" t="s">
        <v>396</v>
      </c>
      <c r="H1009">
        <v>1</v>
      </c>
      <c r="I1009">
        <v>1</v>
      </c>
      <c r="K1009" t="s">
        <v>404</v>
      </c>
      <c r="L1009" t="s">
        <v>397</v>
      </c>
      <c r="M1009" t="s">
        <v>398</v>
      </c>
      <c r="N1009" t="s">
        <v>2078</v>
      </c>
      <c r="O1009">
        <v>1</v>
      </c>
      <c r="P1009" t="s">
        <v>306</v>
      </c>
      <c r="Q1009" s="164">
        <v>35073</v>
      </c>
      <c r="R1009" s="164">
        <v>35309</v>
      </c>
      <c r="S1009" s="164">
        <v>42614</v>
      </c>
      <c r="T1009" t="s">
        <v>2835</v>
      </c>
      <c r="V1009" t="s">
        <v>2836</v>
      </c>
      <c r="W1009" t="s">
        <v>2837</v>
      </c>
      <c r="X1009" t="s">
        <v>2834</v>
      </c>
      <c r="Y1009" t="s">
        <v>2836</v>
      </c>
      <c r="Z1009" t="s">
        <v>2853</v>
      </c>
      <c r="AC1009" t="s">
        <v>308</v>
      </c>
      <c r="AD1009" s="176">
        <v>1</v>
      </c>
    </row>
    <row r="1010" spans="1:31" x14ac:dyDescent="0.35">
      <c r="A1010" t="s">
        <v>324</v>
      </c>
      <c r="B1010">
        <v>1091</v>
      </c>
      <c r="C1010" t="s">
        <v>2854</v>
      </c>
      <c r="D1010">
        <v>43206</v>
      </c>
      <c r="E1010" t="s">
        <v>2854</v>
      </c>
      <c r="F1010" t="s">
        <v>396</v>
      </c>
      <c r="H1010" s="174">
        <f t="shared" ref="H1010:H1011" si="39">AD1010</f>
        <v>1.1000000000000001</v>
      </c>
      <c r="I1010">
        <v>0.4</v>
      </c>
      <c r="K1010" t="s">
        <v>404</v>
      </c>
      <c r="L1010" t="s">
        <v>2855</v>
      </c>
      <c r="M1010" t="s">
        <v>398</v>
      </c>
      <c r="N1010" t="s">
        <v>2078</v>
      </c>
      <c r="O1010">
        <v>0.5</v>
      </c>
      <c r="P1010" t="s">
        <v>306</v>
      </c>
      <c r="Q1010" s="164">
        <v>34708</v>
      </c>
      <c r="R1010" s="164">
        <v>34943</v>
      </c>
      <c r="S1010" s="164">
        <v>39192</v>
      </c>
      <c r="T1010" t="s">
        <v>2856</v>
      </c>
      <c r="V1010" t="s">
        <v>2857</v>
      </c>
      <c r="W1010" t="s">
        <v>2858</v>
      </c>
      <c r="X1010" t="s">
        <v>2854</v>
      </c>
      <c r="Y1010" t="s">
        <v>2859</v>
      </c>
      <c r="Z1010" t="s">
        <v>2860</v>
      </c>
      <c r="AC1010" t="s">
        <v>308</v>
      </c>
      <c r="AD1010" s="176">
        <v>1.1000000000000001</v>
      </c>
      <c r="AE1010" s="177" t="s">
        <v>16954</v>
      </c>
    </row>
    <row r="1011" spans="1:31" x14ac:dyDescent="0.35">
      <c r="A1011" t="s">
        <v>403</v>
      </c>
      <c r="B1011">
        <v>1121</v>
      </c>
      <c r="C1011" t="s">
        <v>2861</v>
      </c>
      <c r="D1011">
        <v>43208</v>
      </c>
      <c r="E1011" t="s">
        <v>2861</v>
      </c>
      <c r="F1011" t="s">
        <v>396</v>
      </c>
      <c r="H1011" s="174">
        <f t="shared" si="39"/>
        <v>1</v>
      </c>
      <c r="I1011">
        <v>1</v>
      </c>
      <c r="K1011" t="s">
        <v>404</v>
      </c>
      <c r="L1011" t="s">
        <v>397</v>
      </c>
      <c r="M1011" t="s">
        <v>398</v>
      </c>
      <c r="N1011" t="s">
        <v>2078</v>
      </c>
      <c r="O1011">
        <v>1</v>
      </c>
      <c r="P1011" t="s">
        <v>306</v>
      </c>
      <c r="Q1011" s="164">
        <v>38726</v>
      </c>
      <c r="R1011" s="164">
        <v>38961</v>
      </c>
      <c r="S1011" s="164">
        <v>41518</v>
      </c>
      <c r="T1011" t="s">
        <v>2862</v>
      </c>
      <c r="V1011" t="s">
        <v>2863</v>
      </c>
      <c r="W1011" t="s">
        <v>2864</v>
      </c>
      <c r="X1011" t="s">
        <v>2861</v>
      </c>
      <c r="Y1011" t="s">
        <v>2863</v>
      </c>
      <c r="Z1011" t="s">
        <v>2865</v>
      </c>
      <c r="AC1011" t="s">
        <v>308</v>
      </c>
      <c r="AD1011" s="176">
        <v>1</v>
      </c>
      <c r="AE1011" s="177" t="s">
        <v>16954</v>
      </c>
    </row>
    <row r="1012" spans="1:31" x14ac:dyDescent="0.35">
      <c r="A1012" t="s">
        <v>482</v>
      </c>
      <c r="B1012">
        <v>1182</v>
      </c>
      <c r="C1012" t="s">
        <v>2866</v>
      </c>
      <c r="D1012">
        <v>43217</v>
      </c>
      <c r="E1012" t="s">
        <v>2867</v>
      </c>
      <c r="F1012" t="s">
        <v>396</v>
      </c>
      <c r="H1012" s="174">
        <f>AD1012</f>
        <v>1.2</v>
      </c>
      <c r="I1012">
        <v>0.6</v>
      </c>
      <c r="K1012" t="s">
        <v>296</v>
      </c>
      <c r="L1012" t="s">
        <v>397</v>
      </c>
      <c r="M1012" t="s">
        <v>398</v>
      </c>
      <c r="N1012" t="s">
        <v>2085</v>
      </c>
      <c r="O1012">
        <v>1</v>
      </c>
      <c r="P1012" t="s">
        <v>306</v>
      </c>
      <c r="Q1012" s="164">
        <v>38726</v>
      </c>
      <c r="R1012" s="164">
        <v>38961</v>
      </c>
      <c r="T1012" t="s">
        <v>2868</v>
      </c>
      <c r="V1012" t="s">
        <v>2869</v>
      </c>
      <c r="W1012" t="s">
        <v>2870</v>
      </c>
      <c r="X1012" t="s">
        <v>2867</v>
      </c>
      <c r="Y1012" t="s">
        <v>2869</v>
      </c>
      <c r="Z1012" t="s">
        <v>2871</v>
      </c>
      <c r="AC1012" t="s">
        <v>366</v>
      </c>
      <c r="AD1012" s="176">
        <v>1.2</v>
      </c>
      <c r="AE1012" s="177" t="s">
        <v>16953</v>
      </c>
    </row>
    <row r="1013" spans="1:31" x14ac:dyDescent="0.35">
      <c r="A1013" t="s">
        <v>584</v>
      </c>
      <c r="B1013">
        <v>1167</v>
      </c>
      <c r="C1013" t="s">
        <v>2867</v>
      </c>
      <c r="D1013">
        <v>43217</v>
      </c>
      <c r="E1013" t="s">
        <v>2867</v>
      </c>
      <c r="F1013" t="s">
        <v>396</v>
      </c>
      <c r="H1013" s="174">
        <f t="shared" ref="H1013:H1015" si="40">AD1013</f>
        <v>1.2</v>
      </c>
      <c r="I1013">
        <v>0.6</v>
      </c>
      <c r="K1013" t="s">
        <v>404</v>
      </c>
      <c r="L1013" t="s">
        <v>397</v>
      </c>
      <c r="M1013" t="s">
        <v>398</v>
      </c>
      <c r="N1013" t="s">
        <v>2085</v>
      </c>
      <c r="O1013">
        <v>1</v>
      </c>
      <c r="P1013" t="s">
        <v>306</v>
      </c>
      <c r="Q1013" s="164">
        <v>32151</v>
      </c>
      <c r="R1013" s="164">
        <v>32387</v>
      </c>
      <c r="S1013" s="164">
        <v>40148</v>
      </c>
      <c r="T1013" t="s">
        <v>2868</v>
      </c>
      <c r="V1013" t="s">
        <v>2869</v>
      </c>
      <c r="W1013" t="s">
        <v>2870</v>
      </c>
      <c r="X1013" t="s">
        <v>2867</v>
      </c>
      <c r="Y1013" t="s">
        <v>2869</v>
      </c>
      <c r="Z1013" t="s">
        <v>2872</v>
      </c>
      <c r="AC1013" t="s">
        <v>366</v>
      </c>
      <c r="AD1013" s="176">
        <v>1.2</v>
      </c>
      <c r="AE1013" s="177" t="s">
        <v>16954</v>
      </c>
    </row>
    <row r="1014" spans="1:31" x14ac:dyDescent="0.35">
      <c r="A1014" t="s">
        <v>291</v>
      </c>
      <c r="B1014">
        <v>1151</v>
      </c>
      <c r="C1014" t="s">
        <v>2873</v>
      </c>
      <c r="D1014">
        <v>43303</v>
      </c>
      <c r="E1014" t="s">
        <v>2874</v>
      </c>
      <c r="F1014" t="s">
        <v>396</v>
      </c>
      <c r="H1014" s="174">
        <f t="shared" si="40"/>
        <v>1.2</v>
      </c>
      <c r="I1014">
        <v>0.4</v>
      </c>
      <c r="K1014" t="s">
        <v>296</v>
      </c>
      <c r="L1014" t="s">
        <v>397</v>
      </c>
      <c r="M1014" t="s">
        <v>398</v>
      </c>
      <c r="N1014" t="s">
        <v>579</v>
      </c>
      <c r="O1014">
        <v>1</v>
      </c>
      <c r="P1014" t="s">
        <v>1</v>
      </c>
      <c r="Q1014" s="164">
        <v>41283</v>
      </c>
      <c r="R1014" s="164">
        <v>41518</v>
      </c>
      <c r="T1014" t="s">
        <v>2875</v>
      </c>
      <c r="V1014" t="s">
        <v>2873</v>
      </c>
      <c r="W1014" t="s">
        <v>2876</v>
      </c>
      <c r="X1014" t="s">
        <v>2874</v>
      </c>
      <c r="Y1014" t="s">
        <v>2873</v>
      </c>
      <c r="Z1014" t="s">
        <v>2877</v>
      </c>
      <c r="AC1014" t="s">
        <v>1223</v>
      </c>
      <c r="AD1014" s="176">
        <v>1.2</v>
      </c>
      <c r="AE1014" s="177" t="s">
        <v>16954</v>
      </c>
    </row>
    <row r="1015" spans="1:31" x14ac:dyDescent="0.35">
      <c r="A1015" t="s">
        <v>584</v>
      </c>
      <c r="B1015">
        <v>1339</v>
      </c>
      <c r="C1015" t="s">
        <v>2874</v>
      </c>
      <c r="D1015">
        <v>43303</v>
      </c>
      <c r="E1015" t="s">
        <v>2874</v>
      </c>
      <c r="F1015" t="s">
        <v>396</v>
      </c>
      <c r="H1015" s="174">
        <f t="shared" si="40"/>
        <v>1.2</v>
      </c>
      <c r="I1015">
        <v>0.4</v>
      </c>
      <c r="K1015" t="s">
        <v>404</v>
      </c>
      <c r="L1015" t="s">
        <v>397</v>
      </c>
      <c r="M1015" t="s">
        <v>398</v>
      </c>
      <c r="N1015" t="s">
        <v>579</v>
      </c>
      <c r="O1015">
        <v>1</v>
      </c>
      <c r="P1015" t="s">
        <v>306</v>
      </c>
      <c r="Q1015" s="164">
        <v>41283</v>
      </c>
      <c r="R1015" s="164">
        <v>41518</v>
      </c>
      <c r="S1015" s="164">
        <v>45536</v>
      </c>
      <c r="T1015" t="s">
        <v>2875</v>
      </c>
      <c r="V1015" t="s">
        <v>2873</v>
      </c>
      <c r="W1015" t="s">
        <v>2876</v>
      </c>
      <c r="X1015" t="s">
        <v>2874</v>
      </c>
      <c r="Y1015" t="s">
        <v>2873</v>
      </c>
      <c r="Z1015" t="s">
        <v>2878</v>
      </c>
      <c r="AC1015" t="s">
        <v>357</v>
      </c>
      <c r="AD1015" s="176">
        <v>1.2</v>
      </c>
      <c r="AE1015" s="177" t="s">
        <v>16954</v>
      </c>
    </row>
    <row r="1016" spans="1:31" x14ac:dyDescent="0.35">
      <c r="A1016" t="s">
        <v>291</v>
      </c>
      <c r="B1016">
        <v>1152</v>
      </c>
      <c r="C1016" t="s">
        <v>2879</v>
      </c>
      <c r="D1016">
        <v>43304</v>
      </c>
      <c r="E1016" t="s">
        <v>2880</v>
      </c>
      <c r="F1016" t="s">
        <v>396</v>
      </c>
      <c r="H1016">
        <v>1.3</v>
      </c>
      <c r="I1016">
        <v>0.4</v>
      </c>
      <c r="K1016" t="s">
        <v>404</v>
      </c>
      <c r="L1016" t="s">
        <v>397</v>
      </c>
      <c r="M1016" t="s">
        <v>398</v>
      </c>
      <c r="N1016" t="s">
        <v>579</v>
      </c>
      <c r="O1016">
        <v>1</v>
      </c>
      <c r="P1016" t="s">
        <v>1</v>
      </c>
      <c r="Q1016" s="164">
        <v>41283</v>
      </c>
      <c r="R1016" s="164">
        <v>41518</v>
      </c>
      <c r="S1016" s="164">
        <v>45043</v>
      </c>
      <c r="T1016" t="s">
        <v>2881</v>
      </c>
      <c r="V1016" t="s">
        <v>2879</v>
      </c>
      <c r="W1016" t="s">
        <v>2882</v>
      </c>
      <c r="X1016" t="s">
        <v>2880</v>
      </c>
      <c r="Y1016" t="s">
        <v>2883</v>
      </c>
      <c r="Z1016" t="s">
        <v>2884</v>
      </c>
      <c r="AC1016" t="s">
        <v>1223</v>
      </c>
      <c r="AD1016" s="176">
        <v>1.3</v>
      </c>
    </row>
    <row r="1017" spans="1:31" x14ac:dyDescent="0.35">
      <c r="A1017" t="s">
        <v>584</v>
      </c>
      <c r="B1017">
        <v>1340</v>
      </c>
      <c r="C1017" t="s">
        <v>2880</v>
      </c>
      <c r="D1017">
        <v>43304</v>
      </c>
      <c r="E1017" t="s">
        <v>2880</v>
      </c>
      <c r="F1017" t="s">
        <v>396</v>
      </c>
      <c r="H1017">
        <v>1.3</v>
      </c>
      <c r="I1017">
        <v>0.4</v>
      </c>
      <c r="K1017" t="s">
        <v>296</v>
      </c>
      <c r="L1017" t="s">
        <v>397</v>
      </c>
      <c r="M1017" t="s">
        <v>398</v>
      </c>
      <c r="N1017" t="s">
        <v>579</v>
      </c>
      <c r="O1017">
        <v>1</v>
      </c>
      <c r="P1017" t="s">
        <v>306</v>
      </c>
      <c r="Q1017" s="164">
        <v>41283</v>
      </c>
      <c r="R1017" s="164">
        <v>41518</v>
      </c>
      <c r="T1017" t="s">
        <v>2881</v>
      </c>
      <c r="V1017" t="s">
        <v>2879</v>
      </c>
      <c r="W1017" t="s">
        <v>2882</v>
      </c>
      <c r="X1017" t="s">
        <v>2880</v>
      </c>
      <c r="Y1017" t="s">
        <v>2883</v>
      </c>
      <c r="Z1017" t="s">
        <v>2885</v>
      </c>
      <c r="AC1017" t="s">
        <v>357</v>
      </c>
      <c r="AD1017" s="176">
        <v>1.3</v>
      </c>
    </row>
    <row r="1018" spans="1:31" x14ac:dyDescent="0.35">
      <c r="A1018" t="s">
        <v>494</v>
      </c>
      <c r="B1018">
        <v>1206</v>
      </c>
      <c r="C1018" t="s">
        <v>2886</v>
      </c>
      <c r="D1018">
        <v>43400</v>
      </c>
      <c r="E1018" t="s">
        <v>2886</v>
      </c>
      <c r="F1018" t="s">
        <v>396</v>
      </c>
      <c r="H1018">
        <v>1.1000000000000001</v>
      </c>
      <c r="I1018">
        <v>1</v>
      </c>
      <c r="K1018" t="s">
        <v>296</v>
      </c>
      <c r="L1018" t="s">
        <v>397</v>
      </c>
      <c r="M1018" t="s">
        <v>398</v>
      </c>
      <c r="N1018" t="s">
        <v>1957</v>
      </c>
      <c r="O1018">
        <v>1</v>
      </c>
      <c r="P1018" t="s">
        <v>306</v>
      </c>
      <c r="Q1018" t="s">
        <v>1839</v>
      </c>
      <c r="R1018" s="164">
        <v>39692</v>
      </c>
      <c r="T1018" t="s">
        <v>2887</v>
      </c>
      <c r="V1018" t="s">
        <v>2888</v>
      </c>
      <c r="W1018" t="s">
        <v>2889</v>
      </c>
      <c r="X1018" t="s">
        <v>2886</v>
      </c>
      <c r="Y1018" t="s">
        <v>2888</v>
      </c>
      <c r="Z1018" t="s">
        <v>2890</v>
      </c>
      <c r="AC1018" t="s">
        <v>366</v>
      </c>
      <c r="AD1018" s="176">
        <v>1.1000000000000001</v>
      </c>
    </row>
    <row r="1019" spans="1:31" x14ac:dyDescent="0.35">
      <c r="A1019" t="s">
        <v>408</v>
      </c>
      <c r="B1019">
        <v>1197</v>
      </c>
      <c r="C1019" t="s">
        <v>2891</v>
      </c>
      <c r="D1019">
        <v>43402</v>
      </c>
      <c r="E1019" t="s">
        <v>2891</v>
      </c>
      <c r="F1019" t="s">
        <v>396</v>
      </c>
      <c r="H1019" s="174">
        <f>AD1019</f>
        <v>1.1000000000000001</v>
      </c>
      <c r="I1019">
        <v>0.9</v>
      </c>
      <c r="K1019" t="s">
        <v>404</v>
      </c>
      <c r="L1019" t="s">
        <v>397</v>
      </c>
      <c r="M1019" t="s">
        <v>398</v>
      </c>
      <c r="N1019" t="s">
        <v>2085</v>
      </c>
      <c r="O1019">
        <v>1</v>
      </c>
      <c r="P1019" t="s">
        <v>306</v>
      </c>
      <c r="Q1019" s="164">
        <v>37995</v>
      </c>
      <c r="R1019" s="164">
        <v>38231</v>
      </c>
      <c r="S1019" s="164">
        <v>41883</v>
      </c>
      <c r="T1019" t="s">
        <v>2892</v>
      </c>
      <c r="V1019" t="s">
        <v>2893</v>
      </c>
      <c r="W1019" t="s">
        <v>2894</v>
      </c>
      <c r="X1019" t="s">
        <v>2891</v>
      </c>
      <c r="Y1019" t="s">
        <v>2893</v>
      </c>
      <c r="Z1019" t="s">
        <v>2895</v>
      </c>
      <c r="AC1019" t="s">
        <v>366</v>
      </c>
      <c r="AD1019" s="176">
        <v>1.1000000000000001</v>
      </c>
      <c r="AE1019" s="177" t="s">
        <v>16954</v>
      </c>
    </row>
    <row r="1020" spans="1:31" x14ac:dyDescent="0.35">
      <c r="A1020" t="s">
        <v>476</v>
      </c>
      <c r="B1020">
        <v>1361</v>
      </c>
      <c r="C1020" t="s">
        <v>2896</v>
      </c>
      <c r="D1020">
        <v>43601</v>
      </c>
      <c r="E1020" t="s">
        <v>2896</v>
      </c>
      <c r="F1020" t="s">
        <v>396</v>
      </c>
      <c r="G1020" s="163">
        <v>2720.52</v>
      </c>
      <c r="H1020">
        <v>1.3</v>
      </c>
      <c r="I1020">
        <v>1</v>
      </c>
      <c r="J1020" t="s">
        <v>1</v>
      </c>
      <c r="K1020" t="s">
        <v>296</v>
      </c>
      <c r="L1020" t="s">
        <v>397</v>
      </c>
      <c r="M1020" t="s">
        <v>398</v>
      </c>
      <c r="N1020" t="s">
        <v>382</v>
      </c>
      <c r="O1020">
        <v>1</v>
      </c>
      <c r="P1020" t="s">
        <v>306</v>
      </c>
      <c r="Q1020" t="s">
        <v>1743</v>
      </c>
      <c r="R1020" s="164">
        <v>44440</v>
      </c>
      <c r="T1020" t="s">
        <v>2897</v>
      </c>
      <c r="V1020" t="s">
        <v>2898</v>
      </c>
      <c r="W1020" t="s">
        <v>2899</v>
      </c>
      <c r="X1020" t="s">
        <v>2896</v>
      </c>
      <c r="Y1020" t="s">
        <v>2898</v>
      </c>
      <c r="Z1020" t="s">
        <v>2900</v>
      </c>
      <c r="AA1020" t="s">
        <v>1</v>
      </c>
      <c r="AB1020" s="164">
        <v>43740</v>
      </c>
      <c r="AC1020" t="s">
        <v>308</v>
      </c>
      <c r="AD1020" s="176">
        <v>1</v>
      </c>
    </row>
    <row r="1021" spans="1:31" x14ac:dyDescent="0.35">
      <c r="A1021" t="s">
        <v>482</v>
      </c>
      <c r="B1021">
        <v>1282</v>
      </c>
      <c r="C1021" t="s">
        <v>2896</v>
      </c>
      <c r="D1021">
        <v>43601</v>
      </c>
      <c r="E1021" t="s">
        <v>2896</v>
      </c>
      <c r="F1021" t="s">
        <v>396</v>
      </c>
      <c r="G1021" s="163">
        <v>3598.14</v>
      </c>
      <c r="H1021">
        <v>1.3</v>
      </c>
      <c r="I1021">
        <v>1</v>
      </c>
      <c r="J1021" t="s">
        <v>1</v>
      </c>
      <c r="K1021" t="s">
        <v>296</v>
      </c>
      <c r="L1021" t="s">
        <v>397</v>
      </c>
      <c r="M1021" t="s">
        <v>398</v>
      </c>
      <c r="N1021" t="s">
        <v>382</v>
      </c>
      <c r="O1021">
        <v>1</v>
      </c>
      <c r="P1021" t="s">
        <v>306</v>
      </c>
      <c r="Q1021" s="164">
        <v>43012</v>
      </c>
      <c r="R1021" s="164">
        <v>43344</v>
      </c>
      <c r="T1021" t="s">
        <v>2897</v>
      </c>
      <c r="V1021" t="s">
        <v>2898</v>
      </c>
      <c r="W1021" t="s">
        <v>2899</v>
      </c>
      <c r="X1021" t="s">
        <v>2896</v>
      </c>
      <c r="Y1021" t="s">
        <v>2898</v>
      </c>
      <c r="Z1021" t="s">
        <v>2901</v>
      </c>
      <c r="AA1021" t="s">
        <v>1</v>
      </c>
      <c r="AB1021" s="164">
        <v>42885</v>
      </c>
      <c r="AC1021" t="s">
        <v>308</v>
      </c>
      <c r="AD1021" s="176">
        <v>1</v>
      </c>
    </row>
    <row r="1022" spans="1:31" x14ac:dyDescent="0.35">
      <c r="A1022" t="s">
        <v>314</v>
      </c>
      <c r="B1022">
        <v>1043</v>
      </c>
      <c r="C1022" t="s">
        <v>2896</v>
      </c>
      <c r="D1022">
        <v>43601</v>
      </c>
      <c r="E1022" t="s">
        <v>2896</v>
      </c>
      <c r="F1022" t="s">
        <v>396</v>
      </c>
      <c r="H1022">
        <v>1.3</v>
      </c>
      <c r="I1022">
        <v>1</v>
      </c>
      <c r="K1022" t="s">
        <v>843</v>
      </c>
      <c r="L1022" t="s">
        <v>397</v>
      </c>
      <c r="M1022" t="s">
        <v>398</v>
      </c>
      <c r="N1022" t="s">
        <v>382</v>
      </c>
      <c r="O1022">
        <v>1</v>
      </c>
      <c r="P1022" t="s">
        <v>306</v>
      </c>
      <c r="Q1022" t="s">
        <v>2902</v>
      </c>
      <c r="R1022" s="164">
        <v>40358</v>
      </c>
      <c r="T1022" t="s">
        <v>2897</v>
      </c>
      <c r="V1022" t="s">
        <v>2898</v>
      </c>
      <c r="W1022" t="s">
        <v>2899</v>
      </c>
      <c r="X1022" t="s">
        <v>2896</v>
      </c>
      <c r="Y1022" t="s">
        <v>2898</v>
      </c>
      <c r="Z1022" t="s">
        <v>2903</v>
      </c>
      <c r="AC1022" t="s">
        <v>308</v>
      </c>
      <c r="AD1022" s="176">
        <v>1</v>
      </c>
    </row>
    <row r="1023" spans="1:31" x14ac:dyDescent="0.35">
      <c r="A1023" t="s">
        <v>309</v>
      </c>
      <c r="B1023">
        <v>1183</v>
      </c>
      <c r="C1023" t="s">
        <v>2904</v>
      </c>
      <c r="D1023">
        <v>43702</v>
      </c>
      <c r="E1023" t="s">
        <v>2904</v>
      </c>
      <c r="F1023" t="s">
        <v>396</v>
      </c>
      <c r="H1023" s="174">
        <f t="shared" ref="H1023:H1025" si="41">AD1023</f>
        <v>1.2</v>
      </c>
      <c r="I1023">
        <v>0.9</v>
      </c>
      <c r="K1023" t="s">
        <v>404</v>
      </c>
      <c r="L1023" t="s">
        <v>397</v>
      </c>
      <c r="M1023" t="s">
        <v>398</v>
      </c>
      <c r="N1023" t="s">
        <v>1161</v>
      </c>
      <c r="O1023">
        <v>1</v>
      </c>
      <c r="P1023" t="s">
        <v>306</v>
      </c>
      <c r="Q1023" t="s">
        <v>2813</v>
      </c>
      <c r="R1023" s="164">
        <v>40422</v>
      </c>
      <c r="S1023" s="164">
        <v>42979</v>
      </c>
      <c r="T1023" t="s">
        <v>2905</v>
      </c>
      <c r="V1023" t="s">
        <v>2906</v>
      </c>
      <c r="W1023" t="s">
        <v>2907</v>
      </c>
      <c r="X1023" t="s">
        <v>2904</v>
      </c>
      <c r="Y1023" t="s">
        <v>2906</v>
      </c>
      <c r="Z1023" t="s">
        <v>2908</v>
      </c>
      <c r="AC1023" t="s">
        <v>341</v>
      </c>
      <c r="AD1023" s="176">
        <v>1.2</v>
      </c>
      <c r="AE1023" s="177" t="s">
        <v>16954</v>
      </c>
    </row>
    <row r="1024" spans="1:31" x14ac:dyDescent="0.35">
      <c r="A1024" t="s">
        <v>499</v>
      </c>
      <c r="B1024">
        <v>1232</v>
      </c>
      <c r="C1024" t="s">
        <v>2909</v>
      </c>
      <c r="D1024">
        <v>43702</v>
      </c>
      <c r="E1024" t="s">
        <v>2904</v>
      </c>
      <c r="F1024" t="s">
        <v>396</v>
      </c>
      <c r="G1024" s="163">
        <v>3384</v>
      </c>
      <c r="H1024" s="174">
        <f t="shared" si="41"/>
        <v>1.2</v>
      </c>
      <c r="I1024">
        <v>0.9</v>
      </c>
      <c r="J1024" t="s">
        <v>1</v>
      </c>
      <c r="K1024" t="s">
        <v>296</v>
      </c>
      <c r="L1024" t="s">
        <v>397</v>
      </c>
      <c r="M1024" t="s">
        <v>398</v>
      </c>
      <c r="N1024" t="s">
        <v>1161</v>
      </c>
      <c r="O1024">
        <v>1</v>
      </c>
      <c r="P1024" t="s">
        <v>306</v>
      </c>
      <c r="Q1024" t="s">
        <v>2910</v>
      </c>
      <c r="R1024" s="164">
        <v>44197</v>
      </c>
      <c r="T1024" t="s">
        <v>2905</v>
      </c>
      <c r="V1024" t="s">
        <v>2906</v>
      </c>
      <c r="W1024" t="s">
        <v>2907</v>
      </c>
      <c r="X1024" t="s">
        <v>2904</v>
      </c>
      <c r="Y1024" t="s">
        <v>2906</v>
      </c>
      <c r="Z1024" t="s">
        <v>2911</v>
      </c>
      <c r="AA1024" t="s">
        <v>1</v>
      </c>
      <c r="AB1024" s="164">
        <v>44300</v>
      </c>
      <c r="AC1024" t="s">
        <v>341</v>
      </c>
      <c r="AD1024" s="176">
        <v>1.2</v>
      </c>
      <c r="AE1024" s="177" t="s">
        <v>16954</v>
      </c>
    </row>
    <row r="1025" spans="1:31" x14ac:dyDescent="0.35">
      <c r="A1025" t="s">
        <v>324</v>
      </c>
      <c r="B1025">
        <v>1256</v>
      </c>
      <c r="C1025" t="s">
        <v>2912</v>
      </c>
      <c r="D1025">
        <v>43704</v>
      </c>
      <c r="E1025" t="s">
        <v>2912</v>
      </c>
      <c r="F1025" t="s">
        <v>396</v>
      </c>
      <c r="H1025" s="174">
        <f t="shared" si="41"/>
        <v>1.3</v>
      </c>
      <c r="I1025">
        <v>1</v>
      </c>
      <c r="K1025" t="s">
        <v>404</v>
      </c>
      <c r="L1025" t="s">
        <v>397</v>
      </c>
      <c r="M1025" t="s">
        <v>398</v>
      </c>
      <c r="N1025" t="s">
        <v>1792</v>
      </c>
      <c r="O1025">
        <v>1</v>
      </c>
      <c r="P1025" t="s">
        <v>306</v>
      </c>
      <c r="Q1025" s="164">
        <v>40759</v>
      </c>
      <c r="R1025" s="164">
        <v>40787</v>
      </c>
      <c r="S1025" s="164">
        <v>45536</v>
      </c>
      <c r="T1025" t="s">
        <v>2913</v>
      </c>
      <c r="V1025" t="s">
        <v>2914</v>
      </c>
      <c r="W1025" t="s">
        <v>2915</v>
      </c>
      <c r="X1025" t="s">
        <v>2912</v>
      </c>
      <c r="Y1025" t="s">
        <v>2914</v>
      </c>
      <c r="Z1025" t="s">
        <v>2916</v>
      </c>
      <c r="AC1025" t="s">
        <v>341</v>
      </c>
      <c r="AD1025" s="176">
        <v>1.3</v>
      </c>
      <c r="AE1025" s="177" t="s">
        <v>16954</v>
      </c>
    </row>
    <row r="1026" spans="1:31" x14ac:dyDescent="0.35">
      <c r="A1026" t="s">
        <v>454</v>
      </c>
      <c r="B1026">
        <v>1243</v>
      </c>
      <c r="C1026" t="s">
        <v>2917</v>
      </c>
      <c r="D1026">
        <v>43901</v>
      </c>
      <c r="E1026" t="s">
        <v>2918</v>
      </c>
      <c r="F1026" t="s">
        <v>396</v>
      </c>
      <c r="H1026">
        <v>1.7</v>
      </c>
      <c r="I1026">
        <v>1</v>
      </c>
      <c r="K1026" t="s">
        <v>404</v>
      </c>
      <c r="L1026" t="s">
        <v>640</v>
      </c>
      <c r="M1026" t="s">
        <v>398</v>
      </c>
      <c r="N1026" t="s">
        <v>2919</v>
      </c>
      <c r="O1026">
        <v>1</v>
      </c>
      <c r="P1026" t="s">
        <v>306</v>
      </c>
      <c r="Q1026" s="164">
        <v>31421</v>
      </c>
      <c r="R1026" s="164">
        <v>31656</v>
      </c>
      <c r="S1026" s="164">
        <v>42979</v>
      </c>
      <c r="T1026" t="s">
        <v>2920</v>
      </c>
      <c r="V1026" t="s">
        <v>2921</v>
      </c>
      <c r="W1026" t="s">
        <v>2922</v>
      </c>
      <c r="X1026" t="s">
        <v>2918</v>
      </c>
      <c r="Y1026" t="s">
        <v>2921</v>
      </c>
      <c r="Z1026" t="s">
        <v>2923</v>
      </c>
      <c r="AC1026" t="s">
        <v>366</v>
      </c>
      <c r="AD1026" s="176">
        <v>1.1000000000000001</v>
      </c>
    </row>
    <row r="1027" spans="1:31" x14ac:dyDescent="0.35">
      <c r="A1027" t="s">
        <v>454</v>
      </c>
      <c r="B1027">
        <v>1244</v>
      </c>
      <c r="C1027" t="s">
        <v>2917</v>
      </c>
      <c r="D1027">
        <v>43901</v>
      </c>
      <c r="E1027" t="s">
        <v>2918</v>
      </c>
      <c r="F1027" t="s">
        <v>396</v>
      </c>
      <c r="H1027">
        <v>1.7</v>
      </c>
      <c r="I1027">
        <v>1</v>
      </c>
      <c r="K1027" t="s">
        <v>295</v>
      </c>
      <c r="L1027" t="s">
        <v>640</v>
      </c>
      <c r="M1027" t="s">
        <v>398</v>
      </c>
      <c r="N1027" t="s">
        <v>2919</v>
      </c>
      <c r="O1027">
        <v>1</v>
      </c>
      <c r="P1027" t="s">
        <v>1</v>
      </c>
      <c r="Q1027" s="164">
        <v>31421</v>
      </c>
      <c r="R1027" s="164">
        <v>31656</v>
      </c>
      <c r="S1027" s="164">
        <v>33117</v>
      </c>
      <c r="T1027" t="s">
        <v>2920</v>
      </c>
      <c r="V1027" t="s">
        <v>2921</v>
      </c>
      <c r="W1027" t="s">
        <v>2922</v>
      </c>
      <c r="X1027" t="s">
        <v>2918</v>
      </c>
      <c r="Y1027" t="s">
        <v>2921</v>
      </c>
      <c r="Z1027" t="s">
        <v>2924</v>
      </c>
      <c r="AC1027" t="s">
        <v>366</v>
      </c>
      <c r="AD1027" s="176">
        <v>1.1000000000000001</v>
      </c>
    </row>
    <row r="1028" spans="1:31" x14ac:dyDescent="0.35">
      <c r="A1028" t="s">
        <v>324</v>
      </c>
      <c r="B1028">
        <v>1115</v>
      </c>
      <c r="C1028" t="s">
        <v>2918</v>
      </c>
      <c r="D1028">
        <v>43901</v>
      </c>
      <c r="E1028" t="s">
        <v>2918</v>
      </c>
      <c r="F1028" t="s">
        <v>396</v>
      </c>
      <c r="H1028">
        <v>1.7</v>
      </c>
      <c r="I1028">
        <v>1</v>
      </c>
      <c r="K1028" t="s">
        <v>404</v>
      </c>
      <c r="L1028" t="s">
        <v>397</v>
      </c>
      <c r="M1028" t="s">
        <v>398</v>
      </c>
      <c r="N1028" t="s">
        <v>2919</v>
      </c>
      <c r="O1028">
        <v>1</v>
      </c>
      <c r="P1028" t="s">
        <v>306</v>
      </c>
      <c r="Q1028" s="164">
        <v>35804</v>
      </c>
      <c r="R1028" s="164">
        <v>36039</v>
      </c>
      <c r="S1028" s="164">
        <v>39192</v>
      </c>
      <c r="T1028" t="s">
        <v>2920</v>
      </c>
      <c r="V1028" t="s">
        <v>2921</v>
      </c>
      <c r="W1028" t="s">
        <v>2922</v>
      </c>
      <c r="X1028" t="s">
        <v>2918</v>
      </c>
      <c r="Y1028" t="s">
        <v>2921</v>
      </c>
      <c r="Z1028" t="s">
        <v>2925</v>
      </c>
      <c r="AC1028" t="s">
        <v>366</v>
      </c>
      <c r="AD1028" s="176">
        <v>1.1000000000000001</v>
      </c>
    </row>
    <row r="1029" spans="1:31" x14ac:dyDescent="0.35">
      <c r="A1029" t="s">
        <v>375</v>
      </c>
      <c r="B1029">
        <v>1019</v>
      </c>
      <c r="C1029" t="s">
        <v>2921</v>
      </c>
      <c r="D1029">
        <v>43901</v>
      </c>
      <c r="E1029" t="s">
        <v>2918</v>
      </c>
      <c r="F1029" t="s">
        <v>396</v>
      </c>
      <c r="H1029">
        <v>1.7</v>
      </c>
      <c r="I1029">
        <v>1</v>
      </c>
      <c r="K1029" t="s">
        <v>404</v>
      </c>
      <c r="L1029" t="s">
        <v>640</v>
      </c>
      <c r="M1029" t="s">
        <v>398</v>
      </c>
      <c r="N1029" t="s">
        <v>2919</v>
      </c>
      <c r="O1029">
        <v>1</v>
      </c>
      <c r="P1029" t="s">
        <v>1</v>
      </c>
      <c r="Q1029" s="164">
        <v>32882</v>
      </c>
      <c r="R1029" s="164">
        <v>33117</v>
      </c>
      <c r="S1029" s="164">
        <v>37135</v>
      </c>
      <c r="T1029" t="s">
        <v>2920</v>
      </c>
      <c r="V1029" t="s">
        <v>2921</v>
      </c>
      <c r="W1029" t="s">
        <v>2922</v>
      </c>
      <c r="X1029" t="s">
        <v>2918</v>
      </c>
      <c r="Y1029" t="s">
        <v>2921</v>
      </c>
      <c r="Z1029" t="s">
        <v>2926</v>
      </c>
      <c r="AC1029" t="s">
        <v>366</v>
      </c>
      <c r="AD1029" s="176">
        <v>1.1000000000000001</v>
      </c>
    </row>
    <row r="1030" spans="1:31" x14ac:dyDescent="0.35">
      <c r="A1030" t="s">
        <v>403</v>
      </c>
      <c r="B1030">
        <v>1131</v>
      </c>
      <c r="C1030" t="s">
        <v>2918</v>
      </c>
      <c r="D1030">
        <v>43901</v>
      </c>
      <c r="E1030" t="s">
        <v>2918</v>
      </c>
      <c r="F1030" t="s">
        <v>396</v>
      </c>
      <c r="H1030">
        <v>1.7</v>
      </c>
      <c r="I1030">
        <v>1</v>
      </c>
      <c r="K1030" t="s">
        <v>404</v>
      </c>
      <c r="L1030" t="s">
        <v>397</v>
      </c>
      <c r="M1030" t="s">
        <v>398</v>
      </c>
      <c r="N1030" t="s">
        <v>2919</v>
      </c>
      <c r="O1030">
        <v>1</v>
      </c>
      <c r="P1030" t="s">
        <v>306</v>
      </c>
      <c r="Q1030" s="164">
        <v>39456</v>
      </c>
      <c r="R1030" s="164">
        <v>39692</v>
      </c>
      <c r="S1030" s="164">
        <v>42614</v>
      </c>
      <c r="T1030" t="s">
        <v>2920</v>
      </c>
      <c r="V1030" t="s">
        <v>2921</v>
      </c>
      <c r="W1030" t="s">
        <v>2922</v>
      </c>
      <c r="X1030" t="s">
        <v>2918</v>
      </c>
      <c r="Y1030" t="s">
        <v>2921</v>
      </c>
      <c r="Z1030" t="s">
        <v>2927</v>
      </c>
      <c r="AC1030" t="s">
        <v>366</v>
      </c>
      <c r="AD1030" s="176">
        <v>1.1000000000000001</v>
      </c>
    </row>
    <row r="1031" spans="1:31" x14ac:dyDescent="0.35">
      <c r="A1031" t="s">
        <v>314</v>
      </c>
      <c r="B1031">
        <v>1141</v>
      </c>
      <c r="C1031" t="s">
        <v>2928</v>
      </c>
      <c r="D1031">
        <v>43901</v>
      </c>
      <c r="E1031" t="s">
        <v>2918</v>
      </c>
      <c r="F1031" t="s">
        <v>396</v>
      </c>
      <c r="H1031">
        <v>1.7</v>
      </c>
      <c r="I1031">
        <v>1</v>
      </c>
      <c r="K1031" t="s">
        <v>296</v>
      </c>
      <c r="L1031" t="s">
        <v>397</v>
      </c>
      <c r="M1031" t="s">
        <v>398</v>
      </c>
      <c r="N1031" t="s">
        <v>2919</v>
      </c>
      <c r="O1031">
        <v>1</v>
      </c>
      <c r="P1031" t="s">
        <v>306</v>
      </c>
      <c r="Q1031" s="164">
        <v>31421</v>
      </c>
      <c r="R1031" s="164">
        <v>31656</v>
      </c>
      <c r="T1031" t="s">
        <v>2920</v>
      </c>
      <c r="V1031" t="s">
        <v>2921</v>
      </c>
      <c r="W1031" t="s">
        <v>2922</v>
      </c>
      <c r="X1031" t="s">
        <v>2918</v>
      </c>
      <c r="Y1031" t="s">
        <v>2921</v>
      </c>
      <c r="Z1031" t="s">
        <v>2929</v>
      </c>
      <c r="AC1031" t="s">
        <v>366</v>
      </c>
      <c r="AD1031" s="176">
        <v>1.1000000000000001</v>
      </c>
    </row>
    <row r="1032" spans="1:31" x14ac:dyDescent="0.35">
      <c r="A1032" t="s">
        <v>584</v>
      </c>
      <c r="B1032">
        <v>1277</v>
      </c>
      <c r="C1032" t="s">
        <v>2930</v>
      </c>
      <c r="D1032">
        <v>43905</v>
      </c>
      <c r="E1032" t="s">
        <v>2931</v>
      </c>
      <c r="F1032" t="s">
        <v>396</v>
      </c>
      <c r="H1032">
        <v>2</v>
      </c>
      <c r="I1032">
        <v>1.5</v>
      </c>
      <c r="K1032" t="s">
        <v>404</v>
      </c>
      <c r="L1032" t="s">
        <v>397</v>
      </c>
      <c r="M1032" t="s">
        <v>398</v>
      </c>
      <c r="N1032" t="s">
        <v>2919</v>
      </c>
      <c r="O1032">
        <v>1</v>
      </c>
      <c r="P1032" t="s">
        <v>306</v>
      </c>
      <c r="Q1032" s="164">
        <v>37622</v>
      </c>
      <c r="R1032" s="164">
        <v>37622</v>
      </c>
      <c r="S1032" s="164">
        <v>40148</v>
      </c>
      <c r="T1032" t="s">
        <v>2932</v>
      </c>
      <c r="V1032" t="s">
        <v>2933</v>
      </c>
      <c r="W1032" t="s">
        <v>2934</v>
      </c>
      <c r="X1032" t="s">
        <v>2931</v>
      </c>
      <c r="Y1032" t="s">
        <v>2933</v>
      </c>
      <c r="Z1032" t="s">
        <v>2935</v>
      </c>
      <c r="AC1032" t="s">
        <v>366</v>
      </c>
      <c r="AD1032" s="176">
        <v>1.4</v>
      </c>
    </row>
    <row r="1033" spans="1:31" x14ac:dyDescent="0.35">
      <c r="A1033" t="s">
        <v>434</v>
      </c>
      <c r="B1033">
        <v>1041</v>
      </c>
      <c r="C1033" t="s">
        <v>2936</v>
      </c>
      <c r="D1033">
        <v>43905</v>
      </c>
      <c r="E1033" t="s">
        <v>2931</v>
      </c>
      <c r="F1033" t="s">
        <v>396</v>
      </c>
      <c r="H1033">
        <v>2</v>
      </c>
      <c r="I1033">
        <v>1.5</v>
      </c>
      <c r="K1033" t="s">
        <v>404</v>
      </c>
      <c r="L1033" t="s">
        <v>397</v>
      </c>
      <c r="M1033" t="s">
        <v>398</v>
      </c>
      <c r="N1033" t="s">
        <v>2919</v>
      </c>
      <c r="O1033">
        <v>1</v>
      </c>
      <c r="P1033" t="s">
        <v>306</v>
      </c>
      <c r="Q1033" s="164">
        <v>31786</v>
      </c>
      <c r="R1033" s="164">
        <v>32021</v>
      </c>
      <c r="S1033" s="164">
        <v>36039</v>
      </c>
      <c r="T1033" t="s">
        <v>2932</v>
      </c>
      <c r="V1033" t="s">
        <v>2933</v>
      </c>
      <c r="W1033" t="s">
        <v>2934</v>
      </c>
      <c r="X1033" t="s">
        <v>2931</v>
      </c>
      <c r="Y1033" t="s">
        <v>2933</v>
      </c>
      <c r="Z1033" t="s">
        <v>2937</v>
      </c>
      <c r="AC1033" t="s">
        <v>366</v>
      </c>
      <c r="AD1033" s="176">
        <v>1.4</v>
      </c>
    </row>
    <row r="1034" spans="1:31" x14ac:dyDescent="0.35">
      <c r="A1034" t="s">
        <v>494</v>
      </c>
      <c r="B1034">
        <v>1141</v>
      </c>
      <c r="C1034" t="s">
        <v>2938</v>
      </c>
      <c r="D1034">
        <v>43905</v>
      </c>
      <c r="E1034" t="s">
        <v>2931</v>
      </c>
      <c r="F1034" t="s">
        <v>396</v>
      </c>
      <c r="H1034">
        <v>2</v>
      </c>
      <c r="I1034">
        <v>1.5</v>
      </c>
      <c r="K1034" t="s">
        <v>404</v>
      </c>
      <c r="L1034" t="s">
        <v>397</v>
      </c>
      <c r="M1034" t="s">
        <v>398</v>
      </c>
      <c r="N1034" t="s">
        <v>2919</v>
      </c>
      <c r="O1034">
        <v>1</v>
      </c>
      <c r="P1034" t="s">
        <v>306</v>
      </c>
      <c r="Q1034" s="164">
        <v>35073</v>
      </c>
      <c r="R1034" s="164">
        <v>35309</v>
      </c>
      <c r="S1034" s="164">
        <v>39189</v>
      </c>
      <c r="T1034" t="s">
        <v>2932</v>
      </c>
      <c r="V1034" t="s">
        <v>2933</v>
      </c>
      <c r="W1034" t="s">
        <v>2934</v>
      </c>
      <c r="X1034" t="s">
        <v>2931</v>
      </c>
      <c r="Y1034" t="s">
        <v>2933</v>
      </c>
      <c r="Z1034" t="s">
        <v>2939</v>
      </c>
      <c r="AC1034" t="s">
        <v>366</v>
      </c>
      <c r="AD1034" s="176">
        <v>1.4</v>
      </c>
    </row>
    <row r="1035" spans="1:31" x14ac:dyDescent="0.35">
      <c r="A1035" t="s">
        <v>494</v>
      </c>
      <c r="B1035">
        <v>1196</v>
      </c>
      <c r="C1035" t="s">
        <v>2940</v>
      </c>
      <c r="D1035">
        <v>43905</v>
      </c>
      <c r="E1035" t="s">
        <v>2931</v>
      </c>
      <c r="F1035" t="s">
        <v>396</v>
      </c>
      <c r="H1035">
        <v>2</v>
      </c>
      <c r="I1035">
        <v>1.5</v>
      </c>
      <c r="K1035" t="s">
        <v>296</v>
      </c>
      <c r="L1035" t="s">
        <v>397</v>
      </c>
      <c r="M1035" t="s">
        <v>398</v>
      </c>
      <c r="N1035" t="s">
        <v>2919</v>
      </c>
      <c r="O1035">
        <v>1</v>
      </c>
      <c r="P1035" t="s">
        <v>306</v>
      </c>
      <c r="Q1035" t="s">
        <v>2707</v>
      </c>
      <c r="R1035" s="164">
        <v>38961</v>
      </c>
      <c r="T1035" t="s">
        <v>2932</v>
      </c>
      <c r="V1035" t="s">
        <v>2933</v>
      </c>
      <c r="W1035" t="s">
        <v>2934</v>
      </c>
      <c r="X1035" t="s">
        <v>2931</v>
      </c>
      <c r="Y1035" t="s">
        <v>2933</v>
      </c>
      <c r="Z1035" t="s">
        <v>2941</v>
      </c>
      <c r="AC1035" t="s">
        <v>366</v>
      </c>
      <c r="AD1035" s="176">
        <v>1.4</v>
      </c>
    </row>
    <row r="1036" spans="1:31" x14ac:dyDescent="0.35">
      <c r="A1036" t="s">
        <v>419</v>
      </c>
      <c r="B1036">
        <v>1200</v>
      </c>
      <c r="C1036" t="s">
        <v>2942</v>
      </c>
      <c r="D1036">
        <v>43905</v>
      </c>
      <c r="E1036" t="s">
        <v>2931</v>
      </c>
      <c r="F1036" t="s">
        <v>396</v>
      </c>
      <c r="H1036">
        <v>2</v>
      </c>
      <c r="I1036">
        <v>1.5</v>
      </c>
      <c r="K1036" t="s">
        <v>404</v>
      </c>
      <c r="L1036" t="s">
        <v>397</v>
      </c>
      <c r="M1036" t="s">
        <v>398</v>
      </c>
      <c r="N1036" t="s">
        <v>2919</v>
      </c>
      <c r="O1036">
        <v>1</v>
      </c>
      <c r="P1036" t="s">
        <v>306</v>
      </c>
      <c r="Q1036" t="s">
        <v>2943</v>
      </c>
      <c r="R1036" s="164">
        <v>41518</v>
      </c>
      <c r="S1036" s="164">
        <v>45043</v>
      </c>
      <c r="T1036" t="s">
        <v>2932</v>
      </c>
      <c r="V1036" t="s">
        <v>2933</v>
      </c>
      <c r="W1036" t="s">
        <v>2934</v>
      </c>
      <c r="X1036" t="s">
        <v>2931</v>
      </c>
      <c r="Y1036" t="s">
        <v>2933</v>
      </c>
      <c r="Z1036" t="s">
        <v>2944</v>
      </c>
      <c r="AC1036" t="s">
        <v>366</v>
      </c>
      <c r="AD1036" s="176">
        <v>1.4</v>
      </c>
    </row>
    <row r="1037" spans="1:31" x14ac:dyDescent="0.35">
      <c r="A1037" t="s">
        <v>711</v>
      </c>
      <c r="B1037">
        <v>1030</v>
      </c>
      <c r="C1037" t="s">
        <v>2945</v>
      </c>
      <c r="D1037">
        <v>43905</v>
      </c>
      <c r="E1037" t="s">
        <v>2931</v>
      </c>
      <c r="F1037" t="s">
        <v>396</v>
      </c>
      <c r="H1037">
        <v>2</v>
      </c>
      <c r="I1037">
        <v>1.5</v>
      </c>
      <c r="K1037" t="s">
        <v>404</v>
      </c>
      <c r="L1037" t="s">
        <v>410</v>
      </c>
      <c r="M1037" t="s">
        <v>398</v>
      </c>
      <c r="N1037" t="s">
        <v>2919</v>
      </c>
      <c r="O1037">
        <v>1</v>
      </c>
      <c r="P1037" t="s">
        <v>306</v>
      </c>
      <c r="Q1037" t="s">
        <v>2560</v>
      </c>
      <c r="R1037" s="164">
        <v>29397</v>
      </c>
      <c r="S1037" s="164">
        <v>29397</v>
      </c>
      <c r="T1037" t="s">
        <v>2932</v>
      </c>
      <c r="V1037" t="s">
        <v>2933</v>
      </c>
      <c r="W1037" t="s">
        <v>2934</v>
      </c>
      <c r="X1037" t="s">
        <v>2931</v>
      </c>
      <c r="Y1037" t="s">
        <v>2933</v>
      </c>
      <c r="Z1037" t="s">
        <v>2946</v>
      </c>
      <c r="AC1037" t="s">
        <v>366</v>
      </c>
      <c r="AD1037" s="176">
        <v>1.4</v>
      </c>
    </row>
    <row r="1038" spans="1:31" x14ac:dyDescent="0.35">
      <c r="A1038" t="s">
        <v>438</v>
      </c>
      <c r="B1038">
        <v>1108</v>
      </c>
      <c r="C1038" t="s">
        <v>2947</v>
      </c>
      <c r="D1038">
        <v>43905</v>
      </c>
      <c r="E1038" t="s">
        <v>2931</v>
      </c>
      <c r="F1038" t="s">
        <v>396</v>
      </c>
      <c r="H1038">
        <v>2</v>
      </c>
      <c r="I1038">
        <v>1.5</v>
      </c>
      <c r="K1038" t="s">
        <v>404</v>
      </c>
      <c r="L1038" t="s">
        <v>1108</v>
      </c>
      <c r="M1038" t="s">
        <v>398</v>
      </c>
      <c r="N1038" t="s">
        <v>2919</v>
      </c>
      <c r="O1038">
        <v>1</v>
      </c>
      <c r="P1038" t="s">
        <v>306</v>
      </c>
      <c r="Q1038" s="164">
        <v>31786</v>
      </c>
      <c r="R1038" s="164">
        <v>32021</v>
      </c>
      <c r="S1038" s="164">
        <v>38231</v>
      </c>
      <c r="T1038" t="s">
        <v>2932</v>
      </c>
      <c r="V1038" t="s">
        <v>2933</v>
      </c>
      <c r="W1038" t="s">
        <v>2934</v>
      </c>
      <c r="X1038" t="s">
        <v>2931</v>
      </c>
      <c r="Y1038" t="s">
        <v>2933</v>
      </c>
      <c r="Z1038" t="s">
        <v>2948</v>
      </c>
      <c r="AC1038" t="s">
        <v>366</v>
      </c>
      <c r="AD1038" s="176">
        <v>1.4</v>
      </c>
    </row>
    <row r="1039" spans="1:31" x14ac:dyDescent="0.35">
      <c r="A1039" t="s">
        <v>454</v>
      </c>
      <c r="B1039">
        <v>1461</v>
      </c>
      <c r="C1039" t="s">
        <v>2949</v>
      </c>
      <c r="D1039">
        <v>43906</v>
      </c>
      <c r="E1039" t="s">
        <v>2950</v>
      </c>
      <c r="F1039" t="s">
        <v>396</v>
      </c>
      <c r="G1039" s="163">
        <v>3790</v>
      </c>
      <c r="H1039">
        <v>2.2999999999999998</v>
      </c>
      <c r="I1039">
        <v>1</v>
      </c>
      <c r="J1039" t="s">
        <v>295</v>
      </c>
      <c r="K1039" t="s">
        <v>296</v>
      </c>
      <c r="L1039" t="s">
        <v>397</v>
      </c>
      <c r="M1039" t="s">
        <v>398</v>
      </c>
      <c r="N1039" t="s">
        <v>2919</v>
      </c>
      <c r="O1039">
        <v>1</v>
      </c>
      <c r="P1039" t="s">
        <v>306</v>
      </c>
      <c r="Q1039" t="s">
        <v>2951</v>
      </c>
      <c r="R1039" s="164">
        <v>42979</v>
      </c>
      <c r="T1039" t="s">
        <v>2952</v>
      </c>
      <c r="V1039" t="s">
        <v>2953</v>
      </c>
      <c r="W1039" t="s">
        <v>2954</v>
      </c>
      <c r="X1039" t="s">
        <v>2950</v>
      </c>
      <c r="Y1039" t="s">
        <v>2953</v>
      </c>
      <c r="Z1039" t="s">
        <v>2955</v>
      </c>
      <c r="AA1039" t="s">
        <v>1</v>
      </c>
      <c r="AB1039" s="164">
        <v>42578</v>
      </c>
      <c r="AC1039" t="s">
        <v>366</v>
      </c>
      <c r="AD1039" s="176">
        <v>1.5</v>
      </c>
    </row>
    <row r="1040" spans="1:31" x14ac:dyDescent="0.35">
      <c r="A1040" t="s">
        <v>584</v>
      </c>
      <c r="B1040">
        <v>1141</v>
      </c>
      <c r="C1040" t="s">
        <v>2956</v>
      </c>
      <c r="D1040">
        <v>43906</v>
      </c>
      <c r="E1040" t="s">
        <v>2950</v>
      </c>
      <c r="F1040" t="s">
        <v>396</v>
      </c>
      <c r="H1040">
        <v>2.2999999999999998</v>
      </c>
      <c r="I1040">
        <v>1</v>
      </c>
      <c r="K1040" t="s">
        <v>404</v>
      </c>
      <c r="L1040" t="s">
        <v>753</v>
      </c>
      <c r="M1040" t="s">
        <v>398</v>
      </c>
      <c r="N1040" t="s">
        <v>2919</v>
      </c>
      <c r="O1040">
        <v>1</v>
      </c>
      <c r="P1040" t="s">
        <v>306</v>
      </c>
      <c r="Q1040" s="164">
        <v>31421</v>
      </c>
      <c r="R1040" s="164">
        <v>31656</v>
      </c>
      <c r="S1040" s="164">
        <v>40787</v>
      </c>
      <c r="T1040" t="s">
        <v>2952</v>
      </c>
      <c r="V1040" t="s">
        <v>2953</v>
      </c>
      <c r="W1040" t="s">
        <v>2954</v>
      </c>
      <c r="X1040" t="s">
        <v>2950</v>
      </c>
      <c r="Y1040" t="s">
        <v>2953</v>
      </c>
      <c r="Z1040" t="s">
        <v>2957</v>
      </c>
      <c r="AC1040" t="s">
        <v>366</v>
      </c>
      <c r="AD1040" s="176">
        <v>1.5</v>
      </c>
    </row>
    <row r="1041" spans="1:31" x14ac:dyDescent="0.35">
      <c r="A1041" t="s">
        <v>584</v>
      </c>
      <c r="B1041">
        <v>1179</v>
      </c>
      <c r="C1041" t="s">
        <v>2950</v>
      </c>
      <c r="D1041">
        <v>43906</v>
      </c>
      <c r="E1041" t="s">
        <v>2950</v>
      </c>
      <c r="F1041" t="s">
        <v>396</v>
      </c>
      <c r="H1041">
        <v>2.2999999999999998</v>
      </c>
      <c r="I1041">
        <v>1</v>
      </c>
      <c r="K1041" t="s">
        <v>296</v>
      </c>
      <c r="L1041" t="s">
        <v>397</v>
      </c>
      <c r="M1041" t="s">
        <v>398</v>
      </c>
      <c r="N1041" t="s">
        <v>2919</v>
      </c>
      <c r="O1041">
        <v>1</v>
      </c>
      <c r="P1041" t="s">
        <v>306</v>
      </c>
      <c r="Q1041" s="164">
        <v>32509</v>
      </c>
      <c r="R1041" s="164">
        <v>32509</v>
      </c>
      <c r="T1041" t="s">
        <v>2952</v>
      </c>
      <c r="V1041" t="s">
        <v>2953</v>
      </c>
      <c r="W1041" t="s">
        <v>2954</v>
      </c>
      <c r="X1041" t="s">
        <v>2950</v>
      </c>
      <c r="Y1041" t="s">
        <v>2953</v>
      </c>
      <c r="Z1041" t="s">
        <v>2958</v>
      </c>
      <c r="AC1041" t="s">
        <v>366</v>
      </c>
      <c r="AD1041" s="176">
        <v>1.5</v>
      </c>
    </row>
    <row r="1042" spans="1:31" x14ac:dyDescent="0.35">
      <c r="A1042" t="s">
        <v>566</v>
      </c>
      <c r="B1042">
        <v>1163</v>
      </c>
      <c r="C1042" t="s">
        <v>2959</v>
      </c>
      <c r="D1042">
        <v>43906</v>
      </c>
      <c r="E1042" t="s">
        <v>2950</v>
      </c>
      <c r="F1042" t="s">
        <v>396</v>
      </c>
      <c r="H1042">
        <v>2.2999999999999998</v>
      </c>
      <c r="I1042">
        <v>1</v>
      </c>
      <c r="K1042" t="s">
        <v>296</v>
      </c>
      <c r="L1042" t="s">
        <v>397</v>
      </c>
      <c r="M1042" t="s">
        <v>398</v>
      </c>
      <c r="N1042" t="s">
        <v>2919</v>
      </c>
      <c r="O1042">
        <v>1</v>
      </c>
      <c r="P1042" t="s">
        <v>306</v>
      </c>
      <c r="Q1042" s="164">
        <v>35804</v>
      </c>
      <c r="R1042" s="164">
        <v>36039</v>
      </c>
      <c r="T1042" t="s">
        <v>2952</v>
      </c>
      <c r="V1042" t="s">
        <v>2953</v>
      </c>
      <c r="W1042" t="s">
        <v>2954</v>
      </c>
      <c r="X1042" t="s">
        <v>2950</v>
      </c>
      <c r="Y1042" t="s">
        <v>2953</v>
      </c>
      <c r="Z1042" t="s">
        <v>2960</v>
      </c>
      <c r="AA1042" t="s">
        <v>295</v>
      </c>
      <c r="AC1042" t="s">
        <v>366</v>
      </c>
      <c r="AD1042" s="176">
        <v>1.5</v>
      </c>
    </row>
    <row r="1043" spans="1:31" x14ac:dyDescent="0.35">
      <c r="A1043" t="s">
        <v>566</v>
      </c>
      <c r="B1043">
        <v>1285</v>
      </c>
      <c r="C1043" t="s">
        <v>2961</v>
      </c>
      <c r="D1043">
        <v>43906</v>
      </c>
      <c r="E1043" t="s">
        <v>2950</v>
      </c>
      <c r="F1043" t="s">
        <v>396</v>
      </c>
      <c r="H1043">
        <v>2.2999999999999998</v>
      </c>
      <c r="I1043">
        <v>1</v>
      </c>
      <c r="K1043" t="s">
        <v>0</v>
      </c>
      <c r="L1043" t="s">
        <v>397</v>
      </c>
      <c r="M1043" t="s">
        <v>398</v>
      </c>
      <c r="N1043" t="s">
        <v>2919</v>
      </c>
      <c r="O1043">
        <v>1</v>
      </c>
      <c r="P1043" t="s">
        <v>306</v>
      </c>
      <c r="Q1043" t="s">
        <v>2962</v>
      </c>
      <c r="R1043" s="164">
        <v>38231</v>
      </c>
      <c r="T1043" t="s">
        <v>2952</v>
      </c>
      <c r="V1043" t="s">
        <v>2953</v>
      </c>
      <c r="W1043" t="s">
        <v>2954</v>
      </c>
      <c r="X1043" t="s">
        <v>2950</v>
      </c>
      <c r="Y1043" t="s">
        <v>2953</v>
      </c>
      <c r="Z1043" t="s">
        <v>2963</v>
      </c>
      <c r="AA1043" t="s">
        <v>1</v>
      </c>
      <c r="AC1043" t="s">
        <v>366</v>
      </c>
      <c r="AD1043" s="176">
        <v>1.5</v>
      </c>
    </row>
    <row r="1044" spans="1:31" x14ac:dyDescent="0.35">
      <c r="A1044" t="s">
        <v>566</v>
      </c>
      <c r="B1044">
        <v>1212</v>
      </c>
      <c r="C1044" t="s">
        <v>2964</v>
      </c>
      <c r="D1044">
        <v>44200</v>
      </c>
      <c r="E1044" t="s">
        <v>2964</v>
      </c>
      <c r="F1044" t="s">
        <v>396</v>
      </c>
      <c r="H1044" s="174">
        <f>AD1044</f>
        <v>1.1000000000000001</v>
      </c>
      <c r="I1044">
        <v>0.8</v>
      </c>
      <c r="K1044" t="s">
        <v>404</v>
      </c>
      <c r="L1044" t="s">
        <v>1167</v>
      </c>
      <c r="M1044" t="s">
        <v>398</v>
      </c>
      <c r="N1044" t="s">
        <v>2437</v>
      </c>
      <c r="O1044">
        <v>1</v>
      </c>
      <c r="P1044" t="s">
        <v>306</v>
      </c>
      <c r="Q1044" s="164">
        <v>38353</v>
      </c>
      <c r="R1044" s="164">
        <v>38353</v>
      </c>
      <c r="S1044" s="164">
        <v>41153</v>
      </c>
      <c r="T1044" t="s">
        <v>2965</v>
      </c>
      <c r="V1044" t="s">
        <v>2966</v>
      </c>
      <c r="W1044" t="s">
        <v>2967</v>
      </c>
      <c r="X1044" t="s">
        <v>2964</v>
      </c>
      <c r="Y1044" t="s">
        <v>2966</v>
      </c>
      <c r="Z1044" t="s">
        <v>2968</v>
      </c>
      <c r="AC1044" t="s">
        <v>341</v>
      </c>
      <c r="AD1044" s="176">
        <v>1.1000000000000001</v>
      </c>
      <c r="AE1044" s="177" t="s">
        <v>16954</v>
      </c>
    </row>
    <row r="1045" spans="1:31" x14ac:dyDescent="0.35">
      <c r="A1045" t="s">
        <v>469</v>
      </c>
      <c r="B1045">
        <v>1158</v>
      </c>
      <c r="C1045" t="s">
        <v>2969</v>
      </c>
      <c r="D1045">
        <v>44203</v>
      </c>
      <c r="E1045" t="s">
        <v>2970</v>
      </c>
      <c r="F1045" t="s">
        <v>396</v>
      </c>
      <c r="H1045">
        <v>2</v>
      </c>
      <c r="I1045">
        <v>0.9</v>
      </c>
      <c r="K1045" t="s">
        <v>404</v>
      </c>
      <c r="L1045" t="s">
        <v>397</v>
      </c>
      <c r="M1045" t="s">
        <v>398</v>
      </c>
      <c r="N1045" t="s">
        <v>2437</v>
      </c>
      <c r="O1045">
        <v>1</v>
      </c>
      <c r="P1045" t="s">
        <v>306</v>
      </c>
      <c r="Q1045" s="164">
        <v>36900</v>
      </c>
      <c r="R1045" s="164">
        <v>37135</v>
      </c>
      <c r="S1045" s="164">
        <v>42248</v>
      </c>
      <c r="T1045" t="s">
        <v>2971</v>
      </c>
      <c r="V1045" t="s">
        <v>2972</v>
      </c>
      <c r="W1045" t="s">
        <v>2973</v>
      </c>
      <c r="X1045" t="s">
        <v>2970</v>
      </c>
      <c r="Y1045" t="s">
        <v>2972</v>
      </c>
      <c r="Z1045" t="s">
        <v>2974</v>
      </c>
      <c r="AC1045" t="s">
        <v>341</v>
      </c>
      <c r="AD1045" s="176">
        <v>1.3</v>
      </c>
    </row>
    <row r="1046" spans="1:31" x14ac:dyDescent="0.35">
      <c r="A1046" t="s">
        <v>375</v>
      </c>
      <c r="B1046">
        <v>1099</v>
      </c>
      <c r="C1046" t="s">
        <v>2975</v>
      </c>
      <c r="D1046">
        <v>44203</v>
      </c>
      <c r="E1046" t="s">
        <v>2970</v>
      </c>
      <c r="F1046" t="s">
        <v>396</v>
      </c>
      <c r="H1046">
        <v>2</v>
      </c>
      <c r="I1046">
        <v>0.9</v>
      </c>
      <c r="K1046" t="s">
        <v>843</v>
      </c>
      <c r="L1046" t="s">
        <v>397</v>
      </c>
      <c r="M1046" t="s">
        <v>398</v>
      </c>
      <c r="N1046" t="s">
        <v>2437</v>
      </c>
      <c r="O1046">
        <v>1</v>
      </c>
      <c r="P1046" t="s">
        <v>1</v>
      </c>
      <c r="Q1046" s="164">
        <v>34707</v>
      </c>
      <c r="R1046" s="164">
        <v>34912</v>
      </c>
      <c r="T1046" t="s">
        <v>2971</v>
      </c>
      <c r="V1046" t="s">
        <v>2972</v>
      </c>
      <c r="W1046" t="s">
        <v>2973</v>
      </c>
      <c r="X1046" t="s">
        <v>2970</v>
      </c>
      <c r="Y1046" t="s">
        <v>2972</v>
      </c>
      <c r="Z1046" t="s">
        <v>2976</v>
      </c>
      <c r="AA1046" t="s">
        <v>1</v>
      </c>
      <c r="AC1046" t="s">
        <v>338</v>
      </c>
      <c r="AD1046" s="176">
        <v>1.3</v>
      </c>
    </row>
    <row r="1047" spans="1:31" x14ac:dyDescent="0.35">
      <c r="A1047" t="s">
        <v>419</v>
      </c>
      <c r="B1047">
        <v>1177</v>
      </c>
      <c r="C1047" t="s">
        <v>2977</v>
      </c>
      <c r="D1047">
        <v>44203</v>
      </c>
      <c r="E1047" t="s">
        <v>2970</v>
      </c>
      <c r="F1047" t="s">
        <v>396</v>
      </c>
      <c r="H1047">
        <v>2</v>
      </c>
      <c r="I1047">
        <v>0.9</v>
      </c>
      <c r="K1047" t="s">
        <v>404</v>
      </c>
      <c r="L1047" t="s">
        <v>397</v>
      </c>
      <c r="M1047" t="s">
        <v>398</v>
      </c>
      <c r="N1047" t="s">
        <v>2437</v>
      </c>
      <c r="O1047">
        <v>1</v>
      </c>
      <c r="P1047" t="s">
        <v>306</v>
      </c>
      <c r="Q1047" s="164">
        <v>39091</v>
      </c>
      <c r="R1047" s="164">
        <v>39326</v>
      </c>
      <c r="S1047" s="164">
        <v>41883</v>
      </c>
      <c r="T1047" t="s">
        <v>2971</v>
      </c>
      <c r="V1047" t="s">
        <v>2972</v>
      </c>
      <c r="W1047" t="s">
        <v>2973</v>
      </c>
      <c r="X1047" t="s">
        <v>2970</v>
      </c>
      <c r="Y1047" t="s">
        <v>2972</v>
      </c>
      <c r="Z1047" t="s">
        <v>2978</v>
      </c>
      <c r="AC1047" t="s">
        <v>341</v>
      </c>
      <c r="AD1047" s="176">
        <v>1.3</v>
      </c>
    </row>
    <row r="1048" spans="1:31" x14ac:dyDescent="0.35">
      <c r="A1048" t="s">
        <v>566</v>
      </c>
      <c r="B1048">
        <v>1314</v>
      </c>
      <c r="C1048" t="s">
        <v>2979</v>
      </c>
      <c r="D1048">
        <v>44203</v>
      </c>
      <c r="E1048" t="s">
        <v>2970</v>
      </c>
      <c r="F1048" t="s">
        <v>396</v>
      </c>
      <c r="G1048" s="163">
        <v>2714.82</v>
      </c>
      <c r="H1048">
        <v>2</v>
      </c>
      <c r="I1048">
        <v>0.9</v>
      </c>
      <c r="J1048" t="s">
        <v>1</v>
      </c>
      <c r="K1048" t="s">
        <v>296</v>
      </c>
      <c r="L1048" t="s">
        <v>397</v>
      </c>
      <c r="M1048" t="s">
        <v>398</v>
      </c>
      <c r="N1048" t="s">
        <v>2437</v>
      </c>
      <c r="O1048">
        <v>1</v>
      </c>
      <c r="P1048" t="s">
        <v>306</v>
      </c>
      <c r="Q1048" t="s">
        <v>2980</v>
      </c>
      <c r="R1048" s="164">
        <v>45536</v>
      </c>
      <c r="T1048" t="s">
        <v>2971</v>
      </c>
      <c r="V1048" t="s">
        <v>2972</v>
      </c>
      <c r="W1048" t="s">
        <v>2973</v>
      </c>
      <c r="X1048" t="s">
        <v>2970</v>
      </c>
      <c r="Y1048" t="s">
        <v>2972</v>
      </c>
      <c r="Z1048" t="s">
        <v>2981</v>
      </c>
      <c r="AA1048" t="s">
        <v>1</v>
      </c>
      <c r="AB1048" s="164">
        <v>45107</v>
      </c>
      <c r="AC1048" t="s">
        <v>341</v>
      </c>
      <c r="AD1048" s="176">
        <v>1.3</v>
      </c>
    </row>
    <row r="1049" spans="1:31" x14ac:dyDescent="0.35">
      <c r="A1049" t="s">
        <v>469</v>
      </c>
      <c r="B1049">
        <v>1173</v>
      </c>
      <c r="C1049" t="s">
        <v>2982</v>
      </c>
      <c r="D1049">
        <v>44206</v>
      </c>
      <c r="E1049" t="s">
        <v>2982</v>
      </c>
      <c r="F1049" t="s">
        <v>396</v>
      </c>
      <c r="H1049" s="174">
        <f t="shared" ref="H1049:H1050" si="42">AD1049</f>
        <v>1.3</v>
      </c>
      <c r="I1049">
        <v>1.3</v>
      </c>
      <c r="K1049" t="s">
        <v>404</v>
      </c>
      <c r="L1049" t="s">
        <v>640</v>
      </c>
      <c r="M1049" t="s">
        <v>398</v>
      </c>
      <c r="N1049" t="s">
        <v>2437</v>
      </c>
      <c r="O1049">
        <v>1.25</v>
      </c>
      <c r="P1049" t="s">
        <v>306</v>
      </c>
      <c r="Q1049" s="164">
        <v>37995</v>
      </c>
      <c r="R1049" s="164">
        <v>38231</v>
      </c>
      <c r="S1049" s="164">
        <v>41153</v>
      </c>
      <c r="T1049" t="s">
        <v>2983</v>
      </c>
      <c r="V1049" t="s">
        <v>2984</v>
      </c>
      <c r="W1049" t="s">
        <v>2985</v>
      </c>
      <c r="X1049" t="s">
        <v>2982</v>
      </c>
      <c r="Y1049" t="s">
        <v>2984</v>
      </c>
      <c r="Z1049" t="s">
        <v>2986</v>
      </c>
      <c r="AC1049" t="s">
        <v>341</v>
      </c>
      <c r="AD1049" s="176">
        <v>1.3</v>
      </c>
      <c r="AE1049" s="177" t="s">
        <v>16954</v>
      </c>
    </row>
    <row r="1050" spans="1:31" x14ac:dyDescent="0.35">
      <c r="A1050" t="s">
        <v>469</v>
      </c>
      <c r="B1050">
        <v>1174</v>
      </c>
      <c r="C1050" t="s">
        <v>2987</v>
      </c>
      <c r="D1050">
        <v>44206</v>
      </c>
      <c r="E1050" t="s">
        <v>2982</v>
      </c>
      <c r="F1050" t="s">
        <v>396</v>
      </c>
      <c r="H1050" s="174">
        <f t="shared" si="42"/>
        <v>1.3</v>
      </c>
      <c r="I1050">
        <v>1.3</v>
      </c>
      <c r="K1050" t="s">
        <v>404</v>
      </c>
      <c r="L1050" t="s">
        <v>397</v>
      </c>
      <c r="M1050" t="s">
        <v>398</v>
      </c>
      <c r="N1050" t="s">
        <v>2437</v>
      </c>
      <c r="O1050">
        <v>1.25</v>
      </c>
      <c r="P1050" t="s">
        <v>306</v>
      </c>
      <c r="Q1050" s="164">
        <v>38353</v>
      </c>
      <c r="R1050" s="164">
        <v>38353</v>
      </c>
      <c r="S1050" s="164">
        <v>43374</v>
      </c>
      <c r="T1050" t="s">
        <v>2983</v>
      </c>
      <c r="V1050" t="s">
        <v>2984</v>
      </c>
      <c r="W1050" t="s">
        <v>2985</v>
      </c>
      <c r="X1050" t="s">
        <v>2982</v>
      </c>
      <c r="Y1050" t="s">
        <v>2984</v>
      </c>
      <c r="Z1050" t="s">
        <v>2988</v>
      </c>
      <c r="AC1050" t="s">
        <v>341</v>
      </c>
      <c r="AD1050" s="176">
        <v>1.3</v>
      </c>
      <c r="AE1050" s="177" t="s">
        <v>16954</v>
      </c>
    </row>
    <row r="1051" spans="1:31" x14ac:dyDescent="0.35">
      <c r="A1051" t="s">
        <v>454</v>
      </c>
      <c r="B1051">
        <v>1308</v>
      </c>
      <c r="C1051" t="s">
        <v>2989</v>
      </c>
      <c r="D1051">
        <v>44300</v>
      </c>
      <c r="E1051" t="s">
        <v>2990</v>
      </c>
      <c r="F1051" t="s">
        <v>396</v>
      </c>
      <c r="H1051">
        <v>2.8</v>
      </c>
      <c r="I1051">
        <v>1.2</v>
      </c>
      <c r="K1051" t="s">
        <v>404</v>
      </c>
      <c r="L1051" t="s">
        <v>397</v>
      </c>
      <c r="M1051" t="s">
        <v>398</v>
      </c>
      <c r="N1051" t="s">
        <v>2991</v>
      </c>
      <c r="O1051">
        <v>1</v>
      </c>
      <c r="P1051" t="s">
        <v>306</v>
      </c>
      <c r="Q1051" s="164">
        <v>34708</v>
      </c>
      <c r="R1051" s="164">
        <v>34943</v>
      </c>
      <c r="S1051" s="164">
        <v>37865</v>
      </c>
      <c r="T1051" t="s">
        <v>2992</v>
      </c>
      <c r="V1051" t="s">
        <v>2993</v>
      </c>
      <c r="W1051" t="s">
        <v>2994</v>
      </c>
      <c r="X1051" t="s">
        <v>2990</v>
      </c>
      <c r="Y1051" t="s">
        <v>2993</v>
      </c>
      <c r="Z1051" t="s">
        <v>2995</v>
      </c>
      <c r="AC1051" t="s">
        <v>341</v>
      </c>
      <c r="AD1051" s="176">
        <v>1.4</v>
      </c>
    </row>
    <row r="1052" spans="1:31" x14ac:dyDescent="0.35">
      <c r="A1052" t="s">
        <v>305</v>
      </c>
      <c r="B1052">
        <v>1179</v>
      </c>
      <c r="C1052" t="s">
        <v>2996</v>
      </c>
      <c r="D1052">
        <v>44300</v>
      </c>
      <c r="E1052" t="s">
        <v>2990</v>
      </c>
      <c r="F1052" t="s">
        <v>396</v>
      </c>
      <c r="H1052">
        <v>2.8</v>
      </c>
      <c r="I1052">
        <v>1.2</v>
      </c>
      <c r="K1052" t="s">
        <v>404</v>
      </c>
      <c r="L1052" t="s">
        <v>397</v>
      </c>
      <c r="M1052" t="s">
        <v>398</v>
      </c>
      <c r="N1052" t="s">
        <v>2991</v>
      </c>
      <c r="O1052">
        <v>1</v>
      </c>
      <c r="P1052" t="s">
        <v>306</v>
      </c>
      <c r="Q1052" s="164">
        <v>33978</v>
      </c>
      <c r="R1052" s="164">
        <v>34213</v>
      </c>
      <c r="S1052" s="164">
        <v>39189</v>
      </c>
      <c r="T1052" t="s">
        <v>2992</v>
      </c>
      <c r="V1052" t="s">
        <v>2993</v>
      </c>
      <c r="W1052" t="s">
        <v>2994</v>
      </c>
      <c r="X1052" t="s">
        <v>2990</v>
      </c>
      <c r="Y1052" t="s">
        <v>2993</v>
      </c>
      <c r="Z1052" t="s">
        <v>2997</v>
      </c>
      <c r="AC1052" t="s">
        <v>341</v>
      </c>
      <c r="AD1052" s="176">
        <v>1.4</v>
      </c>
    </row>
    <row r="1053" spans="1:31" x14ac:dyDescent="0.35">
      <c r="A1053" t="s">
        <v>317</v>
      </c>
      <c r="B1053">
        <v>1156</v>
      </c>
      <c r="C1053" t="s">
        <v>2990</v>
      </c>
      <c r="D1053">
        <v>44300</v>
      </c>
      <c r="E1053" t="s">
        <v>2990</v>
      </c>
      <c r="F1053" t="s">
        <v>396</v>
      </c>
      <c r="H1053">
        <v>2.8</v>
      </c>
      <c r="I1053">
        <v>1.2</v>
      </c>
      <c r="K1053" t="s">
        <v>404</v>
      </c>
      <c r="L1053" t="s">
        <v>640</v>
      </c>
      <c r="M1053" t="s">
        <v>398</v>
      </c>
      <c r="N1053" t="s">
        <v>2991</v>
      </c>
      <c r="O1053">
        <v>1</v>
      </c>
      <c r="P1053" t="s">
        <v>306</v>
      </c>
      <c r="Q1053" s="164">
        <v>37265</v>
      </c>
      <c r="R1053" s="164">
        <v>37500</v>
      </c>
      <c r="S1053" s="164">
        <v>43374</v>
      </c>
      <c r="T1053" t="s">
        <v>2992</v>
      </c>
      <c r="V1053" t="s">
        <v>2993</v>
      </c>
      <c r="W1053" t="s">
        <v>2994</v>
      </c>
      <c r="X1053" t="s">
        <v>2990</v>
      </c>
      <c r="Y1053" t="s">
        <v>2993</v>
      </c>
      <c r="Z1053" t="s">
        <v>2998</v>
      </c>
      <c r="AC1053" t="s">
        <v>341</v>
      </c>
      <c r="AD1053" s="176">
        <v>1.4</v>
      </c>
    </row>
    <row r="1054" spans="1:31" x14ac:dyDescent="0.35">
      <c r="A1054" t="s">
        <v>469</v>
      </c>
      <c r="B1054">
        <v>1109</v>
      </c>
      <c r="C1054" t="s">
        <v>2999</v>
      </c>
      <c r="D1054">
        <v>44300</v>
      </c>
      <c r="E1054" t="s">
        <v>2990</v>
      </c>
      <c r="F1054" t="s">
        <v>396</v>
      </c>
      <c r="H1054">
        <v>2.8</v>
      </c>
      <c r="I1054">
        <v>1.2</v>
      </c>
      <c r="K1054" t="s">
        <v>404</v>
      </c>
      <c r="L1054" t="s">
        <v>1218</v>
      </c>
      <c r="M1054" t="s">
        <v>398</v>
      </c>
      <c r="N1054" t="s">
        <v>2991</v>
      </c>
      <c r="O1054">
        <v>1</v>
      </c>
      <c r="P1054" t="s">
        <v>306</v>
      </c>
      <c r="Q1054" s="164">
        <v>32882</v>
      </c>
      <c r="R1054" s="164">
        <v>33117</v>
      </c>
      <c r="S1054" s="164">
        <v>38231</v>
      </c>
      <c r="T1054" t="s">
        <v>2992</v>
      </c>
      <c r="V1054" t="s">
        <v>2993</v>
      </c>
      <c r="W1054" t="s">
        <v>2994</v>
      </c>
      <c r="X1054" t="s">
        <v>2990</v>
      </c>
      <c r="Y1054" t="s">
        <v>2993</v>
      </c>
      <c r="Z1054" t="s">
        <v>3000</v>
      </c>
      <c r="AC1054" t="s">
        <v>341</v>
      </c>
      <c r="AD1054" s="176">
        <v>1.4</v>
      </c>
    </row>
    <row r="1055" spans="1:31" x14ac:dyDescent="0.35">
      <c r="A1055" t="s">
        <v>324</v>
      </c>
      <c r="B1055">
        <v>1094</v>
      </c>
      <c r="C1055" t="s">
        <v>3001</v>
      </c>
      <c r="D1055">
        <v>44300</v>
      </c>
      <c r="E1055" t="s">
        <v>2990</v>
      </c>
      <c r="F1055" t="s">
        <v>396</v>
      </c>
      <c r="H1055">
        <v>2.8</v>
      </c>
      <c r="I1055">
        <v>1.2</v>
      </c>
      <c r="K1055" t="s">
        <v>404</v>
      </c>
      <c r="L1055" t="s">
        <v>640</v>
      </c>
      <c r="M1055" t="s">
        <v>398</v>
      </c>
      <c r="N1055" t="s">
        <v>2991</v>
      </c>
      <c r="O1055">
        <v>1</v>
      </c>
      <c r="P1055" t="s">
        <v>306</v>
      </c>
      <c r="Q1055" s="164">
        <v>35073</v>
      </c>
      <c r="R1055" s="164">
        <v>35309</v>
      </c>
      <c r="S1055" s="164">
        <v>40787</v>
      </c>
      <c r="T1055" t="s">
        <v>2992</v>
      </c>
      <c r="V1055" t="s">
        <v>2993</v>
      </c>
      <c r="W1055" t="s">
        <v>2994</v>
      </c>
      <c r="X1055" t="s">
        <v>2990</v>
      </c>
      <c r="Y1055" t="s">
        <v>2993</v>
      </c>
      <c r="Z1055" t="s">
        <v>3002</v>
      </c>
      <c r="AC1055" t="s">
        <v>341</v>
      </c>
      <c r="AD1055" s="176">
        <v>1.4</v>
      </c>
    </row>
    <row r="1056" spans="1:31" x14ac:dyDescent="0.35">
      <c r="A1056" t="s">
        <v>324</v>
      </c>
      <c r="B1056">
        <v>1343</v>
      </c>
      <c r="C1056" t="s">
        <v>3003</v>
      </c>
      <c r="D1056">
        <v>44300</v>
      </c>
      <c r="E1056" t="s">
        <v>2990</v>
      </c>
      <c r="F1056" t="s">
        <v>396</v>
      </c>
      <c r="G1056" s="163">
        <v>2696.4</v>
      </c>
      <c r="H1056">
        <v>2.8</v>
      </c>
      <c r="I1056">
        <v>1.2</v>
      </c>
      <c r="J1056" t="s">
        <v>1</v>
      </c>
      <c r="K1056" t="s">
        <v>296</v>
      </c>
      <c r="L1056" t="s">
        <v>397</v>
      </c>
      <c r="M1056" t="s">
        <v>398</v>
      </c>
      <c r="N1056" t="s">
        <v>2991</v>
      </c>
      <c r="O1056">
        <v>1</v>
      </c>
      <c r="P1056" t="s">
        <v>306</v>
      </c>
      <c r="Q1056" s="164">
        <v>43469</v>
      </c>
      <c r="R1056" s="164">
        <v>43709</v>
      </c>
      <c r="T1056" t="s">
        <v>2992</v>
      </c>
      <c r="V1056" t="s">
        <v>2993</v>
      </c>
      <c r="W1056" t="s">
        <v>2994</v>
      </c>
      <c r="X1056" t="s">
        <v>2990</v>
      </c>
      <c r="Y1056" t="s">
        <v>2993</v>
      </c>
      <c r="Z1056" t="s">
        <v>3004</v>
      </c>
      <c r="AA1056" t="s">
        <v>1</v>
      </c>
      <c r="AB1056" s="164">
        <v>43595</v>
      </c>
      <c r="AC1056" t="s">
        <v>341</v>
      </c>
      <c r="AD1056" s="176">
        <v>1.4</v>
      </c>
    </row>
    <row r="1057" spans="1:31" x14ac:dyDescent="0.35">
      <c r="A1057" t="s">
        <v>482</v>
      </c>
      <c r="B1057">
        <v>1199</v>
      </c>
      <c r="C1057" t="s">
        <v>3005</v>
      </c>
      <c r="D1057">
        <v>44300</v>
      </c>
      <c r="E1057" t="s">
        <v>2990</v>
      </c>
      <c r="F1057" t="s">
        <v>396</v>
      </c>
      <c r="H1057">
        <v>2.8</v>
      </c>
      <c r="I1057">
        <v>1.2</v>
      </c>
      <c r="K1057" t="s">
        <v>296</v>
      </c>
      <c r="L1057" t="s">
        <v>640</v>
      </c>
      <c r="M1057" t="s">
        <v>398</v>
      </c>
      <c r="N1057" t="s">
        <v>2991</v>
      </c>
      <c r="O1057">
        <v>1</v>
      </c>
      <c r="P1057" t="s">
        <v>306</v>
      </c>
      <c r="Q1057" t="s">
        <v>3006</v>
      </c>
      <c r="R1057" s="164">
        <v>40057</v>
      </c>
      <c r="T1057" t="s">
        <v>2992</v>
      </c>
      <c r="V1057" t="s">
        <v>2993</v>
      </c>
      <c r="W1057" t="s">
        <v>2994</v>
      </c>
      <c r="X1057" t="s">
        <v>2990</v>
      </c>
      <c r="Y1057" t="s">
        <v>2993</v>
      </c>
      <c r="Z1057" t="s">
        <v>3007</v>
      </c>
      <c r="AC1057" t="s">
        <v>341</v>
      </c>
      <c r="AD1057" s="176">
        <v>1.4</v>
      </c>
    </row>
    <row r="1058" spans="1:31" x14ac:dyDescent="0.35">
      <c r="A1058" t="s">
        <v>584</v>
      </c>
      <c r="B1058">
        <v>1388</v>
      </c>
      <c r="C1058" t="s">
        <v>3008</v>
      </c>
      <c r="D1058">
        <v>44300</v>
      </c>
      <c r="E1058" t="s">
        <v>2990</v>
      </c>
      <c r="F1058" t="s">
        <v>396</v>
      </c>
      <c r="G1058" s="163">
        <v>2720.52</v>
      </c>
      <c r="H1058">
        <v>2.8</v>
      </c>
      <c r="I1058">
        <v>1.2</v>
      </c>
      <c r="J1058" t="s">
        <v>1</v>
      </c>
      <c r="K1058" t="s">
        <v>296</v>
      </c>
      <c r="L1058" t="s">
        <v>397</v>
      </c>
      <c r="M1058" t="s">
        <v>398</v>
      </c>
      <c r="N1058" t="s">
        <v>2991</v>
      </c>
      <c r="O1058">
        <v>1</v>
      </c>
      <c r="P1058" t="s">
        <v>306</v>
      </c>
      <c r="Q1058" s="164">
        <v>44324</v>
      </c>
      <c r="R1058" s="164">
        <v>44562</v>
      </c>
      <c r="T1058" t="s">
        <v>2992</v>
      </c>
      <c r="V1058" t="s">
        <v>2993</v>
      </c>
      <c r="W1058" t="s">
        <v>2994</v>
      </c>
      <c r="X1058" t="s">
        <v>2990</v>
      </c>
      <c r="Y1058" t="s">
        <v>2993</v>
      </c>
      <c r="Z1058" t="s">
        <v>3009</v>
      </c>
      <c r="AA1058" t="s">
        <v>1</v>
      </c>
      <c r="AB1058" s="164">
        <v>44608</v>
      </c>
      <c r="AC1058" t="s">
        <v>341</v>
      </c>
      <c r="AD1058" s="176">
        <v>1.4</v>
      </c>
    </row>
    <row r="1059" spans="1:31" x14ac:dyDescent="0.35">
      <c r="A1059" t="s">
        <v>403</v>
      </c>
      <c r="B1059">
        <v>1076</v>
      </c>
      <c r="C1059" t="s">
        <v>2996</v>
      </c>
      <c r="D1059">
        <v>44300</v>
      </c>
      <c r="E1059" t="s">
        <v>2990</v>
      </c>
      <c r="F1059" t="s">
        <v>396</v>
      </c>
      <c r="H1059">
        <v>2.8</v>
      </c>
      <c r="I1059">
        <v>1.2</v>
      </c>
      <c r="K1059" t="s">
        <v>404</v>
      </c>
      <c r="L1059" t="s">
        <v>397</v>
      </c>
      <c r="M1059" t="s">
        <v>398</v>
      </c>
      <c r="N1059" t="s">
        <v>2991</v>
      </c>
      <c r="O1059">
        <v>1</v>
      </c>
      <c r="P1059" t="s">
        <v>306</v>
      </c>
      <c r="Q1059" s="164">
        <v>33247</v>
      </c>
      <c r="R1059" s="164">
        <v>33482</v>
      </c>
      <c r="S1059" s="164">
        <v>39190</v>
      </c>
      <c r="T1059" t="s">
        <v>2992</v>
      </c>
      <c r="V1059" t="s">
        <v>2993</v>
      </c>
      <c r="W1059" t="s">
        <v>2994</v>
      </c>
      <c r="X1059" t="s">
        <v>2990</v>
      </c>
      <c r="Y1059" t="s">
        <v>2993</v>
      </c>
      <c r="Z1059" t="s">
        <v>3010</v>
      </c>
      <c r="AC1059" t="s">
        <v>341</v>
      </c>
      <c r="AD1059" s="176">
        <v>1.4</v>
      </c>
    </row>
    <row r="1060" spans="1:31" x14ac:dyDescent="0.35">
      <c r="A1060" t="s">
        <v>447</v>
      </c>
      <c r="B1060">
        <v>1125</v>
      </c>
      <c r="C1060" t="s">
        <v>2999</v>
      </c>
      <c r="D1060">
        <v>44300</v>
      </c>
      <c r="E1060" t="s">
        <v>2990</v>
      </c>
      <c r="F1060" t="s">
        <v>396</v>
      </c>
      <c r="H1060">
        <v>2.8</v>
      </c>
      <c r="I1060">
        <v>1.2</v>
      </c>
      <c r="K1060" t="s">
        <v>0</v>
      </c>
      <c r="L1060" t="s">
        <v>640</v>
      </c>
      <c r="M1060" t="s">
        <v>398</v>
      </c>
      <c r="N1060" t="s">
        <v>2991</v>
      </c>
      <c r="O1060">
        <v>1</v>
      </c>
      <c r="P1060" t="s">
        <v>306</v>
      </c>
      <c r="Q1060" t="s">
        <v>3011</v>
      </c>
      <c r="R1060" s="164">
        <v>34943</v>
      </c>
      <c r="T1060" t="s">
        <v>2992</v>
      </c>
      <c r="V1060" t="s">
        <v>2993</v>
      </c>
      <c r="W1060" t="s">
        <v>2994</v>
      </c>
      <c r="X1060" t="s">
        <v>2990</v>
      </c>
      <c r="Y1060" t="s">
        <v>2993</v>
      </c>
      <c r="Z1060" t="s">
        <v>3012</v>
      </c>
      <c r="AC1060" t="s">
        <v>341</v>
      </c>
      <c r="AD1060" s="176">
        <v>1.4</v>
      </c>
    </row>
    <row r="1061" spans="1:31" x14ac:dyDescent="0.35">
      <c r="A1061" t="s">
        <v>438</v>
      </c>
      <c r="B1061">
        <v>1144</v>
      </c>
      <c r="C1061" t="s">
        <v>3013</v>
      </c>
      <c r="D1061">
        <v>44300</v>
      </c>
      <c r="E1061" t="s">
        <v>2990</v>
      </c>
      <c r="F1061" t="s">
        <v>396</v>
      </c>
      <c r="H1061">
        <v>2.8</v>
      </c>
      <c r="I1061">
        <v>1.2</v>
      </c>
      <c r="K1061" t="s">
        <v>404</v>
      </c>
      <c r="L1061" t="s">
        <v>397</v>
      </c>
      <c r="M1061" t="s">
        <v>398</v>
      </c>
      <c r="N1061" t="s">
        <v>2991</v>
      </c>
      <c r="O1061">
        <v>1</v>
      </c>
      <c r="P1061" t="s">
        <v>306</v>
      </c>
      <c r="Q1061" s="164">
        <v>35439</v>
      </c>
      <c r="R1061" s="164">
        <v>35674</v>
      </c>
      <c r="S1061" s="164">
        <v>39195</v>
      </c>
      <c r="T1061" t="s">
        <v>2992</v>
      </c>
      <c r="V1061" t="s">
        <v>2993</v>
      </c>
      <c r="W1061" t="s">
        <v>2994</v>
      </c>
      <c r="X1061" t="s">
        <v>2990</v>
      </c>
      <c r="Y1061" t="s">
        <v>2993</v>
      </c>
      <c r="Z1061" t="s">
        <v>3014</v>
      </c>
      <c r="AC1061" t="s">
        <v>341</v>
      </c>
      <c r="AD1061" s="176">
        <v>1.4</v>
      </c>
    </row>
    <row r="1062" spans="1:31" x14ac:dyDescent="0.35">
      <c r="A1062" t="s">
        <v>291</v>
      </c>
      <c r="B1062">
        <v>1108</v>
      </c>
      <c r="C1062" t="s">
        <v>3015</v>
      </c>
      <c r="D1062">
        <v>44307</v>
      </c>
      <c r="E1062" t="s">
        <v>3016</v>
      </c>
      <c r="F1062" t="s">
        <v>396</v>
      </c>
      <c r="H1062" s="174">
        <f t="shared" ref="H1062:H1064" si="43">AD1062</f>
        <v>1.2</v>
      </c>
      <c r="I1062">
        <v>1.1000000000000001</v>
      </c>
      <c r="K1062" t="s">
        <v>0</v>
      </c>
      <c r="L1062" t="s">
        <v>927</v>
      </c>
      <c r="M1062" t="s">
        <v>398</v>
      </c>
      <c r="N1062" t="s">
        <v>1161</v>
      </c>
      <c r="O1062">
        <v>1</v>
      </c>
      <c r="P1062" t="s">
        <v>1</v>
      </c>
      <c r="Q1062" s="164">
        <v>37265</v>
      </c>
      <c r="R1062" s="164">
        <v>37500</v>
      </c>
      <c r="T1062" t="s">
        <v>3017</v>
      </c>
      <c r="V1062" t="s">
        <v>3018</v>
      </c>
      <c r="W1062" t="s">
        <v>3019</v>
      </c>
      <c r="X1062" t="s">
        <v>3016</v>
      </c>
      <c r="Y1062" t="s">
        <v>3018</v>
      </c>
      <c r="Z1062" t="s">
        <v>3020</v>
      </c>
      <c r="AC1062" t="s">
        <v>338</v>
      </c>
      <c r="AD1062" s="176">
        <v>1.2</v>
      </c>
      <c r="AE1062" s="177" t="s">
        <v>16954</v>
      </c>
    </row>
    <row r="1063" spans="1:31" x14ac:dyDescent="0.35">
      <c r="A1063" t="s">
        <v>414</v>
      </c>
      <c r="B1063">
        <v>1152</v>
      </c>
      <c r="C1063" t="s">
        <v>3021</v>
      </c>
      <c r="D1063">
        <v>44307</v>
      </c>
      <c r="E1063" t="s">
        <v>3016</v>
      </c>
      <c r="F1063" t="s">
        <v>396</v>
      </c>
      <c r="H1063" s="174">
        <f t="shared" si="43"/>
        <v>1.2</v>
      </c>
      <c r="I1063">
        <v>1.1000000000000001</v>
      </c>
      <c r="K1063" t="s">
        <v>404</v>
      </c>
      <c r="L1063" t="s">
        <v>397</v>
      </c>
      <c r="M1063" t="s">
        <v>398</v>
      </c>
      <c r="N1063" t="s">
        <v>1161</v>
      </c>
      <c r="O1063">
        <v>1</v>
      </c>
      <c r="P1063" t="s">
        <v>306</v>
      </c>
      <c r="Q1063" s="164">
        <v>33971</v>
      </c>
      <c r="R1063" s="164">
        <v>34001</v>
      </c>
      <c r="S1063" s="164">
        <v>39190</v>
      </c>
      <c r="T1063" t="s">
        <v>3017</v>
      </c>
      <c r="V1063" t="s">
        <v>3018</v>
      </c>
      <c r="W1063" t="s">
        <v>3019</v>
      </c>
      <c r="X1063" t="s">
        <v>3016</v>
      </c>
      <c r="Y1063" t="s">
        <v>3018</v>
      </c>
      <c r="Z1063" t="s">
        <v>3022</v>
      </c>
      <c r="AC1063" t="s">
        <v>341</v>
      </c>
      <c r="AD1063" s="176">
        <v>1.2</v>
      </c>
      <c r="AE1063" s="177" t="s">
        <v>16954</v>
      </c>
    </row>
    <row r="1064" spans="1:31" x14ac:dyDescent="0.35">
      <c r="A1064" t="s">
        <v>419</v>
      </c>
      <c r="B1064">
        <v>1087</v>
      </c>
      <c r="C1064" t="s">
        <v>3023</v>
      </c>
      <c r="D1064">
        <v>44307</v>
      </c>
      <c r="E1064" t="s">
        <v>3016</v>
      </c>
      <c r="F1064" t="s">
        <v>396</v>
      </c>
      <c r="H1064" s="174">
        <f t="shared" si="43"/>
        <v>1.2</v>
      </c>
      <c r="I1064">
        <v>1.1000000000000001</v>
      </c>
      <c r="K1064" t="s">
        <v>296</v>
      </c>
      <c r="L1064" t="s">
        <v>397</v>
      </c>
      <c r="M1064" t="s">
        <v>398</v>
      </c>
      <c r="N1064" t="s">
        <v>1161</v>
      </c>
      <c r="O1064">
        <v>1</v>
      </c>
      <c r="P1064" t="s">
        <v>306</v>
      </c>
      <c r="Q1064" s="164">
        <v>32517</v>
      </c>
      <c r="R1064" s="164">
        <v>32752</v>
      </c>
      <c r="T1064" t="s">
        <v>3017</v>
      </c>
      <c r="V1064" t="s">
        <v>3018</v>
      </c>
      <c r="W1064" t="s">
        <v>3019</v>
      </c>
      <c r="X1064" t="s">
        <v>3016</v>
      </c>
      <c r="Y1064" t="s">
        <v>3018</v>
      </c>
      <c r="Z1064" t="s">
        <v>3024</v>
      </c>
      <c r="AC1064" t="s">
        <v>341</v>
      </c>
      <c r="AD1064" s="176">
        <v>1.2</v>
      </c>
      <c r="AE1064" s="177" t="s">
        <v>16954</v>
      </c>
    </row>
    <row r="1065" spans="1:31" x14ac:dyDescent="0.35">
      <c r="A1065" t="s">
        <v>566</v>
      </c>
      <c r="B1065">
        <v>1234</v>
      </c>
      <c r="C1065" t="s">
        <v>3025</v>
      </c>
      <c r="D1065">
        <v>44403</v>
      </c>
      <c r="E1065" t="s">
        <v>3025</v>
      </c>
      <c r="F1065" t="s">
        <v>396</v>
      </c>
      <c r="H1065">
        <v>2.8</v>
      </c>
      <c r="I1065">
        <v>1</v>
      </c>
      <c r="K1065" t="s">
        <v>296</v>
      </c>
      <c r="L1065" t="s">
        <v>397</v>
      </c>
      <c r="M1065" t="s">
        <v>398</v>
      </c>
      <c r="N1065" t="s">
        <v>2437</v>
      </c>
      <c r="O1065">
        <v>1</v>
      </c>
      <c r="P1065" t="s">
        <v>306</v>
      </c>
      <c r="Q1065" t="s">
        <v>1951</v>
      </c>
      <c r="R1065" s="164">
        <v>40057</v>
      </c>
      <c r="T1065" t="s">
        <v>3026</v>
      </c>
      <c r="V1065" t="s">
        <v>3027</v>
      </c>
      <c r="W1065" t="s">
        <v>3028</v>
      </c>
      <c r="X1065" t="s">
        <v>3025</v>
      </c>
      <c r="Y1065" t="s">
        <v>3027</v>
      </c>
      <c r="Z1065" t="s">
        <v>3029</v>
      </c>
      <c r="AC1065" t="s">
        <v>341</v>
      </c>
      <c r="AD1065" s="176">
        <v>1.2</v>
      </c>
    </row>
    <row r="1066" spans="1:31" x14ac:dyDescent="0.35">
      <c r="A1066" t="s">
        <v>305</v>
      </c>
      <c r="B1066">
        <v>1147</v>
      </c>
      <c r="C1066" t="s">
        <v>3030</v>
      </c>
      <c r="D1066">
        <v>44411</v>
      </c>
      <c r="E1066" t="s">
        <v>3030</v>
      </c>
      <c r="F1066" t="s">
        <v>396</v>
      </c>
      <c r="H1066">
        <v>2.8</v>
      </c>
      <c r="I1066">
        <v>1.2</v>
      </c>
      <c r="K1066" t="s">
        <v>404</v>
      </c>
      <c r="L1066" t="s">
        <v>397</v>
      </c>
      <c r="M1066" t="s">
        <v>398</v>
      </c>
      <c r="N1066" t="s">
        <v>3031</v>
      </c>
      <c r="O1066">
        <v>1</v>
      </c>
      <c r="P1066" t="s">
        <v>306</v>
      </c>
      <c r="Q1066" s="164">
        <v>32874</v>
      </c>
      <c r="R1066" s="164">
        <v>32874</v>
      </c>
      <c r="S1066" s="164">
        <v>39189</v>
      </c>
      <c r="T1066" t="s">
        <v>3032</v>
      </c>
      <c r="V1066" t="s">
        <v>3033</v>
      </c>
      <c r="W1066" t="s">
        <v>3034</v>
      </c>
      <c r="X1066" t="s">
        <v>3030</v>
      </c>
      <c r="Y1066" t="s">
        <v>3033</v>
      </c>
      <c r="Z1066" t="s">
        <v>3035</v>
      </c>
      <c r="AC1066" t="s">
        <v>341</v>
      </c>
      <c r="AD1066" s="176">
        <v>1.3</v>
      </c>
    </row>
    <row r="1067" spans="1:31" x14ac:dyDescent="0.35">
      <c r="A1067" t="s">
        <v>469</v>
      </c>
      <c r="B1067">
        <v>1182</v>
      </c>
      <c r="C1067" t="s">
        <v>3036</v>
      </c>
      <c r="D1067">
        <v>44411</v>
      </c>
      <c r="E1067" t="s">
        <v>3030</v>
      </c>
      <c r="F1067" t="s">
        <v>396</v>
      </c>
      <c r="H1067">
        <v>2.8</v>
      </c>
      <c r="I1067">
        <v>1.2</v>
      </c>
      <c r="K1067" t="s">
        <v>296</v>
      </c>
      <c r="L1067" t="s">
        <v>397</v>
      </c>
      <c r="M1067" t="s">
        <v>398</v>
      </c>
      <c r="N1067" t="s">
        <v>3031</v>
      </c>
      <c r="O1067">
        <v>1</v>
      </c>
      <c r="P1067" t="s">
        <v>306</v>
      </c>
      <c r="Q1067" t="s">
        <v>1839</v>
      </c>
      <c r="R1067" s="164">
        <v>39692</v>
      </c>
      <c r="T1067" t="s">
        <v>3032</v>
      </c>
      <c r="V1067" t="s">
        <v>3033</v>
      </c>
      <c r="W1067" t="s">
        <v>3034</v>
      </c>
      <c r="X1067" t="s">
        <v>3030</v>
      </c>
      <c r="Y1067" t="s">
        <v>3033</v>
      </c>
      <c r="Z1067" t="s">
        <v>3037</v>
      </c>
      <c r="AC1067" t="s">
        <v>341</v>
      </c>
      <c r="AD1067" s="176">
        <v>1.3</v>
      </c>
    </row>
    <row r="1068" spans="1:31" x14ac:dyDescent="0.35">
      <c r="A1068" t="s">
        <v>414</v>
      </c>
      <c r="B1068">
        <v>1236</v>
      </c>
      <c r="C1068" t="s">
        <v>3038</v>
      </c>
      <c r="D1068">
        <v>44411</v>
      </c>
      <c r="E1068" t="s">
        <v>3030</v>
      </c>
      <c r="F1068" t="s">
        <v>396</v>
      </c>
      <c r="G1068" s="163">
        <v>2848</v>
      </c>
      <c r="H1068">
        <v>2.8</v>
      </c>
      <c r="I1068">
        <v>1.2</v>
      </c>
      <c r="J1068" t="s">
        <v>1</v>
      </c>
      <c r="K1068" t="s">
        <v>296</v>
      </c>
      <c r="L1068" t="s">
        <v>397</v>
      </c>
      <c r="M1068" t="s">
        <v>398</v>
      </c>
      <c r="N1068" t="s">
        <v>3031</v>
      </c>
      <c r="O1068">
        <v>1</v>
      </c>
      <c r="P1068" t="s">
        <v>306</v>
      </c>
      <c r="Q1068" t="s">
        <v>3039</v>
      </c>
      <c r="R1068" s="164">
        <v>43344</v>
      </c>
      <c r="T1068" t="s">
        <v>3032</v>
      </c>
      <c r="V1068" t="s">
        <v>3033</v>
      </c>
      <c r="W1068" t="s">
        <v>3034</v>
      </c>
      <c r="X1068" t="s">
        <v>3030</v>
      </c>
      <c r="Y1068" t="s">
        <v>3033</v>
      </c>
      <c r="Z1068" t="s">
        <v>3040</v>
      </c>
      <c r="AA1068" t="s">
        <v>1</v>
      </c>
      <c r="AB1068" s="164">
        <v>43012</v>
      </c>
      <c r="AC1068" t="s">
        <v>341</v>
      </c>
      <c r="AD1068" s="176">
        <v>1.3</v>
      </c>
    </row>
    <row r="1069" spans="1:31" x14ac:dyDescent="0.35">
      <c r="A1069" t="s">
        <v>305</v>
      </c>
      <c r="B1069">
        <v>1295</v>
      </c>
      <c r="C1069" t="s">
        <v>3041</v>
      </c>
      <c r="D1069">
        <v>44413</v>
      </c>
      <c r="E1069" t="s">
        <v>3041</v>
      </c>
      <c r="F1069" t="s">
        <v>396</v>
      </c>
      <c r="H1069" s="174">
        <f t="shared" ref="H1069:H1070" si="44">AD1069</f>
        <v>1.1000000000000001</v>
      </c>
      <c r="I1069">
        <v>0.8</v>
      </c>
      <c r="K1069" t="s">
        <v>296</v>
      </c>
      <c r="L1069" t="s">
        <v>397</v>
      </c>
      <c r="M1069" t="s">
        <v>398</v>
      </c>
      <c r="N1069" t="s">
        <v>3031</v>
      </c>
      <c r="O1069">
        <v>1</v>
      </c>
      <c r="P1069" t="s">
        <v>306</v>
      </c>
      <c r="Q1069" s="164">
        <v>41279</v>
      </c>
      <c r="R1069" s="164">
        <v>41395</v>
      </c>
      <c r="T1069" t="s">
        <v>3042</v>
      </c>
      <c r="V1069" t="s">
        <v>3043</v>
      </c>
      <c r="W1069" t="s">
        <v>3044</v>
      </c>
      <c r="X1069" t="s">
        <v>3041</v>
      </c>
      <c r="Y1069" t="s">
        <v>3045</v>
      </c>
      <c r="Z1069" t="s">
        <v>3046</v>
      </c>
      <c r="AC1069" t="s">
        <v>341</v>
      </c>
      <c r="AD1069" s="176">
        <v>1.1000000000000001</v>
      </c>
      <c r="AE1069" s="177" t="s">
        <v>16954</v>
      </c>
    </row>
    <row r="1070" spans="1:31" x14ac:dyDescent="0.35">
      <c r="A1070" t="s">
        <v>324</v>
      </c>
      <c r="B1070">
        <v>1228</v>
      </c>
      <c r="C1070" t="s">
        <v>3047</v>
      </c>
      <c r="D1070">
        <v>44500</v>
      </c>
      <c r="E1070" t="s">
        <v>3048</v>
      </c>
      <c r="F1070" t="s">
        <v>396</v>
      </c>
      <c r="H1070" s="174">
        <f t="shared" si="44"/>
        <v>1.1000000000000001</v>
      </c>
      <c r="I1070">
        <v>0.9</v>
      </c>
      <c r="K1070" t="s">
        <v>404</v>
      </c>
      <c r="L1070" t="s">
        <v>397</v>
      </c>
      <c r="M1070" t="s">
        <v>398</v>
      </c>
      <c r="N1070" t="s">
        <v>426</v>
      </c>
      <c r="O1070">
        <v>1</v>
      </c>
      <c r="P1070" t="s">
        <v>306</v>
      </c>
      <c r="Q1070" t="s">
        <v>478</v>
      </c>
      <c r="R1070" s="164">
        <v>39692</v>
      </c>
      <c r="S1070" s="164">
        <v>42979</v>
      </c>
      <c r="T1070" t="s">
        <v>3049</v>
      </c>
      <c r="V1070" t="s">
        <v>3050</v>
      </c>
      <c r="W1070" t="s">
        <v>3051</v>
      </c>
      <c r="X1070" t="s">
        <v>3048</v>
      </c>
      <c r="Y1070" t="s">
        <v>3050</v>
      </c>
      <c r="Z1070" t="s">
        <v>3052</v>
      </c>
      <c r="AC1070" t="s">
        <v>366</v>
      </c>
      <c r="AD1070" s="176">
        <v>1.1000000000000001</v>
      </c>
      <c r="AE1070" s="177" t="s">
        <v>16954</v>
      </c>
    </row>
    <row r="1071" spans="1:31" x14ac:dyDescent="0.35">
      <c r="A1071" t="s">
        <v>324</v>
      </c>
      <c r="B1071">
        <v>1331</v>
      </c>
      <c r="C1071" t="s">
        <v>3053</v>
      </c>
      <c r="D1071">
        <v>44513</v>
      </c>
      <c r="E1071" t="s">
        <v>3054</v>
      </c>
      <c r="F1071" t="s">
        <v>396</v>
      </c>
      <c r="G1071" s="163">
        <v>2996</v>
      </c>
      <c r="H1071">
        <v>2</v>
      </c>
      <c r="I1071">
        <v>0.9</v>
      </c>
      <c r="J1071" t="s">
        <v>1</v>
      </c>
      <c r="K1071" t="s">
        <v>296</v>
      </c>
      <c r="L1071" t="s">
        <v>397</v>
      </c>
      <c r="M1071" t="s">
        <v>398</v>
      </c>
      <c r="N1071" t="s">
        <v>1792</v>
      </c>
      <c r="O1071">
        <v>1</v>
      </c>
      <c r="P1071" t="s">
        <v>306</v>
      </c>
      <c r="Q1071" s="164">
        <v>43411</v>
      </c>
      <c r="R1071" s="164">
        <v>43344</v>
      </c>
      <c r="T1071" t="s">
        <v>3055</v>
      </c>
      <c r="V1071" t="s">
        <v>3056</v>
      </c>
      <c r="W1071" t="s">
        <v>3057</v>
      </c>
      <c r="X1071" t="s">
        <v>3054</v>
      </c>
      <c r="Y1071" t="s">
        <v>3056</v>
      </c>
      <c r="Z1071" t="s">
        <v>3058</v>
      </c>
      <c r="AA1071" t="s">
        <v>1</v>
      </c>
      <c r="AB1071" s="164">
        <v>43378</v>
      </c>
      <c r="AC1071" t="s">
        <v>341</v>
      </c>
      <c r="AD1071" s="176">
        <v>1.3</v>
      </c>
    </row>
    <row r="1072" spans="1:31" x14ac:dyDescent="0.35">
      <c r="A1072" t="s">
        <v>375</v>
      </c>
      <c r="B1072">
        <v>1202</v>
      </c>
      <c r="C1072" t="s">
        <v>3056</v>
      </c>
      <c r="D1072">
        <v>44513</v>
      </c>
      <c r="E1072" t="s">
        <v>3054</v>
      </c>
      <c r="F1072" t="s">
        <v>396</v>
      </c>
      <c r="G1072" s="163">
        <v>3872.86</v>
      </c>
      <c r="H1072">
        <v>2</v>
      </c>
      <c r="I1072">
        <v>0.9</v>
      </c>
      <c r="J1072" t="s">
        <v>295</v>
      </c>
      <c r="K1072" t="s">
        <v>296</v>
      </c>
      <c r="L1072" t="s">
        <v>397</v>
      </c>
      <c r="M1072" t="s">
        <v>398</v>
      </c>
      <c r="N1072" t="s">
        <v>1792</v>
      </c>
      <c r="O1072">
        <v>1</v>
      </c>
      <c r="P1072" t="s">
        <v>1</v>
      </c>
      <c r="Q1072" s="164">
        <v>43197</v>
      </c>
      <c r="R1072" s="164">
        <v>43709</v>
      </c>
      <c r="T1072" t="s">
        <v>3055</v>
      </c>
      <c r="V1072" t="s">
        <v>3056</v>
      </c>
      <c r="W1072" t="s">
        <v>3057</v>
      </c>
      <c r="X1072" t="s">
        <v>3054</v>
      </c>
      <c r="Y1072" t="s">
        <v>3056</v>
      </c>
      <c r="Z1072" t="s">
        <v>3059</v>
      </c>
      <c r="AA1072" t="s">
        <v>1</v>
      </c>
      <c r="AB1072" s="164">
        <v>43354</v>
      </c>
      <c r="AC1072" t="s">
        <v>338</v>
      </c>
      <c r="AD1072" s="176">
        <v>1.3</v>
      </c>
    </row>
    <row r="1073" spans="1:30" x14ac:dyDescent="0.35">
      <c r="A1073" t="s">
        <v>454</v>
      </c>
      <c r="B1073">
        <v>1344</v>
      </c>
      <c r="C1073" t="s">
        <v>3060</v>
      </c>
      <c r="D1073">
        <v>44700</v>
      </c>
      <c r="E1073" t="s">
        <v>3061</v>
      </c>
      <c r="F1073" t="s">
        <v>396</v>
      </c>
      <c r="H1073">
        <v>1</v>
      </c>
      <c r="I1073">
        <v>1</v>
      </c>
      <c r="K1073" t="s">
        <v>296</v>
      </c>
      <c r="L1073" t="s">
        <v>397</v>
      </c>
      <c r="M1073" t="s">
        <v>398</v>
      </c>
      <c r="N1073" t="s">
        <v>426</v>
      </c>
      <c r="O1073">
        <v>1</v>
      </c>
      <c r="P1073" t="s">
        <v>306</v>
      </c>
      <c r="Q1073" s="164">
        <v>36900</v>
      </c>
      <c r="R1073" s="164">
        <v>37135</v>
      </c>
      <c r="T1073" t="s">
        <v>3062</v>
      </c>
      <c r="V1073" t="s">
        <v>3063</v>
      </c>
      <c r="W1073" t="s">
        <v>3064</v>
      </c>
      <c r="X1073" t="s">
        <v>3061</v>
      </c>
      <c r="Y1073" t="s">
        <v>3063</v>
      </c>
      <c r="Z1073" t="s">
        <v>3065</v>
      </c>
      <c r="AC1073" t="s">
        <v>366</v>
      </c>
      <c r="AD1073" s="176">
        <v>1</v>
      </c>
    </row>
    <row r="1074" spans="1:30" x14ac:dyDescent="0.35">
      <c r="A1074" t="s">
        <v>454</v>
      </c>
      <c r="B1074">
        <v>1345</v>
      </c>
      <c r="C1074" t="s">
        <v>3061</v>
      </c>
      <c r="D1074">
        <v>44700</v>
      </c>
      <c r="E1074" t="s">
        <v>3061</v>
      </c>
      <c r="F1074" t="s">
        <v>396</v>
      </c>
      <c r="H1074">
        <v>1</v>
      </c>
      <c r="I1074">
        <v>1</v>
      </c>
      <c r="K1074" t="s">
        <v>296</v>
      </c>
      <c r="L1074" t="s">
        <v>397</v>
      </c>
      <c r="M1074" t="s">
        <v>398</v>
      </c>
      <c r="N1074" t="s">
        <v>426</v>
      </c>
      <c r="O1074">
        <v>1</v>
      </c>
      <c r="P1074" t="s">
        <v>306</v>
      </c>
      <c r="Q1074" t="s">
        <v>1518</v>
      </c>
      <c r="R1074" s="164">
        <v>37135</v>
      </c>
      <c r="T1074" t="s">
        <v>3062</v>
      </c>
      <c r="V1074" t="s">
        <v>3063</v>
      </c>
      <c r="W1074" t="s">
        <v>3064</v>
      </c>
      <c r="X1074" t="s">
        <v>3061</v>
      </c>
      <c r="Y1074" t="s">
        <v>3063</v>
      </c>
      <c r="Z1074" t="s">
        <v>3066</v>
      </c>
      <c r="AC1074" t="s">
        <v>366</v>
      </c>
      <c r="AD1074" s="176">
        <v>1</v>
      </c>
    </row>
    <row r="1075" spans="1:30" x14ac:dyDescent="0.35">
      <c r="A1075" t="s">
        <v>454</v>
      </c>
      <c r="B1075">
        <v>1441</v>
      </c>
      <c r="C1075" t="s">
        <v>3067</v>
      </c>
      <c r="D1075">
        <v>44700</v>
      </c>
      <c r="E1075" t="s">
        <v>3061</v>
      </c>
      <c r="F1075" t="s">
        <v>396</v>
      </c>
      <c r="H1075">
        <v>1</v>
      </c>
      <c r="I1075">
        <v>1</v>
      </c>
      <c r="K1075" t="s">
        <v>296</v>
      </c>
      <c r="L1075" t="s">
        <v>640</v>
      </c>
      <c r="M1075" t="s">
        <v>398</v>
      </c>
      <c r="N1075" t="s">
        <v>426</v>
      </c>
      <c r="O1075">
        <v>1</v>
      </c>
      <c r="P1075" t="s">
        <v>306</v>
      </c>
      <c r="Q1075" s="164">
        <v>41279</v>
      </c>
      <c r="R1075" s="164">
        <v>41395</v>
      </c>
      <c r="T1075" t="s">
        <v>3062</v>
      </c>
      <c r="V1075" t="s">
        <v>3063</v>
      </c>
      <c r="W1075" t="s">
        <v>3064</v>
      </c>
      <c r="X1075" t="s">
        <v>3061</v>
      </c>
      <c r="Y1075" t="s">
        <v>3063</v>
      </c>
      <c r="Z1075" t="s">
        <v>3068</v>
      </c>
      <c r="AC1075" t="s">
        <v>366</v>
      </c>
      <c r="AD1075" s="176">
        <v>1</v>
      </c>
    </row>
    <row r="1076" spans="1:30" x14ac:dyDescent="0.35">
      <c r="A1076" t="s">
        <v>454</v>
      </c>
      <c r="B1076">
        <v>1502</v>
      </c>
      <c r="C1076" t="s">
        <v>3069</v>
      </c>
      <c r="D1076">
        <v>44700</v>
      </c>
      <c r="E1076" t="s">
        <v>3061</v>
      </c>
      <c r="F1076" t="s">
        <v>396</v>
      </c>
      <c r="G1076" s="163">
        <v>2722.58</v>
      </c>
      <c r="H1076">
        <v>1</v>
      </c>
      <c r="I1076">
        <v>1</v>
      </c>
      <c r="J1076" t="s">
        <v>1</v>
      </c>
      <c r="K1076" t="s">
        <v>296</v>
      </c>
      <c r="L1076" t="s">
        <v>397</v>
      </c>
      <c r="M1076" t="s">
        <v>398</v>
      </c>
      <c r="N1076" t="s">
        <v>426</v>
      </c>
      <c r="O1076">
        <v>1</v>
      </c>
      <c r="P1076" t="s">
        <v>306</v>
      </c>
      <c r="Q1076" t="s">
        <v>3070</v>
      </c>
      <c r="R1076" s="164">
        <v>45901</v>
      </c>
      <c r="T1076" t="s">
        <v>3062</v>
      </c>
      <c r="V1076" t="s">
        <v>3063</v>
      </c>
      <c r="W1076" t="s">
        <v>3064</v>
      </c>
      <c r="X1076" t="s">
        <v>3061</v>
      </c>
      <c r="Y1076" t="s">
        <v>3063</v>
      </c>
      <c r="Z1076" t="s">
        <v>3071</v>
      </c>
      <c r="AA1076" t="s">
        <v>1</v>
      </c>
      <c r="AB1076" s="164">
        <v>45533</v>
      </c>
      <c r="AC1076" t="s">
        <v>366</v>
      </c>
      <c r="AD1076" s="176">
        <v>1</v>
      </c>
    </row>
    <row r="1077" spans="1:30" x14ac:dyDescent="0.35">
      <c r="A1077" t="s">
        <v>291</v>
      </c>
      <c r="B1077">
        <v>1112</v>
      </c>
      <c r="C1077" t="s">
        <v>3072</v>
      </c>
      <c r="D1077">
        <v>44700</v>
      </c>
      <c r="E1077" t="s">
        <v>3061</v>
      </c>
      <c r="F1077" t="s">
        <v>396</v>
      </c>
      <c r="H1077">
        <v>1</v>
      </c>
      <c r="I1077">
        <v>1</v>
      </c>
      <c r="K1077" t="s">
        <v>296</v>
      </c>
      <c r="L1077" t="s">
        <v>927</v>
      </c>
      <c r="M1077" t="s">
        <v>398</v>
      </c>
      <c r="N1077" t="s">
        <v>426</v>
      </c>
      <c r="O1077">
        <v>1</v>
      </c>
      <c r="P1077" t="s">
        <v>1</v>
      </c>
      <c r="Q1077" s="164">
        <v>37265</v>
      </c>
      <c r="R1077" s="164">
        <v>37500</v>
      </c>
      <c r="T1077" t="s">
        <v>3062</v>
      </c>
      <c r="V1077" t="s">
        <v>3063</v>
      </c>
      <c r="W1077" t="s">
        <v>3064</v>
      </c>
      <c r="X1077" t="s">
        <v>3061</v>
      </c>
      <c r="Y1077" t="s">
        <v>3063</v>
      </c>
      <c r="Z1077" t="s">
        <v>3073</v>
      </c>
      <c r="AC1077" t="s">
        <v>366</v>
      </c>
      <c r="AD1077" s="176">
        <v>1</v>
      </c>
    </row>
    <row r="1078" spans="1:30" x14ac:dyDescent="0.35">
      <c r="A1078" t="s">
        <v>291</v>
      </c>
      <c r="B1078">
        <v>1179</v>
      </c>
      <c r="C1078" t="s">
        <v>3074</v>
      </c>
      <c r="D1078">
        <v>44700</v>
      </c>
      <c r="E1078" t="s">
        <v>3061</v>
      </c>
      <c r="F1078" t="s">
        <v>396</v>
      </c>
      <c r="G1078" s="163">
        <v>2703.76</v>
      </c>
      <c r="H1078">
        <v>1</v>
      </c>
      <c r="I1078">
        <v>1</v>
      </c>
      <c r="J1078" t="s">
        <v>1</v>
      </c>
      <c r="K1078" t="s">
        <v>296</v>
      </c>
      <c r="L1078" t="s">
        <v>397</v>
      </c>
      <c r="M1078" t="s">
        <v>398</v>
      </c>
      <c r="N1078" t="s">
        <v>426</v>
      </c>
      <c r="O1078">
        <v>1</v>
      </c>
      <c r="P1078" t="s">
        <v>1</v>
      </c>
      <c r="Q1078" t="s">
        <v>3075</v>
      </c>
      <c r="R1078" s="164">
        <v>45901</v>
      </c>
      <c r="T1078" t="s">
        <v>3062</v>
      </c>
      <c r="V1078" t="s">
        <v>3063</v>
      </c>
      <c r="W1078" t="s">
        <v>3064</v>
      </c>
      <c r="X1078" t="s">
        <v>3061</v>
      </c>
      <c r="Y1078" t="s">
        <v>3063</v>
      </c>
      <c r="Z1078" t="s">
        <v>3076</v>
      </c>
      <c r="AA1078" t="s">
        <v>1</v>
      </c>
      <c r="AB1078" s="164">
        <v>45810</v>
      </c>
      <c r="AC1078" t="s">
        <v>366</v>
      </c>
      <c r="AD1078" s="176">
        <v>1</v>
      </c>
    </row>
    <row r="1079" spans="1:30" x14ac:dyDescent="0.35">
      <c r="A1079" t="s">
        <v>305</v>
      </c>
      <c r="B1079">
        <v>1242</v>
      </c>
      <c r="C1079" t="s">
        <v>3061</v>
      </c>
      <c r="D1079">
        <v>44700</v>
      </c>
      <c r="E1079" t="s">
        <v>3061</v>
      </c>
      <c r="F1079" t="s">
        <v>396</v>
      </c>
      <c r="H1079">
        <v>1</v>
      </c>
      <c r="I1079">
        <v>1</v>
      </c>
      <c r="K1079" t="s">
        <v>296</v>
      </c>
      <c r="L1079" t="s">
        <v>397</v>
      </c>
      <c r="M1079" t="s">
        <v>398</v>
      </c>
      <c r="N1079" t="s">
        <v>426</v>
      </c>
      <c r="O1079">
        <v>1</v>
      </c>
      <c r="P1079" t="s">
        <v>306</v>
      </c>
      <c r="Q1079" s="164">
        <v>37202</v>
      </c>
      <c r="R1079" s="164">
        <v>37135</v>
      </c>
      <c r="T1079" t="s">
        <v>3062</v>
      </c>
      <c r="V1079" t="s">
        <v>3063</v>
      </c>
      <c r="W1079" t="s">
        <v>3064</v>
      </c>
      <c r="X1079" t="s">
        <v>3061</v>
      </c>
      <c r="Y1079" t="s">
        <v>3063</v>
      </c>
      <c r="Z1079" t="s">
        <v>3077</v>
      </c>
      <c r="AC1079" t="s">
        <v>366</v>
      </c>
      <c r="AD1079" s="176">
        <v>1</v>
      </c>
    </row>
    <row r="1080" spans="1:30" x14ac:dyDescent="0.35">
      <c r="A1080" t="s">
        <v>305</v>
      </c>
      <c r="B1080">
        <v>1298</v>
      </c>
      <c r="C1080" t="s">
        <v>3078</v>
      </c>
      <c r="D1080">
        <v>44700</v>
      </c>
      <c r="E1080" t="s">
        <v>3061</v>
      </c>
      <c r="F1080" t="s">
        <v>396</v>
      </c>
      <c r="H1080">
        <v>1</v>
      </c>
      <c r="I1080">
        <v>1</v>
      </c>
      <c r="K1080" t="s">
        <v>296</v>
      </c>
      <c r="L1080" t="s">
        <v>397</v>
      </c>
      <c r="M1080" t="s">
        <v>398</v>
      </c>
      <c r="N1080" t="s">
        <v>426</v>
      </c>
      <c r="O1080">
        <v>1</v>
      </c>
      <c r="P1080" t="s">
        <v>306</v>
      </c>
      <c r="Q1080" s="164">
        <v>41283</v>
      </c>
      <c r="R1080" s="164">
        <v>41518</v>
      </c>
      <c r="T1080" t="s">
        <v>3062</v>
      </c>
      <c r="V1080" t="s">
        <v>3063</v>
      </c>
      <c r="W1080" t="s">
        <v>3064</v>
      </c>
      <c r="X1080" t="s">
        <v>3061</v>
      </c>
      <c r="Y1080" t="s">
        <v>3063</v>
      </c>
      <c r="Z1080" t="s">
        <v>3079</v>
      </c>
      <c r="AC1080" t="s">
        <v>366</v>
      </c>
      <c r="AD1080" s="176">
        <v>1</v>
      </c>
    </row>
    <row r="1081" spans="1:30" x14ac:dyDescent="0.35">
      <c r="A1081" t="s">
        <v>305</v>
      </c>
      <c r="B1081">
        <v>1323</v>
      </c>
      <c r="C1081" t="s">
        <v>3080</v>
      </c>
      <c r="D1081">
        <v>44700</v>
      </c>
      <c r="E1081" t="s">
        <v>3061</v>
      </c>
      <c r="F1081" t="s">
        <v>396</v>
      </c>
      <c r="G1081" s="163">
        <v>2718.72</v>
      </c>
      <c r="H1081">
        <v>1</v>
      </c>
      <c r="I1081">
        <v>1</v>
      </c>
      <c r="J1081" t="s">
        <v>1</v>
      </c>
      <c r="K1081" t="s">
        <v>296</v>
      </c>
      <c r="L1081" t="s">
        <v>397</v>
      </c>
      <c r="M1081" t="s">
        <v>398</v>
      </c>
      <c r="N1081" t="s">
        <v>426</v>
      </c>
      <c r="O1081">
        <v>1</v>
      </c>
      <c r="P1081" t="s">
        <v>306</v>
      </c>
      <c r="Q1081" s="164">
        <v>43625</v>
      </c>
      <c r="R1081" s="164">
        <v>44075</v>
      </c>
      <c r="T1081" t="s">
        <v>3062</v>
      </c>
      <c r="V1081" t="s">
        <v>3063</v>
      </c>
      <c r="W1081" t="s">
        <v>3064</v>
      </c>
      <c r="X1081" t="s">
        <v>3061</v>
      </c>
      <c r="Y1081" t="s">
        <v>3063</v>
      </c>
      <c r="Z1081" t="s">
        <v>3081</v>
      </c>
      <c r="AA1081" t="s">
        <v>1</v>
      </c>
      <c r="AB1081" s="164">
        <v>43769</v>
      </c>
      <c r="AC1081" t="s">
        <v>366</v>
      </c>
      <c r="AD1081" s="176">
        <v>1</v>
      </c>
    </row>
    <row r="1082" spans="1:30" x14ac:dyDescent="0.35">
      <c r="A1082" t="s">
        <v>317</v>
      </c>
      <c r="B1082">
        <v>1151</v>
      </c>
      <c r="C1082" t="s">
        <v>3061</v>
      </c>
      <c r="D1082">
        <v>44700</v>
      </c>
      <c r="E1082" t="s">
        <v>3061</v>
      </c>
      <c r="F1082" t="s">
        <v>396</v>
      </c>
      <c r="H1082">
        <v>1</v>
      </c>
      <c r="I1082">
        <v>1</v>
      </c>
      <c r="K1082" t="s">
        <v>296</v>
      </c>
      <c r="L1082" t="s">
        <v>397</v>
      </c>
      <c r="M1082" t="s">
        <v>398</v>
      </c>
      <c r="N1082" t="s">
        <v>426</v>
      </c>
      <c r="O1082">
        <v>1</v>
      </c>
      <c r="P1082" t="s">
        <v>306</v>
      </c>
      <c r="Q1082" s="164">
        <v>37597</v>
      </c>
      <c r="R1082" s="164">
        <v>37500</v>
      </c>
      <c r="T1082" t="s">
        <v>3062</v>
      </c>
      <c r="V1082" t="s">
        <v>3063</v>
      </c>
      <c r="W1082" t="s">
        <v>3064</v>
      </c>
      <c r="X1082" t="s">
        <v>3061</v>
      </c>
      <c r="Y1082" t="s">
        <v>3063</v>
      </c>
      <c r="Z1082" t="s">
        <v>3082</v>
      </c>
      <c r="AC1082" t="s">
        <v>366</v>
      </c>
      <c r="AD1082" s="176">
        <v>1</v>
      </c>
    </row>
    <row r="1083" spans="1:30" x14ac:dyDescent="0.35">
      <c r="A1083" t="s">
        <v>317</v>
      </c>
      <c r="B1083">
        <v>1152</v>
      </c>
      <c r="C1083" t="s">
        <v>3083</v>
      </c>
      <c r="D1083">
        <v>44700</v>
      </c>
      <c r="E1083" t="s">
        <v>3061</v>
      </c>
      <c r="F1083" t="s">
        <v>396</v>
      </c>
      <c r="H1083">
        <v>1</v>
      </c>
      <c r="I1083">
        <v>1</v>
      </c>
      <c r="K1083" t="s">
        <v>404</v>
      </c>
      <c r="L1083" t="s">
        <v>397</v>
      </c>
      <c r="M1083" t="s">
        <v>398</v>
      </c>
      <c r="N1083" t="s">
        <v>426</v>
      </c>
      <c r="O1083">
        <v>1</v>
      </c>
      <c r="P1083" t="s">
        <v>306</v>
      </c>
      <c r="Q1083" s="164">
        <v>37383</v>
      </c>
      <c r="R1083" s="164">
        <v>37500</v>
      </c>
      <c r="S1083" s="164">
        <v>42979</v>
      </c>
      <c r="T1083" t="s">
        <v>3062</v>
      </c>
      <c r="V1083" t="s">
        <v>3063</v>
      </c>
      <c r="W1083" t="s">
        <v>3064</v>
      </c>
      <c r="X1083" t="s">
        <v>3061</v>
      </c>
      <c r="Y1083" t="s">
        <v>3063</v>
      </c>
      <c r="Z1083" t="s">
        <v>3084</v>
      </c>
      <c r="AC1083" t="s">
        <v>366</v>
      </c>
      <c r="AD1083" s="176">
        <v>1</v>
      </c>
    </row>
    <row r="1084" spans="1:30" x14ac:dyDescent="0.35">
      <c r="A1084" t="s">
        <v>317</v>
      </c>
      <c r="B1084">
        <v>1192</v>
      </c>
      <c r="C1084" t="s">
        <v>3085</v>
      </c>
      <c r="D1084">
        <v>44700</v>
      </c>
      <c r="E1084" t="s">
        <v>3061</v>
      </c>
      <c r="F1084" t="s">
        <v>396</v>
      </c>
      <c r="H1084">
        <v>1</v>
      </c>
      <c r="I1084">
        <v>1</v>
      </c>
      <c r="K1084" t="s">
        <v>296</v>
      </c>
      <c r="L1084" t="s">
        <v>397</v>
      </c>
      <c r="M1084" t="s">
        <v>398</v>
      </c>
      <c r="N1084" t="s">
        <v>426</v>
      </c>
      <c r="O1084">
        <v>1</v>
      </c>
      <c r="P1084" t="s">
        <v>306</v>
      </c>
      <c r="Q1084" t="s">
        <v>463</v>
      </c>
      <c r="R1084" s="164">
        <v>40787</v>
      </c>
      <c r="T1084" t="s">
        <v>3062</v>
      </c>
      <c r="V1084" t="s">
        <v>3063</v>
      </c>
      <c r="W1084" t="s">
        <v>3064</v>
      </c>
      <c r="X1084" t="s">
        <v>3061</v>
      </c>
      <c r="Y1084" t="s">
        <v>3063</v>
      </c>
      <c r="Z1084" t="s">
        <v>3086</v>
      </c>
      <c r="AC1084" t="s">
        <v>366</v>
      </c>
      <c r="AD1084" s="176">
        <v>1</v>
      </c>
    </row>
    <row r="1085" spans="1:30" x14ac:dyDescent="0.35">
      <c r="A1085" t="s">
        <v>317</v>
      </c>
      <c r="B1085">
        <v>1214</v>
      </c>
      <c r="C1085" t="s">
        <v>3067</v>
      </c>
      <c r="D1085">
        <v>44700</v>
      </c>
      <c r="E1085" t="s">
        <v>3061</v>
      </c>
      <c r="F1085" t="s">
        <v>396</v>
      </c>
      <c r="G1085" s="163">
        <v>2766.04</v>
      </c>
      <c r="H1085">
        <v>1</v>
      </c>
      <c r="I1085">
        <v>1</v>
      </c>
      <c r="J1085" t="s">
        <v>1</v>
      </c>
      <c r="K1085" t="s">
        <v>296</v>
      </c>
      <c r="L1085" t="s">
        <v>397</v>
      </c>
      <c r="M1085" t="s">
        <v>398</v>
      </c>
      <c r="N1085" t="s">
        <v>426</v>
      </c>
      <c r="O1085">
        <v>1</v>
      </c>
      <c r="P1085" t="s">
        <v>306</v>
      </c>
      <c r="Q1085" t="s">
        <v>3087</v>
      </c>
      <c r="R1085" s="164">
        <v>42614</v>
      </c>
      <c r="T1085" t="s">
        <v>3062</v>
      </c>
      <c r="V1085" t="s">
        <v>3063</v>
      </c>
      <c r="W1085" t="s">
        <v>3064</v>
      </c>
      <c r="X1085" t="s">
        <v>3061</v>
      </c>
      <c r="Y1085" t="s">
        <v>3063</v>
      </c>
      <c r="Z1085" t="s">
        <v>3088</v>
      </c>
      <c r="AA1085" t="s">
        <v>1</v>
      </c>
      <c r="AB1085" s="164">
        <v>42453</v>
      </c>
      <c r="AC1085" t="s">
        <v>366</v>
      </c>
      <c r="AD1085" s="176">
        <v>1</v>
      </c>
    </row>
    <row r="1086" spans="1:30" x14ac:dyDescent="0.35">
      <c r="A1086" t="s">
        <v>408</v>
      </c>
      <c r="B1086">
        <v>1185</v>
      </c>
      <c r="C1086" t="s">
        <v>3067</v>
      </c>
      <c r="D1086">
        <v>44700</v>
      </c>
      <c r="E1086" t="s">
        <v>3061</v>
      </c>
      <c r="F1086" t="s">
        <v>396</v>
      </c>
      <c r="H1086">
        <v>1</v>
      </c>
      <c r="I1086">
        <v>1</v>
      </c>
      <c r="K1086" t="s">
        <v>296</v>
      </c>
      <c r="L1086" t="s">
        <v>397</v>
      </c>
      <c r="M1086" t="s">
        <v>398</v>
      </c>
      <c r="N1086" t="s">
        <v>426</v>
      </c>
      <c r="O1086">
        <v>1</v>
      </c>
      <c r="P1086" t="s">
        <v>306</v>
      </c>
      <c r="Q1086" s="164">
        <v>36900</v>
      </c>
      <c r="R1086" s="164">
        <v>37135</v>
      </c>
      <c r="T1086" t="s">
        <v>3062</v>
      </c>
      <c r="V1086" t="s">
        <v>3063</v>
      </c>
      <c r="W1086" t="s">
        <v>3064</v>
      </c>
      <c r="X1086" t="s">
        <v>3061</v>
      </c>
      <c r="Y1086" t="s">
        <v>3063</v>
      </c>
      <c r="Z1086" t="s">
        <v>3089</v>
      </c>
      <c r="AC1086" t="s">
        <v>366</v>
      </c>
      <c r="AD1086" s="176">
        <v>1</v>
      </c>
    </row>
    <row r="1087" spans="1:30" x14ac:dyDescent="0.35">
      <c r="A1087" t="s">
        <v>408</v>
      </c>
      <c r="B1087">
        <v>1291</v>
      </c>
      <c r="C1087" t="s">
        <v>3090</v>
      </c>
      <c r="D1087">
        <v>44700</v>
      </c>
      <c r="E1087" t="s">
        <v>3061</v>
      </c>
      <c r="F1087" t="s">
        <v>396</v>
      </c>
      <c r="H1087">
        <v>1</v>
      </c>
      <c r="I1087">
        <v>1</v>
      </c>
      <c r="K1087" t="s">
        <v>296</v>
      </c>
      <c r="L1087" t="s">
        <v>397</v>
      </c>
      <c r="M1087" t="s">
        <v>398</v>
      </c>
      <c r="N1087" t="s">
        <v>426</v>
      </c>
      <c r="O1087">
        <v>1</v>
      </c>
      <c r="P1087" t="s">
        <v>306</v>
      </c>
      <c r="Q1087" t="s">
        <v>2402</v>
      </c>
      <c r="R1087" s="164">
        <v>42248</v>
      </c>
      <c r="T1087" t="s">
        <v>3062</v>
      </c>
      <c r="V1087" t="s">
        <v>3063</v>
      </c>
      <c r="W1087" t="s">
        <v>3064</v>
      </c>
      <c r="X1087" t="s">
        <v>3061</v>
      </c>
      <c r="Y1087" t="s">
        <v>3063</v>
      </c>
      <c r="Z1087" t="s">
        <v>3091</v>
      </c>
      <c r="AC1087" t="s">
        <v>366</v>
      </c>
      <c r="AD1087" s="176">
        <v>1</v>
      </c>
    </row>
    <row r="1088" spans="1:30" x14ac:dyDescent="0.35">
      <c r="A1088" t="s">
        <v>469</v>
      </c>
      <c r="B1088">
        <v>1162</v>
      </c>
      <c r="C1088" t="s">
        <v>3061</v>
      </c>
      <c r="D1088">
        <v>44700</v>
      </c>
      <c r="E1088" t="s">
        <v>3061</v>
      </c>
      <c r="F1088" t="s">
        <v>396</v>
      </c>
      <c r="H1088">
        <v>1</v>
      </c>
      <c r="I1088">
        <v>1</v>
      </c>
      <c r="K1088" t="s">
        <v>296</v>
      </c>
      <c r="L1088" t="s">
        <v>397</v>
      </c>
      <c r="M1088" t="s">
        <v>398</v>
      </c>
      <c r="N1088" t="s">
        <v>426</v>
      </c>
      <c r="O1088">
        <v>1</v>
      </c>
      <c r="P1088" t="s">
        <v>306</v>
      </c>
      <c r="Q1088" s="164">
        <v>36900</v>
      </c>
      <c r="R1088" s="164">
        <v>37135</v>
      </c>
      <c r="T1088" t="s">
        <v>3062</v>
      </c>
      <c r="V1088" t="s">
        <v>3063</v>
      </c>
      <c r="W1088" t="s">
        <v>3064</v>
      </c>
      <c r="X1088" t="s">
        <v>3061</v>
      </c>
      <c r="Y1088" t="s">
        <v>3063</v>
      </c>
      <c r="Z1088" t="s">
        <v>3092</v>
      </c>
      <c r="AC1088" t="s">
        <v>366</v>
      </c>
      <c r="AD1088" s="176">
        <v>1</v>
      </c>
    </row>
    <row r="1089" spans="1:30" x14ac:dyDescent="0.35">
      <c r="A1089" t="s">
        <v>324</v>
      </c>
      <c r="B1089">
        <v>1147</v>
      </c>
      <c r="C1089" t="s">
        <v>3061</v>
      </c>
      <c r="D1089">
        <v>44700</v>
      </c>
      <c r="E1089" t="s">
        <v>3061</v>
      </c>
      <c r="F1089" t="s">
        <v>396</v>
      </c>
      <c r="H1089">
        <v>1</v>
      </c>
      <c r="I1089">
        <v>1</v>
      </c>
      <c r="K1089" t="s">
        <v>296</v>
      </c>
      <c r="L1089" t="s">
        <v>397</v>
      </c>
      <c r="M1089" t="s">
        <v>398</v>
      </c>
      <c r="N1089" t="s">
        <v>426</v>
      </c>
      <c r="O1089">
        <v>1</v>
      </c>
      <c r="P1089" t="s">
        <v>306</v>
      </c>
      <c r="Q1089" t="s">
        <v>3093</v>
      </c>
      <c r="R1089" s="164">
        <v>37135</v>
      </c>
      <c r="T1089" t="s">
        <v>3062</v>
      </c>
      <c r="V1089" t="s">
        <v>3063</v>
      </c>
      <c r="W1089" t="s">
        <v>3064</v>
      </c>
      <c r="X1089" t="s">
        <v>3061</v>
      </c>
      <c r="Y1089" t="s">
        <v>3063</v>
      </c>
      <c r="Z1089" t="s">
        <v>3094</v>
      </c>
      <c r="AC1089" t="s">
        <v>366</v>
      </c>
      <c r="AD1089" s="176">
        <v>1</v>
      </c>
    </row>
    <row r="1090" spans="1:30" x14ac:dyDescent="0.35">
      <c r="A1090" t="s">
        <v>309</v>
      </c>
      <c r="B1090">
        <v>1141</v>
      </c>
      <c r="C1090" t="s">
        <v>3061</v>
      </c>
      <c r="D1090">
        <v>44700</v>
      </c>
      <c r="E1090" t="s">
        <v>3061</v>
      </c>
      <c r="F1090" t="s">
        <v>396</v>
      </c>
      <c r="H1090">
        <v>1</v>
      </c>
      <c r="I1090">
        <v>1</v>
      </c>
      <c r="K1090" t="s">
        <v>296</v>
      </c>
      <c r="L1090" t="s">
        <v>397</v>
      </c>
      <c r="M1090" t="s">
        <v>398</v>
      </c>
      <c r="N1090" t="s">
        <v>426</v>
      </c>
      <c r="O1090">
        <v>1</v>
      </c>
      <c r="P1090" t="s">
        <v>306</v>
      </c>
      <c r="Q1090" t="s">
        <v>3095</v>
      </c>
      <c r="R1090" s="164">
        <v>37500</v>
      </c>
      <c r="T1090" t="s">
        <v>3062</v>
      </c>
      <c r="V1090" t="s">
        <v>3063</v>
      </c>
      <c r="W1090" t="s">
        <v>3064</v>
      </c>
      <c r="X1090" t="s">
        <v>3061</v>
      </c>
      <c r="Y1090" t="s">
        <v>3063</v>
      </c>
      <c r="Z1090" t="s">
        <v>3096</v>
      </c>
      <c r="AC1090" t="s">
        <v>366</v>
      </c>
      <c r="AD1090" s="176">
        <v>1</v>
      </c>
    </row>
    <row r="1091" spans="1:30" x14ac:dyDescent="0.35">
      <c r="A1091" t="s">
        <v>476</v>
      </c>
      <c r="B1091">
        <v>1205</v>
      </c>
      <c r="C1091" t="s">
        <v>3061</v>
      </c>
      <c r="D1091">
        <v>44700</v>
      </c>
      <c r="E1091" t="s">
        <v>3061</v>
      </c>
      <c r="F1091" t="s">
        <v>396</v>
      </c>
      <c r="H1091">
        <v>1</v>
      </c>
      <c r="I1091">
        <v>1</v>
      </c>
      <c r="K1091" t="s">
        <v>296</v>
      </c>
      <c r="L1091" t="s">
        <v>397</v>
      </c>
      <c r="M1091" t="s">
        <v>398</v>
      </c>
      <c r="N1091" t="s">
        <v>426</v>
      </c>
      <c r="O1091">
        <v>1</v>
      </c>
      <c r="P1091" t="s">
        <v>306</v>
      </c>
      <c r="Q1091" s="164">
        <v>36169</v>
      </c>
      <c r="R1091" s="164">
        <v>36404</v>
      </c>
      <c r="T1091" t="s">
        <v>3062</v>
      </c>
      <c r="V1091" t="s">
        <v>3063</v>
      </c>
      <c r="W1091" t="s">
        <v>3064</v>
      </c>
      <c r="X1091" t="s">
        <v>3061</v>
      </c>
      <c r="Y1091" t="s">
        <v>3063</v>
      </c>
      <c r="Z1091" t="s">
        <v>3097</v>
      </c>
      <c r="AC1091" t="s">
        <v>366</v>
      </c>
      <c r="AD1091" s="176">
        <v>1</v>
      </c>
    </row>
    <row r="1092" spans="1:30" x14ac:dyDescent="0.35">
      <c r="A1092" t="s">
        <v>482</v>
      </c>
      <c r="B1092">
        <v>1153</v>
      </c>
      <c r="C1092" t="s">
        <v>3098</v>
      </c>
      <c r="D1092">
        <v>44700</v>
      </c>
      <c r="E1092" t="s">
        <v>3061</v>
      </c>
      <c r="F1092" t="s">
        <v>396</v>
      </c>
      <c r="H1092">
        <v>1</v>
      </c>
      <c r="I1092">
        <v>1</v>
      </c>
      <c r="K1092" t="s">
        <v>296</v>
      </c>
      <c r="L1092" t="s">
        <v>397</v>
      </c>
      <c r="M1092" t="s">
        <v>398</v>
      </c>
      <c r="N1092" t="s">
        <v>426</v>
      </c>
      <c r="O1092">
        <v>1</v>
      </c>
      <c r="P1092" t="s">
        <v>306</v>
      </c>
      <c r="Q1092" t="s">
        <v>3099</v>
      </c>
      <c r="R1092" s="164">
        <v>37135</v>
      </c>
      <c r="T1092" t="s">
        <v>3062</v>
      </c>
      <c r="V1092" t="s">
        <v>3063</v>
      </c>
      <c r="W1092" t="s">
        <v>3064</v>
      </c>
      <c r="X1092" t="s">
        <v>3061</v>
      </c>
      <c r="Y1092" t="s">
        <v>3063</v>
      </c>
      <c r="Z1092" t="s">
        <v>3100</v>
      </c>
      <c r="AA1092" t="s">
        <v>1</v>
      </c>
      <c r="AC1092" t="s">
        <v>366</v>
      </c>
      <c r="AD1092" s="176">
        <v>1</v>
      </c>
    </row>
    <row r="1093" spans="1:30" x14ac:dyDescent="0.35">
      <c r="A1093" t="s">
        <v>482</v>
      </c>
      <c r="B1093">
        <v>1154</v>
      </c>
      <c r="C1093" t="s">
        <v>3101</v>
      </c>
      <c r="D1093">
        <v>44700</v>
      </c>
      <c r="E1093" t="s">
        <v>3061</v>
      </c>
      <c r="F1093" t="s">
        <v>396</v>
      </c>
      <c r="H1093">
        <v>1</v>
      </c>
      <c r="I1093">
        <v>1</v>
      </c>
      <c r="K1093" t="s">
        <v>296</v>
      </c>
      <c r="L1093" t="s">
        <v>397</v>
      </c>
      <c r="M1093" t="s">
        <v>398</v>
      </c>
      <c r="N1093" t="s">
        <v>426</v>
      </c>
      <c r="O1093">
        <v>1</v>
      </c>
      <c r="P1093" t="s">
        <v>306</v>
      </c>
      <c r="Q1093" t="s">
        <v>3099</v>
      </c>
      <c r="R1093" s="164">
        <v>37135</v>
      </c>
      <c r="T1093" t="s">
        <v>3062</v>
      </c>
      <c r="V1093" t="s">
        <v>3063</v>
      </c>
      <c r="W1093" t="s">
        <v>3064</v>
      </c>
      <c r="X1093" t="s">
        <v>3061</v>
      </c>
      <c r="Y1093" t="s">
        <v>3063</v>
      </c>
      <c r="Z1093" t="s">
        <v>3102</v>
      </c>
      <c r="AC1093" t="s">
        <v>366</v>
      </c>
      <c r="AD1093" s="176">
        <v>1</v>
      </c>
    </row>
    <row r="1094" spans="1:30" x14ac:dyDescent="0.35">
      <c r="A1094" t="s">
        <v>482</v>
      </c>
      <c r="B1094">
        <v>1268</v>
      </c>
      <c r="C1094" t="s">
        <v>3103</v>
      </c>
      <c r="D1094">
        <v>44700</v>
      </c>
      <c r="E1094" t="s">
        <v>3061</v>
      </c>
      <c r="F1094" t="s">
        <v>396</v>
      </c>
      <c r="G1094" s="163">
        <v>3391.6</v>
      </c>
      <c r="H1094">
        <v>1</v>
      </c>
      <c r="I1094">
        <v>1</v>
      </c>
      <c r="J1094" t="s">
        <v>1</v>
      </c>
      <c r="K1094" t="s">
        <v>296</v>
      </c>
      <c r="L1094" t="s">
        <v>640</v>
      </c>
      <c r="M1094" t="s">
        <v>398</v>
      </c>
      <c r="N1094" t="s">
        <v>426</v>
      </c>
      <c r="O1094">
        <v>1</v>
      </c>
      <c r="P1094" t="s">
        <v>306</v>
      </c>
      <c r="Q1094" t="s">
        <v>3104</v>
      </c>
      <c r="R1094" s="164">
        <v>42614</v>
      </c>
      <c r="T1094" t="s">
        <v>3062</v>
      </c>
      <c r="V1094" t="s">
        <v>3063</v>
      </c>
      <c r="W1094" t="s">
        <v>3064</v>
      </c>
      <c r="X1094" t="s">
        <v>3061</v>
      </c>
      <c r="Y1094" t="s">
        <v>3063</v>
      </c>
      <c r="Z1094" t="s">
        <v>3105</v>
      </c>
      <c r="AA1094" t="s">
        <v>1</v>
      </c>
      <c r="AB1094" s="164">
        <v>42432</v>
      </c>
      <c r="AC1094" t="s">
        <v>366</v>
      </c>
      <c r="AD1094" s="176">
        <v>1</v>
      </c>
    </row>
    <row r="1095" spans="1:30" x14ac:dyDescent="0.35">
      <c r="A1095" t="s">
        <v>432</v>
      </c>
      <c r="B1095">
        <v>1207</v>
      </c>
      <c r="C1095" t="s">
        <v>3061</v>
      </c>
      <c r="D1095">
        <v>44700</v>
      </c>
      <c r="E1095" t="s">
        <v>3061</v>
      </c>
      <c r="F1095" t="s">
        <v>396</v>
      </c>
      <c r="H1095">
        <v>1</v>
      </c>
      <c r="I1095">
        <v>1</v>
      </c>
      <c r="K1095" t="s">
        <v>296</v>
      </c>
      <c r="L1095" t="s">
        <v>397</v>
      </c>
      <c r="M1095" t="s">
        <v>398</v>
      </c>
      <c r="N1095" t="s">
        <v>426</v>
      </c>
      <c r="O1095">
        <v>1</v>
      </c>
      <c r="P1095" t="s">
        <v>306</v>
      </c>
      <c r="Q1095" s="164">
        <v>37443</v>
      </c>
      <c r="R1095" s="164">
        <v>37500</v>
      </c>
      <c r="T1095" t="s">
        <v>3062</v>
      </c>
      <c r="V1095" t="s">
        <v>3063</v>
      </c>
      <c r="W1095" t="s">
        <v>3064</v>
      </c>
      <c r="X1095" t="s">
        <v>3061</v>
      </c>
      <c r="Y1095" t="s">
        <v>3063</v>
      </c>
      <c r="Z1095" t="s">
        <v>3106</v>
      </c>
      <c r="AC1095" t="s">
        <v>366</v>
      </c>
      <c r="AD1095" s="176">
        <v>1</v>
      </c>
    </row>
    <row r="1096" spans="1:30" x14ac:dyDescent="0.35">
      <c r="A1096" t="s">
        <v>432</v>
      </c>
      <c r="B1096">
        <v>1285</v>
      </c>
      <c r="C1096" t="s">
        <v>3067</v>
      </c>
      <c r="D1096">
        <v>44700</v>
      </c>
      <c r="E1096" t="s">
        <v>3061</v>
      </c>
      <c r="F1096" t="s">
        <v>396</v>
      </c>
      <c r="H1096">
        <v>1</v>
      </c>
      <c r="I1096">
        <v>1</v>
      </c>
      <c r="K1096" t="s">
        <v>296</v>
      </c>
      <c r="L1096" t="s">
        <v>640</v>
      </c>
      <c r="M1096" t="s">
        <v>398</v>
      </c>
      <c r="N1096" t="s">
        <v>426</v>
      </c>
      <c r="O1096">
        <v>1</v>
      </c>
      <c r="P1096" t="s">
        <v>306</v>
      </c>
      <c r="Q1096" s="164">
        <v>41310</v>
      </c>
      <c r="R1096" s="164">
        <v>41518</v>
      </c>
      <c r="T1096" t="s">
        <v>3062</v>
      </c>
      <c r="V1096" t="s">
        <v>3063</v>
      </c>
      <c r="W1096" t="s">
        <v>3064</v>
      </c>
      <c r="X1096" t="s">
        <v>3061</v>
      </c>
      <c r="Y1096" t="s">
        <v>3063</v>
      </c>
      <c r="Z1096" t="s">
        <v>3107</v>
      </c>
      <c r="AC1096" t="s">
        <v>366</v>
      </c>
      <c r="AD1096" s="176">
        <v>1</v>
      </c>
    </row>
    <row r="1097" spans="1:30" x14ac:dyDescent="0.35">
      <c r="A1097" t="s">
        <v>584</v>
      </c>
      <c r="B1097">
        <v>1276</v>
      </c>
      <c r="C1097" t="s">
        <v>3108</v>
      </c>
      <c r="D1097">
        <v>44700</v>
      </c>
      <c r="E1097" t="s">
        <v>3061</v>
      </c>
      <c r="F1097" t="s">
        <v>396</v>
      </c>
      <c r="H1097">
        <v>1</v>
      </c>
      <c r="I1097">
        <v>1</v>
      </c>
      <c r="K1097" t="s">
        <v>296</v>
      </c>
      <c r="L1097" t="s">
        <v>397</v>
      </c>
      <c r="M1097" t="s">
        <v>398</v>
      </c>
      <c r="N1097" t="s">
        <v>426</v>
      </c>
      <c r="O1097">
        <v>1</v>
      </c>
      <c r="P1097" t="s">
        <v>306</v>
      </c>
      <c r="Q1097" s="164">
        <v>36900</v>
      </c>
      <c r="R1097" s="164">
        <v>37135</v>
      </c>
      <c r="T1097" t="s">
        <v>3062</v>
      </c>
      <c r="V1097" t="s">
        <v>3063</v>
      </c>
      <c r="W1097" t="s">
        <v>3064</v>
      </c>
      <c r="X1097" t="s">
        <v>3061</v>
      </c>
      <c r="Y1097" t="s">
        <v>3063</v>
      </c>
      <c r="Z1097" t="s">
        <v>3109</v>
      </c>
      <c r="AA1097" t="s">
        <v>1</v>
      </c>
      <c r="AC1097" t="s">
        <v>366</v>
      </c>
      <c r="AD1097" s="176">
        <v>1</v>
      </c>
    </row>
    <row r="1098" spans="1:30" x14ac:dyDescent="0.35">
      <c r="A1098" t="s">
        <v>584</v>
      </c>
      <c r="B1098">
        <v>1416</v>
      </c>
      <c r="C1098" t="s">
        <v>3110</v>
      </c>
      <c r="D1098">
        <v>44700</v>
      </c>
      <c r="E1098" t="s">
        <v>3061</v>
      </c>
      <c r="F1098" t="s">
        <v>396</v>
      </c>
      <c r="G1098" s="163">
        <v>2702.8</v>
      </c>
      <c r="H1098">
        <v>1</v>
      </c>
      <c r="I1098">
        <v>1</v>
      </c>
      <c r="J1098" t="s">
        <v>1</v>
      </c>
      <c r="K1098" t="s">
        <v>296</v>
      </c>
      <c r="L1098" t="s">
        <v>640</v>
      </c>
      <c r="M1098" t="s">
        <v>398</v>
      </c>
      <c r="N1098" t="s">
        <v>426</v>
      </c>
      <c r="O1098">
        <v>1</v>
      </c>
      <c r="P1098" t="s">
        <v>306</v>
      </c>
      <c r="Q1098" s="164">
        <v>45843</v>
      </c>
      <c r="R1098" s="164">
        <v>45901</v>
      </c>
      <c r="T1098" t="s">
        <v>3062</v>
      </c>
      <c r="V1098" t="s">
        <v>3063</v>
      </c>
      <c r="W1098" t="s">
        <v>3064</v>
      </c>
      <c r="X1098" t="s">
        <v>3061</v>
      </c>
      <c r="Y1098" t="s">
        <v>3063</v>
      </c>
      <c r="Z1098" t="s">
        <v>3111</v>
      </c>
      <c r="AA1098" t="s">
        <v>1</v>
      </c>
      <c r="AB1098" s="164">
        <v>45846</v>
      </c>
      <c r="AC1098" t="s">
        <v>366</v>
      </c>
      <c r="AD1098" s="176">
        <v>1</v>
      </c>
    </row>
    <row r="1099" spans="1:30" x14ac:dyDescent="0.35">
      <c r="A1099" t="s">
        <v>375</v>
      </c>
      <c r="B1099">
        <v>1134</v>
      </c>
      <c r="C1099" t="s">
        <v>3112</v>
      </c>
      <c r="D1099">
        <v>44700</v>
      </c>
      <c r="E1099" t="s">
        <v>3061</v>
      </c>
      <c r="F1099" t="s">
        <v>396</v>
      </c>
      <c r="H1099">
        <v>1</v>
      </c>
      <c r="I1099">
        <v>1</v>
      </c>
      <c r="K1099" t="s">
        <v>296</v>
      </c>
      <c r="L1099" t="s">
        <v>397</v>
      </c>
      <c r="M1099" t="s">
        <v>398</v>
      </c>
      <c r="N1099" t="s">
        <v>426</v>
      </c>
      <c r="O1099">
        <v>1</v>
      </c>
      <c r="P1099" t="s">
        <v>1</v>
      </c>
      <c r="Q1099" s="164">
        <v>37658</v>
      </c>
      <c r="R1099" s="164">
        <v>37865</v>
      </c>
      <c r="T1099" t="s">
        <v>3062</v>
      </c>
      <c r="V1099" t="s">
        <v>3063</v>
      </c>
      <c r="W1099" t="s">
        <v>3064</v>
      </c>
      <c r="X1099" t="s">
        <v>3061</v>
      </c>
      <c r="Y1099" t="s">
        <v>3063</v>
      </c>
      <c r="Z1099" t="s">
        <v>3113</v>
      </c>
      <c r="AC1099" t="s">
        <v>366</v>
      </c>
      <c r="AD1099" s="176">
        <v>1</v>
      </c>
    </row>
    <row r="1100" spans="1:30" x14ac:dyDescent="0.35">
      <c r="A1100" t="s">
        <v>375</v>
      </c>
      <c r="B1100">
        <v>1214</v>
      </c>
      <c r="C1100" t="s">
        <v>3114</v>
      </c>
      <c r="D1100">
        <v>44700</v>
      </c>
      <c r="E1100" t="s">
        <v>3061</v>
      </c>
      <c r="F1100" t="s">
        <v>396</v>
      </c>
      <c r="G1100" s="163">
        <v>2714.82</v>
      </c>
      <c r="H1100">
        <v>1</v>
      </c>
      <c r="I1100">
        <v>1</v>
      </c>
      <c r="J1100" t="s">
        <v>1</v>
      </c>
      <c r="K1100" t="s">
        <v>0</v>
      </c>
      <c r="L1100" t="s">
        <v>397</v>
      </c>
      <c r="M1100" t="s">
        <v>398</v>
      </c>
      <c r="N1100" t="s">
        <v>426</v>
      </c>
      <c r="O1100">
        <v>1</v>
      </c>
      <c r="P1100" t="s">
        <v>1</v>
      </c>
      <c r="Q1100" s="164">
        <v>44595</v>
      </c>
      <c r="R1100" s="164">
        <v>44805</v>
      </c>
      <c r="T1100" t="s">
        <v>3062</v>
      </c>
      <c r="V1100" t="s">
        <v>3063</v>
      </c>
      <c r="W1100" t="s">
        <v>3064</v>
      </c>
      <c r="X1100" t="s">
        <v>3061</v>
      </c>
      <c r="Y1100" t="s">
        <v>3063</v>
      </c>
      <c r="Z1100" t="s">
        <v>3115</v>
      </c>
      <c r="AA1100" t="s">
        <v>1</v>
      </c>
      <c r="AB1100" s="164">
        <v>44676</v>
      </c>
      <c r="AC1100" t="s">
        <v>366</v>
      </c>
      <c r="AD1100" s="176">
        <v>1</v>
      </c>
    </row>
    <row r="1101" spans="1:30" x14ac:dyDescent="0.35">
      <c r="A1101" t="s">
        <v>434</v>
      </c>
      <c r="B1101">
        <v>1085</v>
      </c>
      <c r="C1101" t="s">
        <v>3061</v>
      </c>
      <c r="D1101">
        <v>44700</v>
      </c>
      <c r="E1101" t="s">
        <v>3061</v>
      </c>
      <c r="F1101" t="s">
        <v>396</v>
      </c>
      <c r="H1101">
        <v>1</v>
      </c>
      <c r="I1101">
        <v>1</v>
      </c>
      <c r="K1101" t="s">
        <v>296</v>
      </c>
      <c r="L1101" t="s">
        <v>397</v>
      </c>
      <c r="M1101" t="s">
        <v>398</v>
      </c>
      <c r="N1101" t="s">
        <v>426</v>
      </c>
      <c r="O1101">
        <v>1</v>
      </c>
      <c r="P1101" t="s">
        <v>306</v>
      </c>
      <c r="Q1101" t="s">
        <v>3116</v>
      </c>
      <c r="R1101" s="164">
        <v>37135</v>
      </c>
      <c r="T1101" t="s">
        <v>3062</v>
      </c>
      <c r="V1101" t="s">
        <v>3063</v>
      </c>
      <c r="W1101" t="s">
        <v>3064</v>
      </c>
      <c r="X1101" t="s">
        <v>3061</v>
      </c>
      <c r="Y1101" t="s">
        <v>3063</v>
      </c>
      <c r="Z1101" t="s">
        <v>3117</v>
      </c>
      <c r="AC1101" t="s">
        <v>366</v>
      </c>
      <c r="AD1101" s="176">
        <v>1</v>
      </c>
    </row>
    <row r="1102" spans="1:30" x14ac:dyDescent="0.35">
      <c r="A1102" t="s">
        <v>434</v>
      </c>
      <c r="B1102">
        <v>1102</v>
      </c>
      <c r="C1102" t="s">
        <v>3118</v>
      </c>
      <c r="D1102">
        <v>44700</v>
      </c>
      <c r="E1102" t="s">
        <v>3061</v>
      </c>
      <c r="F1102" t="s">
        <v>396</v>
      </c>
      <c r="H1102">
        <v>1</v>
      </c>
      <c r="I1102">
        <v>1</v>
      </c>
      <c r="K1102" t="s">
        <v>404</v>
      </c>
      <c r="L1102" t="s">
        <v>397</v>
      </c>
      <c r="M1102" t="s">
        <v>398</v>
      </c>
      <c r="N1102" t="s">
        <v>426</v>
      </c>
      <c r="O1102">
        <v>1</v>
      </c>
      <c r="P1102" t="s">
        <v>306</v>
      </c>
      <c r="Q1102" s="164">
        <v>39456</v>
      </c>
      <c r="R1102" s="164">
        <v>39692</v>
      </c>
      <c r="S1102" s="164">
        <v>43374</v>
      </c>
      <c r="T1102" t="s">
        <v>3062</v>
      </c>
      <c r="V1102" t="s">
        <v>3063</v>
      </c>
      <c r="W1102" t="s">
        <v>3064</v>
      </c>
      <c r="X1102" t="s">
        <v>3061</v>
      </c>
      <c r="Y1102" t="s">
        <v>3063</v>
      </c>
      <c r="Z1102" t="s">
        <v>3119</v>
      </c>
      <c r="AC1102" t="s">
        <v>366</v>
      </c>
      <c r="AD1102" s="176">
        <v>1</v>
      </c>
    </row>
    <row r="1103" spans="1:30" x14ac:dyDescent="0.35">
      <c r="A1103" t="s">
        <v>403</v>
      </c>
      <c r="B1103">
        <v>1111</v>
      </c>
      <c r="C1103" t="s">
        <v>3061</v>
      </c>
      <c r="D1103">
        <v>44700</v>
      </c>
      <c r="E1103" t="s">
        <v>3061</v>
      </c>
      <c r="F1103" t="s">
        <v>396</v>
      </c>
      <c r="H1103">
        <v>1</v>
      </c>
      <c r="I1103">
        <v>1</v>
      </c>
      <c r="K1103" t="s">
        <v>296</v>
      </c>
      <c r="L1103" t="s">
        <v>397</v>
      </c>
      <c r="M1103" t="s">
        <v>398</v>
      </c>
      <c r="N1103" t="s">
        <v>426</v>
      </c>
      <c r="O1103">
        <v>1</v>
      </c>
      <c r="P1103" t="s">
        <v>306</v>
      </c>
      <c r="Q1103" s="164">
        <v>37597</v>
      </c>
      <c r="R1103" s="164">
        <v>37500</v>
      </c>
      <c r="T1103" t="s">
        <v>3062</v>
      </c>
      <c r="V1103" t="s">
        <v>3063</v>
      </c>
      <c r="W1103" t="s">
        <v>3064</v>
      </c>
      <c r="X1103" t="s">
        <v>3061</v>
      </c>
      <c r="Y1103" t="s">
        <v>3063</v>
      </c>
      <c r="Z1103" t="s">
        <v>3120</v>
      </c>
      <c r="AC1103" t="s">
        <v>366</v>
      </c>
      <c r="AD1103" s="176">
        <v>1</v>
      </c>
    </row>
    <row r="1104" spans="1:30" x14ac:dyDescent="0.35">
      <c r="A1104" t="s">
        <v>403</v>
      </c>
      <c r="B1104">
        <v>1150</v>
      </c>
      <c r="C1104" t="s">
        <v>3121</v>
      </c>
      <c r="D1104">
        <v>44700</v>
      </c>
      <c r="E1104" t="s">
        <v>3061</v>
      </c>
      <c r="F1104" t="s">
        <v>396</v>
      </c>
      <c r="H1104">
        <v>1</v>
      </c>
      <c r="I1104">
        <v>1</v>
      </c>
      <c r="K1104" t="s">
        <v>296</v>
      </c>
      <c r="L1104" t="s">
        <v>397</v>
      </c>
      <c r="M1104" t="s">
        <v>398</v>
      </c>
      <c r="N1104" t="s">
        <v>426</v>
      </c>
      <c r="O1104">
        <v>1</v>
      </c>
      <c r="P1104" t="s">
        <v>306</v>
      </c>
      <c r="Q1104" t="s">
        <v>485</v>
      </c>
      <c r="R1104" s="164">
        <v>40787</v>
      </c>
      <c r="T1104" t="s">
        <v>3062</v>
      </c>
      <c r="V1104" t="s">
        <v>3063</v>
      </c>
      <c r="W1104" t="s">
        <v>3064</v>
      </c>
      <c r="X1104" t="s">
        <v>3061</v>
      </c>
      <c r="Y1104" t="s">
        <v>3063</v>
      </c>
      <c r="Z1104" t="s">
        <v>3122</v>
      </c>
      <c r="AC1104" t="s">
        <v>366</v>
      </c>
      <c r="AD1104" s="176">
        <v>1</v>
      </c>
    </row>
    <row r="1105" spans="1:30" x14ac:dyDescent="0.35">
      <c r="A1105" t="s">
        <v>447</v>
      </c>
      <c r="B1105">
        <v>1174</v>
      </c>
      <c r="C1105" t="s">
        <v>3123</v>
      </c>
      <c r="D1105">
        <v>44700</v>
      </c>
      <c r="E1105" t="s">
        <v>3061</v>
      </c>
      <c r="F1105" t="s">
        <v>396</v>
      </c>
      <c r="H1105">
        <v>1</v>
      </c>
      <c r="I1105">
        <v>1</v>
      </c>
      <c r="K1105" t="s">
        <v>0</v>
      </c>
      <c r="L1105" t="s">
        <v>397</v>
      </c>
      <c r="M1105" t="s">
        <v>398</v>
      </c>
      <c r="N1105" t="s">
        <v>426</v>
      </c>
      <c r="O1105">
        <v>1</v>
      </c>
      <c r="P1105" t="s">
        <v>306</v>
      </c>
      <c r="Q1105" s="164">
        <v>36900</v>
      </c>
      <c r="R1105" s="164">
        <v>37135</v>
      </c>
      <c r="T1105" t="s">
        <v>3062</v>
      </c>
      <c r="V1105" t="s">
        <v>3063</v>
      </c>
      <c r="W1105" t="s">
        <v>3064</v>
      </c>
      <c r="X1105" t="s">
        <v>3061</v>
      </c>
      <c r="Y1105" t="s">
        <v>3063</v>
      </c>
      <c r="Z1105" t="s">
        <v>3124</v>
      </c>
      <c r="AC1105" t="s">
        <v>366</v>
      </c>
      <c r="AD1105" s="176">
        <v>1</v>
      </c>
    </row>
    <row r="1106" spans="1:30" x14ac:dyDescent="0.35">
      <c r="A1106" t="s">
        <v>447</v>
      </c>
      <c r="B1106">
        <v>1229</v>
      </c>
      <c r="C1106" t="s">
        <v>3090</v>
      </c>
      <c r="D1106">
        <v>44700</v>
      </c>
      <c r="E1106" t="s">
        <v>3061</v>
      </c>
      <c r="F1106" t="s">
        <v>396</v>
      </c>
      <c r="H1106">
        <v>1</v>
      </c>
      <c r="I1106">
        <v>1</v>
      </c>
      <c r="K1106" t="s">
        <v>296</v>
      </c>
      <c r="L1106" t="s">
        <v>397</v>
      </c>
      <c r="M1106" t="s">
        <v>398</v>
      </c>
      <c r="N1106" t="s">
        <v>426</v>
      </c>
      <c r="O1106">
        <v>1</v>
      </c>
      <c r="P1106" t="s">
        <v>306</v>
      </c>
      <c r="Q1106" t="s">
        <v>489</v>
      </c>
      <c r="R1106" s="164">
        <v>39692</v>
      </c>
      <c r="T1106" t="s">
        <v>3062</v>
      </c>
      <c r="V1106" t="s">
        <v>3063</v>
      </c>
      <c r="W1106" t="s">
        <v>3064</v>
      </c>
      <c r="X1106" t="s">
        <v>3061</v>
      </c>
      <c r="Y1106" t="s">
        <v>3063</v>
      </c>
      <c r="Z1106" t="s">
        <v>3125</v>
      </c>
      <c r="AC1106" t="s">
        <v>366</v>
      </c>
      <c r="AD1106" s="176">
        <v>1</v>
      </c>
    </row>
    <row r="1107" spans="1:30" x14ac:dyDescent="0.35">
      <c r="A1107" t="s">
        <v>447</v>
      </c>
      <c r="B1107">
        <v>1251</v>
      </c>
      <c r="C1107" t="s">
        <v>3067</v>
      </c>
      <c r="D1107">
        <v>44700</v>
      </c>
      <c r="E1107" t="s">
        <v>3061</v>
      </c>
      <c r="F1107" t="s">
        <v>396</v>
      </c>
      <c r="H1107">
        <v>1</v>
      </c>
      <c r="I1107">
        <v>1</v>
      </c>
      <c r="K1107" t="s">
        <v>296</v>
      </c>
      <c r="L1107" t="s">
        <v>640</v>
      </c>
      <c r="M1107" t="s">
        <v>398</v>
      </c>
      <c r="N1107" t="s">
        <v>426</v>
      </c>
      <c r="O1107">
        <v>1</v>
      </c>
      <c r="P1107" t="s">
        <v>306</v>
      </c>
      <c r="Q1107" t="s">
        <v>3126</v>
      </c>
      <c r="R1107" s="164">
        <v>40787</v>
      </c>
      <c r="T1107" t="s">
        <v>3062</v>
      </c>
      <c r="V1107" t="s">
        <v>3063</v>
      </c>
      <c r="W1107" t="s">
        <v>3064</v>
      </c>
      <c r="X1107" t="s">
        <v>3061</v>
      </c>
      <c r="Y1107" t="s">
        <v>3063</v>
      </c>
      <c r="Z1107" t="s">
        <v>3127</v>
      </c>
      <c r="AC1107" t="s">
        <v>366</v>
      </c>
      <c r="AD1107" s="176">
        <v>1</v>
      </c>
    </row>
    <row r="1108" spans="1:30" x14ac:dyDescent="0.35">
      <c r="A1108" t="s">
        <v>494</v>
      </c>
      <c r="B1108">
        <v>1182</v>
      </c>
      <c r="C1108" t="s">
        <v>3061</v>
      </c>
      <c r="D1108">
        <v>44700</v>
      </c>
      <c r="E1108" t="s">
        <v>3061</v>
      </c>
      <c r="F1108" t="s">
        <v>396</v>
      </c>
      <c r="H1108">
        <v>1</v>
      </c>
      <c r="I1108">
        <v>1</v>
      </c>
      <c r="K1108" t="s">
        <v>296</v>
      </c>
      <c r="L1108" t="s">
        <v>397</v>
      </c>
      <c r="M1108" t="s">
        <v>398</v>
      </c>
      <c r="N1108" t="s">
        <v>426</v>
      </c>
      <c r="O1108">
        <v>1</v>
      </c>
      <c r="P1108" t="s">
        <v>306</v>
      </c>
      <c r="Q1108" s="164">
        <v>37202</v>
      </c>
      <c r="R1108" s="164">
        <v>37135</v>
      </c>
      <c r="T1108" t="s">
        <v>3062</v>
      </c>
      <c r="V1108" t="s">
        <v>3063</v>
      </c>
      <c r="W1108" t="s">
        <v>3064</v>
      </c>
      <c r="X1108" t="s">
        <v>3061</v>
      </c>
      <c r="Y1108" t="s">
        <v>3063</v>
      </c>
      <c r="Z1108" t="s">
        <v>3128</v>
      </c>
      <c r="AC1108" t="s">
        <v>366</v>
      </c>
      <c r="AD1108" s="176">
        <v>1</v>
      </c>
    </row>
    <row r="1109" spans="1:30" x14ac:dyDescent="0.35">
      <c r="A1109" t="s">
        <v>414</v>
      </c>
      <c r="B1109">
        <v>1195</v>
      </c>
      <c r="C1109" t="s">
        <v>3061</v>
      </c>
      <c r="D1109">
        <v>44700</v>
      </c>
      <c r="E1109" t="s">
        <v>3061</v>
      </c>
      <c r="F1109" t="s">
        <v>396</v>
      </c>
      <c r="H1109">
        <v>1</v>
      </c>
      <c r="I1109">
        <v>1</v>
      </c>
      <c r="K1109" t="s">
        <v>296</v>
      </c>
      <c r="L1109" t="s">
        <v>397</v>
      </c>
      <c r="M1109" t="s">
        <v>398</v>
      </c>
      <c r="N1109" t="s">
        <v>426</v>
      </c>
      <c r="O1109">
        <v>1</v>
      </c>
      <c r="P1109" t="s">
        <v>306</v>
      </c>
      <c r="Q1109" s="164">
        <v>36900</v>
      </c>
      <c r="R1109" s="164">
        <v>37135</v>
      </c>
      <c r="T1109" t="s">
        <v>3062</v>
      </c>
      <c r="V1109" t="s">
        <v>3063</v>
      </c>
      <c r="W1109" t="s">
        <v>3064</v>
      </c>
      <c r="X1109" t="s">
        <v>3061</v>
      </c>
      <c r="Y1109" t="s">
        <v>3063</v>
      </c>
      <c r="Z1109" t="s">
        <v>3129</v>
      </c>
      <c r="AC1109" t="s">
        <v>366</v>
      </c>
      <c r="AD1109" s="176">
        <v>1</v>
      </c>
    </row>
    <row r="1110" spans="1:30" x14ac:dyDescent="0.35">
      <c r="A1110" t="s">
        <v>419</v>
      </c>
      <c r="B1110">
        <v>1154</v>
      </c>
      <c r="C1110" t="s">
        <v>3061</v>
      </c>
      <c r="D1110">
        <v>44700</v>
      </c>
      <c r="E1110" t="s">
        <v>3061</v>
      </c>
      <c r="F1110" t="s">
        <v>396</v>
      </c>
      <c r="H1110">
        <v>1</v>
      </c>
      <c r="I1110">
        <v>1</v>
      </c>
      <c r="K1110" t="s">
        <v>843</v>
      </c>
      <c r="L1110" t="s">
        <v>397</v>
      </c>
      <c r="M1110" t="s">
        <v>398</v>
      </c>
      <c r="N1110" t="s">
        <v>426</v>
      </c>
      <c r="O1110">
        <v>1</v>
      </c>
      <c r="P1110" t="s">
        <v>306</v>
      </c>
      <c r="Q1110" s="164">
        <v>36900</v>
      </c>
      <c r="R1110" s="164">
        <v>37135</v>
      </c>
      <c r="T1110" t="s">
        <v>3062</v>
      </c>
      <c r="V1110" t="s">
        <v>3063</v>
      </c>
      <c r="W1110" t="s">
        <v>3064</v>
      </c>
      <c r="X1110" t="s">
        <v>3061</v>
      </c>
      <c r="Y1110" t="s">
        <v>3063</v>
      </c>
      <c r="Z1110" t="s">
        <v>3130</v>
      </c>
      <c r="AC1110" t="s">
        <v>366</v>
      </c>
      <c r="AD1110" s="176">
        <v>1</v>
      </c>
    </row>
    <row r="1111" spans="1:30" x14ac:dyDescent="0.35">
      <c r="A1111" t="s">
        <v>419</v>
      </c>
      <c r="B1111">
        <v>1251</v>
      </c>
      <c r="C1111" t="s">
        <v>3131</v>
      </c>
      <c r="D1111">
        <v>44700</v>
      </c>
      <c r="E1111" t="s">
        <v>3061</v>
      </c>
      <c r="F1111" t="s">
        <v>396</v>
      </c>
      <c r="G1111" s="163">
        <v>2648.2</v>
      </c>
      <c r="H1111">
        <v>1</v>
      </c>
      <c r="I1111">
        <v>1</v>
      </c>
      <c r="J1111" t="s">
        <v>1</v>
      </c>
      <c r="K1111" t="s">
        <v>296</v>
      </c>
      <c r="L1111" t="s">
        <v>397</v>
      </c>
      <c r="M1111" t="s">
        <v>398</v>
      </c>
      <c r="N1111" t="s">
        <v>426</v>
      </c>
      <c r="O1111">
        <v>1</v>
      </c>
      <c r="P1111" t="s">
        <v>306</v>
      </c>
      <c r="Q1111" s="164">
        <v>45299</v>
      </c>
      <c r="R1111" s="164">
        <v>45901</v>
      </c>
      <c r="T1111" t="s">
        <v>3062</v>
      </c>
      <c r="V1111" t="s">
        <v>3063</v>
      </c>
      <c r="W1111" t="s">
        <v>3064</v>
      </c>
      <c r="X1111" t="s">
        <v>3061</v>
      </c>
      <c r="Y1111" t="s">
        <v>3063</v>
      </c>
      <c r="Z1111" t="s">
        <v>3132</v>
      </c>
      <c r="AA1111" t="s">
        <v>1</v>
      </c>
      <c r="AB1111" s="164">
        <v>45533</v>
      </c>
      <c r="AC1111" t="s">
        <v>366</v>
      </c>
      <c r="AD1111" s="176">
        <v>1</v>
      </c>
    </row>
    <row r="1112" spans="1:30" x14ac:dyDescent="0.35">
      <c r="A1112" t="s">
        <v>314</v>
      </c>
      <c r="B1112">
        <v>1226</v>
      </c>
      <c r="C1112" t="s">
        <v>3133</v>
      </c>
      <c r="D1112">
        <v>44700</v>
      </c>
      <c r="E1112" t="s">
        <v>3061</v>
      </c>
      <c r="F1112" t="s">
        <v>396</v>
      </c>
      <c r="H1112">
        <v>1</v>
      </c>
      <c r="I1112">
        <v>1</v>
      </c>
      <c r="K1112" t="s">
        <v>296</v>
      </c>
      <c r="L1112" t="s">
        <v>397</v>
      </c>
      <c r="M1112" t="s">
        <v>398</v>
      </c>
      <c r="N1112" t="s">
        <v>426</v>
      </c>
      <c r="O1112">
        <v>1</v>
      </c>
      <c r="P1112" t="s">
        <v>306</v>
      </c>
      <c r="Q1112" s="164">
        <v>36900</v>
      </c>
      <c r="R1112" s="164">
        <v>37135</v>
      </c>
      <c r="T1112" t="s">
        <v>3062</v>
      </c>
      <c r="V1112" t="s">
        <v>3063</v>
      </c>
      <c r="W1112" t="s">
        <v>3064</v>
      </c>
      <c r="X1112" t="s">
        <v>3061</v>
      </c>
      <c r="Y1112" t="s">
        <v>3063</v>
      </c>
      <c r="Z1112" t="s">
        <v>3134</v>
      </c>
      <c r="AC1112" t="s">
        <v>366</v>
      </c>
      <c r="AD1112" s="176">
        <v>1</v>
      </c>
    </row>
    <row r="1113" spans="1:30" x14ac:dyDescent="0.35">
      <c r="A1113" t="s">
        <v>314</v>
      </c>
      <c r="B1113">
        <v>1277</v>
      </c>
      <c r="C1113" t="s">
        <v>3135</v>
      </c>
      <c r="D1113">
        <v>44700</v>
      </c>
      <c r="E1113" t="s">
        <v>3061</v>
      </c>
      <c r="F1113" t="s">
        <v>396</v>
      </c>
      <c r="H1113">
        <v>1</v>
      </c>
      <c r="I1113">
        <v>1</v>
      </c>
      <c r="K1113" t="s">
        <v>296</v>
      </c>
      <c r="L1113" t="s">
        <v>397</v>
      </c>
      <c r="M1113" t="s">
        <v>398</v>
      </c>
      <c r="N1113" t="s">
        <v>426</v>
      </c>
      <c r="O1113">
        <v>1</v>
      </c>
      <c r="P1113" t="s">
        <v>306</v>
      </c>
      <c r="Q1113" t="s">
        <v>3136</v>
      </c>
      <c r="R1113" s="164">
        <v>40057</v>
      </c>
      <c r="T1113" t="s">
        <v>3062</v>
      </c>
      <c r="V1113" t="s">
        <v>3063</v>
      </c>
      <c r="W1113" t="s">
        <v>3064</v>
      </c>
      <c r="X1113" t="s">
        <v>3061</v>
      </c>
      <c r="Y1113" t="s">
        <v>3063</v>
      </c>
      <c r="Z1113" t="s">
        <v>3137</v>
      </c>
      <c r="AC1113" t="s">
        <v>366</v>
      </c>
      <c r="AD1113" s="176">
        <v>1</v>
      </c>
    </row>
    <row r="1114" spans="1:30" x14ac:dyDescent="0.35">
      <c r="A1114" t="s">
        <v>711</v>
      </c>
      <c r="B1114">
        <v>1197</v>
      </c>
      <c r="C1114" t="s">
        <v>3061</v>
      </c>
      <c r="D1114">
        <v>44700</v>
      </c>
      <c r="E1114" t="s">
        <v>3061</v>
      </c>
      <c r="F1114" t="s">
        <v>396</v>
      </c>
      <c r="H1114">
        <v>1</v>
      </c>
      <c r="I1114">
        <v>1</v>
      </c>
      <c r="K1114" t="s">
        <v>296</v>
      </c>
      <c r="L1114" t="s">
        <v>397</v>
      </c>
      <c r="M1114" t="s">
        <v>398</v>
      </c>
      <c r="N1114" t="s">
        <v>426</v>
      </c>
      <c r="O1114">
        <v>1</v>
      </c>
      <c r="P1114" t="s">
        <v>306</v>
      </c>
      <c r="Q1114" t="s">
        <v>3116</v>
      </c>
      <c r="R1114" s="164">
        <v>37135</v>
      </c>
      <c r="T1114" t="s">
        <v>3062</v>
      </c>
      <c r="V1114" t="s">
        <v>3063</v>
      </c>
      <c r="W1114" t="s">
        <v>3064</v>
      </c>
      <c r="X1114" t="s">
        <v>3061</v>
      </c>
      <c r="Y1114" t="s">
        <v>3063</v>
      </c>
      <c r="Z1114" t="s">
        <v>3138</v>
      </c>
      <c r="AC1114" t="s">
        <v>366</v>
      </c>
      <c r="AD1114" s="176">
        <v>1</v>
      </c>
    </row>
    <row r="1115" spans="1:30" x14ac:dyDescent="0.35">
      <c r="A1115" t="s">
        <v>499</v>
      </c>
      <c r="B1115">
        <v>1170</v>
      </c>
      <c r="C1115" t="s">
        <v>3061</v>
      </c>
      <c r="D1115">
        <v>44700</v>
      </c>
      <c r="E1115" t="s">
        <v>3061</v>
      </c>
      <c r="F1115" t="s">
        <v>396</v>
      </c>
      <c r="H1115">
        <v>1</v>
      </c>
      <c r="I1115">
        <v>1</v>
      </c>
      <c r="K1115" t="s">
        <v>296</v>
      </c>
      <c r="L1115" t="s">
        <v>397</v>
      </c>
      <c r="M1115" t="s">
        <v>398</v>
      </c>
      <c r="N1115" t="s">
        <v>426</v>
      </c>
      <c r="O1115">
        <v>1</v>
      </c>
      <c r="P1115" t="s">
        <v>306</v>
      </c>
      <c r="Q1115" t="s">
        <v>782</v>
      </c>
      <c r="R1115" s="164">
        <v>37500</v>
      </c>
      <c r="T1115" t="s">
        <v>3062</v>
      </c>
      <c r="V1115" t="s">
        <v>3063</v>
      </c>
      <c r="W1115" t="s">
        <v>3064</v>
      </c>
      <c r="X1115" t="s">
        <v>3061</v>
      </c>
      <c r="Y1115" t="s">
        <v>3063</v>
      </c>
      <c r="Z1115" t="s">
        <v>3139</v>
      </c>
      <c r="AC1115" t="s">
        <v>366</v>
      </c>
      <c r="AD1115" s="176">
        <v>1</v>
      </c>
    </row>
    <row r="1116" spans="1:30" x14ac:dyDescent="0.35">
      <c r="A1116" t="s">
        <v>499</v>
      </c>
      <c r="B1116">
        <v>1226</v>
      </c>
      <c r="C1116" t="s">
        <v>3110</v>
      </c>
      <c r="D1116">
        <v>44700</v>
      </c>
      <c r="E1116" t="s">
        <v>3061</v>
      </c>
      <c r="F1116" t="s">
        <v>396</v>
      </c>
      <c r="G1116" s="163">
        <v>3114.44</v>
      </c>
      <c r="H1116">
        <v>1</v>
      </c>
      <c r="I1116">
        <v>1</v>
      </c>
      <c r="J1116" t="s">
        <v>1</v>
      </c>
      <c r="K1116" t="s">
        <v>296</v>
      </c>
      <c r="L1116" t="s">
        <v>397</v>
      </c>
      <c r="M1116" t="s">
        <v>398</v>
      </c>
      <c r="N1116" t="s">
        <v>426</v>
      </c>
      <c r="O1116">
        <v>1</v>
      </c>
      <c r="P1116" t="s">
        <v>306</v>
      </c>
      <c r="Q1116" t="s">
        <v>1993</v>
      </c>
      <c r="R1116" s="164">
        <v>43709</v>
      </c>
      <c r="T1116" t="s">
        <v>3062</v>
      </c>
      <c r="V1116" t="s">
        <v>3063</v>
      </c>
      <c r="W1116" t="s">
        <v>3064</v>
      </c>
      <c r="X1116" t="s">
        <v>3061</v>
      </c>
      <c r="Y1116" t="s">
        <v>3063</v>
      </c>
      <c r="Z1116" t="s">
        <v>3140</v>
      </c>
      <c r="AA1116" t="s">
        <v>1</v>
      </c>
      <c r="AB1116" s="164">
        <v>43452</v>
      </c>
      <c r="AC1116" t="s">
        <v>366</v>
      </c>
      <c r="AD1116" s="176">
        <v>1</v>
      </c>
    </row>
    <row r="1117" spans="1:30" x14ac:dyDescent="0.35">
      <c r="A1117" t="s">
        <v>566</v>
      </c>
      <c r="B1117">
        <v>1187</v>
      </c>
      <c r="C1117" t="s">
        <v>3141</v>
      </c>
      <c r="D1117">
        <v>44700</v>
      </c>
      <c r="E1117" t="s">
        <v>3061</v>
      </c>
      <c r="F1117" t="s">
        <v>396</v>
      </c>
      <c r="H1117">
        <v>1</v>
      </c>
      <c r="I1117">
        <v>1</v>
      </c>
      <c r="K1117" t="s">
        <v>0</v>
      </c>
      <c r="L1117" t="s">
        <v>397</v>
      </c>
      <c r="M1117" t="s">
        <v>398</v>
      </c>
      <c r="N1117" t="s">
        <v>426</v>
      </c>
      <c r="O1117">
        <v>1</v>
      </c>
      <c r="P1117" t="s">
        <v>306</v>
      </c>
      <c r="Q1117" t="s">
        <v>1518</v>
      </c>
      <c r="R1117" s="164">
        <v>37135</v>
      </c>
      <c r="T1117" t="s">
        <v>3062</v>
      </c>
      <c r="V1117" t="s">
        <v>3063</v>
      </c>
      <c r="W1117" t="s">
        <v>3064</v>
      </c>
      <c r="X1117" t="s">
        <v>3061</v>
      </c>
      <c r="Y1117" t="s">
        <v>3063</v>
      </c>
      <c r="Z1117" t="s">
        <v>3142</v>
      </c>
      <c r="AA1117" t="s">
        <v>1</v>
      </c>
      <c r="AC1117" t="s">
        <v>366</v>
      </c>
      <c r="AD1117" s="176">
        <v>1</v>
      </c>
    </row>
    <row r="1118" spans="1:30" x14ac:dyDescent="0.35">
      <c r="A1118" t="s">
        <v>566</v>
      </c>
      <c r="B1118">
        <v>1320</v>
      </c>
      <c r="C1118" t="s">
        <v>3143</v>
      </c>
      <c r="D1118">
        <v>44700</v>
      </c>
      <c r="E1118" t="s">
        <v>3061</v>
      </c>
      <c r="F1118" t="s">
        <v>396</v>
      </c>
      <c r="G1118" s="163">
        <v>2718.36</v>
      </c>
      <c r="H1118">
        <v>1</v>
      </c>
      <c r="I1118">
        <v>1</v>
      </c>
      <c r="J1118" t="s">
        <v>1</v>
      </c>
      <c r="K1118" t="s">
        <v>0</v>
      </c>
      <c r="L1118" t="s">
        <v>397</v>
      </c>
      <c r="M1118" t="s">
        <v>398</v>
      </c>
      <c r="N1118" t="s">
        <v>426</v>
      </c>
      <c r="O1118">
        <v>1</v>
      </c>
      <c r="P1118" t="s">
        <v>306</v>
      </c>
      <c r="Q1118" t="s">
        <v>2980</v>
      </c>
      <c r="R1118" s="164">
        <v>45170</v>
      </c>
      <c r="T1118" t="s">
        <v>3062</v>
      </c>
      <c r="V1118" t="s">
        <v>3063</v>
      </c>
      <c r="W1118" t="s">
        <v>3064</v>
      </c>
      <c r="X1118" t="s">
        <v>3061</v>
      </c>
      <c r="Y1118" t="s">
        <v>3063</v>
      </c>
      <c r="Z1118" t="s">
        <v>3144</v>
      </c>
      <c r="AA1118" t="s">
        <v>1</v>
      </c>
      <c r="AB1118" s="164">
        <v>45079</v>
      </c>
      <c r="AC1118" t="s">
        <v>366</v>
      </c>
      <c r="AD1118" s="176">
        <v>1</v>
      </c>
    </row>
    <row r="1119" spans="1:30" x14ac:dyDescent="0.35">
      <c r="A1119" t="s">
        <v>438</v>
      </c>
      <c r="B1119">
        <v>1168</v>
      </c>
      <c r="C1119" t="s">
        <v>3061</v>
      </c>
      <c r="D1119">
        <v>44700</v>
      </c>
      <c r="E1119" t="s">
        <v>3061</v>
      </c>
      <c r="F1119" t="s">
        <v>396</v>
      </c>
      <c r="H1119">
        <v>1</v>
      </c>
      <c r="I1119">
        <v>1</v>
      </c>
      <c r="K1119" t="s">
        <v>296</v>
      </c>
      <c r="L1119" t="s">
        <v>397</v>
      </c>
      <c r="M1119" t="s">
        <v>398</v>
      </c>
      <c r="N1119" t="s">
        <v>426</v>
      </c>
      <c r="O1119">
        <v>1</v>
      </c>
      <c r="P1119" t="s">
        <v>306</v>
      </c>
      <c r="Q1119" t="s">
        <v>3145</v>
      </c>
      <c r="R1119" s="164">
        <v>37257</v>
      </c>
      <c r="T1119" t="s">
        <v>3062</v>
      </c>
      <c r="V1119" t="s">
        <v>3063</v>
      </c>
      <c r="W1119" t="s">
        <v>3064</v>
      </c>
      <c r="X1119" t="s">
        <v>3061</v>
      </c>
      <c r="Y1119" t="s">
        <v>3063</v>
      </c>
      <c r="Z1119" t="s">
        <v>3146</v>
      </c>
      <c r="AC1119" t="s">
        <v>366</v>
      </c>
      <c r="AD1119" s="176">
        <v>1</v>
      </c>
    </row>
    <row r="1120" spans="1:30" x14ac:dyDescent="0.35">
      <c r="A1120" t="s">
        <v>454</v>
      </c>
      <c r="B1120">
        <v>1476</v>
      </c>
      <c r="C1120" t="s">
        <v>3147</v>
      </c>
      <c r="D1120">
        <v>44701</v>
      </c>
      <c r="E1120" t="s">
        <v>3148</v>
      </c>
      <c r="F1120" t="s">
        <v>396</v>
      </c>
      <c r="G1120" s="163">
        <v>3650.53</v>
      </c>
      <c r="H1120">
        <v>1</v>
      </c>
      <c r="I1120">
        <v>1</v>
      </c>
      <c r="J1120" t="s">
        <v>1</v>
      </c>
      <c r="K1120" t="s">
        <v>296</v>
      </c>
      <c r="L1120" t="s">
        <v>397</v>
      </c>
      <c r="M1120" t="s">
        <v>398</v>
      </c>
      <c r="N1120" t="s">
        <v>426</v>
      </c>
      <c r="O1120">
        <v>1</v>
      </c>
      <c r="P1120" t="s">
        <v>306</v>
      </c>
      <c r="Q1120" s="164">
        <v>42897</v>
      </c>
      <c r="R1120" s="164">
        <v>43101</v>
      </c>
      <c r="T1120" t="s">
        <v>3149</v>
      </c>
      <c r="V1120" t="s">
        <v>3150</v>
      </c>
      <c r="W1120" t="s">
        <v>3151</v>
      </c>
      <c r="X1120" t="s">
        <v>3148</v>
      </c>
      <c r="Y1120" t="s">
        <v>3150</v>
      </c>
      <c r="Z1120" t="s">
        <v>3152</v>
      </c>
      <c r="AA1120" t="s">
        <v>1</v>
      </c>
      <c r="AB1120" s="164">
        <v>43088</v>
      </c>
      <c r="AC1120" t="s">
        <v>366</v>
      </c>
      <c r="AD1120" s="176">
        <v>1</v>
      </c>
    </row>
    <row r="1121" spans="1:30" x14ac:dyDescent="0.35">
      <c r="A1121" t="s">
        <v>469</v>
      </c>
      <c r="B1121">
        <v>1085</v>
      </c>
      <c r="C1121" t="s">
        <v>3153</v>
      </c>
      <c r="D1121">
        <v>44701</v>
      </c>
      <c r="E1121" t="s">
        <v>3148</v>
      </c>
      <c r="F1121" t="s">
        <v>396</v>
      </c>
      <c r="H1121">
        <v>1</v>
      </c>
      <c r="I1121">
        <v>1</v>
      </c>
      <c r="K1121" t="s">
        <v>296</v>
      </c>
      <c r="L1121" t="s">
        <v>397</v>
      </c>
      <c r="M1121" t="s">
        <v>398</v>
      </c>
      <c r="N1121" t="s">
        <v>426</v>
      </c>
      <c r="O1121">
        <v>1</v>
      </c>
      <c r="P1121" t="s">
        <v>306</v>
      </c>
      <c r="Q1121" s="164">
        <v>31421</v>
      </c>
      <c r="R1121" s="164">
        <v>31656</v>
      </c>
      <c r="T1121" t="s">
        <v>3149</v>
      </c>
      <c r="V1121" t="s">
        <v>3150</v>
      </c>
      <c r="W1121" t="s">
        <v>3151</v>
      </c>
      <c r="X1121" t="s">
        <v>3148</v>
      </c>
      <c r="Y1121" t="s">
        <v>3150</v>
      </c>
      <c r="Z1121" t="s">
        <v>3154</v>
      </c>
      <c r="AC1121" t="s">
        <v>366</v>
      </c>
      <c r="AD1121" s="176">
        <v>1</v>
      </c>
    </row>
    <row r="1122" spans="1:30" x14ac:dyDescent="0.35">
      <c r="A1122" t="s">
        <v>482</v>
      </c>
      <c r="B1122">
        <v>1302</v>
      </c>
      <c r="C1122" t="s">
        <v>3155</v>
      </c>
      <c r="D1122">
        <v>44701</v>
      </c>
      <c r="E1122" t="s">
        <v>3148</v>
      </c>
      <c r="F1122" t="s">
        <v>396</v>
      </c>
      <c r="G1122" s="163">
        <v>2720.52</v>
      </c>
      <c r="H1122">
        <v>1</v>
      </c>
      <c r="I1122">
        <v>1</v>
      </c>
      <c r="J1122" t="s">
        <v>1</v>
      </c>
      <c r="K1122" t="s">
        <v>296</v>
      </c>
      <c r="L1122" t="s">
        <v>397</v>
      </c>
      <c r="M1122" t="s">
        <v>398</v>
      </c>
      <c r="N1122" t="s">
        <v>426</v>
      </c>
      <c r="O1122">
        <v>1</v>
      </c>
      <c r="P1122" t="s">
        <v>306</v>
      </c>
      <c r="Q1122" t="s">
        <v>1585</v>
      </c>
      <c r="R1122" s="164">
        <v>45170</v>
      </c>
      <c r="T1122" t="s">
        <v>3149</v>
      </c>
      <c r="V1122" t="s">
        <v>3150</v>
      </c>
      <c r="W1122" t="s">
        <v>3151</v>
      </c>
      <c r="X1122" t="s">
        <v>3148</v>
      </c>
      <c r="Y1122" t="s">
        <v>3150</v>
      </c>
      <c r="Z1122" t="s">
        <v>3156</v>
      </c>
      <c r="AA1122" t="s">
        <v>1</v>
      </c>
      <c r="AB1122" s="164">
        <v>44760</v>
      </c>
      <c r="AC1122" t="s">
        <v>366</v>
      </c>
      <c r="AD1122" s="176">
        <v>1</v>
      </c>
    </row>
    <row r="1123" spans="1:30" x14ac:dyDescent="0.35">
      <c r="A1123" t="s">
        <v>494</v>
      </c>
      <c r="B1123">
        <v>1064</v>
      </c>
      <c r="C1123" t="s">
        <v>3157</v>
      </c>
      <c r="D1123">
        <v>44701</v>
      </c>
      <c r="E1123" t="s">
        <v>3148</v>
      </c>
      <c r="F1123" t="s">
        <v>396</v>
      </c>
      <c r="H1123">
        <v>1</v>
      </c>
      <c r="I1123">
        <v>1</v>
      </c>
      <c r="K1123" t="s">
        <v>404</v>
      </c>
      <c r="L1123" t="s">
        <v>410</v>
      </c>
      <c r="M1123" t="s">
        <v>398</v>
      </c>
      <c r="N1123" t="s">
        <v>426</v>
      </c>
      <c r="O1123">
        <v>1</v>
      </c>
      <c r="P1123" t="s">
        <v>1</v>
      </c>
      <c r="Q1123" s="164">
        <v>31415</v>
      </c>
      <c r="R1123" s="164">
        <v>31472</v>
      </c>
      <c r="S1123" s="164">
        <v>31472</v>
      </c>
      <c r="T1123" t="s">
        <v>3149</v>
      </c>
      <c r="V1123" t="s">
        <v>3150</v>
      </c>
      <c r="W1123" t="s">
        <v>3151</v>
      </c>
      <c r="X1123" t="s">
        <v>3148</v>
      </c>
      <c r="Y1123" t="s">
        <v>3150</v>
      </c>
      <c r="Z1123" t="s">
        <v>3158</v>
      </c>
      <c r="AC1123" t="s">
        <v>366</v>
      </c>
      <c r="AD1123" s="176">
        <v>1</v>
      </c>
    </row>
    <row r="1124" spans="1:30" x14ac:dyDescent="0.35">
      <c r="A1124" t="s">
        <v>414</v>
      </c>
      <c r="B1124">
        <v>1100</v>
      </c>
      <c r="C1124" t="s">
        <v>3148</v>
      </c>
      <c r="D1124">
        <v>44701</v>
      </c>
      <c r="E1124" t="s">
        <v>3148</v>
      </c>
      <c r="F1124" t="s">
        <v>396</v>
      </c>
      <c r="H1124">
        <v>1</v>
      </c>
      <c r="I1124">
        <v>1</v>
      </c>
      <c r="K1124" t="s">
        <v>404</v>
      </c>
      <c r="L1124" t="s">
        <v>397</v>
      </c>
      <c r="M1124" t="s">
        <v>398</v>
      </c>
      <c r="N1124" t="s">
        <v>426</v>
      </c>
      <c r="O1124">
        <v>1</v>
      </c>
      <c r="P1124" t="s">
        <v>306</v>
      </c>
      <c r="Q1124" s="164">
        <v>30781</v>
      </c>
      <c r="R1124" s="164">
        <v>30929</v>
      </c>
      <c r="S1124" s="164">
        <v>42248</v>
      </c>
      <c r="T1124" t="s">
        <v>3149</v>
      </c>
      <c r="V1124" t="s">
        <v>3150</v>
      </c>
      <c r="W1124" t="s">
        <v>3151</v>
      </c>
      <c r="X1124" t="s">
        <v>3148</v>
      </c>
      <c r="Y1124" t="s">
        <v>3150</v>
      </c>
      <c r="Z1124" t="s">
        <v>3159</v>
      </c>
      <c r="AC1124" t="s">
        <v>366</v>
      </c>
      <c r="AD1124" s="176">
        <v>1</v>
      </c>
    </row>
    <row r="1125" spans="1:30" x14ac:dyDescent="0.35">
      <c r="A1125" t="s">
        <v>419</v>
      </c>
      <c r="B1125">
        <v>1098</v>
      </c>
      <c r="C1125" t="s">
        <v>3160</v>
      </c>
      <c r="D1125">
        <v>44701</v>
      </c>
      <c r="E1125" t="s">
        <v>3148</v>
      </c>
      <c r="F1125" t="s">
        <v>396</v>
      </c>
      <c r="H1125">
        <v>1</v>
      </c>
      <c r="I1125">
        <v>1</v>
      </c>
      <c r="K1125" t="s">
        <v>404</v>
      </c>
      <c r="L1125" t="s">
        <v>397</v>
      </c>
      <c r="M1125" t="s">
        <v>398</v>
      </c>
      <c r="N1125" t="s">
        <v>426</v>
      </c>
      <c r="O1125">
        <v>1</v>
      </c>
      <c r="P1125" t="s">
        <v>306</v>
      </c>
      <c r="Q1125" s="164">
        <v>32882</v>
      </c>
      <c r="R1125" s="164">
        <v>33117</v>
      </c>
      <c r="S1125" s="164">
        <v>41518</v>
      </c>
      <c r="T1125" t="s">
        <v>3149</v>
      </c>
      <c r="V1125" t="s">
        <v>3150</v>
      </c>
      <c r="W1125" t="s">
        <v>3151</v>
      </c>
      <c r="X1125" t="s">
        <v>3148</v>
      </c>
      <c r="Y1125" t="s">
        <v>3150</v>
      </c>
      <c r="Z1125" t="s">
        <v>3161</v>
      </c>
      <c r="AC1125" t="s">
        <v>366</v>
      </c>
      <c r="AD1125" s="176">
        <v>1</v>
      </c>
    </row>
    <row r="1126" spans="1:30" x14ac:dyDescent="0.35">
      <c r="A1126" t="s">
        <v>438</v>
      </c>
      <c r="B1126">
        <v>1136</v>
      </c>
      <c r="C1126" t="s">
        <v>3162</v>
      </c>
      <c r="D1126">
        <v>44701</v>
      </c>
      <c r="E1126" t="s">
        <v>3148</v>
      </c>
      <c r="F1126" t="s">
        <v>396</v>
      </c>
      <c r="H1126">
        <v>1</v>
      </c>
      <c r="I1126">
        <v>1</v>
      </c>
      <c r="K1126" t="s">
        <v>404</v>
      </c>
      <c r="L1126" t="s">
        <v>397</v>
      </c>
      <c r="M1126" t="s">
        <v>398</v>
      </c>
      <c r="N1126" t="s">
        <v>426</v>
      </c>
      <c r="O1126">
        <v>1</v>
      </c>
      <c r="P1126" t="s">
        <v>306</v>
      </c>
      <c r="Q1126" s="164">
        <v>35073</v>
      </c>
      <c r="R1126" s="164">
        <v>35309</v>
      </c>
      <c r="S1126" s="164">
        <v>39195</v>
      </c>
      <c r="T1126" t="s">
        <v>3149</v>
      </c>
      <c r="V1126" t="s">
        <v>3150</v>
      </c>
      <c r="W1126" t="s">
        <v>3151</v>
      </c>
      <c r="X1126" t="s">
        <v>3148</v>
      </c>
      <c r="Y1126" t="s">
        <v>3150</v>
      </c>
      <c r="Z1126" t="s">
        <v>3163</v>
      </c>
      <c r="AC1126" t="s">
        <v>366</v>
      </c>
      <c r="AD1126" s="176">
        <v>1</v>
      </c>
    </row>
    <row r="1127" spans="1:30" x14ac:dyDescent="0.35">
      <c r="A1127" t="s">
        <v>454</v>
      </c>
      <c r="B1127">
        <v>1497</v>
      </c>
      <c r="C1127" t="s">
        <v>3164</v>
      </c>
      <c r="D1127">
        <v>44702</v>
      </c>
      <c r="E1127" t="s">
        <v>3165</v>
      </c>
      <c r="F1127" t="s">
        <v>396</v>
      </c>
      <c r="G1127" s="163">
        <v>2722.58</v>
      </c>
      <c r="H1127">
        <v>1.2</v>
      </c>
      <c r="I1127">
        <v>1</v>
      </c>
      <c r="J1127" t="s">
        <v>1</v>
      </c>
      <c r="K1127" t="s">
        <v>296</v>
      </c>
      <c r="L1127" t="s">
        <v>397</v>
      </c>
      <c r="M1127" t="s">
        <v>398</v>
      </c>
      <c r="N1127" t="s">
        <v>426</v>
      </c>
      <c r="O1127">
        <v>1</v>
      </c>
      <c r="P1127" t="s">
        <v>306</v>
      </c>
      <c r="Q1127" t="s">
        <v>3166</v>
      </c>
      <c r="R1127" s="164">
        <v>45170</v>
      </c>
      <c r="T1127" t="s">
        <v>3167</v>
      </c>
      <c r="V1127" t="s">
        <v>3168</v>
      </c>
      <c r="W1127" t="s">
        <v>3169</v>
      </c>
      <c r="X1127" t="s">
        <v>3165</v>
      </c>
      <c r="Y1127" t="s">
        <v>3168</v>
      </c>
      <c r="Z1127" t="s">
        <v>3170</v>
      </c>
      <c r="AA1127" t="s">
        <v>1</v>
      </c>
      <c r="AB1127" s="164">
        <v>44760</v>
      </c>
      <c r="AC1127" t="s">
        <v>366</v>
      </c>
      <c r="AD1127" s="176">
        <v>1.2</v>
      </c>
    </row>
    <row r="1128" spans="1:30" x14ac:dyDescent="0.35">
      <c r="A1128" t="s">
        <v>291</v>
      </c>
      <c r="B1128">
        <v>1131</v>
      </c>
      <c r="C1128" t="s">
        <v>3171</v>
      </c>
      <c r="D1128">
        <v>44702</v>
      </c>
      <c r="E1128" t="s">
        <v>3165</v>
      </c>
      <c r="F1128" t="s">
        <v>396</v>
      </c>
      <c r="H1128">
        <v>1.2</v>
      </c>
      <c r="I1128">
        <v>1</v>
      </c>
      <c r="K1128" t="s">
        <v>404</v>
      </c>
      <c r="L1128" t="s">
        <v>397</v>
      </c>
      <c r="M1128" t="s">
        <v>398</v>
      </c>
      <c r="N1128" t="s">
        <v>426</v>
      </c>
      <c r="O1128">
        <v>1</v>
      </c>
      <c r="P1128" t="s">
        <v>1</v>
      </c>
      <c r="Q1128" s="164">
        <v>39091</v>
      </c>
      <c r="R1128" s="164">
        <v>39326</v>
      </c>
      <c r="S1128" s="164">
        <v>41883</v>
      </c>
      <c r="T1128" t="s">
        <v>3167</v>
      </c>
      <c r="V1128" t="s">
        <v>3168</v>
      </c>
      <c r="W1128" t="s">
        <v>3169</v>
      </c>
      <c r="X1128" t="s">
        <v>3165</v>
      </c>
      <c r="Y1128" t="s">
        <v>3168</v>
      </c>
      <c r="Z1128" t="s">
        <v>3172</v>
      </c>
      <c r="AC1128" t="s">
        <v>366</v>
      </c>
      <c r="AD1128" s="176">
        <v>1.2</v>
      </c>
    </row>
    <row r="1129" spans="1:30" x14ac:dyDescent="0.35">
      <c r="A1129" t="s">
        <v>305</v>
      </c>
      <c r="B1129">
        <v>1269</v>
      </c>
      <c r="C1129" t="s">
        <v>3173</v>
      </c>
      <c r="D1129">
        <v>44702</v>
      </c>
      <c r="E1129" t="s">
        <v>3165</v>
      </c>
      <c r="F1129" t="s">
        <v>396</v>
      </c>
      <c r="H1129">
        <v>1.2</v>
      </c>
      <c r="I1129">
        <v>1</v>
      </c>
      <c r="K1129" t="s">
        <v>296</v>
      </c>
      <c r="L1129" t="s">
        <v>397</v>
      </c>
      <c r="M1129" t="s">
        <v>398</v>
      </c>
      <c r="N1129" t="s">
        <v>426</v>
      </c>
      <c r="O1129">
        <v>1</v>
      </c>
      <c r="P1129" t="s">
        <v>306</v>
      </c>
      <c r="Q1129" t="s">
        <v>3174</v>
      </c>
      <c r="R1129" s="164">
        <v>38718</v>
      </c>
      <c r="T1129" t="s">
        <v>3167</v>
      </c>
      <c r="V1129" t="s">
        <v>3168</v>
      </c>
      <c r="W1129" t="s">
        <v>3169</v>
      </c>
      <c r="X1129" t="s">
        <v>3165</v>
      </c>
      <c r="Y1129" t="s">
        <v>3168</v>
      </c>
      <c r="Z1129" t="s">
        <v>3175</v>
      </c>
      <c r="AC1129" t="s">
        <v>366</v>
      </c>
      <c r="AD1129" s="176">
        <v>1.2</v>
      </c>
    </row>
    <row r="1130" spans="1:30" x14ac:dyDescent="0.35">
      <c r="A1130" t="s">
        <v>317</v>
      </c>
      <c r="B1130">
        <v>1131</v>
      </c>
      <c r="C1130" t="s">
        <v>3176</v>
      </c>
      <c r="D1130">
        <v>44702</v>
      </c>
      <c r="E1130" t="s">
        <v>3165</v>
      </c>
      <c r="F1130" t="s">
        <v>396</v>
      </c>
      <c r="H1130">
        <v>1.2</v>
      </c>
      <c r="I1130">
        <v>1</v>
      </c>
      <c r="K1130" t="s">
        <v>843</v>
      </c>
      <c r="L1130" t="s">
        <v>397</v>
      </c>
      <c r="M1130" t="s">
        <v>398</v>
      </c>
      <c r="N1130" t="s">
        <v>426</v>
      </c>
      <c r="O1130">
        <v>1</v>
      </c>
      <c r="P1130" t="s">
        <v>306</v>
      </c>
      <c r="Q1130" s="164">
        <v>36161</v>
      </c>
      <c r="R1130" s="164">
        <v>36161</v>
      </c>
      <c r="T1130" t="s">
        <v>3167</v>
      </c>
      <c r="V1130" t="s">
        <v>3168</v>
      </c>
      <c r="W1130" t="s">
        <v>3169</v>
      </c>
      <c r="X1130" t="s">
        <v>3165</v>
      </c>
      <c r="Y1130" t="s">
        <v>3168</v>
      </c>
      <c r="Z1130" t="s">
        <v>3177</v>
      </c>
      <c r="AC1130" t="s">
        <v>366</v>
      </c>
      <c r="AD1130" s="176">
        <v>1.2</v>
      </c>
    </row>
    <row r="1131" spans="1:30" x14ac:dyDescent="0.35">
      <c r="A1131" t="s">
        <v>408</v>
      </c>
      <c r="B1131">
        <v>1240</v>
      </c>
      <c r="C1131" t="s">
        <v>3178</v>
      </c>
      <c r="D1131">
        <v>44702</v>
      </c>
      <c r="E1131" t="s">
        <v>3165</v>
      </c>
      <c r="F1131" t="s">
        <v>396</v>
      </c>
      <c r="H1131">
        <v>1.2</v>
      </c>
      <c r="I1131">
        <v>1</v>
      </c>
      <c r="K1131" t="s">
        <v>296</v>
      </c>
      <c r="L1131" t="s">
        <v>397</v>
      </c>
      <c r="M1131" t="s">
        <v>398</v>
      </c>
      <c r="N1131" t="s">
        <v>426</v>
      </c>
      <c r="O1131">
        <v>1</v>
      </c>
      <c r="P1131" t="s">
        <v>306</v>
      </c>
      <c r="Q1131" s="164">
        <v>40089</v>
      </c>
      <c r="R1131" s="164">
        <v>40057</v>
      </c>
      <c r="T1131" t="s">
        <v>3167</v>
      </c>
      <c r="V1131" t="s">
        <v>3168</v>
      </c>
      <c r="W1131" t="s">
        <v>3169</v>
      </c>
      <c r="X1131" t="s">
        <v>3165</v>
      </c>
      <c r="Y1131" t="s">
        <v>3168</v>
      </c>
      <c r="Z1131" t="s">
        <v>3179</v>
      </c>
      <c r="AC1131" t="s">
        <v>366</v>
      </c>
      <c r="AD1131" s="176">
        <v>1.2</v>
      </c>
    </row>
    <row r="1132" spans="1:30" x14ac:dyDescent="0.35">
      <c r="A1132" t="s">
        <v>408</v>
      </c>
      <c r="B1132">
        <v>1307</v>
      </c>
      <c r="C1132" t="s">
        <v>3180</v>
      </c>
      <c r="D1132">
        <v>44702</v>
      </c>
      <c r="E1132" t="s">
        <v>3165</v>
      </c>
      <c r="F1132" t="s">
        <v>396</v>
      </c>
      <c r="G1132" s="163">
        <v>2850</v>
      </c>
      <c r="H1132">
        <v>1.2</v>
      </c>
      <c r="I1132">
        <v>1</v>
      </c>
      <c r="J1132" t="s">
        <v>1</v>
      </c>
      <c r="K1132" t="s">
        <v>296</v>
      </c>
      <c r="L1132" t="s">
        <v>397</v>
      </c>
      <c r="M1132" t="s">
        <v>398</v>
      </c>
      <c r="N1132" t="s">
        <v>426</v>
      </c>
      <c r="O1132">
        <v>1</v>
      </c>
      <c r="P1132" t="s">
        <v>306</v>
      </c>
      <c r="Q1132" t="s">
        <v>2050</v>
      </c>
      <c r="R1132" s="164">
        <v>42614</v>
      </c>
      <c r="T1132" t="s">
        <v>3167</v>
      </c>
      <c r="V1132" t="s">
        <v>3168</v>
      </c>
      <c r="W1132" t="s">
        <v>3169</v>
      </c>
      <c r="X1132" t="s">
        <v>3165</v>
      </c>
      <c r="Y1132" t="s">
        <v>3168</v>
      </c>
      <c r="Z1132" t="s">
        <v>3181</v>
      </c>
      <c r="AA1132" t="s">
        <v>1</v>
      </c>
      <c r="AB1132" s="164">
        <v>42464</v>
      </c>
      <c r="AC1132" t="s">
        <v>366</v>
      </c>
      <c r="AD1132" s="176">
        <v>1.2</v>
      </c>
    </row>
    <row r="1133" spans="1:30" x14ac:dyDescent="0.35">
      <c r="A1133" t="s">
        <v>469</v>
      </c>
      <c r="B1133">
        <v>1119</v>
      </c>
      <c r="C1133" t="s">
        <v>3165</v>
      </c>
      <c r="D1133">
        <v>44702</v>
      </c>
      <c r="E1133" t="s">
        <v>3165</v>
      </c>
      <c r="F1133" t="s">
        <v>396</v>
      </c>
      <c r="H1133">
        <v>1.2</v>
      </c>
      <c r="I1133">
        <v>1</v>
      </c>
      <c r="K1133" t="s">
        <v>296</v>
      </c>
      <c r="L1133" t="s">
        <v>397</v>
      </c>
      <c r="M1133" t="s">
        <v>398</v>
      </c>
      <c r="N1133" t="s">
        <v>426</v>
      </c>
      <c r="O1133">
        <v>1</v>
      </c>
      <c r="P1133" t="s">
        <v>306</v>
      </c>
      <c r="Q1133" s="164">
        <v>33247</v>
      </c>
      <c r="R1133" s="164">
        <v>33482</v>
      </c>
      <c r="T1133" t="s">
        <v>3167</v>
      </c>
      <c r="V1133" t="s">
        <v>3168</v>
      </c>
      <c r="W1133" t="s">
        <v>3169</v>
      </c>
      <c r="X1133" t="s">
        <v>3165</v>
      </c>
      <c r="Y1133" t="s">
        <v>3168</v>
      </c>
      <c r="Z1133" t="s">
        <v>3182</v>
      </c>
      <c r="AC1133" t="s">
        <v>366</v>
      </c>
      <c r="AD1133" s="176">
        <v>1.2</v>
      </c>
    </row>
    <row r="1134" spans="1:30" x14ac:dyDescent="0.35">
      <c r="A1134" t="s">
        <v>324</v>
      </c>
      <c r="B1134">
        <v>1168</v>
      </c>
      <c r="C1134" t="s">
        <v>3178</v>
      </c>
      <c r="D1134">
        <v>44702</v>
      </c>
      <c r="E1134" t="s">
        <v>3165</v>
      </c>
      <c r="F1134" t="s">
        <v>396</v>
      </c>
      <c r="H1134">
        <v>1.2</v>
      </c>
      <c r="I1134">
        <v>1</v>
      </c>
      <c r="K1134" t="s">
        <v>296</v>
      </c>
      <c r="L1134" t="s">
        <v>397</v>
      </c>
      <c r="M1134" t="s">
        <v>398</v>
      </c>
      <c r="N1134" t="s">
        <v>426</v>
      </c>
      <c r="O1134">
        <v>1</v>
      </c>
      <c r="P1134" t="s">
        <v>306</v>
      </c>
      <c r="Q1134" s="164">
        <v>37630</v>
      </c>
      <c r="R1134" s="164">
        <v>37865</v>
      </c>
      <c r="T1134" t="s">
        <v>3167</v>
      </c>
      <c r="V1134" t="s">
        <v>3168</v>
      </c>
      <c r="W1134" t="s">
        <v>3169</v>
      </c>
      <c r="X1134" t="s">
        <v>3165</v>
      </c>
      <c r="Y1134" t="s">
        <v>3168</v>
      </c>
      <c r="Z1134" t="s">
        <v>3183</v>
      </c>
      <c r="AC1134" t="s">
        <v>366</v>
      </c>
      <c r="AD1134" s="176">
        <v>1.2</v>
      </c>
    </row>
    <row r="1135" spans="1:30" x14ac:dyDescent="0.35">
      <c r="A1135" t="s">
        <v>309</v>
      </c>
      <c r="B1135">
        <v>1192</v>
      </c>
      <c r="C1135" t="s">
        <v>3184</v>
      </c>
      <c r="D1135">
        <v>44702</v>
      </c>
      <c r="E1135" t="s">
        <v>3165</v>
      </c>
      <c r="F1135" t="s">
        <v>396</v>
      </c>
      <c r="H1135">
        <v>1.2</v>
      </c>
      <c r="I1135">
        <v>1</v>
      </c>
      <c r="K1135" t="s">
        <v>404</v>
      </c>
      <c r="L1135" t="s">
        <v>397</v>
      </c>
      <c r="M1135" t="s">
        <v>398</v>
      </c>
      <c r="N1135" t="s">
        <v>426</v>
      </c>
      <c r="O1135">
        <v>1</v>
      </c>
      <c r="P1135" t="s">
        <v>306</v>
      </c>
      <c r="Q1135" t="s">
        <v>3185</v>
      </c>
      <c r="R1135" s="164">
        <v>40787</v>
      </c>
      <c r="S1135" s="164">
        <v>43374</v>
      </c>
      <c r="T1135" t="s">
        <v>3167</v>
      </c>
      <c r="V1135" t="s">
        <v>3168</v>
      </c>
      <c r="W1135" t="s">
        <v>3169</v>
      </c>
      <c r="X1135" t="s">
        <v>3165</v>
      </c>
      <c r="Y1135" t="s">
        <v>3168</v>
      </c>
      <c r="Z1135" t="s">
        <v>3186</v>
      </c>
      <c r="AC1135" t="s">
        <v>366</v>
      </c>
      <c r="AD1135" s="176">
        <v>1.2</v>
      </c>
    </row>
    <row r="1136" spans="1:30" x14ac:dyDescent="0.35">
      <c r="A1136" t="s">
        <v>309</v>
      </c>
      <c r="B1136">
        <v>1205</v>
      </c>
      <c r="C1136" t="s">
        <v>3176</v>
      </c>
      <c r="D1136">
        <v>44702</v>
      </c>
      <c r="E1136" t="s">
        <v>3165</v>
      </c>
      <c r="F1136" t="s">
        <v>396</v>
      </c>
      <c r="H1136">
        <v>1.2</v>
      </c>
      <c r="I1136">
        <v>1</v>
      </c>
      <c r="K1136" t="s">
        <v>296</v>
      </c>
      <c r="L1136" t="s">
        <v>397</v>
      </c>
      <c r="M1136" t="s">
        <v>398</v>
      </c>
      <c r="N1136" t="s">
        <v>426</v>
      </c>
      <c r="O1136">
        <v>1</v>
      </c>
      <c r="P1136" t="s">
        <v>306</v>
      </c>
      <c r="Q1136" t="s">
        <v>3187</v>
      </c>
      <c r="R1136" s="164">
        <v>41153</v>
      </c>
      <c r="T1136" t="s">
        <v>3167</v>
      </c>
      <c r="V1136" t="s">
        <v>3168</v>
      </c>
      <c r="W1136" t="s">
        <v>3169</v>
      </c>
      <c r="X1136" t="s">
        <v>3165</v>
      </c>
      <c r="Y1136" t="s">
        <v>3168</v>
      </c>
      <c r="Z1136" t="s">
        <v>3188</v>
      </c>
      <c r="AC1136" t="s">
        <v>366</v>
      </c>
      <c r="AD1136" s="176">
        <v>1.2</v>
      </c>
    </row>
    <row r="1137" spans="1:30" x14ac:dyDescent="0.35">
      <c r="A1137" t="s">
        <v>309</v>
      </c>
      <c r="B1137">
        <v>1281</v>
      </c>
      <c r="C1137" t="s">
        <v>3189</v>
      </c>
      <c r="D1137">
        <v>44702</v>
      </c>
      <c r="E1137" t="s">
        <v>3165</v>
      </c>
      <c r="F1137" t="s">
        <v>396</v>
      </c>
      <c r="G1137" s="163">
        <v>2722.05</v>
      </c>
      <c r="H1137">
        <v>1.2</v>
      </c>
      <c r="I1137">
        <v>1</v>
      </c>
      <c r="J1137" t="s">
        <v>1</v>
      </c>
      <c r="K1137" t="s">
        <v>296</v>
      </c>
      <c r="L1137" t="s">
        <v>397</v>
      </c>
      <c r="M1137" t="s">
        <v>398</v>
      </c>
      <c r="N1137" t="s">
        <v>426</v>
      </c>
      <c r="O1137">
        <v>1</v>
      </c>
      <c r="P1137" t="s">
        <v>306</v>
      </c>
      <c r="Q1137" t="s">
        <v>1464</v>
      </c>
      <c r="R1137" s="164">
        <v>45292</v>
      </c>
      <c r="T1137" t="s">
        <v>3167</v>
      </c>
      <c r="V1137" t="s">
        <v>3168</v>
      </c>
      <c r="W1137" t="s">
        <v>3169</v>
      </c>
      <c r="X1137" t="s">
        <v>3165</v>
      </c>
      <c r="Y1137" t="s">
        <v>3168</v>
      </c>
      <c r="Z1137" t="s">
        <v>3190</v>
      </c>
      <c r="AA1137" t="s">
        <v>1</v>
      </c>
      <c r="AB1137" s="164">
        <v>45153</v>
      </c>
      <c r="AC1137" t="s">
        <v>366</v>
      </c>
      <c r="AD1137" s="176">
        <v>1.2</v>
      </c>
    </row>
    <row r="1138" spans="1:30" x14ac:dyDescent="0.35">
      <c r="A1138" t="s">
        <v>476</v>
      </c>
      <c r="B1138">
        <v>1149</v>
      </c>
      <c r="C1138" t="s">
        <v>3176</v>
      </c>
      <c r="D1138">
        <v>44702</v>
      </c>
      <c r="E1138" t="s">
        <v>3165</v>
      </c>
      <c r="F1138" t="s">
        <v>396</v>
      </c>
      <c r="H1138">
        <v>1.2</v>
      </c>
      <c r="I1138">
        <v>1</v>
      </c>
      <c r="K1138" t="s">
        <v>296</v>
      </c>
      <c r="L1138" t="s">
        <v>397</v>
      </c>
      <c r="M1138" t="s">
        <v>398</v>
      </c>
      <c r="N1138" t="s">
        <v>426</v>
      </c>
      <c r="O1138">
        <v>1</v>
      </c>
      <c r="P1138" t="s">
        <v>306</v>
      </c>
      <c r="Q1138" s="164">
        <v>33247</v>
      </c>
      <c r="R1138" s="164">
        <v>33482</v>
      </c>
      <c r="T1138" t="s">
        <v>3167</v>
      </c>
      <c r="V1138" t="s">
        <v>3168</v>
      </c>
      <c r="W1138" t="s">
        <v>3169</v>
      </c>
      <c r="X1138" t="s">
        <v>3165</v>
      </c>
      <c r="Y1138" t="s">
        <v>3168</v>
      </c>
      <c r="Z1138" t="s">
        <v>3191</v>
      </c>
      <c r="AA1138" t="s">
        <v>1</v>
      </c>
      <c r="AC1138" t="s">
        <v>366</v>
      </c>
      <c r="AD1138" s="176">
        <v>1.2</v>
      </c>
    </row>
    <row r="1139" spans="1:30" x14ac:dyDescent="0.35">
      <c r="A1139" t="s">
        <v>482</v>
      </c>
      <c r="B1139">
        <v>1156</v>
      </c>
      <c r="C1139" t="s">
        <v>3165</v>
      </c>
      <c r="D1139">
        <v>44702</v>
      </c>
      <c r="E1139" t="s">
        <v>3165</v>
      </c>
      <c r="F1139" t="s">
        <v>396</v>
      </c>
      <c r="H1139">
        <v>1.2</v>
      </c>
      <c r="I1139">
        <v>1</v>
      </c>
      <c r="K1139" t="s">
        <v>404</v>
      </c>
      <c r="L1139" t="s">
        <v>397</v>
      </c>
      <c r="M1139" t="s">
        <v>398</v>
      </c>
      <c r="N1139" t="s">
        <v>426</v>
      </c>
      <c r="O1139">
        <v>1</v>
      </c>
      <c r="P1139" t="s">
        <v>306</v>
      </c>
      <c r="Q1139" s="164">
        <v>36900</v>
      </c>
      <c r="R1139" s="164">
        <v>37135</v>
      </c>
      <c r="S1139" s="164">
        <v>40148</v>
      </c>
      <c r="T1139" t="s">
        <v>3167</v>
      </c>
      <c r="V1139" t="s">
        <v>3168</v>
      </c>
      <c r="W1139" t="s">
        <v>3169</v>
      </c>
      <c r="X1139" t="s">
        <v>3165</v>
      </c>
      <c r="Y1139" t="s">
        <v>3168</v>
      </c>
      <c r="Z1139" t="s">
        <v>3192</v>
      </c>
      <c r="AC1139" t="s">
        <v>366</v>
      </c>
      <c r="AD1139" s="176">
        <v>1.2</v>
      </c>
    </row>
    <row r="1140" spans="1:30" x14ac:dyDescent="0.35">
      <c r="A1140" t="s">
        <v>482</v>
      </c>
      <c r="B1140">
        <v>1239</v>
      </c>
      <c r="C1140" t="s">
        <v>3193</v>
      </c>
      <c r="D1140">
        <v>44702</v>
      </c>
      <c r="E1140" t="s">
        <v>3165</v>
      </c>
      <c r="F1140" t="s">
        <v>396</v>
      </c>
      <c r="H1140">
        <v>1.2</v>
      </c>
      <c r="I1140">
        <v>1</v>
      </c>
      <c r="K1140" t="s">
        <v>0</v>
      </c>
      <c r="L1140" t="s">
        <v>397</v>
      </c>
      <c r="M1140" t="s">
        <v>398</v>
      </c>
      <c r="N1140" t="s">
        <v>426</v>
      </c>
      <c r="O1140">
        <v>1</v>
      </c>
      <c r="P1140" t="s">
        <v>306</v>
      </c>
      <c r="Q1140" t="s">
        <v>2272</v>
      </c>
      <c r="R1140" s="164">
        <v>41153</v>
      </c>
      <c r="T1140" t="s">
        <v>3167</v>
      </c>
      <c r="V1140" t="s">
        <v>3168</v>
      </c>
      <c r="W1140" t="s">
        <v>3169</v>
      </c>
      <c r="X1140" t="s">
        <v>3165</v>
      </c>
      <c r="Y1140" t="s">
        <v>3168</v>
      </c>
      <c r="Z1140" t="s">
        <v>3194</v>
      </c>
      <c r="AC1140" t="s">
        <v>366</v>
      </c>
      <c r="AD1140" s="176">
        <v>1.2</v>
      </c>
    </row>
    <row r="1141" spans="1:30" x14ac:dyDescent="0.35">
      <c r="A1141" t="s">
        <v>482</v>
      </c>
      <c r="B1141">
        <v>1310</v>
      </c>
      <c r="C1141" t="s">
        <v>3195</v>
      </c>
      <c r="D1141">
        <v>44702</v>
      </c>
      <c r="E1141" t="s">
        <v>3165</v>
      </c>
      <c r="F1141" t="s">
        <v>396</v>
      </c>
      <c r="G1141" s="163">
        <v>2720.52</v>
      </c>
      <c r="H1141">
        <v>1.2</v>
      </c>
      <c r="I1141">
        <v>1</v>
      </c>
      <c r="J1141" t="s">
        <v>1</v>
      </c>
      <c r="K1141" t="s">
        <v>296</v>
      </c>
      <c r="L1141" t="s">
        <v>397</v>
      </c>
      <c r="M1141" t="s">
        <v>398</v>
      </c>
      <c r="N1141" t="s">
        <v>426</v>
      </c>
      <c r="O1141">
        <v>1</v>
      </c>
      <c r="P1141" t="s">
        <v>306</v>
      </c>
      <c r="Q1141" t="s">
        <v>3196</v>
      </c>
      <c r="R1141" s="164">
        <v>46266</v>
      </c>
      <c r="T1141" t="s">
        <v>3167</v>
      </c>
      <c r="V1141" t="s">
        <v>3168</v>
      </c>
      <c r="W1141" t="s">
        <v>3169</v>
      </c>
      <c r="X1141" t="s">
        <v>3165</v>
      </c>
      <c r="Y1141" t="s">
        <v>3168</v>
      </c>
      <c r="Z1141" t="s">
        <v>3197</v>
      </c>
      <c r="AA1141" t="s">
        <v>1</v>
      </c>
      <c r="AB1141" s="164">
        <v>45818</v>
      </c>
      <c r="AC1141" t="s">
        <v>366</v>
      </c>
      <c r="AD1141" s="176">
        <v>1.2</v>
      </c>
    </row>
    <row r="1142" spans="1:30" x14ac:dyDescent="0.35">
      <c r="A1142" t="s">
        <v>584</v>
      </c>
      <c r="B1142">
        <v>1418</v>
      </c>
      <c r="C1142" t="s">
        <v>3198</v>
      </c>
      <c r="D1142">
        <v>44702</v>
      </c>
      <c r="E1142" t="s">
        <v>3165</v>
      </c>
      <c r="F1142" t="s">
        <v>396</v>
      </c>
      <c r="G1142" s="163">
        <v>3985.24</v>
      </c>
      <c r="H1142">
        <v>1.2</v>
      </c>
      <c r="I1142">
        <v>1</v>
      </c>
      <c r="J1142" t="s">
        <v>295</v>
      </c>
      <c r="K1142" t="s">
        <v>296</v>
      </c>
      <c r="L1142" t="s">
        <v>397</v>
      </c>
      <c r="M1142" t="s">
        <v>398</v>
      </c>
      <c r="N1142" t="s">
        <v>426</v>
      </c>
      <c r="O1142">
        <v>1</v>
      </c>
      <c r="P1142" t="s">
        <v>306</v>
      </c>
      <c r="Q1142" s="164">
        <v>45843</v>
      </c>
      <c r="R1142" s="164">
        <v>45901</v>
      </c>
      <c r="T1142" t="s">
        <v>3167</v>
      </c>
      <c r="V1142" t="s">
        <v>3168</v>
      </c>
      <c r="W1142" t="s">
        <v>3169</v>
      </c>
      <c r="X1142" t="s">
        <v>3165</v>
      </c>
      <c r="Y1142" t="s">
        <v>3168</v>
      </c>
      <c r="Z1142" t="s">
        <v>3199</v>
      </c>
      <c r="AA1142" t="s">
        <v>1</v>
      </c>
      <c r="AB1142" s="164">
        <v>45869</v>
      </c>
      <c r="AC1142" t="s">
        <v>366</v>
      </c>
      <c r="AD1142" s="176">
        <v>1.2</v>
      </c>
    </row>
    <row r="1143" spans="1:30" x14ac:dyDescent="0.35">
      <c r="A1143" t="s">
        <v>375</v>
      </c>
      <c r="B1143">
        <v>1133</v>
      </c>
      <c r="C1143" t="s">
        <v>3200</v>
      </c>
      <c r="D1143">
        <v>44702</v>
      </c>
      <c r="E1143" t="s">
        <v>3165</v>
      </c>
      <c r="F1143" t="s">
        <v>396</v>
      </c>
      <c r="H1143">
        <v>1.2</v>
      </c>
      <c r="I1143">
        <v>1</v>
      </c>
      <c r="K1143" t="s">
        <v>404</v>
      </c>
      <c r="L1143" t="s">
        <v>397</v>
      </c>
      <c r="M1143" t="s">
        <v>398</v>
      </c>
      <c r="N1143" t="s">
        <v>426</v>
      </c>
      <c r="O1143">
        <v>1</v>
      </c>
      <c r="P1143" t="s">
        <v>1</v>
      </c>
      <c r="Q1143" s="164">
        <v>37265</v>
      </c>
      <c r="R1143" s="164">
        <v>37500</v>
      </c>
      <c r="S1143" s="164">
        <v>41518</v>
      </c>
      <c r="T1143" t="s">
        <v>3167</v>
      </c>
      <c r="V1143" t="s">
        <v>3168</v>
      </c>
      <c r="W1143" t="s">
        <v>3169</v>
      </c>
      <c r="X1143" t="s">
        <v>3165</v>
      </c>
      <c r="Y1143" t="s">
        <v>3168</v>
      </c>
      <c r="Z1143" t="s">
        <v>3201</v>
      </c>
      <c r="AC1143" t="s">
        <v>366</v>
      </c>
      <c r="AD1143" s="176">
        <v>1.2</v>
      </c>
    </row>
    <row r="1144" spans="1:30" x14ac:dyDescent="0.35">
      <c r="A1144" t="s">
        <v>434</v>
      </c>
      <c r="B1144">
        <v>1059</v>
      </c>
      <c r="C1144" t="s">
        <v>3202</v>
      </c>
      <c r="D1144">
        <v>44702</v>
      </c>
      <c r="E1144" t="s">
        <v>3165</v>
      </c>
      <c r="F1144" t="s">
        <v>396</v>
      </c>
      <c r="H1144">
        <v>1.2</v>
      </c>
      <c r="I1144">
        <v>1</v>
      </c>
      <c r="K1144" t="s">
        <v>296</v>
      </c>
      <c r="L1144" t="s">
        <v>397</v>
      </c>
      <c r="M1144" t="s">
        <v>398</v>
      </c>
      <c r="N1144" t="s">
        <v>426</v>
      </c>
      <c r="O1144">
        <v>1</v>
      </c>
      <c r="P1144" t="s">
        <v>306</v>
      </c>
      <c r="Q1144" s="164">
        <v>33604</v>
      </c>
      <c r="R1144" s="164">
        <v>33604</v>
      </c>
      <c r="T1144" t="s">
        <v>3167</v>
      </c>
      <c r="V1144" t="s">
        <v>3168</v>
      </c>
      <c r="W1144" t="s">
        <v>3169</v>
      </c>
      <c r="X1144" t="s">
        <v>3165</v>
      </c>
      <c r="Y1144" t="s">
        <v>3168</v>
      </c>
      <c r="Z1144" t="s">
        <v>3203</v>
      </c>
      <c r="AC1144" t="s">
        <v>366</v>
      </c>
      <c r="AD1144" s="176">
        <v>1.2</v>
      </c>
    </row>
    <row r="1145" spans="1:30" x14ac:dyDescent="0.35">
      <c r="A1145" t="s">
        <v>403</v>
      </c>
      <c r="B1145">
        <v>1123</v>
      </c>
      <c r="C1145" t="s">
        <v>3176</v>
      </c>
      <c r="D1145">
        <v>44702</v>
      </c>
      <c r="E1145" t="s">
        <v>3165</v>
      </c>
      <c r="F1145" t="s">
        <v>396</v>
      </c>
      <c r="H1145">
        <v>1.2</v>
      </c>
      <c r="I1145">
        <v>1</v>
      </c>
      <c r="K1145" t="s">
        <v>843</v>
      </c>
      <c r="L1145" t="s">
        <v>397</v>
      </c>
      <c r="M1145" t="s">
        <v>398</v>
      </c>
      <c r="N1145" t="s">
        <v>426</v>
      </c>
      <c r="O1145">
        <v>1</v>
      </c>
      <c r="P1145" t="s">
        <v>306</v>
      </c>
      <c r="Q1145" s="164">
        <v>38726</v>
      </c>
      <c r="R1145" s="164">
        <v>38961</v>
      </c>
      <c r="T1145" t="s">
        <v>3167</v>
      </c>
      <c r="V1145" t="s">
        <v>3168</v>
      </c>
      <c r="W1145" t="s">
        <v>3169</v>
      </c>
      <c r="X1145" t="s">
        <v>3165</v>
      </c>
      <c r="Y1145" t="s">
        <v>3168</v>
      </c>
      <c r="Z1145" t="s">
        <v>3204</v>
      </c>
      <c r="AA1145" t="s">
        <v>1</v>
      </c>
      <c r="AC1145" t="s">
        <v>366</v>
      </c>
      <c r="AD1145" s="176">
        <v>1.2</v>
      </c>
    </row>
    <row r="1146" spans="1:30" x14ac:dyDescent="0.35">
      <c r="A1146" t="s">
        <v>447</v>
      </c>
      <c r="B1146">
        <v>1196</v>
      </c>
      <c r="C1146" t="s">
        <v>3165</v>
      </c>
      <c r="D1146">
        <v>44702</v>
      </c>
      <c r="E1146" t="s">
        <v>3165</v>
      </c>
      <c r="F1146" t="s">
        <v>396</v>
      </c>
      <c r="H1146">
        <v>1.2</v>
      </c>
      <c r="I1146">
        <v>1</v>
      </c>
      <c r="K1146" t="s">
        <v>296</v>
      </c>
      <c r="L1146" t="s">
        <v>397</v>
      </c>
      <c r="M1146" t="s">
        <v>398</v>
      </c>
      <c r="N1146" t="s">
        <v>426</v>
      </c>
      <c r="O1146">
        <v>1</v>
      </c>
      <c r="P1146" t="s">
        <v>306</v>
      </c>
      <c r="Q1146" s="164">
        <v>38023</v>
      </c>
      <c r="R1146" s="164">
        <v>38231</v>
      </c>
      <c r="T1146" t="s">
        <v>3167</v>
      </c>
      <c r="V1146" t="s">
        <v>3168</v>
      </c>
      <c r="W1146" t="s">
        <v>3169</v>
      </c>
      <c r="X1146" t="s">
        <v>3165</v>
      </c>
      <c r="Y1146" t="s">
        <v>3168</v>
      </c>
      <c r="Z1146" t="s">
        <v>3205</v>
      </c>
      <c r="AC1146" t="s">
        <v>366</v>
      </c>
      <c r="AD1146" s="176">
        <v>1.2</v>
      </c>
    </row>
    <row r="1147" spans="1:30" x14ac:dyDescent="0.35">
      <c r="A1147" t="s">
        <v>494</v>
      </c>
      <c r="B1147">
        <v>1179</v>
      </c>
      <c r="C1147" t="s">
        <v>3165</v>
      </c>
      <c r="D1147">
        <v>44702</v>
      </c>
      <c r="E1147" t="s">
        <v>3165</v>
      </c>
      <c r="F1147" t="s">
        <v>396</v>
      </c>
      <c r="H1147">
        <v>1.2</v>
      </c>
      <c r="I1147">
        <v>1</v>
      </c>
      <c r="K1147" t="s">
        <v>296</v>
      </c>
      <c r="L1147" t="s">
        <v>397</v>
      </c>
      <c r="M1147" t="s">
        <v>398</v>
      </c>
      <c r="N1147" t="s">
        <v>426</v>
      </c>
      <c r="O1147">
        <v>1</v>
      </c>
      <c r="P1147" t="s">
        <v>306</v>
      </c>
      <c r="Q1147" s="164">
        <v>37202</v>
      </c>
      <c r="R1147" s="164">
        <v>37135</v>
      </c>
      <c r="T1147" t="s">
        <v>3167</v>
      </c>
      <c r="V1147" t="s">
        <v>3168</v>
      </c>
      <c r="W1147" t="s">
        <v>3169</v>
      </c>
      <c r="X1147" t="s">
        <v>3165</v>
      </c>
      <c r="Y1147" t="s">
        <v>3168</v>
      </c>
      <c r="Z1147" t="s">
        <v>3206</v>
      </c>
      <c r="AC1147" t="s">
        <v>366</v>
      </c>
      <c r="AD1147" s="176">
        <v>1.2</v>
      </c>
    </row>
    <row r="1148" spans="1:30" x14ac:dyDescent="0.35">
      <c r="A1148" t="s">
        <v>414</v>
      </c>
      <c r="B1148">
        <v>1221</v>
      </c>
      <c r="C1148" t="s">
        <v>3207</v>
      </c>
      <c r="D1148">
        <v>44702</v>
      </c>
      <c r="E1148" t="s">
        <v>3165</v>
      </c>
      <c r="F1148" t="s">
        <v>396</v>
      </c>
      <c r="H1148">
        <v>1.2</v>
      </c>
      <c r="I1148">
        <v>1</v>
      </c>
      <c r="K1148" t="s">
        <v>404</v>
      </c>
      <c r="L1148" t="s">
        <v>397</v>
      </c>
      <c r="M1148" t="s">
        <v>398</v>
      </c>
      <c r="N1148" t="s">
        <v>426</v>
      </c>
      <c r="O1148">
        <v>1</v>
      </c>
      <c r="P1148" t="s">
        <v>306</v>
      </c>
      <c r="Q1148" t="s">
        <v>3208</v>
      </c>
      <c r="R1148" s="164">
        <v>39814</v>
      </c>
      <c r="S1148" s="164">
        <v>45536</v>
      </c>
      <c r="T1148" t="s">
        <v>3167</v>
      </c>
      <c r="V1148" t="s">
        <v>3168</v>
      </c>
      <c r="W1148" t="s">
        <v>3169</v>
      </c>
      <c r="X1148" t="s">
        <v>3165</v>
      </c>
      <c r="Y1148" t="s">
        <v>3168</v>
      </c>
      <c r="Z1148" t="s">
        <v>3209</v>
      </c>
      <c r="AC1148" t="s">
        <v>366</v>
      </c>
      <c r="AD1148" s="176">
        <v>1.2</v>
      </c>
    </row>
    <row r="1149" spans="1:30" x14ac:dyDescent="0.35">
      <c r="A1149" t="s">
        <v>419</v>
      </c>
      <c r="B1149">
        <v>1174</v>
      </c>
      <c r="C1149" t="s">
        <v>3210</v>
      </c>
      <c r="D1149">
        <v>44702</v>
      </c>
      <c r="E1149" t="s">
        <v>3165</v>
      </c>
      <c r="F1149" t="s">
        <v>396</v>
      </c>
      <c r="H1149">
        <v>1.2</v>
      </c>
      <c r="I1149">
        <v>1</v>
      </c>
      <c r="K1149" t="s">
        <v>296</v>
      </c>
      <c r="L1149" t="s">
        <v>397</v>
      </c>
      <c r="M1149" t="s">
        <v>398</v>
      </c>
      <c r="N1149" t="s">
        <v>426</v>
      </c>
      <c r="O1149">
        <v>1</v>
      </c>
      <c r="P1149" t="s">
        <v>306</v>
      </c>
      <c r="Q1149" t="s">
        <v>981</v>
      </c>
      <c r="R1149" s="164">
        <v>38961</v>
      </c>
      <c r="T1149" t="s">
        <v>3167</v>
      </c>
      <c r="V1149" t="s">
        <v>3168</v>
      </c>
      <c r="W1149" t="s">
        <v>3169</v>
      </c>
      <c r="X1149" t="s">
        <v>3165</v>
      </c>
      <c r="Y1149" t="s">
        <v>3168</v>
      </c>
      <c r="Z1149" t="s">
        <v>3211</v>
      </c>
      <c r="AC1149" t="s">
        <v>366</v>
      </c>
      <c r="AD1149" s="176">
        <v>1.2</v>
      </c>
    </row>
    <row r="1150" spans="1:30" x14ac:dyDescent="0.35">
      <c r="A1150" t="s">
        <v>314</v>
      </c>
      <c r="B1150">
        <v>1265</v>
      </c>
      <c r="C1150" t="s">
        <v>3212</v>
      </c>
      <c r="D1150">
        <v>44702</v>
      </c>
      <c r="E1150" t="s">
        <v>3165</v>
      </c>
      <c r="F1150" t="s">
        <v>396</v>
      </c>
      <c r="H1150">
        <v>1.2</v>
      </c>
      <c r="I1150">
        <v>1</v>
      </c>
      <c r="K1150" t="s">
        <v>404</v>
      </c>
      <c r="L1150" t="s">
        <v>397</v>
      </c>
      <c r="M1150" t="s">
        <v>398</v>
      </c>
      <c r="N1150" t="s">
        <v>426</v>
      </c>
      <c r="O1150">
        <v>1</v>
      </c>
      <c r="P1150" t="s">
        <v>306</v>
      </c>
      <c r="Q1150" t="s">
        <v>478</v>
      </c>
      <c r="R1150" s="164">
        <v>39692</v>
      </c>
      <c r="S1150" s="164">
        <v>45536</v>
      </c>
      <c r="T1150" t="s">
        <v>3167</v>
      </c>
      <c r="V1150" t="s">
        <v>3168</v>
      </c>
      <c r="W1150" t="s">
        <v>3169</v>
      </c>
      <c r="X1150" t="s">
        <v>3165</v>
      </c>
      <c r="Y1150" t="s">
        <v>3168</v>
      </c>
      <c r="Z1150" t="s">
        <v>3213</v>
      </c>
      <c r="AC1150" t="s">
        <v>366</v>
      </c>
      <c r="AD1150" s="176">
        <v>1.2</v>
      </c>
    </row>
    <row r="1151" spans="1:30" x14ac:dyDescent="0.35">
      <c r="A1151" t="s">
        <v>711</v>
      </c>
      <c r="B1151">
        <v>1244</v>
      </c>
      <c r="C1151" t="s">
        <v>3193</v>
      </c>
      <c r="D1151">
        <v>44702</v>
      </c>
      <c r="E1151" t="s">
        <v>3165</v>
      </c>
      <c r="F1151" t="s">
        <v>396</v>
      </c>
      <c r="H1151">
        <v>1.2</v>
      </c>
      <c r="I1151">
        <v>1</v>
      </c>
      <c r="K1151" t="s">
        <v>296</v>
      </c>
      <c r="L1151" t="s">
        <v>397</v>
      </c>
      <c r="M1151" t="s">
        <v>398</v>
      </c>
      <c r="N1151" t="s">
        <v>426</v>
      </c>
      <c r="O1151">
        <v>1</v>
      </c>
      <c r="P1151" t="s">
        <v>306</v>
      </c>
      <c r="Q1151" s="164">
        <v>40552</v>
      </c>
      <c r="R1151" s="164">
        <v>40787</v>
      </c>
      <c r="T1151" t="s">
        <v>3167</v>
      </c>
      <c r="V1151" t="s">
        <v>3168</v>
      </c>
      <c r="W1151" t="s">
        <v>3169</v>
      </c>
      <c r="X1151" t="s">
        <v>3165</v>
      </c>
      <c r="Y1151" t="s">
        <v>3168</v>
      </c>
      <c r="Z1151" t="s">
        <v>3214</v>
      </c>
      <c r="AC1151" t="s">
        <v>366</v>
      </c>
      <c r="AD1151" s="176">
        <v>1.2</v>
      </c>
    </row>
    <row r="1152" spans="1:30" x14ac:dyDescent="0.35">
      <c r="A1152" t="s">
        <v>499</v>
      </c>
      <c r="B1152">
        <v>1191</v>
      </c>
      <c r="C1152" t="s">
        <v>3165</v>
      </c>
      <c r="D1152">
        <v>44702</v>
      </c>
      <c r="E1152" t="s">
        <v>3165</v>
      </c>
      <c r="F1152" t="s">
        <v>396</v>
      </c>
      <c r="H1152">
        <v>1.2</v>
      </c>
      <c r="I1152">
        <v>1</v>
      </c>
      <c r="K1152" t="s">
        <v>404</v>
      </c>
      <c r="L1152" t="s">
        <v>397</v>
      </c>
      <c r="M1152" t="s">
        <v>398</v>
      </c>
      <c r="N1152" t="s">
        <v>426</v>
      </c>
      <c r="O1152">
        <v>1</v>
      </c>
      <c r="P1152" t="s">
        <v>306</v>
      </c>
      <c r="Q1152" s="164">
        <v>38726</v>
      </c>
      <c r="R1152" s="164">
        <v>38961</v>
      </c>
      <c r="S1152" s="164">
        <v>41883</v>
      </c>
      <c r="T1152" t="s">
        <v>3167</v>
      </c>
      <c r="V1152" t="s">
        <v>3168</v>
      </c>
      <c r="W1152" t="s">
        <v>3169</v>
      </c>
      <c r="X1152" t="s">
        <v>3165</v>
      </c>
      <c r="Y1152" t="s">
        <v>3168</v>
      </c>
      <c r="Z1152" t="s">
        <v>3215</v>
      </c>
      <c r="AC1152" t="s">
        <v>366</v>
      </c>
      <c r="AD1152" s="176">
        <v>1.2</v>
      </c>
    </row>
    <row r="1153" spans="1:31" x14ac:dyDescent="0.35">
      <c r="A1153" t="s">
        <v>566</v>
      </c>
      <c r="B1153">
        <v>1137</v>
      </c>
      <c r="C1153" t="s">
        <v>3165</v>
      </c>
      <c r="D1153">
        <v>44702</v>
      </c>
      <c r="E1153" t="s">
        <v>3165</v>
      </c>
      <c r="F1153" t="s">
        <v>396</v>
      </c>
      <c r="H1153">
        <v>1.2</v>
      </c>
      <c r="I1153">
        <v>1</v>
      </c>
      <c r="K1153" t="s">
        <v>404</v>
      </c>
      <c r="L1153" t="s">
        <v>397</v>
      </c>
      <c r="M1153" t="s">
        <v>398</v>
      </c>
      <c r="N1153" t="s">
        <v>426</v>
      </c>
      <c r="O1153">
        <v>1</v>
      </c>
      <c r="P1153" t="s">
        <v>306</v>
      </c>
      <c r="Q1153" s="164">
        <v>33612</v>
      </c>
      <c r="R1153" s="164">
        <v>33848</v>
      </c>
      <c r="S1153" s="164">
        <v>39195</v>
      </c>
      <c r="T1153" t="s">
        <v>3167</v>
      </c>
      <c r="V1153" t="s">
        <v>3168</v>
      </c>
      <c r="W1153" t="s">
        <v>3169</v>
      </c>
      <c r="X1153" t="s">
        <v>3165</v>
      </c>
      <c r="Y1153" t="s">
        <v>3168</v>
      </c>
      <c r="Z1153" t="s">
        <v>3216</v>
      </c>
      <c r="AC1153" t="s">
        <v>366</v>
      </c>
      <c r="AD1153" s="176">
        <v>1.2</v>
      </c>
    </row>
    <row r="1154" spans="1:31" x14ac:dyDescent="0.35">
      <c r="A1154" t="s">
        <v>566</v>
      </c>
      <c r="B1154">
        <v>1264</v>
      </c>
      <c r="C1154" t="s">
        <v>3217</v>
      </c>
      <c r="D1154">
        <v>44702</v>
      </c>
      <c r="E1154" t="s">
        <v>3165</v>
      </c>
      <c r="F1154" t="s">
        <v>396</v>
      </c>
      <c r="H1154">
        <v>1.2</v>
      </c>
      <c r="I1154">
        <v>1</v>
      </c>
      <c r="K1154" t="s">
        <v>296</v>
      </c>
      <c r="L1154" t="s">
        <v>397</v>
      </c>
      <c r="M1154" t="s">
        <v>398</v>
      </c>
      <c r="N1154" t="s">
        <v>426</v>
      </c>
      <c r="O1154">
        <v>1</v>
      </c>
      <c r="P1154" t="s">
        <v>306</v>
      </c>
      <c r="Q1154" s="164">
        <v>41283</v>
      </c>
      <c r="R1154" s="164">
        <v>41518</v>
      </c>
      <c r="T1154" t="s">
        <v>3167</v>
      </c>
      <c r="V1154" t="s">
        <v>3168</v>
      </c>
      <c r="W1154" t="s">
        <v>3169</v>
      </c>
      <c r="X1154" t="s">
        <v>3165</v>
      </c>
      <c r="Y1154" t="s">
        <v>3168</v>
      </c>
      <c r="Z1154" t="s">
        <v>3218</v>
      </c>
      <c r="AC1154" t="s">
        <v>366</v>
      </c>
      <c r="AD1154" s="176">
        <v>1.2</v>
      </c>
    </row>
    <row r="1155" spans="1:31" x14ac:dyDescent="0.35">
      <c r="A1155" t="s">
        <v>438</v>
      </c>
      <c r="B1155">
        <v>1179</v>
      </c>
      <c r="C1155" t="s">
        <v>3165</v>
      </c>
      <c r="D1155">
        <v>44702</v>
      </c>
      <c r="E1155" t="s">
        <v>3165</v>
      </c>
      <c r="F1155" t="s">
        <v>396</v>
      </c>
      <c r="H1155">
        <v>1.2</v>
      </c>
      <c r="I1155">
        <v>1</v>
      </c>
      <c r="K1155" t="s">
        <v>296</v>
      </c>
      <c r="L1155" t="s">
        <v>397</v>
      </c>
      <c r="M1155" t="s">
        <v>398</v>
      </c>
      <c r="N1155" t="s">
        <v>426</v>
      </c>
      <c r="O1155">
        <v>1</v>
      </c>
      <c r="P1155" t="s">
        <v>306</v>
      </c>
      <c r="Q1155" s="164">
        <v>38085</v>
      </c>
      <c r="R1155" s="164">
        <v>38231</v>
      </c>
      <c r="T1155" t="s">
        <v>3167</v>
      </c>
      <c r="V1155" t="s">
        <v>3168</v>
      </c>
      <c r="W1155" t="s">
        <v>3169</v>
      </c>
      <c r="X1155" t="s">
        <v>3165</v>
      </c>
      <c r="Y1155" t="s">
        <v>3168</v>
      </c>
      <c r="Z1155" t="s">
        <v>3219</v>
      </c>
      <c r="AC1155" t="s">
        <v>366</v>
      </c>
      <c r="AD1155" s="176">
        <v>1.2</v>
      </c>
    </row>
    <row r="1156" spans="1:31" x14ac:dyDescent="0.35">
      <c r="A1156" t="s">
        <v>482</v>
      </c>
      <c r="B1156">
        <v>1197</v>
      </c>
      <c r="C1156" t="s">
        <v>3178</v>
      </c>
      <c r="D1156">
        <v>44704</v>
      </c>
      <c r="E1156" t="s">
        <v>3178</v>
      </c>
      <c r="F1156" t="s">
        <v>396</v>
      </c>
      <c r="H1156" s="174">
        <f>AD1156</f>
        <v>1.2</v>
      </c>
      <c r="I1156">
        <v>0.4</v>
      </c>
      <c r="K1156" t="s">
        <v>0</v>
      </c>
      <c r="L1156" t="s">
        <v>502</v>
      </c>
      <c r="M1156" t="s">
        <v>398</v>
      </c>
      <c r="N1156" t="s">
        <v>426</v>
      </c>
      <c r="O1156">
        <v>0.5</v>
      </c>
      <c r="P1156" t="s">
        <v>306</v>
      </c>
      <c r="Q1156" t="s">
        <v>3220</v>
      </c>
      <c r="R1156" s="164">
        <v>39692</v>
      </c>
      <c r="T1156" t="s">
        <v>3221</v>
      </c>
      <c r="V1156" t="s">
        <v>3222</v>
      </c>
      <c r="W1156" t="s">
        <v>3169</v>
      </c>
      <c r="X1156" t="s">
        <v>3165</v>
      </c>
      <c r="Y1156" t="s">
        <v>3168</v>
      </c>
      <c r="Z1156" t="s">
        <v>3223</v>
      </c>
      <c r="AC1156" t="s">
        <v>366</v>
      </c>
      <c r="AD1156" s="176">
        <v>1.2</v>
      </c>
      <c r="AE1156" s="177" t="s">
        <v>16953</v>
      </c>
    </row>
    <row r="1157" spans="1:31" x14ac:dyDescent="0.35">
      <c r="A1157" t="s">
        <v>454</v>
      </c>
      <c r="B1157">
        <v>1419</v>
      </c>
      <c r="C1157" t="s">
        <v>3224</v>
      </c>
      <c r="D1157">
        <v>44900</v>
      </c>
      <c r="E1157" t="s">
        <v>3225</v>
      </c>
      <c r="F1157" t="s">
        <v>396</v>
      </c>
      <c r="H1157">
        <v>2.6</v>
      </c>
      <c r="I1157">
        <v>1.4</v>
      </c>
      <c r="K1157" t="s">
        <v>296</v>
      </c>
      <c r="L1157" t="s">
        <v>640</v>
      </c>
      <c r="M1157" t="s">
        <v>398</v>
      </c>
      <c r="N1157" t="s">
        <v>3226</v>
      </c>
      <c r="O1157">
        <v>1</v>
      </c>
      <c r="P1157" t="s">
        <v>306</v>
      </c>
      <c r="Q1157" t="s">
        <v>1649</v>
      </c>
      <c r="R1157" s="164">
        <v>40787</v>
      </c>
      <c r="T1157" t="s">
        <v>3227</v>
      </c>
      <c r="V1157" t="s">
        <v>3228</v>
      </c>
      <c r="W1157" t="s">
        <v>3229</v>
      </c>
      <c r="X1157" t="s">
        <v>3225</v>
      </c>
      <c r="Y1157" t="s">
        <v>3230</v>
      </c>
      <c r="Z1157" t="s">
        <v>3231</v>
      </c>
      <c r="AC1157" t="s">
        <v>341</v>
      </c>
      <c r="AD1157" s="176">
        <v>1.4</v>
      </c>
    </row>
    <row r="1158" spans="1:31" x14ac:dyDescent="0.35">
      <c r="A1158" t="s">
        <v>291</v>
      </c>
      <c r="B1158">
        <v>1147</v>
      </c>
      <c r="C1158" t="s">
        <v>3228</v>
      </c>
      <c r="D1158">
        <v>44900</v>
      </c>
      <c r="E1158" t="s">
        <v>3225</v>
      </c>
      <c r="F1158" t="s">
        <v>396</v>
      </c>
      <c r="H1158">
        <v>2.6</v>
      </c>
      <c r="I1158">
        <v>1.4</v>
      </c>
      <c r="K1158" t="s">
        <v>296</v>
      </c>
      <c r="L1158" t="s">
        <v>397</v>
      </c>
      <c r="M1158" t="s">
        <v>398</v>
      </c>
      <c r="N1158" t="s">
        <v>3226</v>
      </c>
      <c r="O1158">
        <v>1</v>
      </c>
      <c r="P1158" t="s">
        <v>1</v>
      </c>
      <c r="Q1158" s="164">
        <v>41283</v>
      </c>
      <c r="R1158" s="164">
        <v>41518</v>
      </c>
      <c r="T1158" t="s">
        <v>3227</v>
      </c>
      <c r="V1158" t="s">
        <v>3228</v>
      </c>
      <c r="W1158" t="s">
        <v>3229</v>
      </c>
      <c r="X1158" t="s">
        <v>3225</v>
      </c>
      <c r="Y1158" t="s">
        <v>3230</v>
      </c>
      <c r="Z1158" t="s">
        <v>3232</v>
      </c>
      <c r="AC1158" t="s">
        <v>338</v>
      </c>
      <c r="AD1158" s="176">
        <v>1.4</v>
      </c>
    </row>
    <row r="1159" spans="1:31" x14ac:dyDescent="0.35">
      <c r="A1159" t="s">
        <v>469</v>
      </c>
      <c r="B1159">
        <v>1082</v>
      </c>
      <c r="C1159" t="s">
        <v>3225</v>
      </c>
      <c r="D1159">
        <v>44900</v>
      </c>
      <c r="E1159" t="s">
        <v>3225</v>
      </c>
      <c r="F1159" t="s">
        <v>396</v>
      </c>
      <c r="H1159">
        <v>2.6</v>
      </c>
      <c r="I1159">
        <v>1.4</v>
      </c>
      <c r="K1159" t="s">
        <v>296</v>
      </c>
      <c r="L1159" t="s">
        <v>1218</v>
      </c>
      <c r="M1159" t="s">
        <v>398</v>
      </c>
      <c r="N1159" t="s">
        <v>3226</v>
      </c>
      <c r="O1159">
        <v>1</v>
      </c>
      <c r="P1159" t="s">
        <v>306</v>
      </c>
      <c r="Q1159" s="164">
        <v>31421</v>
      </c>
      <c r="R1159" s="164">
        <v>31656</v>
      </c>
      <c r="T1159" t="s">
        <v>3227</v>
      </c>
      <c r="V1159" t="s">
        <v>3228</v>
      </c>
      <c r="W1159" t="s">
        <v>3229</v>
      </c>
      <c r="X1159" t="s">
        <v>3225</v>
      </c>
      <c r="Y1159" t="s">
        <v>3230</v>
      </c>
      <c r="Z1159" t="s">
        <v>3233</v>
      </c>
      <c r="AC1159" t="s">
        <v>341</v>
      </c>
      <c r="AD1159" s="176">
        <v>1.4</v>
      </c>
    </row>
    <row r="1160" spans="1:31" x14ac:dyDescent="0.35">
      <c r="A1160" t="s">
        <v>324</v>
      </c>
      <c r="B1160">
        <v>1200</v>
      </c>
      <c r="C1160" t="s">
        <v>3225</v>
      </c>
      <c r="D1160">
        <v>44900</v>
      </c>
      <c r="E1160" t="s">
        <v>3225</v>
      </c>
      <c r="F1160" t="s">
        <v>396</v>
      </c>
      <c r="H1160">
        <v>2.6</v>
      </c>
      <c r="I1160">
        <v>1.4</v>
      </c>
      <c r="K1160" t="s">
        <v>296</v>
      </c>
      <c r="L1160" t="s">
        <v>397</v>
      </c>
      <c r="M1160" t="s">
        <v>398</v>
      </c>
      <c r="N1160" t="s">
        <v>3226</v>
      </c>
      <c r="O1160">
        <v>1</v>
      </c>
      <c r="P1160" t="s">
        <v>306</v>
      </c>
      <c r="Q1160" t="s">
        <v>909</v>
      </c>
      <c r="R1160" s="164">
        <v>39326</v>
      </c>
      <c r="T1160" t="s">
        <v>3227</v>
      </c>
      <c r="V1160" t="s">
        <v>3228</v>
      </c>
      <c r="W1160" t="s">
        <v>3229</v>
      </c>
      <c r="X1160" t="s">
        <v>3225</v>
      </c>
      <c r="Y1160" t="s">
        <v>3230</v>
      </c>
      <c r="Z1160" t="s">
        <v>3234</v>
      </c>
      <c r="AC1160" t="s">
        <v>341</v>
      </c>
      <c r="AD1160" s="176">
        <v>1.4</v>
      </c>
    </row>
    <row r="1161" spans="1:31" x14ac:dyDescent="0.35">
      <c r="A1161" t="s">
        <v>309</v>
      </c>
      <c r="B1161">
        <v>1094</v>
      </c>
      <c r="C1161" t="s">
        <v>3225</v>
      </c>
      <c r="D1161">
        <v>44900</v>
      </c>
      <c r="E1161" t="s">
        <v>3225</v>
      </c>
      <c r="F1161" t="s">
        <v>396</v>
      </c>
      <c r="H1161">
        <v>2.6</v>
      </c>
      <c r="I1161">
        <v>1.4</v>
      </c>
      <c r="K1161" t="s">
        <v>404</v>
      </c>
      <c r="L1161" t="s">
        <v>1218</v>
      </c>
      <c r="M1161" t="s">
        <v>398</v>
      </c>
      <c r="N1161" t="s">
        <v>3226</v>
      </c>
      <c r="O1161">
        <v>1</v>
      </c>
      <c r="P1161" t="s">
        <v>306</v>
      </c>
      <c r="Q1161" s="164">
        <v>34708</v>
      </c>
      <c r="R1161" s="164">
        <v>34943</v>
      </c>
      <c r="S1161" s="164">
        <v>45043</v>
      </c>
      <c r="T1161" t="s">
        <v>3227</v>
      </c>
      <c r="V1161" t="s">
        <v>3228</v>
      </c>
      <c r="W1161" t="s">
        <v>3229</v>
      </c>
      <c r="X1161" t="s">
        <v>3225</v>
      </c>
      <c r="Y1161" t="s">
        <v>3230</v>
      </c>
      <c r="Z1161" t="s">
        <v>3235</v>
      </c>
      <c r="AC1161" t="s">
        <v>341</v>
      </c>
      <c r="AD1161" s="176">
        <v>1.4</v>
      </c>
    </row>
    <row r="1162" spans="1:31" x14ac:dyDescent="0.35">
      <c r="A1162" t="s">
        <v>476</v>
      </c>
      <c r="B1162">
        <v>1228</v>
      </c>
      <c r="C1162" t="s">
        <v>3225</v>
      </c>
      <c r="D1162">
        <v>44900</v>
      </c>
      <c r="E1162" t="s">
        <v>3225</v>
      </c>
      <c r="F1162" t="s">
        <v>396</v>
      </c>
      <c r="H1162">
        <v>2.6</v>
      </c>
      <c r="I1162">
        <v>1.4</v>
      </c>
      <c r="K1162" t="s">
        <v>296</v>
      </c>
      <c r="L1162" t="s">
        <v>397</v>
      </c>
      <c r="M1162" t="s">
        <v>398</v>
      </c>
      <c r="N1162" t="s">
        <v>3226</v>
      </c>
      <c r="O1162">
        <v>1</v>
      </c>
      <c r="P1162" t="s">
        <v>306</v>
      </c>
      <c r="Q1162" t="s">
        <v>3236</v>
      </c>
      <c r="R1162" s="164">
        <v>37500</v>
      </c>
      <c r="T1162" t="s">
        <v>3227</v>
      </c>
      <c r="V1162" t="s">
        <v>3228</v>
      </c>
      <c r="W1162" t="s">
        <v>3229</v>
      </c>
      <c r="X1162" t="s">
        <v>3225</v>
      </c>
      <c r="Y1162" t="s">
        <v>3230</v>
      </c>
      <c r="Z1162" t="s">
        <v>3237</v>
      </c>
      <c r="AC1162" t="s">
        <v>341</v>
      </c>
      <c r="AD1162" s="176">
        <v>1.4</v>
      </c>
    </row>
    <row r="1163" spans="1:31" x14ac:dyDescent="0.35">
      <c r="A1163" t="s">
        <v>482</v>
      </c>
      <c r="B1163">
        <v>1205</v>
      </c>
      <c r="C1163" t="s">
        <v>3225</v>
      </c>
      <c r="D1163">
        <v>44900</v>
      </c>
      <c r="E1163" t="s">
        <v>3225</v>
      </c>
      <c r="F1163" t="s">
        <v>396</v>
      </c>
      <c r="H1163">
        <v>2.6</v>
      </c>
      <c r="I1163">
        <v>1.4</v>
      </c>
      <c r="K1163" t="s">
        <v>296</v>
      </c>
      <c r="L1163" t="s">
        <v>397</v>
      </c>
      <c r="M1163" t="s">
        <v>398</v>
      </c>
      <c r="N1163" t="s">
        <v>3226</v>
      </c>
      <c r="O1163">
        <v>1</v>
      </c>
      <c r="P1163" t="s">
        <v>306</v>
      </c>
      <c r="Q1163" s="164">
        <v>39818</v>
      </c>
      <c r="R1163" s="164">
        <v>39934</v>
      </c>
      <c r="T1163" t="s">
        <v>3227</v>
      </c>
      <c r="V1163" t="s">
        <v>3228</v>
      </c>
      <c r="W1163" t="s">
        <v>3229</v>
      </c>
      <c r="X1163" t="s">
        <v>3225</v>
      </c>
      <c r="Y1163" t="s">
        <v>3230</v>
      </c>
      <c r="Z1163" t="s">
        <v>3238</v>
      </c>
      <c r="AC1163" t="s">
        <v>341</v>
      </c>
      <c r="AD1163" s="176">
        <v>1.4</v>
      </c>
    </row>
    <row r="1164" spans="1:31" x14ac:dyDescent="0.35">
      <c r="A1164" t="s">
        <v>432</v>
      </c>
      <c r="B1164">
        <v>1064</v>
      </c>
      <c r="C1164" t="s">
        <v>3239</v>
      </c>
      <c r="D1164">
        <v>44900</v>
      </c>
      <c r="E1164" t="s">
        <v>3225</v>
      </c>
      <c r="F1164" t="s">
        <v>396</v>
      </c>
      <c r="H1164">
        <v>2.6</v>
      </c>
      <c r="I1164">
        <v>1.4</v>
      </c>
      <c r="K1164" t="s">
        <v>404</v>
      </c>
      <c r="L1164" t="s">
        <v>410</v>
      </c>
      <c r="M1164" t="s">
        <v>398</v>
      </c>
      <c r="N1164" t="s">
        <v>3226</v>
      </c>
      <c r="O1164">
        <v>1</v>
      </c>
      <c r="P1164" t="s">
        <v>306</v>
      </c>
      <c r="Q1164" s="164">
        <v>35804</v>
      </c>
      <c r="R1164" s="164">
        <v>36039</v>
      </c>
      <c r="S1164" s="164">
        <v>36039</v>
      </c>
      <c r="T1164" t="s">
        <v>3227</v>
      </c>
      <c r="V1164" t="s">
        <v>3228</v>
      </c>
      <c r="W1164" t="s">
        <v>3229</v>
      </c>
      <c r="X1164" t="s">
        <v>3225</v>
      </c>
      <c r="Y1164" t="s">
        <v>3230</v>
      </c>
      <c r="Z1164" t="s">
        <v>3240</v>
      </c>
      <c r="AC1164" t="s">
        <v>341</v>
      </c>
      <c r="AD1164" s="176">
        <v>1.4</v>
      </c>
    </row>
    <row r="1165" spans="1:31" x14ac:dyDescent="0.35">
      <c r="A1165" t="s">
        <v>432</v>
      </c>
      <c r="B1165">
        <v>1164</v>
      </c>
      <c r="C1165" t="s">
        <v>3241</v>
      </c>
      <c r="D1165">
        <v>44900</v>
      </c>
      <c r="E1165" t="s">
        <v>3225</v>
      </c>
      <c r="F1165" t="s">
        <v>396</v>
      </c>
      <c r="H1165">
        <v>2.6</v>
      </c>
      <c r="I1165">
        <v>1.4</v>
      </c>
      <c r="K1165" t="s">
        <v>404</v>
      </c>
      <c r="L1165" t="s">
        <v>397</v>
      </c>
      <c r="M1165" t="s">
        <v>398</v>
      </c>
      <c r="N1165" t="s">
        <v>3226</v>
      </c>
      <c r="O1165">
        <v>1</v>
      </c>
      <c r="P1165" t="s">
        <v>306</v>
      </c>
      <c r="Q1165" s="164">
        <v>34708</v>
      </c>
      <c r="R1165" s="164">
        <v>34943</v>
      </c>
      <c r="S1165" s="164">
        <v>40148</v>
      </c>
      <c r="T1165" t="s">
        <v>3227</v>
      </c>
      <c r="V1165" t="s">
        <v>3228</v>
      </c>
      <c r="W1165" t="s">
        <v>3229</v>
      </c>
      <c r="X1165" t="s">
        <v>3225</v>
      </c>
      <c r="Y1165" t="s">
        <v>3230</v>
      </c>
      <c r="Z1165" t="s">
        <v>3242</v>
      </c>
      <c r="AC1165" t="s">
        <v>341</v>
      </c>
      <c r="AD1165" s="176">
        <v>1.4</v>
      </c>
    </row>
    <row r="1166" spans="1:31" x14ac:dyDescent="0.35">
      <c r="A1166" t="s">
        <v>432</v>
      </c>
      <c r="B1166">
        <v>1310</v>
      </c>
      <c r="C1166" t="s">
        <v>3225</v>
      </c>
      <c r="D1166">
        <v>44900</v>
      </c>
      <c r="E1166" t="s">
        <v>3225</v>
      </c>
      <c r="F1166" t="s">
        <v>396</v>
      </c>
      <c r="G1166" s="163">
        <v>6800</v>
      </c>
      <c r="H1166">
        <v>2.6</v>
      </c>
      <c r="I1166">
        <v>1.4</v>
      </c>
      <c r="J1166" t="s">
        <v>295</v>
      </c>
      <c r="K1166" t="s">
        <v>296</v>
      </c>
      <c r="L1166" t="s">
        <v>397</v>
      </c>
      <c r="M1166" t="s">
        <v>398</v>
      </c>
      <c r="N1166" t="s">
        <v>3226</v>
      </c>
      <c r="O1166">
        <v>1</v>
      </c>
      <c r="P1166" t="s">
        <v>306</v>
      </c>
      <c r="Q1166" s="164">
        <v>42919</v>
      </c>
      <c r="R1166" s="164">
        <v>43221</v>
      </c>
      <c r="T1166" t="s">
        <v>3227</v>
      </c>
      <c r="V1166" t="s">
        <v>3228</v>
      </c>
      <c r="W1166" t="s">
        <v>3229</v>
      </c>
      <c r="X1166" t="s">
        <v>3225</v>
      </c>
      <c r="Y1166" t="s">
        <v>3230</v>
      </c>
      <c r="Z1166" t="s">
        <v>3243</v>
      </c>
      <c r="AA1166" t="s">
        <v>1</v>
      </c>
      <c r="AB1166" s="164">
        <v>43049</v>
      </c>
      <c r="AC1166" t="s">
        <v>341</v>
      </c>
      <c r="AD1166" s="176">
        <v>1.4</v>
      </c>
    </row>
    <row r="1167" spans="1:31" x14ac:dyDescent="0.35">
      <c r="A1167" t="s">
        <v>584</v>
      </c>
      <c r="B1167">
        <v>1344</v>
      </c>
      <c r="C1167" t="s">
        <v>3225</v>
      </c>
      <c r="D1167">
        <v>44900</v>
      </c>
      <c r="E1167" t="s">
        <v>3225</v>
      </c>
      <c r="F1167" t="s">
        <v>396</v>
      </c>
      <c r="H1167">
        <v>2.6</v>
      </c>
      <c r="I1167">
        <v>1.4</v>
      </c>
      <c r="K1167" t="s">
        <v>296</v>
      </c>
      <c r="L1167" t="s">
        <v>397</v>
      </c>
      <c r="M1167" t="s">
        <v>398</v>
      </c>
      <c r="N1167" t="s">
        <v>3226</v>
      </c>
      <c r="O1167">
        <v>1</v>
      </c>
      <c r="P1167" t="s">
        <v>306</v>
      </c>
      <c r="Q1167" s="164">
        <v>42005</v>
      </c>
      <c r="R1167" s="164">
        <v>42005</v>
      </c>
      <c r="T1167" t="s">
        <v>3227</v>
      </c>
      <c r="V1167" t="s">
        <v>3228</v>
      </c>
      <c r="W1167" t="s">
        <v>3229</v>
      </c>
      <c r="X1167" t="s">
        <v>3225</v>
      </c>
      <c r="Y1167" t="s">
        <v>3230</v>
      </c>
      <c r="Z1167" t="s">
        <v>3244</v>
      </c>
      <c r="AC1167" t="s">
        <v>341</v>
      </c>
      <c r="AD1167" s="176">
        <v>1.4</v>
      </c>
    </row>
    <row r="1168" spans="1:31" x14ac:dyDescent="0.35">
      <c r="A1168" t="s">
        <v>434</v>
      </c>
      <c r="B1168">
        <v>1067</v>
      </c>
      <c r="C1168" t="s">
        <v>3225</v>
      </c>
      <c r="D1168">
        <v>44900</v>
      </c>
      <c r="E1168" t="s">
        <v>3225</v>
      </c>
      <c r="F1168" t="s">
        <v>396</v>
      </c>
      <c r="H1168">
        <v>2.6</v>
      </c>
      <c r="I1168">
        <v>1.4</v>
      </c>
      <c r="K1168" t="s">
        <v>296</v>
      </c>
      <c r="L1168" t="s">
        <v>397</v>
      </c>
      <c r="M1168" t="s">
        <v>398</v>
      </c>
      <c r="N1168" t="s">
        <v>3226</v>
      </c>
      <c r="O1168">
        <v>1</v>
      </c>
      <c r="P1168" t="s">
        <v>306</v>
      </c>
      <c r="Q1168" t="s">
        <v>3011</v>
      </c>
      <c r="R1168" s="164">
        <v>34943</v>
      </c>
      <c r="T1168" t="s">
        <v>3227</v>
      </c>
      <c r="V1168" t="s">
        <v>3228</v>
      </c>
      <c r="W1168" t="s">
        <v>3229</v>
      </c>
      <c r="X1168" t="s">
        <v>3225</v>
      </c>
      <c r="Y1168" t="s">
        <v>3230</v>
      </c>
      <c r="Z1168" t="s">
        <v>3245</v>
      </c>
      <c r="AC1168" t="s">
        <v>341</v>
      </c>
      <c r="AD1168" s="176">
        <v>1.4</v>
      </c>
    </row>
    <row r="1169" spans="1:31" x14ac:dyDescent="0.35">
      <c r="A1169" t="s">
        <v>403</v>
      </c>
      <c r="B1169">
        <v>1129</v>
      </c>
      <c r="C1169" t="s">
        <v>3225</v>
      </c>
      <c r="D1169">
        <v>44900</v>
      </c>
      <c r="E1169" t="s">
        <v>3225</v>
      </c>
      <c r="F1169" t="s">
        <v>396</v>
      </c>
      <c r="H1169">
        <v>2.6</v>
      </c>
      <c r="I1169">
        <v>1.4</v>
      </c>
      <c r="K1169" t="s">
        <v>296</v>
      </c>
      <c r="L1169" t="s">
        <v>397</v>
      </c>
      <c r="M1169" t="s">
        <v>398</v>
      </c>
      <c r="N1169" t="s">
        <v>3226</v>
      </c>
      <c r="O1169">
        <v>1</v>
      </c>
      <c r="P1169" t="s">
        <v>306</v>
      </c>
      <c r="Q1169" t="s">
        <v>3220</v>
      </c>
      <c r="R1169" s="164">
        <v>39692</v>
      </c>
      <c r="T1169" t="s">
        <v>3227</v>
      </c>
      <c r="V1169" t="s">
        <v>3228</v>
      </c>
      <c r="W1169" t="s">
        <v>3229</v>
      </c>
      <c r="X1169" t="s">
        <v>3225</v>
      </c>
      <c r="Y1169" t="s">
        <v>3230</v>
      </c>
      <c r="Z1169" t="s">
        <v>3246</v>
      </c>
      <c r="AC1169" t="s">
        <v>341</v>
      </c>
      <c r="AD1169" s="176">
        <v>1.4</v>
      </c>
    </row>
    <row r="1170" spans="1:31" x14ac:dyDescent="0.35">
      <c r="A1170" t="s">
        <v>494</v>
      </c>
      <c r="B1170">
        <v>1194</v>
      </c>
      <c r="C1170" t="s">
        <v>3225</v>
      </c>
      <c r="D1170">
        <v>44900</v>
      </c>
      <c r="E1170" t="s">
        <v>3225</v>
      </c>
      <c r="F1170" t="s">
        <v>396</v>
      </c>
      <c r="H1170">
        <v>2.6</v>
      </c>
      <c r="I1170">
        <v>1.4</v>
      </c>
      <c r="K1170" t="s">
        <v>843</v>
      </c>
      <c r="L1170" t="s">
        <v>397</v>
      </c>
      <c r="M1170" t="s">
        <v>398</v>
      </c>
      <c r="N1170" t="s">
        <v>3226</v>
      </c>
      <c r="O1170">
        <v>1</v>
      </c>
      <c r="P1170" t="s">
        <v>306</v>
      </c>
      <c r="Q1170" t="s">
        <v>3247</v>
      </c>
      <c r="R1170" s="164">
        <v>39406</v>
      </c>
      <c r="T1170" t="s">
        <v>3227</v>
      </c>
      <c r="V1170" t="s">
        <v>3228</v>
      </c>
      <c r="W1170" t="s">
        <v>3229</v>
      </c>
      <c r="X1170" t="s">
        <v>3225</v>
      </c>
      <c r="Y1170" t="s">
        <v>3230</v>
      </c>
      <c r="Z1170" t="s">
        <v>3248</v>
      </c>
      <c r="AC1170" t="s">
        <v>341</v>
      </c>
      <c r="AD1170" s="176">
        <v>1.4</v>
      </c>
    </row>
    <row r="1171" spans="1:31" x14ac:dyDescent="0.35">
      <c r="A1171" t="s">
        <v>414</v>
      </c>
      <c r="B1171">
        <v>1253</v>
      </c>
      <c r="C1171" t="s">
        <v>3224</v>
      </c>
      <c r="D1171">
        <v>44900</v>
      </c>
      <c r="E1171" t="s">
        <v>3225</v>
      </c>
      <c r="F1171" t="s">
        <v>396</v>
      </c>
      <c r="G1171" s="163">
        <v>2720.56</v>
      </c>
      <c r="H1171">
        <v>2.6</v>
      </c>
      <c r="I1171">
        <v>1.4</v>
      </c>
      <c r="J1171" t="s">
        <v>1</v>
      </c>
      <c r="K1171" t="s">
        <v>296</v>
      </c>
      <c r="L1171" t="s">
        <v>397</v>
      </c>
      <c r="M1171" t="s">
        <v>398</v>
      </c>
      <c r="N1171" t="s">
        <v>3226</v>
      </c>
      <c r="O1171">
        <v>1</v>
      </c>
      <c r="P1171" t="s">
        <v>306</v>
      </c>
      <c r="Q1171" s="164">
        <v>44812</v>
      </c>
      <c r="R1171" s="164">
        <v>44927</v>
      </c>
      <c r="T1171" t="s">
        <v>3227</v>
      </c>
      <c r="V1171" t="s">
        <v>3228</v>
      </c>
      <c r="W1171" t="s">
        <v>3229</v>
      </c>
      <c r="X1171" t="s">
        <v>3225</v>
      </c>
      <c r="Y1171" t="s">
        <v>3230</v>
      </c>
      <c r="Z1171" t="s">
        <v>3249</v>
      </c>
      <c r="AA1171" t="s">
        <v>1</v>
      </c>
      <c r="AB1171" s="164">
        <v>44796</v>
      </c>
      <c r="AC1171" t="s">
        <v>341</v>
      </c>
      <c r="AD1171" s="176">
        <v>1.4</v>
      </c>
    </row>
    <row r="1172" spans="1:31" x14ac:dyDescent="0.35">
      <c r="A1172" t="s">
        <v>419</v>
      </c>
      <c r="B1172">
        <v>1039</v>
      </c>
      <c r="C1172" t="s">
        <v>3250</v>
      </c>
      <c r="D1172">
        <v>44900</v>
      </c>
      <c r="E1172" t="s">
        <v>3225</v>
      </c>
      <c r="F1172" t="s">
        <v>396</v>
      </c>
      <c r="H1172">
        <v>2.6</v>
      </c>
      <c r="I1172">
        <v>1.4</v>
      </c>
      <c r="K1172" t="s">
        <v>404</v>
      </c>
      <c r="L1172" t="s">
        <v>397</v>
      </c>
      <c r="M1172" t="s">
        <v>398</v>
      </c>
      <c r="N1172" t="s">
        <v>3226</v>
      </c>
      <c r="O1172">
        <v>1</v>
      </c>
      <c r="P1172" t="s">
        <v>306</v>
      </c>
      <c r="Q1172" s="164">
        <v>39825</v>
      </c>
      <c r="R1172" s="164">
        <v>40148</v>
      </c>
      <c r="S1172" s="164">
        <v>40148</v>
      </c>
      <c r="T1172" t="s">
        <v>3227</v>
      </c>
      <c r="V1172" t="s">
        <v>3228</v>
      </c>
      <c r="W1172" t="s">
        <v>3229</v>
      </c>
      <c r="X1172" t="s">
        <v>3225</v>
      </c>
      <c r="Y1172" t="s">
        <v>3230</v>
      </c>
      <c r="Z1172" t="s">
        <v>3251</v>
      </c>
      <c r="AC1172" t="s">
        <v>341</v>
      </c>
      <c r="AD1172" s="176">
        <v>1.4</v>
      </c>
    </row>
    <row r="1173" spans="1:31" x14ac:dyDescent="0.35">
      <c r="A1173" t="s">
        <v>419</v>
      </c>
      <c r="B1173">
        <v>1123</v>
      </c>
      <c r="C1173" t="s">
        <v>3252</v>
      </c>
      <c r="D1173">
        <v>44900</v>
      </c>
      <c r="E1173" t="s">
        <v>3225</v>
      </c>
      <c r="F1173" t="s">
        <v>396</v>
      </c>
      <c r="H1173">
        <v>2.6</v>
      </c>
      <c r="I1173">
        <v>1.4</v>
      </c>
      <c r="K1173" t="s">
        <v>404</v>
      </c>
      <c r="L1173" t="s">
        <v>640</v>
      </c>
      <c r="M1173" t="s">
        <v>398</v>
      </c>
      <c r="N1173" t="s">
        <v>3226</v>
      </c>
      <c r="O1173">
        <v>1</v>
      </c>
      <c r="P1173" t="s">
        <v>306</v>
      </c>
      <c r="Q1173" s="164">
        <v>34708</v>
      </c>
      <c r="R1173" s="164">
        <v>34943</v>
      </c>
      <c r="S1173" s="164">
        <v>39217</v>
      </c>
      <c r="T1173" t="s">
        <v>3227</v>
      </c>
      <c r="V1173" t="s">
        <v>3228</v>
      </c>
      <c r="W1173" t="s">
        <v>3229</v>
      </c>
      <c r="X1173" t="s">
        <v>3225</v>
      </c>
      <c r="Y1173" t="s">
        <v>3230</v>
      </c>
      <c r="Z1173" t="s">
        <v>3253</v>
      </c>
      <c r="AC1173" t="s">
        <v>341</v>
      </c>
      <c r="AD1173" s="176">
        <v>1.4</v>
      </c>
    </row>
    <row r="1174" spans="1:31" x14ac:dyDescent="0.35">
      <c r="A1174" t="s">
        <v>419</v>
      </c>
      <c r="B1174">
        <v>1186</v>
      </c>
      <c r="C1174" t="s">
        <v>3225</v>
      </c>
      <c r="D1174">
        <v>44900</v>
      </c>
      <c r="E1174" t="s">
        <v>3225</v>
      </c>
      <c r="F1174" t="s">
        <v>396</v>
      </c>
      <c r="H1174">
        <v>2.6</v>
      </c>
      <c r="I1174">
        <v>1.4</v>
      </c>
      <c r="K1174" t="s">
        <v>296</v>
      </c>
      <c r="L1174" t="s">
        <v>397</v>
      </c>
      <c r="M1174" t="s">
        <v>398</v>
      </c>
      <c r="N1174" t="s">
        <v>3226</v>
      </c>
      <c r="O1174">
        <v>1</v>
      </c>
      <c r="P1174" t="s">
        <v>306</v>
      </c>
      <c r="Q1174" t="s">
        <v>3254</v>
      </c>
      <c r="R1174" s="164">
        <v>40179</v>
      </c>
      <c r="T1174" t="s">
        <v>3227</v>
      </c>
      <c r="V1174" t="s">
        <v>3228</v>
      </c>
      <c r="W1174" t="s">
        <v>3229</v>
      </c>
      <c r="X1174" t="s">
        <v>3225</v>
      </c>
      <c r="Y1174" t="s">
        <v>3230</v>
      </c>
      <c r="Z1174" t="s">
        <v>3255</v>
      </c>
      <c r="AC1174" t="s">
        <v>341</v>
      </c>
      <c r="AD1174" s="176">
        <v>1.4</v>
      </c>
    </row>
    <row r="1175" spans="1:31" x14ac:dyDescent="0.35">
      <c r="A1175" t="s">
        <v>711</v>
      </c>
      <c r="B1175">
        <v>1234</v>
      </c>
      <c r="C1175" t="s">
        <v>3225</v>
      </c>
      <c r="D1175">
        <v>44900</v>
      </c>
      <c r="E1175" t="s">
        <v>3225</v>
      </c>
      <c r="F1175" t="s">
        <v>396</v>
      </c>
      <c r="H1175">
        <v>2.6</v>
      </c>
      <c r="I1175">
        <v>1.4</v>
      </c>
      <c r="K1175" t="s">
        <v>296</v>
      </c>
      <c r="L1175" t="s">
        <v>640</v>
      </c>
      <c r="M1175" t="s">
        <v>398</v>
      </c>
      <c r="N1175" t="s">
        <v>3226</v>
      </c>
      <c r="O1175">
        <v>1</v>
      </c>
      <c r="P1175" t="s">
        <v>306</v>
      </c>
      <c r="Q1175" s="164">
        <v>40060</v>
      </c>
      <c r="R1175" s="164">
        <v>40057</v>
      </c>
      <c r="T1175" t="s">
        <v>3227</v>
      </c>
      <c r="V1175" t="s">
        <v>3228</v>
      </c>
      <c r="W1175" t="s">
        <v>3229</v>
      </c>
      <c r="X1175" t="s">
        <v>3225</v>
      </c>
      <c r="Y1175" t="s">
        <v>3230</v>
      </c>
      <c r="Z1175" t="s">
        <v>3256</v>
      </c>
      <c r="AC1175" t="s">
        <v>341</v>
      </c>
      <c r="AD1175" s="176">
        <v>1.4</v>
      </c>
    </row>
    <row r="1176" spans="1:31" x14ac:dyDescent="0.35">
      <c r="A1176" t="s">
        <v>499</v>
      </c>
      <c r="B1176">
        <v>1208</v>
      </c>
      <c r="C1176" t="s">
        <v>3224</v>
      </c>
      <c r="D1176">
        <v>44900</v>
      </c>
      <c r="E1176" t="s">
        <v>3225</v>
      </c>
      <c r="F1176" t="s">
        <v>396</v>
      </c>
      <c r="H1176">
        <v>2.6</v>
      </c>
      <c r="I1176">
        <v>1.4</v>
      </c>
      <c r="K1176" t="s">
        <v>296</v>
      </c>
      <c r="L1176" t="s">
        <v>640</v>
      </c>
      <c r="M1176" t="s">
        <v>398</v>
      </c>
      <c r="N1176" t="s">
        <v>3226</v>
      </c>
      <c r="O1176">
        <v>1</v>
      </c>
      <c r="P1176" t="s">
        <v>306</v>
      </c>
      <c r="Q1176" t="s">
        <v>744</v>
      </c>
      <c r="R1176" s="164">
        <v>41518</v>
      </c>
      <c r="T1176" t="s">
        <v>3227</v>
      </c>
      <c r="V1176" t="s">
        <v>3228</v>
      </c>
      <c r="W1176" t="s">
        <v>3229</v>
      </c>
      <c r="X1176" t="s">
        <v>3225</v>
      </c>
      <c r="Y1176" t="s">
        <v>3230</v>
      </c>
      <c r="Z1176" t="s">
        <v>3257</v>
      </c>
      <c r="AC1176" t="s">
        <v>341</v>
      </c>
      <c r="AD1176" s="176">
        <v>1.4</v>
      </c>
    </row>
    <row r="1177" spans="1:31" x14ac:dyDescent="0.35">
      <c r="A1177" t="s">
        <v>566</v>
      </c>
      <c r="B1177">
        <v>1233</v>
      </c>
      <c r="C1177" t="s">
        <v>3225</v>
      </c>
      <c r="D1177">
        <v>44900</v>
      </c>
      <c r="E1177" t="s">
        <v>3225</v>
      </c>
      <c r="F1177" t="s">
        <v>396</v>
      </c>
      <c r="H1177">
        <v>2.6</v>
      </c>
      <c r="I1177">
        <v>1.4</v>
      </c>
      <c r="K1177" t="s">
        <v>296</v>
      </c>
      <c r="L1177" t="s">
        <v>397</v>
      </c>
      <c r="M1177" t="s">
        <v>398</v>
      </c>
      <c r="N1177" t="s">
        <v>3226</v>
      </c>
      <c r="O1177">
        <v>1</v>
      </c>
      <c r="P1177" t="s">
        <v>306</v>
      </c>
      <c r="Q1177" t="s">
        <v>478</v>
      </c>
      <c r="R1177" s="164">
        <v>39692</v>
      </c>
      <c r="T1177" t="s">
        <v>3227</v>
      </c>
      <c r="V1177" t="s">
        <v>3228</v>
      </c>
      <c r="W1177" t="s">
        <v>3229</v>
      </c>
      <c r="X1177" t="s">
        <v>3225</v>
      </c>
      <c r="Y1177" t="s">
        <v>3230</v>
      </c>
      <c r="Z1177" t="s">
        <v>3258</v>
      </c>
      <c r="AC1177" t="s">
        <v>341</v>
      </c>
      <c r="AD1177" s="176">
        <v>1.4</v>
      </c>
    </row>
    <row r="1178" spans="1:31" x14ac:dyDescent="0.35">
      <c r="A1178" t="s">
        <v>438</v>
      </c>
      <c r="B1178">
        <v>1192</v>
      </c>
      <c r="C1178" t="s">
        <v>3225</v>
      </c>
      <c r="D1178">
        <v>44900</v>
      </c>
      <c r="E1178" t="s">
        <v>3225</v>
      </c>
      <c r="F1178" t="s">
        <v>396</v>
      </c>
      <c r="H1178">
        <v>2.6</v>
      </c>
      <c r="I1178">
        <v>1.4</v>
      </c>
      <c r="K1178" t="s">
        <v>296</v>
      </c>
      <c r="L1178" t="s">
        <v>397</v>
      </c>
      <c r="M1178" t="s">
        <v>398</v>
      </c>
      <c r="N1178" t="s">
        <v>3226</v>
      </c>
      <c r="O1178">
        <v>1</v>
      </c>
      <c r="P1178" t="s">
        <v>306</v>
      </c>
      <c r="Q1178" t="s">
        <v>1511</v>
      </c>
      <c r="R1178" s="164">
        <v>39692</v>
      </c>
      <c r="T1178" t="s">
        <v>3227</v>
      </c>
      <c r="V1178" t="s">
        <v>3228</v>
      </c>
      <c r="W1178" t="s">
        <v>3229</v>
      </c>
      <c r="X1178" t="s">
        <v>3225</v>
      </c>
      <c r="Y1178" t="s">
        <v>3230</v>
      </c>
      <c r="Z1178" t="s">
        <v>3259</v>
      </c>
      <c r="AC1178" t="s">
        <v>341</v>
      </c>
      <c r="AD1178" s="176">
        <v>1.4</v>
      </c>
    </row>
    <row r="1179" spans="1:31" x14ac:dyDescent="0.35">
      <c r="A1179" t="s">
        <v>454</v>
      </c>
      <c r="B1179">
        <v>1349</v>
      </c>
      <c r="C1179" t="s">
        <v>3260</v>
      </c>
      <c r="D1179">
        <v>45200</v>
      </c>
      <c r="E1179" t="s">
        <v>3261</v>
      </c>
      <c r="F1179" t="s">
        <v>396</v>
      </c>
      <c r="H1179" s="174">
        <f t="shared" ref="H1179:H1182" si="45">AD1179</f>
        <v>1.4</v>
      </c>
      <c r="I1179">
        <v>1.4</v>
      </c>
      <c r="K1179" t="s">
        <v>404</v>
      </c>
      <c r="L1179" t="s">
        <v>397</v>
      </c>
      <c r="M1179" t="s">
        <v>398</v>
      </c>
      <c r="N1179" t="s">
        <v>333</v>
      </c>
      <c r="O1179">
        <v>1</v>
      </c>
      <c r="P1179" t="s">
        <v>306</v>
      </c>
      <c r="Q1179" s="164">
        <v>37257</v>
      </c>
      <c r="R1179" s="164">
        <v>37257</v>
      </c>
      <c r="S1179" s="164">
        <v>41883</v>
      </c>
      <c r="T1179" t="s">
        <v>3262</v>
      </c>
      <c r="V1179" t="s">
        <v>3263</v>
      </c>
      <c r="W1179" t="s">
        <v>3264</v>
      </c>
      <c r="X1179" t="s">
        <v>3261</v>
      </c>
      <c r="Y1179" t="s">
        <v>3265</v>
      </c>
      <c r="Z1179" t="s">
        <v>3266</v>
      </c>
      <c r="AC1179" t="s">
        <v>341</v>
      </c>
      <c r="AD1179" s="176">
        <v>1.4</v>
      </c>
      <c r="AE1179" s="177" t="s">
        <v>16954</v>
      </c>
    </row>
    <row r="1180" spans="1:31" x14ac:dyDescent="0.35">
      <c r="A1180" t="s">
        <v>469</v>
      </c>
      <c r="B1180">
        <v>1102</v>
      </c>
      <c r="C1180" t="s">
        <v>3267</v>
      </c>
      <c r="D1180">
        <v>45200</v>
      </c>
      <c r="E1180" t="s">
        <v>3261</v>
      </c>
      <c r="F1180" t="s">
        <v>396</v>
      </c>
      <c r="H1180" s="174">
        <f t="shared" si="45"/>
        <v>1.4</v>
      </c>
      <c r="I1180">
        <v>1.4</v>
      </c>
      <c r="K1180" t="s">
        <v>404</v>
      </c>
      <c r="L1180" t="s">
        <v>1218</v>
      </c>
      <c r="M1180" t="s">
        <v>398</v>
      </c>
      <c r="N1180" t="s">
        <v>333</v>
      </c>
      <c r="O1180">
        <v>1</v>
      </c>
      <c r="P1180" t="s">
        <v>306</v>
      </c>
      <c r="Q1180" s="164">
        <v>32517</v>
      </c>
      <c r="R1180" s="164">
        <v>32752</v>
      </c>
      <c r="S1180" s="164">
        <v>38231</v>
      </c>
      <c r="T1180" t="s">
        <v>3262</v>
      </c>
      <c r="V1180" t="s">
        <v>3263</v>
      </c>
      <c r="W1180" t="s">
        <v>3264</v>
      </c>
      <c r="X1180" t="s">
        <v>3261</v>
      </c>
      <c r="Y1180" t="s">
        <v>3265</v>
      </c>
      <c r="Z1180" t="s">
        <v>3268</v>
      </c>
      <c r="AC1180" t="s">
        <v>341</v>
      </c>
      <c r="AD1180" s="176">
        <v>1.4</v>
      </c>
      <c r="AE1180" s="177" t="s">
        <v>16954</v>
      </c>
    </row>
    <row r="1181" spans="1:31" x14ac:dyDescent="0.35">
      <c r="A1181" t="s">
        <v>324</v>
      </c>
      <c r="B1181">
        <v>1292</v>
      </c>
      <c r="C1181" t="s">
        <v>3269</v>
      </c>
      <c r="D1181">
        <v>45207</v>
      </c>
      <c r="E1181" t="s">
        <v>3270</v>
      </c>
      <c r="F1181" t="s">
        <v>396</v>
      </c>
      <c r="H1181" s="174">
        <f t="shared" si="45"/>
        <v>1.3</v>
      </c>
      <c r="I1181">
        <v>0.8</v>
      </c>
      <c r="K1181" t="s">
        <v>404</v>
      </c>
      <c r="L1181" t="s">
        <v>502</v>
      </c>
      <c r="M1181" t="s">
        <v>398</v>
      </c>
      <c r="N1181" t="s">
        <v>333</v>
      </c>
      <c r="O1181">
        <v>0.5</v>
      </c>
      <c r="P1181" t="s">
        <v>306</v>
      </c>
      <c r="Q1181" s="164">
        <v>41647</v>
      </c>
      <c r="R1181" s="164">
        <v>41852</v>
      </c>
      <c r="S1181" s="164">
        <v>45536</v>
      </c>
      <c r="T1181" t="s">
        <v>3271</v>
      </c>
      <c r="V1181" t="s">
        <v>3272</v>
      </c>
      <c r="W1181" t="s">
        <v>3273</v>
      </c>
      <c r="X1181" t="s">
        <v>3270</v>
      </c>
      <c r="Y1181" t="s">
        <v>3272</v>
      </c>
      <c r="Z1181" t="s">
        <v>3274</v>
      </c>
      <c r="AC1181" t="s">
        <v>341</v>
      </c>
      <c r="AD1181" s="176">
        <v>1.3</v>
      </c>
      <c r="AE1181" s="177" t="s">
        <v>16954</v>
      </c>
    </row>
    <row r="1182" spans="1:31" x14ac:dyDescent="0.35">
      <c r="A1182" t="s">
        <v>454</v>
      </c>
      <c r="B1182">
        <v>1407</v>
      </c>
      <c r="C1182" t="s">
        <v>3275</v>
      </c>
      <c r="D1182">
        <v>45211</v>
      </c>
      <c r="E1182" t="s">
        <v>3275</v>
      </c>
      <c r="F1182" t="s">
        <v>396</v>
      </c>
      <c r="H1182" s="174">
        <f t="shared" si="45"/>
        <v>1.3</v>
      </c>
      <c r="I1182">
        <v>1.7</v>
      </c>
      <c r="K1182" t="s">
        <v>296</v>
      </c>
      <c r="L1182" t="s">
        <v>397</v>
      </c>
      <c r="M1182" t="s">
        <v>398</v>
      </c>
      <c r="N1182" t="s">
        <v>3276</v>
      </c>
      <c r="O1182">
        <v>1</v>
      </c>
      <c r="P1182" t="s">
        <v>306</v>
      </c>
      <c r="Q1182" s="164">
        <v>40001</v>
      </c>
      <c r="R1182" s="164">
        <v>40057</v>
      </c>
      <c r="T1182" t="s">
        <v>3277</v>
      </c>
      <c r="V1182" t="s">
        <v>3278</v>
      </c>
      <c r="W1182" t="s">
        <v>3279</v>
      </c>
      <c r="X1182" t="s">
        <v>3275</v>
      </c>
      <c r="Y1182" t="s">
        <v>3278</v>
      </c>
      <c r="Z1182" t="s">
        <v>3280</v>
      </c>
      <c r="AC1182" t="s">
        <v>341</v>
      </c>
      <c r="AD1182" s="176">
        <v>1.3</v>
      </c>
      <c r="AE1182" s="177" t="s">
        <v>16954</v>
      </c>
    </row>
    <row r="1183" spans="1:31" x14ac:dyDescent="0.35">
      <c r="A1183" t="s">
        <v>454</v>
      </c>
      <c r="B1183">
        <v>1309</v>
      </c>
      <c r="C1183" t="s">
        <v>3281</v>
      </c>
      <c r="D1183">
        <v>45300</v>
      </c>
      <c r="E1183" t="s">
        <v>3282</v>
      </c>
      <c r="F1183" t="s">
        <v>396</v>
      </c>
      <c r="H1183">
        <v>2.8</v>
      </c>
      <c r="I1183">
        <v>1.5</v>
      </c>
      <c r="K1183" t="s">
        <v>404</v>
      </c>
      <c r="L1183" t="s">
        <v>640</v>
      </c>
      <c r="M1183" t="s">
        <v>398</v>
      </c>
      <c r="N1183" t="s">
        <v>3283</v>
      </c>
      <c r="O1183">
        <v>1</v>
      </c>
      <c r="P1183" t="s">
        <v>306</v>
      </c>
      <c r="Q1183" s="164">
        <v>34708</v>
      </c>
      <c r="R1183" s="164">
        <v>34943</v>
      </c>
      <c r="S1183" s="164">
        <v>37135</v>
      </c>
      <c r="T1183" t="s">
        <v>3284</v>
      </c>
      <c r="V1183" t="s">
        <v>3285</v>
      </c>
      <c r="W1183" t="s">
        <v>3286</v>
      </c>
      <c r="X1183" t="s">
        <v>3282</v>
      </c>
      <c r="Y1183" t="s">
        <v>3285</v>
      </c>
      <c r="Z1183" t="s">
        <v>3287</v>
      </c>
      <c r="AC1183" t="s">
        <v>341</v>
      </c>
      <c r="AD1183" s="176">
        <v>1.4</v>
      </c>
    </row>
    <row r="1184" spans="1:31" x14ac:dyDescent="0.35">
      <c r="A1184" t="s">
        <v>305</v>
      </c>
      <c r="B1184">
        <v>1182</v>
      </c>
      <c r="C1184" t="s">
        <v>891</v>
      </c>
      <c r="D1184">
        <v>45300</v>
      </c>
      <c r="E1184" t="s">
        <v>3282</v>
      </c>
      <c r="F1184" t="s">
        <v>396</v>
      </c>
      <c r="H1184">
        <v>2.8</v>
      </c>
      <c r="I1184">
        <v>1.5</v>
      </c>
      <c r="K1184" t="s">
        <v>404</v>
      </c>
      <c r="L1184" t="s">
        <v>397</v>
      </c>
      <c r="M1184" t="s">
        <v>398</v>
      </c>
      <c r="N1184" t="s">
        <v>3283</v>
      </c>
      <c r="O1184">
        <v>1</v>
      </c>
      <c r="P1184" t="s">
        <v>306</v>
      </c>
      <c r="Q1184" s="164">
        <v>33980</v>
      </c>
      <c r="R1184" s="164">
        <v>34274</v>
      </c>
      <c r="S1184" s="164">
        <v>36770</v>
      </c>
      <c r="T1184" t="s">
        <v>3284</v>
      </c>
      <c r="V1184" t="s">
        <v>3285</v>
      </c>
      <c r="W1184" t="s">
        <v>3286</v>
      </c>
      <c r="X1184" t="s">
        <v>3282</v>
      </c>
      <c r="Y1184" t="s">
        <v>3285</v>
      </c>
      <c r="Z1184" t="s">
        <v>3288</v>
      </c>
      <c r="AC1184" t="s">
        <v>341</v>
      </c>
      <c r="AD1184" s="176">
        <v>1.4</v>
      </c>
    </row>
    <row r="1185" spans="1:30" x14ac:dyDescent="0.35">
      <c r="A1185" t="s">
        <v>469</v>
      </c>
      <c r="B1185">
        <v>1111</v>
      </c>
      <c r="C1185" t="s">
        <v>3289</v>
      </c>
      <c r="D1185">
        <v>45300</v>
      </c>
      <c r="E1185" t="s">
        <v>3282</v>
      </c>
      <c r="F1185" t="s">
        <v>396</v>
      </c>
      <c r="H1185">
        <v>2.8</v>
      </c>
      <c r="I1185">
        <v>1.5</v>
      </c>
      <c r="K1185" t="s">
        <v>404</v>
      </c>
      <c r="L1185" t="s">
        <v>640</v>
      </c>
      <c r="M1185" t="s">
        <v>398</v>
      </c>
      <c r="N1185" t="s">
        <v>3283</v>
      </c>
      <c r="O1185">
        <v>1</v>
      </c>
      <c r="P1185" t="s">
        <v>306</v>
      </c>
      <c r="Q1185" s="164">
        <v>32882</v>
      </c>
      <c r="R1185" s="164">
        <v>33117</v>
      </c>
      <c r="S1185" s="164">
        <v>39185</v>
      </c>
      <c r="T1185" t="s">
        <v>3284</v>
      </c>
      <c r="V1185" t="s">
        <v>3285</v>
      </c>
      <c r="W1185" t="s">
        <v>3286</v>
      </c>
      <c r="X1185" t="s">
        <v>3282</v>
      </c>
      <c r="Y1185" t="s">
        <v>3285</v>
      </c>
      <c r="Z1185" t="s">
        <v>3290</v>
      </c>
      <c r="AC1185" t="s">
        <v>341</v>
      </c>
      <c r="AD1185" s="176">
        <v>1.4</v>
      </c>
    </row>
    <row r="1186" spans="1:30" x14ac:dyDescent="0.35">
      <c r="A1186" t="s">
        <v>324</v>
      </c>
      <c r="B1186">
        <v>1093</v>
      </c>
      <c r="C1186" t="s">
        <v>3291</v>
      </c>
      <c r="D1186">
        <v>45300</v>
      </c>
      <c r="E1186" t="s">
        <v>3282</v>
      </c>
      <c r="F1186" t="s">
        <v>396</v>
      </c>
      <c r="H1186">
        <v>2.8</v>
      </c>
      <c r="I1186">
        <v>1.5</v>
      </c>
      <c r="K1186" t="s">
        <v>404</v>
      </c>
      <c r="L1186" t="s">
        <v>3292</v>
      </c>
      <c r="M1186" t="s">
        <v>398</v>
      </c>
      <c r="N1186" t="s">
        <v>3283</v>
      </c>
      <c r="O1186">
        <v>1</v>
      </c>
      <c r="P1186" t="s">
        <v>306</v>
      </c>
      <c r="Q1186" s="164">
        <v>35073</v>
      </c>
      <c r="R1186" s="164">
        <v>35309</v>
      </c>
      <c r="S1186" s="164">
        <v>35571</v>
      </c>
      <c r="T1186" t="s">
        <v>3284</v>
      </c>
      <c r="V1186" t="s">
        <v>3285</v>
      </c>
      <c r="W1186" t="s">
        <v>3286</v>
      </c>
      <c r="X1186" t="s">
        <v>3282</v>
      </c>
      <c r="Y1186" t="s">
        <v>3285</v>
      </c>
      <c r="Z1186" t="s">
        <v>3293</v>
      </c>
      <c r="AC1186" t="s">
        <v>341</v>
      </c>
      <c r="AD1186" s="176">
        <v>1.4</v>
      </c>
    </row>
    <row r="1187" spans="1:30" x14ac:dyDescent="0.35">
      <c r="A1187" t="s">
        <v>324</v>
      </c>
      <c r="B1187">
        <v>1277</v>
      </c>
      <c r="C1187" t="s">
        <v>3294</v>
      </c>
      <c r="D1187">
        <v>45300</v>
      </c>
      <c r="E1187" t="s">
        <v>3282</v>
      </c>
      <c r="F1187" t="s">
        <v>396</v>
      </c>
      <c r="H1187">
        <v>2.8</v>
      </c>
      <c r="I1187">
        <v>1.5</v>
      </c>
      <c r="K1187" t="s">
        <v>296</v>
      </c>
      <c r="L1187" t="s">
        <v>502</v>
      </c>
      <c r="M1187" t="s">
        <v>398</v>
      </c>
      <c r="N1187" t="s">
        <v>3283</v>
      </c>
      <c r="O1187">
        <v>1</v>
      </c>
      <c r="P1187" t="s">
        <v>306</v>
      </c>
      <c r="Q1187" s="164">
        <v>41275</v>
      </c>
      <c r="R1187" s="164">
        <v>41275</v>
      </c>
      <c r="T1187" t="s">
        <v>3284</v>
      </c>
      <c r="V1187" t="s">
        <v>3285</v>
      </c>
      <c r="W1187" t="s">
        <v>3286</v>
      </c>
      <c r="X1187" t="s">
        <v>3282</v>
      </c>
      <c r="Y1187" t="s">
        <v>3285</v>
      </c>
      <c r="Z1187" t="s">
        <v>3295</v>
      </c>
      <c r="AC1187" t="s">
        <v>341</v>
      </c>
      <c r="AD1187" s="176">
        <v>1.4</v>
      </c>
    </row>
    <row r="1188" spans="1:30" x14ac:dyDescent="0.35">
      <c r="A1188" t="s">
        <v>309</v>
      </c>
      <c r="B1188">
        <v>1033</v>
      </c>
      <c r="C1188" t="s">
        <v>3296</v>
      </c>
      <c r="D1188">
        <v>45300</v>
      </c>
      <c r="E1188" t="s">
        <v>3282</v>
      </c>
      <c r="F1188" t="s">
        <v>396</v>
      </c>
      <c r="H1188">
        <v>2.8</v>
      </c>
      <c r="I1188">
        <v>1.5</v>
      </c>
      <c r="K1188" t="s">
        <v>404</v>
      </c>
      <c r="L1188" t="s">
        <v>410</v>
      </c>
      <c r="M1188" t="s">
        <v>398</v>
      </c>
      <c r="N1188" t="s">
        <v>3283</v>
      </c>
      <c r="O1188">
        <v>1</v>
      </c>
      <c r="P1188" t="s">
        <v>306</v>
      </c>
      <c r="Q1188" s="164">
        <v>31421</v>
      </c>
      <c r="R1188" s="164">
        <v>31656</v>
      </c>
      <c r="S1188" s="164">
        <v>31656</v>
      </c>
      <c r="T1188" t="s">
        <v>3284</v>
      </c>
      <c r="V1188" t="s">
        <v>3285</v>
      </c>
      <c r="W1188" t="s">
        <v>3286</v>
      </c>
      <c r="X1188" t="s">
        <v>3282</v>
      </c>
      <c r="Y1188" t="s">
        <v>3285</v>
      </c>
      <c r="Z1188" t="s">
        <v>3297</v>
      </c>
      <c r="AC1188" t="s">
        <v>341</v>
      </c>
      <c r="AD1188" s="176">
        <v>1.4</v>
      </c>
    </row>
    <row r="1189" spans="1:30" x14ac:dyDescent="0.35">
      <c r="A1189" t="s">
        <v>309</v>
      </c>
      <c r="B1189">
        <v>1095</v>
      </c>
      <c r="C1189" t="s">
        <v>3298</v>
      </c>
      <c r="D1189">
        <v>45300</v>
      </c>
      <c r="E1189" t="s">
        <v>3282</v>
      </c>
      <c r="F1189" t="s">
        <v>396</v>
      </c>
      <c r="H1189">
        <v>2.8</v>
      </c>
      <c r="I1189">
        <v>1.5</v>
      </c>
      <c r="K1189" t="s">
        <v>404</v>
      </c>
      <c r="L1189" t="s">
        <v>397</v>
      </c>
      <c r="M1189" t="s">
        <v>398</v>
      </c>
      <c r="N1189" t="s">
        <v>3283</v>
      </c>
      <c r="O1189">
        <v>1</v>
      </c>
      <c r="P1189" t="s">
        <v>306</v>
      </c>
      <c r="Q1189" s="164">
        <v>34708</v>
      </c>
      <c r="R1189" s="164">
        <v>34943</v>
      </c>
      <c r="S1189" s="164">
        <v>36799</v>
      </c>
      <c r="T1189" t="s">
        <v>3284</v>
      </c>
      <c r="V1189" t="s">
        <v>3285</v>
      </c>
      <c r="W1189" t="s">
        <v>3286</v>
      </c>
      <c r="X1189" t="s">
        <v>3282</v>
      </c>
      <c r="Y1189" t="s">
        <v>3285</v>
      </c>
      <c r="Z1189" t="s">
        <v>3299</v>
      </c>
      <c r="AC1189" t="s">
        <v>341</v>
      </c>
      <c r="AD1189" s="176">
        <v>1.4</v>
      </c>
    </row>
    <row r="1190" spans="1:30" x14ac:dyDescent="0.35">
      <c r="A1190" t="s">
        <v>447</v>
      </c>
      <c r="B1190">
        <v>1064</v>
      </c>
      <c r="C1190" t="s">
        <v>3300</v>
      </c>
      <c r="D1190">
        <v>45300</v>
      </c>
      <c r="E1190" t="s">
        <v>3282</v>
      </c>
      <c r="F1190" t="s">
        <v>396</v>
      </c>
      <c r="H1190">
        <v>2.8</v>
      </c>
      <c r="I1190">
        <v>1.5</v>
      </c>
      <c r="K1190" t="s">
        <v>404</v>
      </c>
      <c r="L1190" t="s">
        <v>297</v>
      </c>
      <c r="M1190" t="s">
        <v>398</v>
      </c>
      <c r="N1190" t="s">
        <v>3283</v>
      </c>
      <c r="O1190">
        <v>1</v>
      </c>
      <c r="P1190" t="s">
        <v>306</v>
      </c>
      <c r="Q1190" t="s">
        <v>961</v>
      </c>
      <c r="R1190" s="164">
        <v>29521</v>
      </c>
      <c r="S1190" s="164">
        <v>36192</v>
      </c>
      <c r="T1190" t="s">
        <v>3284</v>
      </c>
      <c r="V1190" t="s">
        <v>3285</v>
      </c>
      <c r="W1190" t="s">
        <v>3286</v>
      </c>
      <c r="X1190" t="s">
        <v>3282</v>
      </c>
      <c r="Y1190" t="s">
        <v>3285</v>
      </c>
      <c r="Z1190" t="s">
        <v>3301</v>
      </c>
      <c r="AC1190" t="s">
        <v>341</v>
      </c>
      <c r="AD1190" s="176">
        <v>1.4</v>
      </c>
    </row>
    <row r="1191" spans="1:30" x14ac:dyDescent="0.35">
      <c r="A1191" t="s">
        <v>419</v>
      </c>
      <c r="B1191">
        <v>1040</v>
      </c>
      <c r="C1191" t="s">
        <v>3302</v>
      </c>
      <c r="D1191">
        <v>45300</v>
      </c>
      <c r="E1191" t="s">
        <v>3282</v>
      </c>
      <c r="F1191" t="s">
        <v>396</v>
      </c>
      <c r="H1191">
        <v>2.8</v>
      </c>
      <c r="I1191">
        <v>1.5</v>
      </c>
      <c r="K1191" t="s">
        <v>296</v>
      </c>
      <c r="L1191" t="s">
        <v>410</v>
      </c>
      <c r="M1191" t="s">
        <v>398</v>
      </c>
      <c r="N1191" t="s">
        <v>3283</v>
      </c>
      <c r="O1191">
        <v>1</v>
      </c>
      <c r="P1191" t="s">
        <v>306</v>
      </c>
      <c r="Q1191" t="s">
        <v>786</v>
      </c>
      <c r="R1191" s="164">
        <v>34392</v>
      </c>
      <c r="T1191" t="s">
        <v>3284</v>
      </c>
      <c r="V1191" t="s">
        <v>3285</v>
      </c>
      <c r="W1191" t="s">
        <v>3286</v>
      </c>
      <c r="X1191" t="s">
        <v>3282</v>
      </c>
      <c r="Y1191" t="s">
        <v>3285</v>
      </c>
      <c r="Z1191" t="s">
        <v>3303</v>
      </c>
      <c r="AC1191" t="s">
        <v>341</v>
      </c>
      <c r="AD1191" s="176">
        <v>1.4</v>
      </c>
    </row>
    <row r="1192" spans="1:30" x14ac:dyDescent="0.35">
      <c r="A1192" t="s">
        <v>419</v>
      </c>
      <c r="B1192">
        <v>1122</v>
      </c>
      <c r="C1192" t="s">
        <v>3304</v>
      </c>
      <c r="D1192">
        <v>45300</v>
      </c>
      <c r="E1192" t="s">
        <v>3282</v>
      </c>
      <c r="F1192" t="s">
        <v>396</v>
      </c>
      <c r="H1192">
        <v>2.8</v>
      </c>
      <c r="I1192">
        <v>1.5</v>
      </c>
      <c r="K1192" t="s">
        <v>404</v>
      </c>
      <c r="L1192" t="s">
        <v>397</v>
      </c>
      <c r="M1192" t="s">
        <v>398</v>
      </c>
      <c r="N1192" t="s">
        <v>3283</v>
      </c>
      <c r="O1192">
        <v>1</v>
      </c>
      <c r="P1192" t="s">
        <v>306</v>
      </c>
      <c r="Q1192" s="164">
        <v>34708</v>
      </c>
      <c r="R1192" s="164">
        <v>34943</v>
      </c>
      <c r="S1192" s="164">
        <v>36770</v>
      </c>
      <c r="T1192" t="s">
        <v>3284</v>
      </c>
      <c r="V1192" t="s">
        <v>3285</v>
      </c>
      <c r="W1192" t="s">
        <v>3286</v>
      </c>
      <c r="X1192" t="s">
        <v>3282</v>
      </c>
      <c r="Y1192" t="s">
        <v>3285</v>
      </c>
      <c r="Z1192" t="s">
        <v>3305</v>
      </c>
      <c r="AC1192" t="s">
        <v>341</v>
      </c>
      <c r="AD1192" s="176">
        <v>1.4</v>
      </c>
    </row>
    <row r="1193" spans="1:30" x14ac:dyDescent="0.35">
      <c r="A1193" t="s">
        <v>314</v>
      </c>
      <c r="B1193">
        <v>1172</v>
      </c>
      <c r="C1193" t="s">
        <v>3306</v>
      </c>
      <c r="D1193">
        <v>45300</v>
      </c>
      <c r="E1193" t="s">
        <v>3282</v>
      </c>
      <c r="F1193" t="s">
        <v>396</v>
      </c>
      <c r="H1193">
        <v>2.8</v>
      </c>
      <c r="I1193">
        <v>1.5</v>
      </c>
      <c r="K1193" t="s">
        <v>404</v>
      </c>
      <c r="L1193" t="s">
        <v>397</v>
      </c>
      <c r="M1193" t="s">
        <v>398</v>
      </c>
      <c r="N1193" t="s">
        <v>3283</v>
      </c>
      <c r="O1193">
        <v>1</v>
      </c>
      <c r="P1193" t="s">
        <v>306</v>
      </c>
      <c r="Q1193" s="164">
        <v>32882</v>
      </c>
      <c r="R1193" s="164">
        <v>33117</v>
      </c>
      <c r="S1193" s="164">
        <v>36770</v>
      </c>
      <c r="T1193" t="s">
        <v>3284</v>
      </c>
      <c r="V1193" t="s">
        <v>3285</v>
      </c>
      <c r="W1193" t="s">
        <v>3286</v>
      </c>
      <c r="X1193" t="s">
        <v>3282</v>
      </c>
      <c r="Y1193" t="s">
        <v>3285</v>
      </c>
      <c r="Z1193" t="s">
        <v>3307</v>
      </c>
      <c r="AC1193" t="s">
        <v>341</v>
      </c>
      <c r="AD1193" s="176">
        <v>1.4</v>
      </c>
    </row>
    <row r="1194" spans="1:30" x14ac:dyDescent="0.35">
      <c r="A1194" t="s">
        <v>438</v>
      </c>
      <c r="B1194">
        <v>1056</v>
      </c>
      <c r="C1194" t="s">
        <v>3282</v>
      </c>
      <c r="D1194">
        <v>45300</v>
      </c>
      <c r="E1194" t="s">
        <v>3282</v>
      </c>
      <c r="F1194" t="s">
        <v>396</v>
      </c>
      <c r="H1194">
        <v>2.8</v>
      </c>
      <c r="I1194">
        <v>1.5</v>
      </c>
      <c r="K1194" t="s">
        <v>404</v>
      </c>
      <c r="L1194" t="s">
        <v>410</v>
      </c>
      <c r="M1194" t="s">
        <v>398</v>
      </c>
      <c r="N1194" t="s">
        <v>3283</v>
      </c>
      <c r="O1194">
        <v>1</v>
      </c>
      <c r="P1194" t="s">
        <v>306</v>
      </c>
      <c r="Q1194" s="164">
        <v>36169</v>
      </c>
      <c r="R1194" s="164">
        <v>36404</v>
      </c>
      <c r="S1194" s="164">
        <v>36404</v>
      </c>
      <c r="T1194" t="s">
        <v>3284</v>
      </c>
      <c r="V1194" t="s">
        <v>3285</v>
      </c>
      <c r="W1194" t="s">
        <v>3286</v>
      </c>
      <c r="X1194" t="s">
        <v>3282</v>
      </c>
      <c r="Y1194" t="s">
        <v>3285</v>
      </c>
      <c r="Z1194" t="s">
        <v>3308</v>
      </c>
      <c r="AC1194" t="s">
        <v>341</v>
      </c>
      <c r="AD1194" s="176">
        <v>1.4</v>
      </c>
    </row>
    <row r="1195" spans="1:30" x14ac:dyDescent="0.35">
      <c r="A1195" t="s">
        <v>305</v>
      </c>
      <c r="B1195">
        <v>1220</v>
      </c>
      <c r="C1195" t="s">
        <v>3309</v>
      </c>
      <c r="D1195">
        <v>45500</v>
      </c>
      <c r="E1195" t="s">
        <v>3310</v>
      </c>
      <c r="F1195" t="s">
        <v>396</v>
      </c>
      <c r="H1195">
        <v>2.8</v>
      </c>
      <c r="I1195">
        <v>1.6</v>
      </c>
      <c r="K1195" t="s">
        <v>296</v>
      </c>
      <c r="L1195" t="s">
        <v>397</v>
      </c>
      <c r="M1195" t="s">
        <v>398</v>
      </c>
      <c r="N1195" t="s">
        <v>879</v>
      </c>
      <c r="O1195">
        <v>1.5</v>
      </c>
      <c r="P1195" t="s">
        <v>306</v>
      </c>
      <c r="Q1195" s="164">
        <v>35803</v>
      </c>
      <c r="R1195" s="164">
        <v>36008</v>
      </c>
      <c r="T1195" t="s">
        <v>3311</v>
      </c>
      <c r="V1195" t="s">
        <v>3312</v>
      </c>
      <c r="W1195" t="s">
        <v>3313</v>
      </c>
      <c r="X1195" t="s">
        <v>3310</v>
      </c>
      <c r="Y1195" t="s">
        <v>3312</v>
      </c>
      <c r="Z1195" t="s">
        <v>3314</v>
      </c>
      <c r="AC1195" t="s">
        <v>341</v>
      </c>
      <c r="AD1195" s="176">
        <v>1.3</v>
      </c>
    </row>
    <row r="1196" spans="1:30" x14ac:dyDescent="0.35">
      <c r="A1196" t="s">
        <v>469</v>
      </c>
      <c r="B1196">
        <v>1113</v>
      </c>
      <c r="C1196" t="s">
        <v>3310</v>
      </c>
      <c r="D1196">
        <v>45500</v>
      </c>
      <c r="E1196" t="s">
        <v>3310</v>
      </c>
      <c r="F1196" t="s">
        <v>396</v>
      </c>
      <c r="H1196">
        <v>2.8</v>
      </c>
      <c r="I1196">
        <v>1.6</v>
      </c>
      <c r="K1196" t="s">
        <v>404</v>
      </c>
      <c r="L1196" t="s">
        <v>640</v>
      </c>
      <c r="M1196" t="s">
        <v>398</v>
      </c>
      <c r="N1196" t="s">
        <v>879</v>
      </c>
      <c r="O1196">
        <v>1.5</v>
      </c>
      <c r="P1196" t="s">
        <v>306</v>
      </c>
      <c r="Q1196" s="164">
        <v>32882</v>
      </c>
      <c r="R1196" s="164">
        <v>33117</v>
      </c>
      <c r="S1196" s="164">
        <v>39185</v>
      </c>
      <c r="T1196" t="s">
        <v>3311</v>
      </c>
      <c r="V1196" t="s">
        <v>3312</v>
      </c>
      <c r="W1196" t="s">
        <v>3313</v>
      </c>
      <c r="X1196" t="s">
        <v>3310</v>
      </c>
      <c r="Y1196" t="s">
        <v>3312</v>
      </c>
      <c r="Z1196" t="s">
        <v>3315</v>
      </c>
      <c r="AC1196" t="s">
        <v>341</v>
      </c>
      <c r="AD1196" s="176">
        <v>1.3</v>
      </c>
    </row>
    <row r="1197" spans="1:30" x14ac:dyDescent="0.35">
      <c r="A1197" t="s">
        <v>309</v>
      </c>
      <c r="B1197">
        <v>1093</v>
      </c>
      <c r="C1197" t="s">
        <v>3316</v>
      </c>
      <c r="D1197">
        <v>45500</v>
      </c>
      <c r="E1197" t="s">
        <v>3310</v>
      </c>
      <c r="F1197" t="s">
        <v>396</v>
      </c>
      <c r="H1197">
        <v>2.8</v>
      </c>
      <c r="I1197">
        <v>1.6</v>
      </c>
      <c r="K1197" t="s">
        <v>296</v>
      </c>
      <c r="L1197" t="s">
        <v>397</v>
      </c>
      <c r="M1197" t="s">
        <v>398</v>
      </c>
      <c r="N1197" t="s">
        <v>879</v>
      </c>
      <c r="O1197">
        <v>1.5</v>
      </c>
      <c r="P1197" t="s">
        <v>306</v>
      </c>
      <c r="Q1197" s="164">
        <v>34708</v>
      </c>
      <c r="R1197" s="164">
        <v>34943</v>
      </c>
      <c r="T1197" t="s">
        <v>3311</v>
      </c>
      <c r="V1197" t="s">
        <v>3312</v>
      </c>
      <c r="W1197" t="s">
        <v>3313</v>
      </c>
      <c r="X1197" t="s">
        <v>3310</v>
      </c>
      <c r="Y1197" t="s">
        <v>3312</v>
      </c>
      <c r="Z1197" t="s">
        <v>3317</v>
      </c>
      <c r="AC1197" t="s">
        <v>341</v>
      </c>
      <c r="AD1197" s="176">
        <v>1.3</v>
      </c>
    </row>
    <row r="1198" spans="1:30" x14ac:dyDescent="0.35">
      <c r="A1198" t="s">
        <v>432</v>
      </c>
      <c r="B1198">
        <v>1182</v>
      </c>
      <c r="C1198" t="s">
        <v>3318</v>
      </c>
      <c r="D1198">
        <v>45500</v>
      </c>
      <c r="E1198" t="s">
        <v>3310</v>
      </c>
      <c r="F1198" t="s">
        <v>396</v>
      </c>
      <c r="H1198">
        <v>2.8</v>
      </c>
      <c r="I1198">
        <v>1.6</v>
      </c>
      <c r="K1198" t="s">
        <v>404</v>
      </c>
      <c r="L1198" t="s">
        <v>927</v>
      </c>
      <c r="M1198" t="s">
        <v>398</v>
      </c>
      <c r="N1198" t="s">
        <v>879</v>
      </c>
      <c r="O1198">
        <v>1.5</v>
      </c>
      <c r="P1198" t="s">
        <v>306</v>
      </c>
      <c r="Q1198" s="164">
        <v>35804</v>
      </c>
      <c r="R1198" s="164">
        <v>36039</v>
      </c>
      <c r="S1198" s="164">
        <v>38231</v>
      </c>
      <c r="T1198" t="s">
        <v>3311</v>
      </c>
      <c r="V1198" t="s">
        <v>3312</v>
      </c>
      <c r="W1198" t="s">
        <v>3313</v>
      </c>
      <c r="X1198" t="s">
        <v>3310</v>
      </c>
      <c r="Y1198" t="s">
        <v>3312</v>
      </c>
      <c r="Z1198" t="s">
        <v>3319</v>
      </c>
      <c r="AC1198" t="s">
        <v>341</v>
      </c>
      <c r="AD1198" s="176">
        <v>1.3</v>
      </c>
    </row>
    <row r="1199" spans="1:30" x14ac:dyDescent="0.35">
      <c r="A1199" t="s">
        <v>375</v>
      </c>
      <c r="B1199">
        <v>1119</v>
      </c>
      <c r="C1199" t="s">
        <v>3320</v>
      </c>
      <c r="D1199">
        <v>45500</v>
      </c>
      <c r="E1199" t="s">
        <v>3310</v>
      </c>
      <c r="F1199" t="s">
        <v>396</v>
      </c>
      <c r="H1199">
        <v>2.8</v>
      </c>
      <c r="I1199">
        <v>1.6</v>
      </c>
      <c r="K1199" t="s">
        <v>404</v>
      </c>
      <c r="L1199" t="s">
        <v>640</v>
      </c>
      <c r="M1199" t="s">
        <v>398</v>
      </c>
      <c r="N1199" t="s">
        <v>879</v>
      </c>
      <c r="O1199">
        <v>1.5</v>
      </c>
      <c r="P1199" t="s">
        <v>1</v>
      </c>
      <c r="Q1199" s="164">
        <v>36534</v>
      </c>
      <c r="R1199" s="164">
        <v>36770</v>
      </c>
      <c r="S1199" s="164">
        <v>41518</v>
      </c>
      <c r="T1199" t="s">
        <v>3311</v>
      </c>
      <c r="V1199" t="s">
        <v>3312</v>
      </c>
      <c r="W1199" t="s">
        <v>3313</v>
      </c>
      <c r="X1199" t="s">
        <v>3310</v>
      </c>
      <c r="Y1199" t="s">
        <v>3312</v>
      </c>
      <c r="Z1199" t="s">
        <v>3321</v>
      </c>
      <c r="AC1199" t="s">
        <v>338</v>
      </c>
      <c r="AD1199" s="176">
        <v>1.3</v>
      </c>
    </row>
    <row r="1200" spans="1:30" x14ac:dyDescent="0.35">
      <c r="A1200" t="s">
        <v>403</v>
      </c>
      <c r="B1200">
        <v>1197</v>
      </c>
      <c r="C1200" t="s">
        <v>3322</v>
      </c>
      <c r="D1200">
        <v>45500</v>
      </c>
      <c r="E1200" t="s">
        <v>3310</v>
      </c>
      <c r="F1200" t="s">
        <v>396</v>
      </c>
      <c r="G1200" s="163">
        <v>2722.08</v>
      </c>
      <c r="H1200">
        <v>2.8</v>
      </c>
      <c r="I1200">
        <v>1.6</v>
      </c>
      <c r="J1200" t="s">
        <v>1</v>
      </c>
      <c r="K1200" t="s">
        <v>296</v>
      </c>
      <c r="L1200" t="s">
        <v>397</v>
      </c>
      <c r="M1200" t="s">
        <v>398</v>
      </c>
      <c r="N1200" t="s">
        <v>879</v>
      </c>
      <c r="O1200">
        <v>1.5</v>
      </c>
      <c r="P1200" t="s">
        <v>306</v>
      </c>
      <c r="Q1200" s="164">
        <v>44261</v>
      </c>
      <c r="R1200" s="164">
        <v>44440</v>
      </c>
      <c r="T1200" t="s">
        <v>3311</v>
      </c>
      <c r="V1200" t="s">
        <v>3312</v>
      </c>
      <c r="W1200" t="s">
        <v>3313</v>
      </c>
      <c r="X1200" t="s">
        <v>3310</v>
      </c>
      <c r="Y1200" t="s">
        <v>3312</v>
      </c>
      <c r="Z1200" t="s">
        <v>3323</v>
      </c>
      <c r="AA1200" t="s">
        <v>1</v>
      </c>
      <c r="AB1200" s="164">
        <v>44449</v>
      </c>
      <c r="AC1200" t="s">
        <v>341</v>
      </c>
      <c r="AD1200" s="176">
        <v>1.3</v>
      </c>
    </row>
    <row r="1201" spans="1:31" x14ac:dyDescent="0.35">
      <c r="A1201" t="s">
        <v>454</v>
      </c>
      <c r="B1201">
        <v>1333</v>
      </c>
      <c r="C1201" t="s">
        <v>3324</v>
      </c>
      <c r="D1201">
        <v>45501</v>
      </c>
      <c r="E1201" t="s">
        <v>3325</v>
      </c>
      <c r="F1201" t="s">
        <v>396</v>
      </c>
      <c r="H1201">
        <v>2.8</v>
      </c>
      <c r="I1201">
        <v>1.2</v>
      </c>
      <c r="K1201" t="s">
        <v>404</v>
      </c>
      <c r="L1201" t="s">
        <v>640</v>
      </c>
      <c r="M1201" t="s">
        <v>398</v>
      </c>
      <c r="N1201" t="s">
        <v>879</v>
      </c>
      <c r="O1201">
        <v>1.5</v>
      </c>
      <c r="P1201" t="s">
        <v>306</v>
      </c>
      <c r="Q1201" s="164">
        <v>36169</v>
      </c>
      <c r="R1201" s="164">
        <v>36404</v>
      </c>
      <c r="S1201" s="164">
        <v>42979</v>
      </c>
      <c r="T1201" t="s">
        <v>3326</v>
      </c>
      <c r="V1201" t="s">
        <v>3327</v>
      </c>
      <c r="W1201" t="s">
        <v>3328</v>
      </c>
      <c r="X1201" t="s">
        <v>3325</v>
      </c>
      <c r="Y1201" t="s">
        <v>3329</v>
      </c>
      <c r="Z1201" t="s">
        <v>3330</v>
      </c>
      <c r="AC1201" t="s">
        <v>341</v>
      </c>
      <c r="AD1201" s="176">
        <v>1.3</v>
      </c>
    </row>
    <row r="1202" spans="1:31" x14ac:dyDescent="0.35">
      <c r="A1202" t="s">
        <v>317</v>
      </c>
      <c r="B1202">
        <v>1130</v>
      </c>
      <c r="C1202" t="s">
        <v>3324</v>
      </c>
      <c r="D1202">
        <v>45501</v>
      </c>
      <c r="E1202" t="s">
        <v>3325</v>
      </c>
      <c r="F1202" t="s">
        <v>396</v>
      </c>
      <c r="H1202">
        <v>2.8</v>
      </c>
      <c r="I1202">
        <v>1.2</v>
      </c>
      <c r="K1202" t="s">
        <v>0</v>
      </c>
      <c r="L1202" t="s">
        <v>640</v>
      </c>
      <c r="M1202" t="s">
        <v>398</v>
      </c>
      <c r="N1202" t="s">
        <v>879</v>
      </c>
      <c r="O1202">
        <v>1.5</v>
      </c>
      <c r="P1202" t="s">
        <v>306</v>
      </c>
      <c r="Q1202" s="164">
        <v>35804</v>
      </c>
      <c r="R1202" s="164">
        <v>36039</v>
      </c>
      <c r="T1202" t="s">
        <v>3326</v>
      </c>
      <c r="V1202" t="s">
        <v>3327</v>
      </c>
      <c r="W1202" t="s">
        <v>3328</v>
      </c>
      <c r="X1202" t="s">
        <v>3325</v>
      </c>
      <c r="Y1202" t="s">
        <v>3329</v>
      </c>
      <c r="Z1202" t="s">
        <v>3331</v>
      </c>
      <c r="AC1202" t="s">
        <v>341</v>
      </c>
      <c r="AD1202" s="176">
        <v>1.3</v>
      </c>
    </row>
    <row r="1203" spans="1:31" x14ac:dyDescent="0.35">
      <c r="A1203" t="s">
        <v>309</v>
      </c>
      <c r="B1203">
        <v>1108</v>
      </c>
      <c r="C1203" t="s">
        <v>3325</v>
      </c>
      <c r="D1203">
        <v>45501</v>
      </c>
      <c r="E1203" t="s">
        <v>3325</v>
      </c>
      <c r="F1203" t="s">
        <v>396</v>
      </c>
      <c r="H1203">
        <v>2.8</v>
      </c>
      <c r="I1203">
        <v>1.2</v>
      </c>
      <c r="K1203" t="s">
        <v>296</v>
      </c>
      <c r="L1203" t="s">
        <v>640</v>
      </c>
      <c r="M1203" t="s">
        <v>398</v>
      </c>
      <c r="N1203" t="s">
        <v>879</v>
      </c>
      <c r="O1203">
        <v>1.5</v>
      </c>
      <c r="P1203" t="s">
        <v>306</v>
      </c>
      <c r="Q1203" t="s">
        <v>3332</v>
      </c>
      <c r="R1203" s="164">
        <v>36039</v>
      </c>
      <c r="T1203" t="s">
        <v>3326</v>
      </c>
      <c r="V1203" t="s">
        <v>3327</v>
      </c>
      <c r="W1203" t="s">
        <v>3328</v>
      </c>
      <c r="X1203" t="s">
        <v>3325</v>
      </c>
      <c r="Y1203" t="s">
        <v>3329</v>
      </c>
      <c r="Z1203" t="s">
        <v>3333</v>
      </c>
      <c r="AC1203" t="s">
        <v>341</v>
      </c>
      <c r="AD1203" s="176">
        <v>1.3</v>
      </c>
    </row>
    <row r="1204" spans="1:31" x14ac:dyDescent="0.35">
      <c r="A1204" t="s">
        <v>476</v>
      </c>
      <c r="B1204">
        <v>1204</v>
      </c>
      <c r="C1204" t="s">
        <v>3324</v>
      </c>
      <c r="D1204">
        <v>45501</v>
      </c>
      <c r="E1204" t="s">
        <v>3325</v>
      </c>
      <c r="F1204" t="s">
        <v>396</v>
      </c>
      <c r="H1204">
        <v>2.8</v>
      </c>
      <c r="I1204">
        <v>1.2</v>
      </c>
      <c r="K1204" t="s">
        <v>296</v>
      </c>
      <c r="L1204" t="s">
        <v>640</v>
      </c>
      <c r="M1204" t="s">
        <v>398</v>
      </c>
      <c r="N1204" t="s">
        <v>879</v>
      </c>
      <c r="O1204">
        <v>1.5</v>
      </c>
      <c r="P1204" t="s">
        <v>306</v>
      </c>
      <c r="Q1204" s="164">
        <v>36529</v>
      </c>
      <c r="R1204" s="164">
        <v>36617</v>
      </c>
      <c r="T1204" t="s">
        <v>3326</v>
      </c>
      <c r="V1204" t="s">
        <v>3327</v>
      </c>
      <c r="W1204" t="s">
        <v>3328</v>
      </c>
      <c r="X1204" t="s">
        <v>3325</v>
      </c>
      <c r="Y1204" t="s">
        <v>3329</v>
      </c>
      <c r="Z1204" t="s">
        <v>3334</v>
      </c>
      <c r="AC1204" t="s">
        <v>341</v>
      </c>
      <c r="AD1204" s="176">
        <v>1.3</v>
      </c>
    </row>
    <row r="1205" spans="1:31" x14ac:dyDescent="0.35">
      <c r="A1205" t="s">
        <v>432</v>
      </c>
      <c r="B1205">
        <v>1181</v>
      </c>
      <c r="C1205" t="s">
        <v>3325</v>
      </c>
      <c r="D1205">
        <v>45501</v>
      </c>
      <c r="E1205" t="s">
        <v>3325</v>
      </c>
      <c r="F1205" t="s">
        <v>396</v>
      </c>
      <c r="H1205">
        <v>2.8</v>
      </c>
      <c r="I1205">
        <v>1.2</v>
      </c>
      <c r="K1205" t="s">
        <v>404</v>
      </c>
      <c r="L1205" t="s">
        <v>640</v>
      </c>
      <c r="M1205" t="s">
        <v>398</v>
      </c>
      <c r="N1205" t="s">
        <v>879</v>
      </c>
      <c r="O1205">
        <v>1.5</v>
      </c>
      <c r="P1205" t="s">
        <v>306</v>
      </c>
      <c r="Q1205" s="164">
        <v>35804</v>
      </c>
      <c r="R1205" s="164">
        <v>36039</v>
      </c>
      <c r="S1205" s="164">
        <v>38231</v>
      </c>
      <c r="T1205" t="s">
        <v>3326</v>
      </c>
      <c r="V1205" t="s">
        <v>3327</v>
      </c>
      <c r="W1205" t="s">
        <v>3328</v>
      </c>
      <c r="X1205" t="s">
        <v>3325</v>
      </c>
      <c r="Y1205" t="s">
        <v>3329</v>
      </c>
      <c r="Z1205" t="s">
        <v>3335</v>
      </c>
      <c r="AC1205" t="s">
        <v>341</v>
      </c>
      <c r="AD1205" s="176">
        <v>1.3</v>
      </c>
    </row>
    <row r="1206" spans="1:31" x14ac:dyDescent="0.35">
      <c r="A1206" t="s">
        <v>584</v>
      </c>
      <c r="B1206">
        <v>1228</v>
      </c>
      <c r="C1206" t="s">
        <v>3324</v>
      </c>
      <c r="D1206">
        <v>45501</v>
      </c>
      <c r="E1206" t="s">
        <v>3325</v>
      </c>
      <c r="F1206" t="s">
        <v>396</v>
      </c>
      <c r="H1206">
        <v>2.8</v>
      </c>
      <c r="I1206">
        <v>1.2</v>
      </c>
      <c r="K1206" t="s">
        <v>404</v>
      </c>
      <c r="L1206" t="s">
        <v>640</v>
      </c>
      <c r="M1206" t="s">
        <v>398</v>
      </c>
      <c r="N1206" t="s">
        <v>879</v>
      </c>
      <c r="O1206">
        <v>1.5</v>
      </c>
      <c r="P1206" t="s">
        <v>306</v>
      </c>
      <c r="Q1206" s="164">
        <v>35804</v>
      </c>
      <c r="R1206" s="164">
        <v>36039</v>
      </c>
      <c r="S1206" s="164">
        <v>41883</v>
      </c>
      <c r="T1206" t="s">
        <v>3326</v>
      </c>
      <c r="V1206" t="s">
        <v>3327</v>
      </c>
      <c r="W1206" t="s">
        <v>3328</v>
      </c>
      <c r="X1206" t="s">
        <v>3325</v>
      </c>
      <c r="Y1206" t="s">
        <v>3329</v>
      </c>
      <c r="Z1206" t="s">
        <v>3336</v>
      </c>
      <c r="AC1206" t="s">
        <v>341</v>
      </c>
      <c r="AD1206" s="176">
        <v>1.3</v>
      </c>
    </row>
    <row r="1207" spans="1:31" x14ac:dyDescent="0.35">
      <c r="A1207" t="s">
        <v>375</v>
      </c>
      <c r="B1207">
        <v>1118</v>
      </c>
      <c r="C1207" t="s">
        <v>3337</v>
      </c>
      <c r="D1207">
        <v>45501</v>
      </c>
      <c r="E1207" t="s">
        <v>3325</v>
      </c>
      <c r="F1207" t="s">
        <v>396</v>
      </c>
      <c r="H1207">
        <v>2.8</v>
      </c>
      <c r="I1207">
        <v>1.2</v>
      </c>
      <c r="K1207" t="s">
        <v>404</v>
      </c>
      <c r="L1207" t="s">
        <v>640</v>
      </c>
      <c r="M1207" t="s">
        <v>398</v>
      </c>
      <c r="N1207" t="s">
        <v>879</v>
      </c>
      <c r="O1207">
        <v>1.5</v>
      </c>
      <c r="P1207" t="s">
        <v>1</v>
      </c>
      <c r="Q1207" s="164">
        <v>36534</v>
      </c>
      <c r="R1207" s="164">
        <v>36770</v>
      </c>
      <c r="S1207" s="164">
        <v>42248</v>
      </c>
      <c r="T1207" t="s">
        <v>3326</v>
      </c>
      <c r="V1207" t="s">
        <v>3327</v>
      </c>
      <c r="W1207" t="s">
        <v>3328</v>
      </c>
      <c r="X1207" t="s">
        <v>3325</v>
      </c>
      <c r="Y1207" t="s">
        <v>3329</v>
      </c>
      <c r="Z1207" t="s">
        <v>3338</v>
      </c>
      <c r="AC1207" t="s">
        <v>338</v>
      </c>
      <c r="AD1207" s="176">
        <v>1.3</v>
      </c>
    </row>
    <row r="1208" spans="1:31" x14ac:dyDescent="0.35">
      <c r="A1208" t="s">
        <v>566</v>
      </c>
      <c r="B1208">
        <v>1178</v>
      </c>
      <c r="C1208" t="s">
        <v>3339</v>
      </c>
      <c r="D1208">
        <v>45501</v>
      </c>
      <c r="E1208" t="s">
        <v>3325</v>
      </c>
      <c r="F1208" t="s">
        <v>396</v>
      </c>
      <c r="H1208">
        <v>2.8</v>
      </c>
      <c r="I1208">
        <v>1.2</v>
      </c>
      <c r="K1208" t="s">
        <v>404</v>
      </c>
      <c r="L1208" t="s">
        <v>640</v>
      </c>
      <c r="M1208" t="s">
        <v>398</v>
      </c>
      <c r="N1208" t="s">
        <v>879</v>
      </c>
      <c r="O1208">
        <v>1.5</v>
      </c>
      <c r="P1208" t="s">
        <v>306</v>
      </c>
      <c r="Q1208" t="s">
        <v>3340</v>
      </c>
      <c r="R1208" s="164">
        <v>36739</v>
      </c>
      <c r="S1208" s="164">
        <v>42979</v>
      </c>
      <c r="T1208" t="s">
        <v>3326</v>
      </c>
      <c r="V1208" t="s">
        <v>3327</v>
      </c>
      <c r="W1208" t="s">
        <v>3328</v>
      </c>
      <c r="X1208" t="s">
        <v>3325</v>
      </c>
      <c r="Y1208" t="s">
        <v>3329</v>
      </c>
      <c r="Z1208" t="s">
        <v>3341</v>
      </c>
      <c r="AC1208" t="s">
        <v>341</v>
      </c>
      <c r="AD1208" s="176">
        <v>1.3</v>
      </c>
    </row>
    <row r="1209" spans="1:31" x14ac:dyDescent="0.35">
      <c r="A1209" t="s">
        <v>447</v>
      </c>
      <c r="B1209">
        <v>1153</v>
      </c>
      <c r="C1209" t="s">
        <v>3339</v>
      </c>
      <c r="D1209">
        <v>45502</v>
      </c>
      <c r="E1209" t="s">
        <v>3339</v>
      </c>
      <c r="F1209" t="s">
        <v>396</v>
      </c>
      <c r="H1209">
        <v>2.8</v>
      </c>
      <c r="I1209">
        <v>1.6</v>
      </c>
      <c r="K1209" t="s">
        <v>296</v>
      </c>
      <c r="L1209" t="s">
        <v>1026</v>
      </c>
      <c r="M1209" t="s">
        <v>398</v>
      </c>
      <c r="N1209" t="s">
        <v>879</v>
      </c>
      <c r="O1209">
        <v>1.5</v>
      </c>
      <c r="P1209" t="s">
        <v>306</v>
      </c>
      <c r="Q1209" t="s">
        <v>3342</v>
      </c>
      <c r="R1209" s="164">
        <v>36161</v>
      </c>
      <c r="T1209" t="s">
        <v>3343</v>
      </c>
      <c r="V1209" t="s">
        <v>3344</v>
      </c>
      <c r="W1209" t="s">
        <v>3345</v>
      </c>
      <c r="X1209" t="s">
        <v>3339</v>
      </c>
      <c r="Y1209" t="s">
        <v>3344</v>
      </c>
      <c r="Z1209" t="s">
        <v>3346</v>
      </c>
      <c r="AC1209" t="s">
        <v>341</v>
      </c>
      <c r="AD1209" s="176">
        <v>1.3</v>
      </c>
    </row>
    <row r="1210" spans="1:31" x14ac:dyDescent="0.35">
      <c r="A1210" t="s">
        <v>309</v>
      </c>
      <c r="B1210">
        <v>1180</v>
      </c>
      <c r="C1210" t="s">
        <v>3347</v>
      </c>
      <c r="D1210">
        <v>45503</v>
      </c>
      <c r="E1210" t="s">
        <v>3348</v>
      </c>
      <c r="F1210" t="s">
        <v>396</v>
      </c>
      <c r="H1210" s="174">
        <f>AD1210</f>
        <v>1.4</v>
      </c>
      <c r="I1210">
        <v>1.1000000000000001</v>
      </c>
      <c r="K1210" t="s">
        <v>404</v>
      </c>
      <c r="L1210" t="s">
        <v>397</v>
      </c>
      <c r="M1210" t="s">
        <v>398</v>
      </c>
      <c r="N1210" t="s">
        <v>879</v>
      </c>
      <c r="O1210">
        <v>1</v>
      </c>
      <c r="P1210" t="s">
        <v>306</v>
      </c>
      <c r="Q1210" s="164">
        <v>40060</v>
      </c>
      <c r="R1210" s="164">
        <v>40057</v>
      </c>
      <c r="S1210" s="164">
        <v>45043</v>
      </c>
      <c r="T1210" t="s">
        <v>3349</v>
      </c>
      <c r="V1210" t="s">
        <v>3350</v>
      </c>
      <c r="W1210" t="s">
        <v>3351</v>
      </c>
      <c r="X1210" t="s">
        <v>3348</v>
      </c>
      <c r="Y1210" t="s">
        <v>3350</v>
      </c>
      <c r="Z1210" t="s">
        <v>3352</v>
      </c>
      <c r="AA1210" t="s">
        <v>1</v>
      </c>
      <c r="AC1210" t="s">
        <v>341</v>
      </c>
      <c r="AD1210" s="176">
        <v>1.4</v>
      </c>
      <c r="AE1210" s="177" t="s">
        <v>16954</v>
      </c>
    </row>
    <row r="1211" spans="1:31" x14ac:dyDescent="0.35">
      <c r="A1211" t="s">
        <v>447</v>
      </c>
      <c r="B1211">
        <v>1205</v>
      </c>
      <c r="C1211" t="s">
        <v>3353</v>
      </c>
      <c r="D1211">
        <v>45504</v>
      </c>
      <c r="E1211" t="s">
        <v>3353</v>
      </c>
      <c r="F1211" t="s">
        <v>396</v>
      </c>
      <c r="H1211">
        <v>2.8</v>
      </c>
      <c r="I1211">
        <v>1</v>
      </c>
      <c r="K1211" t="s">
        <v>296</v>
      </c>
      <c r="L1211" t="s">
        <v>397</v>
      </c>
      <c r="M1211" t="s">
        <v>398</v>
      </c>
      <c r="N1211" t="s">
        <v>879</v>
      </c>
      <c r="O1211">
        <v>1</v>
      </c>
      <c r="P1211" t="s">
        <v>306</v>
      </c>
      <c r="Q1211" t="s">
        <v>3354</v>
      </c>
      <c r="R1211" s="164">
        <v>38596</v>
      </c>
      <c r="T1211" t="s">
        <v>3355</v>
      </c>
      <c r="V1211" t="s">
        <v>3356</v>
      </c>
      <c r="W1211" t="s">
        <v>3313</v>
      </c>
      <c r="X1211" t="s">
        <v>3310</v>
      </c>
      <c r="Y1211" t="s">
        <v>3312</v>
      </c>
      <c r="Z1211" t="s">
        <v>3357</v>
      </c>
      <c r="AC1211" t="s">
        <v>341</v>
      </c>
      <c r="AD1211" s="176">
        <v>1.3</v>
      </c>
    </row>
    <row r="1212" spans="1:31" x14ac:dyDescent="0.35">
      <c r="A1212" t="s">
        <v>482</v>
      </c>
      <c r="B1212">
        <v>1206</v>
      </c>
      <c r="C1212" t="s">
        <v>3358</v>
      </c>
      <c r="D1212">
        <v>45505</v>
      </c>
      <c r="E1212" t="s">
        <v>3358</v>
      </c>
      <c r="F1212" t="s">
        <v>396</v>
      </c>
      <c r="H1212">
        <v>2.8</v>
      </c>
      <c r="I1212">
        <v>1.3</v>
      </c>
      <c r="K1212" t="s">
        <v>296</v>
      </c>
      <c r="L1212" t="s">
        <v>640</v>
      </c>
      <c r="M1212" t="s">
        <v>398</v>
      </c>
      <c r="N1212" t="s">
        <v>879</v>
      </c>
      <c r="O1212">
        <v>1.5</v>
      </c>
      <c r="P1212" t="s">
        <v>306</v>
      </c>
      <c r="Q1212" s="164">
        <v>39818</v>
      </c>
      <c r="R1212" s="164">
        <v>39934</v>
      </c>
      <c r="T1212" t="s">
        <v>3359</v>
      </c>
      <c r="V1212" t="s">
        <v>3360</v>
      </c>
      <c r="W1212" t="s">
        <v>3361</v>
      </c>
      <c r="X1212" t="s">
        <v>3358</v>
      </c>
      <c r="Y1212" t="s">
        <v>3327</v>
      </c>
      <c r="Z1212" t="s">
        <v>3362</v>
      </c>
      <c r="AC1212" t="s">
        <v>341</v>
      </c>
      <c r="AD1212" s="176">
        <v>1.3</v>
      </c>
    </row>
    <row r="1213" spans="1:31" x14ac:dyDescent="0.35">
      <c r="A1213" t="s">
        <v>324</v>
      </c>
      <c r="B1213">
        <v>1258</v>
      </c>
      <c r="C1213" t="s">
        <v>3363</v>
      </c>
      <c r="D1213">
        <v>45550</v>
      </c>
      <c r="E1213" t="s">
        <v>3363</v>
      </c>
      <c r="F1213" t="s">
        <v>396</v>
      </c>
      <c r="H1213">
        <v>2.6</v>
      </c>
      <c r="I1213">
        <v>1</v>
      </c>
      <c r="K1213" t="s">
        <v>296</v>
      </c>
      <c r="L1213" t="s">
        <v>397</v>
      </c>
      <c r="M1213" t="s">
        <v>398</v>
      </c>
      <c r="N1213" t="s">
        <v>879</v>
      </c>
      <c r="O1213">
        <v>1</v>
      </c>
      <c r="P1213" t="s">
        <v>306</v>
      </c>
      <c r="Q1213" t="s">
        <v>914</v>
      </c>
      <c r="R1213" s="164">
        <v>40787</v>
      </c>
      <c r="T1213" t="s">
        <v>3364</v>
      </c>
      <c r="V1213" t="s">
        <v>3365</v>
      </c>
      <c r="W1213" t="s">
        <v>3366</v>
      </c>
      <c r="X1213" t="s">
        <v>3363</v>
      </c>
      <c r="Y1213" t="s">
        <v>3365</v>
      </c>
      <c r="Z1213" t="s">
        <v>3367</v>
      </c>
      <c r="AC1213" t="s">
        <v>341</v>
      </c>
      <c r="AD1213" s="176">
        <v>1.2</v>
      </c>
    </row>
    <row r="1214" spans="1:31" x14ac:dyDescent="0.35">
      <c r="A1214" t="s">
        <v>711</v>
      </c>
      <c r="B1214">
        <v>1078</v>
      </c>
      <c r="C1214" t="s">
        <v>3368</v>
      </c>
      <c r="D1214">
        <v>45601</v>
      </c>
      <c r="E1214" t="s">
        <v>3368</v>
      </c>
      <c r="F1214" t="s">
        <v>396</v>
      </c>
      <c r="H1214" s="174">
        <f>AD1214</f>
        <v>0</v>
      </c>
      <c r="I1214">
        <v>0</v>
      </c>
      <c r="K1214" t="s">
        <v>404</v>
      </c>
      <c r="L1214" t="s">
        <v>397</v>
      </c>
      <c r="M1214" t="s">
        <v>398</v>
      </c>
      <c r="N1214" t="s">
        <v>1792</v>
      </c>
      <c r="O1214">
        <v>0</v>
      </c>
      <c r="P1214" t="s">
        <v>306</v>
      </c>
      <c r="Q1214" s="164">
        <v>32882</v>
      </c>
      <c r="R1214" s="164">
        <v>33117</v>
      </c>
      <c r="S1214" s="164">
        <v>33117</v>
      </c>
      <c r="T1214" t="s">
        <v>3369</v>
      </c>
      <c r="V1214" t="s">
        <v>3370</v>
      </c>
      <c r="W1214" t="s">
        <v>3371</v>
      </c>
      <c r="X1214" t="s">
        <v>3368</v>
      </c>
      <c r="Y1214" t="s">
        <v>3372</v>
      </c>
      <c r="Z1214" t="s">
        <v>3373</v>
      </c>
      <c r="AC1214" t="s">
        <v>341</v>
      </c>
      <c r="AD1214" s="176">
        <v>0</v>
      </c>
      <c r="AE1214" s="177" t="s">
        <v>16954</v>
      </c>
    </row>
    <row r="1215" spans="1:31" x14ac:dyDescent="0.35">
      <c r="A1215" t="s">
        <v>291</v>
      </c>
      <c r="B1215">
        <v>1098</v>
      </c>
      <c r="C1215" t="s">
        <v>3374</v>
      </c>
      <c r="D1215">
        <v>45613</v>
      </c>
      <c r="E1215" t="s">
        <v>3375</v>
      </c>
      <c r="F1215" t="s">
        <v>396</v>
      </c>
      <c r="H1215">
        <v>2.6</v>
      </c>
      <c r="I1215">
        <v>1.2</v>
      </c>
      <c r="K1215" t="s">
        <v>296</v>
      </c>
      <c r="L1215" t="s">
        <v>927</v>
      </c>
      <c r="M1215" t="s">
        <v>398</v>
      </c>
      <c r="N1215" t="s">
        <v>333</v>
      </c>
      <c r="O1215">
        <v>1</v>
      </c>
      <c r="P1215" t="s">
        <v>1</v>
      </c>
      <c r="Q1215" s="164">
        <v>36169</v>
      </c>
      <c r="R1215" s="164">
        <v>36404</v>
      </c>
      <c r="T1215" t="s">
        <v>3376</v>
      </c>
      <c r="V1215" t="s">
        <v>3377</v>
      </c>
      <c r="W1215" t="s">
        <v>3378</v>
      </c>
      <c r="X1215" t="s">
        <v>3375</v>
      </c>
      <c r="Y1215" t="s">
        <v>3379</v>
      </c>
      <c r="Z1215" t="s">
        <v>3380</v>
      </c>
      <c r="AC1215" t="s">
        <v>338</v>
      </c>
      <c r="AD1215" s="176">
        <v>1.3</v>
      </c>
    </row>
    <row r="1216" spans="1:31" x14ac:dyDescent="0.35">
      <c r="A1216" t="s">
        <v>305</v>
      </c>
      <c r="B1216">
        <v>1178</v>
      </c>
      <c r="C1216" t="s">
        <v>3375</v>
      </c>
      <c r="D1216">
        <v>45613</v>
      </c>
      <c r="E1216" t="s">
        <v>3375</v>
      </c>
      <c r="F1216" t="s">
        <v>396</v>
      </c>
      <c r="H1216">
        <v>2.6</v>
      </c>
      <c r="I1216">
        <v>1.2</v>
      </c>
      <c r="K1216" t="s">
        <v>404</v>
      </c>
      <c r="L1216" t="s">
        <v>397</v>
      </c>
      <c r="M1216" t="s">
        <v>398</v>
      </c>
      <c r="N1216" t="s">
        <v>333</v>
      </c>
      <c r="O1216">
        <v>1</v>
      </c>
      <c r="P1216" t="s">
        <v>306</v>
      </c>
      <c r="Q1216" s="164">
        <v>33978</v>
      </c>
      <c r="R1216" s="164">
        <v>34213</v>
      </c>
      <c r="S1216" s="164">
        <v>40148</v>
      </c>
      <c r="T1216" t="s">
        <v>3376</v>
      </c>
      <c r="V1216" t="s">
        <v>3377</v>
      </c>
      <c r="W1216" t="s">
        <v>3378</v>
      </c>
      <c r="X1216" t="s">
        <v>3375</v>
      </c>
      <c r="Y1216" t="s">
        <v>3379</v>
      </c>
      <c r="Z1216" t="s">
        <v>3381</v>
      </c>
      <c r="AC1216" t="s">
        <v>341</v>
      </c>
      <c r="AD1216" s="176">
        <v>1.3</v>
      </c>
    </row>
    <row r="1217" spans="1:30" x14ac:dyDescent="0.35">
      <c r="A1217" t="s">
        <v>305</v>
      </c>
      <c r="B1217">
        <v>1244</v>
      </c>
      <c r="C1217" t="s">
        <v>3375</v>
      </c>
      <c r="D1217">
        <v>45613</v>
      </c>
      <c r="E1217" t="s">
        <v>3375</v>
      </c>
      <c r="F1217" t="s">
        <v>396</v>
      </c>
      <c r="H1217">
        <v>2.6</v>
      </c>
      <c r="I1217">
        <v>1.2</v>
      </c>
      <c r="K1217" t="s">
        <v>296</v>
      </c>
      <c r="L1217" t="s">
        <v>397</v>
      </c>
      <c r="M1217" t="s">
        <v>398</v>
      </c>
      <c r="N1217" t="s">
        <v>333</v>
      </c>
      <c r="O1217">
        <v>1</v>
      </c>
      <c r="P1217" t="s">
        <v>306</v>
      </c>
      <c r="Q1217" s="164">
        <v>36900</v>
      </c>
      <c r="R1217" s="164">
        <v>37135</v>
      </c>
      <c r="T1217" t="s">
        <v>3376</v>
      </c>
      <c r="V1217" t="s">
        <v>3377</v>
      </c>
      <c r="W1217" t="s">
        <v>3378</v>
      </c>
      <c r="X1217" t="s">
        <v>3375</v>
      </c>
      <c r="Y1217" t="s">
        <v>3379</v>
      </c>
      <c r="Z1217" t="s">
        <v>3382</v>
      </c>
      <c r="AC1217" t="s">
        <v>341</v>
      </c>
      <c r="AD1217" s="176">
        <v>1.3</v>
      </c>
    </row>
    <row r="1218" spans="1:30" x14ac:dyDescent="0.35">
      <c r="A1218" t="s">
        <v>317</v>
      </c>
      <c r="B1218">
        <v>1177</v>
      </c>
      <c r="C1218" t="s">
        <v>3375</v>
      </c>
      <c r="D1218">
        <v>45613</v>
      </c>
      <c r="E1218" t="s">
        <v>3375</v>
      </c>
      <c r="F1218" t="s">
        <v>396</v>
      </c>
      <c r="H1218">
        <v>2.6</v>
      </c>
      <c r="I1218">
        <v>1.2</v>
      </c>
      <c r="K1218" t="s">
        <v>296</v>
      </c>
      <c r="L1218" t="s">
        <v>902</v>
      </c>
      <c r="M1218" t="s">
        <v>398</v>
      </c>
      <c r="N1218" t="s">
        <v>333</v>
      </c>
      <c r="O1218">
        <v>1</v>
      </c>
      <c r="P1218" t="s">
        <v>306</v>
      </c>
      <c r="Q1218" s="164">
        <v>38726</v>
      </c>
      <c r="R1218" s="164">
        <v>38961</v>
      </c>
      <c r="T1218" t="s">
        <v>3376</v>
      </c>
      <c r="V1218" t="s">
        <v>3377</v>
      </c>
      <c r="W1218" t="s">
        <v>3378</v>
      </c>
      <c r="X1218" t="s">
        <v>3375</v>
      </c>
      <c r="Y1218" t="s">
        <v>3379</v>
      </c>
      <c r="Z1218" t="s">
        <v>3383</v>
      </c>
      <c r="AC1218" t="s">
        <v>341</v>
      </c>
      <c r="AD1218" s="176">
        <v>1.3</v>
      </c>
    </row>
    <row r="1219" spans="1:30" x14ac:dyDescent="0.35">
      <c r="A1219" t="s">
        <v>408</v>
      </c>
      <c r="B1219">
        <v>1339</v>
      </c>
      <c r="C1219" t="s">
        <v>3375</v>
      </c>
      <c r="D1219">
        <v>45613</v>
      </c>
      <c r="E1219" t="s">
        <v>3375</v>
      </c>
      <c r="F1219" t="s">
        <v>396</v>
      </c>
      <c r="G1219" s="163">
        <v>2721</v>
      </c>
      <c r="H1219">
        <v>2.6</v>
      </c>
      <c r="I1219">
        <v>1.2</v>
      </c>
      <c r="J1219" t="s">
        <v>1</v>
      </c>
      <c r="K1219" t="s">
        <v>296</v>
      </c>
      <c r="L1219" t="s">
        <v>397</v>
      </c>
      <c r="M1219" t="s">
        <v>398</v>
      </c>
      <c r="N1219" t="s">
        <v>333</v>
      </c>
      <c r="O1219">
        <v>1</v>
      </c>
      <c r="P1219" t="s">
        <v>306</v>
      </c>
      <c r="Q1219" s="164">
        <v>44502</v>
      </c>
      <c r="R1219" s="164">
        <v>44440</v>
      </c>
      <c r="T1219" t="s">
        <v>3376</v>
      </c>
      <c r="V1219" t="s">
        <v>3377</v>
      </c>
      <c r="W1219" t="s">
        <v>3378</v>
      </c>
      <c r="X1219" t="s">
        <v>3375</v>
      </c>
      <c r="Y1219" t="s">
        <v>3379</v>
      </c>
      <c r="Z1219" t="s">
        <v>3384</v>
      </c>
      <c r="AA1219" t="s">
        <v>1</v>
      </c>
      <c r="AB1219" s="164">
        <v>44398</v>
      </c>
      <c r="AC1219" t="s">
        <v>341</v>
      </c>
      <c r="AD1219" s="176">
        <v>1.3</v>
      </c>
    </row>
    <row r="1220" spans="1:30" x14ac:dyDescent="0.35">
      <c r="A1220" t="s">
        <v>324</v>
      </c>
      <c r="B1220">
        <v>1285</v>
      </c>
      <c r="C1220" t="s">
        <v>3375</v>
      </c>
      <c r="D1220">
        <v>45613</v>
      </c>
      <c r="E1220" t="s">
        <v>3375</v>
      </c>
      <c r="F1220" t="s">
        <v>396</v>
      </c>
      <c r="H1220">
        <v>2.6</v>
      </c>
      <c r="I1220">
        <v>1.2</v>
      </c>
      <c r="K1220" t="s">
        <v>296</v>
      </c>
      <c r="L1220" t="s">
        <v>397</v>
      </c>
      <c r="M1220" t="s">
        <v>398</v>
      </c>
      <c r="N1220" t="s">
        <v>333</v>
      </c>
      <c r="O1220">
        <v>1</v>
      </c>
      <c r="P1220" t="s">
        <v>306</v>
      </c>
      <c r="Q1220" s="164">
        <v>41645</v>
      </c>
      <c r="R1220" s="164">
        <v>41791</v>
      </c>
      <c r="T1220" t="s">
        <v>3376</v>
      </c>
      <c r="V1220" t="s">
        <v>3377</v>
      </c>
      <c r="W1220" t="s">
        <v>3378</v>
      </c>
      <c r="X1220" t="s">
        <v>3375</v>
      </c>
      <c r="Y1220" t="s">
        <v>3379</v>
      </c>
      <c r="Z1220" t="s">
        <v>3385</v>
      </c>
      <c r="AC1220" t="s">
        <v>341</v>
      </c>
      <c r="AD1220" s="176">
        <v>1.3</v>
      </c>
    </row>
    <row r="1221" spans="1:30" x14ac:dyDescent="0.35">
      <c r="A1221" t="s">
        <v>309</v>
      </c>
      <c r="B1221">
        <v>1092</v>
      </c>
      <c r="C1221" t="s">
        <v>3375</v>
      </c>
      <c r="D1221">
        <v>45613</v>
      </c>
      <c r="E1221" t="s">
        <v>3375</v>
      </c>
      <c r="F1221" t="s">
        <v>396</v>
      </c>
      <c r="H1221">
        <v>2.6</v>
      </c>
      <c r="I1221">
        <v>1.2</v>
      </c>
      <c r="K1221" t="s">
        <v>843</v>
      </c>
      <c r="L1221" t="s">
        <v>397</v>
      </c>
      <c r="M1221" t="s">
        <v>398</v>
      </c>
      <c r="N1221" t="s">
        <v>333</v>
      </c>
      <c r="O1221">
        <v>1</v>
      </c>
      <c r="P1221" t="s">
        <v>306</v>
      </c>
      <c r="Q1221" s="164">
        <v>34708</v>
      </c>
      <c r="R1221" s="164">
        <v>34943</v>
      </c>
      <c r="T1221" t="s">
        <v>3376</v>
      </c>
      <c r="V1221" t="s">
        <v>3377</v>
      </c>
      <c r="W1221" t="s">
        <v>3378</v>
      </c>
      <c r="X1221" t="s">
        <v>3375</v>
      </c>
      <c r="Y1221" t="s">
        <v>3379</v>
      </c>
      <c r="Z1221" t="s">
        <v>3386</v>
      </c>
      <c r="AC1221" t="s">
        <v>341</v>
      </c>
      <c r="AD1221" s="176">
        <v>1.3</v>
      </c>
    </row>
    <row r="1222" spans="1:30" x14ac:dyDescent="0.35">
      <c r="A1222" t="s">
        <v>476</v>
      </c>
      <c r="B1222">
        <v>1220</v>
      </c>
      <c r="C1222" t="s">
        <v>3375</v>
      </c>
      <c r="D1222">
        <v>45613</v>
      </c>
      <c r="E1222" t="s">
        <v>3375</v>
      </c>
      <c r="F1222" t="s">
        <v>396</v>
      </c>
      <c r="H1222">
        <v>2.6</v>
      </c>
      <c r="I1222">
        <v>1.2</v>
      </c>
      <c r="K1222" t="s">
        <v>296</v>
      </c>
      <c r="L1222" t="s">
        <v>397</v>
      </c>
      <c r="M1222" t="s">
        <v>398</v>
      </c>
      <c r="N1222" t="s">
        <v>333</v>
      </c>
      <c r="O1222">
        <v>1</v>
      </c>
      <c r="P1222" t="s">
        <v>306</v>
      </c>
      <c r="Q1222" s="164">
        <v>37202</v>
      </c>
      <c r="R1222" s="164">
        <v>37135</v>
      </c>
      <c r="T1222" t="s">
        <v>3376</v>
      </c>
      <c r="V1222" t="s">
        <v>3377</v>
      </c>
      <c r="W1222" t="s">
        <v>3378</v>
      </c>
      <c r="X1222" t="s">
        <v>3375</v>
      </c>
      <c r="Y1222" t="s">
        <v>3379</v>
      </c>
      <c r="Z1222" t="s">
        <v>3387</v>
      </c>
      <c r="AC1222" t="s">
        <v>341</v>
      </c>
      <c r="AD1222" s="176">
        <v>1.3</v>
      </c>
    </row>
    <row r="1223" spans="1:30" x14ac:dyDescent="0.35">
      <c r="A1223" t="s">
        <v>482</v>
      </c>
      <c r="B1223">
        <v>1220</v>
      </c>
      <c r="C1223" t="s">
        <v>3375</v>
      </c>
      <c r="D1223">
        <v>45613</v>
      </c>
      <c r="E1223" t="s">
        <v>3375</v>
      </c>
      <c r="F1223" t="s">
        <v>396</v>
      </c>
      <c r="H1223">
        <v>2.6</v>
      </c>
      <c r="I1223">
        <v>1.2</v>
      </c>
      <c r="K1223" t="s">
        <v>296</v>
      </c>
      <c r="L1223" t="s">
        <v>397</v>
      </c>
      <c r="M1223" t="s">
        <v>398</v>
      </c>
      <c r="N1223" t="s">
        <v>333</v>
      </c>
      <c r="O1223">
        <v>1</v>
      </c>
      <c r="P1223" t="s">
        <v>306</v>
      </c>
      <c r="Q1223" t="s">
        <v>3126</v>
      </c>
      <c r="R1223" s="164">
        <v>40787</v>
      </c>
      <c r="T1223" t="s">
        <v>3376</v>
      </c>
      <c r="V1223" t="s">
        <v>3377</v>
      </c>
      <c r="W1223" t="s">
        <v>3378</v>
      </c>
      <c r="X1223" t="s">
        <v>3375</v>
      </c>
      <c r="Y1223" t="s">
        <v>3379</v>
      </c>
      <c r="Z1223" t="s">
        <v>3388</v>
      </c>
      <c r="AC1223" t="s">
        <v>341</v>
      </c>
      <c r="AD1223" s="176">
        <v>1.3</v>
      </c>
    </row>
    <row r="1224" spans="1:30" x14ac:dyDescent="0.35">
      <c r="A1224" t="s">
        <v>432</v>
      </c>
      <c r="B1224">
        <v>1271</v>
      </c>
      <c r="C1224" t="s">
        <v>3375</v>
      </c>
      <c r="D1224">
        <v>45613</v>
      </c>
      <c r="E1224" t="s">
        <v>3375</v>
      </c>
      <c r="F1224" t="s">
        <v>396</v>
      </c>
      <c r="H1224">
        <v>2.6</v>
      </c>
      <c r="I1224">
        <v>1.2</v>
      </c>
      <c r="K1224" t="s">
        <v>296</v>
      </c>
      <c r="L1224" t="s">
        <v>397</v>
      </c>
      <c r="M1224" t="s">
        <v>398</v>
      </c>
      <c r="N1224" t="s">
        <v>333</v>
      </c>
      <c r="O1224">
        <v>1</v>
      </c>
      <c r="P1224" t="s">
        <v>306</v>
      </c>
      <c r="Q1224" t="s">
        <v>3389</v>
      </c>
      <c r="R1224" s="164">
        <v>41030</v>
      </c>
      <c r="T1224" t="s">
        <v>3376</v>
      </c>
      <c r="V1224" t="s">
        <v>3377</v>
      </c>
      <c r="W1224" t="s">
        <v>3378</v>
      </c>
      <c r="X1224" t="s">
        <v>3375</v>
      </c>
      <c r="Y1224" t="s">
        <v>3379</v>
      </c>
      <c r="Z1224" t="s">
        <v>3390</v>
      </c>
      <c r="AC1224" t="s">
        <v>341</v>
      </c>
      <c r="AD1224" s="176">
        <v>1.3</v>
      </c>
    </row>
    <row r="1225" spans="1:30" x14ac:dyDescent="0.35">
      <c r="A1225" t="s">
        <v>584</v>
      </c>
      <c r="B1225">
        <v>1331</v>
      </c>
      <c r="C1225" t="s">
        <v>3375</v>
      </c>
      <c r="D1225">
        <v>45613</v>
      </c>
      <c r="E1225" t="s">
        <v>3375</v>
      </c>
      <c r="F1225" t="s">
        <v>396</v>
      </c>
      <c r="H1225">
        <v>2.6</v>
      </c>
      <c r="I1225">
        <v>1.2</v>
      </c>
      <c r="K1225" t="s">
        <v>296</v>
      </c>
      <c r="L1225" t="s">
        <v>397</v>
      </c>
      <c r="M1225" t="s">
        <v>398</v>
      </c>
      <c r="N1225" t="s">
        <v>333</v>
      </c>
      <c r="O1225">
        <v>1</v>
      </c>
      <c r="P1225" t="s">
        <v>306</v>
      </c>
      <c r="Q1225" t="s">
        <v>2272</v>
      </c>
      <c r="R1225" s="164">
        <v>41153</v>
      </c>
      <c r="T1225" t="s">
        <v>3376</v>
      </c>
      <c r="V1225" t="s">
        <v>3377</v>
      </c>
      <c r="W1225" t="s">
        <v>3378</v>
      </c>
      <c r="X1225" t="s">
        <v>3375</v>
      </c>
      <c r="Y1225" t="s">
        <v>3379</v>
      </c>
      <c r="Z1225" t="s">
        <v>3391</v>
      </c>
      <c r="AC1225" t="s">
        <v>341</v>
      </c>
      <c r="AD1225" s="176">
        <v>1.3</v>
      </c>
    </row>
    <row r="1226" spans="1:30" x14ac:dyDescent="0.35">
      <c r="A1226" t="s">
        <v>375</v>
      </c>
      <c r="B1226">
        <v>1151</v>
      </c>
      <c r="C1226" t="s">
        <v>3374</v>
      </c>
      <c r="D1226">
        <v>45613</v>
      </c>
      <c r="E1226" t="s">
        <v>3375</v>
      </c>
      <c r="F1226" t="s">
        <v>396</v>
      </c>
      <c r="H1226">
        <v>2.6</v>
      </c>
      <c r="I1226">
        <v>1.2</v>
      </c>
      <c r="K1226" t="s">
        <v>404</v>
      </c>
      <c r="L1226" t="s">
        <v>397</v>
      </c>
      <c r="M1226" t="s">
        <v>398</v>
      </c>
      <c r="N1226" t="s">
        <v>333</v>
      </c>
      <c r="O1226">
        <v>1</v>
      </c>
      <c r="P1226" t="s">
        <v>1</v>
      </c>
      <c r="Q1226" s="164">
        <v>39091</v>
      </c>
      <c r="R1226" s="164">
        <v>39326</v>
      </c>
      <c r="S1226" s="164">
        <v>44774</v>
      </c>
      <c r="T1226" t="s">
        <v>3376</v>
      </c>
      <c r="V1226" t="s">
        <v>3377</v>
      </c>
      <c r="W1226" t="s">
        <v>3378</v>
      </c>
      <c r="X1226" t="s">
        <v>3375</v>
      </c>
      <c r="Y1226" t="s">
        <v>3379</v>
      </c>
      <c r="Z1226" t="s">
        <v>3392</v>
      </c>
      <c r="AC1226" t="s">
        <v>338</v>
      </c>
      <c r="AD1226" s="176">
        <v>1.3</v>
      </c>
    </row>
    <row r="1227" spans="1:30" x14ac:dyDescent="0.35">
      <c r="A1227" t="s">
        <v>434</v>
      </c>
      <c r="B1227">
        <v>1105</v>
      </c>
      <c r="C1227" t="s">
        <v>3375</v>
      </c>
      <c r="D1227">
        <v>45613</v>
      </c>
      <c r="E1227" t="s">
        <v>3375</v>
      </c>
      <c r="F1227" t="s">
        <v>396</v>
      </c>
      <c r="H1227">
        <v>2.6</v>
      </c>
      <c r="I1227">
        <v>1.2</v>
      </c>
      <c r="K1227" t="s">
        <v>296</v>
      </c>
      <c r="L1227" t="s">
        <v>397</v>
      </c>
      <c r="M1227" t="s">
        <v>398</v>
      </c>
      <c r="N1227" t="s">
        <v>333</v>
      </c>
      <c r="O1227">
        <v>1</v>
      </c>
      <c r="P1227" t="s">
        <v>306</v>
      </c>
      <c r="Q1227" t="s">
        <v>3393</v>
      </c>
      <c r="R1227" s="164">
        <v>40057</v>
      </c>
      <c r="T1227" t="s">
        <v>3376</v>
      </c>
      <c r="V1227" t="s">
        <v>3377</v>
      </c>
      <c r="W1227" t="s">
        <v>3378</v>
      </c>
      <c r="X1227" t="s">
        <v>3375</v>
      </c>
      <c r="Y1227" t="s">
        <v>3379</v>
      </c>
      <c r="Z1227" t="s">
        <v>3394</v>
      </c>
      <c r="AC1227" t="s">
        <v>341</v>
      </c>
      <c r="AD1227" s="176">
        <v>1.3</v>
      </c>
    </row>
    <row r="1228" spans="1:30" x14ac:dyDescent="0.35">
      <c r="A1228" t="s">
        <v>403</v>
      </c>
      <c r="B1228">
        <v>1117</v>
      </c>
      <c r="C1228" t="s">
        <v>3375</v>
      </c>
      <c r="D1228">
        <v>45613</v>
      </c>
      <c r="E1228" t="s">
        <v>3375</v>
      </c>
      <c r="F1228" t="s">
        <v>396</v>
      </c>
      <c r="H1228">
        <v>2.6</v>
      </c>
      <c r="I1228">
        <v>1.2</v>
      </c>
      <c r="K1228" t="s">
        <v>296</v>
      </c>
      <c r="L1228" t="s">
        <v>397</v>
      </c>
      <c r="M1228" t="s">
        <v>398</v>
      </c>
      <c r="N1228" t="s">
        <v>333</v>
      </c>
      <c r="O1228">
        <v>1</v>
      </c>
      <c r="P1228" t="s">
        <v>306</v>
      </c>
      <c r="Q1228" s="164">
        <v>38361</v>
      </c>
      <c r="R1228" s="164">
        <v>38596</v>
      </c>
      <c r="T1228" t="s">
        <v>3376</v>
      </c>
      <c r="V1228" t="s">
        <v>3377</v>
      </c>
      <c r="W1228" t="s">
        <v>3378</v>
      </c>
      <c r="X1228" t="s">
        <v>3375</v>
      </c>
      <c r="Y1228" t="s">
        <v>3379</v>
      </c>
      <c r="Z1228" t="s">
        <v>3395</v>
      </c>
      <c r="AC1228" t="s">
        <v>341</v>
      </c>
      <c r="AD1228" s="176">
        <v>1.3</v>
      </c>
    </row>
    <row r="1229" spans="1:30" x14ac:dyDescent="0.35">
      <c r="A1229" t="s">
        <v>494</v>
      </c>
      <c r="B1229">
        <v>1222</v>
      </c>
      <c r="C1229" t="s">
        <v>3375</v>
      </c>
      <c r="D1229">
        <v>45613</v>
      </c>
      <c r="E1229" t="s">
        <v>3375</v>
      </c>
      <c r="F1229" t="s">
        <v>396</v>
      </c>
      <c r="H1229">
        <v>2.6</v>
      </c>
      <c r="I1229">
        <v>1.2</v>
      </c>
      <c r="K1229" t="s">
        <v>296</v>
      </c>
      <c r="L1229" t="s">
        <v>397</v>
      </c>
      <c r="M1229" t="s">
        <v>398</v>
      </c>
      <c r="N1229" t="s">
        <v>333</v>
      </c>
      <c r="O1229">
        <v>1</v>
      </c>
      <c r="P1229" t="s">
        <v>306</v>
      </c>
      <c r="Q1229" s="164">
        <v>40608</v>
      </c>
      <c r="R1229" s="164">
        <v>41153</v>
      </c>
      <c r="T1229" t="s">
        <v>3376</v>
      </c>
      <c r="V1229" t="s">
        <v>3377</v>
      </c>
      <c r="W1229" t="s">
        <v>3378</v>
      </c>
      <c r="X1229" t="s">
        <v>3375</v>
      </c>
      <c r="Y1229" t="s">
        <v>3379</v>
      </c>
      <c r="Z1229" t="s">
        <v>3396</v>
      </c>
      <c r="AC1229" t="s">
        <v>341</v>
      </c>
      <c r="AD1229" s="176">
        <v>1.3</v>
      </c>
    </row>
    <row r="1230" spans="1:30" x14ac:dyDescent="0.35">
      <c r="A1230" t="s">
        <v>414</v>
      </c>
      <c r="B1230">
        <v>1219</v>
      </c>
      <c r="C1230" t="s">
        <v>3375</v>
      </c>
      <c r="D1230">
        <v>45613</v>
      </c>
      <c r="E1230" t="s">
        <v>3375</v>
      </c>
      <c r="F1230" t="s">
        <v>396</v>
      </c>
      <c r="H1230">
        <v>2.6</v>
      </c>
      <c r="I1230">
        <v>1.2</v>
      </c>
      <c r="K1230" t="s">
        <v>404</v>
      </c>
      <c r="L1230" t="s">
        <v>397</v>
      </c>
      <c r="M1230" t="s">
        <v>398</v>
      </c>
      <c r="N1230" t="s">
        <v>333</v>
      </c>
      <c r="O1230">
        <v>1</v>
      </c>
      <c r="P1230" t="s">
        <v>306</v>
      </c>
      <c r="Q1230" t="s">
        <v>3397</v>
      </c>
      <c r="R1230" s="164">
        <v>40653</v>
      </c>
      <c r="S1230" s="164">
        <v>40787</v>
      </c>
      <c r="T1230" t="s">
        <v>3376</v>
      </c>
      <c r="V1230" t="s">
        <v>3377</v>
      </c>
      <c r="W1230" t="s">
        <v>3378</v>
      </c>
      <c r="X1230" t="s">
        <v>3375</v>
      </c>
      <c r="Y1230" t="s">
        <v>3379</v>
      </c>
      <c r="Z1230" t="s">
        <v>3398</v>
      </c>
      <c r="AC1230" t="s">
        <v>341</v>
      </c>
      <c r="AD1230" s="176">
        <v>1.3</v>
      </c>
    </row>
    <row r="1231" spans="1:30" x14ac:dyDescent="0.35">
      <c r="A1231" t="s">
        <v>419</v>
      </c>
      <c r="B1231">
        <v>1198</v>
      </c>
      <c r="C1231" t="s">
        <v>3375</v>
      </c>
      <c r="D1231">
        <v>45613</v>
      </c>
      <c r="E1231" t="s">
        <v>3375</v>
      </c>
      <c r="F1231" t="s">
        <v>396</v>
      </c>
      <c r="H1231">
        <v>2.6</v>
      </c>
      <c r="I1231">
        <v>1.2</v>
      </c>
      <c r="K1231" t="s">
        <v>404</v>
      </c>
      <c r="L1231" t="s">
        <v>397</v>
      </c>
      <c r="M1231" t="s">
        <v>398</v>
      </c>
      <c r="N1231" t="s">
        <v>333</v>
      </c>
      <c r="O1231">
        <v>1</v>
      </c>
      <c r="P1231" t="s">
        <v>306</v>
      </c>
      <c r="Q1231" t="s">
        <v>2943</v>
      </c>
      <c r="R1231" s="164">
        <v>41518</v>
      </c>
      <c r="S1231" s="164">
        <v>45043</v>
      </c>
      <c r="T1231" t="s">
        <v>3376</v>
      </c>
      <c r="V1231" t="s">
        <v>3377</v>
      </c>
      <c r="W1231" t="s">
        <v>3378</v>
      </c>
      <c r="X1231" t="s">
        <v>3375</v>
      </c>
      <c r="Y1231" t="s">
        <v>3379</v>
      </c>
      <c r="Z1231" t="s">
        <v>3399</v>
      </c>
      <c r="AC1231" t="s">
        <v>341</v>
      </c>
      <c r="AD1231" s="176">
        <v>1.3</v>
      </c>
    </row>
    <row r="1232" spans="1:30" x14ac:dyDescent="0.35">
      <c r="A1232" t="s">
        <v>711</v>
      </c>
      <c r="B1232">
        <v>1223</v>
      </c>
      <c r="C1232" t="s">
        <v>3375</v>
      </c>
      <c r="D1232">
        <v>45613</v>
      </c>
      <c r="E1232" t="s">
        <v>3375</v>
      </c>
      <c r="F1232" t="s">
        <v>396</v>
      </c>
      <c r="H1232">
        <v>2.6</v>
      </c>
      <c r="I1232">
        <v>1.2</v>
      </c>
      <c r="K1232" t="s">
        <v>296</v>
      </c>
      <c r="L1232" t="s">
        <v>397</v>
      </c>
      <c r="M1232" t="s">
        <v>398</v>
      </c>
      <c r="N1232" t="s">
        <v>333</v>
      </c>
      <c r="O1232">
        <v>1</v>
      </c>
      <c r="P1232" t="s">
        <v>306</v>
      </c>
      <c r="Q1232" t="s">
        <v>990</v>
      </c>
      <c r="R1232" s="164">
        <v>39326</v>
      </c>
      <c r="T1232" t="s">
        <v>3376</v>
      </c>
      <c r="V1232" t="s">
        <v>3377</v>
      </c>
      <c r="W1232" t="s">
        <v>3378</v>
      </c>
      <c r="X1232" t="s">
        <v>3375</v>
      </c>
      <c r="Y1232" t="s">
        <v>3379</v>
      </c>
      <c r="Z1232" t="s">
        <v>3400</v>
      </c>
      <c r="AC1232" t="s">
        <v>341</v>
      </c>
      <c r="AD1232" s="176">
        <v>1.3</v>
      </c>
    </row>
    <row r="1233" spans="1:31" x14ac:dyDescent="0.35">
      <c r="A1233" t="s">
        <v>499</v>
      </c>
      <c r="B1233">
        <v>1027</v>
      </c>
      <c r="C1233" t="s">
        <v>3401</v>
      </c>
      <c r="D1233">
        <v>45613</v>
      </c>
      <c r="E1233" t="s">
        <v>3375</v>
      </c>
      <c r="F1233" t="s">
        <v>396</v>
      </c>
      <c r="H1233">
        <v>2.6</v>
      </c>
      <c r="I1233">
        <v>1.2</v>
      </c>
      <c r="K1233" t="s">
        <v>404</v>
      </c>
      <c r="L1233" t="s">
        <v>410</v>
      </c>
      <c r="M1233" t="s">
        <v>398</v>
      </c>
      <c r="N1233" t="s">
        <v>333</v>
      </c>
      <c r="O1233">
        <v>1</v>
      </c>
      <c r="P1233" t="s">
        <v>306</v>
      </c>
      <c r="Q1233" t="s">
        <v>2303</v>
      </c>
      <c r="R1233" s="164">
        <v>29798</v>
      </c>
      <c r="S1233" s="164">
        <v>29798</v>
      </c>
      <c r="T1233" t="s">
        <v>3376</v>
      </c>
      <c r="V1233" t="s">
        <v>3377</v>
      </c>
      <c r="W1233" t="s">
        <v>3378</v>
      </c>
      <c r="X1233" t="s">
        <v>3375</v>
      </c>
      <c r="Y1233" t="s">
        <v>3379</v>
      </c>
      <c r="Z1233" t="s">
        <v>3402</v>
      </c>
      <c r="AC1233" t="s">
        <v>341</v>
      </c>
      <c r="AD1233" s="176">
        <v>1.3</v>
      </c>
    </row>
    <row r="1234" spans="1:31" x14ac:dyDescent="0.35">
      <c r="A1234" t="s">
        <v>566</v>
      </c>
      <c r="B1234">
        <v>1228</v>
      </c>
      <c r="C1234" t="s">
        <v>3375</v>
      </c>
      <c r="D1234">
        <v>45613</v>
      </c>
      <c r="E1234" t="s">
        <v>3375</v>
      </c>
      <c r="F1234" t="s">
        <v>396</v>
      </c>
      <c r="H1234">
        <v>2.6</v>
      </c>
      <c r="I1234">
        <v>1.2</v>
      </c>
      <c r="K1234" t="s">
        <v>296</v>
      </c>
      <c r="L1234" t="s">
        <v>397</v>
      </c>
      <c r="M1234" t="s">
        <v>398</v>
      </c>
      <c r="N1234" t="s">
        <v>333</v>
      </c>
      <c r="O1234">
        <v>1</v>
      </c>
      <c r="P1234" t="s">
        <v>306</v>
      </c>
      <c r="Q1234" t="s">
        <v>1525</v>
      </c>
      <c r="R1234" s="164">
        <v>39326</v>
      </c>
      <c r="T1234" t="s">
        <v>3376</v>
      </c>
      <c r="V1234" t="s">
        <v>3377</v>
      </c>
      <c r="W1234" t="s">
        <v>3378</v>
      </c>
      <c r="X1234" t="s">
        <v>3375</v>
      </c>
      <c r="Y1234" t="s">
        <v>3379</v>
      </c>
      <c r="Z1234" t="s">
        <v>3403</v>
      </c>
      <c r="AC1234" t="s">
        <v>341</v>
      </c>
      <c r="AD1234" s="176">
        <v>1.3</v>
      </c>
    </row>
    <row r="1235" spans="1:31" x14ac:dyDescent="0.35">
      <c r="A1235" t="s">
        <v>438</v>
      </c>
      <c r="B1235">
        <v>1194</v>
      </c>
      <c r="C1235" t="s">
        <v>3375</v>
      </c>
      <c r="D1235">
        <v>45613</v>
      </c>
      <c r="E1235" t="s">
        <v>3375</v>
      </c>
      <c r="F1235" t="s">
        <v>396</v>
      </c>
      <c r="H1235">
        <v>2.6</v>
      </c>
      <c r="I1235">
        <v>1.2</v>
      </c>
      <c r="K1235" t="s">
        <v>296</v>
      </c>
      <c r="L1235" t="s">
        <v>397</v>
      </c>
      <c r="M1235" t="s">
        <v>398</v>
      </c>
      <c r="N1235" t="s">
        <v>333</v>
      </c>
      <c r="O1235">
        <v>1</v>
      </c>
      <c r="P1235" t="s">
        <v>306</v>
      </c>
      <c r="Q1235" t="s">
        <v>478</v>
      </c>
      <c r="R1235" s="164">
        <v>39692</v>
      </c>
      <c r="T1235" t="s">
        <v>3376</v>
      </c>
      <c r="V1235" t="s">
        <v>3377</v>
      </c>
      <c r="W1235" t="s">
        <v>3378</v>
      </c>
      <c r="X1235" t="s">
        <v>3375</v>
      </c>
      <c r="Y1235" t="s">
        <v>3379</v>
      </c>
      <c r="Z1235" t="s">
        <v>3404</v>
      </c>
      <c r="AC1235" t="s">
        <v>341</v>
      </c>
      <c r="AD1235" s="176">
        <v>1.3</v>
      </c>
    </row>
    <row r="1236" spans="1:31" x14ac:dyDescent="0.35">
      <c r="A1236" t="s">
        <v>438</v>
      </c>
      <c r="B1236">
        <v>1107</v>
      </c>
      <c r="C1236" t="s">
        <v>3405</v>
      </c>
      <c r="D1236">
        <v>45803</v>
      </c>
      <c r="E1236" t="s">
        <v>3405</v>
      </c>
      <c r="F1236" t="s">
        <v>396</v>
      </c>
      <c r="H1236" s="174">
        <f t="shared" ref="H1236:H1237" si="46">AD1236</f>
        <v>1.5</v>
      </c>
      <c r="I1236">
        <v>1.4</v>
      </c>
      <c r="K1236" t="s">
        <v>404</v>
      </c>
      <c r="L1236" t="s">
        <v>1108</v>
      </c>
      <c r="M1236" t="s">
        <v>398</v>
      </c>
      <c r="N1236" t="s">
        <v>2991</v>
      </c>
      <c r="O1236">
        <v>1</v>
      </c>
      <c r="P1236" t="s">
        <v>306</v>
      </c>
      <c r="Q1236" s="164">
        <v>31786</v>
      </c>
      <c r="R1236" s="164">
        <v>32021</v>
      </c>
      <c r="S1236" s="164">
        <v>36039</v>
      </c>
      <c r="T1236" t="s">
        <v>3406</v>
      </c>
      <c r="V1236" t="s">
        <v>3407</v>
      </c>
      <c r="W1236" t="s">
        <v>3408</v>
      </c>
      <c r="X1236" t="s">
        <v>3405</v>
      </c>
      <c r="Y1236" t="s">
        <v>3409</v>
      </c>
      <c r="Z1236" t="s">
        <v>3410</v>
      </c>
      <c r="AC1236" t="s">
        <v>341</v>
      </c>
      <c r="AD1236" s="176">
        <v>1.5</v>
      </c>
      <c r="AE1236" s="177" t="s">
        <v>16954</v>
      </c>
    </row>
    <row r="1237" spans="1:31" x14ac:dyDescent="0.35">
      <c r="A1237" t="s">
        <v>499</v>
      </c>
      <c r="B1237">
        <v>1143</v>
      </c>
      <c r="C1237" t="s">
        <v>3411</v>
      </c>
      <c r="D1237">
        <v>45900</v>
      </c>
      <c r="E1237" t="s">
        <v>3411</v>
      </c>
      <c r="F1237" t="s">
        <v>396</v>
      </c>
      <c r="H1237" s="174">
        <f t="shared" si="46"/>
        <v>1.1000000000000001</v>
      </c>
      <c r="I1237">
        <v>1</v>
      </c>
      <c r="K1237" t="s">
        <v>404</v>
      </c>
      <c r="L1237" t="s">
        <v>397</v>
      </c>
      <c r="M1237" t="s">
        <v>398</v>
      </c>
      <c r="N1237" t="s">
        <v>1957</v>
      </c>
      <c r="O1237">
        <v>1</v>
      </c>
      <c r="P1237" t="s">
        <v>306</v>
      </c>
      <c r="Q1237" s="164">
        <v>33978</v>
      </c>
      <c r="R1237" s="164">
        <v>34213</v>
      </c>
      <c r="S1237" s="164">
        <v>39195</v>
      </c>
      <c r="T1237" t="s">
        <v>3412</v>
      </c>
      <c r="V1237" t="s">
        <v>3413</v>
      </c>
      <c r="W1237" t="s">
        <v>3414</v>
      </c>
      <c r="X1237" t="s">
        <v>3411</v>
      </c>
      <c r="Y1237" t="s">
        <v>3415</v>
      </c>
      <c r="Z1237" t="s">
        <v>3416</v>
      </c>
      <c r="AC1237" t="s">
        <v>366</v>
      </c>
      <c r="AD1237" s="176">
        <v>1.1000000000000001</v>
      </c>
      <c r="AE1237" s="177" t="s">
        <v>16954</v>
      </c>
    </row>
    <row r="1238" spans="1:31" x14ac:dyDescent="0.35">
      <c r="A1238" t="s">
        <v>408</v>
      </c>
      <c r="B1238">
        <v>1147</v>
      </c>
      <c r="C1238" t="s">
        <v>3417</v>
      </c>
      <c r="D1238">
        <v>46401</v>
      </c>
      <c r="E1238" t="s">
        <v>3417</v>
      </c>
      <c r="F1238" t="s">
        <v>396</v>
      </c>
      <c r="H1238">
        <v>2.6</v>
      </c>
      <c r="I1238">
        <v>1.2</v>
      </c>
      <c r="K1238" t="s">
        <v>296</v>
      </c>
      <c r="L1238" t="s">
        <v>1108</v>
      </c>
      <c r="M1238" t="s">
        <v>398</v>
      </c>
      <c r="N1238" t="s">
        <v>3418</v>
      </c>
      <c r="O1238">
        <v>1</v>
      </c>
      <c r="P1238" t="s">
        <v>306</v>
      </c>
      <c r="Q1238" t="s">
        <v>3419</v>
      </c>
      <c r="R1238" s="164">
        <v>35309</v>
      </c>
      <c r="T1238" t="s">
        <v>3420</v>
      </c>
      <c r="V1238" t="s">
        <v>3421</v>
      </c>
      <c r="W1238" t="s">
        <v>3422</v>
      </c>
      <c r="X1238" t="s">
        <v>3417</v>
      </c>
      <c r="Y1238" t="s">
        <v>3423</v>
      </c>
      <c r="Z1238" t="s">
        <v>3424</v>
      </c>
      <c r="AC1238" t="s">
        <v>341</v>
      </c>
      <c r="AD1238" s="176">
        <v>1.3</v>
      </c>
    </row>
    <row r="1239" spans="1:31" x14ac:dyDescent="0.35">
      <c r="A1239" t="s">
        <v>408</v>
      </c>
      <c r="B1239">
        <v>1327</v>
      </c>
      <c r="C1239" t="s">
        <v>3417</v>
      </c>
      <c r="D1239">
        <v>46401</v>
      </c>
      <c r="E1239" t="s">
        <v>3417</v>
      </c>
      <c r="F1239" t="s">
        <v>396</v>
      </c>
      <c r="G1239" s="163">
        <v>2935.5</v>
      </c>
      <c r="H1239">
        <v>2.6</v>
      </c>
      <c r="I1239">
        <v>1.2</v>
      </c>
      <c r="J1239" t="s">
        <v>1</v>
      </c>
      <c r="K1239" t="s">
        <v>296</v>
      </c>
      <c r="L1239" t="s">
        <v>397</v>
      </c>
      <c r="M1239" t="s">
        <v>398</v>
      </c>
      <c r="N1239" t="s">
        <v>3418</v>
      </c>
      <c r="O1239">
        <v>1</v>
      </c>
      <c r="P1239" t="s">
        <v>306</v>
      </c>
      <c r="Q1239" s="164">
        <v>42949</v>
      </c>
      <c r="R1239" s="164">
        <v>42979</v>
      </c>
      <c r="T1239" t="s">
        <v>3420</v>
      </c>
      <c r="V1239" t="s">
        <v>3421</v>
      </c>
      <c r="W1239" t="s">
        <v>3422</v>
      </c>
      <c r="X1239" t="s">
        <v>3417</v>
      </c>
      <c r="Y1239" t="s">
        <v>3423</v>
      </c>
      <c r="Z1239" t="s">
        <v>3425</v>
      </c>
      <c r="AA1239" t="s">
        <v>1</v>
      </c>
      <c r="AB1239" s="164">
        <v>42807</v>
      </c>
      <c r="AC1239" t="s">
        <v>341</v>
      </c>
      <c r="AD1239" s="176">
        <v>1.3</v>
      </c>
    </row>
    <row r="1240" spans="1:31" x14ac:dyDescent="0.35">
      <c r="A1240" t="s">
        <v>476</v>
      </c>
      <c r="B1240">
        <v>1320</v>
      </c>
      <c r="C1240" t="s">
        <v>3417</v>
      </c>
      <c r="D1240">
        <v>46401</v>
      </c>
      <c r="E1240" t="s">
        <v>3417</v>
      </c>
      <c r="F1240" t="s">
        <v>396</v>
      </c>
      <c r="G1240" s="163">
        <v>2849.3</v>
      </c>
      <c r="H1240">
        <v>2.6</v>
      </c>
      <c r="I1240">
        <v>1.2</v>
      </c>
      <c r="J1240" t="s">
        <v>1</v>
      </c>
      <c r="K1240" t="s">
        <v>296</v>
      </c>
      <c r="L1240" t="s">
        <v>397</v>
      </c>
      <c r="M1240" t="s">
        <v>398</v>
      </c>
      <c r="N1240" t="s">
        <v>3418</v>
      </c>
      <c r="O1240">
        <v>1</v>
      </c>
      <c r="P1240" t="s">
        <v>306</v>
      </c>
      <c r="Q1240" t="s">
        <v>3426</v>
      </c>
      <c r="R1240" s="164">
        <v>42614</v>
      </c>
      <c r="T1240" t="s">
        <v>3420</v>
      </c>
      <c r="V1240" t="s">
        <v>3421</v>
      </c>
      <c r="W1240" t="s">
        <v>3422</v>
      </c>
      <c r="X1240" t="s">
        <v>3417</v>
      </c>
      <c r="Y1240" t="s">
        <v>3423</v>
      </c>
      <c r="Z1240" t="s">
        <v>3427</v>
      </c>
      <c r="AA1240" t="s">
        <v>1</v>
      </c>
      <c r="AB1240" s="164">
        <v>42429</v>
      </c>
      <c r="AC1240" t="s">
        <v>341</v>
      </c>
      <c r="AD1240" s="176">
        <v>1.3</v>
      </c>
    </row>
    <row r="1241" spans="1:31" x14ac:dyDescent="0.35">
      <c r="A1241" t="s">
        <v>324</v>
      </c>
      <c r="B1241">
        <v>1270</v>
      </c>
      <c r="C1241" t="s">
        <v>3428</v>
      </c>
      <c r="D1241">
        <v>46404</v>
      </c>
      <c r="E1241" t="s">
        <v>3428</v>
      </c>
      <c r="F1241" t="s">
        <v>396</v>
      </c>
      <c r="H1241" s="174">
        <f>AD1241</f>
        <v>1.3</v>
      </c>
      <c r="I1241">
        <v>1.3</v>
      </c>
      <c r="K1241" t="s">
        <v>404</v>
      </c>
      <c r="L1241" t="s">
        <v>397</v>
      </c>
      <c r="M1241" t="s">
        <v>398</v>
      </c>
      <c r="N1241" t="s">
        <v>3418</v>
      </c>
      <c r="O1241">
        <v>1</v>
      </c>
      <c r="P1241" t="s">
        <v>306</v>
      </c>
      <c r="Q1241" t="s">
        <v>3389</v>
      </c>
      <c r="R1241" s="164">
        <v>41153</v>
      </c>
      <c r="S1241" s="164">
        <v>45043</v>
      </c>
      <c r="T1241" t="s">
        <v>3429</v>
      </c>
      <c r="V1241" t="s">
        <v>3430</v>
      </c>
      <c r="W1241" t="s">
        <v>3431</v>
      </c>
      <c r="X1241" t="s">
        <v>3428</v>
      </c>
      <c r="Y1241" t="s">
        <v>3432</v>
      </c>
      <c r="Z1241" t="s">
        <v>3433</v>
      </c>
      <c r="AC1241" t="s">
        <v>341</v>
      </c>
      <c r="AD1241" s="176">
        <v>1.3</v>
      </c>
      <c r="AE1241" s="177" t="s">
        <v>16954</v>
      </c>
    </row>
    <row r="1242" spans="1:31" x14ac:dyDescent="0.35">
      <c r="A1242" t="s">
        <v>317</v>
      </c>
      <c r="B1242">
        <v>1199</v>
      </c>
      <c r="C1242" t="s">
        <v>3434</v>
      </c>
      <c r="D1242">
        <v>46405</v>
      </c>
      <c r="E1242" t="s">
        <v>3434</v>
      </c>
      <c r="F1242" t="s">
        <v>396</v>
      </c>
      <c r="H1242">
        <v>2.6</v>
      </c>
      <c r="I1242">
        <v>1.1000000000000001</v>
      </c>
      <c r="K1242" t="s">
        <v>296</v>
      </c>
      <c r="L1242" t="s">
        <v>397</v>
      </c>
      <c r="M1242" t="s">
        <v>398</v>
      </c>
      <c r="N1242" t="s">
        <v>3418</v>
      </c>
      <c r="O1242">
        <v>1</v>
      </c>
      <c r="P1242" t="s">
        <v>306</v>
      </c>
      <c r="Q1242" s="164">
        <v>41310</v>
      </c>
      <c r="R1242" s="164">
        <v>41518</v>
      </c>
      <c r="T1242" t="s">
        <v>3435</v>
      </c>
      <c r="V1242" t="s">
        <v>3436</v>
      </c>
      <c r="W1242" t="s">
        <v>3437</v>
      </c>
      <c r="X1242" t="s">
        <v>3434</v>
      </c>
      <c r="Y1242" t="s">
        <v>3438</v>
      </c>
      <c r="Z1242" t="s">
        <v>3439</v>
      </c>
      <c r="AA1242" t="s">
        <v>1</v>
      </c>
      <c r="AC1242" t="s">
        <v>341</v>
      </c>
      <c r="AD1242" s="176">
        <v>1.3</v>
      </c>
    </row>
    <row r="1243" spans="1:31" x14ac:dyDescent="0.35">
      <c r="A1243" t="s">
        <v>317</v>
      </c>
      <c r="B1243">
        <v>1250</v>
      </c>
      <c r="C1243" t="s">
        <v>3440</v>
      </c>
      <c r="D1243">
        <v>46405</v>
      </c>
      <c r="E1243" t="s">
        <v>3434</v>
      </c>
      <c r="F1243" t="s">
        <v>396</v>
      </c>
      <c r="G1243" s="163">
        <v>2934.49</v>
      </c>
      <c r="H1243">
        <v>2.6</v>
      </c>
      <c r="I1243">
        <v>1.1000000000000001</v>
      </c>
      <c r="J1243" t="s">
        <v>1</v>
      </c>
      <c r="K1243" t="s">
        <v>296</v>
      </c>
      <c r="L1243" t="s">
        <v>397</v>
      </c>
      <c r="M1243" t="s">
        <v>398</v>
      </c>
      <c r="N1243" t="s">
        <v>3418</v>
      </c>
      <c r="O1243">
        <v>1</v>
      </c>
      <c r="P1243" t="s">
        <v>306</v>
      </c>
      <c r="Q1243" t="s">
        <v>3441</v>
      </c>
      <c r="R1243" s="164">
        <v>43101</v>
      </c>
      <c r="T1243" t="s">
        <v>3435</v>
      </c>
      <c r="V1243" t="s">
        <v>3436</v>
      </c>
      <c r="W1243" t="s">
        <v>3437</v>
      </c>
      <c r="X1243" t="s">
        <v>3434</v>
      </c>
      <c r="Y1243" t="s">
        <v>3438</v>
      </c>
      <c r="Z1243" t="s">
        <v>3442</v>
      </c>
      <c r="AA1243" t="s">
        <v>1</v>
      </c>
      <c r="AB1243" s="164">
        <v>42913</v>
      </c>
      <c r="AC1243" t="s">
        <v>341</v>
      </c>
      <c r="AD1243" s="176">
        <v>1.3</v>
      </c>
    </row>
    <row r="1244" spans="1:31" x14ac:dyDescent="0.35">
      <c r="A1244" t="s">
        <v>408</v>
      </c>
      <c r="B1244">
        <v>1151</v>
      </c>
      <c r="C1244" t="s">
        <v>3443</v>
      </c>
      <c r="D1244">
        <v>46405</v>
      </c>
      <c r="E1244" t="s">
        <v>3434</v>
      </c>
      <c r="F1244" t="s">
        <v>396</v>
      </c>
      <c r="H1244">
        <v>2.6</v>
      </c>
      <c r="I1244">
        <v>1.1000000000000001</v>
      </c>
      <c r="K1244" t="s">
        <v>404</v>
      </c>
      <c r="L1244" t="s">
        <v>397</v>
      </c>
      <c r="M1244" t="s">
        <v>398</v>
      </c>
      <c r="N1244" t="s">
        <v>3418</v>
      </c>
      <c r="O1244">
        <v>1</v>
      </c>
      <c r="P1244" t="s">
        <v>306</v>
      </c>
      <c r="Q1244" s="164">
        <v>35073</v>
      </c>
      <c r="R1244" s="164">
        <v>35309</v>
      </c>
      <c r="S1244" s="164">
        <v>40148</v>
      </c>
      <c r="T1244" t="s">
        <v>3435</v>
      </c>
      <c r="V1244" t="s">
        <v>3436</v>
      </c>
      <c r="W1244" t="s">
        <v>3437</v>
      </c>
      <c r="X1244" t="s">
        <v>3434</v>
      </c>
      <c r="Y1244" t="s">
        <v>3438</v>
      </c>
      <c r="Z1244" t="s">
        <v>3444</v>
      </c>
      <c r="AC1244" t="s">
        <v>341</v>
      </c>
      <c r="AD1244" s="176">
        <v>1.3</v>
      </c>
    </row>
    <row r="1245" spans="1:31" x14ac:dyDescent="0.35">
      <c r="A1245" t="s">
        <v>408</v>
      </c>
      <c r="B1245">
        <v>1328</v>
      </c>
      <c r="C1245" t="s">
        <v>3434</v>
      </c>
      <c r="D1245">
        <v>46405</v>
      </c>
      <c r="E1245" t="s">
        <v>3434</v>
      </c>
      <c r="F1245" t="s">
        <v>396</v>
      </c>
      <c r="G1245" s="163">
        <v>3023.5</v>
      </c>
      <c r="H1245">
        <v>2.6</v>
      </c>
      <c r="I1245">
        <v>1.1000000000000001</v>
      </c>
      <c r="J1245" t="s">
        <v>1</v>
      </c>
      <c r="K1245" t="s">
        <v>296</v>
      </c>
      <c r="L1245" t="s">
        <v>397</v>
      </c>
      <c r="M1245" t="s">
        <v>398</v>
      </c>
      <c r="N1245" t="s">
        <v>3418</v>
      </c>
      <c r="O1245">
        <v>1</v>
      </c>
      <c r="P1245" t="s">
        <v>306</v>
      </c>
      <c r="Q1245" s="164">
        <v>42984</v>
      </c>
      <c r="R1245" s="164">
        <v>43344</v>
      </c>
      <c r="T1245" t="s">
        <v>3435</v>
      </c>
      <c r="V1245" t="s">
        <v>3436</v>
      </c>
      <c r="W1245" t="s">
        <v>3437</v>
      </c>
      <c r="X1245" t="s">
        <v>3434</v>
      </c>
      <c r="Y1245" t="s">
        <v>3438</v>
      </c>
      <c r="Z1245" t="s">
        <v>3445</v>
      </c>
      <c r="AA1245" t="s">
        <v>1</v>
      </c>
      <c r="AB1245" s="164">
        <v>42913</v>
      </c>
      <c r="AC1245" t="s">
        <v>341</v>
      </c>
      <c r="AD1245" s="176">
        <v>1.3</v>
      </c>
    </row>
    <row r="1246" spans="1:31" x14ac:dyDescent="0.35">
      <c r="A1246" t="s">
        <v>324</v>
      </c>
      <c r="B1246">
        <v>1130</v>
      </c>
      <c r="C1246" t="s">
        <v>3446</v>
      </c>
      <c r="D1246">
        <v>46405</v>
      </c>
      <c r="E1246" t="s">
        <v>3434</v>
      </c>
      <c r="F1246" t="s">
        <v>396</v>
      </c>
      <c r="H1246">
        <v>2.6</v>
      </c>
      <c r="I1246">
        <v>1.1000000000000001</v>
      </c>
      <c r="K1246" t="s">
        <v>404</v>
      </c>
      <c r="L1246" t="s">
        <v>1218</v>
      </c>
      <c r="M1246" t="s">
        <v>398</v>
      </c>
      <c r="N1246" t="s">
        <v>3418</v>
      </c>
      <c r="O1246">
        <v>1</v>
      </c>
      <c r="P1246" t="s">
        <v>306</v>
      </c>
      <c r="Q1246" s="164">
        <v>36534</v>
      </c>
      <c r="R1246" s="164">
        <v>36770</v>
      </c>
      <c r="S1246" s="164">
        <v>39192</v>
      </c>
      <c r="T1246" t="s">
        <v>3435</v>
      </c>
      <c r="V1246" t="s">
        <v>3436</v>
      </c>
      <c r="W1246" t="s">
        <v>3437</v>
      </c>
      <c r="X1246" t="s">
        <v>3434</v>
      </c>
      <c r="Y1246" t="s">
        <v>3438</v>
      </c>
      <c r="Z1246" t="s">
        <v>3447</v>
      </c>
      <c r="AC1246" t="s">
        <v>341</v>
      </c>
      <c r="AD1246" s="176">
        <v>1.3</v>
      </c>
    </row>
    <row r="1247" spans="1:31" x14ac:dyDescent="0.35">
      <c r="A1247" t="s">
        <v>324</v>
      </c>
      <c r="B1247">
        <v>1201</v>
      </c>
      <c r="C1247" t="s">
        <v>3448</v>
      </c>
      <c r="D1247">
        <v>46405</v>
      </c>
      <c r="E1247" t="s">
        <v>3434</v>
      </c>
      <c r="F1247" t="s">
        <v>396</v>
      </c>
      <c r="H1247">
        <v>2.6</v>
      </c>
      <c r="I1247">
        <v>1.1000000000000001</v>
      </c>
      <c r="K1247" t="s">
        <v>0</v>
      </c>
      <c r="L1247" t="s">
        <v>397</v>
      </c>
      <c r="M1247" t="s">
        <v>398</v>
      </c>
      <c r="N1247" t="s">
        <v>3418</v>
      </c>
      <c r="O1247">
        <v>1</v>
      </c>
      <c r="P1247" t="s">
        <v>306</v>
      </c>
      <c r="Q1247" t="s">
        <v>3449</v>
      </c>
      <c r="R1247" s="164">
        <v>39326</v>
      </c>
      <c r="T1247" t="s">
        <v>3435</v>
      </c>
      <c r="V1247" t="s">
        <v>3436</v>
      </c>
      <c r="W1247" t="s">
        <v>3437</v>
      </c>
      <c r="X1247" t="s">
        <v>3434</v>
      </c>
      <c r="Y1247" t="s">
        <v>3438</v>
      </c>
      <c r="Z1247" t="s">
        <v>3450</v>
      </c>
      <c r="AC1247" t="s">
        <v>341</v>
      </c>
      <c r="AD1247" s="176">
        <v>1.3</v>
      </c>
    </row>
    <row r="1248" spans="1:31" x14ac:dyDescent="0.35">
      <c r="A1248" t="s">
        <v>324</v>
      </c>
      <c r="B1248">
        <v>1202</v>
      </c>
      <c r="C1248" t="s">
        <v>3451</v>
      </c>
      <c r="D1248">
        <v>46405</v>
      </c>
      <c r="E1248" t="s">
        <v>3434</v>
      </c>
      <c r="F1248" t="s">
        <v>396</v>
      </c>
      <c r="H1248">
        <v>2.6</v>
      </c>
      <c r="I1248">
        <v>1.1000000000000001</v>
      </c>
      <c r="K1248" t="s">
        <v>0</v>
      </c>
      <c r="L1248" t="s">
        <v>397</v>
      </c>
      <c r="M1248" t="s">
        <v>398</v>
      </c>
      <c r="N1248" t="s">
        <v>3418</v>
      </c>
      <c r="O1248">
        <v>1</v>
      </c>
      <c r="P1248" t="s">
        <v>306</v>
      </c>
      <c r="Q1248" t="s">
        <v>3449</v>
      </c>
      <c r="R1248" s="164">
        <v>39326</v>
      </c>
      <c r="T1248" t="s">
        <v>3435</v>
      </c>
      <c r="V1248" t="s">
        <v>3436</v>
      </c>
      <c r="W1248" t="s">
        <v>3437</v>
      </c>
      <c r="X1248" t="s">
        <v>3434</v>
      </c>
      <c r="Y1248" t="s">
        <v>3438</v>
      </c>
      <c r="Z1248" t="s">
        <v>3452</v>
      </c>
      <c r="AC1248" t="s">
        <v>341</v>
      </c>
      <c r="AD1248" s="176">
        <v>1.3</v>
      </c>
    </row>
    <row r="1249" spans="1:30" x14ac:dyDescent="0.35">
      <c r="A1249" t="s">
        <v>324</v>
      </c>
      <c r="B1249">
        <v>1225</v>
      </c>
      <c r="C1249" t="s">
        <v>3453</v>
      </c>
      <c r="D1249">
        <v>46405</v>
      </c>
      <c r="E1249" t="s">
        <v>3434</v>
      </c>
      <c r="F1249" t="s">
        <v>396</v>
      </c>
      <c r="H1249">
        <v>2.6</v>
      </c>
      <c r="I1249">
        <v>1.1000000000000001</v>
      </c>
      <c r="K1249" t="s">
        <v>404</v>
      </c>
      <c r="L1249" t="s">
        <v>640</v>
      </c>
      <c r="M1249" t="s">
        <v>398</v>
      </c>
      <c r="N1249" t="s">
        <v>3418</v>
      </c>
      <c r="O1249">
        <v>1</v>
      </c>
      <c r="P1249" t="s">
        <v>306</v>
      </c>
      <c r="Q1249" s="164">
        <v>39456</v>
      </c>
      <c r="R1249" s="164">
        <v>39692</v>
      </c>
      <c r="S1249" s="164">
        <v>42614</v>
      </c>
      <c r="T1249" t="s">
        <v>3435</v>
      </c>
      <c r="V1249" t="s">
        <v>3436</v>
      </c>
      <c r="W1249" t="s">
        <v>3437</v>
      </c>
      <c r="X1249" t="s">
        <v>3434</v>
      </c>
      <c r="Y1249" t="s">
        <v>3438</v>
      </c>
      <c r="Z1249" t="s">
        <v>3454</v>
      </c>
      <c r="AC1249" t="s">
        <v>341</v>
      </c>
      <c r="AD1249" s="176">
        <v>1.3</v>
      </c>
    </row>
    <row r="1250" spans="1:30" x14ac:dyDescent="0.35">
      <c r="A1250" t="s">
        <v>324</v>
      </c>
      <c r="B1250">
        <v>1237</v>
      </c>
      <c r="C1250" t="s">
        <v>3434</v>
      </c>
      <c r="D1250">
        <v>46405</v>
      </c>
      <c r="E1250" t="s">
        <v>3434</v>
      </c>
      <c r="F1250" t="s">
        <v>396</v>
      </c>
      <c r="H1250">
        <v>2.6</v>
      </c>
      <c r="I1250">
        <v>1.1000000000000001</v>
      </c>
      <c r="K1250" t="s">
        <v>0</v>
      </c>
      <c r="L1250" t="s">
        <v>397</v>
      </c>
      <c r="M1250" t="s">
        <v>398</v>
      </c>
      <c r="N1250" t="s">
        <v>3418</v>
      </c>
      <c r="O1250">
        <v>1</v>
      </c>
      <c r="P1250" t="s">
        <v>306</v>
      </c>
      <c r="Q1250" s="164">
        <v>39972</v>
      </c>
      <c r="R1250" s="164">
        <v>40057</v>
      </c>
      <c r="T1250" t="s">
        <v>3435</v>
      </c>
      <c r="V1250" t="s">
        <v>3436</v>
      </c>
      <c r="W1250" t="s">
        <v>3437</v>
      </c>
      <c r="X1250" t="s">
        <v>3434</v>
      </c>
      <c r="Y1250" t="s">
        <v>3438</v>
      </c>
      <c r="Z1250" t="s">
        <v>3455</v>
      </c>
      <c r="AC1250" t="s">
        <v>341</v>
      </c>
      <c r="AD1250" s="176">
        <v>1.3</v>
      </c>
    </row>
    <row r="1251" spans="1:30" x14ac:dyDescent="0.35">
      <c r="A1251" t="s">
        <v>324</v>
      </c>
      <c r="B1251">
        <v>1250</v>
      </c>
      <c r="C1251" t="s">
        <v>3456</v>
      </c>
      <c r="D1251">
        <v>46405</v>
      </c>
      <c r="E1251" t="s">
        <v>3434</v>
      </c>
      <c r="F1251" t="s">
        <v>396</v>
      </c>
      <c r="H1251">
        <v>2.6</v>
      </c>
      <c r="I1251">
        <v>1.1000000000000001</v>
      </c>
      <c r="K1251" t="s">
        <v>0</v>
      </c>
      <c r="L1251" t="s">
        <v>397</v>
      </c>
      <c r="M1251" t="s">
        <v>398</v>
      </c>
      <c r="N1251" t="s">
        <v>3418</v>
      </c>
      <c r="O1251">
        <v>1</v>
      </c>
      <c r="P1251" t="s">
        <v>306</v>
      </c>
      <c r="Q1251" t="s">
        <v>3457</v>
      </c>
      <c r="R1251" s="164">
        <v>40422</v>
      </c>
      <c r="T1251" t="s">
        <v>3435</v>
      </c>
      <c r="V1251" t="s">
        <v>3436</v>
      </c>
      <c r="W1251" t="s">
        <v>3437</v>
      </c>
      <c r="X1251" t="s">
        <v>3434</v>
      </c>
      <c r="Y1251" t="s">
        <v>3438</v>
      </c>
      <c r="Z1251" t="s">
        <v>3458</v>
      </c>
      <c r="AC1251" t="s">
        <v>341</v>
      </c>
      <c r="AD1251" s="176">
        <v>1.3</v>
      </c>
    </row>
    <row r="1252" spans="1:30" x14ac:dyDescent="0.35">
      <c r="A1252" t="s">
        <v>324</v>
      </c>
      <c r="B1252">
        <v>1305</v>
      </c>
      <c r="C1252" t="s">
        <v>3459</v>
      </c>
      <c r="D1252">
        <v>46405</v>
      </c>
      <c r="E1252" t="s">
        <v>3434</v>
      </c>
      <c r="F1252" t="s">
        <v>396</v>
      </c>
      <c r="G1252" s="163">
        <v>2758</v>
      </c>
      <c r="H1252">
        <v>2.6</v>
      </c>
      <c r="I1252">
        <v>1.1000000000000001</v>
      </c>
      <c r="J1252" t="s">
        <v>1</v>
      </c>
      <c r="K1252" t="s">
        <v>296</v>
      </c>
      <c r="L1252" t="s">
        <v>397</v>
      </c>
      <c r="M1252" t="s">
        <v>398</v>
      </c>
      <c r="N1252" t="s">
        <v>3418</v>
      </c>
      <c r="O1252">
        <v>1</v>
      </c>
      <c r="P1252" t="s">
        <v>306</v>
      </c>
      <c r="Q1252" s="164">
        <v>42372</v>
      </c>
      <c r="R1252" s="164">
        <v>42614</v>
      </c>
      <c r="T1252" t="s">
        <v>3435</v>
      </c>
      <c r="V1252" t="s">
        <v>3436</v>
      </c>
      <c r="W1252" t="s">
        <v>3437</v>
      </c>
      <c r="X1252" t="s">
        <v>3434</v>
      </c>
      <c r="Y1252" t="s">
        <v>3438</v>
      </c>
      <c r="Z1252" t="s">
        <v>3460</v>
      </c>
      <c r="AA1252" t="s">
        <v>1</v>
      </c>
      <c r="AB1252" s="164">
        <v>42443</v>
      </c>
      <c r="AC1252" t="s">
        <v>341</v>
      </c>
      <c r="AD1252" s="176">
        <v>1.3</v>
      </c>
    </row>
    <row r="1253" spans="1:30" x14ac:dyDescent="0.35">
      <c r="A1253" t="s">
        <v>309</v>
      </c>
      <c r="B1253">
        <v>1106</v>
      </c>
      <c r="C1253" t="s">
        <v>3461</v>
      </c>
      <c r="D1253">
        <v>46405</v>
      </c>
      <c r="E1253" t="s">
        <v>3434</v>
      </c>
      <c r="F1253" t="s">
        <v>396</v>
      </c>
      <c r="H1253">
        <v>2.6</v>
      </c>
      <c r="I1253">
        <v>1.1000000000000001</v>
      </c>
      <c r="K1253" t="s">
        <v>404</v>
      </c>
      <c r="L1253" t="s">
        <v>927</v>
      </c>
      <c r="M1253" t="s">
        <v>398</v>
      </c>
      <c r="N1253" t="s">
        <v>3418</v>
      </c>
      <c r="O1253">
        <v>1</v>
      </c>
      <c r="P1253" t="s">
        <v>306</v>
      </c>
      <c r="Q1253" s="164">
        <v>35804</v>
      </c>
      <c r="R1253" s="164">
        <v>36039</v>
      </c>
      <c r="S1253" s="164">
        <v>39188</v>
      </c>
      <c r="T1253" t="s">
        <v>3435</v>
      </c>
      <c r="V1253" t="s">
        <v>3436</v>
      </c>
      <c r="W1253" t="s">
        <v>3437</v>
      </c>
      <c r="X1253" t="s">
        <v>3434</v>
      </c>
      <c r="Y1253" t="s">
        <v>3438</v>
      </c>
      <c r="Z1253" t="s">
        <v>3462</v>
      </c>
      <c r="AC1253" t="s">
        <v>341</v>
      </c>
      <c r="AD1253" s="176">
        <v>1.3</v>
      </c>
    </row>
    <row r="1254" spans="1:30" x14ac:dyDescent="0.35">
      <c r="A1254" t="s">
        <v>476</v>
      </c>
      <c r="B1254">
        <v>1265</v>
      </c>
      <c r="C1254" t="s">
        <v>3434</v>
      </c>
      <c r="D1254">
        <v>46405</v>
      </c>
      <c r="E1254" t="s">
        <v>3434</v>
      </c>
      <c r="F1254" t="s">
        <v>396</v>
      </c>
      <c r="H1254">
        <v>2.6</v>
      </c>
      <c r="I1254">
        <v>1.1000000000000001</v>
      </c>
      <c r="K1254" t="s">
        <v>404</v>
      </c>
      <c r="L1254" t="s">
        <v>397</v>
      </c>
      <c r="M1254" t="s">
        <v>398</v>
      </c>
      <c r="N1254" t="s">
        <v>3418</v>
      </c>
      <c r="O1254">
        <v>1</v>
      </c>
      <c r="P1254" t="s">
        <v>306</v>
      </c>
      <c r="Q1254" s="164">
        <v>39456</v>
      </c>
      <c r="R1254" s="164">
        <v>39692</v>
      </c>
      <c r="S1254" s="164">
        <v>42248</v>
      </c>
      <c r="T1254" t="s">
        <v>3435</v>
      </c>
      <c r="V1254" t="s">
        <v>3436</v>
      </c>
      <c r="W1254" t="s">
        <v>3437</v>
      </c>
      <c r="X1254" t="s">
        <v>3434</v>
      </c>
      <c r="Y1254" t="s">
        <v>3438</v>
      </c>
      <c r="Z1254" t="s">
        <v>3463</v>
      </c>
      <c r="AC1254" t="s">
        <v>341</v>
      </c>
      <c r="AD1254" s="176">
        <v>1.3</v>
      </c>
    </row>
    <row r="1255" spans="1:30" x14ac:dyDescent="0.35">
      <c r="A1255" t="s">
        <v>434</v>
      </c>
      <c r="B1255">
        <v>1062</v>
      </c>
      <c r="C1255" t="s">
        <v>3434</v>
      </c>
      <c r="D1255">
        <v>46405</v>
      </c>
      <c r="E1255" t="s">
        <v>3434</v>
      </c>
      <c r="F1255" t="s">
        <v>396</v>
      </c>
      <c r="H1255">
        <v>2.6</v>
      </c>
      <c r="I1255">
        <v>1.1000000000000001</v>
      </c>
      <c r="K1255" t="s">
        <v>404</v>
      </c>
      <c r="L1255" t="s">
        <v>397</v>
      </c>
      <c r="M1255" t="s">
        <v>398</v>
      </c>
      <c r="N1255" t="s">
        <v>3418</v>
      </c>
      <c r="O1255">
        <v>1</v>
      </c>
      <c r="P1255" t="s">
        <v>306</v>
      </c>
      <c r="Q1255" s="164">
        <v>33978</v>
      </c>
      <c r="R1255" s="164">
        <v>34213</v>
      </c>
      <c r="S1255" s="164">
        <v>38231</v>
      </c>
      <c r="T1255" t="s">
        <v>3435</v>
      </c>
      <c r="V1255" t="s">
        <v>3436</v>
      </c>
      <c r="W1255" t="s">
        <v>3437</v>
      </c>
      <c r="X1255" t="s">
        <v>3434</v>
      </c>
      <c r="Y1255" t="s">
        <v>3438</v>
      </c>
      <c r="Z1255" t="s">
        <v>3464</v>
      </c>
      <c r="AC1255" t="s">
        <v>341</v>
      </c>
      <c r="AD1255" s="176">
        <v>1.3</v>
      </c>
    </row>
    <row r="1256" spans="1:30" x14ac:dyDescent="0.35">
      <c r="A1256" t="s">
        <v>403</v>
      </c>
      <c r="B1256">
        <v>1088</v>
      </c>
      <c r="C1256" t="s">
        <v>3461</v>
      </c>
      <c r="D1256">
        <v>46405</v>
      </c>
      <c r="E1256" t="s">
        <v>3434</v>
      </c>
      <c r="F1256" t="s">
        <v>396</v>
      </c>
      <c r="H1256">
        <v>2.6</v>
      </c>
      <c r="I1256">
        <v>1.1000000000000001</v>
      </c>
      <c r="K1256" t="s">
        <v>296</v>
      </c>
      <c r="L1256" t="s">
        <v>927</v>
      </c>
      <c r="M1256" t="s">
        <v>398</v>
      </c>
      <c r="N1256" t="s">
        <v>3418</v>
      </c>
      <c r="O1256">
        <v>1</v>
      </c>
      <c r="P1256" t="s">
        <v>306</v>
      </c>
      <c r="Q1256" s="164">
        <v>35981</v>
      </c>
      <c r="R1256" s="164">
        <v>36039</v>
      </c>
      <c r="T1256" t="s">
        <v>3435</v>
      </c>
      <c r="V1256" t="s">
        <v>3436</v>
      </c>
      <c r="W1256" t="s">
        <v>3437</v>
      </c>
      <c r="X1256" t="s">
        <v>3434</v>
      </c>
      <c r="Y1256" t="s">
        <v>3438</v>
      </c>
      <c r="Z1256" t="s">
        <v>3465</v>
      </c>
      <c r="AC1256" t="s">
        <v>341</v>
      </c>
      <c r="AD1256" s="176">
        <v>1.3</v>
      </c>
    </row>
    <row r="1257" spans="1:30" x14ac:dyDescent="0.35">
      <c r="A1257" t="s">
        <v>447</v>
      </c>
      <c r="B1257">
        <v>1151</v>
      </c>
      <c r="C1257" t="s">
        <v>3434</v>
      </c>
      <c r="D1257">
        <v>46405</v>
      </c>
      <c r="E1257" t="s">
        <v>3434</v>
      </c>
      <c r="F1257" t="s">
        <v>396</v>
      </c>
      <c r="H1257">
        <v>2.6</v>
      </c>
      <c r="I1257">
        <v>1.1000000000000001</v>
      </c>
      <c r="K1257" t="s">
        <v>296</v>
      </c>
      <c r="L1257" t="s">
        <v>1026</v>
      </c>
      <c r="M1257" t="s">
        <v>398</v>
      </c>
      <c r="N1257" t="s">
        <v>3418</v>
      </c>
      <c r="O1257">
        <v>1</v>
      </c>
      <c r="P1257" t="s">
        <v>306</v>
      </c>
      <c r="Q1257" s="164">
        <v>35804</v>
      </c>
      <c r="R1257" s="164">
        <v>36039</v>
      </c>
      <c r="T1257" t="s">
        <v>3435</v>
      </c>
      <c r="V1257" t="s">
        <v>3436</v>
      </c>
      <c r="W1257" t="s">
        <v>3437</v>
      </c>
      <c r="X1257" t="s">
        <v>3434</v>
      </c>
      <c r="Y1257" t="s">
        <v>3438</v>
      </c>
      <c r="Z1257" t="s">
        <v>3466</v>
      </c>
      <c r="AC1257" t="s">
        <v>341</v>
      </c>
      <c r="AD1257" s="176">
        <v>1.3</v>
      </c>
    </row>
    <row r="1258" spans="1:30" x14ac:dyDescent="0.35">
      <c r="A1258" t="s">
        <v>494</v>
      </c>
      <c r="B1258">
        <v>1193</v>
      </c>
      <c r="C1258" t="s">
        <v>3446</v>
      </c>
      <c r="D1258">
        <v>46405</v>
      </c>
      <c r="E1258" t="s">
        <v>3434</v>
      </c>
      <c r="F1258" t="s">
        <v>396</v>
      </c>
      <c r="H1258">
        <v>2.6</v>
      </c>
      <c r="I1258">
        <v>1.1000000000000001</v>
      </c>
      <c r="K1258" t="s">
        <v>296</v>
      </c>
      <c r="L1258" t="s">
        <v>397</v>
      </c>
      <c r="M1258" t="s">
        <v>398</v>
      </c>
      <c r="N1258" t="s">
        <v>3418</v>
      </c>
      <c r="O1258">
        <v>1</v>
      </c>
      <c r="P1258" t="s">
        <v>306</v>
      </c>
      <c r="Q1258" t="s">
        <v>427</v>
      </c>
      <c r="R1258" s="164">
        <v>38961</v>
      </c>
      <c r="T1258" t="s">
        <v>3435</v>
      </c>
      <c r="V1258" t="s">
        <v>3436</v>
      </c>
      <c r="W1258" t="s">
        <v>3437</v>
      </c>
      <c r="X1258" t="s">
        <v>3434</v>
      </c>
      <c r="Y1258" t="s">
        <v>3438</v>
      </c>
      <c r="Z1258" t="s">
        <v>3467</v>
      </c>
      <c r="AC1258" t="s">
        <v>341</v>
      </c>
      <c r="AD1258" s="176">
        <v>1.3</v>
      </c>
    </row>
    <row r="1259" spans="1:30" x14ac:dyDescent="0.35">
      <c r="A1259" t="s">
        <v>414</v>
      </c>
      <c r="B1259">
        <v>1215</v>
      </c>
      <c r="C1259" t="s">
        <v>3434</v>
      </c>
      <c r="D1259">
        <v>46405</v>
      </c>
      <c r="E1259" t="s">
        <v>3434</v>
      </c>
      <c r="F1259" t="s">
        <v>396</v>
      </c>
      <c r="H1259">
        <v>2.6</v>
      </c>
      <c r="I1259">
        <v>1.1000000000000001</v>
      </c>
      <c r="K1259" t="s">
        <v>404</v>
      </c>
      <c r="L1259" t="s">
        <v>397</v>
      </c>
      <c r="M1259" t="s">
        <v>398</v>
      </c>
      <c r="N1259" t="s">
        <v>3418</v>
      </c>
      <c r="O1259">
        <v>1</v>
      </c>
      <c r="P1259" t="s">
        <v>306</v>
      </c>
      <c r="Q1259" s="164">
        <v>39091</v>
      </c>
      <c r="R1259" s="164">
        <v>39326</v>
      </c>
      <c r="S1259" s="164">
        <v>41883</v>
      </c>
      <c r="T1259" t="s">
        <v>3435</v>
      </c>
      <c r="V1259" t="s">
        <v>3436</v>
      </c>
      <c r="W1259" t="s">
        <v>3437</v>
      </c>
      <c r="X1259" t="s">
        <v>3434</v>
      </c>
      <c r="Y1259" t="s">
        <v>3438</v>
      </c>
      <c r="Z1259" t="s">
        <v>3468</v>
      </c>
      <c r="AC1259" t="s">
        <v>341</v>
      </c>
      <c r="AD1259" s="176">
        <v>1.3</v>
      </c>
    </row>
    <row r="1260" spans="1:30" x14ac:dyDescent="0.35">
      <c r="A1260" t="s">
        <v>419</v>
      </c>
      <c r="B1260">
        <v>1143</v>
      </c>
      <c r="C1260" t="s">
        <v>3461</v>
      </c>
      <c r="D1260">
        <v>46405</v>
      </c>
      <c r="E1260" t="s">
        <v>3434</v>
      </c>
      <c r="F1260" t="s">
        <v>396</v>
      </c>
      <c r="H1260">
        <v>2.6</v>
      </c>
      <c r="I1260">
        <v>1.1000000000000001</v>
      </c>
      <c r="K1260" t="s">
        <v>404</v>
      </c>
      <c r="L1260" t="s">
        <v>927</v>
      </c>
      <c r="M1260" t="s">
        <v>398</v>
      </c>
      <c r="N1260" t="s">
        <v>3418</v>
      </c>
      <c r="O1260">
        <v>1</v>
      </c>
      <c r="P1260" t="s">
        <v>306</v>
      </c>
      <c r="Q1260" s="164">
        <v>35804</v>
      </c>
      <c r="R1260" s="164">
        <v>36039</v>
      </c>
      <c r="S1260" s="164">
        <v>42248</v>
      </c>
      <c r="T1260" t="s">
        <v>3435</v>
      </c>
      <c r="V1260" t="s">
        <v>3436</v>
      </c>
      <c r="W1260" t="s">
        <v>3437</v>
      </c>
      <c r="X1260" t="s">
        <v>3434</v>
      </c>
      <c r="Y1260" t="s">
        <v>3438</v>
      </c>
      <c r="Z1260" t="s">
        <v>3469</v>
      </c>
      <c r="AC1260" t="s">
        <v>341</v>
      </c>
      <c r="AD1260" s="176">
        <v>1.3</v>
      </c>
    </row>
    <row r="1261" spans="1:30" x14ac:dyDescent="0.35">
      <c r="A1261" t="s">
        <v>419</v>
      </c>
      <c r="B1261">
        <v>1185</v>
      </c>
      <c r="C1261" t="s">
        <v>3470</v>
      </c>
      <c r="D1261">
        <v>46405</v>
      </c>
      <c r="E1261" t="s">
        <v>3434</v>
      </c>
      <c r="F1261" t="s">
        <v>396</v>
      </c>
      <c r="H1261">
        <v>2.6</v>
      </c>
      <c r="I1261">
        <v>1.1000000000000001</v>
      </c>
      <c r="K1261" t="s">
        <v>296</v>
      </c>
      <c r="L1261" t="s">
        <v>397</v>
      </c>
      <c r="M1261" t="s">
        <v>398</v>
      </c>
      <c r="N1261" t="s">
        <v>3418</v>
      </c>
      <c r="O1261">
        <v>1</v>
      </c>
      <c r="P1261" t="s">
        <v>306</v>
      </c>
      <c r="Q1261" t="s">
        <v>1951</v>
      </c>
      <c r="R1261" s="164">
        <v>39814</v>
      </c>
      <c r="T1261" t="s">
        <v>3435</v>
      </c>
      <c r="V1261" t="s">
        <v>3436</v>
      </c>
      <c r="W1261" t="s">
        <v>3437</v>
      </c>
      <c r="X1261" t="s">
        <v>3434</v>
      </c>
      <c r="Y1261" t="s">
        <v>3438</v>
      </c>
      <c r="Z1261" t="s">
        <v>3471</v>
      </c>
      <c r="AC1261" t="s">
        <v>341</v>
      </c>
      <c r="AD1261" s="176">
        <v>1.3</v>
      </c>
    </row>
    <row r="1262" spans="1:30" x14ac:dyDescent="0.35">
      <c r="A1262" t="s">
        <v>419</v>
      </c>
      <c r="B1262">
        <v>1207</v>
      </c>
      <c r="C1262" t="s">
        <v>3472</v>
      </c>
      <c r="D1262">
        <v>46405</v>
      </c>
      <c r="E1262" t="s">
        <v>3434</v>
      </c>
      <c r="F1262" t="s">
        <v>396</v>
      </c>
      <c r="H1262">
        <v>2.6</v>
      </c>
      <c r="I1262">
        <v>1.1000000000000001</v>
      </c>
      <c r="K1262" t="s">
        <v>404</v>
      </c>
      <c r="L1262" t="s">
        <v>397</v>
      </c>
      <c r="M1262" t="s">
        <v>398</v>
      </c>
      <c r="N1262" t="s">
        <v>3418</v>
      </c>
      <c r="O1262">
        <v>1</v>
      </c>
      <c r="P1262" t="s">
        <v>306</v>
      </c>
      <c r="Q1262" s="164">
        <v>41283</v>
      </c>
      <c r="R1262" s="164">
        <v>41518</v>
      </c>
      <c r="S1262" s="164">
        <v>45536</v>
      </c>
      <c r="T1262" t="s">
        <v>3435</v>
      </c>
      <c r="V1262" t="s">
        <v>3436</v>
      </c>
      <c r="W1262" t="s">
        <v>3437</v>
      </c>
      <c r="X1262" t="s">
        <v>3434</v>
      </c>
      <c r="Y1262" t="s">
        <v>3438</v>
      </c>
      <c r="Z1262" t="s">
        <v>3473</v>
      </c>
      <c r="AC1262" t="s">
        <v>341</v>
      </c>
      <c r="AD1262" s="176">
        <v>1.3</v>
      </c>
    </row>
    <row r="1263" spans="1:30" x14ac:dyDescent="0.35">
      <c r="A1263" t="s">
        <v>499</v>
      </c>
      <c r="B1263">
        <v>1148</v>
      </c>
      <c r="C1263" t="s">
        <v>3434</v>
      </c>
      <c r="D1263">
        <v>46405</v>
      </c>
      <c r="E1263" t="s">
        <v>3434</v>
      </c>
      <c r="F1263" t="s">
        <v>396</v>
      </c>
      <c r="H1263">
        <v>2.6</v>
      </c>
      <c r="I1263">
        <v>1.1000000000000001</v>
      </c>
      <c r="K1263" t="s">
        <v>404</v>
      </c>
      <c r="L1263" t="s">
        <v>1192</v>
      </c>
      <c r="M1263" t="s">
        <v>398</v>
      </c>
      <c r="N1263" t="s">
        <v>3418</v>
      </c>
      <c r="O1263">
        <v>1</v>
      </c>
      <c r="P1263" t="s">
        <v>306</v>
      </c>
      <c r="Q1263" s="164">
        <v>35073</v>
      </c>
      <c r="R1263" s="164">
        <v>35309</v>
      </c>
      <c r="S1263" s="164">
        <v>41883</v>
      </c>
      <c r="T1263" t="s">
        <v>3435</v>
      </c>
      <c r="V1263" t="s">
        <v>3436</v>
      </c>
      <c r="W1263" t="s">
        <v>3437</v>
      </c>
      <c r="X1263" t="s">
        <v>3434</v>
      </c>
      <c r="Y1263" t="s">
        <v>3438</v>
      </c>
      <c r="Z1263" t="s">
        <v>3474</v>
      </c>
      <c r="AC1263" t="s">
        <v>341</v>
      </c>
      <c r="AD1263" s="176">
        <v>1.3</v>
      </c>
    </row>
    <row r="1264" spans="1:30" x14ac:dyDescent="0.35">
      <c r="A1264" t="s">
        <v>438</v>
      </c>
      <c r="B1264">
        <v>1202</v>
      </c>
      <c r="C1264" t="s">
        <v>3475</v>
      </c>
      <c r="D1264">
        <v>46405</v>
      </c>
      <c r="E1264" t="s">
        <v>3434</v>
      </c>
      <c r="F1264" t="s">
        <v>396</v>
      </c>
      <c r="H1264">
        <v>2.6</v>
      </c>
      <c r="I1264">
        <v>1.1000000000000001</v>
      </c>
      <c r="K1264" t="s">
        <v>0</v>
      </c>
      <c r="L1264" t="s">
        <v>397</v>
      </c>
      <c r="M1264" t="s">
        <v>398</v>
      </c>
      <c r="N1264" t="s">
        <v>3418</v>
      </c>
      <c r="O1264">
        <v>1</v>
      </c>
      <c r="P1264" t="s">
        <v>306</v>
      </c>
      <c r="Q1264" s="164">
        <v>40001</v>
      </c>
      <c r="R1264" s="164">
        <v>40057</v>
      </c>
      <c r="T1264" t="s">
        <v>3435</v>
      </c>
      <c r="V1264" t="s">
        <v>3436</v>
      </c>
      <c r="W1264" t="s">
        <v>3437</v>
      </c>
      <c r="X1264" t="s">
        <v>3434</v>
      </c>
      <c r="Y1264" t="s">
        <v>3438</v>
      </c>
      <c r="Z1264" t="s">
        <v>3476</v>
      </c>
      <c r="AC1264" t="s">
        <v>341</v>
      </c>
      <c r="AD1264" s="176">
        <v>1.3</v>
      </c>
    </row>
    <row r="1265" spans="1:31" x14ac:dyDescent="0.35">
      <c r="A1265" t="s">
        <v>438</v>
      </c>
      <c r="B1265">
        <v>1255</v>
      </c>
      <c r="C1265" t="s">
        <v>3477</v>
      </c>
      <c r="D1265">
        <v>46405</v>
      </c>
      <c r="E1265" t="s">
        <v>3434</v>
      </c>
      <c r="F1265" t="s">
        <v>396</v>
      </c>
      <c r="G1265" s="163">
        <v>2722.62</v>
      </c>
      <c r="H1265">
        <v>2.6</v>
      </c>
      <c r="I1265">
        <v>1.1000000000000001</v>
      </c>
      <c r="J1265" t="s">
        <v>1</v>
      </c>
      <c r="K1265" t="s">
        <v>296</v>
      </c>
      <c r="L1265" t="s">
        <v>397</v>
      </c>
      <c r="M1265" t="s">
        <v>398</v>
      </c>
      <c r="N1265" t="s">
        <v>3418</v>
      </c>
      <c r="O1265">
        <v>1</v>
      </c>
      <c r="P1265" t="s">
        <v>306</v>
      </c>
      <c r="Q1265" s="164">
        <v>44845</v>
      </c>
      <c r="R1265" s="164">
        <v>45170</v>
      </c>
      <c r="T1265" t="s">
        <v>3435</v>
      </c>
      <c r="V1265" t="s">
        <v>3436</v>
      </c>
      <c r="W1265" t="s">
        <v>3437</v>
      </c>
      <c r="X1265" t="s">
        <v>3434</v>
      </c>
      <c r="Y1265" t="s">
        <v>3438</v>
      </c>
      <c r="Z1265" t="s">
        <v>3478</v>
      </c>
      <c r="AA1265" t="s">
        <v>1</v>
      </c>
      <c r="AB1265" s="164">
        <v>44942</v>
      </c>
      <c r="AC1265" t="s">
        <v>341</v>
      </c>
      <c r="AD1265" s="176">
        <v>1.3</v>
      </c>
    </row>
    <row r="1266" spans="1:31" x14ac:dyDescent="0.35">
      <c r="A1266" t="s">
        <v>408</v>
      </c>
      <c r="B1266">
        <v>1263</v>
      </c>
      <c r="C1266" t="s">
        <v>3479</v>
      </c>
      <c r="D1266">
        <v>46406</v>
      </c>
      <c r="E1266" t="s">
        <v>3479</v>
      </c>
      <c r="F1266" t="s">
        <v>396</v>
      </c>
      <c r="H1266" s="174">
        <f t="shared" ref="H1266:H1267" si="47">AD1266</f>
        <v>1.3</v>
      </c>
      <c r="I1266">
        <v>1</v>
      </c>
      <c r="K1266" t="s">
        <v>404</v>
      </c>
      <c r="L1266" t="s">
        <v>397</v>
      </c>
      <c r="M1266" t="s">
        <v>398</v>
      </c>
      <c r="N1266" t="s">
        <v>3418</v>
      </c>
      <c r="O1266">
        <v>1</v>
      </c>
      <c r="P1266" t="s">
        <v>306</v>
      </c>
      <c r="Q1266" t="s">
        <v>1649</v>
      </c>
      <c r="R1266" s="164">
        <v>40787</v>
      </c>
      <c r="S1266" s="164">
        <v>44880</v>
      </c>
      <c r="T1266" t="s">
        <v>3480</v>
      </c>
      <c r="V1266" t="s">
        <v>3481</v>
      </c>
      <c r="W1266" t="s">
        <v>3482</v>
      </c>
      <c r="X1266" t="s">
        <v>3479</v>
      </c>
      <c r="Y1266" t="s">
        <v>3481</v>
      </c>
      <c r="Z1266" t="s">
        <v>3483</v>
      </c>
      <c r="AC1266" t="s">
        <v>341</v>
      </c>
      <c r="AD1266" s="176">
        <v>1.3</v>
      </c>
      <c r="AE1266" s="177" t="s">
        <v>16954</v>
      </c>
    </row>
    <row r="1267" spans="1:31" x14ac:dyDescent="0.35">
      <c r="A1267" t="s">
        <v>476</v>
      </c>
      <c r="B1267">
        <v>1132</v>
      </c>
      <c r="C1267" t="s">
        <v>3484</v>
      </c>
      <c r="D1267">
        <v>46420</v>
      </c>
      <c r="E1267" t="s">
        <v>3484</v>
      </c>
      <c r="F1267" t="s">
        <v>396</v>
      </c>
      <c r="H1267" s="174">
        <f t="shared" si="47"/>
        <v>1.5</v>
      </c>
      <c r="I1267">
        <v>1.2</v>
      </c>
      <c r="K1267" t="s">
        <v>404</v>
      </c>
      <c r="L1267" t="s">
        <v>410</v>
      </c>
      <c r="M1267" t="s">
        <v>398</v>
      </c>
      <c r="N1267" t="s">
        <v>3418</v>
      </c>
      <c r="O1267">
        <v>1</v>
      </c>
      <c r="P1267" t="s">
        <v>306</v>
      </c>
      <c r="Q1267" s="164">
        <v>32151</v>
      </c>
      <c r="R1267" s="164">
        <v>32387</v>
      </c>
      <c r="S1267" s="164">
        <v>35309</v>
      </c>
      <c r="T1267" t="s">
        <v>3485</v>
      </c>
      <c r="V1267" t="s">
        <v>3486</v>
      </c>
      <c r="W1267" t="s">
        <v>3487</v>
      </c>
      <c r="X1267" t="s">
        <v>3484</v>
      </c>
      <c r="Y1267" t="s">
        <v>3488</v>
      </c>
      <c r="Z1267" t="s">
        <v>3489</v>
      </c>
      <c r="AC1267" t="s">
        <v>341</v>
      </c>
      <c r="AD1267" s="176">
        <v>1.5</v>
      </c>
      <c r="AE1267" s="177" t="s">
        <v>16954</v>
      </c>
    </row>
    <row r="1268" spans="1:31" x14ac:dyDescent="0.35">
      <c r="A1268" t="s">
        <v>317</v>
      </c>
      <c r="B1268">
        <v>1117</v>
      </c>
      <c r="C1268" t="s">
        <v>3490</v>
      </c>
      <c r="D1268">
        <v>46600</v>
      </c>
      <c r="E1268" t="s">
        <v>3490</v>
      </c>
      <c r="F1268" t="s">
        <v>396</v>
      </c>
      <c r="H1268">
        <v>2.6</v>
      </c>
      <c r="I1268">
        <v>1.3</v>
      </c>
      <c r="K1268" t="s">
        <v>296</v>
      </c>
      <c r="L1268" t="s">
        <v>397</v>
      </c>
      <c r="M1268" t="s">
        <v>398</v>
      </c>
      <c r="N1268" t="s">
        <v>3276</v>
      </c>
      <c r="O1268">
        <v>1</v>
      </c>
      <c r="P1268" t="s">
        <v>306</v>
      </c>
      <c r="Q1268" s="164">
        <v>35432</v>
      </c>
      <c r="R1268" s="164">
        <v>35462</v>
      </c>
      <c r="T1268" t="s">
        <v>3491</v>
      </c>
      <c r="V1268" t="s">
        <v>3492</v>
      </c>
      <c r="W1268" t="s">
        <v>3493</v>
      </c>
      <c r="X1268" t="s">
        <v>3490</v>
      </c>
      <c r="Y1268" t="s">
        <v>3492</v>
      </c>
      <c r="Z1268" t="s">
        <v>3494</v>
      </c>
      <c r="AC1268" t="s">
        <v>341</v>
      </c>
      <c r="AD1268" s="176">
        <v>1.8</v>
      </c>
    </row>
    <row r="1269" spans="1:31" x14ac:dyDescent="0.35">
      <c r="A1269" t="s">
        <v>476</v>
      </c>
      <c r="B1269">
        <v>1363</v>
      </c>
      <c r="C1269" t="s">
        <v>3490</v>
      </c>
      <c r="D1269">
        <v>46600</v>
      </c>
      <c r="E1269" t="s">
        <v>3490</v>
      </c>
      <c r="F1269" t="s">
        <v>396</v>
      </c>
      <c r="G1269" s="163">
        <v>3113.48</v>
      </c>
      <c r="H1269">
        <v>2.6</v>
      </c>
      <c r="I1269">
        <v>1.3</v>
      </c>
      <c r="J1269" t="s">
        <v>1</v>
      </c>
      <c r="K1269" t="s">
        <v>296</v>
      </c>
      <c r="L1269" t="s">
        <v>397</v>
      </c>
      <c r="M1269" t="s">
        <v>398</v>
      </c>
      <c r="N1269" t="s">
        <v>3276</v>
      </c>
      <c r="O1269">
        <v>1</v>
      </c>
      <c r="P1269" t="s">
        <v>306</v>
      </c>
      <c r="Q1269" s="164">
        <v>43625</v>
      </c>
      <c r="R1269" s="164">
        <v>44075</v>
      </c>
      <c r="T1269" t="s">
        <v>3491</v>
      </c>
      <c r="V1269" t="s">
        <v>3492</v>
      </c>
      <c r="W1269" t="s">
        <v>3493</v>
      </c>
      <c r="X1269" t="s">
        <v>3490</v>
      </c>
      <c r="Y1269" t="s">
        <v>3492</v>
      </c>
      <c r="Z1269" t="s">
        <v>3495</v>
      </c>
      <c r="AA1269" t="s">
        <v>295</v>
      </c>
      <c r="AB1269" s="164">
        <v>43740</v>
      </c>
      <c r="AC1269" t="s">
        <v>341</v>
      </c>
      <c r="AD1269" s="176">
        <v>1.8</v>
      </c>
    </row>
    <row r="1270" spans="1:31" x14ac:dyDescent="0.35">
      <c r="A1270" t="s">
        <v>419</v>
      </c>
      <c r="B1270">
        <v>1114</v>
      </c>
      <c r="C1270" t="s">
        <v>3490</v>
      </c>
      <c r="D1270">
        <v>46600</v>
      </c>
      <c r="E1270" t="s">
        <v>3490</v>
      </c>
      <c r="F1270" t="s">
        <v>396</v>
      </c>
      <c r="H1270">
        <v>2.6</v>
      </c>
      <c r="I1270">
        <v>1.3</v>
      </c>
      <c r="K1270" t="s">
        <v>843</v>
      </c>
      <c r="L1270" t="s">
        <v>397</v>
      </c>
      <c r="M1270" t="s">
        <v>398</v>
      </c>
      <c r="N1270" t="s">
        <v>3276</v>
      </c>
      <c r="O1270">
        <v>1</v>
      </c>
      <c r="P1270" t="s">
        <v>306</v>
      </c>
      <c r="Q1270" s="164">
        <v>33978</v>
      </c>
      <c r="R1270" s="164">
        <v>34213</v>
      </c>
      <c r="T1270" t="s">
        <v>3491</v>
      </c>
      <c r="V1270" t="s">
        <v>3492</v>
      </c>
      <c r="W1270" t="s">
        <v>3493</v>
      </c>
      <c r="X1270" t="s">
        <v>3490</v>
      </c>
      <c r="Y1270" t="s">
        <v>3492</v>
      </c>
      <c r="Z1270" t="s">
        <v>3496</v>
      </c>
      <c r="AC1270" t="s">
        <v>341</v>
      </c>
      <c r="AD1270" s="176">
        <v>1.8</v>
      </c>
    </row>
    <row r="1271" spans="1:31" x14ac:dyDescent="0.35">
      <c r="A1271" t="s">
        <v>408</v>
      </c>
      <c r="B1271">
        <v>1267</v>
      </c>
      <c r="C1271" t="s">
        <v>3497</v>
      </c>
      <c r="D1271">
        <v>46601</v>
      </c>
      <c r="E1271" t="s">
        <v>3497</v>
      </c>
      <c r="F1271" t="s">
        <v>396</v>
      </c>
      <c r="H1271">
        <v>2.6</v>
      </c>
      <c r="I1271">
        <v>0.9</v>
      </c>
      <c r="K1271" t="s">
        <v>296</v>
      </c>
      <c r="L1271" t="s">
        <v>502</v>
      </c>
      <c r="M1271" t="s">
        <v>398</v>
      </c>
      <c r="N1271" t="s">
        <v>3276</v>
      </c>
      <c r="O1271">
        <v>0.75</v>
      </c>
      <c r="P1271" t="s">
        <v>306</v>
      </c>
      <c r="Q1271" t="s">
        <v>3498</v>
      </c>
      <c r="R1271" s="164">
        <v>40787</v>
      </c>
      <c r="T1271" t="s">
        <v>3499</v>
      </c>
      <c r="V1271" t="s">
        <v>3500</v>
      </c>
      <c r="W1271" t="s">
        <v>3501</v>
      </c>
      <c r="X1271" t="s">
        <v>3497</v>
      </c>
      <c r="Y1271" t="s">
        <v>3500</v>
      </c>
      <c r="Z1271" t="s">
        <v>3502</v>
      </c>
      <c r="AC1271" t="s">
        <v>341</v>
      </c>
      <c r="AD1271" s="176">
        <v>1.6</v>
      </c>
    </row>
    <row r="1272" spans="1:31" x14ac:dyDescent="0.35">
      <c r="A1272" t="s">
        <v>566</v>
      </c>
      <c r="B1272">
        <v>1275</v>
      </c>
      <c r="C1272" t="s">
        <v>3503</v>
      </c>
      <c r="D1272">
        <v>46602</v>
      </c>
      <c r="E1272" t="s">
        <v>3503</v>
      </c>
      <c r="F1272" t="s">
        <v>396</v>
      </c>
      <c r="H1272" s="174">
        <f>AD1272</f>
        <v>1.4</v>
      </c>
      <c r="I1272">
        <v>1.1000000000000001</v>
      </c>
      <c r="K1272" t="s">
        <v>404</v>
      </c>
      <c r="L1272" t="s">
        <v>397</v>
      </c>
      <c r="M1272" t="s">
        <v>398</v>
      </c>
      <c r="N1272" t="s">
        <v>3276</v>
      </c>
      <c r="O1272">
        <v>1</v>
      </c>
      <c r="P1272" t="s">
        <v>306</v>
      </c>
      <c r="Q1272" s="164">
        <v>41640</v>
      </c>
      <c r="R1272" s="164">
        <v>41640</v>
      </c>
      <c r="S1272" s="164">
        <v>44743</v>
      </c>
      <c r="T1272" t="s">
        <v>3504</v>
      </c>
      <c r="V1272" t="s">
        <v>3505</v>
      </c>
      <c r="W1272" t="s">
        <v>3506</v>
      </c>
      <c r="X1272" t="s">
        <v>3503</v>
      </c>
      <c r="Y1272" t="s">
        <v>3505</v>
      </c>
      <c r="Z1272" t="s">
        <v>3507</v>
      </c>
      <c r="AC1272" t="s">
        <v>341</v>
      </c>
      <c r="AD1272" s="176">
        <v>1.4</v>
      </c>
      <c r="AE1272" s="177" t="s">
        <v>16954</v>
      </c>
    </row>
    <row r="1273" spans="1:31" x14ac:dyDescent="0.35">
      <c r="A1273" t="s">
        <v>317</v>
      </c>
      <c r="B1273">
        <v>1203</v>
      </c>
      <c r="C1273" t="s">
        <v>3508</v>
      </c>
      <c r="D1273">
        <v>46603</v>
      </c>
      <c r="E1273" t="s">
        <v>3508</v>
      </c>
      <c r="F1273" t="s">
        <v>396</v>
      </c>
      <c r="H1273">
        <v>2.2000000000000002</v>
      </c>
      <c r="I1273">
        <v>1</v>
      </c>
      <c r="K1273" t="s">
        <v>296</v>
      </c>
      <c r="L1273" t="s">
        <v>397</v>
      </c>
      <c r="M1273" t="s">
        <v>398</v>
      </c>
      <c r="N1273" t="s">
        <v>426</v>
      </c>
      <c r="O1273">
        <v>1</v>
      </c>
      <c r="P1273" t="s">
        <v>306</v>
      </c>
      <c r="Q1273" s="164">
        <v>41644</v>
      </c>
      <c r="R1273" s="164">
        <v>41760</v>
      </c>
      <c r="T1273" t="s">
        <v>3509</v>
      </c>
      <c r="V1273" t="s">
        <v>3510</v>
      </c>
      <c r="W1273" t="s">
        <v>3511</v>
      </c>
      <c r="X1273" t="s">
        <v>3508</v>
      </c>
      <c r="Y1273" t="s">
        <v>3510</v>
      </c>
      <c r="Z1273" t="s">
        <v>3512</v>
      </c>
      <c r="AC1273" t="s">
        <v>366</v>
      </c>
      <c r="AD1273" s="176">
        <v>1</v>
      </c>
    </row>
    <row r="1274" spans="1:31" x14ac:dyDescent="0.35">
      <c r="A1274" t="s">
        <v>324</v>
      </c>
      <c r="B1274">
        <v>1389</v>
      </c>
      <c r="C1274" t="s">
        <v>3513</v>
      </c>
      <c r="D1274">
        <v>46603</v>
      </c>
      <c r="E1274" t="s">
        <v>3508</v>
      </c>
      <c r="F1274" t="s">
        <v>396</v>
      </c>
      <c r="G1274" s="163">
        <v>3207</v>
      </c>
      <c r="H1274">
        <v>2.2000000000000002</v>
      </c>
      <c r="I1274">
        <v>1</v>
      </c>
      <c r="J1274" t="s">
        <v>1</v>
      </c>
      <c r="K1274" t="s">
        <v>296</v>
      </c>
      <c r="L1274" t="s">
        <v>640</v>
      </c>
      <c r="M1274" t="s">
        <v>398</v>
      </c>
      <c r="N1274" t="s">
        <v>426</v>
      </c>
      <c r="O1274">
        <v>1</v>
      </c>
      <c r="P1274" t="s">
        <v>306</v>
      </c>
      <c r="Q1274" t="s">
        <v>3514</v>
      </c>
      <c r="R1274" s="164">
        <v>45658</v>
      </c>
      <c r="T1274" t="s">
        <v>3509</v>
      </c>
      <c r="V1274" t="s">
        <v>3510</v>
      </c>
      <c r="W1274" t="s">
        <v>3511</v>
      </c>
      <c r="X1274" t="s">
        <v>3508</v>
      </c>
      <c r="Y1274" t="s">
        <v>3510</v>
      </c>
      <c r="Z1274" t="s">
        <v>3515</v>
      </c>
      <c r="AA1274" t="s">
        <v>1</v>
      </c>
      <c r="AB1274" s="164">
        <v>45154</v>
      </c>
      <c r="AC1274" t="s">
        <v>366</v>
      </c>
      <c r="AD1274" s="176">
        <v>1</v>
      </c>
    </row>
    <row r="1275" spans="1:31" x14ac:dyDescent="0.35">
      <c r="A1275" t="s">
        <v>419</v>
      </c>
      <c r="B1275">
        <v>1233</v>
      </c>
      <c r="C1275" t="s">
        <v>3516</v>
      </c>
      <c r="D1275">
        <v>46603</v>
      </c>
      <c r="E1275" t="s">
        <v>3508</v>
      </c>
      <c r="F1275" t="s">
        <v>396</v>
      </c>
      <c r="G1275" s="163">
        <v>2716.5</v>
      </c>
      <c r="H1275">
        <v>2.2000000000000002</v>
      </c>
      <c r="I1275">
        <v>1</v>
      </c>
      <c r="J1275" t="s">
        <v>1</v>
      </c>
      <c r="K1275" t="s">
        <v>296</v>
      </c>
      <c r="L1275" t="s">
        <v>397</v>
      </c>
      <c r="M1275" t="s">
        <v>398</v>
      </c>
      <c r="N1275" t="s">
        <v>426</v>
      </c>
      <c r="O1275">
        <v>1</v>
      </c>
      <c r="P1275" t="s">
        <v>306</v>
      </c>
      <c r="Q1275" t="s">
        <v>3517</v>
      </c>
      <c r="R1275" s="164">
        <v>44075</v>
      </c>
      <c r="T1275" t="s">
        <v>3509</v>
      </c>
      <c r="V1275" t="s">
        <v>3510</v>
      </c>
      <c r="W1275" t="s">
        <v>3511</v>
      </c>
      <c r="X1275" t="s">
        <v>3508</v>
      </c>
      <c r="Y1275" t="s">
        <v>3510</v>
      </c>
      <c r="Z1275" t="s">
        <v>3518</v>
      </c>
      <c r="AA1275" t="s">
        <v>1</v>
      </c>
      <c r="AB1275" s="164">
        <v>44075</v>
      </c>
      <c r="AC1275" t="s">
        <v>366</v>
      </c>
      <c r="AD1275" s="176">
        <v>1</v>
      </c>
    </row>
    <row r="1276" spans="1:31" x14ac:dyDescent="0.35">
      <c r="A1276" t="s">
        <v>324</v>
      </c>
      <c r="B1276">
        <v>1224</v>
      </c>
      <c r="C1276" t="s">
        <v>3519</v>
      </c>
      <c r="D1276">
        <v>46703</v>
      </c>
      <c r="E1276" t="s">
        <v>3520</v>
      </c>
      <c r="F1276" t="s">
        <v>396</v>
      </c>
      <c r="H1276" s="174">
        <f>AD1276</f>
        <v>1.4</v>
      </c>
      <c r="I1276">
        <v>1.5</v>
      </c>
      <c r="K1276" t="s">
        <v>296</v>
      </c>
      <c r="L1276" t="s">
        <v>640</v>
      </c>
      <c r="M1276" t="s">
        <v>398</v>
      </c>
      <c r="N1276" t="s">
        <v>3418</v>
      </c>
      <c r="O1276">
        <v>1.5</v>
      </c>
      <c r="P1276" t="s">
        <v>306</v>
      </c>
      <c r="Q1276" t="s">
        <v>3521</v>
      </c>
      <c r="R1276" s="164">
        <v>39692</v>
      </c>
      <c r="T1276" t="s">
        <v>3522</v>
      </c>
      <c r="V1276" t="s">
        <v>3523</v>
      </c>
      <c r="W1276" t="s">
        <v>3524</v>
      </c>
      <c r="X1276" t="s">
        <v>3519</v>
      </c>
      <c r="Y1276" t="s">
        <v>3525</v>
      </c>
      <c r="Z1276" t="s">
        <v>3526</v>
      </c>
      <c r="AC1276" t="s">
        <v>341</v>
      </c>
      <c r="AD1276" s="176">
        <v>1.4</v>
      </c>
      <c r="AE1276" s="177" t="s">
        <v>16954</v>
      </c>
    </row>
    <row r="1277" spans="1:31" x14ac:dyDescent="0.35">
      <c r="A1277" t="s">
        <v>566</v>
      </c>
      <c r="B1277">
        <v>1195</v>
      </c>
      <c r="C1277" t="s">
        <v>3519</v>
      </c>
      <c r="D1277">
        <v>46704</v>
      </c>
      <c r="E1277" t="s">
        <v>3519</v>
      </c>
      <c r="F1277" t="s">
        <v>396</v>
      </c>
      <c r="H1277">
        <v>2.8</v>
      </c>
      <c r="I1277">
        <v>0.8</v>
      </c>
      <c r="K1277" t="s">
        <v>296</v>
      </c>
      <c r="L1277" t="s">
        <v>502</v>
      </c>
      <c r="M1277" t="s">
        <v>398</v>
      </c>
      <c r="N1277" t="s">
        <v>3418</v>
      </c>
      <c r="O1277">
        <v>0.5</v>
      </c>
      <c r="P1277" t="s">
        <v>306</v>
      </c>
      <c r="Q1277" s="164">
        <v>36900</v>
      </c>
      <c r="R1277" s="164">
        <v>37135</v>
      </c>
      <c r="T1277" t="s">
        <v>3527</v>
      </c>
      <c r="V1277" t="s">
        <v>3523</v>
      </c>
      <c r="W1277" t="s">
        <v>3524</v>
      </c>
      <c r="X1277" t="s">
        <v>3519</v>
      </c>
      <c r="Y1277" t="s">
        <v>3525</v>
      </c>
      <c r="Z1277" t="s">
        <v>3528</v>
      </c>
      <c r="AC1277" t="s">
        <v>341</v>
      </c>
      <c r="AD1277" s="176">
        <v>1.4</v>
      </c>
    </row>
    <row r="1278" spans="1:31" x14ac:dyDescent="0.35">
      <c r="A1278" t="s">
        <v>291</v>
      </c>
      <c r="B1278">
        <v>1149</v>
      </c>
      <c r="C1278" t="s">
        <v>3529</v>
      </c>
      <c r="D1278">
        <v>46705</v>
      </c>
      <c r="E1278" t="s">
        <v>3530</v>
      </c>
      <c r="F1278" t="s">
        <v>396</v>
      </c>
      <c r="H1278">
        <v>2.6</v>
      </c>
      <c r="I1278">
        <v>1.2</v>
      </c>
      <c r="K1278" t="s">
        <v>296</v>
      </c>
      <c r="L1278" t="s">
        <v>397</v>
      </c>
      <c r="M1278" t="s">
        <v>398</v>
      </c>
      <c r="N1278" t="s">
        <v>3418</v>
      </c>
      <c r="O1278">
        <v>1</v>
      </c>
      <c r="P1278" t="s">
        <v>1</v>
      </c>
      <c r="Q1278" s="164">
        <v>41283</v>
      </c>
      <c r="R1278" s="164">
        <v>41518</v>
      </c>
      <c r="T1278" t="s">
        <v>3531</v>
      </c>
      <c r="V1278" t="s">
        <v>3532</v>
      </c>
      <c r="W1278" t="s">
        <v>3533</v>
      </c>
      <c r="X1278" t="s">
        <v>3530</v>
      </c>
      <c r="Y1278" t="s">
        <v>3534</v>
      </c>
      <c r="Z1278" t="s">
        <v>3535</v>
      </c>
      <c r="AC1278" t="s">
        <v>338</v>
      </c>
      <c r="AD1278" s="176">
        <v>1.3</v>
      </c>
    </row>
    <row r="1279" spans="1:31" x14ac:dyDescent="0.35">
      <c r="A1279" t="s">
        <v>305</v>
      </c>
      <c r="B1279">
        <v>1210</v>
      </c>
      <c r="C1279" t="s">
        <v>3530</v>
      </c>
      <c r="D1279">
        <v>46705</v>
      </c>
      <c r="E1279" t="s">
        <v>3530</v>
      </c>
      <c r="F1279" t="s">
        <v>396</v>
      </c>
      <c r="H1279">
        <v>2.6</v>
      </c>
      <c r="I1279">
        <v>1.2</v>
      </c>
      <c r="K1279" t="s">
        <v>296</v>
      </c>
      <c r="L1279" t="s">
        <v>397</v>
      </c>
      <c r="M1279" t="s">
        <v>398</v>
      </c>
      <c r="N1279" t="s">
        <v>3418</v>
      </c>
      <c r="O1279">
        <v>1</v>
      </c>
      <c r="P1279" t="s">
        <v>306</v>
      </c>
      <c r="Q1279" t="s">
        <v>3536</v>
      </c>
      <c r="R1279" s="164">
        <v>36039</v>
      </c>
      <c r="T1279" t="s">
        <v>3531</v>
      </c>
      <c r="V1279" t="s">
        <v>3532</v>
      </c>
      <c r="W1279" t="s">
        <v>3533</v>
      </c>
      <c r="X1279" t="s">
        <v>3530</v>
      </c>
      <c r="Y1279" t="s">
        <v>3534</v>
      </c>
      <c r="Z1279" t="s">
        <v>3537</v>
      </c>
      <c r="AC1279" t="s">
        <v>341</v>
      </c>
      <c r="AD1279" s="176">
        <v>1.3</v>
      </c>
    </row>
    <row r="1280" spans="1:31" x14ac:dyDescent="0.35">
      <c r="A1280" t="s">
        <v>408</v>
      </c>
      <c r="B1280">
        <v>1329</v>
      </c>
      <c r="C1280" t="s">
        <v>3538</v>
      </c>
      <c r="D1280">
        <v>46705</v>
      </c>
      <c r="E1280" t="s">
        <v>3530</v>
      </c>
      <c r="F1280" t="s">
        <v>396</v>
      </c>
      <c r="G1280" s="163">
        <v>3023.5</v>
      </c>
      <c r="H1280">
        <v>2.6</v>
      </c>
      <c r="I1280">
        <v>1.2</v>
      </c>
      <c r="J1280" t="s">
        <v>1</v>
      </c>
      <c r="K1280" t="s">
        <v>296</v>
      </c>
      <c r="L1280" t="s">
        <v>397</v>
      </c>
      <c r="M1280" t="s">
        <v>398</v>
      </c>
      <c r="N1280" t="s">
        <v>3418</v>
      </c>
      <c r="O1280">
        <v>1</v>
      </c>
      <c r="P1280" t="s">
        <v>306</v>
      </c>
      <c r="Q1280" s="164">
        <v>42984</v>
      </c>
      <c r="R1280" s="164">
        <v>43344</v>
      </c>
      <c r="T1280" t="s">
        <v>3531</v>
      </c>
      <c r="V1280" t="s">
        <v>3532</v>
      </c>
      <c r="W1280" t="s">
        <v>3533</v>
      </c>
      <c r="X1280" t="s">
        <v>3530</v>
      </c>
      <c r="Y1280" t="s">
        <v>3534</v>
      </c>
      <c r="Z1280" t="s">
        <v>3539</v>
      </c>
      <c r="AA1280" t="s">
        <v>1</v>
      </c>
      <c r="AB1280" s="164">
        <v>42900</v>
      </c>
      <c r="AC1280" t="s">
        <v>341</v>
      </c>
      <c r="AD1280" s="176">
        <v>1.3</v>
      </c>
    </row>
    <row r="1281" spans="1:31" x14ac:dyDescent="0.35">
      <c r="A1281" t="s">
        <v>408</v>
      </c>
      <c r="B1281">
        <v>1330</v>
      </c>
      <c r="C1281" t="s">
        <v>3540</v>
      </c>
      <c r="D1281">
        <v>46705</v>
      </c>
      <c r="E1281" t="s">
        <v>3530</v>
      </c>
      <c r="F1281" t="s">
        <v>396</v>
      </c>
      <c r="G1281" s="163">
        <v>3023.5</v>
      </c>
      <c r="H1281">
        <v>2.6</v>
      </c>
      <c r="I1281">
        <v>1.2</v>
      </c>
      <c r="J1281" t="s">
        <v>1</v>
      </c>
      <c r="K1281" t="s">
        <v>296</v>
      </c>
      <c r="L1281" t="s">
        <v>397</v>
      </c>
      <c r="M1281" t="s">
        <v>398</v>
      </c>
      <c r="N1281" t="s">
        <v>3418</v>
      </c>
      <c r="O1281">
        <v>1</v>
      </c>
      <c r="P1281" t="s">
        <v>306</v>
      </c>
      <c r="Q1281" s="164">
        <v>42984</v>
      </c>
      <c r="R1281" s="164">
        <v>43344</v>
      </c>
      <c r="T1281" t="s">
        <v>3531</v>
      </c>
      <c r="V1281" t="s">
        <v>3532</v>
      </c>
      <c r="W1281" t="s">
        <v>3533</v>
      </c>
      <c r="X1281" t="s">
        <v>3530</v>
      </c>
      <c r="Y1281" t="s">
        <v>3534</v>
      </c>
      <c r="Z1281" t="s">
        <v>3541</v>
      </c>
      <c r="AA1281" t="s">
        <v>1</v>
      </c>
      <c r="AB1281" s="164">
        <v>42902</v>
      </c>
      <c r="AC1281" t="s">
        <v>341</v>
      </c>
      <c r="AD1281" s="176">
        <v>1.3</v>
      </c>
    </row>
    <row r="1282" spans="1:31" x14ac:dyDescent="0.35">
      <c r="A1282" t="s">
        <v>469</v>
      </c>
      <c r="B1282">
        <v>1084</v>
      </c>
      <c r="C1282" t="s">
        <v>3530</v>
      </c>
      <c r="D1282">
        <v>46705</v>
      </c>
      <c r="E1282" t="s">
        <v>3530</v>
      </c>
      <c r="F1282" t="s">
        <v>396</v>
      </c>
      <c r="H1282">
        <v>2.6</v>
      </c>
      <c r="I1282">
        <v>1.2</v>
      </c>
      <c r="K1282" t="s">
        <v>296</v>
      </c>
      <c r="L1282" t="s">
        <v>397</v>
      </c>
      <c r="M1282" t="s">
        <v>398</v>
      </c>
      <c r="N1282" t="s">
        <v>3418</v>
      </c>
      <c r="O1282">
        <v>1</v>
      </c>
      <c r="P1282" t="s">
        <v>306</v>
      </c>
      <c r="Q1282" s="164">
        <v>31421</v>
      </c>
      <c r="R1282" s="164">
        <v>31656</v>
      </c>
      <c r="T1282" t="s">
        <v>3531</v>
      </c>
      <c r="V1282" t="s">
        <v>3532</v>
      </c>
      <c r="W1282" t="s">
        <v>3533</v>
      </c>
      <c r="X1282" t="s">
        <v>3530</v>
      </c>
      <c r="Y1282" t="s">
        <v>3534</v>
      </c>
      <c r="Z1282" t="s">
        <v>3542</v>
      </c>
      <c r="AC1282" t="s">
        <v>341</v>
      </c>
      <c r="AD1282" s="176">
        <v>1.3</v>
      </c>
    </row>
    <row r="1283" spans="1:31" x14ac:dyDescent="0.35">
      <c r="A1283" t="s">
        <v>469</v>
      </c>
      <c r="B1283">
        <v>1135</v>
      </c>
      <c r="C1283" t="s">
        <v>3543</v>
      </c>
      <c r="D1283">
        <v>46705</v>
      </c>
      <c r="E1283" t="s">
        <v>3530</v>
      </c>
      <c r="F1283" t="s">
        <v>396</v>
      </c>
      <c r="H1283">
        <v>2.6</v>
      </c>
      <c r="I1283">
        <v>1.2</v>
      </c>
      <c r="K1283" t="s">
        <v>296</v>
      </c>
      <c r="L1283" t="s">
        <v>397</v>
      </c>
      <c r="M1283" t="s">
        <v>398</v>
      </c>
      <c r="N1283" t="s">
        <v>3418</v>
      </c>
      <c r="O1283">
        <v>1</v>
      </c>
      <c r="P1283" t="s">
        <v>306</v>
      </c>
      <c r="Q1283" s="164">
        <v>34708</v>
      </c>
      <c r="R1283" s="164">
        <v>34943</v>
      </c>
      <c r="T1283" t="s">
        <v>3531</v>
      </c>
      <c r="V1283" t="s">
        <v>3532</v>
      </c>
      <c r="W1283" t="s">
        <v>3533</v>
      </c>
      <c r="X1283" t="s">
        <v>3530</v>
      </c>
      <c r="Y1283" t="s">
        <v>3534</v>
      </c>
      <c r="Z1283" t="s">
        <v>3544</v>
      </c>
      <c r="AA1283" t="s">
        <v>1</v>
      </c>
      <c r="AC1283" t="s">
        <v>341</v>
      </c>
      <c r="AD1283" s="176">
        <v>1.3</v>
      </c>
    </row>
    <row r="1284" spans="1:31" x14ac:dyDescent="0.35">
      <c r="A1284" t="s">
        <v>324</v>
      </c>
      <c r="B1284">
        <v>1223</v>
      </c>
      <c r="C1284" t="s">
        <v>3545</v>
      </c>
      <c r="D1284">
        <v>46705</v>
      </c>
      <c r="E1284" t="s">
        <v>3530</v>
      </c>
      <c r="F1284" t="s">
        <v>396</v>
      </c>
      <c r="H1284">
        <v>2.6</v>
      </c>
      <c r="I1284">
        <v>1.2</v>
      </c>
      <c r="K1284" t="s">
        <v>0</v>
      </c>
      <c r="L1284" t="s">
        <v>640</v>
      </c>
      <c r="M1284" t="s">
        <v>398</v>
      </c>
      <c r="N1284" t="s">
        <v>3418</v>
      </c>
      <c r="O1284">
        <v>1</v>
      </c>
      <c r="P1284" t="s">
        <v>306</v>
      </c>
      <c r="Q1284" t="s">
        <v>3521</v>
      </c>
      <c r="R1284" s="164">
        <v>39692</v>
      </c>
      <c r="T1284" t="s">
        <v>3531</v>
      </c>
      <c r="V1284" t="s">
        <v>3532</v>
      </c>
      <c r="W1284" t="s">
        <v>3533</v>
      </c>
      <c r="X1284" t="s">
        <v>3530</v>
      </c>
      <c r="Y1284" t="s">
        <v>3534</v>
      </c>
      <c r="Z1284" t="s">
        <v>3546</v>
      </c>
      <c r="AC1284" t="s">
        <v>341</v>
      </c>
      <c r="AD1284" s="176">
        <v>1.3</v>
      </c>
    </row>
    <row r="1285" spans="1:31" x14ac:dyDescent="0.35">
      <c r="A1285" t="s">
        <v>324</v>
      </c>
      <c r="B1285">
        <v>1300</v>
      </c>
      <c r="C1285" t="s">
        <v>3547</v>
      </c>
      <c r="D1285">
        <v>46705</v>
      </c>
      <c r="E1285" t="s">
        <v>3530</v>
      </c>
      <c r="F1285" t="s">
        <v>396</v>
      </c>
      <c r="G1285" s="163">
        <v>9848</v>
      </c>
      <c r="H1285">
        <v>2.6</v>
      </c>
      <c r="I1285">
        <v>1.2</v>
      </c>
      <c r="J1285" t="s">
        <v>295</v>
      </c>
      <c r="K1285" t="s">
        <v>296</v>
      </c>
      <c r="L1285" t="s">
        <v>397</v>
      </c>
      <c r="M1285" t="s">
        <v>398</v>
      </c>
      <c r="N1285" t="s">
        <v>3418</v>
      </c>
      <c r="O1285">
        <v>1</v>
      </c>
      <c r="P1285" t="s">
        <v>306</v>
      </c>
      <c r="Q1285" t="s">
        <v>3548</v>
      </c>
      <c r="R1285" s="164">
        <v>42614</v>
      </c>
      <c r="T1285" t="s">
        <v>3531</v>
      </c>
      <c r="V1285" t="s">
        <v>3532</v>
      </c>
      <c r="W1285" t="s">
        <v>3533</v>
      </c>
      <c r="X1285" t="s">
        <v>3530</v>
      </c>
      <c r="Y1285" t="s">
        <v>3534</v>
      </c>
      <c r="Z1285" t="s">
        <v>3549</v>
      </c>
      <c r="AA1285" t="s">
        <v>1</v>
      </c>
      <c r="AB1285" s="164">
        <v>42542</v>
      </c>
      <c r="AC1285" t="s">
        <v>341</v>
      </c>
      <c r="AD1285" s="176">
        <v>1.3</v>
      </c>
    </row>
    <row r="1286" spans="1:31" x14ac:dyDescent="0.35">
      <c r="A1286" t="s">
        <v>324</v>
      </c>
      <c r="B1286">
        <v>1306</v>
      </c>
      <c r="C1286" t="s">
        <v>3550</v>
      </c>
      <c r="D1286">
        <v>46705</v>
      </c>
      <c r="E1286" t="s">
        <v>3530</v>
      </c>
      <c r="F1286" t="s">
        <v>396</v>
      </c>
      <c r="G1286" s="163">
        <v>2758</v>
      </c>
      <c r="H1286">
        <v>2.6</v>
      </c>
      <c r="I1286">
        <v>1.2</v>
      </c>
      <c r="J1286" t="s">
        <v>1</v>
      </c>
      <c r="K1286" t="s">
        <v>296</v>
      </c>
      <c r="L1286" t="s">
        <v>397</v>
      </c>
      <c r="M1286" t="s">
        <v>398</v>
      </c>
      <c r="N1286" t="s">
        <v>3418</v>
      </c>
      <c r="O1286">
        <v>1</v>
      </c>
      <c r="P1286" t="s">
        <v>306</v>
      </c>
      <c r="Q1286" s="164">
        <v>42372</v>
      </c>
      <c r="R1286" s="164">
        <v>42614</v>
      </c>
      <c r="T1286" t="s">
        <v>3531</v>
      </c>
      <c r="V1286" t="s">
        <v>3532</v>
      </c>
      <c r="W1286" t="s">
        <v>3533</v>
      </c>
      <c r="X1286" t="s">
        <v>3530</v>
      </c>
      <c r="Y1286" t="s">
        <v>3534</v>
      </c>
      <c r="Z1286" t="s">
        <v>3551</v>
      </c>
      <c r="AA1286" t="s">
        <v>1</v>
      </c>
      <c r="AB1286" s="164">
        <v>42443</v>
      </c>
      <c r="AC1286" t="s">
        <v>341</v>
      </c>
      <c r="AD1286" s="176">
        <v>1.3</v>
      </c>
    </row>
    <row r="1287" spans="1:31" x14ac:dyDescent="0.35">
      <c r="A1287" t="s">
        <v>324</v>
      </c>
      <c r="B1287">
        <v>1308</v>
      </c>
      <c r="C1287" t="s">
        <v>3552</v>
      </c>
      <c r="D1287">
        <v>46705</v>
      </c>
      <c r="E1287" t="s">
        <v>3530</v>
      </c>
      <c r="F1287" t="s">
        <v>396</v>
      </c>
      <c r="G1287" s="163">
        <v>2758</v>
      </c>
      <c r="H1287">
        <v>2.6</v>
      </c>
      <c r="I1287">
        <v>1.2</v>
      </c>
      <c r="J1287" t="s">
        <v>1</v>
      </c>
      <c r="K1287" t="s">
        <v>296</v>
      </c>
      <c r="L1287" t="s">
        <v>397</v>
      </c>
      <c r="M1287" t="s">
        <v>398</v>
      </c>
      <c r="N1287" t="s">
        <v>3418</v>
      </c>
      <c r="O1287">
        <v>1</v>
      </c>
      <c r="P1287" t="s">
        <v>306</v>
      </c>
      <c r="Q1287" s="164">
        <v>42372</v>
      </c>
      <c r="R1287" s="164">
        <v>42614</v>
      </c>
      <c r="T1287" t="s">
        <v>3531</v>
      </c>
      <c r="V1287" t="s">
        <v>3532</v>
      </c>
      <c r="W1287" t="s">
        <v>3533</v>
      </c>
      <c r="X1287" t="s">
        <v>3530</v>
      </c>
      <c r="Y1287" t="s">
        <v>3534</v>
      </c>
      <c r="Z1287" t="s">
        <v>3553</v>
      </c>
      <c r="AA1287" t="s">
        <v>1</v>
      </c>
      <c r="AB1287" s="164">
        <v>42443</v>
      </c>
      <c r="AC1287" t="s">
        <v>341</v>
      </c>
      <c r="AD1287" s="176">
        <v>1.3</v>
      </c>
    </row>
    <row r="1288" spans="1:31" x14ac:dyDescent="0.35">
      <c r="A1288" t="s">
        <v>324</v>
      </c>
      <c r="B1288">
        <v>1369</v>
      </c>
      <c r="C1288" t="s">
        <v>3554</v>
      </c>
      <c r="D1288">
        <v>46705</v>
      </c>
      <c r="E1288" t="s">
        <v>3530</v>
      </c>
      <c r="F1288" t="s">
        <v>396</v>
      </c>
      <c r="G1288" s="163">
        <v>9769.99</v>
      </c>
      <c r="H1288">
        <v>2.6</v>
      </c>
      <c r="I1288">
        <v>1.2</v>
      </c>
      <c r="J1288" t="s">
        <v>295</v>
      </c>
      <c r="K1288" t="s">
        <v>296</v>
      </c>
      <c r="L1288" t="s">
        <v>397</v>
      </c>
      <c r="M1288" t="s">
        <v>398</v>
      </c>
      <c r="N1288" t="s">
        <v>3418</v>
      </c>
      <c r="O1288">
        <v>1</v>
      </c>
      <c r="P1288" t="s">
        <v>306</v>
      </c>
      <c r="Q1288" t="s">
        <v>3555</v>
      </c>
      <c r="R1288" s="164">
        <v>44805</v>
      </c>
      <c r="T1288" t="s">
        <v>3531</v>
      </c>
      <c r="V1288" t="s">
        <v>3532</v>
      </c>
      <c r="W1288" t="s">
        <v>3533</v>
      </c>
      <c r="X1288" t="s">
        <v>3530</v>
      </c>
      <c r="Y1288" t="s">
        <v>3534</v>
      </c>
      <c r="Z1288" t="s">
        <v>3556</v>
      </c>
      <c r="AA1288" t="s">
        <v>1</v>
      </c>
      <c r="AB1288" s="164">
        <v>44607</v>
      </c>
      <c r="AC1288" t="s">
        <v>341</v>
      </c>
      <c r="AD1288" s="176">
        <v>1.3</v>
      </c>
    </row>
    <row r="1289" spans="1:31" x14ac:dyDescent="0.35">
      <c r="A1289" t="s">
        <v>414</v>
      </c>
      <c r="B1289">
        <v>1209</v>
      </c>
      <c r="C1289" t="s">
        <v>3545</v>
      </c>
      <c r="D1289">
        <v>46705</v>
      </c>
      <c r="E1289" t="s">
        <v>3530</v>
      </c>
      <c r="F1289" t="s">
        <v>396</v>
      </c>
      <c r="H1289">
        <v>2.6</v>
      </c>
      <c r="I1289">
        <v>1.2</v>
      </c>
      <c r="K1289" t="s">
        <v>296</v>
      </c>
      <c r="L1289" t="s">
        <v>397</v>
      </c>
      <c r="M1289" t="s">
        <v>398</v>
      </c>
      <c r="N1289" t="s">
        <v>3418</v>
      </c>
      <c r="O1289">
        <v>1</v>
      </c>
      <c r="P1289" t="s">
        <v>306</v>
      </c>
      <c r="Q1289" t="s">
        <v>427</v>
      </c>
      <c r="R1289" s="164">
        <v>38961</v>
      </c>
      <c r="T1289" t="s">
        <v>3531</v>
      </c>
      <c r="V1289" t="s">
        <v>3532</v>
      </c>
      <c r="W1289" t="s">
        <v>3533</v>
      </c>
      <c r="X1289" t="s">
        <v>3530</v>
      </c>
      <c r="Y1289" t="s">
        <v>3534</v>
      </c>
      <c r="Z1289" t="s">
        <v>3557</v>
      </c>
      <c r="AC1289" t="s">
        <v>341</v>
      </c>
      <c r="AD1289" s="176">
        <v>1.3</v>
      </c>
    </row>
    <row r="1290" spans="1:31" x14ac:dyDescent="0.35">
      <c r="A1290" t="s">
        <v>419</v>
      </c>
      <c r="B1290">
        <v>1041</v>
      </c>
      <c r="C1290" t="s">
        <v>3558</v>
      </c>
      <c r="D1290">
        <v>46705</v>
      </c>
      <c r="E1290" t="s">
        <v>3530</v>
      </c>
      <c r="F1290" t="s">
        <v>396</v>
      </c>
      <c r="H1290">
        <v>2.6</v>
      </c>
      <c r="I1290">
        <v>1.2</v>
      </c>
      <c r="K1290" t="s">
        <v>404</v>
      </c>
      <c r="L1290" t="s">
        <v>397</v>
      </c>
      <c r="M1290" t="s">
        <v>398</v>
      </c>
      <c r="N1290" t="s">
        <v>3418</v>
      </c>
      <c r="O1290">
        <v>1</v>
      </c>
      <c r="P1290" t="s">
        <v>306</v>
      </c>
      <c r="Q1290" t="s">
        <v>3559</v>
      </c>
      <c r="R1290" s="164">
        <v>40646</v>
      </c>
      <c r="S1290" s="164">
        <v>40787</v>
      </c>
      <c r="T1290" t="s">
        <v>3531</v>
      </c>
      <c r="V1290" t="s">
        <v>3532</v>
      </c>
      <c r="W1290" t="s">
        <v>3533</v>
      </c>
      <c r="X1290" t="s">
        <v>3530</v>
      </c>
      <c r="Y1290" t="s">
        <v>3534</v>
      </c>
      <c r="Z1290" t="s">
        <v>3560</v>
      </c>
      <c r="AC1290" t="s">
        <v>341</v>
      </c>
      <c r="AD1290" s="176">
        <v>1.3</v>
      </c>
    </row>
    <row r="1291" spans="1:31" x14ac:dyDescent="0.35">
      <c r="A1291" t="s">
        <v>419</v>
      </c>
      <c r="B1291">
        <v>1184</v>
      </c>
      <c r="C1291" t="s">
        <v>3561</v>
      </c>
      <c r="D1291">
        <v>46705</v>
      </c>
      <c r="E1291" t="s">
        <v>3530</v>
      </c>
      <c r="F1291" t="s">
        <v>396</v>
      </c>
      <c r="H1291">
        <v>2.6</v>
      </c>
      <c r="I1291">
        <v>1.2</v>
      </c>
      <c r="K1291" t="s">
        <v>296</v>
      </c>
      <c r="L1291" t="s">
        <v>397</v>
      </c>
      <c r="M1291" t="s">
        <v>398</v>
      </c>
      <c r="N1291" t="s">
        <v>3418</v>
      </c>
      <c r="O1291">
        <v>1</v>
      </c>
      <c r="P1291" t="s">
        <v>306</v>
      </c>
      <c r="Q1291" t="s">
        <v>1951</v>
      </c>
      <c r="R1291" s="164">
        <v>39814</v>
      </c>
      <c r="T1291" t="s">
        <v>3531</v>
      </c>
      <c r="V1291" t="s">
        <v>3532</v>
      </c>
      <c r="W1291" t="s">
        <v>3533</v>
      </c>
      <c r="X1291" t="s">
        <v>3530</v>
      </c>
      <c r="Y1291" t="s">
        <v>3534</v>
      </c>
      <c r="Z1291" t="s">
        <v>3562</v>
      </c>
      <c r="AC1291" t="s">
        <v>341</v>
      </c>
      <c r="AD1291" s="176">
        <v>1.3</v>
      </c>
    </row>
    <row r="1292" spans="1:31" x14ac:dyDescent="0.35">
      <c r="A1292" t="s">
        <v>566</v>
      </c>
      <c r="B1292">
        <v>1184</v>
      </c>
      <c r="C1292" t="s">
        <v>3545</v>
      </c>
      <c r="D1292">
        <v>46705</v>
      </c>
      <c r="E1292" t="s">
        <v>3530</v>
      </c>
      <c r="F1292" t="s">
        <v>396</v>
      </c>
      <c r="H1292">
        <v>2.6</v>
      </c>
      <c r="I1292">
        <v>1.2</v>
      </c>
      <c r="K1292" t="s">
        <v>0</v>
      </c>
      <c r="L1292" t="s">
        <v>397</v>
      </c>
      <c r="M1292" t="s">
        <v>398</v>
      </c>
      <c r="N1292" t="s">
        <v>3418</v>
      </c>
      <c r="O1292">
        <v>1</v>
      </c>
      <c r="P1292" t="s">
        <v>306</v>
      </c>
      <c r="Q1292" s="164">
        <v>36896</v>
      </c>
      <c r="R1292" s="164">
        <v>37012</v>
      </c>
      <c r="T1292" t="s">
        <v>3531</v>
      </c>
      <c r="V1292" t="s">
        <v>3532</v>
      </c>
      <c r="W1292" t="s">
        <v>3533</v>
      </c>
      <c r="X1292" t="s">
        <v>3530</v>
      </c>
      <c r="Y1292" t="s">
        <v>3534</v>
      </c>
      <c r="Z1292" t="s">
        <v>3563</v>
      </c>
      <c r="AC1292" t="s">
        <v>341</v>
      </c>
      <c r="AD1292" s="176">
        <v>1.3</v>
      </c>
    </row>
    <row r="1293" spans="1:31" x14ac:dyDescent="0.35">
      <c r="A1293" t="s">
        <v>476</v>
      </c>
      <c r="B1293">
        <v>1239</v>
      </c>
      <c r="C1293" t="s">
        <v>3564</v>
      </c>
      <c r="D1293">
        <v>47000</v>
      </c>
      <c r="E1293" t="s">
        <v>3564</v>
      </c>
      <c r="F1293" t="s">
        <v>396</v>
      </c>
      <c r="H1293" s="174">
        <f t="shared" ref="H1293:H1296" si="48">AD1293</f>
        <v>1.3</v>
      </c>
      <c r="I1293">
        <v>1.4</v>
      </c>
      <c r="K1293" t="s">
        <v>404</v>
      </c>
      <c r="L1293" t="s">
        <v>397</v>
      </c>
      <c r="M1293" t="s">
        <v>398</v>
      </c>
      <c r="N1293" t="s">
        <v>879</v>
      </c>
      <c r="O1293">
        <v>1</v>
      </c>
      <c r="P1293" t="s">
        <v>306</v>
      </c>
      <c r="Q1293" s="164">
        <v>37995</v>
      </c>
      <c r="R1293" s="164">
        <v>38231</v>
      </c>
      <c r="S1293" s="164">
        <v>41518</v>
      </c>
      <c r="T1293" t="s">
        <v>390</v>
      </c>
      <c r="V1293" t="s">
        <v>3565</v>
      </c>
      <c r="W1293" t="s">
        <v>3566</v>
      </c>
      <c r="X1293" t="s">
        <v>3564</v>
      </c>
      <c r="Y1293" t="s">
        <v>3565</v>
      </c>
      <c r="Z1293" t="s">
        <v>3567</v>
      </c>
      <c r="AC1293" t="s">
        <v>341</v>
      </c>
      <c r="AD1293" s="176">
        <v>1.3</v>
      </c>
      <c r="AE1293" s="177" t="s">
        <v>16954</v>
      </c>
    </row>
    <row r="1294" spans="1:31" x14ac:dyDescent="0.35">
      <c r="A1294" t="s">
        <v>447</v>
      </c>
      <c r="B1294">
        <v>1177</v>
      </c>
      <c r="C1294" t="s">
        <v>3564</v>
      </c>
      <c r="D1294">
        <v>47000</v>
      </c>
      <c r="E1294" t="s">
        <v>3564</v>
      </c>
      <c r="F1294" t="s">
        <v>396</v>
      </c>
      <c r="H1294" s="174">
        <f t="shared" si="48"/>
        <v>1.3</v>
      </c>
      <c r="I1294">
        <v>1.4</v>
      </c>
      <c r="K1294" t="s">
        <v>296</v>
      </c>
      <c r="L1294" t="s">
        <v>1026</v>
      </c>
      <c r="M1294" t="s">
        <v>398</v>
      </c>
      <c r="N1294" t="s">
        <v>879</v>
      </c>
      <c r="O1294">
        <v>1</v>
      </c>
      <c r="P1294" t="s">
        <v>306</v>
      </c>
      <c r="Q1294" s="164">
        <v>37202</v>
      </c>
      <c r="R1294" s="164">
        <v>37135</v>
      </c>
      <c r="T1294" t="s">
        <v>390</v>
      </c>
      <c r="V1294" t="s">
        <v>3565</v>
      </c>
      <c r="W1294" t="s">
        <v>3566</v>
      </c>
      <c r="X1294" t="s">
        <v>3564</v>
      </c>
      <c r="Y1294" t="s">
        <v>3565</v>
      </c>
      <c r="Z1294" t="s">
        <v>3568</v>
      </c>
      <c r="AC1294" t="s">
        <v>341</v>
      </c>
      <c r="AD1294" s="176">
        <v>1.3</v>
      </c>
      <c r="AE1294" s="177" t="s">
        <v>16954</v>
      </c>
    </row>
    <row r="1295" spans="1:31" x14ac:dyDescent="0.35">
      <c r="A1295" t="s">
        <v>432</v>
      </c>
      <c r="B1295">
        <v>1186</v>
      </c>
      <c r="C1295" t="s">
        <v>3569</v>
      </c>
      <c r="D1295">
        <v>47013</v>
      </c>
      <c r="E1295" t="s">
        <v>3569</v>
      </c>
      <c r="F1295" t="s">
        <v>396</v>
      </c>
      <c r="H1295" s="174">
        <f t="shared" si="48"/>
        <v>1.3</v>
      </c>
      <c r="I1295">
        <v>1.1000000000000001</v>
      </c>
      <c r="K1295" t="s">
        <v>404</v>
      </c>
      <c r="L1295" t="s">
        <v>397</v>
      </c>
      <c r="M1295" t="s">
        <v>398</v>
      </c>
      <c r="N1295" t="s">
        <v>879</v>
      </c>
      <c r="O1295">
        <v>1</v>
      </c>
      <c r="P1295" t="s">
        <v>306</v>
      </c>
      <c r="Q1295" s="164">
        <v>36169</v>
      </c>
      <c r="R1295" s="164">
        <v>36404</v>
      </c>
      <c r="S1295" s="164">
        <v>40787</v>
      </c>
      <c r="T1295" t="s">
        <v>3570</v>
      </c>
      <c r="V1295" t="s">
        <v>3571</v>
      </c>
      <c r="W1295" t="s">
        <v>3572</v>
      </c>
      <c r="X1295" t="s">
        <v>3569</v>
      </c>
      <c r="Y1295" t="s">
        <v>3571</v>
      </c>
      <c r="Z1295" t="s">
        <v>3573</v>
      </c>
      <c r="AC1295" t="s">
        <v>341</v>
      </c>
      <c r="AD1295" s="176">
        <v>1.3</v>
      </c>
      <c r="AE1295" s="177" t="s">
        <v>16954</v>
      </c>
    </row>
    <row r="1296" spans="1:31" x14ac:dyDescent="0.35">
      <c r="A1296" t="s">
        <v>432</v>
      </c>
      <c r="B1296">
        <v>1216</v>
      </c>
      <c r="C1296" t="s">
        <v>3574</v>
      </c>
      <c r="D1296">
        <v>47013</v>
      </c>
      <c r="E1296" t="s">
        <v>3569</v>
      </c>
      <c r="F1296" t="s">
        <v>396</v>
      </c>
      <c r="H1296" s="174">
        <f t="shared" si="48"/>
        <v>1.3</v>
      </c>
      <c r="I1296">
        <v>1.1000000000000001</v>
      </c>
      <c r="K1296" t="s">
        <v>404</v>
      </c>
      <c r="L1296" t="s">
        <v>397</v>
      </c>
      <c r="M1296" t="s">
        <v>398</v>
      </c>
      <c r="N1296" t="s">
        <v>879</v>
      </c>
      <c r="O1296">
        <v>1</v>
      </c>
      <c r="P1296" t="s">
        <v>306</v>
      </c>
      <c r="Q1296" s="164">
        <v>37622</v>
      </c>
      <c r="R1296" s="164">
        <v>37622</v>
      </c>
      <c r="S1296" s="164">
        <v>41518</v>
      </c>
      <c r="T1296" t="s">
        <v>3570</v>
      </c>
      <c r="V1296" t="s">
        <v>3571</v>
      </c>
      <c r="W1296" t="s">
        <v>3572</v>
      </c>
      <c r="X1296" t="s">
        <v>3569</v>
      </c>
      <c r="Y1296" t="s">
        <v>3571</v>
      </c>
      <c r="Z1296" t="s">
        <v>3575</v>
      </c>
      <c r="AC1296" t="s">
        <v>341</v>
      </c>
      <c r="AD1296" s="176">
        <v>1.3</v>
      </c>
      <c r="AE1296" s="177" t="s">
        <v>16954</v>
      </c>
    </row>
    <row r="1297" spans="1:31" x14ac:dyDescent="0.35">
      <c r="A1297" t="s">
        <v>317</v>
      </c>
      <c r="B1297">
        <v>1160</v>
      </c>
      <c r="C1297" t="s">
        <v>3576</v>
      </c>
      <c r="D1297">
        <v>47100</v>
      </c>
      <c r="E1297" t="s">
        <v>3576</v>
      </c>
      <c r="F1297" t="s">
        <v>396</v>
      </c>
      <c r="H1297">
        <v>2.6</v>
      </c>
      <c r="I1297">
        <v>1.2</v>
      </c>
      <c r="K1297" t="s">
        <v>404</v>
      </c>
      <c r="L1297" t="s">
        <v>3577</v>
      </c>
      <c r="M1297" t="s">
        <v>398</v>
      </c>
      <c r="N1297" t="s">
        <v>3418</v>
      </c>
      <c r="O1297">
        <v>1</v>
      </c>
      <c r="P1297" t="s">
        <v>306</v>
      </c>
      <c r="Q1297" s="164">
        <v>37265</v>
      </c>
      <c r="R1297" s="164">
        <v>37500</v>
      </c>
      <c r="S1297" s="164">
        <v>43374</v>
      </c>
      <c r="T1297" t="s">
        <v>3578</v>
      </c>
      <c r="V1297" t="s">
        <v>3579</v>
      </c>
      <c r="W1297" t="s">
        <v>3580</v>
      </c>
      <c r="X1297" t="s">
        <v>3576</v>
      </c>
      <c r="Y1297" t="s">
        <v>3579</v>
      </c>
      <c r="Z1297" t="s">
        <v>3581</v>
      </c>
      <c r="AC1297" t="s">
        <v>341</v>
      </c>
      <c r="AD1297" s="176">
        <v>1.4</v>
      </c>
    </row>
    <row r="1298" spans="1:31" x14ac:dyDescent="0.35">
      <c r="A1298" t="s">
        <v>317</v>
      </c>
      <c r="B1298">
        <v>1186</v>
      </c>
      <c r="C1298" t="s">
        <v>3582</v>
      </c>
      <c r="D1298">
        <v>47100</v>
      </c>
      <c r="E1298" t="s">
        <v>3576</v>
      </c>
      <c r="F1298" t="s">
        <v>396</v>
      </c>
      <c r="H1298">
        <v>2.6</v>
      </c>
      <c r="I1298">
        <v>1.2</v>
      </c>
      <c r="K1298" t="s">
        <v>404</v>
      </c>
      <c r="L1298" t="s">
        <v>397</v>
      </c>
      <c r="M1298" t="s">
        <v>398</v>
      </c>
      <c r="N1298" t="s">
        <v>3418</v>
      </c>
      <c r="O1298">
        <v>1</v>
      </c>
      <c r="P1298" t="s">
        <v>306</v>
      </c>
      <c r="Q1298" s="164">
        <v>40187</v>
      </c>
      <c r="R1298" s="164">
        <v>40422</v>
      </c>
      <c r="S1298" s="164">
        <v>43374</v>
      </c>
      <c r="T1298" t="s">
        <v>3578</v>
      </c>
      <c r="V1298" t="s">
        <v>3579</v>
      </c>
      <c r="W1298" t="s">
        <v>3580</v>
      </c>
      <c r="X1298" t="s">
        <v>3576</v>
      </c>
      <c r="Y1298" t="s">
        <v>3579</v>
      </c>
      <c r="Z1298" t="s">
        <v>3583</v>
      </c>
      <c r="AC1298" t="s">
        <v>341</v>
      </c>
      <c r="AD1298" s="176">
        <v>1.4</v>
      </c>
    </row>
    <row r="1299" spans="1:31" x14ac:dyDescent="0.35">
      <c r="A1299" t="s">
        <v>408</v>
      </c>
      <c r="B1299">
        <v>1164</v>
      </c>
      <c r="C1299" t="s">
        <v>3584</v>
      </c>
      <c r="D1299">
        <v>47100</v>
      </c>
      <c r="E1299" t="s">
        <v>3576</v>
      </c>
      <c r="F1299" t="s">
        <v>396</v>
      </c>
      <c r="H1299">
        <v>2.6</v>
      </c>
      <c r="I1299">
        <v>1.2</v>
      </c>
      <c r="K1299" t="s">
        <v>296</v>
      </c>
      <c r="L1299" t="s">
        <v>1108</v>
      </c>
      <c r="M1299" t="s">
        <v>398</v>
      </c>
      <c r="N1299" t="s">
        <v>3418</v>
      </c>
      <c r="O1299">
        <v>1</v>
      </c>
      <c r="P1299" t="s">
        <v>306</v>
      </c>
      <c r="Q1299" s="164">
        <v>35803</v>
      </c>
      <c r="R1299" s="164">
        <v>36008</v>
      </c>
      <c r="T1299" t="s">
        <v>3578</v>
      </c>
      <c r="V1299" t="s">
        <v>3579</v>
      </c>
      <c r="W1299" t="s">
        <v>3580</v>
      </c>
      <c r="X1299" t="s">
        <v>3576</v>
      </c>
      <c r="Y1299" t="s">
        <v>3579</v>
      </c>
      <c r="Z1299" t="s">
        <v>3585</v>
      </c>
      <c r="AC1299" t="s">
        <v>341</v>
      </c>
      <c r="AD1299" s="176">
        <v>1.4</v>
      </c>
    </row>
    <row r="1300" spans="1:31" x14ac:dyDescent="0.35">
      <c r="A1300" t="s">
        <v>469</v>
      </c>
      <c r="B1300">
        <v>1097</v>
      </c>
      <c r="C1300" t="s">
        <v>3576</v>
      </c>
      <c r="D1300">
        <v>47100</v>
      </c>
      <c r="E1300" t="s">
        <v>3576</v>
      </c>
      <c r="F1300" t="s">
        <v>396</v>
      </c>
      <c r="H1300">
        <v>2.6</v>
      </c>
      <c r="I1300">
        <v>1.2</v>
      </c>
      <c r="K1300" t="s">
        <v>404</v>
      </c>
      <c r="L1300" t="s">
        <v>397</v>
      </c>
      <c r="M1300" t="s">
        <v>398</v>
      </c>
      <c r="N1300" t="s">
        <v>3418</v>
      </c>
      <c r="O1300">
        <v>1</v>
      </c>
      <c r="P1300" t="s">
        <v>306</v>
      </c>
      <c r="Q1300" s="164">
        <v>32151</v>
      </c>
      <c r="R1300" s="164">
        <v>32387</v>
      </c>
      <c r="S1300" s="164">
        <v>38231</v>
      </c>
      <c r="T1300" t="s">
        <v>3578</v>
      </c>
      <c r="V1300" t="s">
        <v>3579</v>
      </c>
      <c r="W1300" t="s">
        <v>3580</v>
      </c>
      <c r="X1300" t="s">
        <v>3576</v>
      </c>
      <c r="Y1300" t="s">
        <v>3579</v>
      </c>
      <c r="Z1300" t="s">
        <v>3586</v>
      </c>
      <c r="AC1300" t="s">
        <v>341</v>
      </c>
      <c r="AD1300" s="176">
        <v>1.4</v>
      </c>
    </row>
    <row r="1301" spans="1:31" x14ac:dyDescent="0.35">
      <c r="A1301" t="s">
        <v>324</v>
      </c>
      <c r="B1301">
        <v>1307</v>
      </c>
      <c r="C1301" t="s">
        <v>3587</v>
      </c>
      <c r="D1301">
        <v>47100</v>
      </c>
      <c r="E1301" t="s">
        <v>3576</v>
      </c>
      <c r="F1301" t="s">
        <v>396</v>
      </c>
      <c r="G1301" s="163">
        <v>2758</v>
      </c>
      <c r="H1301">
        <v>2.6</v>
      </c>
      <c r="I1301">
        <v>1.2</v>
      </c>
      <c r="J1301" t="s">
        <v>1</v>
      </c>
      <c r="K1301" t="s">
        <v>296</v>
      </c>
      <c r="L1301" t="s">
        <v>397</v>
      </c>
      <c r="M1301" t="s">
        <v>398</v>
      </c>
      <c r="N1301" t="s">
        <v>3418</v>
      </c>
      <c r="O1301">
        <v>1</v>
      </c>
      <c r="P1301" t="s">
        <v>306</v>
      </c>
      <c r="Q1301" s="164">
        <v>42372</v>
      </c>
      <c r="R1301" s="164">
        <v>42614</v>
      </c>
      <c r="T1301" t="s">
        <v>3578</v>
      </c>
      <c r="V1301" t="s">
        <v>3579</v>
      </c>
      <c r="W1301" t="s">
        <v>3580</v>
      </c>
      <c r="X1301" t="s">
        <v>3576</v>
      </c>
      <c r="Y1301" t="s">
        <v>3579</v>
      </c>
      <c r="Z1301" t="s">
        <v>3588</v>
      </c>
      <c r="AA1301" t="s">
        <v>1</v>
      </c>
      <c r="AB1301" s="164">
        <v>42443</v>
      </c>
      <c r="AC1301" t="s">
        <v>341</v>
      </c>
      <c r="AD1301" s="176">
        <v>1.4</v>
      </c>
    </row>
    <row r="1302" spans="1:31" x14ac:dyDescent="0.35">
      <c r="A1302" t="s">
        <v>711</v>
      </c>
      <c r="B1302">
        <v>1037</v>
      </c>
      <c r="C1302" t="s">
        <v>3589</v>
      </c>
      <c r="D1302">
        <v>47103</v>
      </c>
      <c r="E1302" t="s">
        <v>3590</v>
      </c>
      <c r="F1302" t="s">
        <v>396</v>
      </c>
      <c r="H1302" s="174">
        <f t="shared" ref="H1302:H1303" si="49">AD1302</f>
        <v>1.4</v>
      </c>
      <c r="I1302">
        <v>1.6</v>
      </c>
      <c r="K1302" t="s">
        <v>404</v>
      </c>
      <c r="L1302" t="s">
        <v>410</v>
      </c>
      <c r="M1302" t="s">
        <v>398</v>
      </c>
      <c r="N1302" t="s">
        <v>1032</v>
      </c>
      <c r="O1302">
        <v>1.5</v>
      </c>
      <c r="P1302" t="s">
        <v>306</v>
      </c>
      <c r="Q1302" s="164">
        <v>32874</v>
      </c>
      <c r="R1302" s="164">
        <v>32874</v>
      </c>
      <c r="S1302" s="164">
        <v>32874</v>
      </c>
      <c r="T1302" t="s">
        <v>3591</v>
      </c>
      <c r="V1302" t="s">
        <v>3592</v>
      </c>
      <c r="W1302" t="s">
        <v>3593</v>
      </c>
      <c r="X1302" t="s">
        <v>3590</v>
      </c>
      <c r="Y1302" t="s">
        <v>3592</v>
      </c>
      <c r="Z1302" t="s">
        <v>3594</v>
      </c>
      <c r="AC1302" t="s">
        <v>341</v>
      </c>
      <c r="AD1302" s="176">
        <v>1.4</v>
      </c>
      <c r="AE1302" s="177" t="s">
        <v>16954</v>
      </c>
    </row>
    <row r="1303" spans="1:31" x14ac:dyDescent="0.35">
      <c r="A1303" t="s">
        <v>566</v>
      </c>
      <c r="B1303">
        <v>1128</v>
      </c>
      <c r="C1303" t="s">
        <v>3590</v>
      </c>
      <c r="D1303">
        <v>47103</v>
      </c>
      <c r="E1303" t="s">
        <v>3590</v>
      </c>
      <c r="F1303" t="s">
        <v>396</v>
      </c>
      <c r="H1303" s="174">
        <f t="shared" si="49"/>
        <v>1.4</v>
      </c>
      <c r="I1303">
        <v>1.6</v>
      </c>
      <c r="K1303" t="s">
        <v>404</v>
      </c>
      <c r="L1303" t="s">
        <v>640</v>
      </c>
      <c r="M1303" t="s">
        <v>398</v>
      </c>
      <c r="N1303" t="s">
        <v>1032</v>
      </c>
      <c r="O1303">
        <v>1.5</v>
      </c>
      <c r="P1303" t="s">
        <v>306</v>
      </c>
      <c r="Q1303" s="164">
        <v>32882</v>
      </c>
      <c r="R1303" s="164">
        <v>33117</v>
      </c>
      <c r="S1303" s="164">
        <v>38231</v>
      </c>
      <c r="T1303" t="s">
        <v>3591</v>
      </c>
      <c r="V1303" t="s">
        <v>3592</v>
      </c>
      <c r="W1303" t="s">
        <v>3593</v>
      </c>
      <c r="X1303" t="s">
        <v>3590</v>
      </c>
      <c r="Y1303" t="s">
        <v>3592</v>
      </c>
      <c r="Z1303" t="s">
        <v>3595</v>
      </c>
      <c r="AC1303" t="s">
        <v>341</v>
      </c>
      <c r="AD1303" s="176">
        <v>1.4</v>
      </c>
      <c r="AE1303" s="177" t="s">
        <v>16954</v>
      </c>
    </row>
    <row r="1304" spans="1:31" x14ac:dyDescent="0.35">
      <c r="A1304" t="s">
        <v>454</v>
      </c>
      <c r="B1304">
        <v>1313</v>
      </c>
      <c r="C1304" t="s">
        <v>3596</v>
      </c>
      <c r="D1304">
        <v>47600</v>
      </c>
      <c r="E1304" t="s">
        <v>3597</v>
      </c>
      <c r="F1304" t="s">
        <v>396</v>
      </c>
      <c r="H1304">
        <v>2.4</v>
      </c>
      <c r="I1304">
        <v>1.1000000000000001</v>
      </c>
      <c r="K1304" t="s">
        <v>404</v>
      </c>
      <c r="L1304" t="s">
        <v>397</v>
      </c>
      <c r="M1304" t="s">
        <v>398</v>
      </c>
      <c r="N1304" t="s">
        <v>634</v>
      </c>
      <c r="O1304">
        <v>1</v>
      </c>
      <c r="P1304" t="s">
        <v>306</v>
      </c>
      <c r="Q1304" s="164">
        <v>35072</v>
      </c>
      <c r="R1304" s="164">
        <v>35278</v>
      </c>
      <c r="S1304" s="164">
        <v>39326</v>
      </c>
      <c r="T1304" t="s">
        <v>3598</v>
      </c>
      <c r="V1304" t="s">
        <v>3599</v>
      </c>
      <c r="W1304" t="s">
        <v>3600</v>
      </c>
      <c r="X1304" t="s">
        <v>3597</v>
      </c>
      <c r="Y1304" t="s">
        <v>3599</v>
      </c>
      <c r="Z1304" t="s">
        <v>3601</v>
      </c>
      <c r="AC1304" t="s">
        <v>341</v>
      </c>
      <c r="AD1304" s="176">
        <v>1.3</v>
      </c>
    </row>
    <row r="1305" spans="1:31" x14ac:dyDescent="0.35">
      <c r="A1305" t="s">
        <v>454</v>
      </c>
      <c r="B1305">
        <v>1439</v>
      </c>
      <c r="C1305" t="s">
        <v>3597</v>
      </c>
      <c r="D1305">
        <v>47600</v>
      </c>
      <c r="E1305" t="s">
        <v>3597</v>
      </c>
      <c r="F1305" t="s">
        <v>396</v>
      </c>
      <c r="H1305">
        <v>2.4</v>
      </c>
      <c r="I1305">
        <v>1.1000000000000001</v>
      </c>
      <c r="K1305" t="s">
        <v>296</v>
      </c>
      <c r="L1305" t="s">
        <v>397</v>
      </c>
      <c r="M1305" t="s">
        <v>398</v>
      </c>
      <c r="N1305" t="s">
        <v>634</v>
      </c>
      <c r="O1305">
        <v>1</v>
      </c>
      <c r="P1305" t="s">
        <v>306</v>
      </c>
      <c r="Q1305" s="164">
        <v>41310</v>
      </c>
      <c r="R1305" s="164">
        <v>41518</v>
      </c>
      <c r="T1305" t="s">
        <v>3598</v>
      </c>
      <c r="V1305" t="s">
        <v>3599</v>
      </c>
      <c r="W1305" t="s">
        <v>3600</v>
      </c>
      <c r="X1305" t="s">
        <v>3597</v>
      </c>
      <c r="Y1305" t="s">
        <v>3599</v>
      </c>
      <c r="Z1305" t="s">
        <v>3602</v>
      </c>
      <c r="AC1305" t="s">
        <v>341</v>
      </c>
      <c r="AD1305" s="176">
        <v>1.3</v>
      </c>
    </row>
    <row r="1306" spans="1:31" x14ac:dyDescent="0.35">
      <c r="A1306" t="s">
        <v>291</v>
      </c>
      <c r="B1306">
        <v>1146</v>
      </c>
      <c r="C1306" t="s">
        <v>3599</v>
      </c>
      <c r="D1306">
        <v>47600</v>
      </c>
      <c r="E1306" t="s">
        <v>3597</v>
      </c>
      <c r="F1306" t="s">
        <v>396</v>
      </c>
      <c r="H1306">
        <v>2.4</v>
      </c>
      <c r="I1306">
        <v>1.1000000000000001</v>
      </c>
      <c r="K1306" t="s">
        <v>296</v>
      </c>
      <c r="L1306" t="s">
        <v>397</v>
      </c>
      <c r="M1306" t="s">
        <v>398</v>
      </c>
      <c r="N1306" t="s">
        <v>634</v>
      </c>
      <c r="O1306">
        <v>1</v>
      </c>
      <c r="P1306" t="s">
        <v>1</v>
      </c>
      <c r="Q1306" s="164">
        <v>41283</v>
      </c>
      <c r="R1306" s="164">
        <v>41518</v>
      </c>
      <c r="T1306" t="s">
        <v>3598</v>
      </c>
      <c r="V1306" t="s">
        <v>3599</v>
      </c>
      <c r="W1306" t="s">
        <v>3600</v>
      </c>
      <c r="X1306" t="s">
        <v>3597</v>
      </c>
      <c r="Y1306" t="s">
        <v>3599</v>
      </c>
      <c r="Z1306" t="s">
        <v>3603</v>
      </c>
      <c r="AC1306" t="s">
        <v>338</v>
      </c>
      <c r="AD1306" s="176">
        <v>1.3</v>
      </c>
    </row>
    <row r="1307" spans="1:31" x14ac:dyDescent="0.35">
      <c r="A1307" t="s">
        <v>305</v>
      </c>
      <c r="B1307">
        <v>1198</v>
      </c>
      <c r="C1307" t="s">
        <v>3596</v>
      </c>
      <c r="D1307">
        <v>47600</v>
      </c>
      <c r="E1307" t="s">
        <v>3597</v>
      </c>
      <c r="F1307" t="s">
        <v>396</v>
      </c>
      <c r="H1307">
        <v>2.4</v>
      </c>
      <c r="I1307">
        <v>1.1000000000000001</v>
      </c>
      <c r="K1307" t="s">
        <v>404</v>
      </c>
      <c r="L1307" t="s">
        <v>397</v>
      </c>
      <c r="M1307" t="s">
        <v>398</v>
      </c>
      <c r="N1307" t="s">
        <v>634</v>
      </c>
      <c r="O1307">
        <v>1</v>
      </c>
      <c r="P1307" t="s">
        <v>306</v>
      </c>
      <c r="Q1307" s="164">
        <v>35073</v>
      </c>
      <c r="R1307" s="164">
        <v>35309</v>
      </c>
      <c r="S1307" s="164">
        <v>40148</v>
      </c>
      <c r="T1307" t="s">
        <v>3598</v>
      </c>
      <c r="V1307" t="s">
        <v>3599</v>
      </c>
      <c r="W1307" t="s">
        <v>3600</v>
      </c>
      <c r="X1307" t="s">
        <v>3597</v>
      </c>
      <c r="Y1307" t="s">
        <v>3599</v>
      </c>
      <c r="Z1307" t="s">
        <v>3604</v>
      </c>
      <c r="AC1307" t="s">
        <v>341</v>
      </c>
      <c r="AD1307" s="176">
        <v>1.3</v>
      </c>
    </row>
    <row r="1308" spans="1:31" x14ac:dyDescent="0.35">
      <c r="A1308" t="s">
        <v>305</v>
      </c>
      <c r="B1308">
        <v>1291</v>
      </c>
      <c r="C1308" t="s">
        <v>3597</v>
      </c>
      <c r="D1308">
        <v>47600</v>
      </c>
      <c r="E1308" t="s">
        <v>3597</v>
      </c>
      <c r="F1308" t="s">
        <v>396</v>
      </c>
      <c r="H1308">
        <v>2.4</v>
      </c>
      <c r="I1308">
        <v>1.1000000000000001</v>
      </c>
      <c r="K1308" t="s">
        <v>296</v>
      </c>
      <c r="L1308" t="s">
        <v>397</v>
      </c>
      <c r="M1308" t="s">
        <v>398</v>
      </c>
      <c r="N1308" t="s">
        <v>634</v>
      </c>
      <c r="O1308">
        <v>1</v>
      </c>
      <c r="P1308" t="s">
        <v>306</v>
      </c>
      <c r="Q1308" t="s">
        <v>1508</v>
      </c>
      <c r="R1308" s="164">
        <v>41153</v>
      </c>
      <c r="T1308" t="s">
        <v>3598</v>
      </c>
      <c r="V1308" t="s">
        <v>3599</v>
      </c>
      <c r="W1308" t="s">
        <v>3600</v>
      </c>
      <c r="X1308" t="s">
        <v>3597</v>
      </c>
      <c r="Y1308" t="s">
        <v>3599</v>
      </c>
      <c r="Z1308" t="s">
        <v>3605</v>
      </c>
      <c r="AA1308" t="s">
        <v>1</v>
      </c>
      <c r="AC1308" t="s">
        <v>341</v>
      </c>
      <c r="AD1308" s="176">
        <v>1.3</v>
      </c>
    </row>
    <row r="1309" spans="1:31" x14ac:dyDescent="0.35">
      <c r="A1309" t="s">
        <v>317</v>
      </c>
      <c r="B1309">
        <v>1154</v>
      </c>
      <c r="C1309" t="s">
        <v>3597</v>
      </c>
      <c r="D1309">
        <v>47600</v>
      </c>
      <c r="E1309" t="s">
        <v>3597</v>
      </c>
      <c r="F1309" t="s">
        <v>396</v>
      </c>
      <c r="H1309">
        <v>2.4</v>
      </c>
      <c r="I1309">
        <v>1.1000000000000001</v>
      </c>
      <c r="K1309" t="s">
        <v>296</v>
      </c>
      <c r="L1309" t="s">
        <v>640</v>
      </c>
      <c r="M1309" t="s">
        <v>398</v>
      </c>
      <c r="N1309" t="s">
        <v>634</v>
      </c>
      <c r="O1309">
        <v>1</v>
      </c>
      <c r="P1309" t="s">
        <v>306</v>
      </c>
      <c r="Q1309" t="s">
        <v>897</v>
      </c>
      <c r="R1309" s="164">
        <v>37500</v>
      </c>
      <c r="T1309" t="s">
        <v>3598</v>
      </c>
      <c r="V1309" t="s">
        <v>3599</v>
      </c>
      <c r="W1309" t="s">
        <v>3600</v>
      </c>
      <c r="X1309" t="s">
        <v>3597</v>
      </c>
      <c r="Y1309" t="s">
        <v>3599</v>
      </c>
      <c r="Z1309" t="s">
        <v>3606</v>
      </c>
      <c r="AC1309" t="s">
        <v>341</v>
      </c>
      <c r="AD1309" s="176">
        <v>1.3</v>
      </c>
    </row>
    <row r="1310" spans="1:31" x14ac:dyDescent="0.35">
      <c r="A1310" t="s">
        <v>469</v>
      </c>
      <c r="B1310">
        <v>1171</v>
      </c>
      <c r="C1310" t="s">
        <v>3597</v>
      </c>
      <c r="D1310">
        <v>47600</v>
      </c>
      <c r="E1310" t="s">
        <v>3597</v>
      </c>
      <c r="F1310" t="s">
        <v>396</v>
      </c>
      <c r="H1310">
        <v>2.4</v>
      </c>
      <c r="I1310">
        <v>1.1000000000000001</v>
      </c>
      <c r="K1310" t="s">
        <v>296</v>
      </c>
      <c r="L1310" t="s">
        <v>1192</v>
      </c>
      <c r="M1310" t="s">
        <v>398</v>
      </c>
      <c r="N1310" t="s">
        <v>634</v>
      </c>
      <c r="O1310">
        <v>1</v>
      </c>
      <c r="P1310" t="s">
        <v>306</v>
      </c>
      <c r="Q1310" s="164">
        <v>37995</v>
      </c>
      <c r="R1310" s="164">
        <v>38231</v>
      </c>
      <c r="T1310" t="s">
        <v>3598</v>
      </c>
      <c r="V1310" t="s">
        <v>3599</v>
      </c>
      <c r="W1310" t="s">
        <v>3600</v>
      </c>
      <c r="X1310" t="s">
        <v>3597</v>
      </c>
      <c r="Y1310" t="s">
        <v>3599</v>
      </c>
      <c r="Z1310" t="s">
        <v>3607</v>
      </c>
      <c r="AC1310" t="s">
        <v>341</v>
      </c>
      <c r="AD1310" s="176">
        <v>1.3</v>
      </c>
    </row>
    <row r="1311" spans="1:31" x14ac:dyDescent="0.35">
      <c r="A1311" t="s">
        <v>476</v>
      </c>
      <c r="B1311">
        <v>1341</v>
      </c>
      <c r="C1311" t="s">
        <v>3597</v>
      </c>
      <c r="D1311">
        <v>47600</v>
      </c>
      <c r="E1311" t="s">
        <v>3597</v>
      </c>
      <c r="F1311" t="s">
        <v>396</v>
      </c>
      <c r="G1311" s="163">
        <v>2934.76</v>
      </c>
      <c r="H1311">
        <v>2.4</v>
      </c>
      <c r="I1311">
        <v>1.1000000000000001</v>
      </c>
      <c r="J1311" t="s">
        <v>1</v>
      </c>
      <c r="K1311" t="s">
        <v>296</v>
      </c>
      <c r="L1311" t="s">
        <v>397</v>
      </c>
      <c r="M1311" t="s">
        <v>398</v>
      </c>
      <c r="N1311" t="s">
        <v>634</v>
      </c>
      <c r="O1311">
        <v>1</v>
      </c>
      <c r="P1311" t="s">
        <v>306</v>
      </c>
      <c r="Q1311" t="s">
        <v>3608</v>
      </c>
      <c r="R1311" s="164">
        <v>42979</v>
      </c>
      <c r="T1311" t="s">
        <v>3598</v>
      </c>
      <c r="V1311" t="s">
        <v>3599</v>
      </c>
      <c r="W1311" t="s">
        <v>3600</v>
      </c>
      <c r="X1311" t="s">
        <v>3597</v>
      </c>
      <c r="Y1311" t="s">
        <v>3599</v>
      </c>
      <c r="Z1311" t="s">
        <v>3609</v>
      </c>
      <c r="AA1311" t="s">
        <v>1</v>
      </c>
      <c r="AB1311" s="164">
        <v>42788</v>
      </c>
      <c r="AC1311" t="s">
        <v>341</v>
      </c>
      <c r="AD1311" s="176">
        <v>1.3</v>
      </c>
    </row>
    <row r="1312" spans="1:31" x14ac:dyDescent="0.35">
      <c r="A1312" t="s">
        <v>482</v>
      </c>
      <c r="B1312">
        <v>1193</v>
      </c>
      <c r="C1312" t="s">
        <v>3597</v>
      </c>
      <c r="D1312">
        <v>47600</v>
      </c>
      <c r="E1312" t="s">
        <v>3597</v>
      </c>
      <c r="F1312" t="s">
        <v>396</v>
      </c>
      <c r="H1312">
        <v>2.4</v>
      </c>
      <c r="I1312">
        <v>1.1000000000000001</v>
      </c>
      <c r="K1312" t="s">
        <v>296</v>
      </c>
      <c r="L1312" t="s">
        <v>640</v>
      </c>
      <c r="M1312" t="s">
        <v>398</v>
      </c>
      <c r="N1312" t="s">
        <v>634</v>
      </c>
      <c r="O1312">
        <v>1</v>
      </c>
      <c r="P1312" t="s">
        <v>306</v>
      </c>
      <c r="Q1312" s="164">
        <v>39363</v>
      </c>
      <c r="R1312" s="164">
        <v>39326</v>
      </c>
      <c r="T1312" t="s">
        <v>3598</v>
      </c>
      <c r="V1312" t="s">
        <v>3599</v>
      </c>
      <c r="W1312" t="s">
        <v>3600</v>
      </c>
      <c r="X1312" t="s">
        <v>3597</v>
      </c>
      <c r="Y1312" t="s">
        <v>3599</v>
      </c>
      <c r="Z1312" t="s">
        <v>3610</v>
      </c>
      <c r="AC1312" t="s">
        <v>341</v>
      </c>
      <c r="AD1312" s="176">
        <v>1.3</v>
      </c>
    </row>
    <row r="1313" spans="1:31" x14ac:dyDescent="0.35">
      <c r="A1313" t="s">
        <v>432</v>
      </c>
      <c r="B1313">
        <v>1167</v>
      </c>
      <c r="C1313" t="s">
        <v>3611</v>
      </c>
      <c r="D1313">
        <v>47600</v>
      </c>
      <c r="E1313" t="s">
        <v>3597</v>
      </c>
      <c r="F1313" t="s">
        <v>396</v>
      </c>
      <c r="H1313">
        <v>2.4</v>
      </c>
      <c r="I1313">
        <v>1.1000000000000001</v>
      </c>
      <c r="K1313" t="s">
        <v>404</v>
      </c>
      <c r="L1313" t="s">
        <v>397</v>
      </c>
      <c r="M1313" t="s">
        <v>398</v>
      </c>
      <c r="N1313" t="s">
        <v>634</v>
      </c>
      <c r="O1313">
        <v>1</v>
      </c>
      <c r="P1313" t="s">
        <v>306</v>
      </c>
      <c r="Q1313" s="164">
        <v>35073</v>
      </c>
      <c r="R1313" s="164">
        <v>35309</v>
      </c>
      <c r="S1313" s="164">
        <v>38231</v>
      </c>
      <c r="T1313" t="s">
        <v>3598</v>
      </c>
      <c r="V1313" t="s">
        <v>3599</v>
      </c>
      <c r="W1313" t="s">
        <v>3600</v>
      </c>
      <c r="X1313" t="s">
        <v>3597</v>
      </c>
      <c r="Y1313" t="s">
        <v>3599</v>
      </c>
      <c r="Z1313" t="s">
        <v>3612</v>
      </c>
      <c r="AC1313" t="s">
        <v>341</v>
      </c>
      <c r="AD1313" s="176">
        <v>1.3</v>
      </c>
    </row>
    <row r="1314" spans="1:31" x14ac:dyDescent="0.35">
      <c r="A1314" t="s">
        <v>584</v>
      </c>
      <c r="B1314">
        <v>1377</v>
      </c>
      <c r="C1314" t="s">
        <v>3597</v>
      </c>
      <c r="D1314">
        <v>47600</v>
      </c>
      <c r="E1314" t="s">
        <v>3597</v>
      </c>
      <c r="F1314" t="s">
        <v>396</v>
      </c>
      <c r="G1314" s="163">
        <v>5006.4399999999996</v>
      </c>
      <c r="H1314">
        <v>2.4</v>
      </c>
      <c r="I1314">
        <v>1.1000000000000001</v>
      </c>
      <c r="J1314" t="s">
        <v>295</v>
      </c>
      <c r="K1314" t="s">
        <v>296</v>
      </c>
      <c r="L1314" t="s">
        <v>397</v>
      </c>
      <c r="M1314" t="s">
        <v>398</v>
      </c>
      <c r="N1314" t="s">
        <v>634</v>
      </c>
      <c r="O1314">
        <v>1</v>
      </c>
      <c r="P1314" t="s">
        <v>306</v>
      </c>
      <c r="Q1314" s="164">
        <v>43227</v>
      </c>
      <c r="R1314" s="164">
        <v>43709</v>
      </c>
      <c r="T1314" t="s">
        <v>3598</v>
      </c>
      <c r="V1314" t="s">
        <v>3599</v>
      </c>
      <c r="W1314" t="s">
        <v>3600</v>
      </c>
      <c r="X1314" t="s">
        <v>3597</v>
      </c>
      <c r="Y1314" t="s">
        <v>3599</v>
      </c>
      <c r="Z1314" t="s">
        <v>3613</v>
      </c>
      <c r="AA1314" t="s">
        <v>1</v>
      </c>
      <c r="AB1314" s="164">
        <v>43335</v>
      </c>
      <c r="AC1314" t="s">
        <v>341</v>
      </c>
      <c r="AD1314" s="176">
        <v>1.3</v>
      </c>
    </row>
    <row r="1315" spans="1:31" x14ac:dyDescent="0.35">
      <c r="A1315" t="s">
        <v>375</v>
      </c>
      <c r="B1315">
        <v>1176</v>
      </c>
      <c r="C1315" t="s">
        <v>3599</v>
      </c>
      <c r="D1315">
        <v>47600</v>
      </c>
      <c r="E1315" t="s">
        <v>3597</v>
      </c>
      <c r="F1315" t="s">
        <v>396</v>
      </c>
      <c r="H1315">
        <v>2.4</v>
      </c>
      <c r="I1315">
        <v>1.1000000000000001</v>
      </c>
      <c r="K1315" t="s">
        <v>296</v>
      </c>
      <c r="L1315" t="s">
        <v>397</v>
      </c>
      <c r="M1315" t="s">
        <v>398</v>
      </c>
      <c r="N1315" t="s">
        <v>634</v>
      </c>
      <c r="O1315">
        <v>1</v>
      </c>
      <c r="P1315" t="s">
        <v>1</v>
      </c>
      <c r="Q1315" t="s">
        <v>3614</v>
      </c>
      <c r="R1315" s="164">
        <v>41883</v>
      </c>
      <c r="T1315" t="s">
        <v>3598</v>
      </c>
      <c r="V1315" t="s">
        <v>3599</v>
      </c>
      <c r="W1315" t="s">
        <v>3600</v>
      </c>
      <c r="X1315" t="s">
        <v>3597</v>
      </c>
      <c r="Y1315" t="s">
        <v>3599</v>
      </c>
      <c r="Z1315" t="s">
        <v>3615</v>
      </c>
      <c r="AA1315" t="s">
        <v>1</v>
      </c>
      <c r="AC1315" t="s">
        <v>338</v>
      </c>
      <c r="AD1315" s="176">
        <v>1.3</v>
      </c>
    </row>
    <row r="1316" spans="1:31" x14ac:dyDescent="0.35">
      <c r="A1316" t="s">
        <v>434</v>
      </c>
      <c r="B1316">
        <v>1099</v>
      </c>
      <c r="C1316" t="s">
        <v>3597</v>
      </c>
      <c r="D1316">
        <v>47600</v>
      </c>
      <c r="E1316" t="s">
        <v>3597</v>
      </c>
      <c r="F1316" t="s">
        <v>396</v>
      </c>
      <c r="H1316">
        <v>2.4</v>
      </c>
      <c r="I1316">
        <v>1.1000000000000001</v>
      </c>
      <c r="K1316" t="s">
        <v>296</v>
      </c>
      <c r="L1316" t="s">
        <v>397</v>
      </c>
      <c r="M1316" t="s">
        <v>398</v>
      </c>
      <c r="N1316" t="s">
        <v>634</v>
      </c>
      <c r="O1316">
        <v>1</v>
      </c>
      <c r="P1316" t="s">
        <v>306</v>
      </c>
      <c r="Q1316" t="s">
        <v>3616</v>
      </c>
      <c r="R1316" s="164">
        <v>39326</v>
      </c>
      <c r="T1316" t="s">
        <v>3598</v>
      </c>
      <c r="V1316" t="s">
        <v>3599</v>
      </c>
      <c r="W1316" t="s">
        <v>3600</v>
      </c>
      <c r="X1316" t="s">
        <v>3597</v>
      </c>
      <c r="Y1316" t="s">
        <v>3599</v>
      </c>
      <c r="Z1316" t="s">
        <v>3617</v>
      </c>
      <c r="AC1316" t="s">
        <v>341</v>
      </c>
      <c r="AD1316" s="176">
        <v>1.3</v>
      </c>
    </row>
    <row r="1317" spans="1:31" x14ac:dyDescent="0.35">
      <c r="A1317" t="s">
        <v>403</v>
      </c>
      <c r="B1317">
        <v>1128</v>
      </c>
      <c r="C1317" t="s">
        <v>3597</v>
      </c>
      <c r="D1317">
        <v>47600</v>
      </c>
      <c r="E1317" t="s">
        <v>3597</v>
      </c>
      <c r="F1317" t="s">
        <v>396</v>
      </c>
      <c r="H1317">
        <v>2.4</v>
      </c>
      <c r="I1317">
        <v>1.1000000000000001</v>
      </c>
      <c r="K1317" t="s">
        <v>296</v>
      </c>
      <c r="L1317" t="s">
        <v>397</v>
      </c>
      <c r="M1317" t="s">
        <v>398</v>
      </c>
      <c r="N1317" t="s">
        <v>634</v>
      </c>
      <c r="O1317">
        <v>1</v>
      </c>
      <c r="P1317" t="s">
        <v>306</v>
      </c>
      <c r="Q1317" t="s">
        <v>2707</v>
      </c>
      <c r="R1317" s="164">
        <v>38961</v>
      </c>
      <c r="T1317" t="s">
        <v>3598</v>
      </c>
      <c r="V1317" t="s">
        <v>3599</v>
      </c>
      <c r="W1317" t="s">
        <v>3600</v>
      </c>
      <c r="X1317" t="s">
        <v>3597</v>
      </c>
      <c r="Y1317" t="s">
        <v>3599</v>
      </c>
      <c r="Z1317" t="s">
        <v>3618</v>
      </c>
      <c r="AC1317" t="s">
        <v>341</v>
      </c>
      <c r="AD1317" s="176">
        <v>1.3</v>
      </c>
    </row>
    <row r="1318" spans="1:31" x14ac:dyDescent="0.35">
      <c r="A1318" t="s">
        <v>494</v>
      </c>
      <c r="B1318">
        <v>1188</v>
      </c>
      <c r="C1318" t="s">
        <v>3597</v>
      </c>
      <c r="D1318">
        <v>47600</v>
      </c>
      <c r="E1318" t="s">
        <v>3597</v>
      </c>
      <c r="F1318" t="s">
        <v>396</v>
      </c>
      <c r="H1318">
        <v>2.4</v>
      </c>
      <c r="I1318">
        <v>1.1000000000000001</v>
      </c>
      <c r="K1318" t="s">
        <v>296</v>
      </c>
      <c r="L1318" t="s">
        <v>397</v>
      </c>
      <c r="M1318" t="s">
        <v>398</v>
      </c>
      <c r="N1318" t="s">
        <v>634</v>
      </c>
      <c r="O1318">
        <v>1</v>
      </c>
      <c r="P1318" t="s">
        <v>306</v>
      </c>
      <c r="Q1318" s="164">
        <v>38023</v>
      </c>
      <c r="R1318" s="164">
        <v>38231</v>
      </c>
      <c r="T1318" t="s">
        <v>3598</v>
      </c>
      <c r="V1318" t="s">
        <v>3599</v>
      </c>
      <c r="W1318" t="s">
        <v>3600</v>
      </c>
      <c r="X1318" t="s">
        <v>3597</v>
      </c>
      <c r="Y1318" t="s">
        <v>3599</v>
      </c>
      <c r="Z1318" t="s">
        <v>3619</v>
      </c>
      <c r="AC1318" t="s">
        <v>341</v>
      </c>
      <c r="AD1318" s="176">
        <v>1.3</v>
      </c>
    </row>
    <row r="1319" spans="1:31" x14ac:dyDescent="0.35">
      <c r="A1319" t="s">
        <v>419</v>
      </c>
      <c r="B1319">
        <v>1191</v>
      </c>
      <c r="C1319" t="s">
        <v>3620</v>
      </c>
      <c r="D1319">
        <v>47600</v>
      </c>
      <c r="E1319" t="s">
        <v>3597</v>
      </c>
      <c r="F1319" t="s">
        <v>396</v>
      </c>
      <c r="H1319">
        <v>2.4</v>
      </c>
      <c r="I1319">
        <v>1.1000000000000001</v>
      </c>
      <c r="K1319" t="s">
        <v>404</v>
      </c>
      <c r="L1319" t="s">
        <v>397</v>
      </c>
      <c r="M1319" t="s">
        <v>398</v>
      </c>
      <c r="N1319" t="s">
        <v>634</v>
      </c>
      <c r="O1319">
        <v>1</v>
      </c>
      <c r="P1319" t="s">
        <v>306</v>
      </c>
      <c r="Q1319" t="s">
        <v>3254</v>
      </c>
      <c r="R1319" s="164">
        <v>40422</v>
      </c>
      <c r="S1319" s="164">
        <v>45043</v>
      </c>
      <c r="T1319" t="s">
        <v>3598</v>
      </c>
      <c r="V1319" t="s">
        <v>3599</v>
      </c>
      <c r="W1319" t="s">
        <v>3600</v>
      </c>
      <c r="X1319" t="s">
        <v>3597</v>
      </c>
      <c r="Y1319" t="s">
        <v>3599</v>
      </c>
      <c r="Z1319" t="s">
        <v>3621</v>
      </c>
      <c r="AC1319" t="s">
        <v>341</v>
      </c>
      <c r="AD1319" s="176">
        <v>1.3</v>
      </c>
    </row>
    <row r="1320" spans="1:31" x14ac:dyDescent="0.35">
      <c r="A1320" t="s">
        <v>566</v>
      </c>
      <c r="B1320">
        <v>1225</v>
      </c>
      <c r="C1320" t="s">
        <v>3597</v>
      </c>
      <c r="D1320">
        <v>47600</v>
      </c>
      <c r="E1320" t="s">
        <v>3597</v>
      </c>
      <c r="F1320" t="s">
        <v>396</v>
      </c>
      <c r="H1320">
        <v>2.4</v>
      </c>
      <c r="I1320">
        <v>1.1000000000000001</v>
      </c>
      <c r="K1320" t="s">
        <v>404</v>
      </c>
      <c r="L1320" t="s">
        <v>397</v>
      </c>
      <c r="M1320" t="s">
        <v>398</v>
      </c>
      <c r="N1320" t="s">
        <v>634</v>
      </c>
      <c r="O1320">
        <v>1</v>
      </c>
      <c r="P1320" t="s">
        <v>306</v>
      </c>
      <c r="Q1320" s="164">
        <v>38728</v>
      </c>
      <c r="R1320" s="164">
        <v>39022</v>
      </c>
      <c r="S1320" s="164">
        <v>44655</v>
      </c>
      <c r="T1320" t="s">
        <v>3598</v>
      </c>
      <c r="V1320" t="s">
        <v>3599</v>
      </c>
      <c r="W1320" t="s">
        <v>3600</v>
      </c>
      <c r="X1320" t="s">
        <v>3597</v>
      </c>
      <c r="Y1320" t="s">
        <v>3599</v>
      </c>
      <c r="Z1320" t="s">
        <v>3622</v>
      </c>
      <c r="AC1320" t="s">
        <v>341</v>
      </c>
      <c r="AD1320" s="176">
        <v>1.3</v>
      </c>
    </row>
    <row r="1321" spans="1:31" x14ac:dyDescent="0.35">
      <c r="A1321" t="s">
        <v>438</v>
      </c>
      <c r="B1321">
        <v>1203</v>
      </c>
      <c r="C1321" t="s">
        <v>3597</v>
      </c>
      <c r="D1321">
        <v>47600</v>
      </c>
      <c r="E1321" t="s">
        <v>3597</v>
      </c>
      <c r="F1321" t="s">
        <v>396</v>
      </c>
      <c r="H1321">
        <v>2.4</v>
      </c>
      <c r="I1321">
        <v>1.1000000000000001</v>
      </c>
      <c r="K1321" t="s">
        <v>296</v>
      </c>
      <c r="L1321" t="s">
        <v>397</v>
      </c>
      <c r="M1321" t="s">
        <v>398</v>
      </c>
      <c r="N1321" t="s">
        <v>634</v>
      </c>
      <c r="O1321">
        <v>1</v>
      </c>
      <c r="P1321" t="s">
        <v>306</v>
      </c>
      <c r="Q1321" s="164">
        <v>40001</v>
      </c>
      <c r="R1321" s="164">
        <v>40179</v>
      </c>
      <c r="T1321" t="s">
        <v>3598</v>
      </c>
      <c r="V1321" t="s">
        <v>3599</v>
      </c>
      <c r="W1321" t="s">
        <v>3600</v>
      </c>
      <c r="X1321" t="s">
        <v>3597</v>
      </c>
      <c r="Y1321" t="s">
        <v>3599</v>
      </c>
      <c r="Z1321" t="s">
        <v>3623</v>
      </c>
      <c r="AC1321" t="s">
        <v>341</v>
      </c>
      <c r="AD1321" s="176">
        <v>1.3</v>
      </c>
    </row>
    <row r="1322" spans="1:31" x14ac:dyDescent="0.35">
      <c r="A1322" t="s">
        <v>499</v>
      </c>
      <c r="B1322">
        <v>1209</v>
      </c>
      <c r="C1322" t="s">
        <v>3624</v>
      </c>
      <c r="D1322">
        <v>47601</v>
      </c>
      <c r="E1322" t="s">
        <v>3624</v>
      </c>
      <c r="F1322" t="s">
        <v>396</v>
      </c>
      <c r="H1322">
        <v>2.4</v>
      </c>
      <c r="I1322">
        <v>1.4</v>
      </c>
      <c r="K1322" t="s">
        <v>296</v>
      </c>
      <c r="L1322" t="s">
        <v>640</v>
      </c>
      <c r="M1322" t="s">
        <v>398</v>
      </c>
      <c r="N1322" t="s">
        <v>634</v>
      </c>
      <c r="O1322">
        <v>1.5</v>
      </c>
      <c r="P1322" t="s">
        <v>306</v>
      </c>
      <c r="Q1322" t="s">
        <v>744</v>
      </c>
      <c r="R1322" s="164">
        <v>41518</v>
      </c>
      <c r="T1322" t="s">
        <v>3625</v>
      </c>
      <c r="V1322" t="s">
        <v>3626</v>
      </c>
      <c r="W1322" t="s">
        <v>3600</v>
      </c>
      <c r="X1322" t="s">
        <v>3597</v>
      </c>
      <c r="Y1322" t="s">
        <v>3599</v>
      </c>
      <c r="Z1322" t="s">
        <v>3627</v>
      </c>
      <c r="AC1322" t="s">
        <v>341</v>
      </c>
      <c r="AD1322" s="176">
        <v>1.1000000000000001</v>
      </c>
    </row>
    <row r="1323" spans="1:31" x14ac:dyDescent="0.35">
      <c r="A1323" t="s">
        <v>499</v>
      </c>
      <c r="B1323">
        <v>1210</v>
      </c>
      <c r="C1323" t="s">
        <v>3628</v>
      </c>
      <c r="D1323">
        <v>47601</v>
      </c>
      <c r="E1323" t="s">
        <v>3624</v>
      </c>
      <c r="F1323" t="s">
        <v>396</v>
      </c>
      <c r="H1323">
        <v>2.4</v>
      </c>
      <c r="I1323">
        <v>1.4</v>
      </c>
      <c r="K1323" t="s">
        <v>296</v>
      </c>
      <c r="L1323" t="s">
        <v>640</v>
      </c>
      <c r="M1323" t="s">
        <v>398</v>
      </c>
      <c r="N1323" t="s">
        <v>634</v>
      </c>
      <c r="O1323">
        <v>1.5</v>
      </c>
      <c r="P1323" t="s">
        <v>306</v>
      </c>
      <c r="Q1323" t="s">
        <v>744</v>
      </c>
      <c r="R1323" s="164">
        <v>41518</v>
      </c>
      <c r="T1323" t="s">
        <v>3625</v>
      </c>
      <c r="V1323" t="s">
        <v>3626</v>
      </c>
      <c r="W1323" t="s">
        <v>3600</v>
      </c>
      <c r="X1323" t="s">
        <v>3597</v>
      </c>
      <c r="Y1323" t="s">
        <v>3599</v>
      </c>
      <c r="Z1323" t="s">
        <v>3629</v>
      </c>
      <c r="AC1323" t="s">
        <v>341</v>
      </c>
      <c r="AD1323" s="176">
        <v>1.1000000000000001</v>
      </c>
    </row>
    <row r="1324" spans="1:31" x14ac:dyDescent="0.35">
      <c r="A1324" t="s">
        <v>432</v>
      </c>
      <c r="B1324">
        <v>1261</v>
      </c>
      <c r="C1324" t="s">
        <v>3630</v>
      </c>
      <c r="D1324">
        <v>47610</v>
      </c>
      <c r="E1324" t="s">
        <v>3630</v>
      </c>
      <c r="F1324" t="s">
        <v>396</v>
      </c>
      <c r="H1324">
        <v>2.4</v>
      </c>
      <c r="I1324">
        <v>0.8</v>
      </c>
      <c r="K1324" t="s">
        <v>296</v>
      </c>
      <c r="L1324" t="s">
        <v>502</v>
      </c>
      <c r="M1324" t="s">
        <v>398</v>
      </c>
      <c r="N1324" t="s">
        <v>634</v>
      </c>
      <c r="O1324">
        <v>0.5</v>
      </c>
      <c r="P1324" t="s">
        <v>306</v>
      </c>
      <c r="Q1324" s="164">
        <v>39817</v>
      </c>
      <c r="R1324" s="164">
        <v>39904</v>
      </c>
      <c r="T1324" t="s">
        <v>3631</v>
      </c>
      <c r="V1324" t="s">
        <v>3632</v>
      </c>
      <c r="W1324" t="s">
        <v>3633</v>
      </c>
      <c r="X1324" t="s">
        <v>3630</v>
      </c>
      <c r="Y1324" t="s">
        <v>3632</v>
      </c>
      <c r="Z1324" t="s">
        <v>3634</v>
      </c>
      <c r="AC1324" t="s">
        <v>341</v>
      </c>
      <c r="AD1324" s="176">
        <v>1.1000000000000001</v>
      </c>
    </row>
    <row r="1325" spans="1:31" x14ac:dyDescent="0.35">
      <c r="A1325" t="s">
        <v>375</v>
      </c>
      <c r="B1325">
        <v>1164</v>
      </c>
      <c r="C1325" t="s">
        <v>3635</v>
      </c>
      <c r="D1325">
        <v>47610</v>
      </c>
      <c r="E1325" t="s">
        <v>3630</v>
      </c>
      <c r="F1325" t="s">
        <v>396</v>
      </c>
      <c r="H1325">
        <v>2.4</v>
      </c>
      <c r="I1325">
        <v>0.8</v>
      </c>
      <c r="K1325" t="s">
        <v>404</v>
      </c>
      <c r="L1325" t="s">
        <v>397</v>
      </c>
      <c r="M1325" t="s">
        <v>398</v>
      </c>
      <c r="N1325" t="s">
        <v>634</v>
      </c>
      <c r="O1325">
        <v>0.5</v>
      </c>
      <c r="P1325" t="s">
        <v>1</v>
      </c>
      <c r="Q1325" t="s">
        <v>569</v>
      </c>
      <c r="R1325" s="164">
        <v>40422</v>
      </c>
      <c r="S1325" s="164">
        <v>42979</v>
      </c>
      <c r="T1325" t="s">
        <v>3631</v>
      </c>
      <c r="V1325" t="s">
        <v>3632</v>
      </c>
      <c r="W1325" t="s">
        <v>3633</v>
      </c>
      <c r="X1325" t="s">
        <v>3630</v>
      </c>
      <c r="Y1325" t="s">
        <v>3632</v>
      </c>
      <c r="Z1325" t="s">
        <v>3636</v>
      </c>
      <c r="AC1325" t="s">
        <v>338</v>
      </c>
      <c r="AD1325" s="176">
        <v>1.1000000000000001</v>
      </c>
    </row>
    <row r="1326" spans="1:31" x14ac:dyDescent="0.35">
      <c r="A1326" t="s">
        <v>454</v>
      </c>
      <c r="B1326">
        <v>1328</v>
      </c>
      <c r="C1326" t="s">
        <v>3637</v>
      </c>
      <c r="D1326">
        <v>47700</v>
      </c>
      <c r="E1326" t="s">
        <v>3637</v>
      </c>
      <c r="F1326" t="s">
        <v>396</v>
      </c>
      <c r="H1326" s="174">
        <f t="shared" ref="H1326:H1331" si="50">AD1326</f>
        <v>1.1000000000000001</v>
      </c>
      <c r="I1326">
        <v>0.8</v>
      </c>
      <c r="K1326" t="s">
        <v>404</v>
      </c>
      <c r="L1326" t="s">
        <v>927</v>
      </c>
      <c r="M1326" t="s">
        <v>398</v>
      </c>
      <c r="N1326" t="s">
        <v>634</v>
      </c>
      <c r="O1326">
        <v>0.5</v>
      </c>
      <c r="P1326" t="s">
        <v>306</v>
      </c>
      <c r="Q1326" s="164">
        <v>35803</v>
      </c>
      <c r="R1326" s="164">
        <v>36008</v>
      </c>
      <c r="S1326" s="164">
        <v>42248</v>
      </c>
      <c r="T1326" t="s">
        <v>3638</v>
      </c>
      <c r="V1326" t="s">
        <v>3639</v>
      </c>
      <c r="W1326" t="s">
        <v>3640</v>
      </c>
      <c r="X1326" t="s">
        <v>3641</v>
      </c>
      <c r="Y1326" t="s">
        <v>3639</v>
      </c>
      <c r="Z1326" t="s">
        <v>3642</v>
      </c>
      <c r="AC1326" t="s">
        <v>341</v>
      </c>
      <c r="AD1326" s="176">
        <v>1.1000000000000001</v>
      </c>
      <c r="AE1326" s="177" t="s">
        <v>16954</v>
      </c>
    </row>
    <row r="1327" spans="1:31" x14ac:dyDescent="0.35">
      <c r="A1327" t="s">
        <v>324</v>
      </c>
      <c r="B1327">
        <v>1233</v>
      </c>
      <c r="C1327" t="s">
        <v>3643</v>
      </c>
      <c r="D1327">
        <v>47700</v>
      </c>
      <c r="E1327" t="s">
        <v>3637</v>
      </c>
      <c r="F1327" t="s">
        <v>396</v>
      </c>
      <c r="H1327" s="174">
        <f t="shared" si="50"/>
        <v>1.1000000000000001</v>
      </c>
      <c r="I1327">
        <v>0.8</v>
      </c>
      <c r="K1327" t="s">
        <v>296</v>
      </c>
      <c r="L1327" t="s">
        <v>502</v>
      </c>
      <c r="M1327" t="s">
        <v>398</v>
      </c>
      <c r="N1327" t="s">
        <v>634</v>
      </c>
      <c r="O1327">
        <v>0.5</v>
      </c>
      <c r="P1327" t="s">
        <v>306</v>
      </c>
      <c r="Q1327" s="164">
        <v>39817</v>
      </c>
      <c r="R1327" s="164">
        <v>39904</v>
      </c>
      <c r="T1327" t="s">
        <v>3638</v>
      </c>
      <c r="V1327" t="s">
        <v>3639</v>
      </c>
      <c r="W1327" t="s">
        <v>3640</v>
      </c>
      <c r="X1327" t="s">
        <v>3641</v>
      </c>
      <c r="Y1327" t="s">
        <v>3639</v>
      </c>
      <c r="Z1327" t="s">
        <v>3644</v>
      </c>
      <c r="AC1327" t="s">
        <v>341</v>
      </c>
      <c r="AD1327" s="176">
        <v>1.1000000000000001</v>
      </c>
      <c r="AE1327" s="177" t="s">
        <v>16954</v>
      </c>
    </row>
    <row r="1328" spans="1:31" x14ac:dyDescent="0.35">
      <c r="A1328" t="s">
        <v>324</v>
      </c>
      <c r="B1328">
        <v>1273</v>
      </c>
      <c r="C1328" t="s">
        <v>3645</v>
      </c>
      <c r="D1328">
        <v>47700</v>
      </c>
      <c r="E1328" t="s">
        <v>3637</v>
      </c>
      <c r="F1328" t="s">
        <v>396</v>
      </c>
      <c r="H1328" s="174">
        <f t="shared" si="50"/>
        <v>1.1000000000000001</v>
      </c>
      <c r="I1328">
        <v>0.8</v>
      </c>
      <c r="K1328" t="s">
        <v>0</v>
      </c>
      <c r="L1328" t="s">
        <v>502</v>
      </c>
      <c r="M1328" t="s">
        <v>398</v>
      </c>
      <c r="N1328" t="s">
        <v>634</v>
      </c>
      <c r="O1328">
        <v>0.5</v>
      </c>
      <c r="P1328" t="s">
        <v>306</v>
      </c>
      <c r="Q1328" s="164">
        <v>41275</v>
      </c>
      <c r="R1328" s="164">
        <v>41275</v>
      </c>
      <c r="T1328" t="s">
        <v>3638</v>
      </c>
      <c r="V1328" t="s">
        <v>3639</v>
      </c>
      <c r="W1328" t="s">
        <v>3640</v>
      </c>
      <c r="X1328" t="s">
        <v>3641</v>
      </c>
      <c r="Y1328" t="s">
        <v>3639</v>
      </c>
      <c r="Z1328" t="s">
        <v>3646</v>
      </c>
      <c r="AC1328" t="s">
        <v>341</v>
      </c>
      <c r="AD1328" s="176">
        <v>1.1000000000000001</v>
      </c>
      <c r="AE1328" s="177" t="s">
        <v>16954</v>
      </c>
    </row>
    <row r="1329" spans="1:31" x14ac:dyDescent="0.35">
      <c r="A1329" t="s">
        <v>291</v>
      </c>
      <c r="B1329">
        <v>1148</v>
      </c>
      <c r="C1329" t="s">
        <v>3647</v>
      </c>
      <c r="D1329">
        <v>47701</v>
      </c>
      <c r="E1329" t="s">
        <v>3637</v>
      </c>
      <c r="F1329" t="s">
        <v>396</v>
      </c>
      <c r="H1329" s="174">
        <f t="shared" si="50"/>
        <v>1.3</v>
      </c>
      <c r="I1329">
        <v>1</v>
      </c>
      <c r="K1329" t="s">
        <v>296</v>
      </c>
      <c r="L1329" t="s">
        <v>397</v>
      </c>
      <c r="M1329" t="s">
        <v>398</v>
      </c>
      <c r="N1329" t="s">
        <v>634</v>
      </c>
      <c r="O1329">
        <v>1</v>
      </c>
      <c r="P1329" t="s">
        <v>1</v>
      </c>
      <c r="Q1329" s="164">
        <v>41283</v>
      </c>
      <c r="R1329" s="164">
        <v>41518</v>
      </c>
      <c r="T1329" t="s">
        <v>3648</v>
      </c>
      <c r="V1329" t="s">
        <v>3647</v>
      </c>
      <c r="W1329" t="s">
        <v>3640</v>
      </c>
      <c r="X1329" t="s">
        <v>3641</v>
      </c>
      <c r="Y1329" t="s">
        <v>3639</v>
      </c>
      <c r="Z1329" t="s">
        <v>3649</v>
      </c>
      <c r="AC1329" t="s">
        <v>338</v>
      </c>
      <c r="AD1329" s="176">
        <v>1.3</v>
      </c>
      <c r="AE1329" s="177" t="s">
        <v>16954</v>
      </c>
    </row>
    <row r="1330" spans="1:31" x14ac:dyDescent="0.35">
      <c r="A1330" t="s">
        <v>324</v>
      </c>
      <c r="B1330">
        <v>1245</v>
      </c>
      <c r="C1330" t="s">
        <v>3650</v>
      </c>
      <c r="D1330">
        <v>47800</v>
      </c>
      <c r="E1330" t="s">
        <v>3650</v>
      </c>
      <c r="F1330" t="s">
        <v>396</v>
      </c>
      <c r="H1330" s="174">
        <f t="shared" si="50"/>
        <v>1.3</v>
      </c>
      <c r="I1330">
        <v>0.8</v>
      </c>
      <c r="K1330" t="s">
        <v>404</v>
      </c>
      <c r="L1330" t="s">
        <v>502</v>
      </c>
      <c r="M1330" t="s">
        <v>398</v>
      </c>
      <c r="N1330" t="s">
        <v>634</v>
      </c>
      <c r="O1330">
        <v>0.5</v>
      </c>
      <c r="P1330" t="s">
        <v>306</v>
      </c>
      <c r="Q1330" s="164">
        <v>40184</v>
      </c>
      <c r="R1330" s="164">
        <v>40330</v>
      </c>
      <c r="S1330" s="164">
        <v>42979</v>
      </c>
      <c r="T1330" t="s">
        <v>3651</v>
      </c>
      <c r="V1330" t="s">
        <v>3652</v>
      </c>
      <c r="W1330" t="s">
        <v>3653</v>
      </c>
      <c r="X1330" t="s">
        <v>3650</v>
      </c>
      <c r="Y1330" t="s">
        <v>3652</v>
      </c>
      <c r="Z1330" t="s">
        <v>3654</v>
      </c>
      <c r="AC1330" t="s">
        <v>341</v>
      </c>
      <c r="AD1330" s="176">
        <v>1.3</v>
      </c>
      <c r="AE1330" s="177" t="s">
        <v>16954</v>
      </c>
    </row>
    <row r="1331" spans="1:31" x14ac:dyDescent="0.35">
      <c r="A1331" t="s">
        <v>324</v>
      </c>
      <c r="B1331">
        <v>1344</v>
      </c>
      <c r="C1331" t="s">
        <v>3655</v>
      </c>
      <c r="D1331">
        <v>48101</v>
      </c>
      <c r="E1331" t="s">
        <v>3655</v>
      </c>
      <c r="F1331" t="s">
        <v>396</v>
      </c>
      <c r="G1331" s="163">
        <v>2696</v>
      </c>
      <c r="H1331" s="174">
        <f t="shared" si="50"/>
        <v>1.1000000000000001</v>
      </c>
      <c r="I1331">
        <v>0.9</v>
      </c>
      <c r="J1331" t="s">
        <v>1</v>
      </c>
      <c r="K1331" t="s">
        <v>296</v>
      </c>
      <c r="L1331" t="s">
        <v>397</v>
      </c>
      <c r="M1331" t="s">
        <v>398</v>
      </c>
      <c r="N1331" t="s">
        <v>634</v>
      </c>
      <c r="O1331">
        <v>1</v>
      </c>
      <c r="P1331" t="s">
        <v>306</v>
      </c>
      <c r="Q1331" s="164">
        <v>43501</v>
      </c>
      <c r="R1331" s="164">
        <v>44075</v>
      </c>
      <c r="T1331" t="s">
        <v>3656</v>
      </c>
      <c r="V1331" t="s">
        <v>3657</v>
      </c>
      <c r="W1331" t="s">
        <v>3658</v>
      </c>
      <c r="X1331" t="s">
        <v>3655</v>
      </c>
      <c r="Y1331" t="s">
        <v>3657</v>
      </c>
      <c r="Z1331" t="s">
        <v>3659</v>
      </c>
      <c r="AA1331" t="s">
        <v>1</v>
      </c>
      <c r="AB1331" s="164">
        <v>43643</v>
      </c>
      <c r="AC1331" t="s">
        <v>341</v>
      </c>
      <c r="AD1331" s="176">
        <v>1.1000000000000001</v>
      </c>
      <c r="AE1331" s="177" t="s">
        <v>16954</v>
      </c>
    </row>
    <row r="1332" spans="1:31" x14ac:dyDescent="0.35">
      <c r="A1332" t="s">
        <v>324</v>
      </c>
      <c r="B1332">
        <v>1220</v>
      </c>
      <c r="C1332" t="s">
        <v>3660</v>
      </c>
      <c r="D1332">
        <v>48200</v>
      </c>
      <c r="E1332" t="s">
        <v>3660</v>
      </c>
      <c r="F1332" t="s">
        <v>396</v>
      </c>
      <c r="H1332">
        <v>2.4</v>
      </c>
      <c r="I1332">
        <v>1.2</v>
      </c>
      <c r="K1332" t="s">
        <v>296</v>
      </c>
      <c r="L1332" t="s">
        <v>397</v>
      </c>
      <c r="M1332" t="s">
        <v>398</v>
      </c>
      <c r="N1332" t="s">
        <v>634</v>
      </c>
      <c r="O1332">
        <v>1</v>
      </c>
      <c r="P1332" t="s">
        <v>306</v>
      </c>
      <c r="Q1332" t="s">
        <v>3521</v>
      </c>
      <c r="R1332" s="164">
        <v>39692</v>
      </c>
      <c r="T1332" t="s">
        <v>3661</v>
      </c>
      <c r="V1332" t="s">
        <v>3662</v>
      </c>
      <c r="W1332" t="s">
        <v>3663</v>
      </c>
      <c r="X1332" t="s">
        <v>3660</v>
      </c>
      <c r="Y1332" t="s">
        <v>3662</v>
      </c>
      <c r="Z1332" t="s">
        <v>3664</v>
      </c>
      <c r="AC1332" t="s">
        <v>341</v>
      </c>
      <c r="AD1332" s="176">
        <v>1.2</v>
      </c>
    </row>
    <row r="1333" spans="1:31" x14ac:dyDescent="0.35">
      <c r="A1333" t="s">
        <v>324</v>
      </c>
      <c r="B1333">
        <v>1347</v>
      </c>
      <c r="C1333" t="s">
        <v>3665</v>
      </c>
      <c r="D1333">
        <v>48200</v>
      </c>
      <c r="E1333" t="s">
        <v>3660</v>
      </c>
      <c r="F1333" t="s">
        <v>396</v>
      </c>
      <c r="G1333" s="163">
        <v>2696</v>
      </c>
      <c r="H1333">
        <v>2.4</v>
      </c>
      <c r="I1333">
        <v>1.2</v>
      </c>
      <c r="J1333" t="s">
        <v>1</v>
      </c>
      <c r="K1333" t="s">
        <v>296</v>
      </c>
      <c r="L1333" t="s">
        <v>397</v>
      </c>
      <c r="M1333" t="s">
        <v>398</v>
      </c>
      <c r="N1333" t="s">
        <v>634</v>
      </c>
      <c r="O1333">
        <v>1</v>
      </c>
      <c r="P1333" t="s">
        <v>306</v>
      </c>
      <c r="Q1333" t="s">
        <v>3666</v>
      </c>
      <c r="R1333" s="164">
        <v>44075</v>
      </c>
      <c r="T1333" t="s">
        <v>3661</v>
      </c>
      <c r="V1333" t="s">
        <v>3662</v>
      </c>
      <c r="W1333" t="s">
        <v>3663</v>
      </c>
      <c r="X1333" t="s">
        <v>3660</v>
      </c>
      <c r="Y1333" t="s">
        <v>3662</v>
      </c>
      <c r="Z1333" t="s">
        <v>3667</v>
      </c>
      <c r="AA1333" t="s">
        <v>1</v>
      </c>
      <c r="AB1333" s="164">
        <v>43698</v>
      </c>
      <c r="AC1333" t="s">
        <v>341</v>
      </c>
      <c r="AD1333" s="176">
        <v>1.2</v>
      </c>
    </row>
    <row r="1334" spans="1:31" x14ac:dyDescent="0.35">
      <c r="A1334" t="s">
        <v>476</v>
      </c>
      <c r="B1334">
        <v>1098</v>
      </c>
      <c r="C1334" t="s">
        <v>3596</v>
      </c>
      <c r="D1334">
        <v>48200</v>
      </c>
      <c r="E1334" t="s">
        <v>3660</v>
      </c>
      <c r="F1334" t="s">
        <v>396</v>
      </c>
      <c r="H1334">
        <v>2.4</v>
      </c>
      <c r="I1334">
        <v>1.2</v>
      </c>
      <c r="K1334" t="s">
        <v>404</v>
      </c>
      <c r="L1334" t="s">
        <v>397</v>
      </c>
      <c r="M1334" t="s">
        <v>398</v>
      </c>
      <c r="N1334" t="s">
        <v>634</v>
      </c>
      <c r="O1334">
        <v>1</v>
      </c>
      <c r="P1334" t="s">
        <v>306</v>
      </c>
      <c r="Q1334" t="s">
        <v>1193</v>
      </c>
      <c r="R1334" s="164">
        <v>29217</v>
      </c>
      <c r="S1334" s="164">
        <v>45536</v>
      </c>
      <c r="T1334" t="s">
        <v>3661</v>
      </c>
      <c r="V1334" t="s">
        <v>3662</v>
      </c>
      <c r="W1334" t="s">
        <v>3663</v>
      </c>
      <c r="X1334" t="s">
        <v>3660</v>
      </c>
      <c r="Y1334" t="s">
        <v>3662</v>
      </c>
      <c r="Z1334" t="s">
        <v>3668</v>
      </c>
      <c r="AC1334" t="s">
        <v>341</v>
      </c>
      <c r="AD1334" s="176">
        <v>1.2</v>
      </c>
    </row>
    <row r="1335" spans="1:31" x14ac:dyDescent="0.35">
      <c r="A1335" t="s">
        <v>482</v>
      </c>
      <c r="B1335">
        <v>1051</v>
      </c>
      <c r="C1335" t="s">
        <v>3669</v>
      </c>
      <c r="D1335">
        <v>48200</v>
      </c>
      <c r="E1335" t="s">
        <v>3660</v>
      </c>
      <c r="F1335" t="s">
        <v>396</v>
      </c>
      <c r="H1335">
        <v>2.4</v>
      </c>
      <c r="I1335">
        <v>1.2</v>
      </c>
      <c r="K1335" t="s">
        <v>404</v>
      </c>
      <c r="L1335" t="s">
        <v>397</v>
      </c>
      <c r="M1335" t="s">
        <v>398</v>
      </c>
      <c r="N1335" t="s">
        <v>634</v>
      </c>
      <c r="O1335">
        <v>1</v>
      </c>
      <c r="P1335" t="s">
        <v>306</v>
      </c>
      <c r="Q1335" t="s">
        <v>2395</v>
      </c>
      <c r="R1335" s="164">
        <v>29311</v>
      </c>
      <c r="S1335" s="164">
        <v>36039</v>
      </c>
      <c r="T1335" t="s">
        <v>3661</v>
      </c>
      <c r="V1335" t="s">
        <v>3662</v>
      </c>
      <c r="W1335" t="s">
        <v>3663</v>
      </c>
      <c r="X1335" t="s">
        <v>3660</v>
      </c>
      <c r="Y1335" t="s">
        <v>3662</v>
      </c>
      <c r="Z1335" t="s">
        <v>3670</v>
      </c>
      <c r="AC1335" t="s">
        <v>341</v>
      </c>
      <c r="AD1335" s="176">
        <v>1.2</v>
      </c>
    </row>
    <row r="1336" spans="1:31" x14ac:dyDescent="0.35">
      <c r="A1336" t="s">
        <v>482</v>
      </c>
      <c r="B1336">
        <v>1289</v>
      </c>
      <c r="C1336" t="s">
        <v>3660</v>
      </c>
      <c r="D1336">
        <v>48200</v>
      </c>
      <c r="E1336" t="s">
        <v>3660</v>
      </c>
      <c r="F1336" t="s">
        <v>396</v>
      </c>
      <c r="G1336" s="163">
        <v>2720.52</v>
      </c>
      <c r="H1336">
        <v>2.4</v>
      </c>
      <c r="I1336">
        <v>1.2</v>
      </c>
      <c r="J1336" t="s">
        <v>1</v>
      </c>
      <c r="K1336" t="s">
        <v>296</v>
      </c>
      <c r="L1336" t="s">
        <v>397</v>
      </c>
      <c r="M1336" t="s">
        <v>398</v>
      </c>
      <c r="N1336" t="s">
        <v>634</v>
      </c>
      <c r="O1336">
        <v>1</v>
      </c>
      <c r="P1336" t="s">
        <v>306</v>
      </c>
      <c r="Q1336" s="164">
        <v>43902</v>
      </c>
      <c r="R1336" s="164">
        <v>44440</v>
      </c>
      <c r="T1336" t="s">
        <v>3661</v>
      </c>
      <c r="V1336" t="s">
        <v>3662</v>
      </c>
      <c r="W1336" t="s">
        <v>3663</v>
      </c>
      <c r="X1336" t="s">
        <v>3660</v>
      </c>
      <c r="Y1336" t="s">
        <v>3662</v>
      </c>
      <c r="Z1336" t="s">
        <v>3671</v>
      </c>
      <c r="AA1336" t="s">
        <v>1</v>
      </c>
      <c r="AB1336" s="164">
        <v>44476</v>
      </c>
      <c r="AC1336" t="s">
        <v>341</v>
      </c>
      <c r="AD1336" s="176">
        <v>1.2</v>
      </c>
    </row>
    <row r="1337" spans="1:31" x14ac:dyDescent="0.35">
      <c r="A1337" t="s">
        <v>432</v>
      </c>
      <c r="B1337">
        <v>1165</v>
      </c>
      <c r="C1337" t="s">
        <v>3660</v>
      </c>
      <c r="D1337">
        <v>48200</v>
      </c>
      <c r="E1337" t="s">
        <v>3660</v>
      </c>
      <c r="F1337" t="s">
        <v>396</v>
      </c>
      <c r="H1337">
        <v>2.4</v>
      </c>
      <c r="I1337">
        <v>1.2</v>
      </c>
      <c r="K1337" t="s">
        <v>296</v>
      </c>
      <c r="L1337" t="s">
        <v>640</v>
      </c>
      <c r="M1337" t="s">
        <v>398</v>
      </c>
      <c r="N1337" t="s">
        <v>634</v>
      </c>
      <c r="O1337">
        <v>1</v>
      </c>
      <c r="P1337" t="s">
        <v>306</v>
      </c>
      <c r="Q1337" s="164">
        <v>34708</v>
      </c>
      <c r="R1337" s="164">
        <v>34943</v>
      </c>
      <c r="T1337" t="s">
        <v>3661</v>
      </c>
      <c r="V1337" t="s">
        <v>3662</v>
      </c>
      <c r="W1337" t="s">
        <v>3663</v>
      </c>
      <c r="X1337" t="s">
        <v>3660</v>
      </c>
      <c r="Y1337" t="s">
        <v>3662</v>
      </c>
      <c r="Z1337" t="s">
        <v>3672</v>
      </c>
      <c r="AC1337" t="s">
        <v>341</v>
      </c>
      <c r="AD1337" s="176">
        <v>1.2</v>
      </c>
    </row>
    <row r="1338" spans="1:31" x14ac:dyDescent="0.35">
      <c r="A1338" t="s">
        <v>447</v>
      </c>
      <c r="B1338">
        <v>1296</v>
      </c>
      <c r="C1338" t="s">
        <v>3660</v>
      </c>
      <c r="D1338">
        <v>48200</v>
      </c>
      <c r="E1338" t="s">
        <v>3660</v>
      </c>
      <c r="F1338" t="s">
        <v>396</v>
      </c>
      <c r="G1338" s="163">
        <v>3008</v>
      </c>
      <c r="H1338">
        <v>2.4</v>
      </c>
      <c r="I1338">
        <v>1.2</v>
      </c>
      <c r="J1338" t="s">
        <v>1</v>
      </c>
      <c r="K1338" t="s">
        <v>296</v>
      </c>
      <c r="L1338" t="s">
        <v>397</v>
      </c>
      <c r="M1338" t="s">
        <v>398</v>
      </c>
      <c r="N1338" t="s">
        <v>634</v>
      </c>
      <c r="O1338">
        <v>1</v>
      </c>
      <c r="P1338" t="s">
        <v>306</v>
      </c>
      <c r="Q1338" t="s">
        <v>3673</v>
      </c>
      <c r="R1338" s="164">
        <v>43344</v>
      </c>
      <c r="T1338" t="s">
        <v>3661</v>
      </c>
      <c r="V1338" t="s">
        <v>3662</v>
      </c>
      <c r="W1338" t="s">
        <v>3663</v>
      </c>
      <c r="X1338" t="s">
        <v>3660</v>
      </c>
      <c r="Y1338" t="s">
        <v>3662</v>
      </c>
      <c r="Z1338" t="s">
        <v>3674</v>
      </c>
      <c r="AA1338" t="s">
        <v>1</v>
      </c>
      <c r="AB1338" s="164">
        <v>43223</v>
      </c>
      <c r="AC1338" t="s">
        <v>341</v>
      </c>
      <c r="AD1338" s="176">
        <v>1.2</v>
      </c>
    </row>
    <row r="1339" spans="1:31" x14ac:dyDescent="0.35">
      <c r="A1339" t="s">
        <v>447</v>
      </c>
      <c r="B1339">
        <v>1299</v>
      </c>
      <c r="C1339" t="s">
        <v>3675</v>
      </c>
      <c r="D1339">
        <v>48200</v>
      </c>
      <c r="E1339" t="s">
        <v>3660</v>
      </c>
      <c r="F1339" t="s">
        <v>396</v>
      </c>
      <c r="G1339" s="163">
        <v>3008.98</v>
      </c>
      <c r="H1339">
        <v>2.4</v>
      </c>
      <c r="I1339">
        <v>1.2</v>
      </c>
      <c r="J1339" t="s">
        <v>1</v>
      </c>
      <c r="K1339" t="s">
        <v>296</v>
      </c>
      <c r="L1339" t="s">
        <v>397</v>
      </c>
      <c r="M1339" t="s">
        <v>398</v>
      </c>
      <c r="N1339" t="s">
        <v>634</v>
      </c>
      <c r="O1339">
        <v>1</v>
      </c>
      <c r="P1339" t="s">
        <v>306</v>
      </c>
      <c r="Q1339" t="s">
        <v>3676</v>
      </c>
      <c r="R1339" s="164">
        <v>43466</v>
      </c>
      <c r="T1339" t="s">
        <v>3661</v>
      </c>
      <c r="V1339" t="s">
        <v>3662</v>
      </c>
      <c r="W1339" t="s">
        <v>3663</v>
      </c>
      <c r="X1339" t="s">
        <v>3660</v>
      </c>
      <c r="Y1339" t="s">
        <v>3662</v>
      </c>
      <c r="Z1339" t="s">
        <v>3677</v>
      </c>
      <c r="AA1339" t="s">
        <v>1</v>
      </c>
      <c r="AB1339" s="164">
        <v>43798</v>
      </c>
      <c r="AC1339" t="s">
        <v>341</v>
      </c>
      <c r="AD1339" s="176">
        <v>1.2</v>
      </c>
    </row>
    <row r="1340" spans="1:31" x14ac:dyDescent="0.35">
      <c r="A1340" t="s">
        <v>419</v>
      </c>
      <c r="B1340">
        <v>1164</v>
      </c>
      <c r="C1340" t="s">
        <v>3660</v>
      </c>
      <c r="D1340">
        <v>48200</v>
      </c>
      <c r="E1340" t="s">
        <v>3660</v>
      </c>
      <c r="F1340" t="s">
        <v>396</v>
      </c>
      <c r="H1340">
        <v>2.4</v>
      </c>
      <c r="I1340">
        <v>1.2</v>
      </c>
      <c r="K1340" t="s">
        <v>843</v>
      </c>
      <c r="L1340" t="s">
        <v>397</v>
      </c>
      <c r="M1340" t="s">
        <v>398</v>
      </c>
      <c r="N1340" t="s">
        <v>634</v>
      </c>
      <c r="O1340">
        <v>1</v>
      </c>
      <c r="P1340" t="s">
        <v>306</v>
      </c>
      <c r="Q1340" s="164">
        <v>38361</v>
      </c>
      <c r="R1340" s="164">
        <v>38596</v>
      </c>
      <c r="T1340" t="s">
        <v>3661</v>
      </c>
      <c r="V1340" t="s">
        <v>3662</v>
      </c>
      <c r="W1340" t="s">
        <v>3663</v>
      </c>
      <c r="X1340" t="s">
        <v>3660</v>
      </c>
      <c r="Y1340" t="s">
        <v>3662</v>
      </c>
      <c r="Z1340" t="s">
        <v>3678</v>
      </c>
      <c r="AC1340" t="s">
        <v>341</v>
      </c>
      <c r="AD1340" s="176">
        <v>1.2</v>
      </c>
    </row>
    <row r="1341" spans="1:31" x14ac:dyDescent="0.35">
      <c r="A1341" t="s">
        <v>566</v>
      </c>
      <c r="B1341">
        <v>1127</v>
      </c>
      <c r="C1341" t="s">
        <v>3679</v>
      </c>
      <c r="D1341">
        <v>48200</v>
      </c>
      <c r="E1341" t="s">
        <v>3660</v>
      </c>
      <c r="F1341" t="s">
        <v>396</v>
      </c>
      <c r="H1341">
        <v>2.4</v>
      </c>
      <c r="I1341">
        <v>1.2</v>
      </c>
      <c r="K1341" t="s">
        <v>404</v>
      </c>
      <c r="L1341" t="s">
        <v>640</v>
      </c>
      <c r="M1341" t="s">
        <v>398</v>
      </c>
      <c r="N1341" t="s">
        <v>634</v>
      </c>
      <c r="O1341">
        <v>1</v>
      </c>
      <c r="P1341" t="s">
        <v>306</v>
      </c>
      <c r="Q1341" s="164">
        <v>32882</v>
      </c>
      <c r="R1341" s="164">
        <v>33117</v>
      </c>
      <c r="S1341" s="164">
        <v>39195</v>
      </c>
      <c r="T1341" t="s">
        <v>3661</v>
      </c>
      <c r="V1341" t="s">
        <v>3662</v>
      </c>
      <c r="W1341" t="s">
        <v>3663</v>
      </c>
      <c r="X1341" t="s">
        <v>3660</v>
      </c>
      <c r="Y1341" t="s">
        <v>3662</v>
      </c>
      <c r="Z1341" t="s">
        <v>3680</v>
      </c>
      <c r="AC1341" t="s">
        <v>341</v>
      </c>
      <c r="AD1341" s="176">
        <v>1.2</v>
      </c>
    </row>
    <row r="1342" spans="1:31" x14ac:dyDescent="0.35">
      <c r="A1342" t="s">
        <v>309</v>
      </c>
      <c r="B1342">
        <v>1200</v>
      </c>
      <c r="C1342" t="s">
        <v>3681</v>
      </c>
      <c r="D1342">
        <v>48202</v>
      </c>
      <c r="E1342" t="s">
        <v>3682</v>
      </c>
      <c r="F1342" t="s">
        <v>396</v>
      </c>
      <c r="H1342">
        <v>2.4</v>
      </c>
      <c r="I1342">
        <v>0.9</v>
      </c>
      <c r="K1342" t="s">
        <v>296</v>
      </c>
      <c r="L1342" t="s">
        <v>397</v>
      </c>
      <c r="M1342" t="s">
        <v>398</v>
      </c>
      <c r="N1342" t="s">
        <v>634</v>
      </c>
      <c r="O1342">
        <v>1</v>
      </c>
      <c r="P1342" t="s">
        <v>306</v>
      </c>
      <c r="Q1342" s="164">
        <v>40552</v>
      </c>
      <c r="R1342" s="164">
        <v>40787</v>
      </c>
      <c r="T1342" t="s">
        <v>3683</v>
      </c>
      <c r="V1342" t="s">
        <v>3684</v>
      </c>
      <c r="W1342" t="s">
        <v>3685</v>
      </c>
      <c r="X1342" t="s">
        <v>3682</v>
      </c>
      <c r="Y1342" t="s">
        <v>3684</v>
      </c>
      <c r="Z1342" t="s">
        <v>3686</v>
      </c>
      <c r="AC1342" t="s">
        <v>341</v>
      </c>
      <c r="AD1342" s="176">
        <v>1.2</v>
      </c>
    </row>
    <row r="1343" spans="1:31" x14ac:dyDescent="0.35">
      <c r="A1343" t="s">
        <v>566</v>
      </c>
      <c r="B1343">
        <v>1213</v>
      </c>
      <c r="C1343" t="s">
        <v>3687</v>
      </c>
      <c r="D1343">
        <v>48205</v>
      </c>
      <c r="E1343" t="s">
        <v>3687</v>
      </c>
      <c r="F1343" t="s">
        <v>396</v>
      </c>
      <c r="H1343" s="174">
        <f t="shared" ref="H1343:H1344" si="51">AD1343</f>
        <v>1.4</v>
      </c>
      <c r="I1343">
        <v>1.3</v>
      </c>
      <c r="K1343" t="s">
        <v>404</v>
      </c>
      <c r="L1343" t="s">
        <v>640</v>
      </c>
      <c r="M1343" t="s">
        <v>398</v>
      </c>
      <c r="N1343" t="s">
        <v>634</v>
      </c>
      <c r="O1343">
        <v>1.5</v>
      </c>
      <c r="P1343" t="s">
        <v>306</v>
      </c>
      <c r="Q1343" t="s">
        <v>3688</v>
      </c>
      <c r="R1343" s="164">
        <v>38596</v>
      </c>
      <c r="S1343" s="164">
        <v>45536</v>
      </c>
      <c r="T1343" t="s">
        <v>3689</v>
      </c>
      <c r="V1343" t="s">
        <v>3690</v>
      </c>
      <c r="W1343" t="s">
        <v>3691</v>
      </c>
      <c r="X1343" t="s">
        <v>3687</v>
      </c>
      <c r="Y1343" t="s">
        <v>3690</v>
      </c>
      <c r="Z1343" t="s">
        <v>3692</v>
      </c>
      <c r="AC1343" t="s">
        <v>341</v>
      </c>
      <c r="AD1343" s="176">
        <v>1.4</v>
      </c>
      <c r="AE1343" s="177" t="s">
        <v>16954</v>
      </c>
    </row>
    <row r="1344" spans="1:31" x14ac:dyDescent="0.35">
      <c r="A1344" t="s">
        <v>566</v>
      </c>
      <c r="B1344">
        <v>1242</v>
      </c>
      <c r="C1344" t="s">
        <v>3693</v>
      </c>
      <c r="D1344">
        <v>48206</v>
      </c>
      <c r="E1344" t="s">
        <v>3693</v>
      </c>
      <c r="F1344" t="s">
        <v>396</v>
      </c>
      <c r="H1344" s="174">
        <f t="shared" si="51"/>
        <v>1.2</v>
      </c>
      <c r="I1344">
        <v>1</v>
      </c>
      <c r="K1344" t="s">
        <v>404</v>
      </c>
      <c r="L1344" t="s">
        <v>397</v>
      </c>
      <c r="M1344" t="s">
        <v>398</v>
      </c>
      <c r="N1344" t="s">
        <v>634</v>
      </c>
      <c r="O1344">
        <v>1</v>
      </c>
      <c r="P1344" t="s">
        <v>306</v>
      </c>
      <c r="Q1344" s="164">
        <v>40519</v>
      </c>
      <c r="R1344" s="164">
        <v>40422</v>
      </c>
      <c r="S1344" s="164">
        <v>42979</v>
      </c>
      <c r="T1344" t="s">
        <v>3694</v>
      </c>
      <c r="V1344" t="s">
        <v>3695</v>
      </c>
      <c r="W1344" t="s">
        <v>3696</v>
      </c>
      <c r="X1344" t="s">
        <v>3693</v>
      </c>
      <c r="Y1344" t="s">
        <v>3695</v>
      </c>
      <c r="Z1344" t="s">
        <v>3697</v>
      </c>
      <c r="AC1344" t="s">
        <v>341</v>
      </c>
      <c r="AD1344" s="176">
        <v>1.2</v>
      </c>
      <c r="AE1344" s="177" t="s">
        <v>16954</v>
      </c>
    </row>
    <row r="1345" spans="1:31" x14ac:dyDescent="0.35">
      <c r="A1345" t="s">
        <v>482</v>
      </c>
      <c r="B1345">
        <v>1258</v>
      </c>
      <c r="C1345" t="s">
        <v>3698</v>
      </c>
      <c r="D1345">
        <v>48600</v>
      </c>
      <c r="E1345" t="s">
        <v>3699</v>
      </c>
      <c r="F1345" t="s">
        <v>396</v>
      </c>
      <c r="H1345" s="174">
        <f t="shared" ref="H1345:H1350" si="52">AD1345</f>
        <v>1.2</v>
      </c>
      <c r="I1345">
        <v>1</v>
      </c>
      <c r="K1345" t="s">
        <v>0</v>
      </c>
      <c r="L1345" t="s">
        <v>397</v>
      </c>
      <c r="M1345" t="s">
        <v>398</v>
      </c>
      <c r="N1345" t="s">
        <v>1032</v>
      </c>
      <c r="O1345">
        <v>1</v>
      </c>
      <c r="P1345" t="s">
        <v>306</v>
      </c>
      <c r="Q1345" s="164">
        <v>41283</v>
      </c>
      <c r="R1345" s="164">
        <v>41518</v>
      </c>
      <c r="T1345" t="s">
        <v>3700</v>
      </c>
      <c r="V1345" t="s">
        <v>3701</v>
      </c>
      <c r="W1345" t="s">
        <v>3702</v>
      </c>
      <c r="X1345" t="s">
        <v>3699</v>
      </c>
      <c r="Y1345" t="s">
        <v>3701</v>
      </c>
      <c r="Z1345" t="s">
        <v>3703</v>
      </c>
      <c r="AC1345" t="s">
        <v>341</v>
      </c>
      <c r="AD1345" s="176">
        <v>1.2</v>
      </c>
      <c r="AE1345" s="177" t="s">
        <v>16953</v>
      </c>
    </row>
    <row r="1346" spans="1:31" x14ac:dyDescent="0.35">
      <c r="A1346" t="s">
        <v>482</v>
      </c>
      <c r="B1346">
        <v>1259</v>
      </c>
      <c r="C1346" t="s">
        <v>3704</v>
      </c>
      <c r="D1346">
        <v>48600</v>
      </c>
      <c r="E1346" t="s">
        <v>3699</v>
      </c>
      <c r="F1346" t="s">
        <v>396</v>
      </c>
      <c r="H1346" s="174">
        <f t="shared" si="52"/>
        <v>1.2</v>
      </c>
      <c r="I1346">
        <v>1</v>
      </c>
      <c r="K1346" t="s">
        <v>296</v>
      </c>
      <c r="L1346" t="s">
        <v>397</v>
      </c>
      <c r="M1346" t="s">
        <v>398</v>
      </c>
      <c r="N1346" t="s">
        <v>1032</v>
      </c>
      <c r="O1346">
        <v>1</v>
      </c>
      <c r="P1346" t="s">
        <v>306</v>
      </c>
      <c r="Q1346" s="164">
        <v>41283</v>
      </c>
      <c r="R1346" s="164">
        <v>41518</v>
      </c>
      <c r="T1346" t="s">
        <v>3700</v>
      </c>
      <c r="V1346" t="s">
        <v>3701</v>
      </c>
      <c r="W1346" t="s">
        <v>3702</v>
      </c>
      <c r="X1346" t="s">
        <v>3699</v>
      </c>
      <c r="Y1346" t="s">
        <v>3701</v>
      </c>
      <c r="Z1346" t="s">
        <v>3705</v>
      </c>
      <c r="AC1346" t="s">
        <v>341</v>
      </c>
      <c r="AD1346" s="176">
        <v>1.2</v>
      </c>
      <c r="AE1346" s="177" t="s">
        <v>16953</v>
      </c>
    </row>
    <row r="1347" spans="1:31" x14ac:dyDescent="0.35">
      <c r="A1347" t="s">
        <v>454</v>
      </c>
      <c r="B1347">
        <v>1053</v>
      </c>
      <c r="C1347" t="s">
        <v>3706</v>
      </c>
      <c r="D1347">
        <v>49005</v>
      </c>
      <c r="E1347" t="s">
        <v>3707</v>
      </c>
      <c r="F1347" t="s">
        <v>396</v>
      </c>
      <c r="H1347" s="174">
        <f t="shared" si="52"/>
        <v>1.6</v>
      </c>
      <c r="I1347">
        <v>1.3</v>
      </c>
      <c r="K1347" t="s">
        <v>404</v>
      </c>
      <c r="L1347" t="s">
        <v>410</v>
      </c>
      <c r="M1347" t="s">
        <v>398</v>
      </c>
      <c r="N1347" t="s">
        <v>3708</v>
      </c>
      <c r="O1347">
        <v>1</v>
      </c>
      <c r="P1347" t="s">
        <v>306</v>
      </c>
      <c r="Q1347" s="164">
        <v>31415</v>
      </c>
      <c r="R1347" s="164">
        <v>31472</v>
      </c>
      <c r="S1347" s="164">
        <v>31472</v>
      </c>
      <c r="T1347" t="s">
        <v>3709</v>
      </c>
      <c r="V1347" t="s">
        <v>3710</v>
      </c>
      <c r="W1347" t="s">
        <v>3711</v>
      </c>
      <c r="X1347" t="s">
        <v>3707</v>
      </c>
      <c r="Y1347" t="s">
        <v>3710</v>
      </c>
      <c r="Z1347" t="s">
        <v>3712</v>
      </c>
      <c r="AC1347" t="s">
        <v>366</v>
      </c>
      <c r="AD1347" s="176">
        <v>1.6</v>
      </c>
      <c r="AE1347" s="177" t="s">
        <v>16954</v>
      </c>
    </row>
    <row r="1348" spans="1:31" x14ac:dyDescent="0.35">
      <c r="A1348" t="s">
        <v>454</v>
      </c>
      <c r="B1348">
        <v>1158</v>
      </c>
      <c r="C1348" t="s">
        <v>3706</v>
      </c>
      <c r="D1348">
        <v>49005</v>
      </c>
      <c r="E1348" t="s">
        <v>3707</v>
      </c>
      <c r="F1348" t="s">
        <v>396</v>
      </c>
      <c r="H1348" s="174">
        <f t="shared" si="52"/>
        <v>1.6</v>
      </c>
      <c r="I1348">
        <v>1.3</v>
      </c>
      <c r="K1348" t="s">
        <v>404</v>
      </c>
      <c r="L1348" t="s">
        <v>410</v>
      </c>
      <c r="M1348" t="s">
        <v>398</v>
      </c>
      <c r="N1348" t="s">
        <v>3708</v>
      </c>
      <c r="O1348">
        <v>1</v>
      </c>
      <c r="P1348" t="s">
        <v>1</v>
      </c>
      <c r="Q1348" s="164">
        <v>31415</v>
      </c>
      <c r="R1348" s="164">
        <v>31472</v>
      </c>
      <c r="S1348" s="164">
        <v>31472</v>
      </c>
      <c r="T1348" t="s">
        <v>3709</v>
      </c>
      <c r="V1348" t="s">
        <v>3710</v>
      </c>
      <c r="W1348" t="s">
        <v>3711</v>
      </c>
      <c r="X1348" t="s">
        <v>3707</v>
      </c>
      <c r="Y1348" t="s">
        <v>3710</v>
      </c>
      <c r="Z1348" t="s">
        <v>3713</v>
      </c>
      <c r="AC1348" t="s">
        <v>366</v>
      </c>
      <c r="AD1348" s="176">
        <v>1.6</v>
      </c>
      <c r="AE1348" s="177" t="s">
        <v>16954</v>
      </c>
    </row>
    <row r="1349" spans="1:31" x14ac:dyDescent="0.35">
      <c r="A1349" t="s">
        <v>432</v>
      </c>
      <c r="B1349">
        <v>1159</v>
      </c>
      <c r="C1349" t="s">
        <v>3714</v>
      </c>
      <c r="D1349">
        <v>49005</v>
      </c>
      <c r="E1349" t="s">
        <v>3707</v>
      </c>
      <c r="F1349" t="s">
        <v>396</v>
      </c>
      <c r="H1349" s="174">
        <f t="shared" si="52"/>
        <v>1.6</v>
      </c>
      <c r="I1349">
        <v>1.3</v>
      </c>
      <c r="K1349" t="s">
        <v>404</v>
      </c>
      <c r="L1349" t="s">
        <v>397</v>
      </c>
      <c r="M1349" t="s">
        <v>398</v>
      </c>
      <c r="N1349" t="s">
        <v>3708</v>
      </c>
      <c r="O1349">
        <v>1</v>
      </c>
      <c r="P1349" t="s">
        <v>306</v>
      </c>
      <c r="Q1349" s="164">
        <v>33978</v>
      </c>
      <c r="R1349" s="164">
        <v>34213</v>
      </c>
      <c r="S1349" s="164">
        <v>38231</v>
      </c>
      <c r="T1349" t="s">
        <v>3709</v>
      </c>
      <c r="V1349" t="s">
        <v>3710</v>
      </c>
      <c r="W1349" t="s">
        <v>3711</v>
      </c>
      <c r="X1349" t="s">
        <v>3707</v>
      </c>
      <c r="Y1349" t="s">
        <v>3710</v>
      </c>
      <c r="Z1349" t="s">
        <v>3715</v>
      </c>
      <c r="AC1349" t="s">
        <v>366</v>
      </c>
      <c r="AD1349" s="176">
        <v>1.6</v>
      </c>
      <c r="AE1349" s="177" t="s">
        <v>16954</v>
      </c>
    </row>
    <row r="1350" spans="1:31" x14ac:dyDescent="0.35">
      <c r="A1350" t="s">
        <v>375</v>
      </c>
      <c r="B1350">
        <v>1098</v>
      </c>
      <c r="C1350" t="s">
        <v>3716</v>
      </c>
      <c r="D1350">
        <v>49005</v>
      </c>
      <c r="E1350" t="s">
        <v>3707</v>
      </c>
      <c r="F1350" t="s">
        <v>396</v>
      </c>
      <c r="H1350" s="174">
        <f t="shared" si="52"/>
        <v>1.6</v>
      </c>
      <c r="I1350">
        <v>1.3</v>
      </c>
      <c r="K1350" t="s">
        <v>404</v>
      </c>
      <c r="L1350" t="s">
        <v>397</v>
      </c>
      <c r="M1350" t="s">
        <v>398</v>
      </c>
      <c r="N1350" t="s">
        <v>3708</v>
      </c>
      <c r="O1350">
        <v>1</v>
      </c>
      <c r="P1350" t="s">
        <v>1</v>
      </c>
      <c r="Q1350" s="164">
        <v>34708</v>
      </c>
      <c r="R1350" s="164">
        <v>34943</v>
      </c>
      <c r="S1350" s="164">
        <v>38231</v>
      </c>
      <c r="T1350" t="s">
        <v>3709</v>
      </c>
      <c r="V1350" t="s">
        <v>3710</v>
      </c>
      <c r="W1350" t="s">
        <v>3711</v>
      </c>
      <c r="X1350" t="s">
        <v>3707</v>
      </c>
      <c r="Y1350" t="s">
        <v>3710</v>
      </c>
      <c r="Z1350" t="s">
        <v>3717</v>
      </c>
      <c r="AC1350" t="s">
        <v>366</v>
      </c>
      <c r="AD1350" s="176">
        <v>1.6</v>
      </c>
      <c r="AE1350" s="177" t="s">
        <v>16954</v>
      </c>
    </row>
    <row r="1351" spans="1:31" x14ac:dyDescent="0.35">
      <c r="A1351" t="s">
        <v>305</v>
      </c>
      <c r="B1351">
        <v>1076</v>
      </c>
      <c r="C1351" t="s">
        <v>3718</v>
      </c>
      <c r="D1351">
        <v>49100</v>
      </c>
      <c r="E1351" t="s">
        <v>3719</v>
      </c>
      <c r="F1351" t="s">
        <v>396</v>
      </c>
      <c r="H1351">
        <v>2.4</v>
      </c>
      <c r="I1351">
        <v>1.1000000000000001</v>
      </c>
      <c r="K1351" t="s">
        <v>404</v>
      </c>
      <c r="L1351" t="s">
        <v>397</v>
      </c>
      <c r="M1351" t="s">
        <v>398</v>
      </c>
      <c r="N1351" t="s">
        <v>1564</v>
      </c>
      <c r="O1351">
        <v>1</v>
      </c>
      <c r="P1351" t="s">
        <v>306</v>
      </c>
      <c r="Q1351" t="s">
        <v>2182</v>
      </c>
      <c r="R1351" s="164">
        <v>28488</v>
      </c>
      <c r="S1351" s="164">
        <v>36039</v>
      </c>
      <c r="T1351" t="s">
        <v>3720</v>
      </c>
      <c r="V1351" t="s">
        <v>3721</v>
      </c>
      <c r="W1351" t="s">
        <v>3722</v>
      </c>
      <c r="X1351" t="s">
        <v>3723</v>
      </c>
      <c r="Y1351" t="s">
        <v>3721</v>
      </c>
      <c r="Z1351" t="s">
        <v>3724</v>
      </c>
      <c r="AC1351" t="s">
        <v>341</v>
      </c>
      <c r="AD1351" s="176">
        <v>1.2</v>
      </c>
    </row>
    <row r="1352" spans="1:31" x14ac:dyDescent="0.35">
      <c r="A1352" t="s">
        <v>305</v>
      </c>
      <c r="B1352">
        <v>1247</v>
      </c>
      <c r="C1352" t="s">
        <v>3725</v>
      </c>
      <c r="D1352">
        <v>49100</v>
      </c>
      <c r="E1352" t="s">
        <v>3719</v>
      </c>
      <c r="F1352" t="s">
        <v>396</v>
      </c>
      <c r="H1352">
        <v>2.4</v>
      </c>
      <c r="I1352">
        <v>1.1000000000000001</v>
      </c>
      <c r="K1352" t="s">
        <v>296</v>
      </c>
      <c r="L1352" t="s">
        <v>397</v>
      </c>
      <c r="M1352" t="s">
        <v>398</v>
      </c>
      <c r="N1352" t="s">
        <v>1564</v>
      </c>
      <c r="O1352">
        <v>1</v>
      </c>
      <c r="P1352" t="s">
        <v>306</v>
      </c>
      <c r="Q1352" s="164">
        <v>37202</v>
      </c>
      <c r="R1352" s="164">
        <v>37135</v>
      </c>
      <c r="T1352" t="s">
        <v>3720</v>
      </c>
      <c r="V1352" t="s">
        <v>3721</v>
      </c>
      <c r="W1352" t="s">
        <v>3722</v>
      </c>
      <c r="X1352" t="s">
        <v>3723</v>
      </c>
      <c r="Y1352" t="s">
        <v>3721</v>
      </c>
      <c r="Z1352" t="s">
        <v>3726</v>
      </c>
      <c r="AC1352" t="s">
        <v>341</v>
      </c>
      <c r="AD1352" s="176">
        <v>1.2</v>
      </c>
    </row>
    <row r="1353" spans="1:31" x14ac:dyDescent="0.35">
      <c r="A1353" t="s">
        <v>469</v>
      </c>
      <c r="B1353">
        <v>1088</v>
      </c>
      <c r="C1353" t="s">
        <v>3727</v>
      </c>
      <c r="D1353">
        <v>49100</v>
      </c>
      <c r="E1353" t="s">
        <v>3719</v>
      </c>
      <c r="F1353" t="s">
        <v>396</v>
      </c>
      <c r="H1353">
        <v>2.4</v>
      </c>
      <c r="I1353">
        <v>1.1000000000000001</v>
      </c>
      <c r="K1353" t="s">
        <v>404</v>
      </c>
      <c r="L1353" t="s">
        <v>397</v>
      </c>
      <c r="M1353" t="s">
        <v>398</v>
      </c>
      <c r="N1353" t="s">
        <v>1564</v>
      </c>
      <c r="O1353">
        <v>1</v>
      </c>
      <c r="P1353" t="s">
        <v>306</v>
      </c>
      <c r="Q1353" s="164">
        <v>31778</v>
      </c>
      <c r="R1353" s="164">
        <v>31778</v>
      </c>
      <c r="S1353" s="164">
        <v>38231</v>
      </c>
      <c r="T1353" t="s">
        <v>3720</v>
      </c>
      <c r="V1353" t="s">
        <v>3721</v>
      </c>
      <c r="W1353" t="s">
        <v>3722</v>
      </c>
      <c r="X1353" t="s">
        <v>3723</v>
      </c>
      <c r="Y1353" t="s">
        <v>3721</v>
      </c>
      <c r="Z1353" t="s">
        <v>3728</v>
      </c>
      <c r="AC1353" t="s">
        <v>341</v>
      </c>
      <c r="AD1353" s="176">
        <v>1.2</v>
      </c>
    </row>
    <row r="1354" spans="1:31" x14ac:dyDescent="0.35">
      <c r="A1354" t="s">
        <v>324</v>
      </c>
      <c r="B1354">
        <v>1283</v>
      </c>
      <c r="C1354" t="s">
        <v>3725</v>
      </c>
      <c r="D1354">
        <v>49100</v>
      </c>
      <c r="E1354" t="s">
        <v>3719</v>
      </c>
      <c r="F1354" t="s">
        <v>396</v>
      </c>
      <c r="H1354">
        <v>2.4</v>
      </c>
      <c r="I1354">
        <v>1.1000000000000001</v>
      </c>
      <c r="K1354" t="s">
        <v>296</v>
      </c>
      <c r="L1354" t="s">
        <v>640</v>
      </c>
      <c r="M1354" t="s">
        <v>398</v>
      </c>
      <c r="N1354" t="s">
        <v>1564</v>
      </c>
      <c r="O1354">
        <v>1</v>
      </c>
      <c r="P1354" t="s">
        <v>306</v>
      </c>
      <c r="Q1354" t="s">
        <v>616</v>
      </c>
      <c r="R1354" s="164">
        <v>41883</v>
      </c>
      <c r="T1354" t="s">
        <v>3720</v>
      </c>
      <c r="V1354" t="s">
        <v>3721</v>
      </c>
      <c r="W1354" t="s">
        <v>3722</v>
      </c>
      <c r="X1354" t="s">
        <v>3723</v>
      </c>
      <c r="Y1354" t="s">
        <v>3721</v>
      </c>
      <c r="Z1354" t="s">
        <v>3729</v>
      </c>
      <c r="AC1354" t="s">
        <v>341</v>
      </c>
      <c r="AD1354" s="176">
        <v>1.2</v>
      </c>
    </row>
    <row r="1355" spans="1:31" x14ac:dyDescent="0.35">
      <c r="A1355" t="s">
        <v>324</v>
      </c>
      <c r="B1355">
        <v>1317</v>
      </c>
      <c r="C1355" t="s">
        <v>3730</v>
      </c>
      <c r="D1355">
        <v>49100</v>
      </c>
      <c r="E1355" t="s">
        <v>3719</v>
      </c>
      <c r="F1355" t="s">
        <v>396</v>
      </c>
      <c r="G1355" s="163">
        <v>4935</v>
      </c>
      <c r="H1355">
        <v>2.4</v>
      </c>
      <c r="I1355">
        <v>1.1000000000000001</v>
      </c>
      <c r="J1355" t="s">
        <v>295</v>
      </c>
      <c r="K1355" t="s">
        <v>296</v>
      </c>
      <c r="L1355" t="s">
        <v>640</v>
      </c>
      <c r="M1355" t="s">
        <v>398</v>
      </c>
      <c r="N1355" t="s">
        <v>1564</v>
      </c>
      <c r="O1355">
        <v>1</v>
      </c>
      <c r="P1355" t="s">
        <v>306</v>
      </c>
      <c r="Q1355" t="s">
        <v>3731</v>
      </c>
      <c r="R1355" s="164">
        <v>42736</v>
      </c>
      <c r="T1355" t="s">
        <v>3720</v>
      </c>
      <c r="V1355" t="s">
        <v>3721</v>
      </c>
      <c r="W1355" t="s">
        <v>3722</v>
      </c>
      <c r="X1355" t="s">
        <v>3723</v>
      </c>
      <c r="Y1355" t="s">
        <v>3721</v>
      </c>
      <c r="Z1355" t="s">
        <v>3732</v>
      </c>
      <c r="AA1355" t="s">
        <v>1</v>
      </c>
      <c r="AB1355" s="164">
        <v>42681</v>
      </c>
      <c r="AC1355" t="s">
        <v>341</v>
      </c>
      <c r="AD1355" s="176">
        <v>1.2</v>
      </c>
    </row>
    <row r="1356" spans="1:31" x14ac:dyDescent="0.35">
      <c r="A1356" t="s">
        <v>309</v>
      </c>
      <c r="B1356">
        <v>1251</v>
      </c>
      <c r="C1356" t="s">
        <v>3733</v>
      </c>
      <c r="D1356">
        <v>49100</v>
      </c>
      <c r="E1356" t="s">
        <v>3719</v>
      </c>
      <c r="F1356" t="s">
        <v>396</v>
      </c>
      <c r="G1356" s="163">
        <v>3024.51</v>
      </c>
      <c r="H1356">
        <v>2.4</v>
      </c>
      <c r="I1356">
        <v>1.1000000000000001</v>
      </c>
      <c r="J1356" t="s">
        <v>1</v>
      </c>
      <c r="K1356" t="s">
        <v>296</v>
      </c>
      <c r="L1356" t="s">
        <v>397</v>
      </c>
      <c r="M1356" t="s">
        <v>398</v>
      </c>
      <c r="N1356" t="s">
        <v>1564</v>
      </c>
      <c r="O1356">
        <v>1</v>
      </c>
      <c r="P1356" t="s">
        <v>306</v>
      </c>
      <c r="Q1356" s="164">
        <v>42738</v>
      </c>
      <c r="R1356" s="164">
        <v>43344</v>
      </c>
      <c r="T1356" t="s">
        <v>3720</v>
      </c>
      <c r="V1356" t="s">
        <v>3721</v>
      </c>
      <c r="W1356" t="s">
        <v>3722</v>
      </c>
      <c r="X1356" t="s">
        <v>3723</v>
      </c>
      <c r="Y1356" t="s">
        <v>3721</v>
      </c>
      <c r="Z1356" t="s">
        <v>3734</v>
      </c>
      <c r="AA1356" t="s">
        <v>1</v>
      </c>
      <c r="AB1356" s="164">
        <v>42807</v>
      </c>
      <c r="AC1356" t="s">
        <v>341</v>
      </c>
      <c r="AD1356" s="176">
        <v>1.2</v>
      </c>
    </row>
    <row r="1357" spans="1:31" x14ac:dyDescent="0.35">
      <c r="A1357" t="s">
        <v>476</v>
      </c>
      <c r="B1357">
        <v>1351</v>
      </c>
      <c r="C1357" t="s">
        <v>3735</v>
      </c>
      <c r="D1357">
        <v>49100</v>
      </c>
      <c r="E1357" t="s">
        <v>3719</v>
      </c>
      <c r="F1357" t="s">
        <v>396</v>
      </c>
      <c r="G1357" s="163">
        <v>3022.8</v>
      </c>
      <c r="H1357">
        <v>2.4</v>
      </c>
      <c r="I1357">
        <v>1.1000000000000001</v>
      </c>
      <c r="J1357" t="s">
        <v>1</v>
      </c>
      <c r="K1357" t="s">
        <v>296</v>
      </c>
      <c r="L1357" t="s">
        <v>640</v>
      </c>
      <c r="M1357" t="s">
        <v>398</v>
      </c>
      <c r="N1357" t="s">
        <v>1564</v>
      </c>
      <c r="O1357">
        <v>1</v>
      </c>
      <c r="P1357" t="s">
        <v>306</v>
      </c>
      <c r="Q1357" s="164">
        <v>43166</v>
      </c>
      <c r="R1357" s="164">
        <v>43466</v>
      </c>
      <c r="T1357" t="s">
        <v>3720</v>
      </c>
      <c r="V1357" t="s">
        <v>3721</v>
      </c>
      <c r="W1357" t="s">
        <v>3722</v>
      </c>
      <c r="X1357" t="s">
        <v>3723</v>
      </c>
      <c r="Y1357" t="s">
        <v>3721</v>
      </c>
      <c r="Z1357" t="s">
        <v>3736</v>
      </c>
      <c r="AA1357" t="s">
        <v>1</v>
      </c>
      <c r="AB1357" s="164">
        <v>43328</v>
      </c>
      <c r="AC1357" t="s">
        <v>341</v>
      </c>
      <c r="AD1357" s="176">
        <v>1.2</v>
      </c>
    </row>
    <row r="1358" spans="1:31" x14ac:dyDescent="0.35">
      <c r="A1358" t="s">
        <v>434</v>
      </c>
      <c r="B1358">
        <v>1160</v>
      </c>
      <c r="C1358" t="s">
        <v>3737</v>
      </c>
      <c r="D1358">
        <v>49100</v>
      </c>
      <c r="E1358" t="s">
        <v>3719</v>
      </c>
      <c r="F1358" t="s">
        <v>396</v>
      </c>
      <c r="G1358" s="163">
        <v>3117</v>
      </c>
      <c r="H1358">
        <v>2.4</v>
      </c>
      <c r="I1358">
        <v>1.1000000000000001</v>
      </c>
      <c r="J1358" t="s">
        <v>1</v>
      </c>
      <c r="K1358" t="s">
        <v>296</v>
      </c>
      <c r="L1358" t="s">
        <v>397</v>
      </c>
      <c r="M1358" t="s">
        <v>398</v>
      </c>
      <c r="N1358" t="s">
        <v>1564</v>
      </c>
      <c r="O1358">
        <v>1</v>
      </c>
      <c r="P1358" t="s">
        <v>306</v>
      </c>
      <c r="Q1358" t="s">
        <v>3738</v>
      </c>
      <c r="R1358" s="164">
        <v>43709</v>
      </c>
      <c r="T1358" t="s">
        <v>3720</v>
      </c>
      <c r="V1358" t="s">
        <v>3721</v>
      </c>
      <c r="W1358" t="s">
        <v>3722</v>
      </c>
      <c r="X1358" t="s">
        <v>3723</v>
      </c>
      <c r="Y1358" t="s">
        <v>3721</v>
      </c>
      <c r="Z1358" t="s">
        <v>3739</v>
      </c>
      <c r="AA1358" t="s">
        <v>1</v>
      </c>
      <c r="AB1358" s="164">
        <v>42979</v>
      </c>
      <c r="AC1358" t="s">
        <v>341</v>
      </c>
      <c r="AD1358" s="176">
        <v>1.2</v>
      </c>
    </row>
    <row r="1359" spans="1:31" x14ac:dyDescent="0.35">
      <c r="A1359" t="s">
        <v>434</v>
      </c>
      <c r="B1359">
        <v>1167</v>
      </c>
      <c r="C1359" t="s">
        <v>3725</v>
      </c>
      <c r="D1359">
        <v>49100</v>
      </c>
      <c r="E1359" t="s">
        <v>3719</v>
      </c>
      <c r="F1359" t="s">
        <v>396</v>
      </c>
      <c r="G1359" s="163">
        <v>5320.61</v>
      </c>
      <c r="H1359">
        <v>2.4</v>
      </c>
      <c r="I1359">
        <v>1.1000000000000001</v>
      </c>
      <c r="J1359" t="s">
        <v>295</v>
      </c>
      <c r="K1359" t="s">
        <v>296</v>
      </c>
      <c r="L1359" t="s">
        <v>397</v>
      </c>
      <c r="M1359" t="s">
        <v>398</v>
      </c>
      <c r="N1359" t="s">
        <v>1564</v>
      </c>
      <c r="O1359">
        <v>1</v>
      </c>
      <c r="P1359" t="s">
        <v>306</v>
      </c>
      <c r="Q1359" t="s">
        <v>3740</v>
      </c>
      <c r="R1359" s="164">
        <v>43344</v>
      </c>
      <c r="T1359" t="s">
        <v>3720</v>
      </c>
      <c r="V1359" t="s">
        <v>3721</v>
      </c>
      <c r="W1359" t="s">
        <v>3722</v>
      </c>
      <c r="X1359" t="s">
        <v>3723</v>
      </c>
      <c r="Y1359" t="s">
        <v>3721</v>
      </c>
      <c r="Z1359" t="s">
        <v>3741</v>
      </c>
      <c r="AA1359" t="s">
        <v>295</v>
      </c>
      <c r="AB1359" s="164">
        <v>43342</v>
      </c>
      <c r="AC1359" t="s">
        <v>341</v>
      </c>
      <c r="AD1359" s="176">
        <v>1.2</v>
      </c>
    </row>
    <row r="1360" spans="1:31" x14ac:dyDescent="0.35">
      <c r="A1360" t="s">
        <v>447</v>
      </c>
      <c r="B1360">
        <v>1058</v>
      </c>
      <c r="C1360" t="s">
        <v>3718</v>
      </c>
      <c r="D1360">
        <v>49100</v>
      </c>
      <c r="E1360" t="s">
        <v>3719</v>
      </c>
      <c r="F1360" t="s">
        <v>396</v>
      </c>
      <c r="H1360">
        <v>2.4</v>
      </c>
      <c r="I1360">
        <v>1.1000000000000001</v>
      </c>
      <c r="K1360" t="s">
        <v>404</v>
      </c>
      <c r="L1360" t="s">
        <v>397</v>
      </c>
      <c r="M1360" t="s">
        <v>398</v>
      </c>
      <c r="N1360" t="s">
        <v>1564</v>
      </c>
      <c r="O1360">
        <v>1</v>
      </c>
      <c r="P1360" t="s">
        <v>306</v>
      </c>
      <c r="Q1360" t="s">
        <v>2182</v>
      </c>
      <c r="R1360" s="164">
        <v>28488</v>
      </c>
      <c r="S1360" s="164">
        <v>36039</v>
      </c>
      <c r="T1360" t="s">
        <v>3720</v>
      </c>
      <c r="V1360" t="s">
        <v>3721</v>
      </c>
      <c r="W1360" t="s">
        <v>3722</v>
      </c>
      <c r="X1360" t="s">
        <v>3723</v>
      </c>
      <c r="Y1360" t="s">
        <v>3721</v>
      </c>
      <c r="Z1360" t="s">
        <v>3742</v>
      </c>
      <c r="AC1360" t="s">
        <v>341</v>
      </c>
      <c r="AD1360" s="176">
        <v>1.2</v>
      </c>
    </row>
    <row r="1361" spans="1:31" x14ac:dyDescent="0.35">
      <c r="A1361" t="s">
        <v>447</v>
      </c>
      <c r="B1361">
        <v>1119</v>
      </c>
      <c r="C1361" t="s">
        <v>3743</v>
      </c>
      <c r="D1361">
        <v>49100</v>
      </c>
      <c r="E1361" t="s">
        <v>3719</v>
      </c>
      <c r="F1361" t="s">
        <v>396</v>
      </c>
      <c r="H1361">
        <v>2.4</v>
      </c>
      <c r="I1361">
        <v>1.1000000000000001</v>
      </c>
      <c r="K1361" t="s">
        <v>296</v>
      </c>
      <c r="L1361" t="s">
        <v>397</v>
      </c>
      <c r="M1361" t="s">
        <v>398</v>
      </c>
      <c r="N1361" t="s">
        <v>1564</v>
      </c>
      <c r="O1361">
        <v>1</v>
      </c>
      <c r="P1361" t="s">
        <v>306</v>
      </c>
      <c r="Q1361" s="164">
        <v>33979</v>
      </c>
      <c r="R1361" s="164">
        <v>34243</v>
      </c>
      <c r="T1361" t="s">
        <v>3720</v>
      </c>
      <c r="V1361" t="s">
        <v>3721</v>
      </c>
      <c r="W1361" t="s">
        <v>3722</v>
      </c>
      <c r="X1361" t="s">
        <v>3723</v>
      </c>
      <c r="Y1361" t="s">
        <v>3721</v>
      </c>
      <c r="Z1361" t="s">
        <v>3744</v>
      </c>
      <c r="AC1361" t="s">
        <v>341</v>
      </c>
      <c r="AD1361" s="176">
        <v>1.2</v>
      </c>
    </row>
    <row r="1362" spans="1:31" x14ac:dyDescent="0.35">
      <c r="A1362" t="s">
        <v>447</v>
      </c>
      <c r="B1362">
        <v>1128</v>
      </c>
      <c r="C1362" t="s">
        <v>3725</v>
      </c>
      <c r="D1362">
        <v>49100</v>
      </c>
      <c r="E1362" t="s">
        <v>3719</v>
      </c>
      <c r="F1362" t="s">
        <v>396</v>
      </c>
      <c r="H1362">
        <v>2.4</v>
      </c>
      <c r="I1362">
        <v>1.1000000000000001</v>
      </c>
      <c r="K1362" t="s">
        <v>296</v>
      </c>
      <c r="L1362" t="s">
        <v>640</v>
      </c>
      <c r="M1362" t="s">
        <v>398</v>
      </c>
      <c r="N1362" t="s">
        <v>1564</v>
      </c>
      <c r="O1362">
        <v>1</v>
      </c>
      <c r="P1362" t="s">
        <v>306</v>
      </c>
      <c r="Q1362" t="s">
        <v>2591</v>
      </c>
      <c r="R1362" s="164">
        <v>35309</v>
      </c>
      <c r="T1362" t="s">
        <v>3720</v>
      </c>
      <c r="V1362" t="s">
        <v>3721</v>
      </c>
      <c r="W1362" t="s">
        <v>3722</v>
      </c>
      <c r="X1362" t="s">
        <v>3723</v>
      </c>
      <c r="Y1362" t="s">
        <v>3721</v>
      </c>
      <c r="Z1362" t="s">
        <v>3745</v>
      </c>
      <c r="AA1362" t="s">
        <v>1</v>
      </c>
      <c r="AC1362" t="s">
        <v>341</v>
      </c>
      <c r="AD1362" s="176">
        <v>1.2</v>
      </c>
    </row>
    <row r="1363" spans="1:31" x14ac:dyDescent="0.35">
      <c r="A1363" t="s">
        <v>447</v>
      </c>
      <c r="B1363">
        <v>1216</v>
      </c>
      <c r="C1363" t="s">
        <v>3730</v>
      </c>
      <c r="D1363">
        <v>49100</v>
      </c>
      <c r="E1363" t="s">
        <v>3719</v>
      </c>
      <c r="F1363" t="s">
        <v>396</v>
      </c>
      <c r="H1363">
        <v>2.4</v>
      </c>
      <c r="I1363">
        <v>1.1000000000000001</v>
      </c>
      <c r="K1363" t="s">
        <v>404</v>
      </c>
      <c r="L1363" t="s">
        <v>397</v>
      </c>
      <c r="M1363" t="s">
        <v>398</v>
      </c>
      <c r="N1363" t="s">
        <v>1564</v>
      </c>
      <c r="O1363">
        <v>1</v>
      </c>
      <c r="P1363" t="s">
        <v>306</v>
      </c>
      <c r="Q1363" s="164">
        <v>39091</v>
      </c>
      <c r="R1363" s="164">
        <v>39326</v>
      </c>
      <c r="S1363" s="164">
        <v>42248</v>
      </c>
      <c r="T1363" t="s">
        <v>3720</v>
      </c>
      <c r="V1363" t="s">
        <v>3721</v>
      </c>
      <c r="W1363" t="s">
        <v>3722</v>
      </c>
      <c r="X1363" t="s">
        <v>3723</v>
      </c>
      <c r="Y1363" t="s">
        <v>3721</v>
      </c>
      <c r="Z1363" t="s">
        <v>3746</v>
      </c>
      <c r="AC1363" t="s">
        <v>341</v>
      </c>
      <c r="AD1363" s="176">
        <v>1.2</v>
      </c>
    </row>
    <row r="1364" spans="1:31" x14ac:dyDescent="0.35">
      <c r="A1364" t="s">
        <v>447</v>
      </c>
      <c r="B1364">
        <v>1272</v>
      </c>
      <c r="C1364" t="s">
        <v>3730</v>
      </c>
      <c r="D1364">
        <v>49100</v>
      </c>
      <c r="E1364" t="s">
        <v>3719</v>
      </c>
      <c r="F1364" t="s">
        <v>396</v>
      </c>
      <c r="G1364" s="163">
        <v>3828</v>
      </c>
      <c r="H1364">
        <v>2.4</v>
      </c>
      <c r="I1364">
        <v>1.1000000000000001</v>
      </c>
      <c r="J1364" t="s">
        <v>295</v>
      </c>
      <c r="K1364" t="s">
        <v>296</v>
      </c>
      <c r="L1364" t="s">
        <v>640</v>
      </c>
      <c r="M1364" t="s">
        <v>398</v>
      </c>
      <c r="N1364" t="s">
        <v>1564</v>
      </c>
      <c r="O1364">
        <v>1</v>
      </c>
      <c r="P1364" t="s">
        <v>306</v>
      </c>
      <c r="Q1364" t="s">
        <v>3747</v>
      </c>
      <c r="R1364" s="164">
        <v>42614</v>
      </c>
      <c r="T1364" t="s">
        <v>3720</v>
      </c>
      <c r="V1364" t="s">
        <v>3721</v>
      </c>
      <c r="W1364" t="s">
        <v>3722</v>
      </c>
      <c r="X1364" t="s">
        <v>3723</v>
      </c>
      <c r="Y1364" t="s">
        <v>3721</v>
      </c>
      <c r="Z1364" t="s">
        <v>3748</v>
      </c>
      <c r="AA1364" t="s">
        <v>1</v>
      </c>
      <c r="AB1364" s="164">
        <v>42451</v>
      </c>
      <c r="AC1364" t="s">
        <v>341</v>
      </c>
      <c r="AD1364" s="176">
        <v>1.2</v>
      </c>
    </row>
    <row r="1365" spans="1:31" x14ac:dyDescent="0.35">
      <c r="A1365" t="s">
        <v>438</v>
      </c>
      <c r="B1365">
        <v>1243</v>
      </c>
      <c r="C1365" t="s">
        <v>3725</v>
      </c>
      <c r="D1365">
        <v>49100</v>
      </c>
      <c r="E1365" t="s">
        <v>3719</v>
      </c>
      <c r="F1365" t="s">
        <v>396</v>
      </c>
      <c r="G1365" s="163">
        <v>3115.88</v>
      </c>
      <c r="H1365">
        <v>2.4</v>
      </c>
      <c r="I1365">
        <v>1.1000000000000001</v>
      </c>
      <c r="J1365" t="s">
        <v>1</v>
      </c>
      <c r="K1365" t="s">
        <v>296</v>
      </c>
      <c r="L1365" t="s">
        <v>640</v>
      </c>
      <c r="M1365" t="s">
        <v>398</v>
      </c>
      <c r="N1365" t="s">
        <v>1564</v>
      </c>
      <c r="O1365">
        <v>1</v>
      </c>
      <c r="P1365" t="s">
        <v>306</v>
      </c>
      <c r="Q1365" s="164">
        <v>43292</v>
      </c>
      <c r="R1365" s="164">
        <v>43709</v>
      </c>
      <c r="T1365" t="s">
        <v>3720</v>
      </c>
      <c r="V1365" t="s">
        <v>3721</v>
      </c>
      <c r="W1365" t="s">
        <v>3722</v>
      </c>
      <c r="X1365" t="s">
        <v>3723</v>
      </c>
      <c r="Y1365" t="s">
        <v>3721</v>
      </c>
      <c r="Z1365" t="s">
        <v>3749</v>
      </c>
      <c r="AA1365" t="s">
        <v>295</v>
      </c>
      <c r="AB1365" s="164">
        <v>43452</v>
      </c>
      <c r="AC1365" t="s">
        <v>341</v>
      </c>
      <c r="AD1365" s="176">
        <v>1.2</v>
      </c>
    </row>
    <row r="1366" spans="1:31" x14ac:dyDescent="0.35">
      <c r="A1366" t="s">
        <v>408</v>
      </c>
      <c r="B1366">
        <v>1253</v>
      </c>
      <c r="C1366" t="s">
        <v>3750</v>
      </c>
      <c r="D1366">
        <v>49403</v>
      </c>
      <c r="E1366" t="s">
        <v>3750</v>
      </c>
      <c r="F1366" t="s">
        <v>396</v>
      </c>
      <c r="H1366" s="174">
        <f>AD1366</f>
        <v>1.4</v>
      </c>
      <c r="I1366">
        <v>1</v>
      </c>
      <c r="K1366" t="s">
        <v>296</v>
      </c>
      <c r="L1366" t="s">
        <v>640</v>
      </c>
      <c r="M1366" t="s">
        <v>398</v>
      </c>
      <c r="N1366" t="s">
        <v>360</v>
      </c>
      <c r="O1366">
        <v>1.5</v>
      </c>
      <c r="P1366" t="s">
        <v>306</v>
      </c>
      <c r="Q1366" t="s">
        <v>2410</v>
      </c>
      <c r="R1366" s="164">
        <v>40422</v>
      </c>
      <c r="T1366" t="s">
        <v>3751</v>
      </c>
      <c r="V1366" t="s">
        <v>3752</v>
      </c>
      <c r="W1366" t="s">
        <v>3753</v>
      </c>
      <c r="X1366" t="s">
        <v>3750</v>
      </c>
      <c r="Y1366" t="s">
        <v>3752</v>
      </c>
      <c r="Z1366" t="s">
        <v>3754</v>
      </c>
      <c r="AC1366" t="s">
        <v>366</v>
      </c>
      <c r="AD1366" s="176">
        <v>1.4</v>
      </c>
      <c r="AE1366" s="177" t="s">
        <v>16954</v>
      </c>
    </row>
    <row r="1367" spans="1:31" x14ac:dyDescent="0.35">
      <c r="A1367" t="s">
        <v>454</v>
      </c>
      <c r="B1367">
        <v>1280</v>
      </c>
      <c r="C1367" t="s">
        <v>3755</v>
      </c>
      <c r="D1367">
        <v>49625</v>
      </c>
      <c r="E1367" t="s">
        <v>3755</v>
      </c>
      <c r="F1367" t="s">
        <v>396</v>
      </c>
      <c r="H1367">
        <v>1.7</v>
      </c>
      <c r="I1367">
        <v>0.8</v>
      </c>
      <c r="K1367" t="s">
        <v>404</v>
      </c>
      <c r="L1367" t="s">
        <v>397</v>
      </c>
      <c r="M1367" t="s">
        <v>398</v>
      </c>
      <c r="N1367" t="s">
        <v>426</v>
      </c>
      <c r="O1367">
        <v>1</v>
      </c>
      <c r="P1367" t="s">
        <v>306</v>
      </c>
      <c r="Q1367" s="164">
        <v>32882</v>
      </c>
      <c r="R1367" s="164">
        <v>33117</v>
      </c>
      <c r="S1367" s="164">
        <v>38231</v>
      </c>
      <c r="T1367" t="s">
        <v>3756</v>
      </c>
      <c r="V1367" t="s">
        <v>3757</v>
      </c>
      <c r="W1367" t="s">
        <v>3758</v>
      </c>
      <c r="X1367" t="s">
        <v>3759</v>
      </c>
      <c r="Y1367" t="s">
        <v>3760</v>
      </c>
      <c r="Z1367" t="s">
        <v>3761</v>
      </c>
      <c r="AC1367" t="s">
        <v>366</v>
      </c>
      <c r="AD1367" s="176">
        <v>1.7</v>
      </c>
    </row>
    <row r="1368" spans="1:31" x14ac:dyDescent="0.35">
      <c r="A1368" t="s">
        <v>305</v>
      </c>
      <c r="B1368">
        <v>1216</v>
      </c>
      <c r="C1368" t="s">
        <v>3755</v>
      </c>
      <c r="D1368">
        <v>49625</v>
      </c>
      <c r="E1368" t="s">
        <v>3755</v>
      </c>
      <c r="F1368" t="s">
        <v>396</v>
      </c>
      <c r="H1368">
        <v>1.7</v>
      </c>
      <c r="I1368">
        <v>0.8</v>
      </c>
      <c r="K1368" t="s">
        <v>0</v>
      </c>
      <c r="L1368" t="s">
        <v>397</v>
      </c>
      <c r="M1368" t="s">
        <v>398</v>
      </c>
      <c r="N1368" t="s">
        <v>426</v>
      </c>
      <c r="O1368">
        <v>1</v>
      </c>
      <c r="P1368" t="s">
        <v>306</v>
      </c>
      <c r="Q1368" s="164">
        <v>35804</v>
      </c>
      <c r="R1368" s="164">
        <v>36039</v>
      </c>
      <c r="T1368" t="s">
        <v>3756</v>
      </c>
      <c r="V1368" t="s">
        <v>3757</v>
      </c>
      <c r="W1368" t="s">
        <v>3758</v>
      </c>
      <c r="X1368" t="s">
        <v>3759</v>
      </c>
      <c r="Y1368" t="s">
        <v>3760</v>
      </c>
      <c r="Z1368" t="s">
        <v>3762</v>
      </c>
      <c r="AC1368" t="s">
        <v>366</v>
      </c>
      <c r="AD1368" s="176">
        <v>1.7</v>
      </c>
    </row>
    <row r="1369" spans="1:31" x14ac:dyDescent="0.35">
      <c r="A1369" t="s">
        <v>469</v>
      </c>
      <c r="B1369">
        <v>1115</v>
      </c>
      <c r="C1369" t="s">
        <v>3755</v>
      </c>
      <c r="D1369">
        <v>49625</v>
      </c>
      <c r="E1369" t="s">
        <v>3755</v>
      </c>
      <c r="F1369" t="s">
        <v>396</v>
      </c>
      <c r="H1369">
        <v>1.7</v>
      </c>
      <c r="I1369">
        <v>0.8</v>
      </c>
      <c r="K1369" t="s">
        <v>404</v>
      </c>
      <c r="L1369" t="s">
        <v>640</v>
      </c>
      <c r="M1369" t="s">
        <v>398</v>
      </c>
      <c r="N1369" t="s">
        <v>426</v>
      </c>
      <c r="O1369">
        <v>1</v>
      </c>
      <c r="P1369" t="s">
        <v>306</v>
      </c>
      <c r="Q1369" s="164">
        <v>31786</v>
      </c>
      <c r="R1369" s="164">
        <v>32021</v>
      </c>
      <c r="S1369" s="164">
        <v>34213</v>
      </c>
      <c r="T1369" t="s">
        <v>3756</v>
      </c>
      <c r="V1369" t="s">
        <v>3757</v>
      </c>
      <c r="W1369" t="s">
        <v>3758</v>
      </c>
      <c r="X1369" t="s">
        <v>3759</v>
      </c>
      <c r="Y1369" t="s">
        <v>3760</v>
      </c>
      <c r="Z1369" t="s">
        <v>3763</v>
      </c>
      <c r="AC1369" t="s">
        <v>366</v>
      </c>
      <c r="AD1369" s="176">
        <v>1.7</v>
      </c>
    </row>
    <row r="1370" spans="1:31" x14ac:dyDescent="0.35">
      <c r="A1370" t="s">
        <v>469</v>
      </c>
      <c r="B1370">
        <v>1170</v>
      </c>
      <c r="C1370" t="s">
        <v>3755</v>
      </c>
      <c r="D1370">
        <v>49625</v>
      </c>
      <c r="E1370" t="s">
        <v>3755</v>
      </c>
      <c r="F1370" t="s">
        <v>396</v>
      </c>
      <c r="H1370">
        <v>1.7</v>
      </c>
      <c r="I1370">
        <v>0.8</v>
      </c>
      <c r="K1370" t="s">
        <v>404</v>
      </c>
      <c r="L1370" t="s">
        <v>397</v>
      </c>
      <c r="M1370" t="s">
        <v>398</v>
      </c>
      <c r="N1370" t="s">
        <v>426</v>
      </c>
      <c r="O1370">
        <v>1</v>
      </c>
      <c r="P1370" t="s">
        <v>306</v>
      </c>
      <c r="Q1370" s="164">
        <v>37630</v>
      </c>
      <c r="R1370" s="164">
        <v>37865</v>
      </c>
      <c r="S1370" s="164">
        <v>41153</v>
      </c>
      <c r="T1370" t="s">
        <v>3756</v>
      </c>
      <c r="V1370" t="s">
        <v>3757</v>
      </c>
      <c r="W1370" t="s">
        <v>3758</v>
      </c>
      <c r="X1370" t="s">
        <v>3759</v>
      </c>
      <c r="Y1370" t="s">
        <v>3760</v>
      </c>
      <c r="Z1370" t="s">
        <v>3764</v>
      </c>
      <c r="AC1370" t="s">
        <v>366</v>
      </c>
      <c r="AD1370" s="176">
        <v>1.7</v>
      </c>
    </row>
    <row r="1371" spans="1:31" x14ac:dyDescent="0.35">
      <c r="A1371" t="s">
        <v>432</v>
      </c>
      <c r="B1371">
        <v>1148</v>
      </c>
      <c r="C1371" t="s">
        <v>3755</v>
      </c>
      <c r="D1371">
        <v>49625</v>
      </c>
      <c r="E1371" t="s">
        <v>3755</v>
      </c>
      <c r="F1371" t="s">
        <v>396</v>
      </c>
      <c r="H1371">
        <v>1.7</v>
      </c>
      <c r="I1371">
        <v>0.8</v>
      </c>
      <c r="K1371" t="s">
        <v>296</v>
      </c>
      <c r="L1371" t="s">
        <v>397</v>
      </c>
      <c r="M1371" t="s">
        <v>398</v>
      </c>
      <c r="N1371" t="s">
        <v>426</v>
      </c>
      <c r="O1371">
        <v>1</v>
      </c>
      <c r="P1371" t="s">
        <v>306</v>
      </c>
      <c r="Q1371" s="164">
        <v>32882</v>
      </c>
      <c r="R1371" s="164">
        <v>33117</v>
      </c>
      <c r="T1371" t="s">
        <v>3756</v>
      </c>
      <c r="V1371" t="s">
        <v>3757</v>
      </c>
      <c r="W1371" t="s">
        <v>3758</v>
      </c>
      <c r="X1371" t="s">
        <v>3759</v>
      </c>
      <c r="Y1371" t="s">
        <v>3760</v>
      </c>
      <c r="Z1371" t="s">
        <v>3765</v>
      </c>
      <c r="AC1371" t="s">
        <v>366</v>
      </c>
      <c r="AD1371" s="176">
        <v>1.7</v>
      </c>
    </row>
    <row r="1372" spans="1:31" x14ac:dyDescent="0.35">
      <c r="A1372" t="s">
        <v>584</v>
      </c>
      <c r="B1372">
        <v>1147</v>
      </c>
      <c r="C1372" t="s">
        <v>3755</v>
      </c>
      <c r="D1372">
        <v>49625</v>
      </c>
      <c r="E1372" t="s">
        <v>3755</v>
      </c>
      <c r="F1372" t="s">
        <v>396</v>
      </c>
      <c r="H1372">
        <v>1.7</v>
      </c>
      <c r="I1372">
        <v>0.8</v>
      </c>
      <c r="K1372" t="s">
        <v>404</v>
      </c>
      <c r="L1372" t="s">
        <v>2197</v>
      </c>
      <c r="M1372" t="s">
        <v>398</v>
      </c>
      <c r="N1372" t="s">
        <v>426</v>
      </c>
      <c r="O1372">
        <v>1</v>
      </c>
      <c r="P1372" t="s">
        <v>306</v>
      </c>
      <c r="Q1372" s="164">
        <v>31421</v>
      </c>
      <c r="R1372" s="164">
        <v>31656</v>
      </c>
      <c r="S1372" s="164">
        <v>42248</v>
      </c>
      <c r="T1372" t="s">
        <v>3756</v>
      </c>
      <c r="V1372" t="s">
        <v>3757</v>
      </c>
      <c r="W1372" t="s">
        <v>3758</v>
      </c>
      <c r="X1372" t="s">
        <v>3759</v>
      </c>
      <c r="Y1372" t="s">
        <v>3760</v>
      </c>
      <c r="Z1372" t="s">
        <v>3766</v>
      </c>
      <c r="AC1372" t="s">
        <v>366</v>
      </c>
      <c r="AD1372" s="176">
        <v>1.7</v>
      </c>
    </row>
    <row r="1373" spans="1:31" x14ac:dyDescent="0.35">
      <c r="A1373" t="s">
        <v>403</v>
      </c>
      <c r="B1373">
        <v>1059</v>
      </c>
      <c r="C1373" t="s">
        <v>3755</v>
      </c>
      <c r="D1373">
        <v>49625</v>
      </c>
      <c r="E1373" t="s">
        <v>3755</v>
      </c>
      <c r="F1373" t="s">
        <v>396</v>
      </c>
      <c r="H1373">
        <v>1.7</v>
      </c>
      <c r="I1373">
        <v>0.8</v>
      </c>
      <c r="K1373" t="s">
        <v>404</v>
      </c>
      <c r="L1373" t="s">
        <v>397</v>
      </c>
      <c r="M1373" t="s">
        <v>398</v>
      </c>
      <c r="N1373" t="s">
        <v>426</v>
      </c>
      <c r="O1373">
        <v>1</v>
      </c>
      <c r="P1373" t="s">
        <v>306</v>
      </c>
      <c r="Q1373" s="164">
        <v>31421</v>
      </c>
      <c r="R1373" s="164">
        <v>31656</v>
      </c>
      <c r="S1373" s="164">
        <v>39190</v>
      </c>
      <c r="T1373" t="s">
        <v>3756</v>
      </c>
      <c r="V1373" t="s">
        <v>3757</v>
      </c>
      <c r="W1373" t="s">
        <v>3758</v>
      </c>
      <c r="X1373" t="s">
        <v>3759</v>
      </c>
      <c r="Y1373" t="s">
        <v>3760</v>
      </c>
      <c r="Z1373" t="s">
        <v>3767</v>
      </c>
      <c r="AC1373" t="s">
        <v>366</v>
      </c>
      <c r="AD1373" s="176">
        <v>1.7</v>
      </c>
    </row>
    <row r="1374" spans="1:31" x14ac:dyDescent="0.35">
      <c r="A1374" t="s">
        <v>494</v>
      </c>
      <c r="B1374">
        <v>1090</v>
      </c>
      <c r="C1374" t="s">
        <v>3755</v>
      </c>
      <c r="D1374">
        <v>49625</v>
      </c>
      <c r="E1374" t="s">
        <v>3755</v>
      </c>
      <c r="F1374" t="s">
        <v>396</v>
      </c>
      <c r="H1374">
        <v>1.7</v>
      </c>
      <c r="I1374">
        <v>0.8</v>
      </c>
      <c r="K1374" t="s">
        <v>404</v>
      </c>
      <c r="L1374" t="s">
        <v>753</v>
      </c>
      <c r="M1374" t="s">
        <v>398</v>
      </c>
      <c r="N1374" t="s">
        <v>426</v>
      </c>
      <c r="O1374">
        <v>1</v>
      </c>
      <c r="P1374" t="s">
        <v>306</v>
      </c>
      <c r="Q1374" s="164">
        <v>31421</v>
      </c>
      <c r="R1374" s="164">
        <v>31656</v>
      </c>
      <c r="S1374" s="164">
        <v>33117</v>
      </c>
      <c r="T1374" t="s">
        <v>3756</v>
      </c>
      <c r="V1374" t="s">
        <v>3757</v>
      </c>
      <c r="W1374" t="s">
        <v>3758</v>
      </c>
      <c r="X1374" t="s">
        <v>3759</v>
      </c>
      <c r="Y1374" t="s">
        <v>3760</v>
      </c>
      <c r="Z1374" t="s">
        <v>3768</v>
      </c>
      <c r="AC1374" t="s">
        <v>366</v>
      </c>
      <c r="AD1374" s="176">
        <v>1.7</v>
      </c>
    </row>
    <row r="1375" spans="1:31" x14ac:dyDescent="0.35">
      <c r="A1375" t="s">
        <v>494</v>
      </c>
      <c r="B1375">
        <v>1098</v>
      </c>
      <c r="C1375" t="s">
        <v>3755</v>
      </c>
      <c r="D1375">
        <v>49625</v>
      </c>
      <c r="E1375" t="s">
        <v>3755</v>
      </c>
      <c r="F1375" t="s">
        <v>396</v>
      </c>
      <c r="H1375">
        <v>1.7</v>
      </c>
      <c r="I1375">
        <v>0.8</v>
      </c>
      <c r="K1375" t="s">
        <v>404</v>
      </c>
      <c r="L1375" t="s">
        <v>397</v>
      </c>
      <c r="M1375" t="s">
        <v>398</v>
      </c>
      <c r="N1375" t="s">
        <v>426</v>
      </c>
      <c r="O1375">
        <v>1</v>
      </c>
      <c r="P1375" t="s">
        <v>306</v>
      </c>
      <c r="Q1375" s="164">
        <v>32517</v>
      </c>
      <c r="R1375" s="164">
        <v>32752</v>
      </c>
      <c r="S1375" s="164">
        <v>40787</v>
      </c>
      <c r="T1375" t="s">
        <v>3756</v>
      </c>
      <c r="V1375" t="s">
        <v>3757</v>
      </c>
      <c r="W1375" t="s">
        <v>3758</v>
      </c>
      <c r="X1375" t="s">
        <v>3759</v>
      </c>
      <c r="Y1375" t="s">
        <v>3760</v>
      </c>
      <c r="Z1375" t="s">
        <v>3769</v>
      </c>
      <c r="AC1375" t="s">
        <v>366</v>
      </c>
      <c r="AD1375" s="176">
        <v>1.7</v>
      </c>
    </row>
    <row r="1376" spans="1:31" x14ac:dyDescent="0.35">
      <c r="A1376" t="s">
        <v>414</v>
      </c>
      <c r="B1376">
        <v>1212</v>
      </c>
      <c r="C1376" t="s">
        <v>3755</v>
      </c>
      <c r="D1376">
        <v>49625</v>
      </c>
      <c r="E1376" t="s">
        <v>3755</v>
      </c>
      <c r="F1376" t="s">
        <v>396</v>
      </c>
      <c r="H1376">
        <v>1.7</v>
      </c>
      <c r="I1376">
        <v>0.8</v>
      </c>
      <c r="K1376" t="s">
        <v>404</v>
      </c>
      <c r="L1376" t="s">
        <v>397</v>
      </c>
      <c r="M1376" t="s">
        <v>398</v>
      </c>
      <c r="N1376" t="s">
        <v>426</v>
      </c>
      <c r="O1376">
        <v>1</v>
      </c>
      <c r="P1376" t="s">
        <v>306</v>
      </c>
      <c r="Q1376" t="s">
        <v>2707</v>
      </c>
      <c r="R1376" s="164">
        <v>38961</v>
      </c>
      <c r="S1376" s="164">
        <v>45536</v>
      </c>
      <c r="T1376" t="s">
        <v>3756</v>
      </c>
      <c r="V1376" t="s">
        <v>3757</v>
      </c>
      <c r="W1376" t="s">
        <v>3758</v>
      </c>
      <c r="X1376" t="s">
        <v>3759</v>
      </c>
      <c r="Y1376" t="s">
        <v>3760</v>
      </c>
      <c r="Z1376" t="s">
        <v>3770</v>
      </c>
      <c r="AC1376" t="s">
        <v>366</v>
      </c>
      <c r="AD1376" s="176">
        <v>1.7</v>
      </c>
    </row>
    <row r="1377" spans="1:31" x14ac:dyDescent="0.35">
      <c r="A1377" t="s">
        <v>314</v>
      </c>
      <c r="B1377">
        <v>1152</v>
      </c>
      <c r="C1377" t="s">
        <v>3771</v>
      </c>
      <c r="D1377">
        <v>49625</v>
      </c>
      <c r="E1377" t="s">
        <v>3755</v>
      </c>
      <c r="F1377" t="s">
        <v>396</v>
      </c>
      <c r="H1377">
        <v>1.7</v>
      </c>
      <c r="I1377">
        <v>0.8</v>
      </c>
      <c r="K1377" t="s">
        <v>843</v>
      </c>
      <c r="L1377" t="s">
        <v>397</v>
      </c>
      <c r="M1377" t="s">
        <v>398</v>
      </c>
      <c r="N1377" t="s">
        <v>426</v>
      </c>
      <c r="O1377">
        <v>1</v>
      </c>
      <c r="P1377" t="s">
        <v>306</v>
      </c>
      <c r="Q1377" s="164">
        <v>31778</v>
      </c>
      <c r="R1377" s="164">
        <v>31778</v>
      </c>
      <c r="T1377" t="s">
        <v>3756</v>
      </c>
      <c r="V1377" t="s">
        <v>3757</v>
      </c>
      <c r="W1377" t="s">
        <v>3758</v>
      </c>
      <c r="X1377" t="s">
        <v>3759</v>
      </c>
      <c r="Y1377" t="s">
        <v>3760</v>
      </c>
      <c r="Z1377" t="s">
        <v>3772</v>
      </c>
      <c r="AC1377" t="s">
        <v>366</v>
      </c>
      <c r="AD1377" s="176">
        <v>1.7</v>
      </c>
    </row>
    <row r="1378" spans="1:31" x14ac:dyDescent="0.35">
      <c r="A1378" t="s">
        <v>438</v>
      </c>
      <c r="B1378">
        <v>1187</v>
      </c>
      <c r="C1378" t="s">
        <v>3755</v>
      </c>
      <c r="D1378">
        <v>49625</v>
      </c>
      <c r="E1378" t="s">
        <v>3755</v>
      </c>
      <c r="F1378" t="s">
        <v>396</v>
      </c>
      <c r="H1378">
        <v>1.7</v>
      </c>
      <c r="I1378">
        <v>0.8</v>
      </c>
      <c r="K1378" t="s">
        <v>404</v>
      </c>
      <c r="L1378" t="s">
        <v>397</v>
      </c>
      <c r="M1378" t="s">
        <v>398</v>
      </c>
      <c r="N1378" t="s">
        <v>426</v>
      </c>
      <c r="O1378">
        <v>1</v>
      </c>
      <c r="P1378" t="s">
        <v>306</v>
      </c>
      <c r="Q1378" s="164">
        <v>38361</v>
      </c>
      <c r="R1378" s="164">
        <v>38596</v>
      </c>
      <c r="S1378" s="164">
        <v>42979</v>
      </c>
      <c r="T1378" t="s">
        <v>3756</v>
      </c>
      <c r="V1378" t="s">
        <v>3757</v>
      </c>
      <c r="W1378" t="s">
        <v>3758</v>
      </c>
      <c r="X1378" t="s">
        <v>3759</v>
      </c>
      <c r="Y1378" t="s">
        <v>3760</v>
      </c>
      <c r="Z1378" t="s">
        <v>3773</v>
      </c>
      <c r="AC1378" t="s">
        <v>366</v>
      </c>
      <c r="AD1378" s="176">
        <v>1.7</v>
      </c>
    </row>
    <row r="1379" spans="1:31" x14ac:dyDescent="0.35">
      <c r="A1379" t="s">
        <v>447</v>
      </c>
      <c r="B1379">
        <v>1318</v>
      </c>
      <c r="C1379" t="s">
        <v>3774</v>
      </c>
      <c r="D1379">
        <v>49649</v>
      </c>
      <c r="E1379" t="s">
        <v>3774</v>
      </c>
      <c r="F1379" t="s">
        <v>396</v>
      </c>
      <c r="G1379" s="163">
        <v>2708.08</v>
      </c>
      <c r="H1379" s="174">
        <f t="shared" ref="H1379:H1380" si="53">AD1379</f>
        <v>1.1000000000000001</v>
      </c>
      <c r="I1379">
        <v>0.7</v>
      </c>
      <c r="J1379" t="s">
        <v>1</v>
      </c>
      <c r="K1379" t="s">
        <v>296</v>
      </c>
      <c r="L1379" t="s">
        <v>397</v>
      </c>
      <c r="M1379" t="s">
        <v>398</v>
      </c>
      <c r="N1379" t="s">
        <v>426</v>
      </c>
      <c r="O1379">
        <v>1</v>
      </c>
      <c r="P1379" t="s">
        <v>306</v>
      </c>
      <c r="Q1379" s="164">
        <v>45577</v>
      </c>
      <c r="R1379" s="164">
        <v>45901</v>
      </c>
      <c r="T1379" t="s">
        <v>3775</v>
      </c>
      <c r="V1379" t="s">
        <v>3776</v>
      </c>
      <c r="W1379" t="s">
        <v>3777</v>
      </c>
      <c r="X1379" t="s">
        <v>3774</v>
      </c>
      <c r="Y1379" t="s">
        <v>3776</v>
      </c>
      <c r="Z1379" t="s">
        <v>3778</v>
      </c>
      <c r="AA1379" t="s">
        <v>1</v>
      </c>
      <c r="AB1379" s="164">
        <v>45833</v>
      </c>
      <c r="AC1379" t="s">
        <v>366</v>
      </c>
      <c r="AD1379" s="176">
        <v>1.1000000000000001</v>
      </c>
      <c r="AE1379" s="177" t="s">
        <v>16954</v>
      </c>
    </row>
    <row r="1380" spans="1:31" x14ac:dyDescent="0.35">
      <c r="A1380" t="s">
        <v>305</v>
      </c>
      <c r="B1380">
        <v>1227</v>
      </c>
      <c r="C1380" t="s">
        <v>3779</v>
      </c>
      <c r="D1380">
        <v>49651</v>
      </c>
      <c r="E1380" t="s">
        <v>3779</v>
      </c>
      <c r="F1380" t="s">
        <v>396</v>
      </c>
      <c r="H1380" s="174">
        <f t="shared" si="53"/>
        <v>5.6</v>
      </c>
      <c r="I1380">
        <v>1</v>
      </c>
      <c r="K1380" t="s">
        <v>404</v>
      </c>
      <c r="L1380" t="s">
        <v>397</v>
      </c>
      <c r="M1380" t="s">
        <v>398</v>
      </c>
      <c r="N1380" t="s">
        <v>426</v>
      </c>
      <c r="O1380">
        <v>1</v>
      </c>
      <c r="P1380" t="s">
        <v>306</v>
      </c>
      <c r="Q1380" s="164">
        <v>36169</v>
      </c>
      <c r="R1380" s="164">
        <v>36404</v>
      </c>
      <c r="S1380" s="164">
        <v>42979</v>
      </c>
      <c r="T1380" t="s">
        <v>3780</v>
      </c>
      <c r="V1380" t="s">
        <v>3781</v>
      </c>
      <c r="W1380" t="s">
        <v>3782</v>
      </c>
      <c r="X1380" t="s">
        <v>3779</v>
      </c>
      <c r="Y1380" t="s">
        <v>3781</v>
      </c>
      <c r="Z1380" t="s">
        <v>3783</v>
      </c>
      <c r="AC1380" t="s">
        <v>366</v>
      </c>
      <c r="AD1380" s="176">
        <v>5.6</v>
      </c>
      <c r="AE1380" s="177" t="s">
        <v>16954</v>
      </c>
    </row>
    <row r="1381" spans="1:31" x14ac:dyDescent="0.35">
      <c r="A1381" t="s">
        <v>305</v>
      </c>
      <c r="B1381">
        <v>1243</v>
      </c>
      <c r="C1381" t="s">
        <v>3784</v>
      </c>
      <c r="D1381">
        <v>49652</v>
      </c>
      <c r="E1381" t="s">
        <v>3784</v>
      </c>
      <c r="F1381" t="s">
        <v>396</v>
      </c>
      <c r="H1381">
        <v>2.8</v>
      </c>
      <c r="I1381">
        <v>1.2</v>
      </c>
      <c r="K1381" t="s">
        <v>0</v>
      </c>
      <c r="L1381" t="s">
        <v>397</v>
      </c>
      <c r="M1381" t="s">
        <v>398</v>
      </c>
      <c r="N1381" t="s">
        <v>426</v>
      </c>
      <c r="O1381">
        <v>1</v>
      </c>
      <c r="P1381" t="s">
        <v>306</v>
      </c>
      <c r="Q1381" s="164">
        <v>40917</v>
      </c>
      <c r="R1381" s="164">
        <v>42005</v>
      </c>
      <c r="T1381" t="s">
        <v>3785</v>
      </c>
      <c r="V1381" t="s">
        <v>3786</v>
      </c>
      <c r="W1381" t="s">
        <v>3787</v>
      </c>
      <c r="X1381" t="s">
        <v>3784</v>
      </c>
      <c r="Y1381" t="s">
        <v>3786</v>
      </c>
      <c r="Z1381" t="s">
        <v>3788</v>
      </c>
      <c r="AC1381" t="s">
        <v>366</v>
      </c>
      <c r="AD1381" s="176">
        <v>2.9</v>
      </c>
    </row>
    <row r="1382" spans="1:31" x14ac:dyDescent="0.35">
      <c r="A1382" t="s">
        <v>447</v>
      </c>
      <c r="B1382">
        <v>1266</v>
      </c>
      <c r="C1382" t="s">
        <v>3789</v>
      </c>
      <c r="D1382">
        <v>49652</v>
      </c>
      <c r="E1382" t="s">
        <v>3784</v>
      </c>
      <c r="F1382" t="s">
        <v>396</v>
      </c>
      <c r="H1382">
        <v>2.8</v>
      </c>
      <c r="I1382">
        <v>1.2</v>
      </c>
      <c r="K1382" t="s">
        <v>296</v>
      </c>
      <c r="L1382" t="s">
        <v>397</v>
      </c>
      <c r="M1382" t="s">
        <v>398</v>
      </c>
      <c r="N1382" t="s">
        <v>426</v>
      </c>
      <c r="O1382">
        <v>1</v>
      </c>
      <c r="P1382" t="s">
        <v>306</v>
      </c>
      <c r="Q1382" t="s">
        <v>885</v>
      </c>
      <c r="R1382" s="164">
        <v>41996</v>
      </c>
      <c r="T1382" t="s">
        <v>3785</v>
      </c>
      <c r="V1382" t="s">
        <v>3786</v>
      </c>
      <c r="W1382" t="s">
        <v>3787</v>
      </c>
      <c r="X1382" t="s">
        <v>3784</v>
      </c>
      <c r="Y1382" t="s">
        <v>3786</v>
      </c>
      <c r="Z1382" t="s">
        <v>3790</v>
      </c>
      <c r="AC1382" t="s">
        <v>366</v>
      </c>
      <c r="AD1382" s="176">
        <v>2.9</v>
      </c>
    </row>
    <row r="1383" spans="1:31" x14ac:dyDescent="0.35">
      <c r="A1383" t="s">
        <v>447</v>
      </c>
      <c r="B1383">
        <v>1261</v>
      </c>
      <c r="C1383" t="s">
        <v>3789</v>
      </c>
      <c r="D1383">
        <v>49653</v>
      </c>
      <c r="E1383" t="s">
        <v>3789</v>
      </c>
      <c r="F1383" t="s">
        <v>396</v>
      </c>
      <c r="H1383" s="174">
        <f t="shared" ref="H1383:H1390" si="54">AD1383</f>
        <v>1</v>
      </c>
      <c r="I1383">
        <v>0.8</v>
      </c>
      <c r="K1383" t="s">
        <v>404</v>
      </c>
      <c r="L1383" t="s">
        <v>397</v>
      </c>
      <c r="M1383" t="s">
        <v>398</v>
      </c>
      <c r="N1383" t="s">
        <v>426</v>
      </c>
      <c r="O1383">
        <v>1</v>
      </c>
      <c r="P1383" t="s">
        <v>306</v>
      </c>
      <c r="Q1383" t="s">
        <v>3791</v>
      </c>
      <c r="R1383" s="164">
        <v>41518</v>
      </c>
      <c r="S1383" s="164">
        <v>45536</v>
      </c>
      <c r="T1383" t="s">
        <v>3792</v>
      </c>
      <c r="V1383" t="s">
        <v>3793</v>
      </c>
      <c r="W1383" t="s">
        <v>3787</v>
      </c>
      <c r="X1383" t="s">
        <v>3784</v>
      </c>
      <c r="Y1383" t="s">
        <v>3786</v>
      </c>
      <c r="Z1383" t="s">
        <v>3794</v>
      </c>
      <c r="AC1383" t="s">
        <v>366</v>
      </c>
      <c r="AD1383" s="176">
        <v>1</v>
      </c>
      <c r="AE1383" s="177" t="s">
        <v>16954</v>
      </c>
    </row>
    <row r="1384" spans="1:31" x14ac:dyDescent="0.35">
      <c r="A1384" t="s">
        <v>305</v>
      </c>
      <c r="B1384">
        <v>1151</v>
      </c>
      <c r="C1384" t="s">
        <v>3795</v>
      </c>
      <c r="D1384">
        <v>49804</v>
      </c>
      <c r="E1384" t="s">
        <v>3795</v>
      </c>
      <c r="F1384" t="s">
        <v>396</v>
      </c>
      <c r="H1384" s="174">
        <f t="shared" si="54"/>
        <v>1</v>
      </c>
      <c r="I1384">
        <v>0.4</v>
      </c>
      <c r="K1384" t="s">
        <v>404</v>
      </c>
      <c r="L1384" t="s">
        <v>3796</v>
      </c>
      <c r="M1384" t="s">
        <v>398</v>
      </c>
      <c r="N1384" t="s">
        <v>351</v>
      </c>
      <c r="O1384">
        <v>0.25</v>
      </c>
      <c r="P1384" t="s">
        <v>306</v>
      </c>
      <c r="Q1384" s="164">
        <v>32882</v>
      </c>
      <c r="R1384" s="164">
        <v>33117</v>
      </c>
      <c r="S1384" s="164">
        <v>39189</v>
      </c>
      <c r="T1384" t="s">
        <v>3797</v>
      </c>
      <c r="V1384" t="s">
        <v>3798</v>
      </c>
      <c r="W1384" t="s">
        <v>3799</v>
      </c>
      <c r="X1384" t="s">
        <v>3795</v>
      </c>
      <c r="Y1384" t="s">
        <v>3798</v>
      </c>
      <c r="Z1384" t="s">
        <v>3800</v>
      </c>
      <c r="AC1384" t="s">
        <v>357</v>
      </c>
      <c r="AD1384" s="176">
        <v>1</v>
      </c>
      <c r="AE1384" s="177" t="s">
        <v>16954</v>
      </c>
    </row>
    <row r="1385" spans="1:31" x14ac:dyDescent="0.35">
      <c r="A1385" t="s">
        <v>469</v>
      </c>
      <c r="B1385">
        <v>1123</v>
      </c>
      <c r="C1385" t="s">
        <v>3795</v>
      </c>
      <c r="D1385">
        <v>49804</v>
      </c>
      <c r="E1385" t="s">
        <v>3795</v>
      </c>
      <c r="F1385" t="s">
        <v>396</v>
      </c>
      <c r="H1385" s="174">
        <f t="shared" si="54"/>
        <v>1</v>
      </c>
      <c r="I1385">
        <v>0.4</v>
      </c>
      <c r="K1385" t="s">
        <v>404</v>
      </c>
      <c r="L1385" t="s">
        <v>3796</v>
      </c>
      <c r="M1385" t="s">
        <v>398</v>
      </c>
      <c r="N1385" t="s">
        <v>351</v>
      </c>
      <c r="O1385">
        <v>0.25</v>
      </c>
      <c r="P1385" t="s">
        <v>306</v>
      </c>
      <c r="Q1385" s="164">
        <v>33604</v>
      </c>
      <c r="R1385" s="164">
        <v>33604</v>
      </c>
      <c r="S1385" s="164">
        <v>39185</v>
      </c>
      <c r="T1385" t="s">
        <v>3797</v>
      </c>
      <c r="V1385" t="s">
        <v>3798</v>
      </c>
      <c r="W1385" t="s">
        <v>3799</v>
      </c>
      <c r="X1385" t="s">
        <v>3795</v>
      </c>
      <c r="Y1385" t="s">
        <v>3798</v>
      </c>
      <c r="Z1385" t="s">
        <v>3801</v>
      </c>
      <c r="AC1385" t="s">
        <v>357</v>
      </c>
      <c r="AD1385" s="176">
        <v>1</v>
      </c>
      <c r="AE1385" s="177" t="s">
        <v>16954</v>
      </c>
    </row>
    <row r="1386" spans="1:31" x14ac:dyDescent="0.35">
      <c r="A1386" t="s">
        <v>476</v>
      </c>
      <c r="B1386">
        <v>1150</v>
      </c>
      <c r="C1386" t="s">
        <v>3802</v>
      </c>
      <c r="D1386">
        <v>49804</v>
      </c>
      <c r="E1386" t="s">
        <v>3795</v>
      </c>
      <c r="F1386" t="s">
        <v>396</v>
      </c>
      <c r="H1386" s="174">
        <f t="shared" si="54"/>
        <v>1</v>
      </c>
      <c r="I1386">
        <v>0.4</v>
      </c>
      <c r="K1386" t="s">
        <v>296</v>
      </c>
      <c r="L1386" t="s">
        <v>1354</v>
      </c>
      <c r="M1386" t="s">
        <v>398</v>
      </c>
      <c r="N1386" t="s">
        <v>351</v>
      </c>
      <c r="O1386">
        <v>0.25</v>
      </c>
      <c r="P1386" t="s">
        <v>306</v>
      </c>
      <c r="Q1386" s="164">
        <v>33247</v>
      </c>
      <c r="R1386" s="164">
        <v>33482</v>
      </c>
      <c r="T1386" t="s">
        <v>3797</v>
      </c>
      <c r="V1386" t="s">
        <v>3798</v>
      </c>
      <c r="W1386" t="s">
        <v>3799</v>
      </c>
      <c r="X1386" t="s">
        <v>3795</v>
      </c>
      <c r="Y1386" t="s">
        <v>3798</v>
      </c>
      <c r="Z1386" t="s">
        <v>3803</v>
      </c>
      <c r="AA1386" t="s">
        <v>1</v>
      </c>
      <c r="AC1386" t="s">
        <v>357</v>
      </c>
      <c r="AD1386" s="176">
        <v>1</v>
      </c>
      <c r="AE1386" s="177" t="s">
        <v>16954</v>
      </c>
    </row>
    <row r="1387" spans="1:31" x14ac:dyDescent="0.35">
      <c r="A1387" t="s">
        <v>584</v>
      </c>
      <c r="B1387">
        <v>1136</v>
      </c>
      <c r="C1387" t="s">
        <v>3804</v>
      </c>
      <c r="D1387">
        <v>49804</v>
      </c>
      <c r="E1387" t="s">
        <v>3795</v>
      </c>
      <c r="F1387" t="s">
        <v>396</v>
      </c>
      <c r="H1387" s="174">
        <f t="shared" si="54"/>
        <v>1</v>
      </c>
      <c r="I1387">
        <v>0.4</v>
      </c>
      <c r="K1387" t="s">
        <v>404</v>
      </c>
      <c r="L1387" t="s">
        <v>397</v>
      </c>
      <c r="M1387" t="s">
        <v>398</v>
      </c>
      <c r="N1387" t="s">
        <v>351</v>
      </c>
      <c r="O1387">
        <v>0.25</v>
      </c>
      <c r="P1387" t="s">
        <v>306</v>
      </c>
      <c r="Q1387" s="164">
        <v>31056</v>
      </c>
      <c r="R1387" s="164">
        <v>31291</v>
      </c>
      <c r="S1387" s="164">
        <v>34059</v>
      </c>
      <c r="T1387" t="s">
        <v>3797</v>
      </c>
      <c r="V1387" t="s">
        <v>3798</v>
      </c>
      <c r="W1387" t="s">
        <v>3799</v>
      </c>
      <c r="X1387" t="s">
        <v>3795</v>
      </c>
      <c r="Y1387" t="s">
        <v>3798</v>
      </c>
      <c r="Z1387" t="s">
        <v>3805</v>
      </c>
      <c r="AC1387" t="s">
        <v>357</v>
      </c>
      <c r="AD1387" s="176">
        <v>1</v>
      </c>
      <c r="AE1387" s="177" t="s">
        <v>16954</v>
      </c>
    </row>
    <row r="1388" spans="1:31" x14ac:dyDescent="0.35">
      <c r="A1388" t="s">
        <v>584</v>
      </c>
      <c r="B1388">
        <v>1137</v>
      </c>
      <c r="C1388" t="s">
        <v>3806</v>
      </c>
      <c r="D1388">
        <v>49804</v>
      </c>
      <c r="E1388" t="s">
        <v>3795</v>
      </c>
      <c r="F1388" t="s">
        <v>396</v>
      </c>
      <c r="H1388" s="174">
        <f t="shared" si="54"/>
        <v>1</v>
      </c>
      <c r="I1388">
        <v>0.4</v>
      </c>
      <c r="K1388" t="s">
        <v>404</v>
      </c>
      <c r="L1388" t="s">
        <v>397</v>
      </c>
      <c r="M1388" t="s">
        <v>398</v>
      </c>
      <c r="N1388" t="s">
        <v>351</v>
      </c>
      <c r="O1388">
        <v>0.25</v>
      </c>
      <c r="P1388" t="s">
        <v>306</v>
      </c>
      <c r="Q1388" s="164">
        <v>31056</v>
      </c>
      <c r="R1388" s="164">
        <v>31291</v>
      </c>
      <c r="S1388" s="164">
        <v>34059</v>
      </c>
      <c r="T1388" t="s">
        <v>3797</v>
      </c>
      <c r="V1388" t="s">
        <v>3798</v>
      </c>
      <c r="W1388" t="s">
        <v>3799</v>
      </c>
      <c r="X1388" t="s">
        <v>3795</v>
      </c>
      <c r="Y1388" t="s">
        <v>3798</v>
      </c>
      <c r="Z1388" t="s">
        <v>3807</v>
      </c>
      <c r="AC1388" t="s">
        <v>357</v>
      </c>
      <c r="AD1388" s="176">
        <v>1</v>
      </c>
      <c r="AE1388" s="177" t="s">
        <v>16954</v>
      </c>
    </row>
    <row r="1389" spans="1:31" x14ac:dyDescent="0.35">
      <c r="A1389" t="s">
        <v>419</v>
      </c>
      <c r="B1389">
        <v>1095</v>
      </c>
      <c r="C1389" t="s">
        <v>3795</v>
      </c>
      <c r="D1389">
        <v>49804</v>
      </c>
      <c r="E1389" t="s">
        <v>3795</v>
      </c>
      <c r="F1389" t="s">
        <v>396</v>
      </c>
      <c r="H1389" s="174">
        <f t="shared" si="54"/>
        <v>1</v>
      </c>
      <c r="I1389">
        <v>0.4</v>
      </c>
      <c r="K1389" t="s">
        <v>404</v>
      </c>
      <c r="L1389" t="s">
        <v>3808</v>
      </c>
      <c r="M1389" t="s">
        <v>398</v>
      </c>
      <c r="N1389" t="s">
        <v>351</v>
      </c>
      <c r="O1389">
        <v>0.25</v>
      </c>
      <c r="P1389" t="s">
        <v>306</v>
      </c>
      <c r="Q1389" s="164">
        <v>32882</v>
      </c>
      <c r="R1389" s="164">
        <v>33117</v>
      </c>
      <c r="S1389" s="164">
        <v>39217</v>
      </c>
      <c r="T1389" t="s">
        <v>3797</v>
      </c>
      <c r="V1389" t="s">
        <v>3798</v>
      </c>
      <c r="W1389" t="s">
        <v>3799</v>
      </c>
      <c r="X1389" t="s">
        <v>3795</v>
      </c>
      <c r="Y1389" t="s">
        <v>3798</v>
      </c>
      <c r="Z1389" t="s">
        <v>3809</v>
      </c>
      <c r="AC1389" t="s">
        <v>357</v>
      </c>
      <c r="AD1389" s="176">
        <v>1</v>
      </c>
      <c r="AE1389" s="177" t="s">
        <v>16954</v>
      </c>
    </row>
    <row r="1390" spans="1:31" x14ac:dyDescent="0.35">
      <c r="A1390" t="s">
        <v>499</v>
      </c>
      <c r="B1390">
        <v>1137</v>
      </c>
      <c r="C1390" t="s">
        <v>3795</v>
      </c>
      <c r="D1390">
        <v>49804</v>
      </c>
      <c r="E1390" t="s">
        <v>3795</v>
      </c>
      <c r="F1390" t="s">
        <v>396</v>
      </c>
      <c r="H1390" s="174">
        <f t="shared" si="54"/>
        <v>1</v>
      </c>
      <c r="I1390">
        <v>0.4</v>
      </c>
      <c r="K1390" t="s">
        <v>404</v>
      </c>
      <c r="L1390" t="s">
        <v>1196</v>
      </c>
      <c r="M1390" t="s">
        <v>398</v>
      </c>
      <c r="N1390" t="s">
        <v>351</v>
      </c>
      <c r="O1390">
        <v>0.25</v>
      </c>
      <c r="P1390" t="s">
        <v>306</v>
      </c>
      <c r="Q1390" s="164">
        <v>33612</v>
      </c>
      <c r="R1390" s="164">
        <v>33848</v>
      </c>
      <c r="S1390" s="164">
        <v>39195</v>
      </c>
      <c r="T1390" t="s">
        <v>3797</v>
      </c>
      <c r="V1390" t="s">
        <v>3798</v>
      </c>
      <c r="W1390" t="s">
        <v>3799</v>
      </c>
      <c r="X1390" t="s">
        <v>3795</v>
      </c>
      <c r="Y1390" t="s">
        <v>3798</v>
      </c>
      <c r="Z1390" t="s">
        <v>3810</v>
      </c>
      <c r="AC1390" t="s">
        <v>357</v>
      </c>
      <c r="AD1390" s="176">
        <v>1</v>
      </c>
      <c r="AE1390" s="177" t="s">
        <v>16954</v>
      </c>
    </row>
    <row r="1391" spans="1:31" x14ac:dyDescent="0.35">
      <c r="A1391" t="s">
        <v>454</v>
      </c>
      <c r="B1391">
        <v>1013</v>
      </c>
      <c r="C1391" t="s">
        <v>3811</v>
      </c>
      <c r="D1391">
        <v>50100</v>
      </c>
      <c r="E1391" t="s">
        <v>3811</v>
      </c>
      <c r="F1391" t="s">
        <v>3812</v>
      </c>
      <c r="H1391">
        <v>1</v>
      </c>
      <c r="I1391">
        <v>2</v>
      </c>
      <c r="K1391" t="s">
        <v>843</v>
      </c>
      <c r="L1391" t="s">
        <v>753</v>
      </c>
      <c r="M1391" t="s">
        <v>398</v>
      </c>
      <c r="N1391" t="s">
        <v>399</v>
      </c>
      <c r="O1391">
        <v>2</v>
      </c>
      <c r="P1391" t="s">
        <v>306</v>
      </c>
      <c r="Q1391" t="s">
        <v>786</v>
      </c>
      <c r="R1391" s="164">
        <v>34392</v>
      </c>
      <c r="T1391" t="s">
        <v>300</v>
      </c>
      <c r="V1391" t="s">
        <v>3813</v>
      </c>
      <c r="W1391" t="s">
        <v>3814</v>
      </c>
      <c r="X1391" t="s">
        <v>3811</v>
      </c>
      <c r="Y1391" t="s">
        <v>3813</v>
      </c>
      <c r="Z1391" t="s">
        <v>3815</v>
      </c>
      <c r="AC1391" t="s">
        <v>308</v>
      </c>
      <c r="AD1391" s="176">
        <v>1</v>
      </c>
    </row>
    <row r="1392" spans="1:31" x14ac:dyDescent="0.35">
      <c r="A1392" t="s">
        <v>454</v>
      </c>
      <c r="B1392">
        <v>1127</v>
      </c>
      <c r="C1392" t="s">
        <v>3811</v>
      </c>
      <c r="D1392">
        <v>50100</v>
      </c>
      <c r="E1392" t="s">
        <v>3811</v>
      </c>
      <c r="F1392" t="s">
        <v>3812</v>
      </c>
      <c r="H1392">
        <v>1</v>
      </c>
      <c r="I1392">
        <v>2</v>
      </c>
      <c r="K1392" t="s">
        <v>295</v>
      </c>
      <c r="L1392" t="s">
        <v>410</v>
      </c>
      <c r="M1392" t="s">
        <v>398</v>
      </c>
      <c r="N1392" t="s">
        <v>399</v>
      </c>
      <c r="O1392">
        <v>2</v>
      </c>
      <c r="P1392" t="s">
        <v>1</v>
      </c>
      <c r="Q1392" s="164">
        <v>32882</v>
      </c>
      <c r="R1392" s="164">
        <v>33117</v>
      </c>
      <c r="S1392" s="164">
        <v>33117</v>
      </c>
      <c r="T1392" t="s">
        <v>300</v>
      </c>
      <c r="V1392" t="s">
        <v>3813</v>
      </c>
      <c r="W1392" t="s">
        <v>3814</v>
      </c>
      <c r="X1392" t="s">
        <v>3811</v>
      </c>
      <c r="Y1392" t="s">
        <v>3813</v>
      </c>
      <c r="Z1392" t="s">
        <v>3816</v>
      </c>
      <c r="AC1392" t="s">
        <v>308</v>
      </c>
      <c r="AD1392" s="176">
        <v>1</v>
      </c>
    </row>
    <row r="1393" spans="1:30" x14ac:dyDescent="0.35">
      <c r="A1393" t="s">
        <v>454</v>
      </c>
      <c r="B1393">
        <v>90001</v>
      </c>
      <c r="C1393" t="s">
        <v>3817</v>
      </c>
      <c r="D1393">
        <v>50100</v>
      </c>
      <c r="E1393" t="s">
        <v>3811</v>
      </c>
      <c r="F1393" t="s">
        <v>3812</v>
      </c>
      <c r="H1393">
        <v>1</v>
      </c>
      <c r="I1393">
        <v>2</v>
      </c>
      <c r="K1393" t="s">
        <v>404</v>
      </c>
      <c r="L1393" t="s">
        <v>410</v>
      </c>
      <c r="M1393" t="s">
        <v>398</v>
      </c>
      <c r="N1393" t="s">
        <v>399</v>
      </c>
      <c r="O1393">
        <v>2</v>
      </c>
      <c r="P1393" t="s">
        <v>306</v>
      </c>
      <c r="Q1393" s="164">
        <v>34337</v>
      </c>
      <c r="R1393" s="164">
        <v>34394</v>
      </c>
      <c r="S1393" s="164">
        <v>34394</v>
      </c>
      <c r="T1393" t="s">
        <v>300</v>
      </c>
      <c r="V1393" t="s">
        <v>3813</v>
      </c>
      <c r="W1393" t="s">
        <v>3814</v>
      </c>
      <c r="X1393" t="s">
        <v>3811</v>
      </c>
      <c r="Y1393" t="s">
        <v>3813</v>
      </c>
      <c r="Z1393" t="s">
        <v>3818</v>
      </c>
      <c r="AC1393" t="s">
        <v>308</v>
      </c>
      <c r="AD1393" s="176">
        <v>1</v>
      </c>
    </row>
    <row r="1394" spans="1:30" x14ac:dyDescent="0.35">
      <c r="A1394" t="s">
        <v>291</v>
      </c>
      <c r="B1394">
        <v>1017</v>
      </c>
      <c r="C1394" t="s">
        <v>3813</v>
      </c>
      <c r="D1394">
        <v>50100</v>
      </c>
      <c r="E1394" t="s">
        <v>3811</v>
      </c>
      <c r="F1394" t="s">
        <v>3812</v>
      </c>
      <c r="H1394">
        <v>1</v>
      </c>
      <c r="I1394">
        <v>2</v>
      </c>
      <c r="K1394" t="s">
        <v>0</v>
      </c>
      <c r="L1394" t="s">
        <v>410</v>
      </c>
      <c r="M1394" t="s">
        <v>398</v>
      </c>
      <c r="N1394" t="s">
        <v>399</v>
      </c>
      <c r="O1394">
        <v>2</v>
      </c>
      <c r="P1394" t="s">
        <v>1</v>
      </c>
      <c r="Q1394" s="164">
        <v>34708</v>
      </c>
      <c r="R1394" s="164">
        <v>34943</v>
      </c>
      <c r="T1394" t="s">
        <v>300</v>
      </c>
      <c r="V1394" t="s">
        <v>3813</v>
      </c>
      <c r="W1394" t="s">
        <v>3814</v>
      </c>
      <c r="X1394" t="s">
        <v>3811</v>
      </c>
      <c r="Y1394" t="s">
        <v>3813</v>
      </c>
      <c r="Z1394" t="s">
        <v>3819</v>
      </c>
      <c r="AC1394" t="s">
        <v>304</v>
      </c>
      <c r="AD1394" s="176">
        <v>1</v>
      </c>
    </row>
    <row r="1395" spans="1:30" x14ac:dyDescent="0.35">
      <c r="A1395" t="s">
        <v>305</v>
      </c>
      <c r="B1395">
        <v>1071</v>
      </c>
      <c r="C1395" t="s">
        <v>3811</v>
      </c>
      <c r="D1395">
        <v>50100</v>
      </c>
      <c r="E1395" t="s">
        <v>3811</v>
      </c>
      <c r="F1395" t="s">
        <v>3812</v>
      </c>
      <c r="H1395">
        <v>1</v>
      </c>
      <c r="I1395">
        <v>2</v>
      </c>
      <c r="K1395" t="s">
        <v>404</v>
      </c>
      <c r="L1395" t="s">
        <v>410</v>
      </c>
      <c r="M1395" t="s">
        <v>398</v>
      </c>
      <c r="N1395" t="s">
        <v>399</v>
      </c>
      <c r="O1395">
        <v>2</v>
      </c>
      <c r="P1395" t="s">
        <v>306</v>
      </c>
      <c r="Q1395" t="s">
        <v>1154</v>
      </c>
      <c r="R1395" s="164">
        <v>39189</v>
      </c>
      <c r="S1395" s="164">
        <v>39189</v>
      </c>
      <c r="T1395" t="s">
        <v>300</v>
      </c>
      <c r="V1395" t="s">
        <v>3813</v>
      </c>
      <c r="W1395" t="s">
        <v>3814</v>
      </c>
      <c r="X1395" t="s">
        <v>3811</v>
      </c>
      <c r="Y1395" t="s">
        <v>3813</v>
      </c>
      <c r="Z1395" t="s">
        <v>3820</v>
      </c>
      <c r="AC1395" t="s">
        <v>308</v>
      </c>
      <c r="AD1395" s="176">
        <v>1</v>
      </c>
    </row>
    <row r="1396" spans="1:30" x14ac:dyDescent="0.35">
      <c r="A1396" t="s">
        <v>305</v>
      </c>
      <c r="B1396">
        <v>1072</v>
      </c>
      <c r="C1396" t="s">
        <v>3811</v>
      </c>
      <c r="D1396">
        <v>50100</v>
      </c>
      <c r="E1396" t="s">
        <v>3811</v>
      </c>
      <c r="F1396" t="s">
        <v>3812</v>
      </c>
      <c r="H1396">
        <v>1</v>
      </c>
      <c r="I1396">
        <v>2</v>
      </c>
      <c r="K1396" t="s">
        <v>295</v>
      </c>
      <c r="L1396" t="s">
        <v>410</v>
      </c>
      <c r="M1396" t="s">
        <v>398</v>
      </c>
      <c r="N1396" t="s">
        <v>399</v>
      </c>
      <c r="O1396">
        <v>2</v>
      </c>
      <c r="P1396" t="s">
        <v>1</v>
      </c>
      <c r="Q1396" s="164">
        <v>34708</v>
      </c>
      <c r="R1396" s="164">
        <v>34943</v>
      </c>
      <c r="S1396" s="164">
        <v>34943</v>
      </c>
      <c r="T1396" t="s">
        <v>300</v>
      </c>
      <c r="V1396" t="s">
        <v>3813</v>
      </c>
      <c r="W1396" t="s">
        <v>3814</v>
      </c>
      <c r="X1396" t="s">
        <v>3811</v>
      </c>
      <c r="Y1396" t="s">
        <v>3813</v>
      </c>
      <c r="Z1396" t="s">
        <v>3821</v>
      </c>
      <c r="AC1396" t="s">
        <v>308</v>
      </c>
      <c r="AD1396" s="176">
        <v>1</v>
      </c>
    </row>
    <row r="1397" spans="1:30" x14ac:dyDescent="0.35">
      <c r="A1397" t="s">
        <v>305</v>
      </c>
      <c r="B1397">
        <v>1284</v>
      </c>
      <c r="C1397" t="s">
        <v>3811</v>
      </c>
      <c r="D1397">
        <v>50100</v>
      </c>
      <c r="E1397" t="s">
        <v>3811</v>
      </c>
      <c r="F1397" t="s">
        <v>3812</v>
      </c>
      <c r="H1397">
        <v>1</v>
      </c>
      <c r="I1397">
        <v>2</v>
      </c>
      <c r="K1397" t="s">
        <v>296</v>
      </c>
      <c r="L1397" t="s">
        <v>753</v>
      </c>
      <c r="M1397" t="s">
        <v>398</v>
      </c>
      <c r="N1397" t="s">
        <v>399</v>
      </c>
      <c r="O1397">
        <v>2</v>
      </c>
      <c r="P1397" t="s">
        <v>306</v>
      </c>
      <c r="Q1397" t="s">
        <v>914</v>
      </c>
      <c r="R1397" s="164">
        <v>40787</v>
      </c>
      <c r="T1397" t="s">
        <v>300</v>
      </c>
      <c r="V1397" t="s">
        <v>3813</v>
      </c>
      <c r="W1397" t="s">
        <v>3814</v>
      </c>
      <c r="X1397" t="s">
        <v>3811</v>
      </c>
      <c r="Y1397" t="s">
        <v>3813</v>
      </c>
      <c r="Z1397" t="s">
        <v>3822</v>
      </c>
      <c r="AC1397" t="s">
        <v>308</v>
      </c>
      <c r="AD1397" s="176">
        <v>1</v>
      </c>
    </row>
    <row r="1398" spans="1:30" x14ac:dyDescent="0.35">
      <c r="A1398" t="s">
        <v>317</v>
      </c>
      <c r="B1398">
        <v>1008</v>
      </c>
      <c r="C1398" t="s">
        <v>3811</v>
      </c>
      <c r="D1398">
        <v>50100</v>
      </c>
      <c r="E1398" t="s">
        <v>3811</v>
      </c>
      <c r="F1398" t="s">
        <v>3812</v>
      </c>
      <c r="H1398">
        <v>1</v>
      </c>
      <c r="I1398">
        <v>2</v>
      </c>
      <c r="K1398" t="s">
        <v>296</v>
      </c>
      <c r="L1398" t="s">
        <v>410</v>
      </c>
      <c r="M1398" t="s">
        <v>398</v>
      </c>
      <c r="N1398" t="s">
        <v>399</v>
      </c>
      <c r="O1398">
        <v>2</v>
      </c>
      <c r="P1398" t="s">
        <v>306</v>
      </c>
      <c r="Q1398" t="s">
        <v>786</v>
      </c>
      <c r="R1398" s="164">
        <v>34392</v>
      </c>
      <c r="T1398" t="s">
        <v>300</v>
      </c>
      <c r="V1398" t="s">
        <v>3813</v>
      </c>
      <c r="W1398" t="s">
        <v>3814</v>
      </c>
      <c r="X1398" t="s">
        <v>3811</v>
      </c>
      <c r="Y1398" t="s">
        <v>3813</v>
      </c>
      <c r="Z1398" t="s">
        <v>3823</v>
      </c>
      <c r="AC1398" t="s">
        <v>308</v>
      </c>
      <c r="AD1398" s="176">
        <v>1</v>
      </c>
    </row>
    <row r="1399" spans="1:30" x14ac:dyDescent="0.35">
      <c r="A1399" t="s">
        <v>408</v>
      </c>
      <c r="B1399">
        <v>1016</v>
      </c>
      <c r="C1399" t="s">
        <v>3811</v>
      </c>
      <c r="D1399">
        <v>50100</v>
      </c>
      <c r="E1399" t="s">
        <v>3811</v>
      </c>
      <c r="F1399" t="s">
        <v>3812</v>
      </c>
      <c r="H1399">
        <v>1</v>
      </c>
      <c r="I1399">
        <v>2</v>
      </c>
      <c r="K1399" t="s">
        <v>296</v>
      </c>
      <c r="L1399" t="s">
        <v>410</v>
      </c>
      <c r="M1399" t="s">
        <v>398</v>
      </c>
      <c r="N1399" t="s">
        <v>399</v>
      </c>
      <c r="O1399">
        <v>2</v>
      </c>
      <c r="P1399" t="s">
        <v>306</v>
      </c>
      <c r="Q1399" t="s">
        <v>786</v>
      </c>
      <c r="R1399" s="164">
        <v>34392</v>
      </c>
      <c r="T1399" t="s">
        <v>300</v>
      </c>
      <c r="V1399" t="s">
        <v>3813</v>
      </c>
      <c r="W1399" t="s">
        <v>3814</v>
      </c>
      <c r="X1399" t="s">
        <v>3811</v>
      </c>
      <c r="Y1399" t="s">
        <v>3813</v>
      </c>
      <c r="Z1399" t="s">
        <v>3824</v>
      </c>
      <c r="AC1399" t="s">
        <v>308</v>
      </c>
      <c r="AD1399" s="176">
        <v>1</v>
      </c>
    </row>
    <row r="1400" spans="1:30" x14ac:dyDescent="0.35">
      <c r="A1400" t="s">
        <v>408</v>
      </c>
      <c r="B1400">
        <v>1019</v>
      </c>
      <c r="C1400" t="s">
        <v>3825</v>
      </c>
      <c r="D1400">
        <v>50100</v>
      </c>
      <c r="E1400" t="s">
        <v>3811</v>
      </c>
      <c r="F1400" t="s">
        <v>3812</v>
      </c>
      <c r="H1400">
        <v>1</v>
      </c>
      <c r="I1400">
        <v>2</v>
      </c>
      <c r="K1400" t="s">
        <v>404</v>
      </c>
      <c r="L1400" t="s">
        <v>410</v>
      </c>
      <c r="M1400" t="s">
        <v>398</v>
      </c>
      <c r="N1400" t="s">
        <v>399</v>
      </c>
      <c r="O1400">
        <v>2</v>
      </c>
      <c r="P1400" t="s">
        <v>306</v>
      </c>
      <c r="Q1400" s="164">
        <v>31415</v>
      </c>
      <c r="R1400" s="164">
        <v>31472</v>
      </c>
      <c r="S1400" s="164">
        <v>31472</v>
      </c>
      <c r="T1400" t="s">
        <v>300</v>
      </c>
      <c r="V1400" t="s">
        <v>3813</v>
      </c>
      <c r="W1400" t="s">
        <v>3814</v>
      </c>
      <c r="X1400" t="s">
        <v>3811</v>
      </c>
      <c r="Y1400" t="s">
        <v>3813</v>
      </c>
      <c r="Z1400" t="s">
        <v>3826</v>
      </c>
      <c r="AC1400" t="s">
        <v>308</v>
      </c>
      <c r="AD1400" s="176">
        <v>1</v>
      </c>
    </row>
    <row r="1401" spans="1:30" x14ac:dyDescent="0.35">
      <c r="A1401" t="s">
        <v>408</v>
      </c>
      <c r="B1401">
        <v>1266</v>
      </c>
      <c r="C1401" t="s">
        <v>3827</v>
      </c>
      <c r="D1401">
        <v>50100</v>
      </c>
      <c r="E1401" t="s">
        <v>3811</v>
      </c>
      <c r="F1401" t="s">
        <v>3812</v>
      </c>
      <c r="H1401">
        <v>1</v>
      </c>
      <c r="I1401">
        <v>2</v>
      </c>
      <c r="K1401" t="s">
        <v>404</v>
      </c>
      <c r="L1401" t="s">
        <v>753</v>
      </c>
      <c r="M1401" t="s">
        <v>398</v>
      </c>
      <c r="N1401" t="s">
        <v>399</v>
      </c>
      <c r="O1401">
        <v>2</v>
      </c>
      <c r="P1401" t="s">
        <v>306</v>
      </c>
      <c r="Q1401" s="164">
        <v>40552</v>
      </c>
      <c r="R1401" s="164">
        <v>40787</v>
      </c>
      <c r="S1401" s="164">
        <v>44713</v>
      </c>
      <c r="T1401" t="s">
        <v>300</v>
      </c>
      <c r="V1401" t="s">
        <v>3813</v>
      </c>
      <c r="W1401" t="s">
        <v>3814</v>
      </c>
      <c r="X1401" t="s">
        <v>3811</v>
      </c>
      <c r="Y1401" t="s">
        <v>3813</v>
      </c>
      <c r="Z1401" t="s">
        <v>3828</v>
      </c>
      <c r="AC1401" t="s">
        <v>308</v>
      </c>
      <c r="AD1401" s="176">
        <v>1</v>
      </c>
    </row>
    <row r="1402" spans="1:30" x14ac:dyDescent="0.35">
      <c r="A1402" t="s">
        <v>469</v>
      </c>
      <c r="B1402">
        <v>1010</v>
      </c>
      <c r="C1402" t="s">
        <v>3811</v>
      </c>
      <c r="D1402">
        <v>50100</v>
      </c>
      <c r="E1402" t="s">
        <v>3811</v>
      </c>
      <c r="F1402" t="s">
        <v>3812</v>
      </c>
      <c r="H1402">
        <v>1</v>
      </c>
      <c r="I1402">
        <v>2</v>
      </c>
      <c r="K1402" t="s">
        <v>296</v>
      </c>
      <c r="L1402" t="s">
        <v>410</v>
      </c>
      <c r="M1402" t="s">
        <v>398</v>
      </c>
      <c r="N1402" t="s">
        <v>399</v>
      </c>
      <c r="O1402">
        <v>2</v>
      </c>
      <c r="P1402" t="s">
        <v>306</v>
      </c>
      <c r="Q1402" t="s">
        <v>786</v>
      </c>
      <c r="R1402" s="164">
        <v>34392</v>
      </c>
      <c r="T1402" t="s">
        <v>300</v>
      </c>
      <c r="V1402" t="s">
        <v>3813</v>
      </c>
      <c r="W1402" t="s">
        <v>3814</v>
      </c>
      <c r="X1402" t="s">
        <v>3811</v>
      </c>
      <c r="Y1402" t="s">
        <v>3813</v>
      </c>
      <c r="Z1402" t="s">
        <v>3829</v>
      </c>
      <c r="AC1402" t="s">
        <v>308</v>
      </c>
      <c r="AD1402" s="176">
        <v>1</v>
      </c>
    </row>
    <row r="1403" spans="1:30" x14ac:dyDescent="0.35">
      <c r="A1403" t="s">
        <v>469</v>
      </c>
      <c r="B1403">
        <v>90002</v>
      </c>
      <c r="C1403" t="s">
        <v>3830</v>
      </c>
      <c r="D1403">
        <v>50100</v>
      </c>
      <c r="E1403" t="s">
        <v>3811</v>
      </c>
      <c r="F1403" t="s">
        <v>3812</v>
      </c>
      <c r="H1403">
        <v>1</v>
      </c>
      <c r="I1403">
        <v>2</v>
      </c>
      <c r="K1403" t="s">
        <v>404</v>
      </c>
      <c r="L1403" t="s">
        <v>753</v>
      </c>
      <c r="M1403" t="s">
        <v>398</v>
      </c>
      <c r="N1403" t="s">
        <v>399</v>
      </c>
      <c r="O1403">
        <v>2</v>
      </c>
      <c r="P1403" t="s">
        <v>306</v>
      </c>
      <c r="Q1403" s="164">
        <v>39825</v>
      </c>
      <c r="R1403" s="164">
        <v>40148</v>
      </c>
      <c r="S1403" s="164">
        <v>40148</v>
      </c>
      <c r="T1403" t="s">
        <v>300</v>
      </c>
      <c r="V1403" t="s">
        <v>3813</v>
      </c>
      <c r="W1403" t="s">
        <v>3814</v>
      </c>
      <c r="X1403" t="s">
        <v>3811</v>
      </c>
      <c r="Y1403" t="s">
        <v>3813</v>
      </c>
      <c r="Z1403" t="s">
        <v>3831</v>
      </c>
      <c r="AC1403" t="s">
        <v>308</v>
      </c>
      <c r="AD1403" s="176">
        <v>1</v>
      </c>
    </row>
    <row r="1404" spans="1:30" x14ac:dyDescent="0.35">
      <c r="A1404" t="s">
        <v>324</v>
      </c>
      <c r="B1404">
        <v>1005</v>
      </c>
      <c r="C1404" t="s">
        <v>3811</v>
      </c>
      <c r="D1404">
        <v>50100</v>
      </c>
      <c r="E1404" t="s">
        <v>3811</v>
      </c>
      <c r="F1404" t="s">
        <v>3812</v>
      </c>
      <c r="H1404">
        <v>1</v>
      </c>
      <c r="I1404">
        <v>2</v>
      </c>
      <c r="K1404" t="s">
        <v>404</v>
      </c>
      <c r="L1404" t="s">
        <v>753</v>
      </c>
      <c r="M1404" t="s">
        <v>398</v>
      </c>
      <c r="N1404" t="s">
        <v>399</v>
      </c>
      <c r="O1404">
        <v>2</v>
      </c>
      <c r="P1404" t="s">
        <v>306</v>
      </c>
      <c r="Q1404" s="164">
        <v>37260</v>
      </c>
      <c r="R1404" s="164">
        <v>37347</v>
      </c>
      <c r="S1404" s="164">
        <v>37347</v>
      </c>
      <c r="T1404" t="s">
        <v>300</v>
      </c>
      <c r="V1404" t="s">
        <v>3813</v>
      </c>
      <c r="W1404" t="s">
        <v>3814</v>
      </c>
      <c r="X1404" t="s">
        <v>3811</v>
      </c>
      <c r="Y1404" t="s">
        <v>3813</v>
      </c>
      <c r="Z1404" t="s">
        <v>3832</v>
      </c>
      <c r="AC1404" t="s">
        <v>308</v>
      </c>
      <c r="AD1404" s="176">
        <v>1</v>
      </c>
    </row>
    <row r="1405" spans="1:30" x14ac:dyDescent="0.35">
      <c r="A1405" t="s">
        <v>309</v>
      </c>
      <c r="B1405">
        <v>1011</v>
      </c>
      <c r="C1405" t="s">
        <v>3811</v>
      </c>
      <c r="D1405">
        <v>50100</v>
      </c>
      <c r="E1405" t="s">
        <v>3811</v>
      </c>
      <c r="F1405" t="s">
        <v>3812</v>
      </c>
      <c r="H1405">
        <v>1</v>
      </c>
      <c r="I1405">
        <v>2</v>
      </c>
      <c r="K1405" t="s">
        <v>296</v>
      </c>
      <c r="L1405" t="s">
        <v>410</v>
      </c>
      <c r="M1405" t="s">
        <v>398</v>
      </c>
      <c r="N1405" t="s">
        <v>399</v>
      </c>
      <c r="O1405">
        <v>2</v>
      </c>
      <c r="P1405" t="s">
        <v>306</v>
      </c>
      <c r="Q1405" t="s">
        <v>786</v>
      </c>
      <c r="R1405" s="164">
        <v>34392</v>
      </c>
      <c r="T1405" t="s">
        <v>300</v>
      </c>
      <c r="V1405" t="s">
        <v>3813</v>
      </c>
      <c r="W1405" t="s">
        <v>3814</v>
      </c>
      <c r="X1405" t="s">
        <v>3811</v>
      </c>
      <c r="Y1405" t="s">
        <v>3813</v>
      </c>
      <c r="Z1405" t="s">
        <v>3833</v>
      </c>
      <c r="AC1405" t="s">
        <v>308</v>
      </c>
      <c r="AD1405" s="176">
        <v>1</v>
      </c>
    </row>
    <row r="1406" spans="1:30" x14ac:dyDescent="0.35">
      <c r="A1406" t="s">
        <v>476</v>
      </c>
      <c r="B1406">
        <v>1000</v>
      </c>
      <c r="C1406" t="s">
        <v>3811</v>
      </c>
      <c r="D1406">
        <v>50100</v>
      </c>
      <c r="E1406" t="s">
        <v>3811</v>
      </c>
      <c r="F1406" t="s">
        <v>3812</v>
      </c>
      <c r="H1406">
        <v>1</v>
      </c>
      <c r="I1406">
        <v>2</v>
      </c>
      <c r="K1406" t="s">
        <v>296</v>
      </c>
      <c r="L1406" t="s">
        <v>410</v>
      </c>
      <c r="M1406" t="s">
        <v>398</v>
      </c>
      <c r="N1406" t="s">
        <v>399</v>
      </c>
      <c r="O1406">
        <v>2</v>
      </c>
      <c r="P1406" t="s">
        <v>306</v>
      </c>
      <c r="Q1406" t="s">
        <v>786</v>
      </c>
      <c r="R1406" s="164">
        <v>34392</v>
      </c>
      <c r="T1406" t="s">
        <v>300</v>
      </c>
      <c r="V1406" t="s">
        <v>3813</v>
      </c>
      <c r="W1406" t="s">
        <v>3814</v>
      </c>
      <c r="X1406" t="s">
        <v>3811</v>
      </c>
      <c r="Y1406" t="s">
        <v>3813</v>
      </c>
      <c r="Z1406" t="s">
        <v>3834</v>
      </c>
      <c r="AC1406" t="s">
        <v>308</v>
      </c>
      <c r="AD1406" s="176">
        <v>1</v>
      </c>
    </row>
    <row r="1407" spans="1:30" x14ac:dyDescent="0.35">
      <c r="A1407" t="s">
        <v>476</v>
      </c>
      <c r="B1407">
        <v>90001</v>
      </c>
      <c r="C1407" t="s">
        <v>3835</v>
      </c>
      <c r="D1407">
        <v>50100</v>
      </c>
      <c r="E1407" t="s">
        <v>3811</v>
      </c>
      <c r="F1407" t="s">
        <v>3812</v>
      </c>
      <c r="H1407">
        <v>1</v>
      </c>
      <c r="I1407">
        <v>2</v>
      </c>
      <c r="K1407" t="s">
        <v>404</v>
      </c>
      <c r="L1407" t="s">
        <v>410</v>
      </c>
      <c r="M1407" t="s">
        <v>398</v>
      </c>
      <c r="N1407" t="s">
        <v>399</v>
      </c>
      <c r="O1407">
        <v>2</v>
      </c>
      <c r="P1407" t="s">
        <v>306</v>
      </c>
      <c r="Q1407" t="s">
        <v>786</v>
      </c>
      <c r="R1407" s="164">
        <v>34392</v>
      </c>
      <c r="T1407" t="s">
        <v>300</v>
      </c>
      <c r="V1407" t="s">
        <v>3813</v>
      </c>
      <c r="W1407" t="s">
        <v>3814</v>
      </c>
      <c r="X1407" t="s">
        <v>3811</v>
      </c>
      <c r="Y1407" t="s">
        <v>3813</v>
      </c>
      <c r="Z1407" t="s">
        <v>3836</v>
      </c>
      <c r="AC1407" t="s">
        <v>308</v>
      </c>
      <c r="AD1407" s="176">
        <v>1</v>
      </c>
    </row>
    <row r="1408" spans="1:30" x14ac:dyDescent="0.35">
      <c r="A1408" t="s">
        <v>482</v>
      </c>
      <c r="B1408">
        <v>1003</v>
      </c>
      <c r="C1408" t="s">
        <v>3811</v>
      </c>
      <c r="D1408">
        <v>50100</v>
      </c>
      <c r="E1408" t="s">
        <v>3811</v>
      </c>
      <c r="F1408" t="s">
        <v>3812</v>
      </c>
      <c r="H1408">
        <v>1</v>
      </c>
      <c r="I1408">
        <v>2</v>
      </c>
      <c r="K1408" t="s">
        <v>296</v>
      </c>
      <c r="L1408" t="s">
        <v>410</v>
      </c>
      <c r="M1408" t="s">
        <v>398</v>
      </c>
      <c r="N1408" t="s">
        <v>399</v>
      </c>
      <c r="O1408">
        <v>2</v>
      </c>
      <c r="P1408" t="s">
        <v>306</v>
      </c>
      <c r="Q1408" t="s">
        <v>786</v>
      </c>
      <c r="R1408" s="164">
        <v>34392</v>
      </c>
      <c r="T1408" t="s">
        <v>300</v>
      </c>
      <c r="V1408" t="s">
        <v>3813</v>
      </c>
      <c r="W1408" t="s">
        <v>3814</v>
      </c>
      <c r="X1408" t="s">
        <v>3811</v>
      </c>
      <c r="Y1408" t="s">
        <v>3813</v>
      </c>
      <c r="Z1408" t="s">
        <v>3837</v>
      </c>
      <c r="AC1408" t="s">
        <v>308</v>
      </c>
      <c r="AD1408" s="176">
        <v>1</v>
      </c>
    </row>
    <row r="1409" spans="1:30" x14ac:dyDescent="0.35">
      <c r="A1409" t="s">
        <v>432</v>
      </c>
      <c r="B1409">
        <v>1008</v>
      </c>
      <c r="C1409" t="s">
        <v>3811</v>
      </c>
      <c r="D1409">
        <v>50100</v>
      </c>
      <c r="E1409" t="s">
        <v>3811</v>
      </c>
      <c r="F1409" t="s">
        <v>3812</v>
      </c>
      <c r="H1409">
        <v>1</v>
      </c>
      <c r="I1409">
        <v>2</v>
      </c>
      <c r="K1409" t="s">
        <v>296</v>
      </c>
      <c r="L1409" t="s">
        <v>753</v>
      </c>
      <c r="M1409" t="s">
        <v>398</v>
      </c>
      <c r="N1409" t="s">
        <v>399</v>
      </c>
      <c r="O1409">
        <v>2</v>
      </c>
      <c r="P1409" t="s">
        <v>306</v>
      </c>
      <c r="Q1409" t="s">
        <v>786</v>
      </c>
      <c r="R1409" s="164">
        <v>34392</v>
      </c>
      <c r="T1409" t="s">
        <v>300</v>
      </c>
      <c r="V1409" t="s">
        <v>3813</v>
      </c>
      <c r="W1409" t="s">
        <v>3814</v>
      </c>
      <c r="X1409" t="s">
        <v>3811</v>
      </c>
      <c r="Y1409" t="s">
        <v>3813</v>
      </c>
      <c r="Z1409" t="s">
        <v>3838</v>
      </c>
      <c r="AC1409" t="s">
        <v>308</v>
      </c>
      <c r="AD1409" s="176">
        <v>1</v>
      </c>
    </row>
    <row r="1410" spans="1:30" x14ac:dyDescent="0.35">
      <c r="A1410" t="s">
        <v>584</v>
      </c>
      <c r="B1410">
        <v>1000</v>
      </c>
      <c r="C1410" t="s">
        <v>3811</v>
      </c>
      <c r="D1410">
        <v>50100</v>
      </c>
      <c r="E1410" t="s">
        <v>3811</v>
      </c>
      <c r="F1410" t="s">
        <v>3812</v>
      </c>
      <c r="H1410">
        <v>1</v>
      </c>
      <c r="I1410">
        <v>2</v>
      </c>
      <c r="K1410" t="s">
        <v>296</v>
      </c>
      <c r="L1410" t="s">
        <v>410</v>
      </c>
      <c r="M1410" t="s">
        <v>398</v>
      </c>
      <c r="N1410" t="s">
        <v>399</v>
      </c>
      <c r="O1410">
        <v>2</v>
      </c>
      <c r="P1410" t="s">
        <v>306</v>
      </c>
      <c r="Q1410" t="s">
        <v>3839</v>
      </c>
      <c r="R1410" s="164">
        <v>36636</v>
      </c>
      <c r="T1410" t="s">
        <v>300</v>
      </c>
      <c r="V1410" t="s">
        <v>3813</v>
      </c>
      <c r="W1410" t="s">
        <v>3814</v>
      </c>
      <c r="X1410" t="s">
        <v>3811</v>
      </c>
      <c r="Y1410" t="s">
        <v>3813</v>
      </c>
      <c r="Z1410" t="s">
        <v>3840</v>
      </c>
      <c r="AC1410" t="s">
        <v>308</v>
      </c>
      <c r="AD1410" s="176">
        <v>1</v>
      </c>
    </row>
    <row r="1411" spans="1:30" x14ac:dyDescent="0.35">
      <c r="A1411" t="s">
        <v>375</v>
      </c>
      <c r="B1411">
        <v>1011</v>
      </c>
      <c r="C1411" t="s">
        <v>3813</v>
      </c>
      <c r="D1411">
        <v>50100</v>
      </c>
      <c r="E1411" t="s">
        <v>3811</v>
      </c>
      <c r="F1411" t="s">
        <v>3812</v>
      </c>
      <c r="H1411">
        <v>1</v>
      </c>
      <c r="I1411">
        <v>2</v>
      </c>
      <c r="K1411" t="s">
        <v>404</v>
      </c>
      <c r="L1411" t="s">
        <v>410</v>
      </c>
      <c r="M1411" t="s">
        <v>398</v>
      </c>
      <c r="N1411" t="s">
        <v>399</v>
      </c>
      <c r="O1411">
        <v>2</v>
      </c>
      <c r="P1411" t="s">
        <v>1</v>
      </c>
      <c r="Q1411" s="164">
        <v>32882</v>
      </c>
      <c r="R1411" s="164">
        <v>33117</v>
      </c>
      <c r="S1411" s="164">
        <v>38231</v>
      </c>
      <c r="T1411" t="s">
        <v>300</v>
      </c>
      <c r="V1411" t="s">
        <v>3813</v>
      </c>
      <c r="W1411" t="s">
        <v>3814</v>
      </c>
      <c r="X1411" t="s">
        <v>3811</v>
      </c>
      <c r="Y1411" t="s">
        <v>3813</v>
      </c>
      <c r="Z1411" t="s">
        <v>3841</v>
      </c>
      <c r="AC1411" t="s">
        <v>304</v>
      </c>
      <c r="AD1411" s="176">
        <v>1</v>
      </c>
    </row>
    <row r="1412" spans="1:30" x14ac:dyDescent="0.35">
      <c r="A1412" t="s">
        <v>375</v>
      </c>
      <c r="B1412">
        <v>1197</v>
      </c>
      <c r="C1412" t="s">
        <v>3813</v>
      </c>
      <c r="D1412">
        <v>50100</v>
      </c>
      <c r="E1412" t="s">
        <v>3811</v>
      </c>
      <c r="F1412" t="s">
        <v>3812</v>
      </c>
      <c r="G1412" s="163">
        <v>2928.64</v>
      </c>
      <c r="H1412">
        <v>1</v>
      </c>
      <c r="I1412">
        <v>2</v>
      </c>
      <c r="J1412" t="s">
        <v>1</v>
      </c>
      <c r="K1412" t="s">
        <v>296</v>
      </c>
      <c r="L1412" t="s">
        <v>753</v>
      </c>
      <c r="M1412" t="s">
        <v>398</v>
      </c>
      <c r="N1412" t="s">
        <v>399</v>
      </c>
      <c r="O1412">
        <v>2</v>
      </c>
      <c r="P1412" t="s">
        <v>1</v>
      </c>
      <c r="Q1412" t="s">
        <v>3842</v>
      </c>
      <c r="R1412" s="164">
        <v>43344</v>
      </c>
      <c r="T1412" t="s">
        <v>300</v>
      </c>
      <c r="V1412" t="s">
        <v>3813</v>
      </c>
      <c r="W1412" t="s">
        <v>3814</v>
      </c>
      <c r="X1412" t="s">
        <v>3811</v>
      </c>
      <c r="Y1412" t="s">
        <v>3813</v>
      </c>
      <c r="Z1412" t="s">
        <v>3843</v>
      </c>
      <c r="AA1412" t="s">
        <v>295</v>
      </c>
      <c r="AB1412" s="164">
        <v>43028</v>
      </c>
      <c r="AC1412" t="s">
        <v>304</v>
      </c>
      <c r="AD1412" s="176">
        <v>1</v>
      </c>
    </row>
    <row r="1413" spans="1:30" x14ac:dyDescent="0.35">
      <c r="A1413" t="s">
        <v>434</v>
      </c>
      <c r="B1413">
        <v>1002</v>
      </c>
      <c r="C1413" t="s">
        <v>3811</v>
      </c>
      <c r="D1413">
        <v>50100</v>
      </c>
      <c r="E1413" t="s">
        <v>3811</v>
      </c>
      <c r="F1413" t="s">
        <v>3812</v>
      </c>
      <c r="H1413">
        <v>1</v>
      </c>
      <c r="I1413">
        <v>2</v>
      </c>
      <c r="K1413" t="s">
        <v>404</v>
      </c>
      <c r="L1413" t="s">
        <v>410</v>
      </c>
      <c r="M1413" t="s">
        <v>398</v>
      </c>
      <c r="N1413" t="s">
        <v>399</v>
      </c>
      <c r="O1413">
        <v>2</v>
      </c>
      <c r="P1413" t="s">
        <v>306</v>
      </c>
      <c r="Q1413" s="164">
        <v>32151</v>
      </c>
      <c r="R1413" s="164">
        <v>32387</v>
      </c>
      <c r="S1413" s="164">
        <v>32387</v>
      </c>
      <c r="T1413" t="s">
        <v>300</v>
      </c>
      <c r="V1413" t="s">
        <v>3813</v>
      </c>
      <c r="W1413" t="s">
        <v>3814</v>
      </c>
      <c r="X1413" t="s">
        <v>3811</v>
      </c>
      <c r="Y1413" t="s">
        <v>3813</v>
      </c>
      <c r="Z1413" t="s">
        <v>3844</v>
      </c>
      <c r="AC1413" t="s">
        <v>308</v>
      </c>
      <c r="AD1413" s="176">
        <v>1</v>
      </c>
    </row>
    <row r="1414" spans="1:30" x14ac:dyDescent="0.35">
      <c r="A1414" t="s">
        <v>434</v>
      </c>
      <c r="B1414">
        <v>1148</v>
      </c>
      <c r="C1414" t="s">
        <v>3811</v>
      </c>
      <c r="D1414">
        <v>50100</v>
      </c>
      <c r="E1414" t="s">
        <v>3811</v>
      </c>
      <c r="F1414" t="s">
        <v>3812</v>
      </c>
      <c r="G1414" s="163">
        <v>2768.41</v>
      </c>
      <c r="H1414">
        <v>1</v>
      </c>
      <c r="I1414">
        <v>2</v>
      </c>
      <c r="J1414" t="s">
        <v>1</v>
      </c>
      <c r="K1414" t="s">
        <v>296</v>
      </c>
      <c r="L1414" t="s">
        <v>753</v>
      </c>
      <c r="M1414" t="s">
        <v>398</v>
      </c>
      <c r="N1414" t="s">
        <v>399</v>
      </c>
      <c r="O1414">
        <v>2</v>
      </c>
      <c r="P1414" t="s">
        <v>306</v>
      </c>
      <c r="Q1414" t="s">
        <v>3104</v>
      </c>
      <c r="R1414" s="164">
        <v>42614</v>
      </c>
      <c r="T1414" t="s">
        <v>300</v>
      </c>
      <c r="V1414" t="s">
        <v>3813</v>
      </c>
      <c r="W1414" t="s">
        <v>3814</v>
      </c>
      <c r="X1414" t="s">
        <v>3811</v>
      </c>
      <c r="Y1414" t="s">
        <v>3813</v>
      </c>
      <c r="Z1414" t="s">
        <v>3845</v>
      </c>
      <c r="AA1414" t="s">
        <v>1</v>
      </c>
      <c r="AB1414" s="164">
        <v>42433</v>
      </c>
      <c r="AC1414" t="s">
        <v>308</v>
      </c>
      <c r="AD1414" s="176">
        <v>1</v>
      </c>
    </row>
    <row r="1415" spans="1:30" x14ac:dyDescent="0.35">
      <c r="A1415" t="s">
        <v>403</v>
      </c>
      <c r="B1415">
        <v>1000</v>
      </c>
      <c r="C1415" t="s">
        <v>3811</v>
      </c>
      <c r="D1415">
        <v>50100</v>
      </c>
      <c r="E1415" t="s">
        <v>3811</v>
      </c>
      <c r="F1415" t="s">
        <v>3812</v>
      </c>
      <c r="H1415">
        <v>1</v>
      </c>
      <c r="I1415">
        <v>2</v>
      </c>
      <c r="K1415" t="s">
        <v>296</v>
      </c>
      <c r="L1415" t="s">
        <v>753</v>
      </c>
      <c r="M1415" t="s">
        <v>398</v>
      </c>
      <c r="N1415" t="s">
        <v>399</v>
      </c>
      <c r="O1415">
        <v>2</v>
      </c>
      <c r="P1415" t="s">
        <v>306</v>
      </c>
      <c r="Q1415" t="s">
        <v>3839</v>
      </c>
      <c r="R1415" s="164">
        <v>36636</v>
      </c>
      <c r="T1415" t="s">
        <v>300</v>
      </c>
      <c r="V1415" t="s">
        <v>3813</v>
      </c>
      <c r="W1415" t="s">
        <v>3814</v>
      </c>
      <c r="X1415" t="s">
        <v>3811</v>
      </c>
      <c r="Y1415" t="s">
        <v>3813</v>
      </c>
      <c r="Z1415" t="s">
        <v>3846</v>
      </c>
      <c r="AC1415" t="s">
        <v>308</v>
      </c>
      <c r="AD1415" s="176">
        <v>1</v>
      </c>
    </row>
    <row r="1416" spans="1:30" x14ac:dyDescent="0.35">
      <c r="A1416" t="s">
        <v>447</v>
      </c>
      <c r="B1416">
        <v>1007</v>
      </c>
      <c r="C1416" t="s">
        <v>3811</v>
      </c>
      <c r="D1416">
        <v>50100</v>
      </c>
      <c r="E1416" t="s">
        <v>3811</v>
      </c>
      <c r="F1416" t="s">
        <v>3812</v>
      </c>
      <c r="H1416">
        <v>1</v>
      </c>
      <c r="I1416">
        <v>2</v>
      </c>
      <c r="K1416" t="s">
        <v>296</v>
      </c>
      <c r="L1416" t="s">
        <v>410</v>
      </c>
      <c r="M1416" t="s">
        <v>398</v>
      </c>
      <c r="N1416" t="s">
        <v>399</v>
      </c>
      <c r="O1416">
        <v>2</v>
      </c>
      <c r="P1416" t="s">
        <v>306</v>
      </c>
      <c r="Q1416" t="s">
        <v>786</v>
      </c>
      <c r="R1416" s="164">
        <v>34392</v>
      </c>
      <c r="T1416" t="s">
        <v>300</v>
      </c>
      <c r="V1416" t="s">
        <v>3813</v>
      </c>
      <c r="W1416" t="s">
        <v>3814</v>
      </c>
      <c r="X1416" t="s">
        <v>3811</v>
      </c>
      <c r="Y1416" t="s">
        <v>3813</v>
      </c>
      <c r="Z1416" t="s">
        <v>3847</v>
      </c>
      <c r="AC1416" t="s">
        <v>308</v>
      </c>
      <c r="AD1416" s="176">
        <v>1</v>
      </c>
    </row>
    <row r="1417" spans="1:30" x14ac:dyDescent="0.35">
      <c r="A1417" t="s">
        <v>494</v>
      </c>
      <c r="B1417">
        <v>1009</v>
      </c>
      <c r="C1417" t="s">
        <v>3811</v>
      </c>
      <c r="D1417">
        <v>50100</v>
      </c>
      <c r="E1417" t="s">
        <v>3811</v>
      </c>
      <c r="F1417" t="s">
        <v>3812</v>
      </c>
      <c r="H1417">
        <v>1</v>
      </c>
      <c r="I1417">
        <v>2</v>
      </c>
      <c r="K1417" t="s">
        <v>296</v>
      </c>
      <c r="L1417" t="s">
        <v>410</v>
      </c>
      <c r="M1417" t="s">
        <v>398</v>
      </c>
      <c r="N1417" t="s">
        <v>399</v>
      </c>
      <c r="O1417">
        <v>2</v>
      </c>
      <c r="P1417" t="s">
        <v>306</v>
      </c>
      <c r="Q1417" t="s">
        <v>786</v>
      </c>
      <c r="R1417" s="164">
        <v>34392</v>
      </c>
      <c r="T1417" t="s">
        <v>300</v>
      </c>
      <c r="V1417" t="s">
        <v>3813</v>
      </c>
      <c r="W1417" t="s">
        <v>3814</v>
      </c>
      <c r="X1417" t="s">
        <v>3811</v>
      </c>
      <c r="Y1417" t="s">
        <v>3813</v>
      </c>
      <c r="Z1417" t="s">
        <v>3848</v>
      </c>
      <c r="AC1417" t="s">
        <v>308</v>
      </c>
      <c r="AD1417" s="176">
        <v>1</v>
      </c>
    </row>
    <row r="1418" spans="1:30" x14ac:dyDescent="0.35">
      <c r="A1418" t="s">
        <v>494</v>
      </c>
      <c r="B1418">
        <v>1067</v>
      </c>
      <c r="C1418" t="s">
        <v>3849</v>
      </c>
      <c r="D1418">
        <v>50100</v>
      </c>
      <c r="E1418" t="s">
        <v>3811</v>
      </c>
      <c r="F1418" t="s">
        <v>3812</v>
      </c>
      <c r="H1418">
        <v>1</v>
      </c>
      <c r="I1418">
        <v>2</v>
      </c>
      <c r="K1418" t="s">
        <v>404</v>
      </c>
      <c r="L1418" t="s">
        <v>753</v>
      </c>
      <c r="M1418" t="s">
        <v>398</v>
      </c>
      <c r="N1418" t="s">
        <v>399</v>
      </c>
      <c r="O1418">
        <v>2</v>
      </c>
      <c r="P1418" t="s">
        <v>977</v>
      </c>
      <c r="Q1418" t="s">
        <v>2395</v>
      </c>
      <c r="R1418" s="164">
        <v>29311</v>
      </c>
      <c r="S1418" s="164">
        <v>31472</v>
      </c>
      <c r="T1418" t="s">
        <v>300</v>
      </c>
      <c r="V1418" t="s">
        <v>3813</v>
      </c>
      <c r="W1418" t="s">
        <v>3814</v>
      </c>
      <c r="X1418" t="s">
        <v>3811</v>
      </c>
      <c r="Y1418" t="s">
        <v>3813</v>
      </c>
      <c r="Z1418" t="s">
        <v>3850</v>
      </c>
      <c r="AC1418" t="s">
        <v>308</v>
      </c>
      <c r="AD1418" s="176">
        <v>1</v>
      </c>
    </row>
    <row r="1419" spans="1:30" x14ac:dyDescent="0.35">
      <c r="A1419" t="s">
        <v>494</v>
      </c>
      <c r="B1419">
        <v>1089</v>
      </c>
      <c r="C1419" t="s">
        <v>3851</v>
      </c>
      <c r="D1419">
        <v>50100</v>
      </c>
      <c r="E1419" t="s">
        <v>3811</v>
      </c>
      <c r="F1419" t="s">
        <v>3812</v>
      </c>
      <c r="H1419">
        <v>1</v>
      </c>
      <c r="I1419">
        <v>2</v>
      </c>
      <c r="K1419" t="s">
        <v>404</v>
      </c>
      <c r="L1419" t="s">
        <v>753</v>
      </c>
      <c r="M1419" t="s">
        <v>398</v>
      </c>
      <c r="N1419" t="s">
        <v>399</v>
      </c>
      <c r="O1419">
        <v>2</v>
      </c>
      <c r="P1419" t="s">
        <v>306</v>
      </c>
      <c r="Q1419" s="164">
        <v>31421</v>
      </c>
      <c r="R1419" s="164">
        <v>31656</v>
      </c>
      <c r="S1419" s="164">
        <v>32928</v>
      </c>
      <c r="T1419" t="s">
        <v>300</v>
      </c>
      <c r="V1419" t="s">
        <v>3813</v>
      </c>
      <c r="W1419" t="s">
        <v>3814</v>
      </c>
      <c r="X1419" t="s">
        <v>3811</v>
      </c>
      <c r="Y1419" t="s">
        <v>3813</v>
      </c>
      <c r="Z1419" t="s">
        <v>3852</v>
      </c>
      <c r="AC1419" t="s">
        <v>308</v>
      </c>
      <c r="AD1419" s="176">
        <v>1</v>
      </c>
    </row>
    <row r="1420" spans="1:30" x14ac:dyDescent="0.35">
      <c r="A1420" t="s">
        <v>414</v>
      </c>
      <c r="B1420">
        <v>1008</v>
      </c>
      <c r="C1420" t="s">
        <v>3811</v>
      </c>
      <c r="D1420">
        <v>50100</v>
      </c>
      <c r="E1420" t="s">
        <v>3811</v>
      </c>
      <c r="F1420" t="s">
        <v>3812</v>
      </c>
      <c r="H1420">
        <v>1</v>
      </c>
      <c r="I1420">
        <v>2</v>
      </c>
      <c r="K1420" t="s">
        <v>296</v>
      </c>
      <c r="L1420" t="s">
        <v>410</v>
      </c>
      <c r="M1420" t="s">
        <v>398</v>
      </c>
      <c r="N1420" t="s">
        <v>399</v>
      </c>
      <c r="O1420">
        <v>2</v>
      </c>
      <c r="P1420" t="s">
        <v>306</v>
      </c>
      <c r="Q1420" t="s">
        <v>786</v>
      </c>
      <c r="R1420" s="164">
        <v>34392</v>
      </c>
      <c r="T1420" t="s">
        <v>300</v>
      </c>
      <c r="V1420" t="s">
        <v>3813</v>
      </c>
      <c r="W1420" t="s">
        <v>3814</v>
      </c>
      <c r="X1420" t="s">
        <v>3811</v>
      </c>
      <c r="Y1420" t="s">
        <v>3813</v>
      </c>
      <c r="Z1420" t="s">
        <v>3853</v>
      </c>
      <c r="AC1420" t="s">
        <v>308</v>
      </c>
      <c r="AD1420" s="176">
        <v>1</v>
      </c>
    </row>
    <row r="1421" spans="1:30" x14ac:dyDescent="0.35">
      <c r="A1421" t="s">
        <v>414</v>
      </c>
      <c r="B1421">
        <v>1096</v>
      </c>
      <c r="C1421" t="s">
        <v>3854</v>
      </c>
      <c r="D1421">
        <v>50100</v>
      </c>
      <c r="E1421" t="s">
        <v>3811</v>
      </c>
      <c r="F1421" t="s">
        <v>3812</v>
      </c>
      <c r="H1421">
        <v>1</v>
      </c>
      <c r="I1421">
        <v>2</v>
      </c>
      <c r="K1421" t="s">
        <v>404</v>
      </c>
      <c r="L1421" t="s">
        <v>753</v>
      </c>
      <c r="M1421" t="s">
        <v>398</v>
      </c>
      <c r="N1421" t="s">
        <v>399</v>
      </c>
      <c r="O1421">
        <v>2</v>
      </c>
      <c r="P1421" t="s">
        <v>977</v>
      </c>
      <c r="Q1421" s="164">
        <v>34708</v>
      </c>
      <c r="R1421" s="164">
        <v>34943</v>
      </c>
      <c r="S1421" s="164">
        <v>34943</v>
      </c>
      <c r="T1421" t="s">
        <v>300</v>
      </c>
      <c r="V1421" t="s">
        <v>3813</v>
      </c>
      <c r="W1421" t="s">
        <v>3814</v>
      </c>
      <c r="X1421" t="s">
        <v>3811</v>
      </c>
      <c r="Y1421" t="s">
        <v>3813</v>
      </c>
      <c r="Z1421" t="s">
        <v>3855</v>
      </c>
      <c r="AC1421" t="s">
        <v>308</v>
      </c>
      <c r="AD1421" s="176">
        <v>1</v>
      </c>
    </row>
    <row r="1422" spans="1:30" x14ac:dyDescent="0.35">
      <c r="A1422" t="s">
        <v>419</v>
      </c>
      <c r="B1422">
        <v>1005</v>
      </c>
      <c r="C1422" t="s">
        <v>3811</v>
      </c>
      <c r="D1422">
        <v>50100</v>
      </c>
      <c r="E1422" t="s">
        <v>3811</v>
      </c>
      <c r="F1422" t="s">
        <v>3812</v>
      </c>
      <c r="H1422">
        <v>1</v>
      </c>
      <c r="I1422">
        <v>2</v>
      </c>
      <c r="K1422" t="s">
        <v>296</v>
      </c>
      <c r="L1422" t="s">
        <v>410</v>
      </c>
      <c r="M1422" t="s">
        <v>398</v>
      </c>
      <c r="N1422" t="s">
        <v>399</v>
      </c>
      <c r="O1422">
        <v>2</v>
      </c>
      <c r="P1422" t="s">
        <v>306</v>
      </c>
      <c r="Q1422" t="s">
        <v>786</v>
      </c>
      <c r="R1422" s="164">
        <v>34392</v>
      </c>
      <c r="T1422" t="s">
        <v>300</v>
      </c>
      <c r="V1422" t="s">
        <v>3813</v>
      </c>
      <c r="W1422" t="s">
        <v>3814</v>
      </c>
      <c r="X1422" t="s">
        <v>3811</v>
      </c>
      <c r="Y1422" t="s">
        <v>3813</v>
      </c>
      <c r="Z1422" t="s">
        <v>3856</v>
      </c>
      <c r="AC1422" t="s">
        <v>308</v>
      </c>
      <c r="AD1422" s="176">
        <v>1</v>
      </c>
    </row>
    <row r="1423" spans="1:30" x14ac:dyDescent="0.35">
      <c r="A1423" t="s">
        <v>314</v>
      </c>
      <c r="B1423">
        <v>1011</v>
      </c>
      <c r="C1423" t="s">
        <v>3857</v>
      </c>
      <c r="D1423">
        <v>50100</v>
      </c>
      <c r="E1423" t="s">
        <v>3811</v>
      </c>
      <c r="F1423" t="s">
        <v>3812</v>
      </c>
      <c r="H1423">
        <v>1</v>
      </c>
      <c r="I1423">
        <v>2</v>
      </c>
      <c r="K1423" t="s">
        <v>296</v>
      </c>
      <c r="L1423" t="s">
        <v>410</v>
      </c>
      <c r="M1423" t="s">
        <v>398</v>
      </c>
      <c r="N1423" t="s">
        <v>399</v>
      </c>
      <c r="O1423">
        <v>2</v>
      </c>
      <c r="P1423" t="s">
        <v>306</v>
      </c>
      <c r="Q1423" s="164">
        <v>36743</v>
      </c>
      <c r="R1423" s="164">
        <v>36654</v>
      </c>
      <c r="T1423" t="s">
        <v>300</v>
      </c>
      <c r="V1423" t="s">
        <v>3813</v>
      </c>
      <c r="W1423" t="s">
        <v>3814</v>
      </c>
      <c r="X1423" t="s">
        <v>3811</v>
      </c>
      <c r="Y1423" t="s">
        <v>3813</v>
      </c>
      <c r="Z1423" t="s">
        <v>3858</v>
      </c>
      <c r="AC1423" t="s">
        <v>308</v>
      </c>
      <c r="AD1423" s="176">
        <v>1</v>
      </c>
    </row>
    <row r="1424" spans="1:30" x14ac:dyDescent="0.35">
      <c r="A1424" t="s">
        <v>711</v>
      </c>
      <c r="B1424">
        <v>1009</v>
      </c>
      <c r="C1424" t="s">
        <v>3811</v>
      </c>
      <c r="D1424">
        <v>50100</v>
      </c>
      <c r="E1424" t="s">
        <v>3811</v>
      </c>
      <c r="F1424" t="s">
        <v>3812</v>
      </c>
      <c r="H1424">
        <v>1</v>
      </c>
      <c r="I1424">
        <v>2</v>
      </c>
      <c r="K1424" t="s">
        <v>296</v>
      </c>
      <c r="L1424" t="s">
        <v>410</v>
      </c>
      <c r="M1424" t="s">
        <v>398</v>
      </c>
      <c r="N1424" t="s">
        <v>399</v>
      </c>
      <c r="O1424">
        <v>2</v>
      </c>
      <c r="P1424" t="s">
        <v>306</v>
      </c>
      <c r="Q1424" t="s">
        <v>786</v>
      </c>
      <c r="R1424" s="164">
        <v>34392</v>
      </c>
      <c r="T1424" t="s">
        <v>300</v>
      </c>
      <c r="V1424" t="s">
        <v>3813</v>
      </c>
      <c r="W1424" t="s">
        <v>3814</v>
      </c>
      <c r="X1424" t="s">
        <v>3811</v>
      </c>
      <c r="Y1424" t="s">
        <v>3813</v>
      </c>
      <c r="Z1424" t="s">
        <v>3859</v>
      </c>
      <c r="AC1424" t="s">
        <v>308</v>
      </c>
      <c r="AD1424" s="176">
        <v>1</v>
      </c>
    </row>
    <row r="1425" spans="1:31" x14ac:dyDescent="0.35">
      <c r="A1425" t="s">
        <v>499</v>
      </c>
      <c r="B1425">
        <v>1011</v>
      </c>
      <c r="C1425" t="s">
        <v>3811</v>
      </c>
      <c r="D1425">
        <v>50100</v>
      </c>
      <c r="E1425" t="s">
        <v>3811</v>
      </c>
      <c r="F1425" t="s">
        <v>3812</v>
      </c>
      <c r="H1425">
        <v>1</v>
      </c>
      <c r="I1425">
        <v>2</v>
      </c>
      <c r="K1425" t="s">
        <v>296</v>
      </c>
      <c r="L1425" t="s">
        <v>753</v>
      </c>
      <c r="M1425" t="s">
        <v>398</v>
      </c>
      <c r="N1425" t="s">
        <v>399</v>
      </c>
      <c r="O1425">
        <v>2</v>
      </c>
      <c r="P1425" t="s">
        <v>306</v>
      </c>
      <c r="Q1425" t="s">
        <v>786</v>
      </c>
      <c r="R1425" s="164">
        <v>34392</v>
      </c>
      <c r="T1425" t="s">
        <v>300</v>
      </c>
      <c r="V1425" t="s">
        <v>3813</v>
      </c>
      <c r="W1425" t="s">
        <v>3814</v>
      </c>
      <c r="X1425" t="s">
        <v>3811</v>
      </c>
      <c r="Y1425" t="s">
        <v>3813</v>
      </c>
      <c r="Z1425" t="s">
        <v>3860</v>
      </c>
      <c r="AC1425" t="s">
        <v>308</v>
      </c>
      <c r="AD1425" s="176">
        <v>1</v>
      </c>
    </row>
    <row r="1426" spans="1:31" x14ac:dyDescent="0.35">
      <c r="A1426" t="s">
        <v>499</v>
      </c>
      <c r="B1426">
        <v>1079</v>
      </c>
      <c r="C1426" t="s">
        <v>3811</v>
      </c>
      <c r="D1426">
        <v>50100</v>
      </c>
      <c r="E1426" t="s">
        <v>3811</v>
      </c>
      <c r="F1426" t="s">
        <v>3812</v>
      </c>
      <c r="H1426">
        <v>1</v>
      </c>
      <c r="I1426">
        <v>2</v>
      </c>
      <c r="K1426" t="s">
        <v>295</v>
      </c>
      <c r="L1426" t="s">
        <v>753</v>
      </c>
      <c r="M1426" t="s">
        <v>398</v>
      </c>
      <c r="N1426" t="s">
        <v>399</v>
      </c>
      <c r="O1426">
        <v>2</v>
      </c>
      <c r="P1426" t="s">
        <v>1</v>
      </c>
      <c r="Q1426" t="s">
        <v>3861</v>
      </c>
      <c r="R1426" s="164">
        <v>30130</v>
      </c>
      <c r="S1426" s="164">
        <v>33117</v>
      </c>
      <c r="T1426" t="s">
        <v>300</v>
      </c>
      <c r="V1426" t="s">
        <v>3813</v>
      </c>
      <c r="W1426" t="s">
        <v>3814</v>
      </c>
      <c r="X1426" t="s">
        <v>3811</v>
      </c>
      <c r="Y1426" t="s">
        <v>3813</v>
      </c>
      <c r="Z1426" t="s">
        <v>3862</v>
      </c>
      <c r="AC1426" t="s">
        <v>308</v>
      </c>
      <c r="AD1426" s="176">
        <v>1</v>
      </c>
    </row>
    <row r="1427" spans="1:31" x14ac:dyDescent="0.35">
      <c r="A1427" t="s">
        <v>566</v>
      </c>
      <c r="B1427">
        <v>1068</v>
      </c>
      <c r="C1427" t="s">
        <v>3811</v>
      </c>
      <c r="D1427">
        <v>50100</v>
      </c>
      <c r="E1427" t="s">
        <v>3811</v>
      </c>
      <c r="F1427" t="s">
        <v>3812</v>
      </c>
      <c r="H1427">
        <v>1</v>
      </c>
      <c r="I1427">
        <v>2</v>
      </c>
      <c r="K1427" t="s">
        <v>404</v>
      </c>
      <c r="L1427" t="s">
        <v>753</v>
      </c>
      <c r="M1427" t="s">
        <v>398</v>
      </c>
      <c r="N1427" t="s">
        <v>399</v>
      </c>
      <c r="O1427">
        <v>2</v>
      </c>
      <c r="P1427" t="s">
        <v>306</v>
      </c>
      <c r="Q1427" s="164">
        <v>32882</v>
      </c>
      <c r="R1427" s="164">
        <v>33117</v>
      </c>
      <c r="S1427" s="164">
        <v>33117</v>
      </c>
      <c r="T1427" t="s">
        <v>300</v>
      </c>
      <c r="V1427" t="s">
        <v>3813</v>
      </c>
      <c r="W1427" t="s">
        <v>3814</v>
      </c>
      <c r="X1427" t="s">
        <v>3811</v>
      </c>
      <c r="Y1427" t="s">
        <v>3813</v>
      </c>
      <c r="Z1427" t="s">
        <v>3863</v>
      </c>
      <c r="AC1427" t="s">
        <v>308</v>
      </c>
      <c r="AD1427" s="176">
        <v>1</v>
      </c>
    </row>
    <row r="1428" spans="1:31" x14ac:dyDescent="0.35">
      <c r="A1428" t="s">
        <v>566</v>
      </c>
      <c r="B1428">
        <v>1279</v>
      </c>
      <c r="C1428" t="s">
        <v>3811</v>
      </c>
      <c r="D1428">
        <v>50100</v>
      </c>
      <c r="E1428" t="s">
        <v>3811</v>
      </c>
      <c r="F1428" t="s">
        <v>3812</v>
      </c>
      <c r="H1428">
        <v>1</v>
      </c>
      <c r="I1428">
        <v>2</v>
      </c>
      <c r="K1428" t="s">
        <v>0</v>
      </c>
      <c r="L1428" t="s">
        <v>753</v>
      </c>
      <c r="M1428" t="s">
        <v>398</v>
      </c>
      <c r="N1428" t="s">
        <v>399</v>
      </c>
      <c r="O1428">
        <v>2</v>
      </c>
      <c r="P1428" t="s">
        <v>306</v>
      </c>
      <c r="Q1428" t="s">
        <v>3864</v>
      </c>
      <c r="R1428" s="164">
        <v>42248</v>
      </c>
      <c r="T1428" t="s">
        <v>300</v>
      </c>
      <c r="V1428" t="s">
        <v>3813</v>
      </c>
      <c r="W1428" t="s">
        <v>3814</v>
      </c>
      <c r="X1428" t="s">
        <v>3811</v>
      </c>
      <c r="Y1428" t="s">
        <v>3813</v>
      </c>
      <c r="Z1428" t="s">
        <v>3865</v>
      </c>
      <c r="AC1428" t="s">
        <v>308</v>
      </c>
      <c r="AD1428" s="176">
        <v>1</v>
      </c>
    </row>
    <row r="1429" spans="1:31" x14ac:dyDescent="0.35">
      <c r="A1429" t="s">
        <v>438</v>
      </c>
      <c r="B1429">
        <v>1008</v>
      </c>
      <c r="C1429" t="s">
        <v>3811</v>
      </c>
      <c r="D1429">
        <v>50100</v>
      </c>
      <c r="E1429" t="s">
        <v>3811</v>
      </c>
      <c r="F1429" t="s">
        <v>3812</v>
      </c>
      <c r="H1429">
        <v>1</v>
      </c>
      <c r="I1429">
        <v>2</v>
      </c>
      <c r="K1429" t="s">
        <v>296</v>
      </c>
      <c r="L1429" t="s">
        <v>410</v>
      </c>
      <c r="M1429" t="s">
        <v>398</v>
      </c>
      <c r="N1429" t="s">
        <v>399</v>
      </c>
      <c r="O1429">
        <v>2</v>
      </c>
      <c r="P1429" t="s">
        <v>306</v>
      </c>
      <c r="Q1429" t="s">
        <v>786</v>
      </c>
      <c r="R1429" s="164">
        <v>34392</v>
      </c>
      <c r="T1429" t="s">
        <v>300</v>
      </c>
      <c r="V1429" t="s">
        <v>3813</v>
      </c>
      <c r="W1429" t="s">
        <v>3814</v>
      </c>
      <c r="X1429" t="s">
        <v>3811</v>
      </c>
      <c r="Y1429" t="s">
        <v>3813</v>
      </c>
      <c r="Z1429" t="s">
        <v>3866</v>
      </c>
      <c r="AC1429" t="s">
        <v>308</v>
      </c>
      <c r="AD1429" s="176">
        <v>1</v>
      </c>
    </row>
    <row r="1430" spans="1:31" x14ac:dyDescent="0.35">
      <c r="A1430" t="s">
        <v>454</v>
      </c>
      <c r="B1430">
        <v>1348</v>
      </c>
      <c r="C1430" t="s">
        <v>3867</v>
      </c>
      <c r="D1430">
        <v>50102</v>
      </c>
      <c r="E1430" t="s">
        <v>3867</v>
      </c>
      <c r="F1430" t="s">
        <v>3812</v>
      </c>
      <c r="H1430" s="174">
        <f>AD1430</f>
        <v>1</v>
      </c>
      <c r="I1430">
        <v>1.7</v>
      </c>
      <c r="K1430" t="s">
        <v>0</v>
      </c>
      <c r="L1430" t="s">
        <v>3868</v>
      </c>
      <c r="M1430" t="s">
        <v>398</v>
      </c>
      <c r="N1430" t="s">
        <v>399</v>
      </c>
      <c r="O1430">
        <v>1.5</v>
      </c>
      <c r="P1430" t="s">
        <v>306</v>
      </c>
      <c r="Q1430" t="s">
        <v>3093</v>
      </c>
      <c r="R1430" s="164">
        <v>37135</v>
      </c>
      <c r="T1430" t="s">
        <v>3869</v>
      </c>
      <c r="V1430" t="s">
        <v>3870</v>
      </c>
      <c r="W1430" t="s">
        <v>3871</v>
      </c>
      <c r="X1430" t="s">
        <v>3867</v>
      </c>
      <c r="Y1430" t="s">
        <v>3870</v>
      </c>
      <c r="Z1430" t="s">
        <v>3872</v>
      </c>
      <c r="AC1430" t="s">
        <v>308</v>
      </c>
      <c r="AD1430" s="176">
        <v>1</v>
      </c>
      <c r="AE1430" s="177" t="s">
        <v>16954</v>
      </c>
    </row>
    <row r="1431" spans="1:31" x14ac:dyDescent="0.35">
      <c r="A1431" t="s">
        <v>324</v>
      </c>
      <c r="B1431">
        <v>1375</v>
      </c>
      <c r="C1431" t="s">
        <v>3873</v>
      </c>
      <c r="D1431">
        <v>50104</v>
      </c>
      <c r="E1431" t="s">
        <v>3874</v>
      </c>
      <c r="F1431" t="s">
        <v>3812</v>
      </c>
      <c r="G1431" s="163">
        <v>2720.52</v>
      </c>
      <c r="H1431">
        <v>1</v>
      </c>
      <c r="I1431">
        <v>1.8</v>
      </c>
      <c r="J1431" t="s">
        <v>1</v>
      </c>
      <c r="K1431" t="s">
        <v>296</v>
      </c>
      <c r="L1431" t="s">
        <v>753</v>
      </c>
      <c r="M1431" t="s">
        <v>398</v>
      </c>
      <c r="N1431" t="s">
        <v>399</v>
      </c>
      <c r="O1431">
        <v>2</v>
      </c>
      <c r="P1431" t="s">
        <v>306</v>
      </c>
      <c r="Q1431" s="164">
        <v>44565</v>
      </c>
      <c r="R1431" s="164">
        <v>44805</v>
      </c>
      <c r="T1431" t="s">
        <v>3875</v>
      </c>
      <c r="V1431" t="s">
        <v>3876</v>
      </c>
      <c r="W1431" t="s">
        <v>3877</v>
      </c>
      <c r="X1431" t="s">
        <v>3874</v>
      </c>
      <c r="Y1431" t="s">
        <v>3876</v>
      </c>
      <c r="Z1431" t="s">
        <v>3878</v>
      </c>
      <c r="AA1431" t="s">
        <v>295</v>
      </c>
      <c r="AB1431" s="164">
        <v>44678</v>
      </c>
      <c r="AC1431" t="s">
        <v>308</v>
      </c>
      <c r="AD1431" s="176">
        <v>1</v>
      </c>
    </row>
    <row r="1432" spans="1:31" x14ac:dyDescent="0.35">
      <c r="A1432" t="s">
        <v>309</v>
      </c>
      <c r="B1432">
        <v>1231</v>
      </c>
      <c r="C1432" t="s">
        <v>3879</v>
      </c>
      <c r="D1432">
        <v>50104</v>
      </c>
      <c r="E1432" t="s">
        <v>3874</v>
      </c>
      <c r="F1432" t="s">
        <v>3812</v>
      </c>
      <c r="H1432">
        <v>1</v>
      </c>
      <c r="I1432">
        <v>1.8</v>
      </c>
      <c r="K1432" t="s">
        <v>0</v>
      </c>
      <c r="L1432" t="s">
        <v>753</v>
      </c>
      <c r="M1432" t="s">
        <v>398</v>
      </c>
      <c r="N1432" t="s">
        <v>399</v>
      </c>
      <c r="O1432">
        <v>2</v>
      </c>
      <c r="P1432" t="s">
        <v>306</v>
      </c>
      <c r="Q1432" t="s">
        <v>958</v>
      </c>
      <c r="R1432" s="164">
        <v>42248</v>
      </c>
      <c r="T1432" t="s">
        <v>3875</v>
      </c>
      <c r="V1432" t="s">
        <v>3876</v>
      </c>
      <c r="W1432" t="s">
        <v>3877</v>
      </c>
      <c r="X1432" t="s">
        <v>3874</v>
      </c>
      <c r="Y1432" t="s">
        <v>3876</v>
      </c>
      <c r="Z1432" t="s">
        <v>3880</v>
      </c>
      <c r="AC1432" t="s">
        <v>308</v>
      </c>
      <c r="AD1432" s="176">
        <v>1</v>
      </c>
    </row>
    <row r="1433" spans="1:31" x14ac:dyDescent="0.35">
      <c r="A1433" t="s">
        <v>476</v>
      </c>
      <c r="B1433">
        <v>1293</v>
      </c>
      <c r="C1433" t="s">
        <v>3881</v>
      </c>
      <c r="D1433">
        <v>50104</v>
      </c>
      <c r="E1433" t="s">
        <v>3874</v>
      </c>
      <c r="F1433" t="s">
        <v>3812</v>
      </c>
      <c r="H1433">
        <v>1</v>
      </c>
      <c r="I1433">
        <v>1.8</v>
      </c>
      <c r="K1433" t="s">
        <v>296</v>
      </c>
      <c r="L1433" t="s">
        <v>753</v>
      </c>
      <c r="M1433" t="s">
        <v>398</v>
      </c>
      <c r="N1433" t="s">
        <v>399</v>
      </c>
      <c r="O1433">
        <v>2</v>
      </c>
      <c r="P1433" t="s">
        <v>306</v>
      </c>
      <c r="Q1433" t="s">
        <v>3791</v>
      </c>
      <c r="R1433" s="164">
        <v>41275</v>
      </c>
      <c r="T1433" t="s">
        <v>3875</v>
      </c>
      <c r="V1433" t="s">
        <v>3876</v>
      </c>
      <c r="W1433" t="s">
        <v>3877</v>
      </c>
      <c r="X1433" t="s">
        <v>3874</v>
      </c>
      <c r="Y1433" t="s">
        <v>3876</v>
      </c>
      <c r="Z1433" t="s">
        <v>3882</v>
      </c>
      <c r="AC1433" t="s">
        <v>308</v>
      </c>
      <c r="AD1433" s="176">
        <v>1</v>
      </c>
    </row>
    <row r="1434" spans="1:31" x14ac:dyDescent="0.35">
      <c r="A1434" t="s">
        <v>314</v>
      </c>
      <c r="B1434">
        <v>1263</v>
      </c>
      <c r="C1434" t="s">
        <v>3874</v>
      </c>
      <c r="D1434">
        <v>50104</v>
      </c>
      <c r="E1434" t="s">
        <v>3874</v>
      </c>
      <c r="F1434" t="s">
        <v>3812</v>
      </c>
      <c r="H1434">
        <v>1</v>
      </c>
      <c r="I1434">
        <v>1.8</v>
      </c>
      <c r="K1434" t="s">
        <v>296</v>
      </c>
      <c r="L1434" t="s">
        <v>753</v>
      </c>
      <c r="M1434" t="s">
        <v>398</v>
      </c>
      <c r="N1434" t="s">
        <v>399</v>
      </c>
      <c r="O1434">
        <v>2</v>
      </c>
      <c r="P1434" t="s">
        <v>306</v>
      </c>
      <c r="Q1434" s="164">
        <v>39093</v>
      </c>
      <c r="R1434" s="164">
        <v>39692</v>
      </c>
      <c r="T1434" t="s">
        <v>3875</v>
      </c>
      <c r="V1434" t="s">
        <v>3876</v>
      </c>
      <c r="W1434" t="s">
        <v>3877</v>
      </c>
      <c r="X1434" t="s">
        <v>3874</v>
      </c>
      <c r="Y1434" t="s">
        <v>3876</v>
      </c>
      <c r="Z1434" t="s">
        <v>3883</v>
      </c>
      <c r="AC1434" t="s">
        <v>308</v>
      </c>
      <c r="AD1434" s="176">
        <v>1</v>
      </c>
    </row>
    <row r="1435" spans="1:31" x14ac:dyDescent="0.35">
      <c r="A1435" t="s">
        <v>454</v>
      </c>
      <c r="B1435">
        <v>1052</v>
      </c>
      <c r="C1435" t="s">
        <v>308</v>
      </c>
      <c r="D1435">
        <v>50200</v>
      </c>
      <c r="E1435" t="s">
        <v>308</v>
      </c>
      <c r="F1435" t="s">
        <v>3812</v>
      </c>
      <c r="H1435">
        <v>1</v>
      </c>
      <c r="I1435">
        <v>2</v>
      </c>
      <c r="K1435" t="s">
        <v>296</v>
      </c>
      <c r="L1435" t="s">
        <v>753</v>
      </c>
      <c r="M1435" t="s">
        <v>398</v>
      </c>
      <c r="N1435" t="s">
        <v>299</v>
      </c>
      <c r="O1435">
        <v>2</v>
      </c>
      <c r="P1435" t="s">
        <v>306</v>
      </c>
      <c r="Q1435" t="s">
        <v>3884</v>
      </c>
      <c r="R1435" s="164">
        <v>27666</v>
      </c>
      <c r="T1435" t="s">
        <v>320</v>
      </c>
      <c r="V1435" t="s">
        <v>3885</v>
      </c>
      <c r="W1435" t="s">
        <v>3886</v>
      </c>
      <c r="X1435" t="s">
        <v>308</v>
      </c>
      <c r="Y1435" t="s">
        <v>3885</v>
      </c>
      <c r="Z1435" t="s">
        <v>3887</v>
      </c>
      <c r="AC1435" t="s">
        <v>308</v>
      </c>
      <c r="AD1435" s="176">
        <v>1</v>
      </c>
    </row>
    <row r="1436" spans="1:31" x14ac:dyDescent="0.35">
      <c r="A1436" t="s">
        <v>454</v>
      </c>
      <c r="B1436">
        <v>1097</v>
      </c>
      <c r="C1436" t="s">
        <v>3888</v>
      </c>
      <c r="D1436">
        <v>50200</v>
      </c>
      <c r="E1436" t="s">
        <v>308</v>
      </c>
      <c r="F1436" t="s">
        <v>3812</v>
      </c>
      <c r="H1436">
        <v>1</v>
      </c>
      <c r="I1436">
        <v>2</v>
      </c>
      <c r="K1436" t="s">
        <v>404</v>
      </c>
      <c r="L1436" t="s">
        <v>410</v>
      </c>
      <c r="M1436" t="s">
        <v>398</v>
      </c>
      <c r="N1436" t="s">
        <v>299</v>
      </c>
      <c r="O1436">
        <v>2</v>
      </c>
      <c r="P1436" t="s">
        <v>977</v>
      </c>
      <c r="Q1436" s="164">
        <v>31415</v>
      </c>
      <c r="R1436" s="164">
        <v>31472</v>
      </c>
      <c r="S1436" s="164">
        <v>31472</v>
      </c>
      <c r="T1436" t="s">
        <v>320</v>
      </c>
      <c r="V1436" t="s">
        <v>3885</v>
      </c>
      <c r="W1436" t="s">
        <v>3886</v>
      </c>
      <c r="X1436" t="s">
        <v>308</v>
      </c>
      <c r="Y1436" t="s">
        <v>3885</v>
      </c>
      <c r="Z1436" t="s">
        <v>3889</v>
      </c>
      <c r="AC1436" t="s">
        <v>308</v>
      </c>
      <c r="AD1436" s="176">
        <v>1</v>
      </c>
    </row>
    <row r="1437" spans="1:31" x14ac:dyDescent="0.35">
      <c r="A1437" t="s">
        <v>454</v>
      </c>
      <c r="B1437">
        <v>1136</v>
      </c>
      <c r="C1437" t="s">
        <v>308</v>
      </c>
      <c r="D1437">
        <v>50200</v>
      </c>
      <c r="E1437" t="s">
        <v>308</v>
      </c>
      <c r="F1437" t="s">
        <v>3812</v>
      </c>
      <c r="H1437">
        <v>1</v>
      </c>
      <c r="I1437">
        <v>2</v>
      </c>
      <c r="K1437" t="s">
        <v>404</v>
      </c>
      <c r="L1437" t="s">
        <v>410</v>
      </c>
      <c r="M1437" t="s">
        <v>398</v>
      </c>
      <c r="N1437" t="s">
        <v>299</v>
      </c>
      <c r="O1437">
        <v>2</v>
      </c>
      <c r="P1437" t="s">
        <v>1</v>
      </c>
      <c r="Q1437" s="164">
        <v>31415</v>
      </c>
      <c r="R1437" s="164">
        <v>31472</v>
      </c>
      <c r="S1437" s="164">
        <v>31472</v>
      </c>
      <c r="T1437" t="s">
        <v>320</v>
      </c>
      <c r="V1437" t="s">
        <v>3885</v>
      </c>
      <c r="W1437" t="s">
        <v>3886</v>
      </c>
      <c r="X1437" t="s">
        <v>308</v>
      </c>
      <c r="Y1437" t="s">
        <v>3885</v>
      </c>
      <c r="Z1437" t="s">
        <v>3890</v>
      </c>
      <c r="AC1437" t="s">
        <v>308</v>
      </c>
      <c r="AD1437" s="176">
        <v>1</v>
      </c>
    </row>
    <row r="1438" spans="1:31" x14ac:dyDescent="0.35">
      <c r="A1438" t="s">
        <v>454</v>
      </c>
      <c r="B1438">
        <v>1424</v>
      </c>
      <c r="C1438" t="s">
        <v>3891</v>
      </c>
      <c r="D1438">
        <v>50200</v>
      </c>
      <c r="E1438" t="s">
        <v>308</v>
      </c>
      <c r="F1438" t="s">
        <v>3812</v>
      </c>
      <c r="H1438">
        <v>1</v>
      </c>
      <c r="I1438">
        <v>2</v>
      </c>
      <c r="K1438" t="s">
        <v>296</v>
      </c>
      <c r="L1438" t="s">
        <v>753</v>
      </c>
      <c r="M1438" t="s">
        <v>398</v>
      </c>
      <c r="N1438" t="s">
        <v>299</v>
      </c>
      <c r="O1438">
        <v>2</v>
      </c>
      <c r="P1438" t="s">
        <v>306</v>
      </c>
      <c r="Q1438" s="164">
        <v>33978</v>
      </c>
      <c r="R1438" s="164">
        <v>34213</v>
      </c>
      <c r="T1438" t="s">
        <v>320</v>
      </c>
      <c r="V1438" t="s">
        <v>3885</v>
      </c>
      <c r="W1438" t="s">
        <v>3886</v>
      </c>
      <c r="X1438" t="s">
        <v>308</v>
      </c>
      <c r="Y1438" t="s">
        <v>3885</v>
      </c>
      <c r="Z1438" t="s">
        <v>3892</v>
      </c>
      <c r="AA1438" t="s">
        <v>295</v>
      </c>
      <c r="AC1438" t="s">
        <v>308</v>
      </c>
      <c r="AD1438" s="176">
        <v>1</v>
      </c>
    </row>
    <row r="1439" spans="1:31" x14ac:dyDescent="0.35">
      <c r="A1439" t="s">
        <v>454</v>
      </c>
      <c r="B1439">
        <v>1474</v>
      </c>
      <c r="C1439" t="s">
        <v>3893</v>
      </c>
      <c r="D1439">
        <v>50200</v>
      </c>
      <c r="E1439" t="s">
        <v>308</v>
      </c>
      <c r="F1439" t="s">
        <v>3812</v>
      </c>
      <c r="G1439" s="163">
        <v>2852</v>
      </c>
      <c r="H1439">
        <v>1</v>
      </c>
      <c r="I1439">
        <v>2</v>
      </c>
      <c r="J1439" t="s">
        <v>1</v>
      </c>
      <c r="K1439" t="s">
        <v>296</v>
      </c>
      <c r="L1439" t="s">
        <v>753</v>
      </c>
      <c r="M1439" t="s">
        <v>398</v>
      </c>
      <c r="N1439" t="s">
        <v>299</v>
      </c>
      <c r="O1439">
        <v>2</v>
      </c>
      <c r="P1439" t="s">
        <v>306</v>
      </c>
      <c r="Q1439" t="s">
        <v>3894</v>
      </c>
      <c r="R1439" s="164">
        <v>42979</v>
      </c>
      <c r="T1439" t="s">
        <v>320</v>
      </c>
      <c r="V1439" t="s">
        <v>3885</v>
      </c>
      <c r="W1439" t="s">
        <v>3886</v>
      </c>
      <c r="X1439" t="s">
        <v>308</v>
      </c>
      <c r="Y1439" t="s">
        <v>3885</v>
      </c>
      <c r="Z1439" t="s">
        <v>3895</v>
      </c>
      <c r="AA1439" t="s">
        <v>1</v>
      </c>
      <c r="AB1439" s="164">
        <v>42900</v>
      </c>
      <c r="AC1439" t="s">
        <v>308</v>
      </c>
      <c r="AD1439" s="176">
        <v>1</v>
      </c>
    </row>
    <row r="1440" spans="1:31" x14ac:dyDescent="0.35">
      <c r="A1440" t="s">
        <v>454</v>
      </c>
      <c r="B1440">
        <v>1484</v>
      </c>
      <c r="C1440" t="s">
        <v>3896</v>
      </c>
      <c r="D1440">
        <v>50200</v>
      </c>
      <c r="E1440" t="s">
        <v>308</v>
      </c>
      <c r="F1440" t="s">
        <v>3812</v>
      </c>
      <c r="G1440" s="163">
        <v>3115.84</v>
      </c>
      <c r="H1440">
        <v>1</v>
      </c>
      <c r="I1440">
        <v>2</v>
      </c>
      <c r="J1440" t="s">
        <v>1</v>
      </c>
      <c r="K1440" t="s">
        <v>296</v>
      </c>
      <c r="L1440" t="s">
        <v>753</v>
      </c>
      <c r="M1440" t="s">
        <v>398</v>
      </c>
      <c r="N1440" t="s">
        <v>299</v>
      </c>
      <c r="O1440">
        <v>2</v>
      </c>
      <c r="P1440" t="s">
        <v>306</v>
      </c>
      <c r="Q1440" t="s">
        <v>456</v>
      </c>
      <c r="R1440" s="164">
        <v>43709</v>
      </c>
      <c r="T1440" t="s">
        <v>320</v>
      </c>
      <c r="V1440" t="s">
        <v>3885</v>
      </c>
      <c r="W1440" t="s">
        <v>3886</v>
      </c>
      <c r="X1440" t="s">
        <v>308</v>
      </c>
      <c r="Y1440" t="s">
        <v>3885</v>
      </c>
      <c r="Z1440" t="s">
        <v>3897</v>
      </c>
      <c r="AA1440" t="s">
        <v>295</v>
      </c>
      <c r="AB1440" s="164">
        <v>43341</v>
      </c>
      <c r="AC1440" t="s">
        <v>308</v>
      </c>
      <c r="AD1440" s="176">
        <v>1</v>
      </c>
    </row>
    <row r="1441" spans="1:30" x14ac:dyDescent="0.35">
      <c r="A1441" t="s">
        <v>454</v>
      </c>
      <c r="B1441">
        <v>90002</v>
      </c>
      <c r="C1441" t="s">
        <v>3898</v>
      </c>
      <c r="D1441">
        <v>50200</v>
      </c>
      <c r="E1441" t="s">
        <v>308</v>
      </c>
      <c r="F1441" t="s">
        <v>3812</v>
      </c>
      <c r="H1441">
        <v>1</v>
      </c>
      <c r="I1441">
        <v>2</v>
      </c>
      <c r="K1441" t="s">
        <v>404</v>
      </c>
      <c r="L1441" t="s">
        <v>410</v>
      </c>
      <c r="M1441" t="s">
        <v>398</v>
      </c>
      <c r="N1441" t="s">
        <v>299</v>
      </c>
      <c r="O1441">
        <v>2</v>
      </c>
      <c r="P1441" t="s">
        <v>1</v>
      </c>
      <c r="Q1441" s="164">
        <v>32874</v>
      </c>
      <c r="R1441" s="164">
        <v>32874</v>
      </c>
      <c r="S1441" s="164">
        <v>32874</v>
      </c>
      <c r="T1441" t="s">
        <v>320</v>
      </c>
      <c r="V1441" t="s">
        <v>3885</v>
      </c>
      <c r="W1441" t="s">
        <v>3886</v>
      </c>
      <c r="X1441" t="s">
        <v>308</v>
      </c>
      <c r="Y1441" t="s">
        <v>3885</v>
      </c>
      <c r="Z1441" t="s">
        <v>3899</v>
      </c>
      <c r="AC1441" t="s">
        <v>308</v>
      </c>
      <c r="AD1441" s="176">
        <v>1</v>
      </c>
    </row>
    <row r="1442" spans="1:30" x14ac:dyDescent="0.35">
      <c r="A1442" t="s">
        <v>291</v>
      </c>
      <c r="B1442">
        <v>1016</v>
      </c>
      <c r="C1442" t="s">
        <v>3885</v>
      </c>
      <c r="D1442">
        <v>50200</v>
      </c>
      <c r="E1442" t="s">
        <v>308</v>
      </c>
      <c r="F1442" t="s">
        <v>3812</v>
      </c>
      <c r="H1442">
        <v>1</v>
      </c>
      <c r="I1442">
        <v>2</v>
      </c>
      <c r="K1442" t="s">
        <v>296</v>
      </c>
      <c r="L1442" t="s">
        <v>753</v>
      </c>
      <c r="M1442" t="s">
        <v>398</v>
      </c>
      <c r="N1442" t="s">
        <v>299</v>
      </c>
      <c r="O1442">
        <v>2</v>
      </c>
      <c r="P1442" t="s">
        <v>1</v>
      </c>
      <c r="Q1442" s="164">
        <v>34708</v>
      </c>
      <c r="R1442" s="164">
        <v>34943</v>
      </c>
      <c r="T1442" t="s">
        <v>320</v>
      </c>
      <c r="V1442" t="s">
        <v>3885</v>
      </c>
      <c r="W1442" t="s">
        <v>3886</v>
      </c>
      <c r="X1442" t="s">
        <v>308</v>
      </c>
      <c r="Y1442" t="s">
        <v>3885</v>
      </c>
      <c r="Z1442" t="s">
        <v>3900</v>
      </c>
      <c r="AC1442" t="s">
        <v>304</v>
      </c>
      <c r="AD1442" s="176">
        <v>1</v>
      </c>
    </row>
    <row r="1443" spans="1:30" x14ac:dyDescent="0.35">
      <c r="A1443" t="s">
        <v>291</v>
      </c>
      <c r="B1443">
        <v>1125</v>
      </c>
      <c r="C1443" t="s">
        <v>3901</v>
      </c>
      <c r="D1443">
        <v>50200</v>
      </c>
      <c r="E1443" t="s">
        <v>308</v>
      </c>
      <c r="F1443" t="s">
        <v>3812</v>
      </c>
      <c r="H1443">
        <v>1</v>
      </c>
      <c r="I1443">
        <v>2</v>
      </c>
      <c r="K1443" t="s">
        <v>404</v>
      </c>
      <c r="L1443" t="s">
        <v>753</v>
      </c>
      <c r="M1443" t="s">
        <v>398</v>
      </c>
      <c r="N1443" t="s">
        <v>299</v>
      </c>
      <c r="O1443">
        <v>2</v>
      </c>
      <c r="P1443" t="s">
        <v>1</v>
      </c>
      <c r="Q1443" s="164">
        <v>38718</v>
      </c>
      <c r="R1443" s="164">
        <v>38718</v>
      </c>
      <c r="S1443" s="164">
        <v>42979</v>
      </c>
      <c r="T1443" t="s">
        <v>320</v>
      </c>
      <c r="V1443" t="s">
        <v>3885</v>
      </c>
      <c r="W1443" t="s">
        <v>3886</v>
      </c>
      <c r="X1443" t="s">
        <v>308</v>
      </c>
      <c r="Y1443" t="s">
        <v>3885</v>
      </c>
      <c r="Z1443" t="s">
        <v>3902</v>
      </c>
      <c r="AC1443" t="s">
        <v>304</v>
      </c>
      <c r="AD1443" s="176">
        <v>1</v>
      </c>
    </row>
    <row r="1444" spans="1:30" x14ac:dyDescent="0.35">
      <c r="A1444" t="s">
        <v>305</v>
      </c>
      <c r="B1444">
        <v>1105</v>
      </c>
      <c r="C1444" t="s">
        <v>308</v>
      </c>
      <c r="D1444">
        <v>50200</v>
      </c>
      <c r="E1444" t="s">
        <v>308</v>
      </c>
      <c r="F1444" t="s">
        <v>3812</v>
      </c>
      <c r="H1444">
        <v>1</v>
      </c>
      <c r="I1444">
        <v>2</v>
      </c>
      <c r="K1444" t="s">
        <v>296</v>
      </c>
      <c r="L1444" t="s">
        <v>753</v>
      </c>
      <c r="M1444" t="s">
        <v>398</v>
      </c>
      <c r="N1444" t="s">
        <v>299</v>
      </c>
      <c r="O1444">
        <v>2</v>
      </c>
      <c r="P1444" t="s">
        <v>306</v>
      </c>
      <c r="Q1444" s="164">
        <v>31052</v>
      </c>
      <c r="R1444" s="164">
        <v>31168</v>
      </c>
      <c r="T1444" t="s">
        <v>320</v>
      </c>
      <c r="V1444" t="s">
        <v>3885</v>
      </c>
      <c r="W1444" t="s">
        <v>3886</v>
      </c>
      <c r="X1444" t="s">
        <v>308</v>
      </c>
      <c r="Y1444" t="s">
        <v>3885</v>
      </c>
      <c r="Z1444" t="s">
        <v>3903</v>
      </c>
      <c r="AC1444" t="s">
        <v>308</v>
      </c>
      <c r="AD1444" s="176">
        <v>1</v>
      </c>
    </row>
    <row r="1445" spans="1:30" x14ac:dyDescent="0.35">
      <c r="A1445" t="s">
        <v>317</v>
      </c>
      <c r="B1445">
        <v>1007</v>
      </c>
      <c r="C1445" t="s">
        <v>308</v>
      </c>
      <c r="D1445">
        <v>50200</v>
      </c>
      <c r="E1445" t="s">
        <v>308</v>
      </c>
      <c r="F1445" t="s">
        <v>3812</v>
      </c>
      <c r="H1445">
        <v>1</v>
      </c>
      <c r="I1445">
        <v>2</v>
      </c>
      <c r="K1445" t="s">
        <v>296</v>
      </c>
      <c r="L1445" t="s">
        <v>410</v>
      </c>
      <c r="M1445" t="s">
        <v>398</v>
      </c>
      <c r="N1445" t="s">
        <v>299</v>
      </c>
      <c r="O1445">
        <v>2</v>
      </c>
      <c r="P1445" t="s">
        <v>306</v>
      </c>
      <c r="Q1445" t="s">
        <v>786</v>
      </c>
      <c r="R1445" s="164">
        <v>34392</v>
      </c>
      <c r="T1445" t="s">
        <v>320</v>
      </c>
      <c r="V1445" t="s">
        <v>3885</v>
      </c>
      <c r="W1445" t="s">
        <v>3886</v>
      </c>
      <c r="X1445" t="s">
        <v>308</v>
      </c>
      <c r="Y1445" t="s">
        <v>3885</v>
      </c>
      <c r="Z1445" t="s">
        <v>3904</v>
      </c>
      <c r="AC1445" t="s">
        <v>308</v>
      </c>
      <c r="AD1445" s="176">
        <v>1</v>
      </c>
    </row>
    <row r="1446" spans="1:30" x14ac:dyDescent="0.35">
      <c r="A1446" t="s">
        <v>317</v>
      </c>
      <c r="B1446">
        <v>1045</v>
      </c>
      <c r="C1446" t="s">
        <v>3905</v>
      </c>
      <c r="D1446">
        <v>50200</v>
      </c>
      <c r="E1446" t="s">
        <v>308</v>
      </c>
      <c r="F1446" t="s">
        <v>3812</v>
      </c>
      <c r="H1446">
        <v>1</v>
      </c>
      <c r="I1446">
        <v>2</v>
      </c>
      <c r="K1446" t="s">
        <v>295</v>
      </c>
      <c r="L1446" t="s">
        <v>753</v>
      </c>
      <c r="M1446" t="s">
        <v>398</v>
      </c>
      <c r="N1446" t="s">
        <v>299</v>
      </c>
      <c r="O1446">
        <v>2</v>
      </c>
      <c r="P1446" t="s">
        <v>977</v>
      </c>
      <c r="Q1446" s="164">
        <v>29290</v>
      </c>
      <c r="R1446" s="164">
        <v>29497</v>
      </c>
      <c r="S1446" s="164">
        <v>34943</v>
      </c>
      <c r="T1446" t="s">
        <v>320</v>
      </c>
      <c r="V1446" t="s">
        <v>3885</v>
      </c>
      <c r="W1446" t="s">
        <v>3886</v>
      </c>
      <c r="X1446" t="s">
        <v>308</v>
      </c>
      <c r="Y1446" t="s">
        <v>3885</v>
      </c>
      <c r="Z1446" t="s">
        <v>3906</v>
      </c>
      <c r="AC1446" t="s">
        <v>308</v>
      </c>
      <c r="AD1446" s="176">
        <v>1</v>
      </c>
    </row>
    <row r="1447" spans="1:30" x14ac:dyDescent="0.35">
      <c r="A1447" t="s">
        <v>317</v>
      </c>
      <c r="B1447">
        <v>1222</v>
      </c>
      <c r="C1447" t="s">
        <v>3893</v>
      </c>
      <c r="D1447">
        <v>50200</v>
      </c>
      <c r="E1447" t="s">
        <v>308</v>
      </c>
      <c r="F1447" t="s">
        <v>3812</v>
      </c>
      <c r="G1447" s="163">
        <v>2934.49</v>
      </c>
      <c r="H1447">
        <v>1</v>
      </c>
      <c r="I1447">
        <v>2</v>
      </c>
      <c r="J1447" t="s">
        <v>1</v>
      </c>
      <c r="K1447" t="s">
        <v>296</v>
      </c>
      <c r="L1447" t="s">
        <v>753</v>
      </c>
      <c r="M1447" t="s">
        <v>398</v>
      </c>
      <c r="N1447" t="s">
        <v>299</v>
      </c>
      <c r="O1447">
        <v>2</v>
      </c>
      <c r="P1447" t="s">
        <v>306</v>
      </c>
      <c r="Q1447" s="164">
        <v>42465</v>
      </c>
      <c r="R1447" s="164">
        <v>42979</v>
      </c>
      <c r="T1447" t="s">
        <v>320</v>
      </c>
      <c r="V1447" t="s">
        <v>3885</v>
      </c>
      <c r="W1447" t="s">
        <v>3886</v>
      </c>
      <c r="X1447" t="s">
        <v>308</v>
      </c>
      <c r="Y1447" t="s">
        <v>3885</v>
      </c>
      <c r="Z1447" t="s">
        <v>3907</v>
      </c>
      <c r="AA1447" t="s">
        <v>1</v>
      </c>
      <c r="AB1447" s="164">
        <v>42892</v>
      </c>
      <c r="AC1447" t="s">
        <v>308</v>
      </c>
      <c r="AD1447" s="176">
        <v>1</v>
      </c>
    </row>
    <row r="1448" spans="1:30" x14ac:dyDescent="0.35">
      <c r="A1448" t="s">
        <v>317</v>
      </c>
      <c r="B1448">
        <v>1253</v>
      </c>
      <c r="C1448" t="s">
        <v>3908</v>
      </c>
      <c r="D1448">
        <v>50200</v>
      </c>
      <c r="E1448" t="s">
        <v>308</v>
      </c>
      <c r="F1448" t="s">
        <v>3812</v>
      </c>
      <c r="G1448" s="163">
        <v>2720.24</v>
      </c>
      <c r="H1448">
        <v>1</v>
      </c>
      <c r="I1448">
        <v>2</v>
      </c>
      <c r="J1448" t="s">
        <v>1</v>
      </c>
      <c r="K1448" t="s">
        <v>296</v>
      </c>
      <c r="L1448" t="s">
        <v>753</v>
      </c>
      <c r="M1448" t="s">
        <v>398</v>
      </c>
      <c r="N1448" t="s">
        <v>299</v>
      </c>
      <c r="O1448">
        <v>2</v>
      </c>
      <c r="P1448" t="s">
        <v>306</v>
      </c>
      <c r="Q1448" t="s">
        <v>3909</v>
      </c>
      <c r="R1448" s="164">
        <v>44440</v>
      </c>
      <c r="T1448" t="s">
        <v>320</v>
      </c>
      <c r="V1448" t="s">
        <v>3885</v>
      </c>
      <c r="W1448" t="s">
        <v>3886</v>
      </c>
      <c r="X1448" t="s">
        <v>308</v>
      </c>
      <c r="Y1448" t="s">
        <v>3885</v>
      </c>
      <c r="Z1448" t="s">
        <v>3910</v>
      </c>
      <c r="AA1448" t="s">
        <v>1</v>
      </c>
      <c r="AB1448" s="164">
        <v>44286</v>
      </c>
      <c r="AC1448" t="s">
        <v>308</v>
      </c>
      <c r="AD1448" s="176">
        <v>1</v>
      </c>
    </row>
    <row r="1449" spans="1:30" x14ac:dyDescent="0.35">
      <c r="A1449" t="s">
        <v>408</v>
      </c>
      <c r="B1449">
        <v>1025</v>
      </c>
      <c r="C1449" t="s">
        <v>308</v>
      </c>
      <c r="D1449">
        <v>50200</v>
      </c>
      <c r="E1449" t="s">
        <v>308</v>
      </c>
      <c r="F1449" t="s">
        <v>3812</v>
      </c>
      <c r="H1449">
        <v>1</v>
      </c>
      <c r="I1449">
        <v>2</v>
      </c>
      <c r="K1449" t="s">
        <v>296</v>
      </c>
      <c r="L1449" t="s">
        <v>410</v>
      </c>
      <c r="M1449" t="s">
        <v>398</v>
      </c>
      <c r="N1449" t="s">
        <v>299</v>
      </c>
      <c r="O1449">
        <v>2</v>
      </c>
      <c r="P1449" t="s">
        <v>306</v>
      </c>
      <c r="Q1449" t="s">
        <v>786</v>
      </c>
      <c r="R1449" s="164">
        <v>34392</v>
      </c>
      <c r="T1449" t="s">
        <v>320</v>
      </c>
      <c r="V1449" t="s">
        <v>3885</v>
      </c>
      <c r="W1449" t="s">
        <v>3886</v>
      </c>
      <c r="X1449" t="s">
        <v>308</v>
      </c>
      <c r="Y1449" t="s">
        <v>3885</v>
      </c>
      <c r="Z1449" t="s">
        <v>3911</v>
      </c>
      <c r="AC1449" t="s">
        <v>308</v>
      </c>
      <c r="AD1449" s="176">
        <v>1</v>
      </c>
    </row>
    <row r="1450" spans="1:30" x14ac:dyDescent="0.35">
      <c r="A1450" t="s">
        <v>469</v>
      </c>
      <c r="B1450">
        <v>1012</v>
      </c>
      <c r="C1450" t="s">
        <v>3912</v>
      </c>
      <c r="D1450">
        <v>50200</v>
      </c>
      <c r="E1450" t="s">
        <v>308</v>
      </c>
      <c r="F1450" t="s">
        <v>3812</v>
      </c>
      <c r="H1450">
        <v>1</v>
      </c>
      <c r="I1450">
        <v>2</v>
      </c>
      <c r="K1450" t="s">
        <v>404</v>
      </c>
      <c r="L1450" t="s">
        <v>753</v>
      </c>
      <c r="M1450" t="s">
        <v>398</v>
      </c>
      <c r="N1450" t="s">
        <v>299</v>
      </c>
      <c r="O1450">
        <v>2</v>
      </c>
      <c r="P1450" t="s">
        <v>306</v>
      </c>
      <c r="Q1450" t="s">
        <v>3913</v>
      </c>
      <c r="R1450" s="164">
        <v>42247</v>
      </c>
      <c r="S1450" s="164">
        <v>42248</v>
      </c>
      <c r="T1450" t="s">
        <v>320</v>
      </c>
      <c r="V1450" t="s">
        <v>3885</v>
      </c>
      <c r="W1450" t="s">
        <v>3886</v>
      </c>
      <c r="X1450" t="s">
        <v>308</v>
      </c>
      <c r="Y1450" t="s">
        <v>3885</v>
      </c>
      <c r="Z1450" t="s">
        <v>3914</v>
      </c>
      <c r="AC1450" t="s">
        <v>308</v>
      </c>
      <c r="AD1450" s="176">
        <v>1</v>
      </c>
    </row>
    <row r="1451" spans="1:30" x14ac:dyDescent="0.35">
      <c r="A1451" t="s">
        <v>469</v>
      </c>
      <c r="B1451">
        <v>1098</v>
      </c>
      <c r="C1451" t="s">
        <v>308</v>
      </c>
      <c r="D1451">
        <v>50200</v>
      </c>
      <c r="E1451" t="s">
        <v>308</v>
      </c>
      <c r="F1451" t="s">
        <v>3812</v>
      </c>
      <c r="H1451">
        <v>1</v>
      </c>
      <c r="I1451">
        <v>2</v>
      </c>
      <c r="K1451" t="s">
        <v>404</v>
      </c>
      <c r="L1451" t="s">
        <v>753</v>
      </c>
      <c r="M1451" t="s">
        <v>398</v>
      </c>
      <c r="N1451" t="s">
        <v>299</v>
      </c>
      <c r="O1451">
        <v>2</v>
      </c>
      <c r="P1451" t="s">
        <v>306</v>
      </c>
      <c r="Q1451" s="164">
        <v>32151</v>
      </c>
      <c r="R1451" s="164">
        <v>32387</v>
      </c>
      <c r="S1451" s="164">
        <v>40148</v>
      </c>
      <c r="T1451" t="s">
        <v>320</v>
      </c>
      <c r="V1451" t="s">
        <v>3885</v>
      </c>
      <c r="W1451" t="s">
        <v>3886</v>
      </c>
      <c r="X1451" t="s">
        <v>308</v>
      </c>
      <c r="Y1451" t="s">
        <v>3885</v>
      </c>
      <c r="Z1451" t="s">
        <v>3915</v>
      </c>
      <c r="AC1451" t="s">
        <v>308</v>
      </c>
      <c r="AD1451" s="176">
        <v>1</v>
      </c>
    </row>
    <row r="1452" spans="1:30" x14ac:dyDescent="0.35">
      <c r="A1452" t="s">
        <v>469</v>
      </c>
      <c r="B1452">
        <v>1194</v>
      </c>
      <c r="C1452" t="s">
        <v>308</v>
      </c>
      <c r="D1452">
        <v>50200</v>
      </c>
      <c r="E1452" t="s">
        <v>308</v>
      </c>
      <c r="F1452" t="s">
        <v>3812</v>
      </c>
      <c r="G1452" s="163">
        <v>2609.5</v>
      </c>
      <c r="H1452">
        <v>1</v>
      </c>
      <c r="I1452">
        <v>2</v>
      </c>
      <c r="J1452" t="s">
        <v>1</v>
      </c>
      <c r="K1452" t="s">
        <v>296</v>
      </c>
      <c r="L1452" t="s">
        <v>753</v>
      </c>
      <c r="M1452" t="s">
        <v>398</v>
      </c>
      <c r="N1452" t="s">
        <v>299</v>
      </c>
      <c r="O1452">
        <v>2</v>
      </c>
      <c r="P1452" t="s">
        <v>306</v>
      </c>
      <c r="Q1452" s="164">
        <v>42679</v>
      </c>
      <c r="R1452" s="164">
        <v>42614</v>
      </c>
      <c r="T1452" t="s">
        <v>320</v>
      </c>
      <c r="V1452" t="s">
        <v>3885</v>
      </c>
      <c r="W1452" t="s">
        <v>3886</v>
      </c>
      <c r="X1452" t="s">
        <v>308</v>
      </c>
      <c r="Y1452" t="s">
        <v>3885</v>
      </c>
      <c r="Z1452" t="s">
        <v>3916</v>
      </c>
      <c r="AA1452" t="s">
        <v>1</v>
      </c>
      <c r="AB1452" s="164">
        <v>42558</v>
      </c>
      <c r="AC1452" t="s">
        <v>308</v>
      </c>
      <c r="AD1452" s="176">
        <v>1</v>
      </c>
    </row>
    <row r="1453" spans="1:30" x14ac:dyDescent="0.35">
      <c r="A1453" t="s">
        <v>469</v>
      </c>
      <c r="B1453">
        <v>90001</v>
      </c>
      <c r="C1453" t="s">
        <v>3917</v>
      </c>
      <c r="D1453">
        <v>50200</v>
      </c>
      <c r="E1453" t="s">
        <v>308</v>
      </c>
      <c r="F1453" t="s">
        <v>3812</v>
      </c>
      <c r="H1453">
        <v>1</v>
      </c>
      <c r="I1453">
        <v>2</v>
      </c>
      <c r="K1453" t="s">
        <v>404</v>
      </c>
      <c r="L1453" t="s">
        <v>410</v>
      </c>
      <c r="M1453" t="s">
        <v>398</v>
      </c>
      <c r="N1453" t="s">
        <v>299</v>
      </c>
      <c r="O1453">
        <v>2</v>
      </c>
      <c r="P1453" t="s">
        <v>306</v>
      </c>
      <c r="Q1453" s="164">
        <v>34337</v>
      </c>
      <c r="R1453" s="164">
        <v>34394</v>
      </c>
      <c r="S1453" s="164">
        <v>34394</v>
      </c>
      <c r="T1453" t="s">
        <v>320</v>
      </c>
      <c r="V1453" t="s">
        <v>3885</v>
      </c>
      <c r="W1453" t="s">
        <v>3886</v>
      </c>
      <c r="X1453" t="s">
        <v>308</v>
      </c>
      <c r="Y1453" t="s">
        <v>3885</v>
      </c>
      <c r="Z1453" t="s">
        <v>3918</v>
      </c>
      <c r="AC1453" t="s">
        <v>308</v>
      </c>
      <c r="AD1453" s="176">
        <v>1</v>
      </c>
    </row>
    <row r="1454" spans="1:30" x14ac:dyDescent="0.35">
      <c r="A1454" t="s">
        <v>324</v>
      </c>
      <c r="B1454">
        <v>1052</v>
      </c>
      <c r="C1454" t="s">
        <v>308</v>
      </c>
      <c r="D1454">
        <v>50200</v>
      </c>
      <c r="E1454" t="s">
        <v>308</v>
      </c>
      <c r="F1454" t="s">
        <v>3812</v>
      </c>
      <c r="H1454">
        <v>1</v>
      </c>
      <c r="I1454">
        <v>2</v>
      </c>
      <c r="K1454" t="s">
        <v>296</v>
      </c>
      <c r="L1454" t="s">
        <v>753</v>
      </c>
      <c r="M1454" t="s">
        <v>398</v>
      </c>
      <c r="N1454" t="s">
        <v>299</v>
      </c>
      <c r="O1454">
        <v>2</v>
      </c>
      <c r="P1454" t="s">
        <v>306</v>
      </c>
      <c r="Q1454" s="164">
        <v>30472</v>
      </c>
      <c r="R1454" s="164">
        <v>30442</v>
      </c>
      <c r="T1454" t="s">
        <v>320</v>
      </c>
      <c r="V1454" t="s">
        <v>3885</v>
      </c>
      <c r="W1454" t="s">
        <v>3886</v>
      </c>
      <c r="X1454" t="s">
        <v>308</v>
      </c>
      <c r="Y1454" t="s">
        <v>3885</v>
      </c>
      <c r="Z1454" t="s">
        <v>3919</v>
      </c>
      <c r="AC1454" t="s">
        <v>308</v>
      </c>
      <c r="AD1454" s="176">
        <v>1</v>
      </c>
    </row>
    <row r="1455" spans="1:30" x14ac:dyDescent="0.35">
      <c r="A1455" t="s">
        <v>309</v>
      </c>
      <c r="B1455">
        <v>1009</v>
      </c>
      <c r="C1455" t="s">
        <v>3920</v>
      </c>
      <c r="D1455">
        <v>50200</v>
      </c>
      <c r="E1455" t="s">
        <v>308</v>
      </c>
      <c r="F1455" t="s">
        <v>3812</v>
      </c>
      <c r="H1455">
        <v>1</v>
      </c>
      <c r="I1455">
        <v>2</v>
      </c>
      <c r="K1455" t="s">
        <v>296</v>
      </c>
      <c r="L1455" t="s">
        <v>753</v>
      </c>
      <c r="M1455" t="s">
        <v>398</v>
      </c>
      <c r="N1455" t="s">
        <v>299</v>
      </c>
      <c r="O1455">
        <v>2</v>
      </c>
      <c r="P1455" t="s">
        <v>306</v>
      </c>
      <c r="Q1455" s="164">
        <v>40058</v>
      </c>
      <c r="R1455" s="164">
        <v>39853</v>
      </c>
      <c r="T1455" t="s">
        <v>320</v>
      </c>
      <c r="V1455" t="s">
        <v>3885</v>
      </c>
      <c r="W1455" t="s">
        <v>3886</v>
      </c>
      <c r="X1455" t="s">
        <v>308</v>
      </c>
      <c r="Y1455" t="s">
        <v>3885</v>
      </c>
      <c r="Z1455" t="s">
        <v>3921</v>
      </c>
      <c r="AC1455" t="s">
        <v>308</v>
      </c>
      <c r="AD1455" s="176">
        <v>1</v>
      </c>
    </row>
    <row r="1456" spans="1:30" x14ac:dyDescent="0.35">
      <c r="A1456" t="s">
        <v>476</v>
      </c>
      <c r="B1456">
        <v>1043</v>
      </c>
      <c r="C1456" t="s">
        <v>308</v>
      </c>
      <c r="D1456">
        <v>50200</v>
      </c>
      <c r="E1456" t="s">
        <v>308</v>
      </c>
      <c r="F1456" t="s">
        <v>3812</v>
      </c>
      <c r="H1456">
        <v>1</v>
      </c>
      <c r="I1456">
        <v>2</v>
      </c>
      <c r="K1456" t="s">
        <v>404</v>
      </c>
      <c r="L1456" t="s">
        <v>410</v>
      </c>
      <c r="M1456" t="s">
        <v>398</v>
      </c>
      <c r="N1456" t="s">
        <v>299</v>
      </c>
      <c r="O1456">
        <v>2</v>
      </c>
      <c r="P1456" t="s">
        <v>306</v>
      </c>
      <c r="Q1456" s="164">
        <v>31415</v>
      </c>
      <c r="R1456" s="164">
        <v>31472</v>
      </c>
      <c r="S1456" s="164">
        <v>31472</v>
      </c>
      <c r="T1456" t="s">
        <v>320</v>
      </c>
      <c r="V1456" t="s">
        <v>3885</v>
      </c>
      <c r="W1456" t="s">
        <v>3886</v>
      </c>
      <c r="X1456" t="s">
        <v>308</v>
      </c>
      <c r="Y1456" t="s">
        <v>3885</v>
      </c>
      <c r="Z1456" t="s">
        <v>3922</v>
      </c>
      <c r="AC1456" t="s">
        <v>308</v>
      </c>
      <c r="AD1456" s="176">
        <v>1</v>
      </c>
    </row>
    <row r="1457" spans="1:30" x14ac:dyDescent="0.35">
      <c r="A1457" t="s">
        <v>476</v>
      </c>
      <c r="B1457">
        <v>1129</v>
      </c>
      <c r="C1457" t="s">
        <v>308</v>
      </c>
      <c r="D1457">
        <v>50200</v>
      </c>
      <c r="E1457" t="s">
        <v>308</v>
      </c>
      <c r="F1457" t="s">
        <v>3812</v>
      </c>
      <c r="H1457">
        <v>1</v>
      </c>
      <c r="I1457">
        <v>2</v>
      </c>
      <c r="K1457" t="s">
        <v>296</v>
      </c>
      <c r="L1457" t="s">
        <v>753</v>
      </c>
      <c r="M1457" t="s">
        <v>398</v>
      </c>
      <c r="N1457" t="s">
        <v>299</v>
      </c>
      <c r="O1457">
        <v>2</v>
      </c>
      <c r="P1457" t="s">
        <v>306</v>
      </c>
      <c r="Q1457" s="164">
        <v>31786</v>
      </c>
      <c r="R1457" s="164">
        <v>32021</v>
      </c>
      <c r="T1457" t="s">
        <v>320</v>
      </c>
      <c r="V1457" t="s">
        <v>3885</v>
      </c>
      <c r="W1457" t="s">
        <v>3886</v>
      </c>
      <c r="X1457" t="s">
        <v>308</v>
      </c>
      <c r="Y1457" t="s">
        <v>3885</v>
      </c>
      <c r="Z1457" t="s">
        <v>3923</v>
      </c>
      <c r="AC1457" t="s">
        <v>308</v>
      </c>
      <c r="AD1457" s="176">
        <v>1</v>
      </c>
    </row>
    <row r="1458" spans="1:30" x14ac:dyDescent="0.35">
      <c r="A1458" t="s">
        <v>476</v>
      </c>
      <c r="B1458">
        <v>1344</v>
      </c>
      <c r="C1458" t="s">
        <v>3924</v>
      </c>
      <c r="D1458">
        <v>50200</v>
      </c>
      <c r="E1458" t="s">
        <v>308</v>
      </c>
      <c r="F1458" t="s">
        <v>3812</v>
      </c>
      <c r="G1458" s="163">
        <v>3022.8</v>
      </c>
      <c r="H1458">
        <v>1</v>
      </c>
      <c r="I1458">
        <v>2</v>
      </c>
      <c r="J1458" t="s">
        <v>1</v>
      </c>
      <c r="K1458" t="s">
        <v>296</v>
      </c>
      <c r="L1458" t="s">
        <v>753</v>
      </c>
      <c r="M1458" t="s">
        <v>398</v>
      </c>
      <c r="N1458" t="s">
        <v>299</v>
      </c>
      <c r="O1458">
        <v>2</v>
      </c>
      <c r="P1458" t="s">
        <v>306</v>
      </c>
      <c r="Q1458" s="164">
        <v>42740</v>
      </c>
      <c r="R1458" s="164">
        <v>43344</v>
      </c>
      <c r="T1458" t="s">
        <v>320</v>
      </c>
      <c r="V1458" t="s">
        <v>3885</v>
      </c>
      <c r="W1458" t="s">
        <v>3886</v>
      </c>
      <c r="X1458" t="s">
        <v>308</v>
      </c>
      <c r="Y1458" t="s">
        <v>3885</v>
      </c>
      <c r="Z1458" t="s">
        <v>3925</v>
      </c>
      <c r="AA1458" t="s">
        <v>1</v>
      </c>
      <c r="AB1458" s="164">
        <v>42900</v>
      </c>
      <c r="AC1458" t="s">
        <v>308</v>
      </c>
      <c r="AD1458" s="176">
        <v>1</v>
      </c>
    </row>
    <row r="1459" spans="1:30" x14ac:dyDescent="0.35">
      <c r="A1459" t="s">
        <v>482</v>
      </c>
      <c r="B1459">
        <v>1001</v>
      </c>
      <c r="C1459" t="s">
        <v>308</v>
      </c>
      <c r="D1459">
        <v>50200</v>
      </c>
      <c r="E1459" t="s">
        <v>308</v>
      </c>
      <c r="F1459" t="s">
        <v>3812</v>
      </c>
      <c r="H1459">
        <v>1</v>
      </c>
      <c r="I1459">
        <v>2</v>
      </c>
      <c r="K1459" t="s">
        <v>404</v>
      </c>
      <c r="L1459" t="s">
        <v>753</v>
      </c>
      <c r="M1459" t="s">
        <v>398</v>
      </c>
      <c r="N1459" t="s">
        <v>299</v>
      </c>
      <c r="O1459">
        <v>2</v>
      </c>
      <c r="P1459" t="s">
        <v>306</v>
      </c>
      <c r="Q1459" s="164">
        <v>30320</v>
      </c>
      <c r="R1459" s="164">
        <v>30407</v>
      </c>
      <c r="S1459" s="164">
        <v>30407</v>
      </c>
      <c r="T1459" t="s">
        <v>320</v>
      </c>
      <c r="V1459" t="s">
        <v>3885</v>
      </c>
      <c r="W1459" t="s">
        <v>3886</v>
      </c>
      <c r="X1459" t="s">
        <v>308</v>
      </c>
      <c r="Y1459" t="s">
        <v>3885</v>
      </c>
      <c r="Z1459" t="s">
        <v>3926</v>
      </c>
      <c r="AC1459" t="s">
        <v>308</v>
      </c>
      <c r="AD1459" s="176">
        <v>1</v>
      </c>
    </row>
    <row r="1460" spans="1:30" x14ac:dyDescent="0.35">
      <c r="A1460" t="s">
        <v>482</v>
      </c>
      <c r="B1460">
        <v>1115</v>
      </c>
      <c r="C1460" t="s">
        <v>308</v>
      </c>
      <c r="D1460">
        <v>50200</v>
      </c>
      <c r="E1460" t="s">
        <v>308</v>
      </c>
      <c r="F1460" t="s">
        <v>3812</v>
      </c>
      <c r="H1460">
        <v>1</v>
      </c>
      <c r="I1460">
        <v>2</v>
      </c>
      <c r="K1460" t="s">
        <v>296</v>
      </c>
      <c r="L1460" t="s">
        <v>753</v>
      </c>
      <c r="M1460" t="s">
        <v>398</v>
      </c>
      <c r="N1460" t="s">
        <v>299</v>
      </c>
      <c r="O1460">
        <v>2</v>
      </c>
      <c r="P1460" t="s">
        <v>306</v>
      </c>
      <c r="Q1460" s="164">
        <v>33970</v>
      </c>
      <c r="R1460" s="164">
        <v>33970</v>
      </c>
      <c r="T1460" t="s">
        <v>320</v>
      </c>
      <c r="V1460" t="s">
        <v>3885</v>
      </c>
      <c r="W1460" t="s">
        <v>3886</v>
      </c>
      <c r="X1460" t="s">
        <v>308</v>
      </c>
      <c r="Y1460" t="s">
        <v>3885</v>
      </c>
      <c r="Z1460" t="s">
        <v>3927</v>
      </c>
      <c r="AC1460" t="s">
        <v>308</v>
      </c>
      <c r="AD1460" s="176">
        <v>1</v>
      </c>
    </row>
    <row r="1461" spans="1:30" x14ac:dyDescent="0.35">
      <c r="A1461" t="s">
        <v>482</v>
      </c>
      <c r="B1461">
        <v>1283</v>
      </c>
      <c r="C1461" t="s">
        <v>3928</v>
      </c>
      <c r="D1461">
        <v>50200</v>
      </c>
      <c r="E1461" t="s">
        <v>308</v>
      </c>
      <c r="F1461" t="s">
        <v>3812</v>
      </c>
      <c r="G1461" s="163">
        <v>3598.14</v>
      </c>
      <c r="H1461">
        <v>1</v>
      </c>
      <c r="I1461">
        <v>2</v>
      </c>
      <c r="J1461" t="s">
        <v>1</v>
      </c>
      <c r="K1461" t="s">
        <v>296</v>
      </c>
      <c r="L1461" t="s">
        <v>753</v>
      </c>
      <c r="M1461" t="s">
        <v>398</v>
      </c>
      <c r="N1461" t="s">
        <v>299</v>
      </c>
      <c r="O1461">
        <v>2</v>
      </c>
      <c r="P1461" t="s">
        <v>306</v>
      </c>
      <c r="Q1461" t="s">
        <v>3738</v>
      </c>
      <c r="R1461" s="164">
        <v>43344</v>
      </c>
      <c r="T1461" t="s">
        <v>320</v>
      </c>
      <c r="V1461" t="s">
        <v>3885</v>
      </c>
      <c r="W1461" t="s">
        <v>3886</v>
      </c>
      <c r="X1461" t="s">
        <v>308</v>
      </c>
      <c r="Y1461" t="s">
        <v>3885</v>
      </c>
      <c r="Z1461" t="s">
        <v>3929</v>
      </c>
      <c r="AA1461" t="s">
        <v>295</v>
      </c>
      <c r="AB1461" s="164">
        <v>42913</v>
      </c>
      <c r="AC1461" t="s">
        <v>308</v>
      </c>
      <c r="AD1461" s="176">
        <v>1</v>
      </c>
    </row>
    <row r="1462" spans="1:30" x14ac:dyDescent="0.35">
      <c r="A1462" t="s">
        <v>482</v>
      </c>
      <c r="B1462">
        <v>1304</v>
      </c>
      <c r="C1462" t="s">
        <v>3896</v>
      </c>
      <c r="D1462">
        <v>50200</v>
      </c>
      <c r="E1462" t="s">
        <v>308</v>
      </c>
      <c r="F1462" t="s">
        <v>3812</v>
      </c>
      <c r="G1462" s="163">
        <v>2720.52</v>
      </c>
      <c r="H1462">
        <v>1</v>
      </c>
      <c r="I1462">
        <v>2</v>
      </c>
      <c r="J1462" t="s">
        <v>1</v>
      </c>
      <c r="K1462" t="s">
        <v>296</v>
      </c>
      <c r="L1462" t="s">
        <v>753</v>
      </c>
      <c r="M1462" t="s">
        <v>398</v>
      </c>
      <c r="N1462" t="s">
        <v>299</v>
      </c>
      <c r="O1462">
        <v>2</v>
      </c>
      <c r="P1462" t="s">
        <v>306</v>
      </c>
      <c r="Q1462" s="164">
        <v>45264</v>
      </c>
      <c r="R1462" s="164">
        <v>45536</v>
      </c>
      <c r="T1462" t="s">
        <v>320</v>
      </c>
      <c r="V1462" t="s">
        <v>3885</v>
      </c>
      <c r="W1462" t="s">
        <v>3886</v>
      </c>
      <c r="X1462" t="s">
        <v>308</v>
      </c>
      <c r="Y1462" t="s">
        <v>3885</v>
      </c>
      <c r="Z1462" t="s">
        <v>3930</v>
      </c>
      <c r="AA1462" t="s">
        <v>295</v>
      </c>
      <c r="AB1462" s="164">
        <v>45106</v>
      </c>
      <c r="AC1462" t="s">
        <v>308</v>
      </c>
      <c r="AD1462" s="176">
        <v>1</v>
      </c>
    </row>
    <row r="1463" spans="1:30" x14ac:dyDescent="0.35">
      <c r="A1463" t="s">
        <v>432</v>
      </c>
      <c r="B1463">
        <v>1007</v>
      </c>
      <c r="C1463" t="s">
        <v>308</v>
      </c>
      <c r="D1463">
        <v>50200</v>
      </c>
      <c r="E1463" t="s">
        <v>308</v>
      </c>
      <c r="F1463" t="s">
        <v>3812</v>
      </c>
      <c r="H1463">
        <v>1</v>
      </c>
      <c r="I1463">
        <v>2</v>
      </c>
      <c r="K1463" t="s">
        <v>843</v>
      </c>
      <c r="L1463" t="s">
        <v>753</v>
      </c>
      <c r="M1463" t="s">
        <v>398</v>
      </c>
      <c r="N1463" t="s">
        <v>299</v>
      </c>
      <c r="O1463">
        <v>2</v>
      </c>
      <c r="P1463" t="s">
        <v>306</v>
      </c>
      <c r="Q1463" t="s">
        <v>616</v>
      </c>
      <c r="R1463" s="164">
        <v>42248</v>
      </c>
      <c r="T1463" t="s">
        <v>320</v>
      </c>
      <c r="V1463" t="s">
        <v>3885</v>
      </c>
      <c r="W1463" t="s">
        <v>3886</v>
      </c>
      <c r="X1463" t="s">
        <v>308</v>
      </c>
      <c r="Y1463" t="s">
        <v>3885</v>
      </c>
      <c r="Z1463" t="s">
        <v>3931</v>
      </c>
      <c r="AC1463" t="s">
        <v>308</v>
      </c>
      <c r="AD1463" s="176">
        <v>1</v>
      </c>
    </row>
    <row r="1464" spans="1:30" x14ac:dyDescent="0.35">
      <c r="A1464" t="s">
        <v>584</v>
      </c>
      <c r="B1464">
        <v>1009</v>
      </c>
      <c r="C1464" t="s">
        <v>308</v>
      </c>
      <c r="D1464">
        <v>50200</v>
      </c>
      <c r="E1464" t="s">
        <v>308</v>
      </c>
      <c r="F1464" t="s">
        <v>3812</v>
      </c>
      <c r="H1464">
        <v>1</v>
      </c>
      <c r="I1464">
        <v>2</v>
      </c>
      <c r="K1464" t="s">
        <v>296</v>
      </c>
      <c r="L1464" t="s">
        <v>410</v>
      </c>
      <c r="M1464" t="s">
        <v>398</v>
      </c>
      <c r="N1464" t="s">
        <v>299</v>
      </c>
      <c r="O1464">
        <v>2</v>
      </c>
      <c r="P1464" t="s">
        <v>306</v>
      </c>
      <c r="Q1464" t="s">
        <v>786</v>
      </c>
      <c r="R1464" s="164">
        <v>34392</v>
      </c>
      <c r="T1464" t="s">
        <v>320</v>
      </c>
      <c r="V1464" t="s">
        <v>3885</v>
      </c>
      <c r="W1464" t="s">
        <v>3886</v>
      </c>
      <c r="X1464" t="s">
        <v>308</v>
      </c>
      <c r="Y1464" t="s">
        <v>3885</v>
      </c>
      <c r="Z1464" t="s">
        <v>3932</v>
      </c>
      <c r="AC1464" t="s">
        <v>308</v>
      </c>
      <c r="AD1464" s="176">
        <v>1</v>
      </c>
    </row>
    <row r="1465" spans="1:30" x14ac:dyDescent="0.35">
      <c r="A1465" t="s">
        <v>375</v>
      </c>
      <c r="B1465">
        <v>1074</v>
      </c>
      <c r="C1465" t="s">
        <v>3933</v>
      </c>
      <c r="D1465">
        <v>50200</v>
      </c>
      <c r="E1465" t="s">
        <v>308</v>
      </c>
      <c r="F1465" t="s">
        <v>3812</v>
      </c>
      <c r="H1465">
        <v>1</v>
      </c>
      <c r="I1465">
        <v>2</v>
      </c>
      <c r="K1465" t="s">
        <v>843</v>
      </c>
      <c r="L1465" t="s">
        <v>753</v>
      </c>
      <c r="M1465" t="s">
        <v>398</v>
      </c>
      <c r="N1465" t="s">
        <v>299</v>
      </c>
      <c r="O1465">
        <v>2</v>
      </c>
      <c r="P1465" t="s">
        <v>1</v>
      </c>
      <c r="Q1465" s="164">
        <v>39814</v>
      </c>
      <c r="R1465" s="164">
        <v>39814</v>
      </c>
      <c r="T1465" t="s">
        <v>320</v>
      </c>
      <c r="V1465" t="s">
        <v>3885</v>
      </c>
      <c r="W1465" t="s">
        <v>3886</v>
      </c>
      <c r="X1465" t="s">
        <v>308</v>
      </c>
      <c r="Y1465" t="s">
        <v>3885</v>
      </c>
      <c r="Z1465" t="s">
        <v>3934</v>
      </c>
      <c r="AA1465" t="s">
        <v>295</v>
      </c>
      <c r="AC1465" t="s">
        <v>304</v>
      </c>
      <c r="AD1465" s="176">
        <v>1</v>
      </c>
    </row>
    <row r="1466" spans="1:30" x14ac:dyDescent="0.35">
      <c r="A1466" t="s">
        <v>375</v>
      </c>
      <c r="B1466">
        <v>1213</v>
      </c>
      <c r="C1466" t="s">
        <v>3935</v>
      </c>
      <c r="D1466">
        <v>50200</v>
      </c>
      <c r="E1466" t="s">
        <v>308</v>
      </c>
      <c r="F1466" t="s">
        <v>3812</v>
      </c>
      <c r="G1466" s="163">
        <v>2714.84</v>
      </c>
      <c r="H1466">
        <v>1</v>
      </c>
      <c r="I1466">
        <v>2</v>
      </c>
      <c r="J1466" t="s">
        <v>1</v>
      </c>
      <c r="K1466" t="s">
        <v>296</v>
      </c>
      <c r="L1466" t="s">
        <v>753</v>
      </c>
      <c r="M1466" t="s">
        <v>398</v>
      </c>
      <c r="N1466" t="s">
        <v>299</v>
      </c>
      <c r="O1466">
        <v>2</v>
      </c>
      <c r="P1466" t="s">
        <v>1</v>
      </c>
      <c r="Q1466" t="s">
        <v>3936</v>
      </c>
      <c r="R1466" s="164">
        <v>44440</v>
      </c>
      <c r="T1466" t="s">
        <v>320</v>
      </c>
      <c r="V1466" t="s">
        <v>3885</v>
      </c>
      <c r="W1466" t="s">
        <v>3886</v>
      </c>
      <c r="X1466" t="s">
        <v>308</v>
      </c>
      <c r="Y1466" t="s">
        <v>3885</v>
      </c>
      <c r="Z1466" t="s">
        <v>3937</v>
      </c>
      <c r="AA1466" t="s">
        <v>295</v>
      </c>
      <c r="AB1466" s="164">
        <v>44579</v>
      </c>
      <c r="AC1466" t="s">
        <v>304</v>
      </c>
      <c r="AD1466" s="176">
        <v>1</v>
      </c>
    </row>
    <row r="1467" spans="1:30" x14ac:dyDescent="0.35">
      <c r="A1467" t="s">
        <v>434</v>
      </c>
      <c r="B1467">
        <v>1046</v>
      </c>
      <c r="C1467" t="s">
        <v>308</v>
      </c>
      <c r="D1467">
        <v>50200</v>
      </c>
      <c r="E1467" t="s">
        <v>308</v>
      </c>
      <c r="F1467" t="s">
        <v>3812</v>
      </c>
      <c r="H1467">
        <v>1</v>
      </c>
      <c r="I1467">
        <v>2</v>
      </c>
      <c r="K1467" t="s">
        <v>296</v>
      </c>
      <c r="L1467" t="s">
        <v>753</v>
      </c>
      <c r="M1467" t="s">
        <v>398</v>
      </c>
      <c r="N1467" t="s">
        <v>299</v>
      </c>
      <c r="O1467">
        <v>2</v>
      </c>
      <c r="P1467" t="s">
        <v>306</v>
      </c>
      <c r="Q1467" s="164">
        <v>31786</v>
      </c>
      <c r="R1467" s="164">
        <v>32021</v>
      </c>
      <c r="T1467" t="s">
        <v>320</v>
      </c>
      <c r="V1467" t="s">
        <v>3885</v>
      </c>
      <c r="W1467" t="s">
        <v>3886</v>
      </c>
      <c r="X1467" t="s">
        <v>308</v>
      </c>
      <c r="Y1467" t="s">
        <v>3885</v>
      </c>
      <c r="Z1467" t="s">
        <v>3938</v>
      </c>
      <c r="AC1467" t="s">
        <v>308</v>
      </c>
      <c r="AD1467" s="176">
        <v>1</v>
      </c>
    </row>
    <row r="1468" spans="1:30" x14ac:dyDescent="0.35">
      <c r="A1468" t="s">
        <v>434</v>
      </c>
      <c r="B1468">
        <v>1138</v>
      </c>
      <c r="C1468" t="s">
        <v>3920</v>
      </c>
      <c r="D1468">
        <v>50200</v>
      </c>
      <c r="E1468" t="s">
        <v>308</v>
      </c>
      <c r="F1468" t="s">
        <v>3812</v>
      </c>
      <c r="H1468">
        <v>1</v>
      </c>
      <c r="I1468">
        <v>2</v>
      </c>
      <c r="K1468" t="s">
        <v>404</v>
      </c>
      <c r="L1468" t="s">
        <v>753</v>
      </c>
      <c r="M1468" t="s">
        <v>398</v>
      </c>
      <c r="N1468" t="s">
        <v>299</v>
      </c>
      <c r="O1468">
        <v>2</v>
      </c>
      <c r="P1468" t="s">
        <v>306</v>
      </c>
      <c r="Q1468" t="s">
        <v>1665</v>
      </c>
      <c r="R1468" s="164">
        <v>41883</v>
      </c>
      <c r="S1468" s="164">
        <v>45536</v>
      </c>
      <c r="T1468" t="s">
        <v>320</v>
      </c>
      <c r="V1468" t="s">
        <v>3885</v>
      </c>
      <c r="W1468" t="s">
        <v>3886</v>
      </c>
      <c r="X1468" t="s">
        <v>308</v>
      </c>
      <c r="Y1468" t="s">
        <v>3885</v>
      </c>
      <c r="Z1468" t="s">
        <v>3939</v>
      </c>
      <c r="AC1468" t="s">
        <v>308</v>
      </c>
      <c r="AD1468" s="176">
        <v>1</v>
      </c>
    </row>
    <row r="1469" spans="1:30" x14ac:dyDescent="0.35">
      <c r="A1469" t="s">
        <v>434</v>
      </c>
      <c r="B1469">
        <v>1164</v>
      </c>
      <c r="C1469" t="s">
        <v>3893</v>
      </c>
      <c r="D1469">
        <v>50200</v>
      </c>
      <c r="E1469" t="s">
        <v>308</v>
      </c>
      <c r="F1469" t="s">
        <v>3812</v>
      </c>
      <c r="G1469" s="163">
        <v>3026</v>
      </c>
      <c r="H1469">
        <v>1</v>
      </c>
      <c r="I1469">
        <v>2</v>
      </c>
      <c r="J1469" t="s">
        <v>1</v>
      </c>
      <c r="K1469" t="s">
        <v>296</v>
      </c>
      <c r="L1469" t="s">
        <v>753</v>
      </c>
      <c r="M1469" t="s">
        <v>398</v>
      </c>
      <c r="N1469" t="s">
        <v>299</v>
      </c>
      <c r="O1469">
        <v>2</v>
      </c>
      <c r="P1469" t="s">
        <v>306</v>
      </c>
      <c r="Q1469" s="164">
        <v>42777</v>
      </c>
      <c r="R1469" s="164">
        <v>43344</v>
      </c>
      <c r="T1469" t="s">
        <v>320</v>
      </c>
      <c r="V1469" t="s">
        <v>3885</v>
      </c>
      <c r="W1469" t="s">
        <v>3886</v>
      </c>
      <c r="X1469" t="s">
        <v>308</v>
      </c>
      <c r="Y1469" t="s">
        <v>3885</v>
      </c>
      <c r="Z1469" t="s">
        <v>3940</v>
      </c>
      <c r="AA1469" t="s">
        <v>295</v>
      </c>
      <c r="AB1469" s="164">
        <v>43049</v>
      </c>
      <c r="AC1469" t="s">
        <v>308</v>
      </c>
      <c r="AD1469" s="176">
        <v>1</v>
      </c>
    </row>
    <row r="1470" spans="1:30" x14ac:dyDescent="0.35">
      <c r="A1470" t="s">
        <v>434</v>
      </c>
      <c r="B1470">
        <v>1179</v>
      </c>
      <c r="C1470" t="s">
        <v>3941</v>
      </c>
      <c r="D1470">
        <v>50200</v>
      </c>
      <c r="E1470" t="s">
        <v>308</v>
      </c>
      <c r="F1470" t="s">
        <v>3812</v>
      </c>
      <c r="G1470" s="163">
        <v>2825</v>
      </c>
      <c r="H1470">
        <v>1</v>
      </c>
      <c r="I1470">
        <v>2</v>
      </c>
      <c r="J1470" t="s">
        <v>1</v>
      </c>
      <c r="K1470" t="s">
        <v>296</v>
      </c>
      <c r="L1470" t="s">
        <v>753</v>
      </c>
      <c r="M1470" t="s">
        <v>398</v>
      </c>
      <c r="N1470" t="s">
        <v>299</v>
      </c>
      <c r="O1470">
        <v>2</v>
      </c>
      <c r="P1470" t="s">
        <v>306</v>
      </c>
      <c r="Q1470" t="s">
        <v>3942</v>
      </c>
      <c r="R1470" s="164">
        <v>45536</v>
      </c>
      <c r="T1470" t="s">
        <v>320</v>
      </c>
      <c r="V1470" t="s">
        <v>3885</v>
      </c>
      <c r="W1470" t="s">
        <v>3886</v>
      </c>
      <c r="X1470" t="s">
        <v>308</v>
      </c>
      <c r="Y1470" t="s">
        <v>3885</v>
      </c>
      <c r="Z1470" t="s">
        <v>3943</v>
      </c>
      <c r="AA1470" t="s">
        <v>295</v>
      </c>
      <c r="AB1470" s="164">
        <v>45148</v>
      </c>
      <c r="AC1470" t="s">
        <v>308</v>
      </c>
      <c r="AD1470" s="176">
        <v>1</v>
      </c>
    </row>
    <row r="1471" spans="1:30" x14ac:dyDescent="0.35">
      <c r="A1471" t="s">
        <v>403</v>
      </c>
      <c r="B1471">
        <v>1008</v>
      </c>
      <c r="C1471" t="s">
        <v>308</v>
      </c>
      <c r="D1471">
        <v>50200</v>
      </c>
      <c r="E1471" t="s">
        <v>308</v>
      </c>
      <c r="F1471" t="s">
        <v>3812</v>
      </c>
      <c r="H1471">
        <v>1</v>
      </c>
      <c r="I1471">
        <v>2</v>
      </c>
      <c r="K1471" t="s">
        <v>296</v>
      </c>
      <c r="L1471" t="s">
        <v>753</v>
      </c>
      <c r="M1471" t="s">
        <v>398</v>
      </c>
      <c r="N1471" t="s">
        <v>299</v>
      </c>
      <c r="O1471">
        <v>2</v>
      </c>
      <c r="P1471" t="s">
        <v>306</v>
      </c>
      <c r="Q1471" t="s">
        <v>786</v>
      </c>
      <c r="R1471" s="164">
        <v>34392</v>
      </c>
      <c r="T1471" t="s">
        <v>320</v>
      </c>
      <c r="V1471" t="s">
        <v>3885</v>
      </c>
      <c r="W1471" t="s">
        <v>3886</v>
      </c>
      <c r="X1471" t="s">
        <v>308</v>
      </c>
      <c r="Y1471" t="s">
        <v>3885</v>
      </c>
      <c r="Z1471" t="s">
        <v>3944</v>
      </c>
      <c r="AC1471" t="s">
        <v>308</v>
      </c>
      <c r="AD1471" s="176">
        <v>1</v>
      </c>
    </row>
    <row r="1472" spans="1:30" x14ac:dyDescent="0.35">
      <c r="A1472" t="s">
        <v>447</v>
      </c>
      <c r="B1472">
        <v>1009</v>
      </c>
      <c r="C1472" t="s">
        <v>308</v>
      </c>
      <c r="D1472">
        <v>50200</v>
      </c>
      <c r="E1472" t="s">
        <v>308</v>
      </c>
      <c r="F1472" t="s">
        <v>3812</v>
      </c>
      <c r="H1472">
        <v>1</v>
      </c>
      <c r="I1472">
        <v>2</v>
      </c>
      <c r="K1472" t="s">
        <v>296</v>
      </c>
      <c r="L1472" t="s">
        <v>753</v>
      </c>
      <c r="M1472" t="s">
        <v>398</v>
      </c>
      <c r="N1472" t="s">
        <v>299</v>
      </c>
      <c r="O1472">
        <v>2</v>
      </c>
      <c r="P1472" t="s">
        <v>306</v>
      </c>
      <c r="Q1472" t="s">
        <v>786</v>
      </c>
      <c r="R1472" s="164">
        <v>34392</v>
      </c>
      <c r="T1472" t="s">
        <v>320</v>
      </c>
      <c r="V1472" t="s">
        <v>3885</v>
      </c>
      <c r="W1472" t="s">
        <v>3886</v>
      </c>
      <c r="X1472" t="s">
        <v>308</v>
      </c>
      <c r="Y1472" t="s">
        <v>3885</v>
      </c>
      <c r="Z1472" t="s">
        <v>3945</v>
      </c>
      <c r="AC1472" t="s">
        <v>308</v>
      </c>
      <c r="AD1472" s="176">
        <v>1</v>
      </c>
    </row>
    <row r="1473" spans="1:30" x14ac:dyDescent="0.35">
      <c r="A1473" t="s">
        <v>494</v>
      </c>
      <c r="B1473">
        <v>1208</v>
      </c>
      <c r="C1473" t="s">
        <v>308</v>
      </c>
      <c r="D1473">
        <v>50200</v>
      </c>
      <c r="E1473" t="s">
        <v>308</v>
      </c>
      <c r="F1473" t="s">
        <v>3812</v>
      </c>
      <c r="H1473">
        <v>1</v>
      </c>
      <c r="I1473">
        <v>2</v>
      </c>
      <c r="K1473" t="s">
        <v>296</v>
      </c>
      <c r="L1473" t="s">
        <v>753</v>
      </c>
      <c r="M1473" t="s">
        <v>398</v>
      </c>
      <c r="N1473" t="s">
        <v>299</v>
      </c>
      <c r="O1473">
        <v>2</v>
      </c>
      <c r="P1473" t="s">
        <v>306</v>
      </c>
      <c r="Q1473" s="164">
        <v>39667</v>
      </c>
      <c r="R1473" s="164">
        <v>39692</v>
      </c>
      <c r="T1473" t="s">
        <v>320</v>
      </c>
      <c r="V1473" t="s">
        <v>3885</v>
      </c>
      <c r="W1473" t="s">
        <v>3886</v>
      </c>
      <c r="X1473" t="s">
        <v>308</v>
      </c>
      <c r="Y1473" t="s">
        <v>3885</v>
      </c>
      <c r="Z1473" t="s">
        <v>3946</v>
      </c>
      <c r="AC1473" t="s">
        <v>308</v>
      </c>
      <c r="AD1473" s="176">
        <v>1</v>
      </c>
    </row>
    <row r="1474" spans="1:30" x14ac:dyDescent="0.35">
      <c r="A1474" t="s">
        <v>414</v>
      </c>
      <c r="B1474">
        <v>1009</v>
      </c>
      <c r="C1474" t="s">
        <v>308</v>
      </c>
      <c r="D1474">
        <v>50200</v>
      </c>
      <c r="E1474" t="s">
        <v>308</v>
      </c>
      <c r="F1474" t="s">
        <v>3812</v>
      </c>
      <c r="H1474">
        <v>1</v>
      </c>
      <c r="I1474">
        <v>2</v>
      </c>
      <c r="K1474" t="s">
        <v>296</v>
      </c>
      <c r="L1474" t="s">
        <v>753</v>
      </c>
      <c r="M1474" t="s">
        <v>398</v>
      </c>
      <c r="N1474" t="s">
        <v>299</v>
      </c>
      <c r="O1474">
        <v>2</v>
      </c>
      <c r="P1474" t="s">
        <v>306</v>
      </c>
      <c r="Q1474" t="s">
        <v>786</v>
      </c>
      <c r="R1474" s="164">
        <v>34392</v>
      </c>
      <c r="T1474" t="s">
        <v>320</v>
      </c>
      <c r="V1474" t="s">
        <v>3885</v>
      </c>
      <c r="W1474" t="s">
        <v>3886</v>
      </c>
      <c r="X1474" t="s">
        <v>308</v>
      </c>
      <c r="Y1474" t="s">
        <v>3885</v>
      </c>
      <c r="Z1474" t="s">
        <v>3947</v>
      </c>
      <c r="AC1474" t="s">
        <v>308</v>
      </c>
      <c r="AD1474" s="176">
        <v>1</v>
      </c>
    </row>
    <row r="1475" spans="1:30" x14ac:dyDescent="0.35">
      <c r="A1475" t="s">
        <v>414</v>
      </c>
      <c r="B1475">
        <v>1095</v>
      </c>
      <c r="C1475" t="s">
        <v>3905</v>
      </c>
      <c r="D1475">
        <v>50200</v>
      </c>
      <c r="E1475" t="s">
        <v>308</v>
      </c>
      <c r="F1475" t="s">
        <v>3812</v>
      </c>
      <c r="H1475">
        <v>1</v>
      </c>
      <c r="I1475">
        <v>2</v>
      </c>
      <c r="K1475" t="s">
        <v>404</v>
      </c>
      <c r="L1475" t="s">
        <v>753</v>
      </c>
      <c r="M1475" t="s">
        <v>398</v>
      </c>
      <c r="N1475" t="s">
        <v>299</v>
      </c>
      <c r="O1475">
        <v>2</v>
      </c>
      <c r="P1475" t="s">
        <v>977</v>
      </c>
      <c r="Q1475" s="164">
        <v>34708</v>
      </c>
      <c r="R1475" s="164">
        <v>34943</v>
      </c>
      <c r="S1475" s="164">
        <v>34943</v>
      </c>
      <c r="T1475" t="s">
        <v>320</v>
      </c>
      <c r="V1475" t="s">
        <v>3885</v>
      </c>
      <c r="W1475" t="s">
        <v>3886</v>
      </c>
      <c r="X1475" t="s">
        <v>308</v>
      </c>
      <c r="Y1475" t="s">
        <v>3885</v>
      </c>
      <c r="Z1475" t="s">
        <v>3948</v>
      </c>
      <c r="AC1475" t="s">
        <v>308</v>
      </c>
      <c r="AD1475" s="176">
        <v>1</v>
      </c>
    </row>
    <row r="1476" spans="1:30" x14ac:dyDescent="0.35">
      <c r="A1476" t="s">
        <v>414</v>
      </c>
      <c r="B1476">
        <v>1244</v>
      </c>
      <c r="C1476" t="s">
        <v>3949</v>
      </c>
      <c r="D1476">
        <v>50200</v>
      </c>
      <c r="E1476" t="s">
        <v>308</v>
      </c>
      <c r="F1476" t="s">
        <v>3812</v>
      </c>
      <c r="G1476" s="163">
        <v>3022.84</v>
      </c>
      <c r="H1476">
        <v>1</v>
      </c>
      <c r="I1476">
        <v>2</v>
      </c>
      <c r="J1476" t="s">
        <v>1</v>
      </c>
      <c r="K1476" t="s">
        <v>296</v>
      </c>
      <c r="L1476" t="s">
        <v>753</v>
      </c>
      <c r="M1476" t="s">
        <v>398</v>
      </c>
      <c r="N1476" t="s">
        <v>299</v>
      </c>
      <c r="O1476">
        <v>2</v>
      </c>
      <c r="P1476" t="s">
        <v>306</v>
      </c>
      <c r="Q1476" t="s">
        <v>3950</v>
      </c>
      <c r="R1476" s="164">
        <v>43466</v>
      </c>
      <c r="T1476" t="s">
        <v>320</v>
      </c>
      <c r="V1476" t="s">
        <v>3885</v>
      </c>
      <c r="W1476" t="s">
        <v>3886</v>
      </c>
      <c r="X1476" t="s">
        <v>308</v>
      </c>
      <c r="Y1476" t="s">
        <v>3885</v>
      </c>
      <c r="Z1476" t="s">
        <v>3951</v>
      </c>
      <c r="AA1476" t="s">
        <v>1</v>
      </c>
      <c r="AB1476" s="164">
        <v>43320</v>
      </c>
      <c r="AC1476" t="s">
        <v>308</v>
      </c>
      <c r="AD1476" s="176">
        <v>1</v>
      </c>
    </row>
    <row r="1477" spans="1:30" x14ac:dyDescent="0.35">
      <c r="A1477" t="s">
        <v>414</v>
      </c>
      <c r="B1477">
        <v>1251</v>
      </c>
      <c r="C1477" t="s">
        <v>3952</v>
      </c>
      <c r="D1477">
        <v>50200</v>
      </c>
      <c r="E1477" t="s">
        <v>308</v>
      </c>
      <c r="F1477" t="s">
        <v>3812</v>
      </c>
      <c r="G1477" s="163">
        <v>2720.56</v>
      </c>
      <c r="H1477">
        <v>1</v>
      </c>
      <c r="I1477">
        <v>2</v>
      </c>
      <c r="J1477" t="s">
        <v>1</v>
      </c>
      <c r="K1477" t="s">
        <v>296</v>
      </c>
      <c r="L1477" t="s">
        <v>753</v>
      </c>
      <c r="M1477" t="s">
        <v>398</v>
      </c>
      <c r="N1477" t="s">
        <v>299</v>
      </c>
      <c r="O1477">
        <v>2</v>
      </c>
      <c r="P1477" t="s">
        <v>306</v>
      </c>
      <c r="Q1477" s="164">
        <v>44713</v>
      </c>
      <c r="R1477" s="164">
        <v>44805</v>
      </c>
      <c r="T1477" t="s">
        <v>320</v>
      </c>
      <c r="V1477" t="s">
        <v>3885</v>
      </c>
      <c r="W1477" t="s">
        <v>3886</v>
      </c>
      <c r="X1477" t="s">
        <v>308</v>
      </c>
      <c r="Y1477" t="s">
        <v>3885</v>
      </c>
      <c r="Z1477" t="s">
        <v>3953</v>
      </c>
      <c r="AA1477" t="s">
        <v>295</v>
      </c>
      <c r="AB1477" s="164">
        <v>44634</v>
      </c>
      <c r="AC1477" t="s">
        <v>308</v>
      </c>
      <c r="AD1477" s="176">
        <v>1</v>
      </c>
    </row>
    <row r="1478" spans="1:30" x14ac:dyDescent="0.35">
      <c r="A1478" t="s">
        <v>419</v>
      </c>
      <c r="B1478">
        <v>1003</v>
      </c>
      <c r="C1478" t="s">
        <v>308</v>
      </c>
      <c r="D1478">
        <v>50200</v>
      </c>
      <c r="E1478" t="s">
        <v>308</v>
      </c>
      <c r="F1478" t="s">
        <v>3812</v>
      </c>
      <c r="H1478">
        <v>1</v>
      </c>
      <c r="I1478">
        <v>2</v>
      </c>
      <c r="K1478" t="s">
        <v>404</v>
      </c>
      <c r="L1478" t="s">
        <v>410</v>
      </c>
      <c r="M1478" t="s">
        <v>398</v>
      </c>
      <c r="N1478" t="s">
        <v>299</v>
      </c>
      <c r="O1478">
        <v>2</v>
      </c>
      <c r="P1478" t="s">
        <v>306</v>
      </c>
      <c r="Q1478" s="164">
        <v>31415</v>
      </c>
      <c r="R1478" s="164">
        <v>31472</v>
      </c>
      <c r="S1478" s="164">
        <v>31472</v>
      </c>
      <c r="T1478" t="s">
        <v>320</v>
      </c>
      <c r="V1478" t="s">
        <v>3885</v>
      </c>
      <c r="W1478" t="s">
        <v>3886</v>
      </c>
      <c r="X1478" t="s">
        <v>308</v>
      </c>
      <c r="Y1478" t="s">
        <v>3885</v>
      </c>
      <c r="Z1478" t="s">
        <v>3954</v>
      </c>
      <c r="AC1478" t="s">
        <v>308</v>
      </c>
      <c r="AD1478" s="176">
        <v>1</v>
      </c>
    </row>
    <row r="1479" spans="1:30" x14ac:dyDescent="0.35">
      <c r="A1479" t="s">
        <v>419</v>
      </c>
      <c r="B1479">
        <v>1007</v>
      </c>
      <c r="C1479" t="s">
        <v>308</v>
      </c>
      <c r="D1479">
        <v>50200</v>
      </c>
      <c r="E1479" t="s">
        <v>308</v>
      </c>
      <c r="F1479" t="s">
        <v>3812</v>
      </c>
      <c r="H1479">
        <v>1</v>
      </c>
      <c r="I1479">
        <v>2</v>
      </c>
      <c r="K1479" t="s">
        <v>296</v>
      </c>
      <c r="L1479" t="s">
        <v>410</v>
      </c>
      <c r="M1479" t="s">
        <v>398</v>
      </c>
      <c r="N1479" t="s">
        <v>299</v>
      </c>
      <c r="O1479">
        <v>2</v>
      </c>
      <c r="P1479" t="s">
        <v>306</v>
      </c>
      <c r="Q1479" t="s">
        <v>786</v>
      </c>
      <c r="R1479" s="164">
        <v>34392</v>
      </c>
      <c r="T1479" t="s">
        <v>320</v>
      </c>
      <c r="V1479" t="s">
        <v>3885</v>
      </c>
      <c r="W1479" t="s">
        <v>3886</v>
      </c>
      <c r="X1479" t="s">
        <v>308</v>
      </c>
      <c r="Y1479" t="s">
        <v>3885</v>
      </c>
      <c r="Z1479" t="s">
        <v>3955</v>
      </c>
      <c r="AC1479" t="s">
        <v>308</v>
      </c>
      <c r="AD1479" s="176">
        <v>1</v>
      </c>
    </row>
    <row r="1480" spans="1:30" x14ac:dyDescent="0.35">
      <c r="A1480" t="s">
        <v>419</v>
      </c>
      <c r="B1480">
        <v>1253</v>
      </c>
      <c r="C1480" t="s">
        <v>308</v>
      </c>
      <c r="D1480">
        <v>50200</v>
      </c>
      <c r="E1480" t="s">
        <v>308</v>
      </c>
      <c r="F1480" t="s">
        <v>3812</v>
      </c>
      <c r="G1480" s="163">
        <v>2648.2</v>
      </c>
      <c r="H1480">
        <v>1</v>
      </c>
      <c r="I1480">
        <v>2</v>
      </c>
      <c r="J1480" t="s">
        <v>1</v>
      </c>
      <c r="K1480" t="s">
        <v>296</v>
      </c>
      <c r="L1480" t="s">
        <v>753</v>
      </c>
      <c r="M1480" t="s">
        <v>398</v>
      </c>
      <c r="N1480" t="s">
        <v>299</v>
      </c>
      <c r="O1480">
        <v>2</v>
      </c>
      <c r="P1480" t="s">
        <v>306</v>
      </c>
      <c r="Q1480" s="164">
        <v>45607</v>
      </c>
      <c r="R1480" s="164">
        <v>45901</v>
      </c>
      <c r="T1480" t="s">
        <v>320</v>
      </c>
      <c r="V1480" t="s">
        <v>3885</v>
      </c>
      <c r="W1480" t="s">
        <v>3886</v>
      </c>
      <c r="X1480" t="s">
        <v>308</v>
      </c>
      <c r="Y1480" t="s">
        <v>3885</v>
      </c>
      <c r="Z1480" t="s">
        <v>3956</v>
      </c>
      <c r="AA1480" t="s">
        <v>1</v>
      </c>
      <c r="AB1480" s="164">
        <v>45818</v>
      </c>
      <c r="AC1480" t="s">
        <v>308</v>
      </c>
      <c r="AD1480" s="176">
        <v>1</v>
      </c>
    </row>
    <row r="1481" spans="1:30" x14ac:dyDescent="0.35">
      <c r="A1481" t="s">
        <v>419</v>
      </c>
      <c r="B1481">
        <v>90001</v>
      </c>
      <c r="C1481" t="s">
        <v>3957</v>
      </c>
      <c r="D1481">
        <v>50200</v>
      </c>
      <c r="E1481" t="s">
        <v>308</v>
      </c>
      <c r="F1481" t="s">
        <v>3812</v>
      </c>
      <c r="H1481">
        <v>1</v>
      </c>
      <c r="I1481">
        <v>2</v>
      </c>
      <c r="K1481" t="s">
        <v>404</v>
      </c>
      <c r="L1481" t="s">
        <v>410</v>
      </c>
      <c r="M1481" t="s">
        <v>398</v>
      </c>
      <c r="N1481" t="s">
        <v>299</v>
      </c>
      <c r="O1481">
        <v>2</v>
      </c>
      <c r="P1481" t="s">
        <v>306</v>
      </c>
      <c r="Q1481" t="s">
        <v>3958</v>
      </c>
      <c r="R1481" s="164">
        <v>39217</v>
      </c>
      <c r="S1481" s="164">
        <v>39217</v>
      </c>
      <c r="T1481" t="s">
        <v>320</v>
      </c>
      <c r="V1481" t="s">
        <v>3885</v>
      </c>
      <c r="W1481" t="s">
        <v>3886</v>
      </c>
      <c r="X1481" t="s">
        <v>308</v>
      </c>
      <c r="Y1481" t="s">
        <v>3885</v>
      </c>
      <c r="Z1481" t="s">
        <v>3959</v>
      </c>
      <c r="AC1481" t="s">
        <v>308</v>
      </c>
      <c r="AD1481" s="176">
        <v>1</v>
      </c>
    </row>
    <row r="1482" spans="1:30" x14ac:dyDescent="0.35">
      <c r="A1482" t="s">
        <v>314</v>
      </c>
      <c r="B1482">
        <v>1013</v>
      </c>
      <c r="C1482" t="s">
        <v>308</v>
      </c>
      <c r="D1482">
        <v>50200</v>
      </c>
      <c r="E1482" t="s">
        <v>308</v>
      </c>
      <c r="F1482" t="s">
        <v>3812</v>
      </c>
      <c r="H1482">
        <v>1</v>
      </c>
      <c r="I1482">
        <v>2</v>
      </c>
      <c r="K1482" t="s">
        <v>296</v>
      </c>
      <c r="L1482" t="s">
        <v>410</v>
      </c>
      <c r="M1482" t="s">
        <v>398</v>
      </c>
      <c r="N1482" t="s">
        <v>299</v>
      </c>
      <c r="O1482">
        <v>2</v>
      </c>
      <c r="P1482" t="s">
        <v>306</v>
      </c>
      <c r="Q1482" t="s">
        <v>786</v>
      </c>
      <c r="R1482" s="164">
        <v>34392</v>
      </c>
      <c r="T1482" t="s">
        <v>320</v>
      </c>
      <c r="V1482" t="s">
        <v>3885</v>
      </c>
      <c r="W1482" t="s">
        <v>3886</v>
      </c>
      <c r="X1482" t="s">
        <v>308</v>
      </c>
      <c r="Y1482" t="s">
        <v>3885</v>
      </c>
      <c r="Z1482" t="s">
        <v>3960</v>
      </c>
      <c r="AC1482" t="s">
        <v>308</v>
      </c>
      <c r="AD1482" s="176">
        <v>1</v>
      </c>
    </row>
    <row r="1483" spans="1:30" x14ac:dyDescent="0.35">
      <c r="A1483" t="s">
        <v>711</v>
      </c>
      <c r="B1483">
        <v>1008</v>
      </c>
      <c r="C1483" t="s">
        <v>308</v>
      </c>
      <c r="D1483">
        <v>50200</v>
      </c>
      <c r="E1483" t="s">
        <v>308</v>
      </c>
      <c r="F1483" t="s">
        <v>3812</v>
      </c>
      <c r="H1483">
        <v>1</v>
      </c>
      <c r="I1483">
        <v>2</v>
      </c>
      <c r="K1483" t="s">
        <v>296</v>
      </c>
      <c r="L1483" t="s">
        <v>410</v>
      </c>
      <c r="M1483" t="s">
        <v>398</v>
      </c>
      <c r="N1483" t="s">
        <v>299</v>
      </c>
      <c r="O1483">
        <v>2</v>
      </c>
      <c r="P1483" t="s">
        <v>306</v>
      </c>
      <c r="Q1483" t="s">
        <v>786</v>
      </c>
      <c r="R1483" s="164">
        <v>34392</v>
      </c>
      <c r="T1483" t="s">
        <v>320</v>
      </c>
      <c r="V1483" t="s">
        <v>3885</v>
      </c>
      <c r="W1483" t="s">
        <v>3886</v>
      </c>
      <c r="X1483" t="s">
        <v>308</v>
      </c>
      <c r="Y1483" t="s">
        <v>3885</v>
      </c>
      <c r="Z1483" t="s">
        <v>3961</v>
      </c>
      <c r="AC1483" t="s">
        <v>308</v>
      </c>
      <c r="AD1483" s="176">
        <v>1</v>
      </c>
    </row>
    <row r="1484" spans="1:30" x14ac:dyDescent="0.35">
      <c r="A1484" t="s">
        <v>711</v>
      </c>
      <c r="B1484">
        <v>90006</v>
      </c>
      <c r="C1484" t="s">
        <v>3962</v>
      </c>
      <c r="D1484">
        <v>50200</v>
      </c>
      <c r="E1484" t="s">
        <v>308</v>
      </c>
      <c r="F1484" t="s">
        <v>3812</v>
      </c>
      <c r="H1484">
        <v>1</v>
      </c>
      <c r="I1484">
        <v>2</v>
      </c>
      <c r="K1484" t="s">
        <v>404</v>
      </c>
      <c r="L1484" t="s">
        <v>410</v>
      </c>
      <c r="M1484" t="s">
        <v>398</v>
      </c>
      <c r="N1484" t="s">
        <v>299</v>
      </c>
      <c r="O1484">
        <v>2</v>
      </c>
      <c r="P1484" t="s">
        <v>306</v>
      </c>
      <c r="Q1484" s="164">
        <v>34700</v>
      </c>
      <c r="R1484" s="164">
        <v>34700</v>
      </c>
      <c r="S1484" s="164">
        <v>34700</v>
      </c>
      <c r="T1484" t="s">
        <v>320</v>
      </c>
      <c r="V1484" t="s">
        <v>3885</v>
      </c>
      <c r="W1484" t="s">
        <v>3886</v>
      </c>
      <c r="X1484" t="s">
        <v>308</v>
      </c>
      <c r="Y1484" t="s">
        <v>3885</v>
      </c>
      <c r="Z1484" t="s">
        <v>3963</v>
      </c>
      <c r="AC1484" t="s">
        <v>308</v>
      </c>
      <c r="AD1484" s="176">
        <v>1</v>
      </c>
    </row>
    <row r="1485" spans="1:30" x14ac:dyDescent="0.35">
      <c r="A1485" t="s">
        <v>711</v>
      </c>
      <c r="B1485">
        <v>90007</v>
      </c>
      <c r="C1485" t="s">
        <v>3964</v>
      </c>
      <c r="D1485">
        <v>50200</v>
      </c>
      <c r="E1485" t="s">
        <v>308</v>
      </c>
      <c r="F1485" t="s">
        <v>3812</v>
      </c>
      <c r="H1485">
        <v>1</v>
      </c>
      <c r="I1485">
        <v>2</v>
      </c>
      <c r="K1485" t="s">
        <v>404</v>
      </c>
      <c r="L1485" t="s">
        <v>410</v>
      </c>
      <c r="M1485" t="s">
        <v>398</v>
      </c>
      <c r="N1485" t="s">
        <v>299</v>
      </c>
      <c r="O1485">
        <v>2</v>
      </c>
      <c r="P1485" t="s">
        <v>306</v>
      </c>
      <c r="Q1485" s="164">
        <v>34700</v>
      </c>
      <c r="R1485" s="164">
        <v>34700</v>
      </c>
      <c r="S1485" s="164">
        <v>34700</v>
      </c>
      <c r="T1485" t="s">
        <v>320</v>
      </c>
      <c r="V1485" t="s">
        <v>3885</v>
      </c>
      <c r="W1485" t="s">
        <v>3886</v>
      </c>
      <c r="X1485" t="s">
        <v>308</v>
      </c>
      <c r="Y1485" t="s">
        <v>3885</v>
      </c>
      <c r="Z1485" t="s">
        <v>3965</v>
      </c>
      <c r="AC1485" t="s">
        <v>308</v>
      </c>
      <c r="AD1485" s="176">
        <v>1</v>
      </c>
    </row>
    <row r="1486" spans="1:30" x14ac:dyDescent="0.35">
      <c r="A1486" t="s">
        <v>499</v>
      </c>
      <c r="B1486">
        <v>1096</v>
      </c>
      <c r="C1486" t="s">
        <v>308</v>
      </c>
      <c r="D1486">
        <v>50200</v>
      </c>
      <c r="E1486" t="s">
        <v>308</v>
      </c>
      <c r="F1486" t="s">
        <v>3812</v>
      </c>
      <c r="H1486">
        <v>1</v>
      </c>
      <c r="I1486">
        <v>2</v>
      </c>
      <c r="K1486" t="s">
        <v>296</v>
      </c>
      <c r="L1486" t="s">
        <v>753</v>
      </c>
      <c r="M1486" t="s">
        <v>398</v>
      </c>
      <c r="N1486" t="s">
        <v>299</v>
      </c>
      <c r="O1486">
        <v>2</v>
      </c>
      <c r="P1486" t="s">
        <v>306</v>
      </c>
      <c r="Q1486" t="s">
        <v>3966</v>
      </c>
      <c r="R1486" s="164">
        <v>30497</v>
      </c>
      <c r="T1486" t="s">
        <v>320</v>
      </c>
      <c r="V1486" t="s">
        <v>3885</v>
      </c>
      <c r="W1486" t="s">
        <v>3886</v>
      </c>
      <c r="X1486" t="s">
        <v>308</v>
      </c>
      <c r="Y1486" t="s">
        <v>3885</v>
      </c>
      <c r="Z1486" t="s">
        <v>3967</v>
      </c>
      <c r="AC1486" t="s">
        <v>308</v>
      </c>
      <c r="AD1486" s="176">
        <v>1</v>
      </c>
    </row>
    <row r="1487" spans="1:30" x14ac:dyDescent="0.35">
      <c r="A1487" t="s">
        <v>499</v>
      </c>
      <c r="B1487">
        <v>1099</v>
      </c>
      <c r="C1487" t="s">
        <v>308</v>
      </c>
      <c r="D1487">
        <v>50200</v>
      </c>
      <c r="E1487" t="s">
        <v>308</v>
      </c>
      <c r="F1487" t="s">
        <v>3812</v>
      </c>
      <c r="H1487">
        <v>1</v>
      </c>
      <c r="I1487">
        <v>2</v>
      </c>
      <c r="K1487" t="s">
        <v>295</v>
      </c>
      <c r="L1487" t="s">
        <v>753</v>
      </c>
      <c r="M1487" t="s">
        <v>398</v>
      </c>
      <c r="N1487" t="s">
        <v>299</v>
      </c>
      <c r="O1487">
        <v>2</v>
      </c>
      <c r="P1487" t="s">
        <v>1</v>
      </c>
      <c r="Q1487" t="s">
        <v>3966</v>
      </c>
      <c r="R1487" s="164">
        <v>30497</v>
      </c>
      <c r="S1487" s="164">
        <v>33117</v>
      </c>
      <c r="T1487" t="s">
        <v>320</v>
      </c>
      <c r="V1487" t="s">
        <v>3885</v>
      </c>
      <c r="W1487" t="s">
        <v>3886</v>
      </c>
      <c r="X1487" t="s">
        <v>308</v>
      </c>
      <c r="Y1487" t="s">
        <v>3885</v>
      </c>
      <c r="Z1487" t="s">
        <v>3968</v>
      </c>
      <c r="AC1487" t="s">
        <v>308</v>
      </c>
      <c r="AD1487" s="176">
        <v>1</v>
      </c>
    </row>
    <row r="1488" spans="1:30" x14ac:dyDescent="0.35">
      <c r="A1488" t="s">
        <v>566</v>
      </c>
      <c r="B1488">
        <v>1002</v>
      </c>
      <c r="C1488" t="s">
        <v>308</v>
      </c>
      <c r="D1488">
        <v>50200</v>
      </c>
      <c r="E1488" t="s">
        <v>308</v>
      </c>
      <c r="F1488" t="s">
        <v>3812</v>
      </c>
      <c r="H1488">
        <v>1</v>
      </c>
      <c r="I1488">
        <v>2</v>
      </c>
      <c r="K1488" t="s">
        <v>296</v>
      </c>
      <c r="L1488" t="s">
        <v>2197</v>
      </c>
      <c r="M1488" t="s">
        <v>398</v>
      </c>
      <c r="N1488" t="s">
        <v>299</v>
      </c>
      <c r="O1488">
        <v>2</v>
      </c>
      <c r="P1488" t="s">
        <v>306</v>
      </c>
      <c r="Q1488" t="s">
        <v>3969</v>
      </c>
      <c r="R1488" s="164">
        <v>34722</v>
      </c>
      <c r="T1488" t="s">
        <v>320</v>
      </c>
      <c r="V1488" t="s">
        <v>3885</v>
      </c>
      <c r="W1488" t="s">
        <v>3886</v>
      </c>
      <c r="X1488" t="s">
        <v>308</v>
      </c>
      <c r="Y1488" t="s">
        <v>3885</v>
      </c>
      <c r="Z1488" t="s">
        <v>3970</v>
      </c>
      <c r="AC1488" t="s">
        <v>308</v>
      </c>
      <c r="AD1488" s="176">
        <v>1</v>
      </c>
    </row>
    <row r="1489" spans="1:30" x14ac:dyDescent="0.35">
      <c r="A1489" t="s">
        <v>438</v>
      </c>
      <c r="B1489">
        <v>1208</v>
      </c>
      <c r="C1489" t="s">
        <v>308</v>
      </c>
      <c r="D1489">
        <v>50200</v>
      </c>
      <c r="E1489" t="s">
        <v>308</v>
      </c>
      <c r="F1489" t="s">
        <v>3812</v>
      </c>
      <c r="H1489">
        <v>1</v>
      </c>
      <c r="I1489">
        <v>2</v>
      </c>
      <c r="K1489" t="s">
        <v>296</v>
      </c>
      <c r="L1489" t="s">
        <v>753</v>
      </c>
      <c r="M1489" t="s">
        <v>398</v>
      </c>
      <c r="N1489" t="s">
        <v>299</v>
      </c>
      <c r="O1489">
        <v>2</v>
      </c>
      <c r="P1489" t="s">
        <v>306</v>
      </c>
      <c r="Q1489" t="s">
        <v>1548</v>
      </c>
      <c r="R1489" s="164">
        <v>40422</v>
      </c>
      <c r="T1489" t="s">
        <v>320</v>
      </c>
      <c r="V1489" t="s">
        <v>3885</v>
      </c>
      <c r="W1489" t="s">
        <v>3886</v>
      </c>
      <c r="X1489" t="s">
        <v>308</v>
      </c>
      <c r="Y1489" t="s">
        <v>3885</v>
      </c>
      <c r="Z1489" t="s">
        <v>3971</v>
      </c>
      <c r="AC1489" t="s">
        <v>308</v>
      </c>
      <c r="AD1489" s="176">
        <v>1</v>
      </c>
    </row>
    <row r="1490" spans="1:30" x14ac:dyDescent="0.35">
      <c r="A1490" t="s">
        <v>454</v>
      </c>
      <c r="B1490">
        <v>1015</v>
      </c>
      <c r="C1490" t="s">
        <v>3972</v>
      </c>
      <c r="D1490">
        <v>50201</v>
      </c>
      <c r="E1490" t="s">
        <v>3972</v>
      </c>
      <c r="F1490" t="s">
        <v>3812</v>
      </c>
      <c r="H1490">
        <v>1</v>
      </c>
      <c r="I1490">
        <v>2</v>
      </c>
      <c r="K1490" t="s">
        <v>404</v>
      </c>
      <c r="L1490" t="s">
        <v>410</v>
      </c>
      <c r="M1490" t="s">
        <v>398</v>
      </c>
      <c r="N1490" t="s">
        <v>399</v>
      </c>
      <c r="O1490">
        <v>2</v>
      </c>
      <c r="P1490" t="s">
        <v>306</v>
      </c>
      <c r="Q1490" s="164">
        <v>32518</v>
      </c>
      <c r="R1490" s="164">
        <v>32782</v>
      </c>
      <c r="S1490" s="164">
        <v>32782</v>
      </c>
      <c r="T1490" t="s">
        <v>3973</v>
      </c>
      <c r="V1490" t="s">
        <v>3974</v>
      </c>
      <c r="W1490" t="s">
        <v>3975</v>
      </c>
      <c r="X1490" t="s">
        <v>3972</v>
      </c>
      <c r="Y1490" t="s">
        <v>3974</v>
      </c>
      <c r="Z1490" t="s">
        <v>3976</v>
      </c>
      <c r="AC1490" t="s">
        <v>308</v>
      </c>
      <c r="AD1490" s="176">
        <v>1</v>
      </c>
    </row>
    <row r="1491" spans="1:30" x14ac:dyDescent="0.35">
      <c r="A1491" t="s">
        <v>454</v>
      </c>
      <c r="B1491">
        <v>1129</v>
      </c>
      <c r="C1491" t="s">
        <v>3972</v>
      </c>
      <c r="D1491">
        <v>50201</v>
      </c>
      <c r="E1491" t="s">
        <v>3972</v>
      </c>
      <c r="F1491" t="s">
        <v>3812</v>
      </c>
      <c r="H1491">
        <v>1</v>
      </c>
      <c r="I1491">
        <v>2</v>
      </c>
      <c r="K1491" t="s">
        <v>404</v>
      </c>
      <c r="L1491" t="s">
        <v>410</v>
      </c>
      <c r="M1491" t="s">
        <v>398</v>
      </c>
      <c r="N1491" t="s">
        <v>399</v>
      </c>
      <c r="O1491">
        <v>2</v>
      </c>
      <c r="P1491" t="s">
        <v>1</v>
      </c>
      <c r="Q1491" s="164">
        <v>31415</v>
      </c>
      <c r="R1491" s="164">
        <v>31472</v>
      </c>
      <c r="S1491" s="164">
        <v>31472</v>
      </c>
      <c r="T1491" t="s">
        <v>3973</v>
      </c>
      <c r="V1491" t="s">
        <v>3974</v>
      </c>
      <c r="W1491" t="s">
        <v>3975</v>
      </c>
      <c r="X1491" t="s">
        <v>3972</v>
      </c>
      <c r="Y1491" t="s">
        <v>3974</v>
      </c>
      <c r="Z1491" t="s">
        <v>3977</v>
      </c>
      <c r="AC1491" t="s">
        <v>308</v>
      </c>
      <c r="AD1491" s="176">
        <v>1</v>
      </c>
    </row>
    <row r="1492" spans="1:30" x14ac:dyDescent="0.35">
      <c r="A1492" t="s">
        <v>305</v>
      </c>
      <c r="B1492">
        <v>1336</v>
      </c>
      <c r="C1492" t="s">
        <v>3972</v>
      </c>
      <c r="D1492">
        <v>50201</v>
      </c>
      <c r="E1492" t="s">
        <v>3972</v>
      </c>
      <c r="F1492" t="s">
        <v>3812</v>
      </c>
      <c r="G1492" s="163">
        <v>2718.72</v>
      </c>
      <c r="H1492">
        <v>1</v>
      </c>
      <c r="I1492">
        <v>2</v>
      </c>
      <c r="J1492" t="s">
        <v>1</v>
      </c>
      <c r="K1492" t="s">
        <v>296</v>
      </c>
      <c r="L1492" t="s">
        <v>753</v>
      </c>
      <c r="M1492" t="s">
        <v>398</v>
      </c>
      <c r="N1492" t="s">
        <v>399</v>
      </c>
      <c r="O1492">
        <v>2</v>
      </c>
      <c r="P1492" t="s">
        <v>306</v>
      </c>
      <c r="Q1492" t="s">
        <v>3978</v>
      </c>
      <c r="R1492" s="164">
        <v>45170</v>
      </c>
      <c r="T1492" t="s">
        <v>3973</v>
      </c>
      <c r="V1492" t="s">
        <v>3974</v>
      </c>
      <c r="W1492" t="s">
        <v>3975</v>
      </c>
      <c r="X1492" t="s">
        <v>3972</v>
      </c>
      <c r="Y1492" t="s">
        <v>3974</v>
      </c>
      <c r="Z1492" t="s">
        <v>3979</v>
      </c>
      <c r="AA1492" t="s">
        <v>1</v>
      </c>
      <c r="AB1492" s="164">
        <v>44958</v>
      </c>
      <c r="AC1492" t="s">
        <v>308</v>
      </c>
      <c r="AD1492" s="176">
        <v>1</v>
      </c>
    </row>
    <row r="1493" spans="1:30" x14ac:dyDescent="0.35">
      <c r="A1493" t="s">
        <v>469</v>
      </c>
      <c r="B1493">
        <v>1011</v>
      </c>
      <c r="C1493" t="s">
        <v>3980</v>
      </c>
      <c r="D1493">
        <v>50201</v>
      </c>
      <c r="E1493" t="s">
        <v>3972</v>
      </c>
      <c r="F1493" t="s">
        <v>3812</v>
      </c>
      <c r="H1493">
        <v>1</v>
      </c>
      <c r="I1493">
        <v>2</v>
      </c>
      <c r="K1493" t="s">
        <v>404</v>
      </c>
      <c r="L1493" t="s">
        <v>410</v>
      </c>
      <c r="M1493" t="s">
        <v>398</v>
      </c>
      <c r="N1493" t="s">
        <v>399</v>
      </c>
      <c r="O1493">
        <v>2</v>
      </c>
      <c r="P1493" t="s">
        <v>306</v>
      </c>
      <c r="Q1493" s="164">
        <v>31415</v>
      </c>
      <c r="R1493" s="164">
        <v>31472</v>
      </c>
      <c r="S1493" s="164">
        <v>31472</v>
      </c>
      <c r="T1493" t="s">
        <v>3973</v>
      </c>
      <c r="V1493" t="s">
        <v>3974</v>
      </c>
      <c r="W1493" t="s">
        <v>3975</v>
      </c>
      <c r="X1493" t="s">
        <v>3972</v>
      </c>
      <c r="Y1493" t="s">
        <v>3974</v>
      </c>
      <c r="Z1493" t="s">
        <v>3981</v>
      </c>
      <c r="AC1493" t="s">
        <v>308</v>
      </c>
      <c r="AD1493" s="176">
        <v>1</v>
      </c>
    </row>
    <row r="1494" spans="1:30" x14ac:dyDescent="0.35">
      <c r="A1494" t="s">
        <v>469</v>
      </c>
      <c r="B1494">
        <v>1157</v>
      </c>
      <c r="C1494" t="s">
        <v>3982</v>
      </c>
      <c r="D1494">
        <v>50201</v>
      </c>
      <c r="E1494" t="s">
        <v>3972</v>
      </c>
      <c r="F1494" t="s">
        <v>3812</v>
      </c>
      <c r="H1494">
        <v>1</v>
      </c>
      <c r="I1494">
        <v>2</v>
      </c>
      <c r="K1494" t="s">
        <v>0</v>
      </c>
      <c r="L1494" t="s">
        <v>753</v>
      </c>
      <c r="M1494" t="s">
        <v>398</v>
      </c>
      <c r="N1494" t="s">
        <v>399</v>
      </c>
      <c r="O1494">
        <v>2</v>
      </c>
      <c r="P1494" t="s">
        <v>306</v>
      </c>
      <c r="Q1494" t="s">
        <v>3983</v>
      </c>
      <c r="R1494" s="164">
        <v>37135</v>
      </c>
      <c r="T1494" t="s">
        <v>3973</v>
      </c>
      <c r="V1494" t="s">
        <v>3974</v>
      </c>
      <c r="W1494" t="s">
        <v>3975</v>
      </c>
      <c r="X1494" t="s">
        <v>3972</v>
      </c>
      <c r="Y1494" t="s">
        <v>3974</v>
      </c>
      <c r="Z1494" t="s">
        <v>3984</v>
      </c>
      <c r="AC1494" t="s">
        <v>308</v>
      </c>
      <c r="AD1494" s="176">
        <v>1</v>
      </c>
    </row>
    <row r="1495" spans="1:30" x14ac:dyDescent="0.35">
      <c r="A1495" t="s">
        <v>324</v>
      </c>
      <c r="B1495">
        <v>1312</v>
      </c>
      <c r="C1495" t="s">
        <v>3972</v>
      </c>
      <c r="D1495">
        <v>50201</v>
      </c>
      <c r="E1495" t="s">
        <v>3972</v>
      </c>
      <c r="F1495" t="s">
        <v>3812</v>
      </c>
      <c r="G1495" s="163">
        <v>2840</v>
      </c>
      <c r="H1495">
        <v>1</v>
      </c>
      <c r="I1495">
        <v>2</v>
      </c>
      <c r="J1495" t="s">
        <v>1</v>
      </c>
      <c r="K1495" t="s">
        <v>296</v>
      </c>
      <c r="L1495" t="s">
        <v>753</v>
      </c>
      <c r="M1495" t="s">
        <v>398</v>
      </c>
      <c r="N1495" t="s">
        <v>399</v>
      </c>
      <c r="O1495">
        <v>2</v>
      </c>
      <c r="P1495" t="s">
        <v>306</v>
      </c>
      <c r="Q1495" t="s">
        <v>3985</v>
      </c>
      <c r="R1495" s="164">
        <v>42979</v>
      </c>
      <c r="T1495" t="s">
        <v>3973</v>
      </c>
      <c r="V1495" t="s">
        <v>3974</v>
      </c>
      <c r="W1495" t="s">
        <v>3975</v>
      </c>
      <c r="X1495" t="s">
        <v>3972</v>
      </c>
      <c r="Y1495" t="s">
        <v>3974</v>
      </c>
      <c r="Z1495" t="s">
        <v>3986</v>
      </c>
      <c r="AA1495" t="s">
        <v>1</v>
      </c>
      <c r="AB1495" s="164">
        <v>42542</v>
      </c>
      <c r="AC1495" t="s">
        <v>308</v>
      </c>
      <c r="AD1495" s="176">
        <v>1</v>
      </c>
    </row>
    <row r="1496" spans="1:30" x14ac:dyDescent="0.35">
      <c r="A1496" t="s">
        <v>309</v>
      </c>
      <c r="B1496">
        <v>1242</v>
      </c>
      <c r="C1496" t="s">
        <v>3972</v>
      </c>
      <c r="D1496">
        <v>50201</v>
      </c>
      <c r="E1496" t="s">
        <v>3972</v>
      </c>
      <c r="F1496" t="s">
        <v>3812</v>
      </c>
      <c r="H1496">
        <v>1</v>
      </c>
      <c r="I1496">
        <v>2</v>
      </c>
      <c r="K1496" t="s">
        <v>296</v>
      </c>
      <c r="L1496" t="s">
        <v>753</v>
      </c>
      <c r="M1496" t="s">
        <v>398</v>
      </c>
      <c r="N1496" t="s">
        <v>399</v>
      </c>
      <c r="O1496">
        <v>2</v>
      </c>
      <c r="P1496" t="s">
        <v>306</v>
      </c>
      <c r="Q1496" t="s">
        <v>1559</v>
      </c>
      <c r="R1496" s="164">
        <v>42614</v>
      </c>
      <c r="T1496" t="s">
        <v>3973</v>
      </c>
      <c r="V1496" t="s">
        <v>3974</v>
      </c>
      <c r="W1496" t="s">
        <v>3975</v>
      </c>
      <c r="X1496" t="s">
        <v>3972</v>
      </c>
      <c r="Y1496" t="s">
        <v>3974</v>
      </c>
      <c r="Z1496" t="s">
        <v>3987</v>
      </c>
      <c r="AC1496" t="s">
        <v>308</v>
      </c>
      <c r="AD1496" s="176">
        <v>1</v>
      </c>
    </row>
    <row r="1497" spans="1:30" x14ac:dyDescent="0.35">
      <c r="A1497" t="s">
        <v>476</v>
      </c>
      <c r="B1497">
        <v>1105</v>
      </c>
      <c r="C1497" t="s">
        <v>3972</v>
      </c>
      <c r="D1497">
        <v>50201</v>
      </c>
      <c r="E1497" t="s">
        <v>3972</v>
      </c>
      <c r="F1497" t="s">
        <v>3812</v>
      </c>
      <c r="H1497">
        <v>1</v>
      </c>
      <c r="I1497">
        <v>2</v>
      </c>
      <c r="K1497" t="s">
        <v>404</v>
      </c>
      <c r="L1497" t="s">
        <v>753</v>
      </c>
      <c r="M1497" t="s">
        <v>398</v>
      </c>
      <c r="N1497" t="s">
        <v>399</v>
      </c>
      <c r="O1497">
        <v>2</v>
      </c>
      <c r="P1497" t="s">
        <v>306</v>
      </c>
      <c r="Q1497" s="164">
        <v>29290</v>
      </c>
      <c r="R1497" s="164">
        <v>29497</v>
      </c>
      <c r="S1497" s="164">
        <v>35674</v>
      </c>
      <c r="T1497" t="s">
        <v>3973</v>
      </c>
      <c r="V1497" t="s">
        <v>3974</v>
      </c>
      <c r="W1497" t="s">
        <v>3975</v>
      </c>
      <c r="X1497" t="s">
        <v>3972</v>
      </c>
      <c r="Y1497" t="s">
        <v>3974</v>
      </c>
      <c r="Z1497" t="s">
        <v>3988</v>
      </c>
      <c r="AC1497" t="s">
        <v>308</v>
      </c>
      <c r="AD1497" s="176">
        <v>1</v>
      </c>
    </row>
    <row r="1498" spans="1:30" x14ac:dyDescent="0.35">
      <c r="A1498" t="s">
        <v>476</v>
      </c>
      <c r="B1498">
        <v>1168</v>
      </c>
      <c r="C1498" t="s">
        <v>3972</v>
      </c>
      <c r="D1498">
        <v>50201</v>
      </c>
      <c r="E1498" t="s">
        <v>3972</v>
      </c>
      <c r="F1498" t="s">
        <v>3812</v>
      </c>
      <c r="H1498">
        <v>1</v>
      </c>
      <c r="I1498">
        <v>2</v>
      </c>
      <c r="K1498" t="s">
        <v>296</v>
      </c>
      <c r="L1498" t="s">
        <v>753</v>
      </c>
      <c r="M1498" t="s">
        <v>398</v>
      </c>
      <c r="N1498" t="s">
        <v>399</v>
      </c>
      <c r="O1498">
        <v>2</v>
      </c>
      <c r="P1498" t="s">
        <v>306</v>
      </c>
      <c r="Q1498" s="164">
        <v>35073</v>
      </c>
      <c r="R1498" s="164">
        <v>35309</v>
      </c>
      <c r="T1498" t="s">
        <v>3973</v>
      </c>
      <c r="V1498" t="s">
        <v>3974</v>
      </c>
      <c r="W1498" t="s">
        <v>3975</v>
      </c>
      <c r="X1498" t="s">
        <v>3972</v>
      </c>
      <c r="Y1498" t="s">
        <v>3974</v>
      </c>
      <c r="Z1498" t="s">
        <v>3989</v>
      </c>
      <c r="AC1498" t="s">
        <v>308</v>
      </c>
      <c r="AD1498" s="176">
        <v>1</v>
      </c>
    </row>
    <row r="1499" spans="1:30" x14ac:dyDescent="0.35">
      <c r="A1499" t="s">
        <v>432</v>
      </c>
      <c r="B1499">
        <v>1318</v>
      </c>
      <c r="C1499" t="s">
        <v>3972</v>
      </c>
      <c r="D1499">
        <v>50201</v>
      </c>
      <c r="E1499" t="s">
        <v>3972</v>
      </c>
      <c r="F1499" t="s">
        <v>3812</v>
      </c>
      <c r="G1499" s="163">
        <v>2922</v>
      </c>
      <c r="H1499">
        <v>1</v>
      </c>
      <c r="I1499">
        <v>2</v>
      </c>
      <c r="J1499" t="s">
        <v>1</v>
      </c>
      <c r="K1499" t="s">
        <v>296</v>
      </c>
      <c r="L1499" t="s">
        <v>753</v>
      </c>
      <c r="M1499" t="s">
        <v>398</v>
      </c>
      <c r="N1499" t="s">
        <v>399</v>
      </c>
      <c r="O1499">
        <v>2</v>
      </c>
      <c r="P1499" t="s">
        <v>306</v>
      </c>
      <c r="Q1499" t="s">
        <v>3990</v>
      </c>
      <c r="R1499" s="164">
        <v>43709</v>
      </c>
      <c r="T1499" t="s">
        <v>3973</v>
      </c>
      <c r="V1499" t="s">
        <v>3974</v>
      </c>
      <c r="W1499" t="s">
        <v>3975</v>
      </c>
      <c r="X1499" t="s">
        <v>3972</v>
      </c>
      <c r="Y1499" t="s">
        <v>3974</v>
      </c>
      <c r="Z1499" t="s">
        <v>3991</v>
      </c>
      <c r="AA1499" t="s">
        <v>1</v>
      </c>
      <c r="AB1499" s="164">
        <v>43320</v>
      </c>
      <c r="AC1499" t="s">
        <v>308</v>
      </c>
      <c r="AD1499" s="176">
        <v>1</v>
      </c>
    </row>
    <row r="1500" spans="1:30" x14ac:dyDescent="0.35">
      <c r="A1500" t="s">
        <v>375</v>
      </c>
      <c r="B1500">
        <v>1198</v>
      </c>
      <c r="C1500" t="s">
        <v>3974</v>
      </c>
      <c r="D1500">
        <v>50201</v>
      </c>
      <c r="E1500" t="s">
        <v>3972</v>
      </c>
      <c r="F1500" t="s">
        <v>3812</v>
      </c>
      <c r="G1500" s="163">
        <v>2928.64</v>
      </c>
      <c r="H1500">
        <v>1</v>
      </c>
      <c r="I1500">
        <v>2</v>
      </c>
      <c r="J1500" t="s">
        <v>1</v>
      </c>
      <c r="K1500" t="s">
        <v>296</v>
      </c>
      <c r="L1500" t="s">
        <v>753</v>
      </c>
      <c r="M1500" t="s">
        <v>398</v>
      </c>
      <c r="N1500" t="s">
        <v>399</v>
      </c>
      <c r="O1500">
        <v>2</v>
      </c>
      <c r="P1500" t="s">
        <v>1</v>
      </c>
      <c r="Q1500" t="s">
        <v>3842</v>
      </c>
      <c r="R1500" s="164">
        <v>43344</v>
      </c>
      <c r="T1500" t="s">
        <v>3973</v>
      </c>
      <c r="V1500" t="s">
        <v>3974</v>
      </c>
      <c r="W1500" t="s">
        <v>3975</v>
      </c>
      <c r="X1500" t="s">
        <v>3972</v>
      </c>
      <c r="Y1500" t="s">
        <v>3974</v>
      </c>
      <c r="Z1500" t="s">
        <v>3992</v>
      </c>
      <c r="AA1500" t="s">
        <v>295</v>
      </c>
      <c r="AB1500" s="164">
        <v>43028</v>
      </c>
      <c r="AC1500" t="s">
        <v>304</v>
      </c>
      <c r="AD1500" s="176">
        <v>1</v>
      </c>
    </row>
    <row r="1501" spans="1:30" x14ac:dyDescent="0.35">
      <c r="A1501" t="s">
        <v>434</v>
      </c>
      <c r="B1501">
        <v>1192</v>
      </c>
      <c r="C1501" t="s">
        <v>3972</v>
      </c>
      <c r="D1501">
        <v>50201</v>
      </c>
      <c r="E1501" t="s">
        <v>3972</v>
      </c>
      <c r="F1501" t="s">
        <v>3812</v>
      </c>
      <c r="G1501" s="163">
        <v>2722.58</v>
      </c>
      <c r="H1501">
        <v>1</v>
      </c>
      <c r="I1501">
        <v>2</v>
      </c>
      <c r="J1501" t="s">
        <v>1</v>
      </c>
      <c r="K1501" t="s">
        <v>296</v>
      </c>
      <c r="L1501" t="s">
        <v>753</v>
      </c>
      <c r="M1501" t="s">
        <v>398</v>
      </c>
      <c r="N1501" t="s">
        <v>399</v>
      </c>
      <c r="O1501">
        <v>2</v>
      </c>
      <c r="P1501" t="s">
        <v>306</v>
      </c>
      <c r="Q1501" t="s">
        <v>3993</v>
      </c>
      <c r="R1501" s="164">
        <v>46266</v>
      </c>
      <c r="T1501" t="s">
        <v>3973</v>
      </c>
      <c r="V1501" t="s">
        <v>3974</v>
      </c>
      <c r="W1501" t="s">
        <v>3975</v>
      </c>
      <c r="X1501" t="s">
        <v>3972</v>
      </c>
      <c r="Y1501" t="s">
        <v>3974</v>
      </c>
      <c r="Z1501" t="s">
        <v>3994</v>
      </c>
      <c r="AA1501" t="s">
        <v>1</v>
      </c>
      <c r="AB1501" s="164">
        <v>45861</v>
      </c>
      <c r="AC1501" t="s">
        <v>308</v>
      </c>
      <c r="AD1501" s="176">
        <v>1</v>
      </c>
    </row>
    <row r="1502" spans="1:30" x14ac:dyDescent="0.35">
      <c r="A1502" t="s">
        <v>403</v>
      </c>
      <c r="B1502">
        <v>1194</v>
      </c>
      <c r="C1502" t="s">
        <v>3995</v>
      </c>
      <c r="D1502">
        <v>50201</v>
      </c>
      <c r="E1502" t="s">
        <v>3972</v>
      </c>
      <c r="F1502" t="s">
        <v>3812</v>
      </c>
      <c r="G1502" s="163">
        <v>2722.08</v>
      </c>
      <c r="H1502">
        <v>1</v>
      </c>
      <c r="I1502">
        <v>2</v>
      </c>
      <c r="J1502" t="s">
        <v>1</v>
      </c>
      <c r="K1502" t="s">
        <v>0</v>
      </c>
      <c r="L1502" t="s">
        <v>753</v>
      </c>
      <c r="M1502" t="s">
        <v>398</v>
      </c>
      <c r="N1502" t="s">
        <v>399</v>
      </c>
      <c r="O1502">
        <v>2</v>
      </c>
      <c r="P1502" t="s">
        <v>306</v>
      </c>
      <c r="Q1502" t="s">
        <v>3996</v>
      </c>
      <c r="R1502" s="164">
        <v>44440</v>
      </c>
      <c r="T1502" t="s">
        <v>3973</v>
      </c>
      <c r="V1502" t="s">
        <v>3974</v>
      </c>
      <c r="W1502" t="s">
        <v>3975</v>
      </c>
      <c r="X1502" t="s">
        <v>3972</v>
      </c>
      <c r="Y1502" t="s">
        <v>3974</v>
      </c>
      <c r="Z1502" t="s">
        <v>3997</v>
      </c>
      <c r="AA1502" t="s">
        <v>1</v>
      </c>
      <c r="AB1502" s="164">
        <v>44449</v>
      </c>
      <c r="AC1502" t="s">
        <v>308</v>
      </c>
      <c r="AD1502" s="176">
        <v>1</v>
      </c>
    </row>
    <row r="1503" spans="1:30" x14ac:dyDescent="0.35">
      <c r="A1503" t="s">
        <v>711</v>
      </c>
      <c r="B1503">
        <v>1237</v>
      </c>
      <c r="C1503" t="s">
        <v>3972</v>
      </c>
      <c r="D1503">
        <v>50201</v>
      </c>
      <c r="E1503" t="s">
        <v>3972</v>
      </c>
      <c r="F1503" t="s">
        <v>3812</v>
      </c>
      <c r="H1503">
        <v>1</v>
      </c>
      <c r="I1503">
        <v>2</v>
      </c>
      <c r="K1503" t="s">
        <v>296</v>
      </c>
      <c r="L1503" t="s">
        <v>753</v>
      </c>
      <c r="M1503" t="s">
        <v>398</v>
      </c>
      <c r="N1503" t="s">
        <v>399</v>
      </c>
      <c r="O1503">
        <v>2</v>
      </c>
      <c r="P1503" t="s">
        <v>306</v>
      </c>
      <c r="Q1503" s="164">
        <v>40060</v>
      </c>
      <c r="R1503" s="164">
        <v>40057</v>
      </c>
      <c r="T1503" t="s">
        <v>3973</v>
      </c>
      <c r="V1503" t="s">
        <v>3974</v>
      </c>
      <c r="W1503" t="s">
        <v>3975</v>
      </c>
      <c r="X1503" t="s">
        <v>3972</v>
      </c>
      <c r="Y1503" t="s">
        <v>3974</v>
      </c>
      <c r="Z1503" t="s">
        <v>3998</v>
      </c>
      <c r="AC1503" t="s">
        <v>308</v>
      </c>
      <c r="AD1503" s="176">
        <v>1</v>
      </c>
    </row>
    <row r="1504" spans="1:30" x14ac:dyDescent="0.35">
      <c r="A1504" t="s">
        <v>291</v>
      </c>
      <c r="B1504">
        <v>1089</v>
      </c>
      <c r="C1504" t="s">
        <v>3999</v>
      </c>
      <c r="D1504">
        <v>50202</v>
      </c>
      <c r="E1504" t="s">
        <v>4000</v>
      </c>
      <c r="F1504" t="s">
        <v>3812</v>
      </c>
      <c r="H1504">
        <v>1</v>
      </c>
      <c r="I1504">
        <v>2.1</v>
      </c>
      <c r="K1504" t="s">
        <v>0</v>
      </c>
      <c r="L1504" t="s">
        <v>753</v>
      </c>
      <c r="M1504" t="s">
        <v>398</v>
      </c>
      <c r="N1504" t="s">
        <v>299</v>
      </c>
      <c r="O1504">
        <v>2</v>
      </c>
      <c r="P1504" t="s">
        <v>1</v>
      </c>
      <c r="Q1504" s="164">
        <v>35804</v>
      </c>
      <c r="R1504" s="164">
        <v>36039</v>
      </c>
      <c r="T1504" t="s">
        <v>4001</v>
      </c>
      <c r="V1504" t="s">
        <v>4002</v>
      </c>
      <c r="W1504" t="s">
        <v>4003</v>
      </c>
      <c r="X1504" t="s">
        <v>4004</v>
      </c>
      <c r="Y1504" t="s">
        <v>3999</v>
      </c>
      <c r="Z1504" t="s">
        <v>4005</v>
      </c>
      <c r="AC1504" t="s">
        <v>304</v>
      </c>
      <c r="AD1504" s="176">
        <v>1</v>
      </c>
    </row>
    <row r="1505" spans="1:31" x14ac:dyDescent="0.35">
      <c r="A1505" t="s">
        <v>408</v>
      </c>
      <c r="B1505">
        <v>1269</v>
      </c>
      <c r="C1505" t="s">
        <v>4000</v>
      </c>
      <c r="D1505">
        <v>50202</v>
      </c>
      <c r="E1505" t="s">
        <v>4000</v>
      </c>
      <c r="F1505" t="s">
        <v>3812</v>
      </c>
      <c r="H1505">
        <v>1</v>
      </c>
      <c r="I1505">
        <v>2.1</v>
      </c>
      <c r="K1505" t="s">
        <v>296</v>
      </c>
      <c r="L1505" t="s">
        <v>753</v>
      </c>
      <c r="M1505" t="s">
        <v>398</v>
      </c>
      <c r="N1505" t="s">
        <v>299</v>
      </c>
      <c r="O1505">
        <v>2</v>
      </c>
      <c r="P1505" t="s">
        <v>306</v>
      </c>
      <c r="Q1505" t="s">
        <v>4006</v>
      </c>
      <c r="R1505" s="164">
        <v>40787</v>
      </c>
      <c r="T1505" t="s">
        <v>4001</v>
      </c>
      <c r="V1505" t="s">
        <v>4002</v>
      </c>
      <c r="W1505" t="s">
        <v>4003</v>
      </c>
      <c r="X1505" t="s">
        <v>4004</v>
      </c>
      <c r="Y1505" t="s">
        <v>3999</v>
      </c>
      <c r="Z1505" t="s">
        <v>4007</v>
      </c>
      <c r="AC1505" t="s">
        <v>308</v>
      </c>
      <c r="AD1505" s="176">
        <v>1</v>
      </c>
    </row>
    <row r="1506" spans="1:31" x14ac:dyDescent="0.35">
      <c r="A1506" t="s">
        <v>469</v>
      </c>
      <c r="B1506">
        <v>1125</v>
      </c>
      <c r="C1506" t="s">
        <v>4008</v>
      </c>
      <c r="D1506">
        <v>50202</v>
      </c>
      <c r="E1506" t="s">
        <v>4000</v>
      </c>
      <c r="F1506" t="s">
        <v>3812</v>
      </c>
      <c r="H1506">
        <v>1</v>
      </c>
      <c r="I1506">
        <v>2.1</v>
      </c>
      <c r="K1506" t="s">
        <v>404</v>
      </c>
      <c r="L1506" t="s">
        <v>753</v>
      </c>
      <c r="M1506" t="s">
        <v>398</v>
      </c>
      <c r="N1506" t="s">
        <v>299</v>
      </c>
      <c r="O1506">
        <v>2</v>
      </c>
      <c r="P1506" t="s">
        <v>306</v>
      </c>
      <c r="Q1506" s="164">
        <v>33612</v>
      </c>
      <c r="R1506" s="164">
        <v>33848</v>
      </c>
      <c r="S1506" s="164">
        <v>45536</v>
      </c>
      <c r="T1506" t="s">
        <v>4001</v>
      </c>
      <c r="V1506" t="s">
        <v>4002</v>
      </c>
      <c r="W1506" t="s">
        <v>4003</v>
      </c>
      <c r="X1506" t="s">
        <v>4004</v>
      </c>
      <c r="Y1506" t="s">
        <v>3999</v>
      </c>
      <c r="Z1506" t="s">
        <v>4009</v>
      </c>
      <c r="AC1506" t="s">
        <v>308</v>
      </c>
      <c r="AD1506" s="176">
        <v>1</v>
      </c>
    </row>
    <row r="1507" spans="1:31" x14ac:dyDescent="0.35">
      <c r="A1507" t="s">
        <v>494</v>
      </c>
      <c r="B1507">
        <v>1169</v>
      </c>
      <c r="C1507" t="s">
        <v>4000</v>
      </c>
      <c r="D1507">
        <v>50202</v>
      </c>
      <c r="E1507" t="s">
        <v>4000</v>
      </c>
      <c r="F1507" t="s">
        <v>3812</v>
      </c>
      <c r="H1507">
        <v>1</v>
      </c>
      <c r="I1507">
        <v>2.1</v>
      </c>
      <c r="K1507" t="s">
        <v>296</v>
      </c>
      <c r="L1507" t="s">
        <v>753</v>
      </c>
      <c r="M1507" t="s">
        <v>398</v>
      </c>
      <c r="N1507" t="s">
        <v>299</v>
      </c>
      <c r="O1507">
        <v>2</v>
      </c>
      <c r="P1507" t="s">
        <v>306</v>
      </c>
      <c r="Q1507" s="164">
        <v>36169</v>
      </c>
      <c r="R1507" s="164">
        <v>36404</v>
      </c>
      <c r="T1507" t="s">
        <v>4001</v>
      </c>
      <c r="V1507" t="s">
        <v>4002</v>
      </c>
      <c r="W1507" t="s">
        <v>4003</v>
      </c>
      <c r="X1507" t="s">
        <v>4004</v>
      </c>
      <c r="Y1507" t="s">
        <v>3999</v>
      </c>
      <c r="Z1507" t="s">
        <v>4010</v>
      </c>
      <c r="AC1507" t="s">
        <v>308</v>
      </c>
      <c r="AD1507" s="176">
        <v>1</v>
      </c>
    </row>
    <row r="1508" spans="1:31" x14ac:dyDescent="0.35">
      <c r="A1508" t="s">
        <v>314</v>
      </c>
      <c r="B1508">
        <v>1187</v>
      </c>
      <c r="C1508" t="s">
        <v>4004</v>
      </c>
      <c r="D1508">
        <v>50202</v>
      </c>
      <c r="E1508" t="s">
        <v>4000</v>
      </c>
      <c r="F1508" t="s">
        <v>3812</v>
      </c>
      <c r="H1508">
        <v>1</v>
      </c>
      <c r="I1508">
        <v>2.1</v>
      </c>
      <c r="K1508" t="s">
        <v>296</v>
      </c>
      <c r="L1508" t="s">
        <v>753</v>
      </c>
      <c r="M1508" t="s">
        <v>398</v>
      </c>
      <c r="N1508" t="s">
        <v>299</v>
      </c>
      <c r="O1508">
        <v>2</v>
      </c>
      <c r="P1508" t="s">
        <v>306</v>
      </c>
      <c r="Q1508" t="s">
        <v>4011</v>
      </c>
      <c r="R1508" s="164">
        <v>35309</v>
      </c>
      <c r="T1508" t="s">
        <v>4001</v>
      </c>
      <c r="V1508" t="s">
        <v>4002</v>
      </c>
      <c r="W1508" t="s">
        <v>4003</v>
      </c>
      <c r="X1508" t="s">
        <v>4004</v>
      </c>
      <c r="Y1508" t="s">
        <v>3999</v>
      </c>
      <c r="Z1508" t="s">
        <v>4012</v>
      </c>
      <c r="AC1508" t="s">
        <v>308</v>
      </c>
      <c r="AD1508" s="176">
        <v>1</v>
      </c>
    </row>
    <row r="1509" spans="1:31" x14ac:dyDescent="0.35">
      <c r="A1509" t="s">
        <v>438</v>
      </c>
      <c r="B1509">
        <v>1112</v>
      </c>
      <c r="C1509" t="s">
        <v>4004</v>
      </c>
      <c r="D1509">
        <v>50202</v>
      </c>
      <c r="E1509" t="s">
        <v>4000</v>
      </c>
      <c r="F1509" t="s">
        <v>3812</v>
      </c>
      <c r="H1509">
        <v>1</v>
      </c>
      <c r="I1509">
        <v>2.1</v>
      </c>
      <c r="K1509" t="s">
        <v>404</v>
      </c>
      <c r="L1509" t="s">
        <v>753</v>
      </c>
      <c r="M1509" t="s">
        <v>398</v>
      </c>
      <c r="N1509" t="s">
        <v>299</v>
      </c>
      <c r="O1509">
        <v>2</v>
      </c>
      <c r="P1509" t="s">
        <v>306</v>
      </c>
      <c r="Q1509" s="164">
        <v>32151</v>
      </c>
      <c r="R1509" s="164">
        <v>32387</v>
      </c>
      <c r="S1509" s="164">
        <v>42979</v>
      </c>
      <c r="T1509" t="s">
        <v>4001</v>
      </c>
      <c r="V1509" t="s">
        <v>4002</v>
      </c>
      <c r="W1509" t="s">
        <v>4003</v>
      </c>
      <c r="X1509" t="s">
        <v>4004</v>
      </c>
      <c r="Y1509" t="s">
        <v>3999</v>
      </c>
      <c r="Z1509" t="s">
        <v>4013</v>
      </c>
      <c r="AC1509" t="s">
        <v>308</v>
      </c>
      <c r="AD1509" s="176">
        <v>1</v>
      </c>
    </row>
    <row r="1510" spans="1:31" x14ac:dyDescent="0.35">
      <c r="A1510" t="s">
        <v>375</v>
      </c>
      <c r="B1510">
        <v>1219</v>
      </c>
      <c r="C1510" t="s">
        <v>4014</v>
      </c>
      <c r="D1510">
        <v>50203</v>
      </c>
      <c r="E1510" t="s">
        <v>4014</v>
      </c>
      <c r="F1510" t="s">
        <v>3812</v>
      </c>
      <c r="G1510" s="163">
        <v>3384.02</v>
      </c>
      <c r="H1510">
        <v>1.7</v>
      </c>
      <c r="I1510">
        <v>1.9</v>
      </c>
      <c r="J1510" t="s">
        <v>1</v>
      </c>
      <c r="K1510" t="s">
        <v>296</v>
      </c>
      <c r="L1510" t="s">
        <v>753</v>
      </c>
      <c r="M1510" t="s">
        <v>398</v>
      </c>
      <c r="N1510" t="s">
        <v>344</v>
      </c>
      <c r="O1510">
        <v>2</v>
      </c>
      <c r="P1510" t="s">
        <v>1</v>
      </c>
      <c r="Q1510" s="164">
        <v>45235</v>
      </c>
      <c r="R1510" s="164">
        <v>45536</v>
      </c>
      <c r="T1510" t="s">
        <v>4015</v>
      </c>
      <c r="V1510" t="s">
        <v>4016</v>
      </c>
      <c r="W1510" t="s">
        <v>4017</v>
      </c>
      <c r="X1510" t="s">
        <v>4014</v>
      </c>
      <c r="Y1510" t="s">
        <v>4016</v>
      </c>
      <c r="Z1510" t="s">
        <v>4018</v>
      </c>
      <c r="AA1510" t="s">
        <v>295</v>
      </c>
      <c r="AB1510" s="164">
        <v>45127</v>
      </c>
      <c r="AC1510" t="s">
        <v>304</v>
      </c>
      <c r="AD1510" s="176">
        <v>1</v>
      </c>
    </row>
    <row r="1511" spans="1:31" x14ac:dyDescent="0.35">
      <c r="A1511" t="s">
        <v>711</v>
      </c>
      <c r="B1511">
        <v>1036</v>
      </c>
      <c r="C1511" t="s">
        <v>4019</v>
      </c>
      <c r="D1511">
        <v>50211</v>
      </c>
      <c r="E1511" t="s">
        <v>4019</v>
      </c>
      <c r="F1511" t="s">
        <v>3812</v>
      </c>
      <c r="H1511" s="174">
        <f t="shared" ref="H1511:H1520" si="55">AD1511</f>
        <v>1.1000000000000001</v>
      </c>
      <c r="I1511">
        <v>1.6</v>
      </c>
      <c r="K1511" t="s">
        <v>404</v>
      </c>
      <c r="L1511" t="s">
        <v>753</v>
      </c>
      <c r="M1511" t="s">
        <v>398</v>
      </c>
      <c r="N1511" t="s">
        <v>747</v>
      </c>
      <c r="O1511">
        <v>2</v>
      </c>
      <c r="P1511" t="s">
        <v>306</v>
      </c>
      <c r="Q1511" s="164">
        <v>39825</v>
      </c>
      <c r="R1511" s="164">
        <v>40148</v>
      </c>
      <c r="S1511" s="164">
        <v>40148</v>
      </c>
      <c r="T1511" t="s">
        <v>4020</v>
      </c>
      <c r="V1511" t="s">
        <v>4021</v>
      </c>
      <c r="W1511" t="s">
        <v>4022</v>
      </c>
      <c r="X1511" t="s">
        <v>4019</v>
      </c>
      <c r="Y1511" t="s">
        <v>4021</v>
      </c>
      <c r="Z1511" t="s">
        <v>4023</v>
      </c>
      <c r="AC1511" t="s">
        <v>366</v>
      </c>
      <c r="AD1511" s="176">
        <v>1.1000000000000001</v>
      </c>
      <c r="AE1511" s="177" t="s">
        <v>16954</v>
      </c>
    </row>
    <row r="1512" spans="1:31" x14ac:dyDescent="0.35">
      <c r="A1512" t="s">
        <v>434</v>
      </c>
      <c r="B1512">
        <v>1064</v>
      </c>
      <c r="C1512" t="s">
        <v>4024</v>
      </c>
      <c r="D1512">
        <v>50217</v>
      </c>
      <c r="E1512" t="s">
        <v>4024</v>
      </c>
      <c r="F1512" t="s">
        <v>3812</v>
      </c>
      <c r="H1512" s="174">
        <f t="shared" si="55"/>
        <v>1</v>
      </c>
      <c r="I1512">
        <v>1.3</v>
      </c>
      <c r="K1512" t="s">
        <v>404</v>
      </c>
      <c r="L1512" t="s">
        <v>753</v>
      </c>
      <c r="M1512" t="s">
        <v>398</v>
      </c>
      <c r="N1512" t="s">
        <v>299</v>
      </c>
      <c r="O1512">
        <v>1</v>
      </c>
      <c r="P1512" t="s">
        <v>306</v>
      </c>
      <c r="Q1512" s="164">
        <v>33978</v>
      </c>
      <c r="R1512" s="164">
        <v>34213</v>
      </c>
      <c r="S1512" s="164">
        <v>45536</v>
      </c>
      <c r="T1512" t="s">
        <v>508</v>
      </c>
      <c r="V1512" t="s">
        <v>4025</v>
      </c>
      <c r="W1512" t="s">
        <v>4026</v>
      </c>
      <c r="X1512" t="s">
        <v>4024</v>
      </c>
      <c r="Y1512" t="s">
        <v>4025</v>
      </c>
      <c r="Z1512" t="s">
        <v>4027</v>
      </c>
      <c r="AC1512" t="s">
        <v>308</v>
      </c>
      <c r="AD1512" s="176">
        <v>1</v>
      </c>
      <c r="AE1512" s="177" t="s">
        <v>16954</v>
      </c>
    </row>
    <row r="1513" spans="1:31" x14ac:dyDescent="0.35">
      <c r="A1513" t="s">
        <v>476</v>
      </c>
      <c r="B1513">
        <v>1088</v>
      </c>
      <c r="C1513" t="s">
        <v>4028</v>
      </c>
      <c r="D1513">
        <v>50219</v>
      </c>
      <c r="E1513" t="s">
        <v>4028</v>
      </c>
      <c r="F1513" t="s">
        <v>3812</v>
      </c>
      <c r="H1513" s="174">
        <f t="shared" si="55"/>
        <v>1</v>
      </c>
      <c r="I1513">
        <v>2.2000000000000002</v>
      </c>
      <c r="K1513" t="s">
        <v>404</v>
      </c>
      <c r="L1513" t="s">
        <v>410</v>
      </c>
      <c r="M1513" t="s">
        <v>398</v>
      </c>
      <c r="N1513" t="s">
        <v>520</v>
      </c>
      <c r="O1513">
        <v>2</v>
      </c>
      <c r="P1513" t="s">
        <v>306</v>
      </c>
      <c r="Q1513" s="164">
        <v>35439</v>
      </c>
      <c r="R1513" s="164">
        <v>35674</v>
      </c>
      <c r="S1513" s="164">
        <v>35674</v>
      </c>
      <c r="T1513" t="s">
        <v>521</v>
      </c>
      <c r="V1513" t="s">
        <v>4029</v>
      </c>
      <c r="W1513" t="s">
        <v>4030</v>
      </c>
      <c r="X1513" t="s">
        <v>4028</v>
      </c>
      <c r="Y1513" t="s">
        <v>4029</v>
      </c>
      <c r="Z1513" t="s">
        <v>4031</v>
      </c>
      <c r="AC1513" t="s">
        <v>308</v>
      </c>
      <c r="AD1513" s="176">
        <v>1</v>
      </c>
      <c r="AE1513" s="177" t="s">
        <v>16954</v>
      </c>
    </row>
    <row r="1514" spans="1:31" x14ac:dyDescent="0.35">
      <c r="A1514" t="s">
        <v>476</v>
      </c>
      <c r="B1514">
        <v>1089</v>
      </c>
      <c r="C1514" t="s">
        <v>4032</v>
      </c>
      <c r="D1514">
        <v>50219</v>
      </c>
      <c r="E1514" t="s">
        <v>4028</v>
      </c>
      <c r="F1514" t="s">
        <v>3812</v>
      </c>
      <c r="H1514" s="174">
        <f t="shared" si="55"/>
        <v>1</v>
      </c>
      <c r="I1514">
        <v>2.2000000000000002</v>
      </c>
      <c r="K1514" t="s">
        <v>404</v>
      </c>
      <c r="L1514" t="s">
        <v>410</v>
      </c>
      <c r="M1514" t="s">
        <v>398</v>
      </c>
      <c r="N1514" t="s">
        <v>520</v>
      </c>
      <c r="O1514">
        <v>2</v>
      </c>
      <c r="P1514" t="s">
        <v>306</v>
      </c>
      <c r="Q1514" s="164">
        <v>35804</v>
      </c>
      <c r="R1514" s="164">
        <v>36039</v>
      </c>
      <c r="S1514" s="164">
        <v>36039</v>
      </c>
      <c r="T1514" t="s">
        <v>521</v>
      </c>
      <c r="V1514" t="s">
        <v>4029</v>
      </c>
      <c r="W1514" t="s">
        <v>4030</v>
      </c>
      <c r="X1514" t="s">
        <v>4028</v>
      </c>
      <c r="Y1514" t="s">
        <v>4029</v>
      </c>
      <c r="Z1514" t="s">
        <v>4033</v>
      </c>
      <c r="AC1514" t="s">
        <v>308</v>
      </c>
      <c r="AD1514" s="176">
        <v>1</v>
      </c>
      <c r="AE1514" s="177" t="s">
        <v>16954</v>
      </c>
    </row>
    <row r="1515" spans="1:31" x14ac:dyDescent="0.35">
      <c r="A1515" t="s">
        <v>476</v>
      </c>
      <c r="B1515">
        <v>90007</v>
      </c>
      <c r="C1515" t="s">
        <v>4034</v>
      </c>
      <c r="D1515">
        <v>50219</v>
      </c>
      <c r="E1515" t="s">
        <v>4028</v>
      </c>
      <c r="F1515" t="s">
        <v>3812</v>
      </c>
      <c r="H1515" s="174">
        <f t="shared" si="55"/>
        <v>1</v>
      </c>
      <c r="I1515">
        <v>2.2000000000000002</v>
      </c>
      <c r="K1515" t="s">
        <v>404</v>
      </c>
      <c r="L1515" t="s">
        <v>410</v>
      </c>
      <c r="M1515" t="s">
        <v>398</v>
      </c>
      <c r="N1515" t="s">
        <v>520</v>
      </c>
      <c r="O1515">
        <v>2</v>
      </c>
      <c r="P1515" t="s">
        <v>306</v>
      </c>
      <c r="Q1515" s="164">
        <v>34337</v>
      </c>
      <c r="R1515" s="164">
        <v>34394</v>
      </c>
      <c r="S1515" s="164">
        <v>34394</v>
      </c>
      <c r="T1515" t="s">
        <v>521</v>
      </c>
      <c r="V1515" t="s">
        <v>4029</v>
      </c>
      <c r="W1515" t="s">
        <v>4030</v>
      </c>
      <c r="X1515" t="s">
        <v>4028</v>
      </c>
      <c r="Y1515" t="s">
        <v>4029</v>
      </c>
      <c r="Z1515" t="s">
        <v>4035</v>
      </c>
      <c r="AC1515" t="s">
        <v>308</v>
      </c>
      <c r="AD1515" s="176">
        <v>1</v>
      </c>
      <c r="AE1515" s="177" t="s">
        <v>16954</v>
      </c>
    </row>
    <row r="1516" spans="1:31" x14ac:dyDescent="0.35">
      <c r="A1516" t="s">
        <v>454</v>
      </c>
      <c r="B1516">
        <v>1324</v>
      </c>
      <c r="C1516" t="s">
        <v>4036</v>
      </c>
      <c r="D1516">
        <v>50220</v>
      </c>
      <c r="E1516" t="s">
        <v>4036</v>
      </c>
      <c r="F1516" t="s">
        <v>3812</v>
      </c>
      <c r="H1516" s="174">
        <f t="shared" si="55"/>
        <v>1.1000000000000001</v>
      </c>
      <c r="I1516">
        <v>1.6</v>
      </c>
      <c r="K1516" t="s">
        <v>404</v>
      </c>
      <c r="L1516" t="s">
        <v>753</v>
      </c>
      <c r="M1516" t="s">
        <v>398</v>
      </c>
      <c r="N1516" t="s">
        <v>529</v>
      </c>
      <c r="O1516">
        <v>2</v>
      </c>
      <c r="P1516" t="s">
        <v>306</v>
      </c>
      <c r="Q1516" s="164">
        <v>35439</v>
      </c>
      <c r="R1516" s="164">
        <v>35674</v>
      </c>
      <c r="S1516" s="164">
        <v>39185</v>
      </c>
      <c r="T1516" t="s">
        <v>4037</v>
      </c>
      <c r="V1516" t="s">
        <v>4038</v>
      </c>
      <c r="W1516" t="s">
        <v>4039</v>
      </c>
      <c r="X1516" t="s">
        <v>4036</v>
      </c>
      <c r="Y1516" t="s">
        <v>4038</v>
      </c>
      <c r="Z1516" t="s">
        <v>4040</v>
      </c>
      <c r="AC1516" t="s">
        <v>308</v>
      </c>
      <c r="AD1516" s="176">
        <v>1.1000000000000001</v>
      </c>
      <c r="AE1516" s="177" t="s">
        <v>16954</v>
      </c>
    </row>
    <row r="1517" spans="1:31" x14ac:dyDescent="0.35">
      <c r="A1517" t="s">
        <v>317</v>
      </c>
      <c r="B1517">
        <v>1043</v>
      </c>
      <c r="C1517" t="s">
        <v>4041</v>
      </c>
      <c r="D1517">
        <v>50221</v>
      </c>
      <c r="E1517" t="s">
        <v>4041</v>
      </c>
      <c r="F1517" t="s">
        <v>3812</v>
      </c>
      <c r="H1517" s="174">
        <f t="shared" si="55"/>
        <v>1</v>
      </c>
      <c r="I1517">
        <v>1.9</v>
      </c>
      <c r="K1517" t="s">
        <v>404</v>
      </c>
      <c r="L1517" t="s">
        <v>753</v>
      </c>
      <c r="M1517" t="s">
        <v>398</v>
      </c>
      <c r="N1517" t="s">
        <v>2160</v>
      </c>
      <c r="O1517">
        <v>2</v>
      </c>
      <c r="P1517" t="s">
        <v>306</v>
      </c>
      <c r="Q1517" s="164">
        <v>29803</v>
      </c>
      <c r="R1517" s="164">
        <v>29714</v>
      </c>
      <c r="S1517" s="164">
        <v>36039</v>
      </c>
      <c r="T1517" t="s">
        <v>4042</v>
      </c>
      <c r="V1517" t="s">
        <v>4043</v>
      </c>
      <c r="W1517" t="s">
        <v>4044</v>
      </c>
      <c r="X1517" t="s">
        <v>4041</v>
      </c>
      <c r="Y1517" t="s">
        <v>4043</v>
      </c>
      <c r="Z1517" t="s">
        <v>4045</v>
      </c>
      <c r="AC1517" t="s">
        <v>308</v>
      </c>
      <c r="AD1517" s="176">
        <v>1</v>
      </c>
      <c r="AE1517" s="177" t="s">
        <v>16954</v>
      </c>
    </row>
    <row r="1518" spans="1:31" x14ac:dyDescent="0.35">
      <c r="A1518" t="s">
        <v>309</v>
      </c>
      <c r="B1518">
        <v>1013</v>
      </c>
      <c r="C1518" t="s">
        <v>4046</v>
      </c>
      <c r="D1518">
        <v>50221</v>
      </c>
      <c r="E1518" t="s">
        <v>4041</v>
      </c>
      <c r="F1518" t="s">
        <v>3812</v>
      </c>
      <c r="H1518" s="174">
        <f t="shared" si="55"/>
        <v>1</v>
      </c>
      <c r="I1518">
        <v>1.9</v>
      </c>
      <c r="K1518" t="s">
        <v>404</v>
      </c>
      <c r="L1518" t="s">
        <v>410</v>
      </c>
      <c r="M1518" t="s">
        <v>398</v>
      </c>
      <c r="N1518" t="s">
        <v>2160</v>
      </c>
      <c r="O1518">
        <v>2</v>
      </c>
      <c r="P1518" t="s">
        <v>306</v>
      </c>
      <c r="Q1518" s="164">
        <v>32509</v>
      </c>
      <c r="R1518" s="164">
        <v>32509</v>
      </c>
      <c r="S1518" s="164">
        <v>32509</v>
      </c>
      <c r="T1518" t="s">
        <v>4042</v>
      </c>
      <c r="V1518" t="s">
        <v>4043</v>
      </c>
      <c r="W1518" t="s">
        <v>4044</v>
      </c>
      <c r="X1518" t="s">
        <v>4041</v>
      </c>
      <c r="Y1518" t="s">
        <v>4043</v>
      </c>
      <c r="Z1518" t="s">
        <v>4047</v>
      </c>
      <c r="AC1518" t="s">
        <v>308</v>
      </c>
      <c r="AD1518" s="176">
        <v>1</v>
      </c>
      <c r="AE1518" s="177" t="s">
        <v>16954</v>
      </c>
    </row>
    <row r="1519" spans="1:31" x14ac:dyDescent="0.35">
      <c r="A1519" t="s">
        <v>476</v>
      </c>
      <c r="B1519">
        <v>1189</v>
      </c>
      <c r="C1519" t="s">
        <v>4048</v>
      </c>
      <c r="D1519">
        <v>50221</v>
      </c>
      <c r="E1519" t="s">
        <v>4041</v>
      </c>
      <c r="F1519" t="s">
        <v>3812</v>
      </c>
      <c r="H1519" s="174">
        <f t="shared" si="55"/>
        <v>1</v>
      </c>
      <c r="I1519">
        <v>1.9</v>
      </c>
      <c r="K1519" t="s">
        <v>404</v>
      </c>
      <c r="L1519" t="s">
        <v>753</v>
      </c>
      <c r="M1519" t="s">
        <v>398</v>
      </c>
      <c r="N1519" t="s">
        <v>2160</v>
      </c>
      <c r="O1519">
        <v>2</v>
      </c>
      <c r="P1519" t="s">
        <v>306</v>
      </c>
      <c r="Q1519" s="164">
        <v>36169</v>
      </c>
      <c r="R1519" s="164">
        <v>36404</v>
      </c>
      <c r="S1519" s="164">
        <v>40787</v>
      </c>
      <c r="T1519" t="s">
        <v>4042</v>
      </c>
      <c r="V1519" t="s">
        <v>4043</v>
      </c>
      <c r="W1519" t="s">
        <v>4044</v>
      </c>
      <c r="X1519" t="s">
        <v>4041</v>
      </c>
      <c r="Y1519" t="s">
        <v>4043</v>
      </c>
      <c r="Z1519" t="s">
        <v>4049</v>
      </c>
      <c r="AC1519" t="s">
        <v>308</v>
      </c>
      <c r="AD1519" s="176">
        <v>1</v>
      </c>
      <c r="AE1519" s="177" t="s">
        <v>16954</v>
      </c>
    </row>
    <row r="1520" spans="1:31" x14ac:dyDescent="0.35">
      <c r="A1520" t="s">
        <v>566</v>
      </c>
      <c r="B1520">
        <v>1104</v>
      </c>
      <c r="C1520" t="s">
        <v>4041</v>
      </c>
      <c r="D1520">
        <v>50221</v>
      </c>
      <c r="E1520" t="s">
        <v>4041</v>
      </c>
      <c r="F1520" t="s">
        <v>3812</v>
      </c>
      <c r="H1520" s="174">
        <f t="shared" si="55"/>
        <v>1</v>
      </c>
      <c r="I1520">
        <v>1.9</v>
      </c>
      <c r="K1520" t="s">
        <v>404</v>
      </c>
      <c r="L1520" t="s">
        <v>753</v>
      </c>
      <c r="M1520" t="s">
        <v>398</v>
      </c>
      <c r="N1520" t="s">
        <v>2160</v>
      </c>
      <c r="O1520">
        <v>2</v>
      </c>
      <c r="P1520" t="s">
        <v>306</v>
      </c>
      <c r="Q1520" s="164">
        <v>31421</v>
      </c>
      <c r="R1520" s="164">
        <v>31656</v>
      </c>
      <c r="S1520" s="164">
        <v>38231</v>
      </c>
      <c r="T1520" t="s">
        <v>4042</v>
      </c>
      <c r="V1520" t="s">
        <v>4043</v>
      </c>
      <c r="W1520" t="s">
        <v>4044</v>
      </c>
      <c r="X1520" t="s">
        <v>4041</v>
      </c>
      <c r="Y1520" t="s">
        <v>4043</v>
      </c>
      <c r="Z1520" t="s">
        <v>4050</v>
      </c>
      <c r="AC1520" t="s">
        <v>308</v>
      </c>
      <c r="AD1520" s="176">
        <v>1</v>
      </c>
      <c r="AE1520" s="177" t="s">
        <v>16954</v>
      </c>
    </row>
    <row r="1521" spans="1:30" x14ac:dyDescent="0.35">
      <c r="A1521" t="s">
        <v>324</v>
      </c>
      <c r="B1521">
        <v>1142</v>
      </c>
      <c r="C1521" t="s">
        <v>4051</v>
      </c>
      <c r="D1521">
        <v>50222</v>
      </c>
      <c r="E1521" t="s">
        <v>4051</v>
      </c>
      <c r="F1521" t="s">
        <v>3812</v>
      </c>
      <c r="H1521">
        <v>1.1000000000000001</v>
      </c>
      <c r="I1521">
        <v>2.2999999999999998</v>
      </c>
      <c r="K1521" t="s">
        <v>296</v>
      </c>
      <c r="L1521" t="s">
        <v>753</v>
      </c>
      <c r="M1521" t="s">
        <v>398</v>
      </c>
      <c r="N1521" t="s">
        <v>529</v>
      </c>
      <c r="O1521">
        <v>2</v>
      </c>
      <c r="P1521" t="s">
        <v>306</v>
      </c>
      <c r="Q1521" s="164">
        <v>37202</v>
      </c>
      <c r="R1521" s="164">
        <v>37135</v>
      </c>
      <c r="T1521" t="s">
        <v>530</v>
      </c>
      <c r="V1521" t="s">
        <v>4052</v>
      </c>
      <c r="W1521" t="s">
        <v>4053</v>
      </c>
      <c r="X1521" t="s">
        <v>4054</v>
      </c>
      <c r="Y1521" t="s">
        <v>4052</v>
      </c>
      <c r="Z1521" t="s">
        <v>4055</v>
      </c>
      <c r="AC1521" t="s">
        <v>308</v>
      </c>
      <c r="AD1521" s="176">
        <v>1.1000000000000001</v>
      </c>
    </row>
    <row r="1522" spans="1:30" x14ac:dyDescent="0.35">
      <c r="A1522" t="s">
        <v>317</v>
      </c>
      <c r="B1522">
        <v>1223</v>
      </c>
      <c r="C1522" t="s">
        <v>4056</v>
      </c>
      <c r="D1522">
        <v>50223</v>
      </c>
      <c r="E1522" t="s">
        <v>4056</v>
      </c>
      <c r="F1522" t="s">
        <v>3812</v>
      </c>
      <c r="G1522" s="163">
        <v>2934.49</v>
      </c>
      <c r="H1522">
        <v>1</v>
      </c>
      <c r="I1522">
        <v>1.9</v>
      </c>
      <c r="J1522" t="s">
        <v>1</v>
      </c>
      <c r="K1522" t="s">
        <v>296</v>
      </c>
      <c r="L1522" t="s">
        <v>753</v>
      </c>
      <c r="M1522" t="s">
        <v>398</v>
      </c>
      <c r="N1522" t="s">
        <v>326</v>
      </c>
      <c r="O1522">
        <v>2</v>
      </c>
      <c r="P1522" t="s">
        <v>306</v>
      </c>
      <c r="Q1522" t="s">
        <v>4057</v>
      </c>
      <c r="R1522" s="164">
        <v>42979</v>
      </c>
      <c r="T1522" t="s">
        <v>327</v>
      </c>
      <c r="V1522" t="s">
        <v>4058</v>
      </c>
      <c r="W1522" t="s">
        <v>4059</v>
      </c>
      <c r="X1522" t="s">
        <v>4056</v>
      </c>
      <c r="Y1522" t="s">
        <v>4058</v>
      </c>
      <c r="Z1522" t="s">
        <v>4060</v>
      </c>
      <c r="AA1522" t="s">
        <v>1</v>
      </c>
      <c r="AB1522" s="164">
        <v>42880</v>
      </c>
      <c r="AC1522" t="s">
        <v>308</v>
      </c>
      <c r="AD1522" s="176">
        <v>1</v>
      </c>
    </row>
    <row r="1523" spans="1:30" x14ac:dyDescent="0.35">
      <c r="A1523" t="s">
        <v>408</v>
      </c>
      <c r="B1523">
        <v>1340</v>
      </c>
      <c r="C1523" t="s">
        <v>4056</v>
      </c>
      <c r="D1523">
        <v>50223</v>
      </c>
      <c r="E1523" t="s">
        <v>4056</v>
      </c>
      <c r="F1523" t="s">
        <v>3812</v>
      </c>
      <c r="G1523" s="163">
        <v>2721</v>
      </c>
      <c r="H1523">
        <v>1</v>
      </c>
      <c r="I1523">
        <v>1.9</v>
      </c>
      <c r="J1523" t="s">
        <v>1</v>
      </c>
      <c r="K1523" t="s">
        <v>296</v>
      </c>
      <c r="L1523" t="s">
        <v>753</v>
      </c>
      <c r="M1523" t="s">
        <v>398</v>
      </c>
      <c r="N1523" t="s">
        <v>326</v>
      </c>
      <c r="O1523">
        <v>2</v>
      </c>
      <c r="P1523" t="s">
        <v>306</v>
      </c>
      <c r="Q1523" t="s">
        <v>4061</v>
      </c>
      <c r="R1523" s="164">
        <v>44805</v>
      </c>
      <c r="T1523" t="s">
        <v>327</v>
      </c>
      <c r="V1523" t="s">
        <v>4058</v>
      </c>
      <c r="W1523" t="s">
        <v>4059</v>
      </c>
      <c r="X1523" t="s">
        <v>4056</v>
      </c>
      <c r="Y1523" t="s">
        <v>4058</v>
      </c>
      <c r="Z1523" t="s">
        <v>4062</v>
      </c>
      <c r="AA1523" t="s">
        <v>295</v>
      </c>
      <c r="AB1523" s="164">
        <v>44629</v>
      </c>
      <c r="AC1523" t="s">
        <v>308</v>
      </c>
      <c r="AD1523" s="176">
        <v>1</v>
      </c>
    </row>
    <row r="1524" spans="1:30" x14ac:dyDescent="0.35">
      <c r="A1524" t="s">
        <v>469</v>
      </c>
      <c r="B1524">
        <v>1035</v>
      </c>
      <c r="C1524" t="s">
        <v>4056</v>
      </c>
      <c r="D1524">
        <v>50223</v>
      </c>
      <c r="E1524" t="s">
        <v>4056</v>
      </c>
      <c r="F1524" t="s">
        <v>3812</v>
      </c>
      <c r="H1524">
        <v>1</v>
      </c>
      <c r="I1524">
        <v>1.9</v>
      </c>
      <c r="K1524" t="s">
        <v>296</v>
      </c>
      <c r="L1524" t="s">
        <v>753</v>
      </c>
      <c r="M1524" t="s">
        <v>398</v>
      </c>
      <c r="N1524" t="s">
        <v>326</v>
      </c>
      <c r="O1524">
        <v>2</v>
      </c>
      <c r="P1524" t="s">
        <v>306</v>
      </c>
      <c r="Q1524" t="s">
        <v>3839</v>
      </c>
      <c r="R1524" s="164">
        <v>36636</v>
      </c>
      <c r="T1524" t="s">
        <v>327</v>
      </c>
      <c r="V1524" t="s">
        <v>4058</v>
      </c>
      <c r="W1524" t="s">
        <v>4059</v>
      </c>
      <c r="X1524" t="s">
        <v>4056</v>
      </c>
      <c r="Y1524" t="s">
        <v>4058</v>
      </c>
      <c r="Z1524" t="s">
        <v>4063</v>
      </c>
      <c r="AC1524" t="s">
        <v>308</v>
      </c>
      <c r="AD1524" s="176">
        <v>1</v>
      </c>
    </row>
    <row r="1525" spans="1:30" x14ac:dyDescent="0.35">
      <c r="A1525" t="s">
        <v>469</v>
      </c>
      <c r="B1525">
        <v>1101</v>
      </c>
      <c r="C1525" t="s">
        <v>4064</v>
      </c>
      <c r="D1525">
        <v>50223</v>
      </c>
      <c r="E1525" t="s">
        <v>4056</v>
      </c>
      <c r="F1525" t="s">
        <v>3812</v>
      </c>
      <c r="H1525">
        <v>1</v>
      </c>
      <c r="I1525">
        <v>1.9</v>
      </c>
      <c r="K1525" t="s">
        <v>404</v>
      </c>
      <c r="L1525" t="s">
        <v>753</v>
      </c>
      <c r="M1525" t="s">
        <v>398</v>
      </c>
      <c r="N1525" t="s">
        <v>326</v>
      </c>
      <c r="O1525">
        <v>2</v>
      </c>
      <c r="P1525" t="s">
        <v>306</v>
      </c>
      <c r="Q1525" s="164">
        <v>32517</v>
      </c>
      <c r="R1525" s="164">
        <v>32752</v>
      </c>
      <c r="S1525" s="164">
        <v>34213</v>
      </c>
      <c r="T1525" t="s">
        <v>327</v>
      </c>
      <c r="V1525" t="s">
        <v>4058</v>
      </c>
      <c r="W1525" t="s">
        <v>4059</v>
      </c>
      <c r="X1525" t="s">
        <v>4056</v>
      </c>
      <c r="Y1525" t="s">
        <v>4058</v>
      </c>
      <c r="Z1525" t="s">
        <v>4065</v>
      </c>
      <c r="AC1525" t="s">
        <v>308</v>
      </c>
      <c r="AD1525" s="176">
        <v>1</v>
      </c>
    </row>
    <row r="1526" spans="1:30" x14ac:dyDescent="0.35">
      <c r="A1526" t="s">
        <v>309</v>
      </c>
      <c r="B1526">
        <v>1035</v>
      </c>
      <c r="C1526" t="s">
        <v>4056</v>
      </c>
      <c r="D1526">
        <v>50223</v>
      </c>
      <c r="E1526" t="s">
        <v>4056</v>
      </c>
      <c r="F1526" t="s">
        <v>3812</v>
      </c>
      <c r="H1526">
        <v>1</v>
      </c>
      <c r="I1526">
        <v>1.9</v>
      </c>
      <c r="K1526" t="s">
        <v>296</v>
      </c>
      <c r="L1526" t="s">
        <v>410</v>
      </c>
      <c r="M1526" t="s">
        <v>398</v>
      </c>
      <c r="N1526" t="s">
        <v>326</v>
      </c>
      <c r="O1526">
        <v>2</v>
      </c>
      <c r="P1526" t="s">
        <v>306</v>
      </c>
      <c r="Q1526" t="s">
        <v>786</v>
      </c>
      <c r="R1526" s="164">
        <v>34392</v>
      </c>
      <c r="T1526" t="s">
        <v>327</v>
      </c>
      <c r="V1526" t="s">
        <v>4058</v>
      </c>
      <c r="W1526" t="s">
        <v>4059</v>
      </c>
      <c r="X1526" t="s">
        <v>4056</v>
      </c>
      <c r="Y1526" t="s">
        <v>4058</v>
      </c>
      <c r="Z1526" t="s">
        <v>4066</v>
      </c>
      <c r="AC1526" t="s">
        <v>308</v>
      </c>
      <c r="AD1526" s="176">
        <v>1</v>
      </c>
    </row>
    <row r="1527" spans="1:30" x14ac:dyDescent="0.35">
      <c r="A1527" t="s">
        <v>309</v>
      </c>
      <c r="B1527">
        <v>90006</v>
      </c>
      <c r="C1527" t="s">
        <v>4067</v>
      </c>
      <c r="D1527">
        <v>50223</v>
      </c>
      <c r="E1527" t="s">
        <v>4056</v>
      </c>
      <c r="F1527" t="s">
        <v>3812</v>
      </c>
      <c r="H1527">
        <v>1</v>
      </c>
      <c r="I1527">
        <v>1.9</v>
      </c>
      <c r="K1527" t="s">
        <v>404</v>
      </c>
      <c r="L1527" t="s">
        <v>410</v>
      </c>
      <c r="M1527" t="s">
        <v>398</v>
      </c>
      <c r="N1527" t="s">
        <v>326</v>
      </c>
      <c r="O1527">
        <v>2</v>
      </c>
      <c r="P1527" t="s">
        <v>306</v>
      </c>
      <c r="Q1527" s="164">
        <v>34337</v>
      </c>
      <c r="R1527" s="164">
        <v>34394</v>
      </c>
      <c r="S1527" s="164">
        <v>34394</v>
      </c>
      <c r="T1527" t="s">
        <v>327</v>
      </c>
      <c r="V1527" t="s">
        <v>4058</v>
      </c>
      <c r="W1527" t="s">
        <v>4059</v>
      </c>
      <c r="X1527" t="s">
        <v>4056</v>
      </c>
      <c r="Y1527" t="s">
        <v>4058</v>
      </c>
      <c r="Z1527" t="s">
        <v>4068</v>
      </c>
      <c r="AC1527" t="s">
        <v>308</v>
      </c>
      <c r="AD1527" s="176">
        <v>1</v>
      </c>
    </row>
    <row r="1528" spans="1:30" x14ac:dyDescent="0.35">
      <c r="A1528" t="s">
        <v>476</v>
      </c>
      <c r="B1528">
        <v>1217</v>
      </c>
      <c r="C1528" t="s">
        <v>4056</v>
      </c>
      <c r="D1528">
        <v>50223</v>
      </c>
      <c r="E1528" t="s">
        <v>4056</v>
      </c>
      <c r="F1528" t="s">
        <v>3812</v>
      </c>
      <c r="H1528">
        <v>1</v>
      </c>
      <c r="I1528">
        <v>1.9</v>
      </c>
      <c r="K1528" t="s">
        <v>296</v>
      </c>
      <c r="L1528" t="s">
        <v>753</v>
      </c>
      <c r="M1528" t="s">
        <v>398</v>
      </c>
      <c r="N1528" t="s">
        <v>326</v>
      </c>
      <c r="O1528">
        <v>2</v>
      </c>
      <c r="P1528" t="s">
        <v>306</v>
      </c>
      <c r="Q1528" s="164">
        <v>36900</v>
      </c>
      <c r="R1528" s="164">
        <v>37135</v>
      </c>
      <c r="T1528" t="s">
        <v>327</v>
      </c>
      <c r="V1528" t="s">
        <v>4058</v>
      </c>
      <c r="W1528" t="s">
        <v>4059</v>
      </c>
      <c r="X1528" t="s">
        <v>4056</v>
      </c>
      <c r="Y1528" t="s">
        <v>4058</v>
      </c>
      <c r="Z1528" t="s">
        <v>4069</v>
      </c>
      <c r="AC1528" t="s">
        <v>308</v>
      </c>
      <c r="AD1528" s="176">
        <v>1</v>
      </c>
    </row>
    <row r="1529" spans="1:30" x14ac:dyDescent="0.35">
      <c r="A1529" t="s">
        <v>432</v>
      </c>
      <c r="B1529">
        <v>1154</v>
      </c>
      <c r="C1529" t="s">
        <v>4056</v>
      </c>
      <c r="D1529">
        <v>50223</v>
      </c>
      <c r="E1529" t="s">
        <v>4056</v>
      </c>
      <c r="F1529" t="s">
        <v>3812</v>
      </c>
      <c r="H1529">
        <v>1</v>
      </c>
      <c r="I1529">
        <v>1.9</v>
      </c>
      <c r="K1529" t="s">
        <v>404</v>
      </c>
      <c r="L1529" t="s">
        <v>753</v>
      </c>
      <c r="M1529" t="s">
        <v>398</v>
      </c>
      <c r="N1529" t="s">
        <v>326</v>
      </c>
      <c r="O1529">
        <v>2</v>
      </c>
      <c r="P1529" t="s">
        <v>306</v>
      </c>
      <c r="Q1529" s="164">
        <v>33247</v>
      </c>
      <c r="R1529" s="164">
        <v>33482</v>
      </c>
      <c r="S1529" s="164">
        <v>40148</v>
      </c>
      <c r="T1529" t="s">
        <v>327</v>
      </c>
      <c r="V1529" t="s">
        <v>4058</v>
      </c>
      <c r="W1529" t="s">
        <v>4059</v>
      </c>
      <c r="X1529" t="s">
        <v>4056</v>
      </c>
      <c r="Y1529" t="s">
        <v>4058</v>
      </c>
      <c r="Z1529" t="s">
        <v>4070</v>
      </c>
      <c r="AC1529" t="s">
        <v>308</v>
      </c>
      <c r="AD1529" s="176">
        <v>1</v>
      </c>
    </row>
    <row r="1530" spans="1:30" x14ac:dyDescent="0.35">
      <c r="A1530" t="s">
        <v>432</v>
      </c>
      <c r="B1530">
        <v>1276</v>
      </c>
      <c r="C1530" t="s">
        <v>4056</v>
      </c>
      <c r="D1530">
        <v>50223</v>
      </c>
      <c r="E1530" t="s">
        <v>4056</v>
      </c>
      <c r="F1530" t="s">
        <v>3812</v>
      </c>
      <c r="H1530">
        <v>1</v>
      </c>
      <c r="I1530">
        <v>1.9</v>
      </c>
      <c r="K1530" t="s">
        <v>296</v>
      </c>
      <c r="L1530" t="s">
        <v>753</v>
      </c>
      <c r="M1530" t="s">
        <v>398</v>
      </c>
      <c r="N1530" t="s">
        <v>326</v>
      </c>
      <c r="O1530">
        <v>2</v>
      </c>
      <c r="P1530" t="s">
        <v>306</v>
      </c>
      <c r="Q1530" s="164">
        <v>41162</v>
      </c>
      <c r="R1530" s="164">
        <v>41518</v>
      </c>
      <c r="T1530" t="s">
        <v>327</v>
      </c>
      <c r="V1530" t="s">
        <v>4058</v>
      </c>
      <c r="W1530" t="s">
        <v>4059</v>
      </c>
      <c r="X1530" t="s">
        <v>4056</v>
      </c>
      <c r="Y1530" t="s">
        <v>4058</v>
      </c>
      <c r="Z1530" t="s">
        <v>4071</v>
      </c>
      <c r="AC1530" t="s">
        <v>308</v>
      </c>
      <c r="AD1530" s="176">
        <v>1</v>
      </c>
    </row>
    <row r="1531" spans="1:30" x14ac:dyDescent="0.35">
      <c r="A1531" t="s">
        <v>375</v>
      </c>
      <c r="B1531">
        <v>1211</v>
      </c>
      <c r="C1531" t="s">
        <v>4058</v>
      </c>
      <c r="D1531">
        <v>50223</v>
      </c>
      <c r="E1531" t="s">
        <v>4056</v>
      </c>
      <c r="F1531" t="s">
        <v>3812</v>
      </c>
      <c r="G1531" s="163">
        <v>2714.84</v>
      </c>
      <c r="H1531">
        <v>1</v>
      </c>
      <c r="I1531">
        <v>1.9</v>
      </c>
      <c r="J1531" t="s">
        <v>1</v>
      </c>
      <c r="K1531" t="s">
        <v>296</v>
      </c>
      <c r="L1531" t="s">
        <v>753</v>
      </c>
      <c r="M1531" t="s">
        <v>398</v>
      </c>
      <c r="N1531" t="s">
        <v>326</v>
      </c>
      <c r="O1531">
        <v>2</v>
      </c>
      <c r="P1531" t="s">
        <v>1</v>
      </c>
      <c r="Q1531" s="164">
        <v>43656</v>
      </c>
      <c r="R1531" s="164">
        <v>44075</v>
      </c>
      <c r="T1531" t="s">
        <v>327</v>
      </c>
      <c r="V1531" t="s">
        <v>4058</v>
      </c>
      <c r="W1531" t="s">
        <v>4059</v>
      </c>
      <c r="X1531" t="s">
        <v>4056</v>
      </c>
      <c r="Y1531" t="s">
        <v>4058</v>
      </c>
      <c r="Z1531" t="s">
        <v>4072</v>
      </c>
      <c r="AA1531" t="s">
        <v>1</v>
      </c>
      <c r="AB1531" s="164">
        <v>43796</v>
      </c>
      <c r="AC1531" t="s">
        <v>304</v>
      </c>
      <c r="AD1531" s="176">
        <v>1</v>
      </c>
    </row>
    <row r="1532" spans="1:30" x14ac:dyDescent="0.35">
      <c r="A1532" t="s">
        <v>434</v>
      </c>
      <c r="B1532">
        <v>1182</v>
      </c>
      <c r="C1532" t="s">
        <v>4056</v>
      </c>
      <c r="D1532">
        <v>50223</v>
      </c>
      <c r="E1532" t="s">
        <v>4056</v>
      </c>
      <c r="F1532" t="s">
        <v>3812</v>
      </c>
      <c r="G1532" s="163">
        <v>2825</v>
      </c>
      <c r="H1532">
        <v>1</v>
      </c>
      <c r="I1532">
        <v>1.9</v>
      </c>
      <c r="J1532" t="s">
        <v>1</v>
      </c>
      <c r="K1532" t="s">
        <v>296</v>
      </c>
      <c r="L1532" t="s">
        <v>753</v>
      </c>
      <c r="M1532" t="s">
        <v>398</v>
      </c>
      <c r="N1532" t="s">
        <v>326</v>
      </c>
      <c r="O1532">
        <v>2</v>
      </c>
      <c r="P1532" t="s">
        <v>306</v>
      </c>
      <c r="Q1532" t="s">
        <v>4073</v>
      </c>
      <c r="R1532" s="164">
        <v>45536</v>
      </c>
      <c r="T1532" t="s">
        <v>327</v>
      </c>
      <c r="V1532" t="s">
        <v>4058</v>
      </c>
      <c r="W1532" t="s">
        <v>4059</v>
      </c>
      <c r="X1532" t="s">
        <v>4056</v>
      </c>
      <c r="Y1532" t="s">
        <v>4058</v>
      </c>
      <c r="Z1532" t="s">
        <v>4074</v>
      </c>
      <c r="AA1532" t="s">
        <v>1</v>
      </c>
      <c r="AB1532" s="164">
        <v>45320</v>
      </c>
      <c r="AC1532" t="s">
        <v>308</v>
      </c>
      <c r="AD1532" s="176">
        <v>1</v>
      </c>
    </row>
    <row r="1533" spans="1:30" x14ac:dyDescent="0.35">
      <c r="A1533" t="s">
        <v>414</v>
      </c>
      <c r="B1533">
        <v>1248</v>
      </c>
      <c r="C1533" t="s">
        <v>4056</v>
      </c>
      <c r="D1533">
        <v>50223</v>
      </c>
      <c r="E1533" t="s">
        <v>4056</v>
      </c>
      <c r="F1533" t="s">
        <v>3812</v>
      </c>
      <c r="G1533" s="163">
        <v>2720.56</v>
      </c>
      <c r="H1533">
        <v>1</v>
      </c>
      <c r="I1533">
        <v>1.9</v>
      </c>
      <c r="J1533" t="s">
        <v>1</v>
      </c>
      <c r="K1533" t="s">
        <v>296</v>
      </c>
      <c r="L1533" t="s">
        <v>753</v>
      </c>
      <c r="M1533" t="s">
        <v>398</v>
      </c>
      <c r="N1533" t="s">
        <v>326</v>
      </c>
      <c r="O1533">
        <v>2</v>
      </c>
      <c r="P1533" t="s">
        <v>306</v>
      </c>
      <c r="Q1533" s="164">
        <v>44318</v>
      </c>
      <c r="R1533" s="164">
        <v>44440</v>
      </c>
      <c r="T1533" t="s">
        <v>327</v>
      </c>
      <c r="V1533" t="s">
        <v>4058</v>
      </c>
      <c r="W1533" t="s">
        <v>4059</v>
      </c>
      <c r="X1533" t="s">
        <v>4056</v>
      </c>
      <c r="Y1533" t="s">
        <v>4058</v>
      </c>
      <c r="Z1533" t="s">
        <v>4075</v>
      </c>
      <c r="AA1533" t="s">
        <v>1</v>
      </c>
      <c r="AB1533" s="164">
        <v>44606</v>
      </c>
      <c r="AC1533" t="s">
        <v>308</v>
      </c>
      <c r="AD1533" s="176">
        <v>1</v>
      </c>
    </row>
    <row r="1534" spans="1:30" x14ac:dyDescent="0.35">
      <c r="A1534" t="s">
        <v>419</v>
      </c>
      <c r="B1534">
        <v>1012</v>
      </c>
      <c r="C1534" t="s">
        <v>4076</v>
      </c>
      <c r="D1534">
        <v>50223</v>
      </c>
      <c r="E1534" t="s">
        <v>4056</v>
      </c>
      <c r="F1534" t="s">
        <v>3812</v>
      </c>
      <c r="H1534">
        <v>1</v>
      </c>
      <c r="I1534">
        <v>1.9</v>
      </c>
      <c r="K1534" t="s">
        <v>404</v>
      </c>
      <c r="L1534" t="s">
        <v>410</v>
      </c>
      <c r="M1534" t="s">
        <v>398</v>
      </c>
      <c r="N1534" t="s">
        <v>326</v>
      </c>
      <c r="O1534">
        <v>2</v>
      </c>
      <c r="P1534" t="s">
        <v>306</v>
      </c>
      <c r="Q1534" s="164">
        <v>32874</v>
      </c>
      <c r="R1534" s="164">
        <v>32874</v>
      </c>
      <c r="S1534" s="164">
        <v>32874</v>
      </c>
      <c r="T1534" t="s">
        <v>327</v>
      </c>
      <c r="V1534" t="s">
        <v>4058</v>
      </c>
      <c r="W1534" t="s">
        <v>4059</v>
      </c>
      <c r="X1534" t="s">
        <v>4056</v>
      </c>
      <c r="Y1534" t="s">
        <v>4058</v>
      </c>
      <c r="Z1534" t="s">
        <v>4077</v>
      </c>
      <c r="AC1534" t="s">
        <v>308</v>
      </c>
      <c r="AD1534" s="176">
        <v>1</v>
      </c>
    </row>
    <row r="1535" spans="1:30" x14ac:dyDescent="0.35">
      <c r="A1535" t="s">
        <v>419</v>
      </c>
      <c r="B1535">
        <v>1240</v>
      </c>
      <c r="C1535" t="s">
        <v>4056</v>
      </c>
      <c r="D1535">
        <v>50223</v>
      </c>
      <c r="E1535" t="s">
        <v>4056</v>
      </c>
      <c r="F1535" t="s">
        <v>3812</v>
      </c>
      <c r="G1535" s="163">
        <v>2648.2</v>
      </c>
      <c r="H1535">
        <v>1</v>
      </c>
      <c r="I1535">
        <v>1.9</v>
      </c>
      <c r="J1535" t="s">
        <v>1</v>
      </c>
      <c r="K1535" t="s">
        <v>296</v>
      </c>
      <c r="L1535" t="s">
        <v>753</v>
      </c>
      <c r="M1535" t="s">
        <v>398</v>
      </c>
      <c r="N1535" t="s">
        <v>326</v>
      </c>
      <c r="O1535">
        <v>2</v>
      </c>
      <c r="P1535" t="s">
        <v>306</v>
      </c>
      <c r="Q1535" t="s">
        <v>4078</v>
      </c>
      <c r="R1535" s="164">
        <v>44805</v>
      </c>
      <c r="T1535" t="s">
        <v>327</v>
      </c>
      <c r="V1535" t="s">
        <v>4058</v>
      </c>
      <c r="W1535" t="s">
        <v>4059</v>
      </c>
      <c r="X1535" t="s">
        <v>4056</v>
      </c>
      <c r="Y1535" t="s">
        <v>4058</v>
      </c>
      <c r="Z1535" t="s">
        <v>4079</v>
      </c>
      <c r="AA1535" t="s">
        <v>1</v>
      </c>
      <c r="AB1535" s="164">
        <v>44629</v>
      </c>
      <c r="AC1535" t="s">
        <v>308</v>
      </c>
      <c r="AD1535" s="176">
        <v>1</v>
      </c>
    </row>
    <row r="1536" spans="1:30" x14ac:dyDescent="0.35">
      <c r="A1536" t="s">
        <v>711</v>
      </c>
      <c r="B1536">
        <v>1120</v>
      </c>
      <c r="C1536" t="s">
        <v>4056</v>
      </c>
      <c r="D1536">
        <v>50223</v>
      </c>
      <c r="E1536" t="s">
        <v>4056</v>
      </c>
      <c r="F1536" t="s">
        <v>3812</v>
      </c>
      <c r="H1536">
        <v>1</v>
      </c>
      <c r="I1536">
        <v>1.9</v>
      </c>
      <c r="K1536" t="s">
        <v>296</v>
      </c>
      <c r="L1536" t="s">
        <v>753</v>
      </c>
      <c r="M1536" t="s">
        <v>398</v>
      </c>
      <c r="N1536" t="s">
        <v>326</v>
      </c>
      <c r="O1536">
        <v>2</v>
      </c>
      <c r="P1536" t="s">
        <v>306</v>
      </c>
      <c r="Q1536" s="164">
        <v>31778</v>
      </c>
      <c r="R1536" s="164">
        <v>31778</v>
      </c>
      <c r="T1536" t="s">
        <v>327</v>
      </c>
      <c r="V1536" t="s">
        <v>4058</v>
      </c>
      <c r="W1536" t="s">
        <v>4059</v>
      </c>
      <c r="X1536" t="s">
        <v>4056</v>
      </c>
      <c r="Y1536" t="s">
        <v>4058</v>
      </c>
      <c r="Z1536" t="s">
        <v>4080</v>
      </c>
      <c r="AC1536" t="s">
        <v>308</v>
      </c>
      <c r="AD1536" s="176">
        <v>1</v>
      </c>
    </row>
    <row r="1537" spans="1:31" x14ac:dyDescent="0.35">
      <c r="A1537" t="s">
        <v>499</v>
      </c>
      <c r="B1537">
        <v>1031</v>
      </c>
      <c r="C1537" t="s">
        <v>4056</v>
      </c>
      <c r="D1537">
        <v>50223</v>
      </c>
      <c r="E1537" t="s">
        <v>4056</v>
      </c>
      <c r="F1537" t="s">
        <v>3812</v>
      </c>
      <c r="H1537">
        <v>1</v>
      </c>
      <c r="I1537">
        <v>1.9</v>
      </c>
      <c r="K1537" t="s">
        <v>296</v>
      </c>
      <c r="L1537" t="s">
        <v>753</v>
      </c>
      <c r="M1537" t="s">
        <v>398</v>
      </c>
      <c r="N1537" t="s">
        <v>326</v>
      </c>
      <c r="O1537">
        <v>2</v>
      </c>
      <c r="P1537" t="s">
        <v>306</v>
      </c>
      <c r="Q1537" t="s">
        <v>786</v>
      </c>
      <c r="R1537" s="164">
        <v>34392</v>
      </c>
      <c r="T1537" t="s">
        <v>327</v>
      </c>
      <c r="V1537" t="s">
        <v>4058</v>
      </c>
      <c r="W1537" t="s">
        <v>4059</v>
      </c>
      <c r="X1537" t="s">
        <v>4056</v>
      </c>
      <c r="Y1537" t="s">
        <v>4058</v>
      </c>
      <c r="Z1537" t="s">
        <v>4081</v>
      </c>
      <c r="AC1537" t="s">
        <v>308</v>
      </c>
      <c r="AD1537" s="176">
        <v>1</v>
      </c>
    </row>
    <row r="1538" spans="1:31" x14ac:dyDescent="0.35">
      <c r="A1538" t="s">
        <v>566</v>
      </c>
      <c r="B1538">
        <v>1292</v>
      </c>
      <c r="C1538" t="s">
        <v>4056</v>
      </c>
      <c r="D1538">
        <v>50223</v>
      </c>
      <c r="E1538" t="s">
        <v>4056</v>
      </c>
      <c r="F1538" t="s">
        <v>3812</v>
      </c>
      <c r="G1538" s="163">
        <v>2702</v>
      </c>
      <c r="H1538">
        <v>1</v>
      </c>
      <c r="I1538">
        <v>1.9</v>
      </c>
      <c r="J1538" t="s">
        <v>1</v>
      </c>
      <c r="K1538" t="s">
        <v>0</v>
      </c>
      <c r="L1538" t="s">
        <v>753</v>
      </c>
      <c r="M1538" t="s">
        <v>398</v>
      </c>
      <c r="N1538" t="s">
        <v>326</v>
      </c>
      <c r="O1538">
        <v>2</v>
      </c>
      <c r="P1538" t="s">
        <v>306</v>
      </c>
      <c r="Q1538" t="s">
        <v>4082</v>
      </c>
      <c r="R1538" s="164">
        <v>42979</v>
      </c>
      <c r="T1538" t="s">
        <v>327</v>
      </c>
      <c r="V1538" t="s">
        <v>4058</v>
      </c>
      <c r="W1538" t="s">
        <v>4059</v>
      </c>
      <c r="X1538" t="s">
        <v>4056</v>
      </c>
      <c r="Y1538" t="s">
        <v>4058</v>
      </c>
      <c r="Z1538" t="s">
        <v>4083</v>
      </c>
      <c r="AA1538" t="s">
        <v>1</v>
      </c>
      <c r="AB1538" s="164">
        <v>42758</v>
      </c>
      <c r="AC1538" t="s">
        <v>308</v>
      </c>
      <c r="AD1538" s="176">
        <v>1</v>
      </c>
    </row>
    <row r="1539" spans="1:31" x14ac:dyDescent="0.35">
      <c r="A1539" t="s">
        <v>447</v>
      </c>
      <c r="B1539">
        <v>1122</v>
      </c>
      <c r="C1539" t="s">
        <v>4084</v>
      </c>
      <c r="D1539">
        <v>50224</v>
      </c>
      <c r="E1539" t="s">
        <v>4084</v>
      </c>
      <c r="F1539" t="s">
        <v>3812</v>
      </c>
      <c r="H1539" s="174">
        <f>AD1539</f>
        <v>1.2</v>
      </c>
      <c r="I1539">
        <v>1.8</v>
      </c>
      <c r="K1539" t="s">
        <v>404</v>
      </c>
      <c r="L1539" t="s">
        <v>753</v>
      </c>
      <c r="M1539" t="s">
        <v>398</v>
      </c>
      <c r="N1539" t="s">
        <v>1792</v>
      </c>
      <c r="O1539">
        <v>2</v>
      </c>
      <c r="P1539" t="s">
        <v>306</v>
      </c>
      <c r="Q1539" s="164">
        <v>34343</v>
      </c>
      <c r="R1539" s="164">
        <v>34578</v>
      </c>
      <c r="S1539" s="164">
        <v>40148</v>
      </c>
      <c r="T1539" t="s">
        <v>4085</v>
      </c>
      <c r="V1539" t="s">
        <v>4086</v>
      </c>
      <c r="W1539" t="s">
        <v>4087</v>
      </c>
      <c r="X1539" t="s">
        <v>4084</v>
      </c>
      <c r="Y1539" t="s">
        <v>4086</v>
      </c>
      <c r="Z1539" t="s">
        <v>4088</v>
      </c>
      <c r="AC1539" t="s">
        <v>341</v>
      </c>
      <c r="AD1539" s="176">
        <v>1.2</v>
      </c>
      <c r="AE1539" s="177" t="s">
        <v>16954</v>
      </c>
    </row>
    <row r="1540" spans="1:31" x14ac:dyDescent="0.35">
      <c r="A1540" t="s">
        <v>291</v>
      </c>
      <c r="B1540">
        <v>1011</v>
      </c>
      <c r="C1540" t="s">
        <v>4089</v>
      </c>
      <c r="D1540">
        <v>50227</v>
      </c>
      <c r="E1540" t="s">
        <v>4090</v>
      </c>
      <c r="F1540" t="s">
        <v>3812</v>
      </c>
      <c r="H1540">
        <v>1</v>
      </c>
      <c r="I1540">
        <v>1.9</v>
      </c>
      <c r="K1540" t="s">
        <v>404</v>
      </c>
      <c r="L1540" t="s">
        <v>753</v>
      </c>
      <c r="M1540" t="s">
        <v>398</v>
      </c>
      <c r="N1540" t="s">
        <v>520</v>
      </c>
      <c r="O1540">
        <v>2</v>
      </c>
      <c r="P1540" t="s">
        <v>1</v>
      </c>
      <c r="Q1540" s="164">
        <v>34708</v>
      </c>
      <c r="R1540" s="164">
        <v>34943</v>
      </c>
      <c r="S1540" s="164">
        <v>39191</v>
      </c>
      <c r="T1540" t="s">
        <v>4091</v>
      </c>
      <c r="V1540" t="s">
        <v>4089</v>
      </c>
      <c r="W1540" t="s">
        <v>4092</v>
      </c>
      <c r="X1540" t="s">
        <v>4090</v>
      </c>
      <c r="Y1540" t="s">
        <v>4093</v>
      </c>
      <c r="Z1540" t="s">
        <v>4094</v>
      </c>
      <c r="AC1540" t="s">
        <v>304</v>
      </c>
      <c r="AD1540" s="176">
        <v>1</v>
      </c>
    </row>
    <row r="1541" spans="1:31" x14ac:dyDescent="0.35">
      <c r="A1541" t="s">
        <v>291</v>
      </c>
      <c r="B1541">
        <v>1177</v>
      </c>
      <c r="C1541" t="s">
        <v>4089</v>
      </c>
      <c r="D1541">
        <v>50227</v>
      </c>
      <c r="E1541" t="s">
        <v>4090</v>
      </c>
      <c r="F1541" t="s">
        <v>3812</v>
      </c>
      <c r="G1541" s="163">
        <v>2703.76</v>
      </c>
      <c r="H1541">
        <v>1</v>
      </c>
      <c r="I1541">
        <v>1.9</v>
      </c>
      <c r="J1541" t="s">
        <v>1</v>
      </c>
      <c r="K1541" t="s">
        <v>296</v>
      </c>
      <c r="L1541" t="s">
        <v>753</v>
      </c>
      <c r="M1541" t="s">
        <v>398</v>
      </c>
      <c r="N1541" t="s">
        <v>520</v>
      </c>
      <c r="O1541">
        <v>2</v>
      </c>
      <c r="P1541" t="s">
        <v>1</v>
      </c>
      <c r="Q1541" t="s">
        <v>4095</v>
      </c>
      <c r="R1541" s="164">
        <v>44440</v>
      </c>
      <c r="T1541" t="s">
        <v>4091</v>
      </c>
      <c r="V1541" t="s">
        <v>4089</v>
      </c>
      <c r="W1541" t="s">
        <v>4092</v>
      </c>
      <c r="X1541" t="s">
        <v>4090</v>
      </c>
      <c r="Y1541" t="s">
        <v>4093</v>
      </c>
      <c r="Z1541" t="s">
        <v>4096</v>
      </c>
      <c r="AA1541" t="s">
        <v>1</v>
      </c>
      <c r="AB1541" s="164">
        <v>44530</v>
      </c>
      <c r="AC1541" t="s">
        <v>304</v>
      </c>
      <c r="AD1541" s="176">
        <v>1</v>
      </c>
    </row>
    <row r="1542" spans="1:31" x14ac:dyDescent="0.35">
      <c r="A1542" t="s">
        <v>305</v>
      </c>
      <c r="B1542">
        <v>1154</v>
      </c>
      <c r="C1542" t="s">
        <v>4097</v>
      </c>
      <c r="D1542">
        <v>50227</v>
      </c>
      <c r="E1542" t="s">
        <v>4090</v>
      </c>
      <c r="F1542" t="s">
        <v>3812</v>
      </c>
      <c r="H1542">
        <v>1</v>
      </c>
      <c r="I1542">
        <v>1.9</v>
      </c>
      <c r="K1542" t="s">
        <v>295</v>
      </c>
      <c r="L1542" t="s">
        <v>753</v>
      </c>
      <c r="M1542" t="s">
        <v>398</v>
      </c>
      <c r="N1542" t="s">
        <v>520</v>
      </c>
      <c r="O1542">
        <v>2</v>
      </c>
      <c r="P1542" t="s">
        <v>1</v>
      </c>
      <c r="Q1542" s="164">
        <v>33247</v>
      </c>
      <c r="R1542" s="164">
        <v>33482</v>
      </c>
      <c r="S1542" s="164">
        <v>34943</v>
      </c>
      <c r="T1542" t="s">
        <v>4091</v>
      </c>
      <c r="V1542" t="s">
        <v>4089</v>
      </c>
      <c r="W1542" t="s">
        <v>4092</v>
      </c>
      <c r="X1542" t="s">
        <v>4090</v>
      </c>
      <c r="Y1542" t="s">
        <v>4093</v>
      </c>
      <c r="Z1542" t="s">
        <v>4098</v>
      </c>
      <c r="AC1542" t="s">
        <v>308</v>
      </c>
      <c r="AD1542" s="176">
        <v>1</v>
      </c>
    </row>
    <row r="1543" spans="1:31" x14ac:dyDescent="0.35">
      <c r="A1543" t="s">
        <v>324</v>
      </c>
      <c r="B1543">
        <v>1252</v>
      </c>
      <c r="C1543" t="s">
        <v>4099</v>
      </c>
      <c r="D1543">
        <v>50227</v>
      </c>
      <c r="E1543" t="s">
        <v>4090</v>
      </c>
      <c r="F1543" t="s">
        <v>3812</v>
      </c>
      <c r="H1543">
        <v>1</v>
      </c>
      <c r="I1543">
        <v>1.9</v>
      </c>
      <c r="K1543" t="s">
        <v>296</v>
      </c>
      <c r="L1543" t="s">
        <v>753</v>
      </c>
      <c r="M1543" t="s">
        <v>398</v>
      </c>
      <c r="N1543" t="s">
        <v>520</v>
      </c>
      <c r="O1543">
        <v>2</v>
      </c>
      <c r="P1543" t="s">
        <v>306</v>
      </c>
      <c r="Q1543" t="s">
        <v>3457</v>
      </c>
      <c r="R1543" s="164">
        <v>40422</v>
      </c>
      <c r="T1543" t="s">
        <v>4091</v>
      </c>
      <c r="V1543" t="s">
        <v>4089</v>
      </c>
      <c r="W1543" t="s">
        <v>4092</v>
      </c>
      <c r="X1543" t="s">
        <v>4090</v>
      </c>
      <c r="Y1543" t="s">
        <v>4093</v>
      </c>
      <c r="Z1543" t="s">
        <v>4100</v>
      </c>
      <c r="AC1543" t="s">
        <v>308</v>
      </c>
      <c r="AD1543" s="176">
        <v>1</v>
      </c>
    </row>
    <row r="1544" spans="1:31" x14ac:dyDescent="0.35">
      <c r="A1544" t="s">
        <v>494</v>
      </c>
      <c r="B1544">
        <v>1029</v>
      </c>
      <c r="C1544" t="s">
        <v>4101</v>
      </c>
      <c r="D1544">
        <v>50227</v>
      </c>
      <c r="E1544" t="s">
        <v>4090</v>
      </c>
      <c r="F1544" t="s">
        <v>3812</v>
      </c>
      <c r="H1544">
        <v>1</v>
      </c>
      <c r="I1544">
        <v>1.9</v>
      </c>
      <c r="K1544" t="s">
        <v>404</v>
      </c>
      <c r="L1544" t="s">
        <v>410</v>
      </c>
      <c r="M1544" t="s">
        <v>398</v>
      </c>
      <c r="N1544" t="s">
        <v>520</v>
      </c>
      <c r="O1544">
        <v>2</v>
      </c>
      <c r="P1544" t="s">
        <v>306</v>
      </c>
      <c r="Q1544" s="164">
        <v>31415</v>
      </c>
      <c r="R1544" s="164">
        <v>31472</v>
      </c>
      <c r="S1544" s="164">
        <v>31472</v>
      </c>
      <c r="T1544" t="s">
        <v>4091</v>
      </c>
      <c r="V1544" t="s">
        <v>4089</v>
      </c>
      <c r="W1544" t="s">
        <v>4092</v>
      </c>
      <c r="X1544" t="s">
        <v>4090</v>
      </c>
      <c r="Y1544" t="s">
        <v>4093</v>
      </c>
      <c r="Z1544" t="s">
        <v>4102</v>
      </c>
      <c r="AC1544" t="s">
        <v>308</v>
      </c>
      <c r="AD1544" s="176">
        <v>1</v>
      </c>
    </row>
    <row r="1545" spans="1:31" x14ac:dyDescent="0.35">
      <c r="A1545" t="s">
        <v>414</v>
      </c>
      <c r="B1545">
        <v>1218</v>
      </c>
      <c r="C1545" t="s">
        <v>4097</v>
      </c>
      <c r="D1545">
        <v>50227</v>
      </c>
      <c r="E1545" t="s">
        <v>4090</v>
      </c>
      <c r="F1545" t="s">
        <v>3812</v>
      </c>
      <c r="H1545">
        <v>1</v>
      </c>
      <c r="I1545">
        <v>1.9</v>
      </c>
      <c r="K1545" t="s">
        <v>404</v>
      </c>
      <c r="L1545" t="s">
        <v>4103</v>
      </c>
      <c r="M1545" t="s">
        <v>398</v>
      </c>
      <c r="N1545" t="s">
        <v>520</v>
      </c>
      <c r="O1545">
        <v>2</v>
      </c>
      <c r="P1545" t="s">
        <v>306</v>
      </c>
      <c r="Q1545" t="s">
        <v>4104</v>
      </c>
      <c r="R1545" s="164">
        <v>39681</v>
      </c>
      <c r="S1545" s="164">
        <v>45536</v>
      </c>
      <c r="T1545" t="s">
        <v>4091</v>
      </c>
      <c r="V1545" t="s">
        <v>4089</v>
      </c>
      <c r="W1545" t="s">
        <v>4092</v>
      </c>
      <c r="X1545" t="s">
        <v>4090</v>
      </c>
      <c r="Y1545" t="s">
        <v>4093</v>
      </c>
      <c r="Z1545" t="s">
        <v>4105</v>
      </c>
      <c r="AC1545" t="s">
        <v>308</v>
      </c>
      <c r="AD1545" s="176">
        <v>1</v>
      </c>
    </row>
    <row r="1546" spans="1:31" x14ac:dyDescent="0.35">
      <c r="A1546" t="s">
        <v>314</v>
      </c>
      <c r="B1546">
        <v>1045</v>
      </c>
      <c r="C1546" t="s">
        <v>4090</v>
      </c>
      <c r="D1546">
        <v>50227</v>
      </c>
      <c r="E1546" t="s">
        <v>4090</v>
      </c>
      <c r="F1546" t="s">
        <v>3812</v>
      </c>
      <c r="H1546">
        <v>1</v>
      </c>
      <c r="I1546">
        <v>1.9</v>
      </c>
      <c r="K1546" t="s">
        <v>404</v>
      </c>
      <c r="L1546" t="s">
        <v>410</v>
      </c>
      <c r="M1546" t="s">
        <v>398</v>
      </c>
      <c r="N1546" t="s">
        <v>520</v>
      </c>
      <c r="O1546">
        <v>2</v>
      </c>
      <c r="P1546" t="s">
        <v>306</v>
      </c>
      <c r="Q1546" t="s">
        <v>1154</v>
      </c>
      <c r="R1546" s="164">
        <v>39189</v>
      </c>
      <c r="S1546" s="164">
        <v>39189</v>
      </c>
      <c r="T1546" t="s">
        <v>4091</v>
      </c>
      <c r="V1546" t="s">
        <v>4089</v>
      </c>
      <c r="W1546" t="s">
        <v>4092</v>
      </c>
      <c r="X1546" t="s">
        <v>4090</v>
      </c>
      <c r="Y1546" t="s">
        <v>4093</v>
      </c>
      <c r="Z1546" t="s">
        <v>4106</v>
      </c>
      <c r="AC1546" t="s">
        <v>308</v>
      </c>
      <c r="AD1546" s="176">
        <v>1</v>
      </c>
    </row>
    <row r="1547" spans="1:31" x14ac:dyDescent="0.35">
      <c r="A1547" t="s">
        <v>314</v>
      </c>
      <c r="B1547">
        <v>1275</v>
      </c>
      <c r="C1547" t="s">
        <v>4107</v>
      </c>
      <c r="D1547">
        <v>50227</v>
      </c>
      <c r="E1547" t="s">
        <v>4090</v>
      </c>
      <c r="F1547" t="s">
        <v>3812</v>
      </c>
      <c r="H1547">
        <v>1</v>
      </c>
      <c r="I1547">
        <v>1.9</v>
      </c>
      <c r="K1547" t="s">
        <v>404</v>
      </c>
      <c r="L1547" t="s">
        <v>753</v>
      </c>
      <c r="M1547" t="s">
        <v>398</v>
      </c>
      <c r="N1547" t="s">
        <v>520</v>
      </c>
      <c r="O1547">
        <v>2</v>
      </c>
      <c r="P1547" t="s">
        <v>306</v>
      </c>
      <c r="Q1547" s="164">
        <v>40060</v>
      </c>
      <c r="R1547" s="164">
        <v>40057</v>
      </c>
      <c r="S1547" s="164">
        <v>45043</v>
      </c>
      <c r="T1547" t="s">
        <v>4091</v>
      </c>
      <c r="V1547" t="s">
        <v>4089</v>
      </c>
      <c r="W1547" t="s">
        <v>4092</v>
      </c>
      <c r="X1547" t="s">
        <v>4090</v>
      </c>
      <c r="Y1547" t="s">
        <v>4093</v>
      </c>
      <c r="Z1547" t="s">
        <v>4108</v>
      </c>
      <c r="AC1547" t="s">
        <v>308</v>
      </c>
      <c r="AD1547" s="176">
        <v>1</v>
      </c>
    </row>
    <row r="1548" spans="1:31" x14ac:dyDescent="0.35">
      <c r="A1548" t="s">
        <v>499</v>
      </c>
      <c r="B1548">
        <v>1044</v>
      </c>
      <c r="C1548" t="s">
        <v>4097</v>
      </c>
      <c r="D1548">
        <v>50227</v>
      </c>
      <c r="E1548" t="s">
        <v>4090</v>
      </c>
      <c r="F1548" t="s">
        <v>3812</v>
      </c>
      <c r="H1548">
        <v>1</v>
      </c>
      <c r="I1548">
        <v>1.9</v>
      </c>
      <c r="K1548" t="s">
        <v>404</v>
      </c>
      <c r="L1548" t="s">
        <v>410</v>
      </c>
      <c r="M1548" t="s">
        <v>398</v>
      </c>
      <c r="N1548" t="s">
        <v>520</v>
      </c>
      <c r="O1548">
        <v>2</v>
      </c>
      <c r="P1548" t="s">
        <v>306</v>
      </c>
      <c r="Q1548" t="s">
        <v>2566</v>
      </c>
      <c r="R1548" s="164">
        <v>29328</v>
      </c>
      <c r="S1548" s="164">
        <v>29328</v>
      </c>
      <c r="T1548" t="s">
        <v>4091</v>
      </c>
      <c r="V1548" t="s">
        <v>4089</v>
      </c>
      <c r="W1548" t="s">
        <v>4092</v>
      </c>
      <c r="X1548" t="s">
        <v>4090</v>
      </c>
      <c r="Y1548" t="s">
        <v>4093</v>
      </c>
      <c r="Z1548" t="s">
        <v>4109</v>
      </c>
      <c r="AC1548" t="s">
        <v>308</v>
      </c>
      <c r="AD1548" s="176">
        <v>1</v>
      </c>
    </row>
    <row r="1549" spans="1:31" x14ac:dyDescent="0.35">
      <c r="A1549" t="s">
        <v>584</v>
      </c>
      <c r="B1549">
        <v>1081</v>
      </c>
      <c r="C1549" t="s">
        <v>4110</v>
      </c>
      <c r="D1549">
        <v>50229</v>
      </c>
      <c r="E1549" t="s">
        <v>4110</v>
      </c>
      <c r="F1549" t="s">
        <v>3812</v>
      </c>
      <c r="H1549" s="174">
        <f t="shared" ref="H1549:H1550" si="56">AD1549</f>
        <v>1</v>
      </c>
      <c r="I1549">
        <v>1.8</v>
      </c>
      <c r="K1549" t="s">
        <v>404</v>
      </c>
      <c r="L1549" t="s">
        <v>410</v>
      </c>
      <c r="M1549" t="s">
        <v>398</v>
      </c>
      <c r="N1549" t="s">
        <v>2499</v>
      </c>
      <c r="O1549">
        <v>2</v>
      </c>
      <c r="P1549" t="s">
        <v>306</v>
      </c>
      <c r="Q1549" s="164">
        <v>31415</v>
      </c>
      <c r="R1549" s="164">
        <v>31472</v>
      </c>
      <c r="S1549" s="164">
        <v>31472</v>
      </c>
      <c r="T1549" t="s">
        <v>4111</v>
      </c>
      <c r="V1549" t="s">
        <v>4112</v>
      </c>
      <c r="W1549" t="s">
        <v>4113</v>
      </c>
      <c r="X1549" t="s">
        <v>4110</v>
      </c>
      <c r="Y1549" t="s">
        <v>4112</v>
      </c>
      <c r="Z1549" t="s">
        <v>4114</v>
      </c>
      <c r="AC1549" t="s">
        <v>308</v>
      </c>
      <c r="AD1549" s="176">
        <v>1</v>
      </c>
      <c r="AE1549" s="177" t="s">
        <v>16954</v>
      </c>
    </row>
    <row r="1550" spans="1:31" x14ac:dyDescent="0.35">
      <c r="A1550" t="s">
        <v>314</v>
      </c>
      <c r="B1550">
        <v>1072</v>
      </c>
      <c r="C1550" t="s">
        <v>4110</v>
      </c>
      <c r="D1550">
        <v>50229</v>
      </c>
      <c r="E1550" t="s">
        <v>4110</v>
      </c>
      <c r="F1550" t="s">
        <v>3812</v>
      </c>
      <c r="H1550" s="174">
        <f t="shared" si="56"/>
        <v>1</v>
      </c>
      <c r="I1550">
        <v>1.8</v>
      </c>
      <c r="K1550" t="s">
        <v>404</v>
      </c>
      <c r="L1550" t="s">
        <v>410</v>
      </c>
      <c r="M1550" t="s">
        <v>398</v>
      </c>
      <c r="N1550" t="s">
        <v>2499</v>
      </c>
      <c r="O1550">
        <v>2</v>
      </c>
      <c r="P1550" t="s">
        <v>306</v>
      </c>
      <c r="Q1550" t="s">
        <v>1154</v>
      </c>
      <c r="R1550" s="164">
        <v>39189</v>
      </c>
      <c r="S1550" s="164">
        <v>39189</v>
      </c>
      <c r="T1550" t="s">
        <v>4111</v>
      </c>
      <c r="V1550" t="s">
        <v>4112</v>
      </c>
      <c r="W1550" t="s">
        <v>4113</v>
      </c>
      <c r="X1550" t="s">
        <v>4110</v>
      </c>
      <c r="Y1550" t="s">
        <v>4112</v>
      </c>
      <c r="Z1550" t="s">
        <v>4115</v>
      </c>
      <c r="AC1550" t="s">
        <v>308</v>
      </c>
      <c r="AD1550" s="176">
        <v>1</v>
      </c>
      <c r="AE1550" s="177" t="s">
        <v>16954</v>
      </c>
    </row>
    <row r="1551" spans="1:31" x14ac:dyDescent="0.35">
      <c r="A1551" t="s">
        <v>454</v>
      </c>
      <c r="B1551">
        <v>1296</v>
      </c>
      <c r="C1551" t="s">
        <v>4116</v>
      </c>
      <c r="D1551">
        <v>50231</v>
      </c>
      <c r="E1551" t="s">
        <v>550</v>
      </c>
      <c r="F1551" t="s">
        <v>3812</v>
      </c>
      <c r="H1551">
        <v>1</v>
      </c>
      <c r="I1551">
        <v>1.9</v>
      </c>
      <c r="K1551" t="s">
        <v>404</v>
      </c>
      <c r="L1551" t="s">
        <v>753</v>
      </c>
      <c r="M1551" t="s">
        <v>398</v>
      </c>
      <c r="N1551" t="s">
        <v>542</v>
      </c>
      <c r="O1551">
        <v>2</v>
      </c>
      <c r="P1551" t="s">
        <v>306</v>
      </c>
      <c r="Q1551" s="164">
        <v>33978</v>
      </c>
      <c r="R1551" s="164">
        <v>34213</v>
      </c>
      <c r="S1551" s="164">
        <v>41153</v>
      </c>
      <c r="T1551" t="s">
        <v>543</v>
      </c>
      <c r="V1551" t="s">
        <v>4117</v>
      </c>
      <c r="W1551" t="s">
        <v>4118</v>
      </c>
      <c r="X1551" t="s">
        <v>550</v>
      </c>
      <c r="Y1551" t="s">
        <v>4117</v>
      </c>
      <c r="Z1551" t="s">
        <v>4119</v>
      </c>
      <c r="AC1551" t="s">
        <v>308</v>
      </c>
      <c r="AD1551" s="176">
        <v>1</v>
      </c>
    </row>
    <row r="1552" spans="1:31" x14ac:dyDescent="0.35">
      <c r="A1552" t="s">
        <v>305</v>
      </c>
      <c r="B1552">
        <v>1205</v>
      </c>
      <c r="C1552" t="s">
        <v>560</v>
      </c>
      <c r="D1552">
        <v>50231</v>
      </c>
      <c r="E1552" t="s">
        <v>550</v>
      </c>
      <c r="F1552" t="s">
        <v>3812</v>
      </c>
      <c r="H1552">
        <v>1</v>
      </c>
      <c r="I1552">
        <v>1.9</v>
      </c>
      <c r="K1552" t="s">
        <v>404</v>
      </c>
      <c r="L1552" t="s">
        <v>753</v>
      </c>
      <c r="M1552" t="s">
        <v>398</v>
      </c>
      <c r="N1552" t="s">
        <v>542</v>
      </c>
      <c r="O1552">
        <v>2</v>
      </c>
      <c r="P1552" t="s">
        <v>306</v>
      </c>
      <c r="Q1552" s="164">
        <v>35439</v>
      </c>
      <c r="R1552" s="164">
        <v>35674</v>
      </c>
      <c r="S1552" s="164">
        <v>45012</v>
      </c>
      <c r="T1552" t="s">
        <v>543</v>
      </c>
      <c r="V1552" t="s">
        <v>4117</v>
      </c>
      <c r="W1552" t="s">
        <v>4118</v>
      </c>
      <c r="X1552" t="s">
        <v>550</v>
      </c>
      <c r="Y1552" t="s">
        <v>4117</v>
      </c>
      <c r="Z1552" t="s">
        <v>4120</v>
      </c>
      <c r="AC1552" t="s">
        <v>308</v>
      </c>
      <c r="AD1552" s="176">
        <v>1</v>
      </c>
    </row>
    <row r="1553" spans="1:31" x14ac:dyDescent="0.35">
      <c r="A1553" t="s">
        <v>317</v>
      </c>
      <c r="B1553">
        <v>1081</v>
      </c>
      <c r="C1553" t="s">
        <v>550</v>
      </c>
      <c r="D1553">
        <v>50231</v>
      </c>
      <c r="E1553" t="s">
        <v>550</v>
      </c>
      <c r="F1553" t="s">
        <v>3812</v>
      </c>
      <c r="H1553">
        <v>1</v>
      </c>
      <c r="I1553">
        <v>1.9</v>
      </c>
      <c r="K1553" t="s">
        <v>0</v>
      </c>
      <c r="L1553" t="s">
        <v>753</v>
      </c>
      <c r="M1553" t="s">
        <v>398</v>
      </c>
      <c r="N1553" t="s">
        <v>542</v>
      </c>
      <c r="O1553">
        <v>2</v>
      </c>
      <c r="P1553" t="s">
        <v>306</v>
      </c>
      <c r="Q1553" s="164">
        <v>31056</v>
      </c>
      <c r="R1553" s="164">
        <v>31291</v>
      </c>
      <c r="T1553" t="s">
        <v>543</v>
      </c>
      <c r="V1553" t="s">
        <v>4117</v>
      </c>
      <c r="W1553" t="s">
        <v>4118</v>
      </c>
      <c r="X1553" t="s">
        <v>550</v>
      </c>
      <c r="Y1553" t="s">
        <v>4117</v>
      </c>
      <c r="Z1553" t="s">
        <v>4121</v>
      </c>
      <c r="AC1553" t="s">
        <v>308</v>
      </c>
      <c r="AD1553" s="176">
        <v>1</v>
      </c>
    </row>
    <row r="1554" spans="1:31" x14ac:dyDescent="0.35">
      <c r="A1554" t="s">
        <v>476</v>
      </c>
      <c r="B1554">
        <v>1287</v>
      </c>
      <c r="C1554" t="s">
        <v>4122</v>
      </c>
      <c r="D1554">
        <v>50231</v>
      </c>
      <c r="E1554" t="s">
        <v>550</v>
      </c>
      <c r="F1554" t="s">
        <v>3812</v>
      </c>
      <c r="H1554">
        <v>1</v>
      </c>
      <c r="I1554">
        <v>1.9</v>
      </c>
      <c r="K1554" t="s">
        <v>296</v>
      </c>
      <c r="L1554" t="s">
        <v>753</v>
      </c>
      <c r="M1554" t="s">
        <v>398</v>
      </c>
      <c r="N1554" t="s">
        <v>542</v>
      </c>
      <c r="O1554">
        <v>2</v>
      </c>
      <c r="P1554" t="s">
        <v>306</v>
      </c>
      <c r="Q1554" t="s">
        <v>3187</v>
      </c>
      <c r="R1554" s="164">
        <v>41153</v>
      </c>
      <c r="T1554" t="s">
        <v>543</v>
      </c>
      <c r="V1554" t="s">
        <v>4117</v>
      </c>
      <c r="W1554" t="s">
        <v>4118</v>
      </c>
      <c r="X1554" t="s">
        <v>550</v>
      </c>
      <c r="Y1554" t="s">
        <v>4117</v>
      </c>
      <c r="Z1554" t="s">
        <v>4123</v>
      </c>
      <c r="AC1554" t="s">
        <v>308</v>
      </c>
      <c r="AD1554" s="176">
        <v>1</v>
      </c>
    </row>
    <row r="1555" spans="1:31" x14ac:dyDescent="0.35">
      <c r="A1555" t="s">
        <v>482</v>
      </c>
      <c r="B1555">
        <v>1125</v>
      </c>
      <c r="C1555" t="s">
        <v>550</v>
      </c>
      <c r="D1555">
        <v>50231</v>
      </c>
      <c r="E1555" t="s">
        <v>550</v>
      </c>
      <c r="F1555" t="s">
        <v>3812</v>
      </c>
      <c r="H1555">
        <v>1</v>
      </c>
      <c r="I1555">
        <v>1.9</v>
      </c>
      <c r="K1555" t="s">
        <v>404</v>
      </c>
      <c r="L1555" t="s">
        <v>753</v>
      </c>
      <c r="M1555" t="s">
        <v>398</v>
      </c>
      <c r="N1555" t="s">
        <v>542</v>
      </c>
      <c r="O1555">
        <v>2</v>
      </c>
      <c r="P1555" t="s">
        <v>306</v>
      </c>
      <c r="Q1555" s="164">
        <v>35073</v>
      </c>
      <c r="R1555" s="164">
        <v>35309</v>
      </c>
      <c r="S1555" s="164">
        <v>39189</v>
      </c>
      <c r="T1555" t="s">
        <v>543</v>
      </c>
      <c r="V1555" t="s">
        <v>4117</v>
      </c>
      <c r="W1555" t="s">
        <v>4118</v>
      </c>
      <c r="X1555" t="s">
        <v>550</v>
      </c>
      <c r="Y1555" t="s">
        <v>4117</v>
      </c>
      <c r="Z1555" t="s">
        <v>4124</v>
      </c>
      <c r="AC1555" t="s">
        <v>308</v>
      </c>
      <c r="AD1555" s="176">
        <v>1</v>
      </c>
    </row>
    <row r="1556" spans="1:31" x14ac:dyDescent="0.35">
      <c r="A1556" t="s">
        <v>482</v>
      </c>
      <c r="B1556">
        <v>1237</v>
      </c>
      <c r="C1556" t="s">
        <v>3928</v>
      </c>
      <c r="D1556">
        <v>50231</v>
      </c>
      <c r="E1556" t="s">
        <v>550</v>
      </c>
      <c r="F1556" t="s">
        <v>3812</v>
      </c>
      <c r="H1556">
        <v>1</v>
      </c>
      <c r="I1556">
        <v>1.9</v>
      </c>
      <c r="K1556" t="s">
        <v>0</v>
      </c>
      <c r="L1556" t="s">
        <v>753</v>
      </c>
      <c r="M1556" t="s">
        <v>398</v>
      </c>
      <c r="N1556" t="s">
        <v>542</v>
      </c>
      <c r="O1556">
        <v>2</v>
      </c>
      <c r="P1556" t="s">
        <v>306</v>
      </c>
      <c r="Q1556" t="s">
        <v>485</v>
      </c>
      <c r="R1556" s="164">
        <v>41153</v>
      </c>
      <c r="T1556" t="s">
        <v>543</v>
      </c>
      <c r="V1556" t="s">
        <v>4117</v>
      </c>
      <c r="W1556" t="s">
        <v>4118</v>
      </c>
      <c r="X1556" t="s">
        <v>550</v>
      </c>
      <c r="Y1556" t="s">
        <v>4117</v>
      </c>
      <c r="Z1556" t="s">
        <v>4125</v>
      </c>
      <c r="AC1556" t="s">
        <v>308</v>
      </c>
      <c r="AD1556" s="176">
        <v>1</v>
      </c>
    </row>
    <row r="1557" spans="1:31" x14ac:dyDescent="0.35">
      <c r="A1557" t="s">
        <v>432</v>
      </c>
      <c r="B1557">
        <v>1121</v>
      </c>
      <c r="C1557" t="s">
        <v>550</v>
      </c>
      <c r="D1557">
        <v>50231</v>
      </c>
      <c r="E1557" t="s">
        <v>550</v>
      </c>
      <c r="F1557" t="s">
        <v>3812</v>
      </c>
      <c r="H1557">
        <v>1</v>
      </c>
      <c r="I1557">
        <v>1.9</v>
      </c>
      <c r="K1557" t="s">
        <v>404</v>
      </c>
      <c r="L1557" t="s">
        <v>753</v>
      </c>
      <c r="M1557" t="s">
        <v>398</v>
      </c>
      <c r="N1557" t="s">
        <v>542</v>
      </c>
      <c r="O1557">
        <v>2</v>
      </c>
      <c r="P1557" t="s">
        <v>306</v>
      </c>
      <c r="Q1557" s="164">
        <v>31056</v>
      </c>
      <c r="R1557" s="164">
        <v>31291</v>
      </c>
      <c r="S1557" s="164">
        <v>38231</v>
      </c>
      <c r="T1557" t="s">
        <v>543</v>
      </c>
      <c r="V1557" t="s">
        <v>4117</v>
      </c>
      <c r="W1557" t="s">
        <v>4118</v>
      </c>
      <c r="X1557" t="s">
        <v>550</v>
      </c>
      <c r="Y1557" t="s">
        <v>4117</v>
      </c>
      <c r="Z1557" t="s">
        <v>4126</v>
      </c>
      <c r="AC1557" t="s">
        <v>308</v>
      </c>
      <c r="AD1557" s="176">
        <v>1</v>
      </c>
    </row>
    <row r="1558" spans="1:31" x14ac:dyDescent="0.35">
      <c r="A1558" t="s">
        <v>375</v>
      </c>
      <c r="B1558">
        <v>1080</v>
      </c>
      <c r="C1558" t="s">
        <v>4117</v>
      </c>
      <c r="D1558">
        <v>50231</v>
      </c>
      <c r="E1558" t="s">
        <v>550</v>
      </c>
      <c r="F1558" t="s">
        <v>3812</v>
      </c>
      <c r="H1558">
        <v>1</v>
      </c>
      <c r="I1558">
        <v>1.9</v>
      </c>
      <c r="K1558" t="s">
        <v>404</v>
      </c>
      <c r="L1558" t="s">
        <v>753</v>
      </c>
      <c r="M1558" t="s">
        <v>398</v>
      </c>
      <c r="N1558" t="s">
        <v>542</v>
      </c>
      <c r="O1558">
        <v>2</v>
      </c>
      <c r="P1558" t="s">
        <v>1</v>
      </c>
      <c r="Q1558" s="164">
        <v>33247</v>
      </c>
      <c r="R1558" s="164">
        <v>33482</v>
      </c>
      <c r="S1558" s="164">
        <v>41883</v>
      </c>
      <c r="T1558" t="s">
        <v>543</v>
      </c>
      <c r="V1558" t="s">
        <v>4117</v>
      </c>
      <c r="W1558" t="s">
        <v>4118</v>
      </c>
      <c r="X1558" t="s">
        <v>550</v>
      </c>
      <c r="Y1558" t="s">
        <v>4117</v>
      </c>
      <c r="Z1558" t="s">
        <v>4127</v>
      </c>
      <c r="AC1558" t="s">
        <v>304</v>
      </c>
      <c r="AD1558" s="176">
        <v>1</v>
      </c>
    </row>
    <row r="1559" spans="1:31" x14ac:dyDescent="0.35">
      <c r="A1559" t="s">
        <v>314</v>
      </c>
      <c r="B1559">
        <v>1113</v>
      </c>
      <c r="C1559" t="s">
        <v>550</v>
      </c>
      <c r="D1559">
        <v>50231</v>
      </c>
      <c r="E1559" t="s">
        <v>550</v>
      </c>
      <c r="F1559" t="s">
        <v>3812</v>
      </c>
      <c r="H1559">
        <v>1</v>
      </c>
      <c r="I1559">
        <v>1.9</v>
      </c>
      <c r="K1559" t="s">
        <v>404</v>
      </c>
      <c r="L1559" t="s">
        <v>753</v>
      </c>
      <c r="M1559" t="s">
        <v>398</v>
      </c>
      <c r="N1559" t="s">
        <v>542</v>
      </c>
      <c r="O1559">
        <v>2</v>
      </c>
      <c r="P1559" t="s">
        <v>306</v>
      </c>
      <c r="Q1559" t="s">
        <v>1487</v>
      </c>
      <c r="R1559" s="164">
        <v>29371</v>
      </c>
      <c r="S1559" s="164">
        <v>39189</v>
      </c>
      <c r="T1559" t="s">
        <v>543</v>
      </c>
      <c r="V1559" t="s">
        <v>4117</v>
      </c>
      <c r="W1559" t="s">
        <v>4118</v>
      </c>
      <c r="X1559" t="s">
        <v>550</v>
      </c>
      <c r="Y1559" t="s">
        <v>4117</v>
      </c>
      <c r="Z1559" t="s">
        <v>4128</v>
      </c>
      <c r="AC1559" t="s">
        <v>308</v>
      </c>
      <c r="AD1559" s="176">
        <v>1</v>
      </c>
    </row>
    <row r="1560" spans="1:31" x14ac:dyDescent="0.35">
      <c r="A1560" t="s">
        <v>438</v>
      </c>
      <c r="B1560">
        <v>1160</v>
      </c>
      <c r="C1560" t="s">
        <v>560</v>
      </c>
      <c r="D1560">
        <v>50231</v>
      </c>
      <c r="E1560" t="s">
        <v>550</v>
      </c>
      <c r="F1560" t="s">
        <v>3812</v>
      </c>
      <c r="H1560">
        <v>1</v>
      </c>
      <c r="I1560">
        <v>1.9</v>
      </c>
      <c r="K1560" t="s">
        <v>404</v>
      </c>
      <c r="L1560" t="s">
        <v>753</v>
      </c>
      <c r="M1560" t="s">
        <v>398</v>
      </c>
      <c r="N1560" t="s">
        <v>542</v>
      </c>
      <c r="O1560">
        <v>2</v>
      </c>
      <c r="P1560" t="s">
        <v>306</v>
      </c>
      <c r="Q1560" s="164">
        <v>36534</v>
      </c>
      <c r="R1560" s="164">
        <v>36770</v>
      </c>
      <c r="S1560" s="164">
        <v>40148</v>
      </c>
      <c r="T1560" t="s">
        <v>543</v>
      </c>
      <c r="V1560" t="s">
        <v>4117</v>
      </c>
      <c r="W1560" t="s">
        <v>4118</v>
      </c>
      <c r="X1560" t="s">
        <v>550</v>
      </c>
      <c r="Y1560" t="s">
        <v>4117</v>
      </c>
      <c r="Z1560" t="s">
        <v>4129</v>
      </c>
      <c r="AC1560" t="s">
        <v>308</v>
      </c>
      <c r="AD1560" s="176">
        <v>1</v>
      </c>
    </row>
    <row r="1561" spans="1:31" x14ac:dyDescent="0.35">
      <c r="A1561" t="s">
        <v>305</v>
      </c>
      <c r="B1561">
        <v>1009</v>
      </c>
      <c r="C1561" t="s">
        <v>4130</v>
      </c>
      <c r="D1561">
        <v>50241</v>
      </c>
      <c r="E1561" t="s">
        <v>4131</v>
      </c>
      <c r="F1561" t="s">
        <v>3812</v>
      </c>
      <c r="H1561" s="174">
        <f t="shared" ref="H1561:H1563" si="57">AD1561</f>
        <v>1</v>
      </c>
      <c r="I1561">
        <v>2.1</v>
      </c>
      <c r="K1561" t="s">
        <v>404</v>
      </c>
      <c r="L1561" t="s">
        <v>410</v>
      </c>
      <c r="M1561" t="s">
        <v>398</v>
      </c>
      <c r="N1561" t="s">
        <v>520</v>
      </c>
      <c r="O1561">
        <v>2</v>
      </c>
      <c r="P1561" t="s">
        <v>306</v>
      </c>
      <c r="Q1561" s="164">
        <v>31415</v>
      </c>
      <c r="R1561" s="164">
        <v>31472</v>
      </c>
      <c r="S1561" s="164">
        <v>31472</v>
      </c>
      <c r="T1561" t="s">
        <v>4132</v>
      </c>
      <c r="V1561" t="s">
        <v>4133</v>
      </c>
      <c r="W1561" t="s">
        <v>4134</v>
      </c>
      <c r="X1561" t="s">
        <v>4131</v>
      </c>
      <c r="Y1561" t="s">
        <v>4133</v>
      </c>
      <c r="Z1561" t="s">
        <v>4135</v>
      </c>
      <c r="AC1561" t="s">
        <v>308</v>
      </c>
      <c r="AD1561" s="176">
        <v>1</v>
      </c>
      <c r="AE1561" s="177" t="s">
        <v>16954</v>
      </c>
    </row>
    <row r="1562" spans="1:31" x14ac:dyDescent="0.35">
      <c r="A1562" t="s">
        <v>403</v>
      </c>
      <c r="B1562">
        <v>1003</v>
      </c>
      <c r="C1562" t="s">
        <v>4136</v>
      </c>
      <c r="D1562">
        <v>50241</v>
      </c>
      <c r="E1562" t="s">
        <v>4131</v>
      </c>
      <c r="F1562" t="s">
        <v>3812</v>
      </c>
      <c r="H1562" s="174">
        <f t="shared" si="57"/>
        <v>1</v>
      </c>
      <c r="I1562">
        <v>2.1</v>
      </c>
      <c r="K1562" t="s">
        <v>404</v>
      </c>
      <c r="L1562" t="s">
        <v>410</v>
      </c>
      <c r="M1562" t="s">
        <v>398</v>
      </c>
      <c r="N1562" t="s">
        <v>520</v>
      </c>
      <c r="O1562">
        <v>2</v>
      </c>
      <c r="P1562" t="s">
        <v>306</v>
      </c>
      <c r="Q1562" s="164">
        <v>37995</v>
      </c>
      <c r="R1562" s="164">
        <v>38231</v>
      </c>
      <c r="S1562" s="164">
        <v>38231</v>
      </c>
      <c r="T1562" t="s">
        <v>4132</v>
      </c>
      <c r="V1562" t="s">
        <v>4133</v>
      </c>
      <c r="W1562" t="s">
        <v>4134</v>
      </c>
      <c r="X1562" t="s">
        <v>4131</v>
      </c>
      <c r="Y1562" t="s">
        <v>4133</v>
      </c>
      <c r="Z1562" t="s">
        <v>4137</v>
      </c>
      <c r="AC1562" t="s">
        <v>308</v>
      </c>
      <c r="AD1562" s="176">
        <v>1</v>
      </c>
      <c r="AE1562" s="177" t="s">
        <v>16954</v>
      </c>
    </row>
    <row r="1563" spans="1:31" x14ac:dyDescent="0.35">
      <c r="A1563" t="s">
        <v>499</v>
      </c>
      <c r="B1563">
        <v>1001</v>
      </c>
      <c r="C1563" t="s">
        <v>4138</v>
      </c>
      <c r="D1563">
        <v>50241</v>
      </c>
      <c r="E1563" t="s">
        <v>4131</v>
      </c>
      <c r="F1563" t="s">
        <v>3812</v>
      </c>
      <c r="H1563" s="174">
        <f t="shared" si="57"/>
        <v>1</v>
      </c>
      <c r="I1563">
        <v>2.1</v>
      </c>
      <c r="K1563" t="s">
        <v>404</v>
      </c>
      <c r="L1563" t="s">
        <v>753</v>
      </c>
      <c r="M1563" t="s">
        <v>398</v>
      </c>
      <c r="N1563" t="s">
        <v>520</v>
      </c>
      <c r="O1563">
        <v>2</v>
      </c>
      <c r="P1563" t="s">
        <v>306</v>
      </c>
      <c r="Q1563" s="164">
        <v>40917</v>
      </c>
      <c r="R1563" s="164">
        <v>41153</v>
      </c>
      <c r="S1563" s="164">
        <v>41153</v>
      </c>
      <c r="T1563" t="s">
        <v>4132</v>
      </c>
      <c r="V1563" t="s">
        <v>4133</v>
      </c>
      <c r="W1563" t="s">
        <v>4134</v>
      </c>
      <c r="X1563" t="s">
        <v>4131</v>
      </c>
      <c r="Y1563" t="s">
        <v>4133</v>
      </c>
      <c r="Z1563" t="s">
        <v>4139</v>
      </c>
      <c r="AC1563" t="s">
        <v>308</v>
      </c>
      <c r="AD1563" s="176">
        <v>1</v>
      </c>
      <c r="AE1563" s="177" t="s">
        <v>16954</v>
      </c>
    </row>
    <row r="1564" spans="1:31" x14ac:dyDescent="0.35">
      <c r="A1564" t="s">
        <v>454</v>
      </c>
      <c r="B1564">
        <v>1212</v>
      </c>
      <c r="C1564" t="s">
        <v>4140</v>
      </c>
      <c r="D1564">
        <v>50243</v>
      </c>
      <c r="E1564" t="s">
        <v>4140</v>
      </c>
      <c r="F1564" t="s">
        <v>3812</v>
      </c>
      <c r="H1564">
        <v>1.1000000000000001</v>
      </c>
      <c r="I1564">
        <v>2</v>
      </c>
      <c r="K1564" t="s">
        <v>296</v>
      </c>
      <c r="L1564" t="s">
        <v>753</v>
      </c>
      <c r="M1564" t="s">
        <v>398</v>
      </c>
      <c r="N1564" t="s">
        <v>4141</v>
      </c>
      <c r="O1564">
        <v>2</v>
      </c>
      <c r="P1564" t="s">
        <v>306</v>
      </c>
      <c r="Q1564" s="164">
        <v>30690</v>
      </c>
      <c r="R1564" s="164">
        <v>30926</v>
      </c>
      <c r="T1564" t="s">
        <v>4142</v>
      </c>
      <c r="V1564" t="s">
        <v>4143</v>
      </c>
      <c r="W1564" t="s">
        <v>4144</v>
      </c>
      <c r="X1564" t="s">
        <v>4145</v>
      </c>
      <c r="Y1564" t="s">
        <v>4146</v>
      </c>
      <c r="Z1564" t="s">
        <v>4147</v>
      </c>
      <c r="AC1564" t="s">
        <v>366</v>
      </c>
      <c r="AD1564" s="176">
        <v>1.1000000000000001</v>
      </c>
    </row>
    <row r="1565" spans="1:31" x14ac:dyDescent="0.35">
      <c r="A1565" t="s">
        <v>454</v>
      </c>
      <c r="B1565">
        <v>1265</v>
      </c>
      <c r="C1565" t="s">
        <v>4148</v>
      </c>
      <c r="D1565">
        <v>50243</v>
      </c>
      <c r="E1565" t="s">
        <v>4140</v>
      </c>
      <c r="F1565" t="s">
        <v>3812</v>
      </c>
      <c r="H1565">
        <v>1.1000000000000001</v>
      </c>
      <c r="I1565">
        <v>2</v>
      </c>
      <c r="K1565" t="s">
        <v>295</v>
      </c>
      <c r="L1565" t="s">
        <v>753</v>
      </c>
      <c r="M1565" t="s">
        <v>398</v>
      </c>
      <c r="N1565" t="s">
        <v>4141</v>
      </c>
      <c r="O1565">
        <v>2</v>
      </c>
      <c r="P1565" t="s">
        <v>1</v>
      </c>
      <c r="Q1565" s="164">
        <v>32517</v>
      </c>
      <c r="R1565" s="164">
        <v>32752</v>
      </c>
      <c r="S1565" s="164">
        <v>33117</v>
      </c>
      <c r="T1565" t="s">
        <v>4142</v>
      </c>
      <c r="V1565" t="s">
        <v>4143</v>
      </c>
      <c r="W1565" t="s">
        <v>4144</v>
      </c>
      <c r="X1565" t="s">
        <v>4145</v>
      </c>
      <c r="Y1565" t="s">
        <v>4146</v>
      </c>
      <c r="Z1565" t="s">
        <v>4149</v>
      </c>
      <c r="AC1565" t="s">
        <v>366</v>
      </c>
      <c r="AD1565" s="176">
        <v>1.1000000000000001</v>
      </c>
    </row>
    <row r="1566" spans="1:31" x14ac:dyDescent="0.35">
      <c r="A1566" t="s">
        <v>317</v>
      </c>
      <c r="B1566">
        <v>1194</v>
      </c>
      <c r="C1566" t="s">
        <v>4140</v>
      </c>
      <c r="D1566">
        <v>50243</v>
      </c>
      <c r="E1566" t="s">
        <v>4140</v>
      </c>
      <c r="F1566" t="s">
        <v>3812</v>
      </c>
      <c r="H1566">
        <v>1.1000000000000001</v>
      </c>
      <c r="I1566">
        <v>2</v>
      </c>
      <c r="K1566" t="s">
        <v>296</v>
      </c>
      <c r="L1566" t="s">
        <v>753</v>
      </c>
      <c r="M1566" t="s">
        <v>398</v>
      </c>
      <c r="N1566" t="s">
        <v>4141</v>
      </c>
      <c r="O1566">
        <v>2</v>
      </c>
      <c r="P1566" t="s">
        <v>306</v>
      </c>
      <c r="Q1566" t="s">
        <v>485</v>
      </c>
      <c r="R1566" s="164">
        <v>41153</v>
      </c>
      <c r="T1566" t="s">
        <v>4142</v>
      </c>
      <c r="V1566" t="s">
        <v>4143</v>
      </c>
      <c r="W1566" t="s">
        <v>4144</v>
      </c>
      <c r="X1566" t="s">
        <v>4145</v>
      </c>
      <c r="Y1566" t="s">
        <v>4146</v>
      </c>
      <c r="Z1566" t="s">
        <v>4150</v>
      </c>
      <c r="AC1566" t="s">
        <v>366</v>
      </c>
      <c r="AD1566" s="176">
        <v>1.1000000000000001</v>
      </c>
    </row>
    <row r="1567" spans="1:31" x14ac:dyDescent="0.35">
      <c r="A1567" t="s">
        <v>408</v>
      </c>
      <c r="B1567">
        <v>1086</v>
      </c>
      <c r="C1567" t="s">
        <v>4151</v>
      </c>
      <c r="D1567">
        <v>50243</v>
      </c>
      <c r="E1567" t="s">
        <v>4140</v>
      </c>
      <c r="F1567" t="s">
        <v>3812</v>
      </c>
      <c r="H1567">
        <v>1.1000000000000001</v>
      </c>
      <c r="I1567">
        <v>2</v>
      </c>
      <c r="K1567" t="s">
        <v>404</v>
      </c>
      <c r="L1567" t="s">
        <v>753</v>
      </c>
      <c r="M1567" t="s">
        <v>398</v>
      </c>
      <c r="N1567" t="s">
        <v>4141</v>
      </c>
      <c r="O1567">
        <v>2</v>
      </c>
      <c r="P1567" t="s">
        <v>306</v>
      </c>
      <c r="Q1567" t="s">
        <v>1279</v>
      </c>
      <c r="R1567" s="164">
        <v>29178</v>
      </c>
      <c r="S1567" s="164">
        <v>39188</v>
      </c>
      <c r="T1567" t="s">
        <v>4142</v>
      </c>
      <c r="V1567" t="s">
        <v>4143</v>
      </c>
      <c r="W1567" t="s">
        <v>4144</v>
      </c>
      <c r="X1567" t="s">
        <v>4145</v>
      </c>
      <c r="Y1567" t="s">
        <v>4146</v>
      </c>
      <c r="Z1567" t="s">
        <v>4152</v>
      </c>
      <c r="AC1567" t="s">
        <v>366</v>
      </c>
      <c r="AD1567" s="176">
        <v>1.1000000000000001</v>
      </c>
    </row>
    <row r="1568" spans="1:31" x14ac:dyDescent="0.35">
      <c r="A1568" t="s">
        <v>324</v>
      </c>
      <c r="B1568">
        <v>1160</v>
      </c>
      <c r="C1568" t="s">
        <v>4140</v>
      </c>
      <c r="D1568">
        <v>50243</v>
      </c>
      <c r="E1568" t="s">
        <v>4140</v>
      </c>
      <c r="F1568" t="s">
        <v>3812</v>
      </c>
      <c r="H1568">
        <v>1.1000000000000001</v>
      </c>
      <c r="I1568">
        <v>2</v>
      </c>
      <c r="K1568" t="s">
        <v>296</v>
      </c>
      <c r="L1568" t="s">
        <v>753</v>
      </c>
      <c r="M1568" t="s">
        <v>398</v>
      </c>
      <c r="N1568" t="s">
        <v>4141</v>
      </c>
      <c r="O1568">
        <v>2</v>
      </c>
      <c r="P1568" t="s">
        <v>306</v>
      </c>
      <c r="Q1568" s="164">
        <v>37658</v>
      </c>
      <c r="R1568" s="164">
        <v>37865</v>
      </c>
      <c r="T1568" t="s">
        <v>4142</v>
      </c>
      <c r="V1568" t="s">
        <v>4143</v>
      </c>
      <c r="W1568" t="s">
        <v>4144</v>
      </c>
      <c r="X1568" t="s">
        <v>4145</v>
      </c>
      <c r="Y1568" t="s">
        <v>4146</v>
      </c>
      <c r="Z1568" t="s">
        <v>4153</v>
      </c>
      <c r="AC1568" t="s">
        <v>366</v>
      </c>
      <c r="AD1568" s="176">
        <v>1.1000000000000001</v>
      </c>
    </row>
    <row r="1569" spans="1:31" x14ac:dyDescent="0.35">
      <c r="A1569" t="s">
        <v>309</v>
      </c>
      <c r="B1569">
        <v>1037</v>
      </c>
      <c r="C1569" t="s">
        <v>4140</v>
      </c>
      <c r="D1569">
        <v>50243</v>
      </c>
      <c r="E1569" t="s">
        <v>4140</v>
      </c>
      <c r="F1569" t="s">
        <v>3812</v>
      </c>
      <c r="H1569">
        <v>1.1000000000000001</v>
      </c>
      <c r="I1569">
        <v>2</v>
      </c>
      <c r="K1569" t="s">
        <v>404</v>
      </c>
      <c r="L1569" t="s">
        <v>753</v>
      </c>
      <c r="M1569" t="s">
        <v>398</v>
      </c>
      <c r="N1569" t="s">
        <v>4141</v>
      </c>
      <c r="O1569">
        <v>2</v>
      </c>
      <c r="P1569" t="s">
        <v>306</v>
      </c>
      <c r="Q1569" s="164">
        <v>32151</v>
      </c>
      <c r="R1569" s="164">
        <v>32387</v>
      </c>
      <c r="S1569" s="164">
        <v>32387</v>
      </c>
      <c r="T1569" t="s">
        <v>4142</v>
      </c>
      <c r="V1569" t="s">
        <v>4143</v>
      </c>
      <c r="W1569" t="s">
        <v>4144</v>
      </c>
      <c r="X1569" t="s">
        <v>4145</v>
      </c>
      <c r="Y1569" t="s">
        <v>4146</v>
      </c>
      <c r="Z1569" t="s">
        <v>4154</v>
      </c>
      <c r="AC1569" t="s">
        <v>366</v>
      </c>
      <c r="AD1569" s="176">
        <v>1.1000000000000001</v>
      </c>
    </row>
    <row r="1570" spans="1:31" x14ac:dyDescent="0.35">
      <c r="A1570" t="s">
        <v>375</v>
      </c>
      <c r="B1570">
        <v>1037</v>
      </c>
      <c r="C1570" t="s">
        <v>4143</v>
      </c>
      <c r="D1570">
        <v>50243</v>
      </c>
      <c r="E1570" t="s">
        <v>4140</v>
      </c>
      <c r="F1570" t="s">
        <v>3812</v>
      </c>
      <c r="H1570">
        <v>1.1000000000000001</v>
      </c>
      <c r="I1570">
        <v>2</v>
      </c>
      <c r="K1570" t="s">
        <v>296</v>
      </c>
      <c r="L1570" t="s">
        <v>753</v>
      </c>
      <c r="M1570" t="s">
        <v>398</v>
      </c>
      <c r="N1570" t="s">
        <v>4141</v>
      </c>
      <c r="O1570">
        <v>2</v>
      </c>
      <c r="P1570" t="s">
        <v>1</v>
      </c>
      <c r="Q1570" s="164">
        <v>32882</v>
      </c>
      <c r="R1570" s="164">
        <v>33117</v>
      </c>
      <c r="T1570" t="s">
        <v>4142</v>
      </c>
      <c r="V1570" t="s">
        <v>4143</v>
      </c>
      <c r="W1570" t="s">
        <v>4144</v>
      </c>
      <c r="X1570" t="s">
        <v>4145</v>
      </c>
      <c r="Y1570" t="s">
        <v>4146</v>
      </c>
      <c r="Z1570" t="s">
        <v>4155</v>
      </c>
      <c r="AA1570" t="s">
        <v>1</v>
      </c>
      <c r="AC1570" t="s">
        <v>366</v>
      </c>
      <c r="AD1570" s="176">
        <v>1.1000000000000001</v>
      </c>
    </row>
    <row r="1571" spans="1:31" x14ac:dyDescent="0.35">
      <c r="A1571" t="s">
        <v>438</v>
      </c>
      <c r="B1571">
        <v>1221</v>
      </c>
      <c r="C1571" t="s">
        <v>4140</v>
      </c>
      <c r="D1571">
        <v>50243</v>
      </c>
      <c r="E1571" t="s">
        <v>4140</v>
      </c>
      <c r="F1571" t="s">
        <v>3812</v>
      </c>
      <c r="H1571">
        <v>1.1000000000000001</v>
      </c>
      <c r="I1571">
        <v>2</v>
      </c>
      <c r="K1571" t="s">
        <v>296</v>
      </c>
      <c r="L1571" t="s">
        <v>753</v>
      </c>
      <c r="M1571" t="s">
        <v>398</v>
      </c>
      <c r="N1571" t="s">
        <v>4141</v>
      </c>
      <c r="O1571">
        <v>2</v>
      </c>
      <c r="P1571" t="s">
        <v>306</v>
      </c>
      <c r="Q1571" t="s">
        <v>1649</v>
      </c>
      <c r="R1571" s="164">
        <v>40787</v>
      </c>
      <c r="T1571" t="s">
        <v>4142</v>
      </c>
      <c r="V1571" t="s">
        <v>4143</v>
      </c>
      <c r="W1571" t="s">
        <v>4144</v>
      </c>
      <c r="X1571" t="s">
        <v>4145</v>
      </c>
      <c r="Y1571" t="s">
        <v>4146</v>
      </c>
      <c r="Z1571" t="s">
        <v>4156</v>
      </c>
      <c r="AC1571" t="s">
        <v>366</v>
      </c>
      <c r="AD1571" s="176">
        <v>1.1000000000000001</v>
      </c>
    </row>
    <row r="1572" spans="1:31" x14ac:dyDescent="0.35">
      <c r="A1572" t="s">
        <v>305</v>
      </c>
      <c r="B1572">
        <v>1204</v>
      </c>
      <c r="C1572" t="s">
        <v>4157</v>
      </c>
      <c r="D1572">
        <v>50244</v>
      </c>
      <c r="E1572" t="s">
        <v>4157</v>
      </c>
      <c r="F1572" t="s">
        <v>3812</v>
      </c>
      <c r="H1572" s="174">
        <f t="shared" ref="H1572:H1574" si="58">AD1572</f>
        <v>1.1000000000000001</v>
      </c>
      <c r="I1572">
        <v>1.9</v>
      </c>
      <c r="K1572" t="s">
        <v>404</v>
      </c>
      <c r="L1572" t="s">
        <v>4103</v>
      </c>
      <c r="M1572" t="s">
        <v>398</v>
      </c>
      <c r="N1572" t="s">
        <v>4141</v>
      </c>
      <c r="O1572">
        <v>2</v>
      </c>
      <c r="P1572" t="s">
        <v>306</v>
      </c>
      <c r="Q1572" s="164">
        <v>35439</v>
      </c>
      <c r="R1572" s="164">
        <v>35674</v>
      </c>
      <c r="S1572" s="164">
        <v>39189</v>
      </c>
      <c r="T1572" t="s">
        <v>4158</v>
      </c>
      <c r="V1572" t="s">
        <v>4159</v>
      </c>
      <c r="W1572" t="s">
        <v>4160</v>
      </c>
      <c r="X1572" t="s">
        <v>4157</v>
      </c>
      <c r="Y1572" t="s">
        <v>4159</v>
      </c>
      <c r="Z1572" t="s">
        <v>4161</v>
      </c>
      <c r="AC1572" t="s">
        <v>366</v>
      </c>
      <c r="AD1572" s="176">
        <v>1.1000000000000001</v>
      </c>
      <c r="AE1572" s="177" t="s">
        <v>16954</v>
      </c>
    </row>
    <row r="1573" spans="1:31" x14ac:dyDescent="0.35">
      <c r="A1573" t="s">
        <v>305</v>
      </c>
      <c r="B1573">
        <v>90010</v>
      </c>
      <c r="C1573" t="s">
        <v>4162</v>
      </c>
      <c r="D1573">
        <v>50244</v>
      </c>
      <c r="E1573" t="s">
        <v>4157</v>
      </c>
      <c r="F1573" t="s">
        <v>3812</v>
      </c>
      <c r="H1573" s="174">
        <f t="shared" si="58"/>
        <v>1.1000000000000001</v>
      </c>
      <c r="I1573">
        <v>1.9</v>
      </c>
      <c r="K1573" t="s">
        <v>404</v>
      </c>
      <c r="L1573" t="s">
        <v>397</v>
      </c>
      <c r="M1573" t="s">
        <v>398</v>
      </c>
      <c r="N1573" t="s">
        <v>4141</v>
      </c>
      <c r="O1573">
        <v>2</v>
      </c>
      <c r="P1573" t="s">
        <v>306</v>
      </c>
      <c r="Q1573" s="164">
        <v>35439</v>
      </c>
      <c r="R1573" s="164">
        <v>35674</v>
      </c>
      <c r="S1573" s="164">
        <v>39189</v>
      </c>
      <c r="T1573" t="s">
        <v>4158</v>
      </c>
      <c r="V1573" t="s">
        <v>4159</v>
      </c>
      <c r="W1573" t="s">
        <v>4160</v>
      </c>
      <c r="X1573" t="s">
        <v>4157</v>
      </c>
      <c r="Y1573" t="s">
        <v>4159</v>
      </c>
      <c r="Z1573" t="s">
        <v>4163</v>
      </c>
      <c r="AC1573" t="s">
        <v>366</v>
      </c>
      <c r="AD1573" s="176">
        <v>1.1000000000000001</v>
      </c>
      <c r="AE1573" s="177" t="s">
        <v>16954</v>
      </c>
    </row>
    <row r="1574" spans="1:31" x14ac:dyDescent="0.35">
      <c r="A1574" t="s">
        <v>494</v>
      </c>
      <c r="B1574">
        <v>1035</v>
      </c>
      <c r="C1574" t="s">
        <v>4164</v>
      </c>
      <c r="D1574">
        <v>50247</v>
      </c>
      <c r="E1574" t="s">
        <v>4164</v>
      </c>
      <c r="F1574" t="s">
        <v>3812</v>
      </c>
      <c r="H1574" s="174">
        <f t="shared" si="58"/>
        <v>0</v>
      </c>
      <c r="I1574">
        <v>0</v>
      </c>
      <c r="K1574" t="s">
        <v>404</v>
      </c>
      <c r="L1574" t="s">
        <v>410</v>
      </c>
      <c r="M1574" t="s">
        <v>398</v>
      </c>
      <c r="N1574" t="s">
        <v>326</v>
      </c>
      <c r="O1574">
        <v>0</v>
      </c>
      <c r="P1574" t="s">
        <v>306</v>
      </c>
      <c r="Q1574" s="164">
        <v>31415</v>
      </c>
      <c r="R1574" s="164">
        <v>31472</v>
      </c>
      <c r="S1574" s="164">
        <v>31472</v>
      </c>
      <c r="T1574" t="s">
        <v>4165</v>
      </c>
      <c r="V1574" t="s">
        <v>4166</v>
      </c>
      <c r="W1574" t="s">
        <v>4167</v>
      </c>
      <c r="X1574" t="s">
        <v>4168</v>
      </c>
      <c r="Y1574" t="s">
        <v>4169</v>
      </c>
      <c r="Z1574" t="s">
        <v>4170</v>
      </c>
      <c r="AC1574" t="s">
        <v>308</v>
      </c>
      <c r="AD1574" s="176">
        <v>0</v>
      </c>
      <c r="AE1574" s="177" t="s">
        <v>16954</v>
      </c>
    </row>
    <row r="1575" spans="1:31" x14ac:dyDescent="0.35">
      <c r="A1575" t="s">
        <v>469</v>
      </c>
      <c r="B1575">
        <v>1100</v>
      </c>
      <c r="C1575" t="s">
        <v>4171</v>
      </c>
      <c r="D1575">
        <v>50251</v>
      </c>
      <c r="E1575" t="s">
        <v>4171</v>
      </c>
      <c r="F1575" t="s">
        <v>3812</v>
      </c>
      <c r="H1575">
        <v>1</v>
      </c>
      <c r="I1575">
        <v>1.9</v>
      </c>
      <c r="K1575" t="s">
        <v>404</v>
      </c>
      <c r="L1575" t="s">
        <v>753</v>
      </c>
      <c r="M1575" t="s">
        <v>398</v>
      </c>
      <c r="N1575" t="s">
        <v>299</v>
      </c>
      <c r="O1575">
        <v>2</v>
      </c>
      <c r="P1575" t="s">
        <v>306</v>
      </c>
      <c r="Q1575" s="164">
        <v>32151</v>
      </c>
      <c r="R1575" s="164">
        <v>32387</v>
      </c>
      <c r="S1575" s="164">
        <v>33848</v>
      </c>
      <c r="T1575" t="s">
        <v>4172</v>
      </c>
      <c r="V1575" t="s">
        <v>4173</v>
      </c>
      <c r="W1575" t="s">
        <v>4174</v>
      </c>
      <c r="X1575" t="s">
        <v>4171</v>
      </c>
      <c r="Y1575" t="s">
        <v>4173</v>
      </c>
      <c r="Z1575" t="s">
        <v>4175</v>
      </c>
      <c r="AC1575" t="s">
        <v>308</v>
      </c>
      <c r="AD1575" s="176">
        <v>1</v>
      </c>
    </row>
    <row r="1576" spans="1:31" x14ac:dyDescent="0.35">
      <c r="A1576" t="s">
        <v>314</v>
      </c>
      <c r="B1576">
        <v>1145</v>
      </c>
      <c r="C1576" t="s">
        <v>4176</v>
      </c>
      <c r="D1576">
        <v>50251</v>
      </c>
      <c r="E1576" t="s">
        <v>4171</v>
      </c>
      <c r="F1576" t="s">
        <v>3812</v>
      </c>
      <c r="H1576">
        <v>1</v>
      </c>
      <c r="I1576">
        <v>1.9</v>
      </c>
      <c r="K1576" t="s">
        <v>296</v>
      </c>
      <c r="L1576" t="s">
        <v>753</v>
      </c>
      <c r="M1576" t="s">
        <v>398</v>
      </c>
      <c r="N1576" t="s">
        <v>299</v>
      </c>
      <c r="O1576">
        <v>2</v>
      </c>
      <c r="P1576" t="s">
        <v>306</v>
      </c>
      <c r="Q1576" s="164">
        <v>31421</v>
      </c>
      <c r="R1576" s="164">
        <v>31656</v>
      </c>
      <c r="T1576" t="s">
        <v>4172</v>
      </c>
      <c r="V1576" t="s">
        <v>4173</v>
      </c>
      <c r="W1576" t="s">
        <v>4174</v>
      </c>
      <c r="X1576" t="s">
        <v>4171</v>
      </c>
      <c r="Y1576" t="s">
        <v>4173</v>
      </c>
      <c r="Z1576" t="s">
        <v>4177</v>
      </c>
      <c r="AC1576" t="s">
        <v>308</v>
      </c>
      <c r="AD1576" s="176">
        <v>1</v>
      </c>
    </row>
    <row r="1577" spans="1:31" x14ac:dyDescent="0.35">
      <c r="A1577" t="s">
        <v>711</v>
      </c>
      <c r="B1577">
        <v>1050</v>
      </c>
      <c r="C1577" t="s">
        <v>4178</v>
      </c>
      <c r="D1577">
        <v>50251</v>
      </c>
      <c r="E1577" t="s">
        <v>4171</v>
      </c>
      <c r="F1577" t="s">
        <v>3812</v>
      </c>
      <c r="H1577">
        <v>1</v>
      </c>
      <c r="I1577">
        <v>1.9</v>
      </c>
      <c r="K1577" t="s">
        <v>404</v>
      </c>
      <c r="L1577" t="s">
        <v>753</v>
      </c>
      <c r="M1577" t="s">
        <v>398</v>
      </c>
      <c r="N1577" t="s">
        <v>299</v>
      </c>
      <c r="O1577">
        <v>2</v>
      </c>
      <c r="P1577" t="s">
        <v>306</v>
      </c>
      <c r="Q1577" t="s">
        <v>2038</v>
      </c>
      <c r="R1577" s="164">
        <v>39188</v>
      </c>
      <c r="S1577" s="164">
        <v>39188</v>
      </c>
      <c r="T1577" t="s">
        <v>4172</v>
      </c>
      <c r="V1577" t="s">
        <v>4173</v>
      </c>
      <c r="W1577" t="s">
        <v>4174</v>
      </c>
      <c r="X1577" t="s">
        <v>4171</v>
      </c>
      <c r="Y1577" t="s">
        <v>4173</v>
      </c>
      <c r="Z1577" t="s">
        <v>4179</v>
      </c>
      <c r="AC1577" t="s">
        <v>308</v>
      </c>
      <c r="AD1577" s="176">
        <v>1</v>
      </c>
    </row>
    <row r="1578" spans="1:31" x14ac:dyDescent="0.35">
      <c r="A1578" t="s">
        <v>566</v>
      </c>
      <c r="B1578">
        <v>1321</v>
      </c>
      <c r="C1578" t="s">
        <v>4180</v>
      </c>
      <c r="D1578">
        <v>50251</v>
      </c>
      <c r="E1578" t="s">
        <v>4171</v>
      </c>
      <c r="F1578" t="s">
        <v>3812</v>
      </c>
      <c r="G1578" s="163">
        <v>2718</v>
      </c>
      <c r="H1578">
        <v>1</v>
      </c>
      <c r="I1578">
        <v>1.9</v>
      </c>
      <c r="J1578" t="s">
        <v>1</v>
      </c>
      <c r="K1578" t="s">
        <v>296</v>
      </c>
      <c r="L1578" t="s">
        <v>753</v>
      </c>
      <c r="M1578" t="s">
        <v>398</v>
      </c>
      <c r="N1578" t="s">
        <v>299</v>
      </c>
      <c r="O1578">
        <v>2</v>
      </c>
      <c r="P1578" t="s">
        <v>306</v>
      </c>
      <c r="Q1578" t="s">
        <v>4181</v>
      </c>
      <c r="R1578" s="164">
        <v>45170</v>
      </c>
      <c r="T1578" t="s">
        <v>4172</v>
      </c>
      <c r="V1578" t="s">
        <v>4173</v>
      </c>
      <c r="W1578" t="s">
        <v>4174</v>
      </c>
      <c r="X1578" t="s">
        <v>4171</v>
      </c>
      <c r="Y1578" t="s">
        <v>4173</v>
      </c>
      <c r="Z1578" t="s">
        <v>4182</v>
      </c>
      <c r="AA1578" t="s">
        <v>1</v>
      </c>
      <c r="AB1578" s="164">
        <v>44994</v>
      </c>
      <c r="AC1578" t="s">
        <v>308</v>
      </c>
      <c r="AD1578" s="176">
        <v>1</v>
      </c>
    </row>
    <row r="1579" spans="1:31" x14ac:dyDescent="0.35">
      <c r="A1579" t="s">
        <v>305</v>
      </c>
      <c r="B1579">
        <v>1160</v>
      </c>
      <c r="C1579" t="s">
        <v>4183</v>
      </c>
      <c r="D1579">
        <v>50256</v>
      </c>
      <c r="E1579" t="s">
        <v>4183</v>
      </c>
      <c r="F1579" t="s">
        <v>3812</v>
      </c>
      <c r="H1579" s="174">
        <f t="shared" ref="H1579:H1580" si="59">AD1579</f>
        <v>1.1000000000000001</v>
      </c>
      <c r="I1579">
        <v>1.5</v>
      </c>
      <c r="K1579" t="s">
        <v>404</v>
      </c>
      <c r="L1579" t="s">
        <v>753</v>
      </c>
      <c r="M1579" t="s">
        <v>398</v>
      </c>
      <c r="N1579" t="s">
        <v>588</v>
      </c>
      <c r="O1579">
        <v>2</v>
      </c>
      <c r="P1579" t="s">
        <v>306</v>
      </c>
      <c r="Q1579" s="164">
        <v>33247</v>
      </c>
      <c r="R1579" s="164">
        <v>33482</v>
      </c>
      <c r="S1579" s="164">
        <v>39189</v>
      </c>
      <c r="T1579" t="s">
        <v>4184</v>
      </c>
      <c r="V1579" t="s">
        <v>4185</v>
      </c>
      <c r="W1579" t="s">
        <v>4186</v>
      </c>
      <c r="X1579" t="s">
        <v>4183</v>
      </c>
      <c r="Y1579" t="s">
        <v>4185</v>
      </c>
      <c r="Z1579" t="s">
        <v>4187</v>
      </c>
      <c r="AC1579" t="s">
        <v>366</v>
      </c>
      <c r="AD1579" s="176">
        <v>1.1000000000000001</v>
      </c>
      <c r="AE1579" s="177" t="s">
        <v>16954</v>
      </c>
    </row>
    <row r="1580" spans="1:31" x14ac:dyDescent="0.35">
      <c r="A1580" t="s">
        <v>469</v>
      </c>
      <c r="B1580">
        <v>1077</v>
      </c>
      <c r="C1580" t="s">
        <v>4188</v>
      </c>
      <c r="D1580">
        <v>50257</v>
      </c>
      <c r="E1580" t="s">
        <v>587</v>
      </c>
      <c r="F1580" t="s">
        <v>3812</v>
      </c>
      <c r="H1580" s="174">
        <f t="shared" si="59"/>
        <v>1</v>
      </c>
      <c r="I1580">
        <v>2</v>
      </c>
      <c r="K1580" t="s">
        <v>404</v>
      </c>
      <c r="L1580" t="s">
        <v>753</v>
      </c>
      <c r="M1580" t="s">
        <v>398</v>
      </c>
      <c r="N1580" t="s">
        <v>588</v>
      </c>
      <c r="O1580">
        <v>2</v>
      </c>
      <c r="P1580" t="s">
        <v>306</v>
      </c>
      <c r="Q1580" s="164">
        <v>31056</v>
      </c>
      <c r="R1580" s="164">
        <v>31291</v>
      </c>
      <c r="S1580" s="164">
        <v>32021</v>
      </c>
      <c r="T1580" t="s">
        <v>589</v>
      </c>
      <c r="V1580" t="s">
        <v>4189</v>
      </c>
      <c r="W1580" t="s">
        <v>4190</v>
      </c>
      <c r="X1580" t="s">
        <v>4191</v>
      </c>
      <c r="Y1580" t="s">
        <v>4189</v>
      </c>
      <c r="Z1580" t="s">
        <v>4192</v>
      </c>
      <c r="AC1580" t="s">
        <v>366</v>
      </c>
      <c r="AD1580" s="176">
        <v>1</v>
      </c>
      <c r="AE1580" s="177" t="s">
        <v>16954</v>
      </c>
    </row>
    <row r="1581" spans="1:31" x14ac:dyDescent="0.35">
      <c r="A1581" t="s">
        <v>482</v>
      </c>
      <c r="B1581">
        <v>1098</v>
      </c>
      <c r="C1581" t="s">
        <v>587</v>
      </c>
      <c r="D1581">
        <v>50257</v>
      </c>
      <c r="E1581" t="s">
        <v>587</v>
      </c>
      <c r="F1581" t="s">
        <v>3812</v>
      </c>
      <c r="H1581" s="174">
        <f t="shared" ref="H1581:H1585" si="60">AD1581</f>
        <v>1</v>
      </c>
      <c r="I1581">
        <v>2</v>
      </c>
      <c r="K1581" t="s">
        <v>404</v>
      </c>
      <c r="L1581" t="s">
        <v>753</v>
      </c>
      <c r="M1581" t="s">
        <v>398</v>
      </c>
      <c r="N1581" t="s">
        <v>588</v>
      </c>
      <c r="O1581">
        <v>2</v>
      </c>
      <c r="P1581" t="s">
        <v>306</v>
      </c>
      <c r="Q1581" s="164">
        <v>31421</v>
      </c>
      <c r="R1581" s="164">
        <v>31656</v>
      </c>
      <c r="S1581" s="164">
        <v>36039</v>
      </c>
      <c r="T1581" t="s">
        <v>589</v>
      </c>
      <c r="V1581" t="s">
        <v>4189</v>
      </c>
      <c r="W1581" t="s">
        <v>4190</v>
      </c>
      <c r="X1581" t="s">
        <v>4191</v>
      </c>
      <c r="Y1581" t="s">
        <v>4189</v>
      </c>
      <c r="Z1581" t="s">
        <v>4193</v>
      </c>
      <c r="AC1581" t="s">
        <v>366</v>
      </c>
      <c r="AD1581" s="176">
        <v>1</v>
      </c>
      <c r="AE1581" s="177" t="s">
        <v>16953</v>
      </c>
    </row>
    <row r="1582" spans="1:31" x14ac:dyDescent="0.35">
      <c r="A1582" t="s">
        <v>482</v>
      </c>
      <c r="B1582">
        <v>90009</v>
      </c>
      <c r="C1582" t="s">
        <v>4194</v>
      </c>
      <c r="D1582">
        <v>50257</v>
      </c>
      <c r="E1582" t="s">
        <v>587</v>
      </c>
      <c r="F1582" t="s">
        <v>3812</v>
      </c>
      <c r="H1582" s="174">
        <f t="shared" si="60"/>
        <v>1</v>
      </c>
      <c r="I1582">
        <v>2</v>
      </c>
      <c r="K1582" t="s">
        <v>404</v>
      </c>
      <c r="L1582" t="s">
        <v>410</v>
      </c>
      <c r="M1582" t="s">
        <v>398</v>
      </c>
      <c r="N1582" t="s">
        <v>588</v>
      </c>
      <c r="O1582">
        <v>2</v>
      </c>
      <c r="P1582" t="s">
        <v>306</v>
      </c>
      <c r="Q1582" s="164">
        <v>34337</v>
      </c>
      <c r="R1582" s="164">
        <v>34394</v>
      </c>
      <c r="S1582" s="164">
        <v>34394</v>
      </c>
      <c r="T1582" t="s">
        <v>589</v>
      </c>
      <c r="V1582" t="s">
        <v>4189</v>
      </c>
      <c r="W1582" t="s">
        <v>4190</v>
      </c>
      <c r="X1582" t="s">
        <v>4191</v>
      </c>
      <c r="Y1582" t="s">
        <v>4189</v>
      </c>
      <c r="Z1582" t="s">
        <v>4195</v>
      </c>
      <c r="AC1582" t="s">
        <v>366</v>
      </c>
      <c r="AD1582" s="176">
        <v>1</v>
      </c>
      <c r="AE1582" s="177" t="s">
        <v>16953</v>
      </c>
    </row>
    <row r="1583" spans="1:31" x14ac:dyDescent="0.35">
      <c r="A1583" t="s">
        <v>414</v>
      </c>
      <c r="B1583">
        <v>1202</v>
      </c>
      <c r="C1583" t="s">
        <v>4196</v>
      </c>
      <c r="D1583">
        <v>50258</v>
      </c>
      <c r="E1583" t="s">
        <v>4197</v>
      </c>
      <c r="F1583" t="s">
        <v>3812</v>
      </c>
      <c r="H1583" s="174">
        <f t="shared" si="60"/>
        <v>1.1000000000000001</v>
      </c>
      <c r="I1583">
        <v>2</v>
      </c>
      <c r="K1583" t="s">
        <v>404</v>
      </c>
      <c r="L1583" t="s">
        <v>753</v>
      </c>
      <c r="M1583" t="s">
        <v>398</v>
      </c>
      <c r="N1583" t="s">
        <v>747</v>
      </c>
      <c r="O1583">
        <v>2</v>
      </c>
      <c r="P1583" t="s">
        <v>306</v>
      </c>
      <c r="Q1583" t="s">
        <v>2058</v>
      </c>
      <c r="R1583" s="164">
        <v>37865</v>
      </c>
      <c r="S1583" s="164">
        <v>45043</v>
      </c>
      <c r="T1583" t="s">
        <v>4198</v>
      </c>
      <c r="V1583" t="s">
        <v>4199</v>
      </c>
      <c r="W1583" t="s">
        <v>4200</v>
      </c>
      <c r="X1583" t="s">
        <v>4197</v>
      </c>
      <c r="Y1583" t="s">
        <v>4199</v>
      </c>
      <c r="Z1583" t="s">
        <v>4201</v>
      </c>
      <c r="AC1583" t="s">
        <v>366</v>
      </c>
      <c r="AD1583" s="176">
        <v>1.1000000000000001</v>
      </c>
      <c r="AE1583" s="177" t="s">
        <v>16954</v>
      </c>
    </row>
    <row r="1584" spans="1:31" x14ac:dyDescent="0.35">
      <c r="A1584" t="s">
        <v>305</v>
      </c>
      <c r="B1584">
        <v>1258</v>
      </c>
      <c r="C1584" t="s">
        <v>4202</v>
      </c>
      <c r="D1584">
        <v>50259</v>
      </c>
      <c r="E1584" t="s">
        <v>595</v>
      </c>
      <c r="F1584" t="s">
        <v>3812</v>
      </c>
      <c r="H1584" s="174">
        <f t="shared" si="60"/>
        <v>1</v>
      </c>
      <c r="I1584">
        <v>2.1</v>
      </c>
      <c r="K1584" t="s">
        <v>404</v>
      </c>
      <c r="L1584" t="s">
        <v>753</v>
      </c>
      <c r="M1584" t="s">
        <v>398</v>
      </c>
      <c r="N1584" t="s">
        <v>588</v>
      </c>
      <c r="O1584">
        <v>2</v>
      </c>
      <c r="P1584" t="s">
        <v>306</v>
      </c>
      <c r="Q1584" s="164">
        <v>37630</v>
      </c>
      <c r="R1584" s="164">
        <v>37865</v>
      </c>
      <c r="S1584" s="164">
        <v>41153</v>
      </c>
      <c r="T1584" t="s">
        <v>596</v>
      </c>
      <c r="V1584" t="s">
        <v>597</v>
      </c>
      <c r="W1584" t="s">
        <v>4203</v>
      </c>
      <c r="X1584" t="s">
        <v>4204</v>
      </c>
      <c r="Y1584" t="s">
        <v>4205</v>
      </c>
      <c r="Z1584" t="s">
        <v>4206</v>
      </c>
      <c r="AC1584" t="s">
        <v>366</v>
      </c>
      <c r="AD1584" s="176">
        <v>1</v>
      </c>
      <c r="AE1584" s="177" t="s">
        <v>16954</v>
      </c>
    </row>
    <row r="1585" spans="1:31" x14ac:dyDescent="0.35">
      <c r="A1585" t="s">
        <v>469</v>
      </c>
      <c r="B1585">
        <v>1068</v>
      </c>
      <c r="C1585" t="s">
        <v>595</v>
      </c>
      <c r="D1585">
        <v>50259</v>
      </c>
      <c r="E1585" t="s">
        <v>595</v>
      </c>
      <c r="F1585" t="s">
        <v>3812</v>
      </c>
      <c r="H1585" s="174">
        <f t="shared" si="60"/>
        <v>1</v>
      </c>
      <c r="I1585">
        <v>2.1</v>
      </c>
      <c r="K1585" t="s">
        <v>404</v>
      </c>
      <c r="L1585" t="s">
        <v>753</v>
      </c>
      <c r="M1585" t="s">
        <v>398</v>
      </c>
      <c r="N1585" t="s">
        <v>588</v>
      </c>
      <c r="O1585">
        <v>2</v>
      </c>
      <c r="P1585" t="s">
        <v>306</v>
      </c>
      <c r="Q1585" s="164">
        <v>30476</v>
      </c>
      <c r="R1585" s="164">
        <v>30565</v>
      </c>
      <c r="S1585" s="164">
        <v>34213</v>
      </c>
      <c r="T1585" t="s">
        <v>596</v>
      </c>
      <c r="V1585" t="s">
        <v>597</v>
      </c>
      <c r="W1585" t="s">
        <v>4203</v>
      </c>
      <c r="X1585" t="s">
        <v>4204</v>
      </c>
      <c r="Y1585" t="s">
        <v>4205</v>
      </c>
      <c r="Z1585" t="s">
        <v>4207</v>
      </c>
      <c r="AC1585" t="s">
        <v>366</v>
      </c>
      <c r="AD1585" s="176">
        <v>1</v>
      </c>
      <c r="AE1585" s="177" t="s">
        <v>16954</v>
      </c>
    </row>
    <row r="1586" spans="1:31" x14ac:dyDescent="0.35">
      <c r="A1586" t="s">
        <v>482</v>
      </c>
      <c r="B1586">
        <v>1096</v>
      </c>
      <c r="C1586" t="s">
        <v>594</v>
      </c>
      <c r="D1586">
        <v>50259</v>
      </c>
      <c r="E1586" t="s">
        <v>595</v>
      </c>
      <c r="F1586" t="s">
        <v>3812</v>
      </c>
      <c r="H1586" s="174">
        <f>AD1586</f>
        <v>1</v>
      </c>
      <c r="I1586">
        <v>2.1</v>
      </c>
      <c r="K1586" t="s">
        <v>404</v>
      </c>
      <c r="L1586" t="s">
        <v>753</v>
      </c>
      <c r="M1586" t="s">
        <v>398</v>
      </c>
      <c r="N1586" t="s">
        <v>588</v>
      </c>
      <c r="O1586">
        <v>2</v>
      </c>
      <c r="P1586" t="s">
        <v>306</v>
      </c>
      <c r="Q1586" s="164">
        <v>31421</v>
      </c>
      <c r="R1586" s="164">
        <v>31656</v>
      </c>
      <c r="S1586" s="164">
        <v>36039</v>
      </c>
      <c r="T1586" t="s">
        <v>596</v>
      </c>
      <c r="V1586" t="s">
        <v>597</v>
      </c>
      <c r="W1586" t="s">
        <v>4203</v>
      </c>
      <c r="X1586" t="s">
        <v>4204</v>
      </c>
      <c r="Y1586" t="s">
        <v>4205</v>
      </c>
      <c r="Z1586" t="s">
        <v>4208</v>
      </c>
      <c r="AC1586" t="s">
        <v>366</v>
      </c>
      <c r="AD1586" s="176">
        <v>1</v>
      </c>
      <c r="AE1586" s="177" t="s">
        <v>16953</v>
      </c>
    </row>
    <row r="1587" spans="1:31" x14ac:dyDescent="0.35">
      <c r="A1587" t="s">
        <v>419</v>
      </c>
      <c r="B1587">
        <v>1133</v>
      </c>
      <c r="C1587" t="s">
        <v>4209</v>
      </c>
      <c r="D1587">
        <v>50259</v>
      </c>
      <c r="E1587" t="s">
        <v>595</v>
      </c>
      <c r="F1587" t="s">
        <v>3812</v>
      </c>
      <c r="H1587" s="174">
        <f t="shared" ref="H1587:H1588" si="61">AD1587</f>
        <v>1</v>
      </c>
      <c r="I1587">
        <v>2.1</v>
      </c>
      <c r="K1587" t="s">
        <v>404</v>
      </c>
      <c r="L1587" t="s">
        <v>753</v>
      </c>
      <c r="M1587" t="s">
        <v>398</v>
      </c>
      <c r="N1587" t="s">
        <v>588</v>
      </c>
      <c r="O1587">
        <v>2</v>
      </c>
      <c r="P1587" t="s">
        <v>306</v>
      </c>
      <c r="Q1587" s="164">
        <v>35439</v>
      </c>
      <c r="R1587" s="164">
        <v>35674</v>
      </c>
      <c r="S1587" s="164">
        <v>38231</v>
      </c>
      <c r="T1587" t="s">
        <v>596</v>
      </c>
      <c r="V1587" t="s">
        <v>597</v>
      </c>
      <c r="W1587" t="s">
        <v>4203</v>
      </c>
      <c r="X1587" t="s">
        <v>4204</v>
      </c>
      <c r="Y1587" t="s">
        <v>4205</v>
      </c>
      <c r="Z1587" t="s">
        <v>4210</v>
      </c>
      <c r="AC1587" t="s">
        <v>366</v>
      </c>
      <c r="AD1587" s="176">
        <v>1</v>
      </c>
      <c r="AE1587" s="177" t="s">
        <v>16954</v>
      </c>
    </row>
    <row r="1588" spans="1:31" x14ac:dyDescent="0.35">
      <c r="A1588" t="s">
        <v>566</v>
      </c>
      <c r="B1588">
        <v>1099</v>
      </c>
      <c r="C1588" t="s">
        <v>4197</v>
      </c>
      <c r="D1588">
        <v>50259</v>
      </c>
      <c r="E1588" t="s">
        <v>595</v>
      </c>
      <c r="F1588" t="s">
        <v>3812</v>
      </c>
      <c r="H1588" s="174">
        <f t="shared" si="61"/>
        <v>1</v>
      </c>
      <c r="I1588">
        <v>2.1</v>
      </c>
      <c r="K1588" t="s">
        <v>404</v>
      </c>
      <c r="L1588" t="s">
        <v>753</v>
      </c>
      <c r="M1588" t="s">
        <v>398</v>
      </c>
      <c r="N1588" t="s">
        <v>588</v>
      </c>
      <c r="O1588">
        <v>2</v>
      </c>
      <c r="P1588" t="s">
        <v>306</v>
      </c>
      <c r="Q1588" s="164">
        <v>31050</v>
      </c>
      <c r="R1588" s="164">
        <v>31107</v>
      </c>
      <c r="S1588" s="164">
        <v>32599</v>
      </c>
      <c r="T1588" t="s">
        <v>596</v>
      </c>
      <c r="V1588" t="s">
        <v>597</v>
      </c>
      <c r="W1588" t="s">
        <v>4203</v>
      </c>
      <c r="X1588" t="s">
        <v>4204</v>
      </c>
      <c r="Y1588" t="s">
        <v>4205</v>
      </c>
      <c r="Z1588" t="s">
        <v>4211</v>
      </c>
      <c r="AC1588" t="s">
        <v>366</v>
      </c>
      <c r="AD1588" s="176">
        <v>1</v>
      </c>
      <c r="AE1588" s="177" t="s">
        <v>16954</v>
      </c>
    </row>
    <row r="1589" spans="1:31" x14ac:dyDescent="0.35">
      <c r="A1589" t="s">
        <v>469</v>
      </c>
      <c r="B1589">
        <v>1074</v>
      </c>
      <c r="C1589" t="s">
        <v>4212</v>
      </c>
      <c r="D1589">
        <v>50261</v>
      </c>
      <c r="E1589" t="s">
        <v>4212</v>
      </c>
      <c r="F1589" t="s">
        <v>3812</v>
      </c>
      <c r="H1589">
        <v>1.2</v>
      </c>
      <c r="I1589">
        <v>2.2999999999999998</v>
      </c>
      <c r="K1589" t="s">
        <v>404</v>
      </c>
      <c r="L1589" t="s">
        <v>753</v>
      </c>
      <c r="M1589" t="s">
        <v>398</v>
      </c>
      <c r="N1589" t="s">
        <v>603</v>
      </c>
      <c r="O1589">
        <v>2</v>
      </c>
      <c r="P1589" t="s">
        <v>306</v>
      </c>
      <c r="Q1589" s="164">
        <v>30690</v>
      </c>
      <c r="R1589" s="164">
        <v>30926</v>
      </c>
      <c r="S1589" s="164">
        <v>38231</v>
      </c>
      <c r="T1589" t="s">
        <v>604</v>
      </c>
      <c r="V1589" t="s">
        <v>4213</v>
      </c>
      <c r="W1589" t="s">
        <v>4214</v>
      </c>
      <c r="X1589" t="s">
        <v>4212</v>
      </c>
      <c r="Y1589" t="s">
        <v>4213</v>
      </c>
      <c r="Z1589" t="s">
        <v>4215</v>
      </c>
      <c r="AC1589" t="s">
        <v>308</v>
      </c>
      <c r="AD1589" s="176">
        <v>1.2</v>
      </c>
    </row>
    <row r="1590" spans="1:31" x14ac:dyDescent="0.35">
      <c r="A1590" t="s">
        <v>314</v>
      </c>
      <c r="B1590">
        <v>1284</v>
      </c>
      <c r="C1590" t="s">
        <v>4216</v>
      </c>
      <c r="D1590">
        <v>50261</v>
      </c>
      <c r="E1590" t="s">
        <v>4212</v>
      </c>
      <c r="F1590" t="s">
        <v>3812</v>
      </c>
      <c r="H1590">
        <v>1.2</v>
      </c>
      <c r="I1590">
        <v>2.2999999999999998</v>
      </c>
      <c r="K1590" t="s">
        <v>296</v>
      </c>
      <c r="L1590" t="s">
        <v>753</v>
      </c>
      <c r="M1590" t="s">
        <v>398</v>
      </c>
      <c r="N1590" t="s">
        <v>603</v>
      </c>
      <c r="O1590">
        <v>2</v>
      </c>
      <c r="P1590" t="s">
        <v>306</v>
      </c>
      <c r="Q1590" t="s">
        <v>1548</v>
      </c>
      <c r="R1590" s="164">
        <v>40422</v>
      </c>
      <c r="T1590" t="s">
        <v>604</v>
      </c>
      <c r="V1590" t="s">
        <v>4213</v>
      </c>
      <c r="W1590" t="s">
        <v>4214</v>
      </c>
      <c r="X1590" t="s">
        <v>4212</v>
      </c>
      <c r="Y1590" t="s">
        <v>4213</v>
      </c>
      <c r="Z1590" t="s">
        <v>4217</v>
      </c>
      <c r="AC1590" t="s">
        <v>308</v>
      </c>
      <c r="AD1590" s="176">
        <v>1.2</v>
      </c>
    </row>
    <row r="1591" spans="1:31" x14ac:dyDescent="0.35">
      <c r="A1591" t="s">
        <v>499</v>
      </c>
      <c r="B1591">
        <v>1017</v>
      </c>
      <c r="C1591" t="s">
        <v>4218</v>
      </c>
      <c r="D1591">
        <v>50263</v>
      </c>
      <c r="E1591" t="s">
        <v>4219</v>
      </c>
      <c r="F1591" t="s">
        <v>3812</v>
      </c>
      <c r="H1591" s="174">
        <f>AD1591</f>
        <v>0</v>
      </c>
      <c r="I1591">
        <v>0</v>
      </c>
      <c r="K1591" t="s">
        <v>404</v>
      </c>
      <c r="L1591" t="s">
        <v>410</v>
      </c>
      <c r="M1591" t="s">
        <v>398</v>
      </c>
      <c r="N1591" t="s">
        <v>360</v>
      </c>
      <c r="O1591">
        <v>0</v>
      </c>
      <c r="P1591" t="s">
        <v>977</v>
      </c>
      <c r="Q1591" t="s">
        <v>2566</v>
      </c>
      <c r="R1591" s="164">
        <v>29328</v>
      </c>
      <c r="S1591" s="164">
        <v>29328</v>
      </c>
      <c r="T1591" t="s">
        <v>4220</v>
      </c>
      <c r="V1591" t="s">
        <v>4221</v>
      </c>
      <c r="W1591" t="s">
        <v>4222</v>
      </c>
      <c r="X1591" t="s">
        <v>4219</v>
      </c>
      <c r="Y1591" t="s">
        <v>4221</v>
      </c>
      <c r="Z1591" t="s">
        <v>4223</v>
      </c>
      <c r="AC1591" t="s">
        <v>366</v>
      </c>
      <c r="AD1591" s="176">
        <v>0</v>
      </c>
      <c r="AE1591" s="177" t="s">
        <v>16954</v>
      </c>
    </row>
    <row r="1592" spans="1:31" x14ac:dyDescent="0.35">
      <c r="A1592" t="s">
        <v>454</v>
      </c>
      <c r="B1592">
        <v>1416</v>
      </c>
      <c r="C1592" t="s">
        <v>4224</v>
      </c>
      <c r="D1592">
        <v>50265</v>
      </c>
      <c r="E1592" t="s">
        <v>4224</v>
      </c>
      <c r="F1592" t="s">
        <v>3812</v>
      </c>
      <c r="H1592">
        <v>1.4</v>
      </c>
      <c r="I1592">
        <v>1.9</v>
      </c>
      <c r="K1592" t="s">
        <v>296</v>
      </c>
      <c r="L1592" t="s">
        <v>753</v>
      </c>
      <c r="M1592" t="s">
        <v>398</v>
      </c>
      <c r="N1592" t="s">
        <v>360</v>
      </c>
      <c r="O1592">
        <v>2</v>
      </c>
      <c r="P1592" t="s">
        <v>306</v>
      </c>
      <c r="Q1592" t="s">
        <v>4225</v>
      </c>
      <c r="R1592" s="164">
        <v>40422</v>
      </c>
      <c r="T1592" t="s">
        <v>4226</v>
      </c>
      <c r="V1592" t="s">
        <v>4227</v>
      </c>
      <c r="W1592" t="s">
        <v>4228</v>
      </c>
      <c r="X1592" t="s">
        <v>4224</v>
      </c>
      <c r="Y1592" t="s">
        <v>4227</v>
      </c>
      <c r="Z1592" t="s">
        <v>4229</v>
      </c>
      <c r="AC1592" t="s">
        <v>366</v>
      </c>
      <c r="AD1592" s="176">
        <v>1.4</v>
      </c>
    </row>
    <row r="1593" spans="1:31" x14ac:dyDescent="0.35">
      <c r="A1593" t="s">
        <v>317</v>
      </c>
      <c r="B1593">
        <v>1240</v>
      </c>
      <c r="C1593" t="s">
        <v>4230</v>
      </c>
      <c r="D1593">
        <v>50265</v>
      </c>
      <c r="E1593" t="s">
        <v>4224</v>
      </c>
      <c r="F1593" t="s">
        <v>3812</v>
      </c>
      <c r="G1593" s="163">
        <v>2720.24</v>
      </c>
      <c r="H1593">
        <v>1.4</v>
      </c>
      <c r="I1593">
        <v>1.9</v>
      </c>
      <c r="J1593" t="s">
        <v>1</v>
      </c>
      <c r="K1593" t="s">
        <v>296</v>
      </c>
      <c r="L1593" t="s">
        <v>753</v>
      </c>
      <c r="M1593" t="s">
        <v>398</v>
      </c>
      <c r="N1593" t="s">
        <v>360</v>
      </c>
      <c r="O1593">
        <v>2</v>
      </c>
      <c r="P1593" t="s">
        <v>306</v>
      </c>
      <c r="Q1593" t="s">
        <v>4231</v>
      </c>
      <c r="R1593" s="164">
        <v>44075</v>
      </c>
      <c r="T1593" t="s">
        <v>4226</v>
      </c>
      <c r="V1593" t="s">
        <v>4227</v>
      </c>
      <c r="W1593" t="s">
        <v>4228</v>
      </c>
      <c r="X1593" t="s">
        <v>4224</v>
      </c>
      <c r="Y1593" t="s">
        <v>4227</v>
      </c>
      <c r="Z1593" t="s">
        <v>4232</v>
      </c>
      <c r="AA1593" t="s">
        <v>1</v>
      </c>
      <c r="AB1593" s="164">
        <v>43669</v>
      </c>
      <c r="AC1593" t="s">
        <v>366</v>
      </c>
      <c r="AD1593" s="176">
        <v>1.4</v>
      </c>
    </row>
    <row r="1594" spans="1:31" x14ac:dyDescent="0.35">
      <c r="A1594" t="s">
        <v>476</v>
      </c>
      <c r="B1594">
        <v>1070</v>
      </c>
      <c r="C1594" t="s">
        <v>4233</v>
      </c>
      <c r="D1594">
        <v>50265</v>
      </c>
      <c r="E1594" t="s">
        <v>4224</v>
      </c>
      <c r="F1594" t="s">
        <v>3812</v>
      </c>
      <c r="H1594">
        <v>1.4</v>
      </c>
      <c r="I1594">
        <v>1.9</v>
      </c>
      <c r="K1594" t="s">
        <v>404</v>
      </c>
      <c r="L1594" t="s">
        <v>753</v>
      </c>
      <c r="M1594" t="s">
        <v>398</v>
      </c>
      <c r="N1594" t="s">
        <v>360</v>
      </c>
      <c r="O1594">
        <v>2</v>
      </c>
      <c r="P1594" t="s">
        <v>306</v>
      </c>
      <c r="Q1594" t="s">
        <v>2038</v>
      </c>
      <c r="R1594" s="164">
        <v>39188</v>
      </c>
      <c r="S1594" s="164">
        <v>39188</v>
      </c>
      <c r="T1594" t="s">
        <v>4226</v>
      </c>
      <c r="V1594" t="s">
        <v>4227</v>
      </c>
      <c r="W1594" t="s">
        <v>4228</v>
      </c>
      <c r="X1594" t="s">
        <v>4224</v>
      </c>
      <c r="Y1594" t="s">
        <v>4227</v>
      </c>
      <c r="Z1594" t="s">
        <v>4234</v>
      </c>
      <c r="AC1594" t="s">
        <v>366</v>
      </c>
      <c r="AD1594" s="176">
        <v>1.4</v>
      </c>
    </row>
    <row r="1595" spans="1:31" x14ac:dyDescent="0.35">
      <c r="A1595" t="s">
        <v>476</v>
      </c>
      <c r="B1595">
        <v>1071</v>
      </c>
      <c r="C1595" t="s">
        <v>4235</v>
      </c>
      <c r="D1595">
        <v>50265</v>
      </c>
      <c r="E1595" t="s">
        <v>4224</v>
      </c>
      <c r="F1595" t="s">
        <v>3812</v>
      </c>
      <c r="H1595">
        <v>1.4</v>
      </c>
      <c r="I1595">
        <v>1.9</v>
      </c>
      <c r="K1595" t="s">
        <v>404</v>
      </c>
      <c r="L1595" t="s">
        <v>753</v>
      </c>
      <c r="M1595" t="s">
        <v>398</v>
      </c>
      <c r="N1595" t="s">
        <v>360</v>
      </c>
      <c r="O1595">
        <v>2</v>
      </c>
      <c r="P1595" t="s">
        <v>306</v>
      </c>
      <c r="Q1595" t="s">
        <v>2038</v>
      </c>
      <c r="R1595" s="164">
        <v>39188</v>
      </c>
      <c r="S1595" s="164">
        <v>39188</v>
      </c>
      <c r="T1595" t="s">
        <v>4226</v>
      </c>
      <c r="V1595" t="s">
        <v>4227</v>
      </c>
      <c r="W1595" t="s">
        <v>4228</v>
      </c>
      <c r="X1595" t="s">
        <v>4224</v>
      </c>
      <c r="Y1595" t="s">
        <v>4227</v>
      </c>
      <c r="Z1595" t="s">
        <v>4236</v>
      </c>
      <c r="AC1595" t="s">
        <v>366</v>
      </c>
      <c r="AD1595" s="176">
        <v>1.4</v>
      </c>
    </row>
    <row r="1596" spans="1:31" x14ac:dyDescent="0.35">
      <c r="A1596" t="s">
        <v>476</v>
      </c>
      <c r="B1596">
        <v>1223</v>
      </c>
      <c r="C1596" t="s">
        <v>4224</v>
      </c>
      <c r="D1596">
        <v>50265</v>
      </c>
      <c r="E1596" t="s">
        <v>4224</v>
      </c>
      <c r="F1596" t="s">
        <v>3812</v>
      </c>
      <c r="H1596">
        <v>1.4</v>
      </c>
      <c r="I1596">
        <v>1.9</v>
      </c>
      <c r="K1596" t="s">
        <v>296</v>
      </c>
      <c r="L1596" t="s">
        <v>753</v>
      </c>
      <c r="M1596" t="s">
        <v>398</v>
      </c>
      <c r="N1596" t="s">
        <v>360</v>
      </c>
      <c r="O1596">
        <v>2</v>
      </c>
      <c r="P1596" t="s">
        <v>306</v>
      </c>
      <c r="Q1596" s="164">
        <v>36900</v>
      </c>
      <c r="R1596" s="164">
        <v>37135</v>
      </c>
      <c r="T1596" t="s">
        <v>4226</v>
      </c>
      <c r="V1596" t="s">
        <v>4227</v>
      </c>
      <c r="W1596" t="s">
        <v>4228</v>
      </c>
      <c r="X1596" t="s">
        <v>4224</v>
      </c>
      <c r="Y1596" t="s">
        <v>4227</v>
      </c>
      <c r="Z1596" t="s">
        <v>4237</v>
      </c>
      <c r="AC1596" t="s">
        <v>366</v>
      </c>
      <c r="AD1596" s="176">
        <v>1.4</v>
      </c>
    </row>
    <row r="1597" spans="1:31" x14ac:dyDescent="0.35">
      <c r="A1597" t="s">
        <v>476</v>
      </c>
      <c r="B1597">
        <v>1285</v>
      </c>
      <c r="C1597" t="s">
        <v>4224</v>
      </c>
      <c r="D1597">
        <v>50265</v>
      </c>
      <c r="E1597" t="s">
        <v>4224</v>
      </c>
      <c r="F1597" t="s">
        <v>3812</v>
      </c>
      <c r="H1597">
        <v>1.4</v>
      </c>
      <c r="I1597">
        <v>1.9</v>
      </c>
      <c r="K1597" t="s">
        <v>296</v>
      </c>
      <c r="L1597" t="s">
        <v>753</v>
      </c>
      <c r="M1597" t="s">
        <v>398</v>
      </c>
      <c r="N1597" t="s">
        <v>360</v>
      </c>
      <c r="O1597">
        <v>2</v>
      </c>
      <c r="P1597" t="s">
        <v>306</v>
      </c>
      <c r="Q1597" s="164">
        <v>40552</v>
      </c>
      <c r="R1597" s="164">
        <v>40787</v>
      </c>
      <c r="T1597" t="s">
        <v>4226</v>
      </c>
      <c r="V1597" t="s">
        <v>4227</v>
      </c>
      <c r="W1597" t="s">
        <v>4228</v>
      </c>
      <c r="X1597" t="s">
        <v>4224</v>
      </c>
      <c r="Y1597" t="s">
        <v>4227</v>
      </c>
      <c r="Z1597" t="s">
        <v>4238</v>
      </c>
      <c r="AC1597" t="s">
        <v>366</v>
      </c>
      <c r="AD1597" s="176">
        <v>1.4</v>
      </c>
    </row>
    <row r="1598" spans="1:31" x14ac:dyDescent="0.35">
      <c r="A1598" t="s">
        <v>432</v>
      </c>
      <c r="B1598">
        <v>1353</v>
      </c>
      <c r="C1598" t="s">
        <v>4239</v>
      </c>
      <c r="D1598">
        <v>50265</v>
      </c>
      <c r="E1598" t="s">
        <v>4224</v>
      </c>
      <c r="F1598" t="s">
        <v>3812</v>
      </c>
      <c r="G1598" s="163">
        <v>4362.46</v>
      </c>
      <c r="H1598">
        <v>1.4</v>
      </c>
      <c r="I1598">
        <v>1.9</v>
      </c>
      <c r="J1598" t="s">
        <v>295</v>
      </c>
      <c r="K1598" t="s">
        <v>296</v>
      </c>
      <c r="L1598" t="s">
        <v>753</v>
      </c>
      <c r="M1598" t="s">
        <v>398</v>
      </c>
      <c r="N1598" t="s">
        <v>360</v>
      </c>
      <c r="O1598">
        <v>2</v>
      </c>
      <c r="P1598" t="s">
        <v>306</v>
      </c>
      <c r="Q1598" t="s">
        <v>4240</v>
      </c>
      <c r="R1598" s="164">
        <v>45536</v>
      </c>
      <c r="T1598" t="s">
        <v>4226</v>
      </c>
      <c r="V1598" t="s">
        <v>4227</v>
      </c>
      <c r="W1598" t="s">
        <v>4228</v>
      </c>
      <c r="X1598" t="s">
        <v>4224</v>
      </c>
      <c r="Y1598" t="s">
        <v>4227</v>
      </c>
      <c r="Z1598" t="s">
        <v>4241</v>
      </c>
      <c r="AA1598" t="s">
        <v>1</v>
      </c>
      <c r="AB1598" s="164">
        <v>45302</v>
      </c>
      <c r="AC1598" t="s">
        <v>366</v>
      </c>
      <c r="AD1598" s="176">
        <v>1.4</v>
      </c>
    </row>
    <row r="1599" spans="1:31" x14ac:dyDescent="0.35">
      <c r="A1599" t="s">
        <v>291</v>
      </c>
      <c r="B1599">
        <v>1114</v>
      </c>
      <c r="C1599" t="s">
        <v>4242</v>
      </c>
      <c r="D1599">
        <v>50271</v>
      </c>
      <c r="E1599" t="s">
        <v>4243</v>
      </c>
      <c r="F1599" t="s">
        <v>3812</v>
      </c>
      <c r="H1599" s="174">
        <f t="shared" ref="H1599:H1607" si="62">AD1599</f>
        <v>1</v>
      </c>
      <c r="I1599">
        <v>1.9</v>
      </c>
      <c r="K1599" t="s">
        <v>404</v>
      </c>
      <c r="L1599" t="s">
        <v>753</v>
      </c>
      <c r="M1599" t="s">
        <v>398</v>
      </c>
      <c r="N1599" t="s">
        <v>344</v>
      </c>
      <c r="O1599">
        <v>2</v>
      </c>
      <c r="P1599" t="s">
        <v>1</v>
      </c>
      <c r="Q1599" s="164">
        <v>37630</v>
      </c>
      <c r="R1599" s="164">
        <v>37865</v>
      </c>
      <c r="S1599" s="164">
        <v>41518</v>
      </c>
      <c r="T1599" t="s">
        <v>4244</v>
      </c>
      <c r="V1599" t="s">
        <v>4245</v>
      </c>
      <c r="W1599" t="s">
        <v>4246</v>
      </c>
      <c r="X1599" t="s">
        <v>4243</v>
      </c>
      <c r="Y1599" t="s">
        <v>4245</v>
      </c>
      <c r="Z1599" t="s">
        <v>4247</v>
      </c>
      <c r="AC1599" t="s">
        <v>304</v>
      </c>
      <c r="AD1599" s="176">
        <v>1</v>
      </c>
      <c r="AE1599" s="177" t="s">
        <v>16954</v>
      </c>
    </row>
    <row r="1600" spans="1:31" x14ac:dyDescent="0.35">
      <c r="A1600" t="s">
        <v>447</v>
      </c>
      <c r="B1600">
        <v>1179</v>
      </c>
      <c r="C1600" t="s">
        <v>4248</v>
      </c>
      <c r="D1600">
        <v>50271</v>
      </c>
      <c r="E1600" t="s">
        <v>4243</v>
      </c>
      <c r="F1600" t="s">
        <v>3812</v>
      </c>
      <c r="H1600" s="174">
        <f t="shared" si="62"/>
        <v>1</v>
      </c>
      <c r="I1600">
        <v>1.9</v>
      </c>
      <c r="K1600" t="s">
        <v>404</v>
      </c>
      <c r="L1600" t="s">
        <v>753</v>
      </c>
      <c r="M1600" t="s">
        <v>398</v>
      </c>
      <c r="N1600" t="s">
        <v>344</v>
      </c>
      <c r="O1600">
        <v>2</v>
      </c>
      <c r="P1600" t="s">
        <v>306</v>
      </c>
      <c r="Q1600" s="164">
        <v>36900</v>
      </c>
      <c r="R1600" s="164">
        <v>37135</v>
      </c>
      <c r="S1600" s="164">
        <v>42248</v>
      </c>
      <c r="T1600" t="s">
        <v>4244</v>
      </c>
      <c r="V1600" t="s">
        <v>4245</v>
      </c>
      <c r="W1600" t="s">
        <v>4246</v>
      </c>
      <c r="X1600" t="s">
        <v>4243</v>
      </c>
      <c r="Y1600" t="s">
        <v>4245</v>
      </c>
      <c r="Z1600" t="s">
        <v>4249</v>
      </c>
      <c r="AC1600" t="s">
        <v>308</v>
      </c>
      <c r="AD1600" s="176">
        <v>1</v>
      </c>
      <c r="AE1600" s="177" t="s">
        <v>16954</v>
      </c>
    </row>
    <row r="1601" spans="1:31" x14ac:dyDescent="0.35">
      <c r="A1601" t="s">
        <v>309</v>
      </c>
      <c r="B1601">
        <v>1118</v>
      </c>
      <c r="C1601" t="s">
        <v>4250</v>
      </c>
      <c r="D1601">
        <v>50272</v>
      </c>
      <c r="E1601" t="s">
        <v>4250</v>
      </c>
      <c r="F1601" t="s">
        <v>3812</v>
      </c>
      <c r="H1601" s="174">
        <f t="shared" si="62"/>
        <v>1.1000000000000001</v>
      </c>
      <c r="I1601">
        <v>1.7</v>
      </c>
      <c r="K1601" t="s">
        <v>404</v>
      </c>
      <c r="L1601" t="s">
        <v>753</v>
      </c>
      <c r="M1601" t="s">
        <v>398</v>
      </c>
      <c r="N1601" t="s">
        <v>344</v>
      </c>
      <c r="O1601">
        <v>2</v>
      </c>
      <c r="P1601" t="s">
        <v>306</v>
      </c>
      <c r="Q1601" s="164">
        <v>36534</v>
      </c>
      <c r="R1601" s="164">
        <v>36770</v>
      </c>
      <c r="S1601" s="164">
        <v>42248</v>
      </c>
      <c r="T1601" t="s">
        <v>619</v>
      </c>
      <c r="V1601" t="s">
        <v>4251</v>
      </c>
      <c r="W1601" t="s">
        <v>4252</v>
      </c>
      <c r="X1601" t="s">
        <v>4250</v>
      </c>
      <c r="Y1601" t="s">
        <v>4251</v>
      </c>
      <c r="Z1601" t="s">
        <v>4253</v>
      </c>
      <c r="AC1601" t="s">
        <v>308</v>
      </c>
      <c r="AD1601" s="176">
        <v>1.1000000000000001</v>
      </c>
      <c r="AE1601" s="177" t="s">
        <v>16954</v>
      </c>
    </row>
    <row r="1602" spans="1:31" x14ac:dyDescent="0.35">
      <c r="A1602" t="s">
        <v>375</v>
      </c>
      <c r="B1602">
        <v>1127</v>
      </c>
      <c r="C1602" t="s">
        <v>4251</v>
      </c>
      <c r="D1602">
        <v>50272</v>
      </c>
      <c r="E1602" t="s">
        <v>4250</v>
      </c>
      <c r="F1602" t="s">
        <v>3812</v>
      </c>
      <c r="H1602" s="174">
        <f t="shared" si="62"/>
        <v>1.1000000000000001</v>
      </c>
      <c r="I1602">
        <v>1.7</v>
      </c>
      <c r="K1602" t="s">
        <v>404</v>
      </c>
      <c r="L1602" t="s">
        <v>753</v>
      </c>
      <c r="M1602" t="s">
        <v>398</v>
      </c>
      <c r="N1602" t="s">
        <v>344</v>
      </c>
      <c r="O1602">
        <v>2</v>
      </c>
      <c r="P1602" t="s">
        <v>1</v>
      </c>
      <c r="Q1602" s="164">
        <v>36901</v>
      </c>
      <c r="R1602" s="164">
        <v>37165</v>
      </c>
      <c r="S1602" s="164">
        <v>41153</v>
      </c>
      <c r="T1602" t="s">
        <v>619</v>
      </c>
      <c r="V1602" t="s">
        <v>4251</v>
      </c>
      <c r="W1602" t="s">
        <v>4252</v>
      </c>
      <c r="X1602" t="s">
        <v>4250</v>
      </c>
      <c r="Y1602" t="s">
        <v>4251</v>
      </c>
      <c r="Z1602" t="s">
        <v>4254</v>
      </c>
      <c r="AC1602" t="s">
        <v>304</v>
      </c>
      <c r="AD1602" s="176">
        <v>1.1000000000000001</v>
      </c>
      <c r="AE1602" s="177" t="s">
        <v>16954</v>
      </c>
    </row>
    <row r="1603" spans="1:31" x14ac:dyDescent="0.35">
      <c r="A1603" t="s">
        <v>291</v>
      </c>
      <c r="B1603">
        <v>1030</v>
      </c>
      <c r="C1603" t="s">
        <v>4255</v>
      </c>
      <c r="D1603">
        <v>50273</v>
      </c>
      <c r="E1603" t="s">
        <v>4256</v>
      </c>
      <c r="F1603" t="s">
        <v>3812</v>
      </c>
      <c r="H1603" s="174">
        <f t="shared" si="62"/>
        <v>1</v>
      </c>
      <c r="I1603">
        <v>2.1</v>
      </c>
      <c r="K1603" t="s">
        <v>404</v>
      </c>
      <c r="L1603" t="s">
        <v>4257</v>
      </c>
      <c r="M1603" t="s">
        <v>398</v>
      </c>
      <c r="N1603" t="s">
        <v>344</v>
      </c>
      <c r="O1603">
        <v>2</v>
      </c>
      <c r="P1603" t="s">
        <v>1</v>
      </c>
      <c r="Q1603" s="164">
        <v>34708</v>
      </c>
      <c r="R1603" s="164">
        <v>34943</v>
      </c>
      <c r="S1603" s="164">
        <v>37135</v>
      </c>
      <c r="T1603" t="s">
        <v>625</v>
      </c>
      <c r="V1603" t="s">
        <v>4258</v>
      </c>
      <c r="W1603" t="s">
        <v>4259</v>
      </c>
      <c r="X1603" t="s">
        <v>4256</v>
      </c>
      <c r="Y1603" t="s">
        <v>4258</v>
      </c>
      <c r="Z1603" t="s">
        <v>4260</v>
      </c>
      <c r="AC1603" t="s">
        <v>304</v>
      </c>
      <c r="AD1603" s="176">
        <v>1</v>
      </c>
      <c r="AE1603" s="177" t="s">
        <v>16954</v>
      </c>
    </row>
    <row r="1604" spans="1:31" x14ac:dyDescent="0.35">
      <c r="A1604" t="s">
        <v>305</v>
      </c>
      <c r="B1604">
        <v>1100</v>
      </c>
      <c r="C1604" t="s">
        <v>4256</v>
      </c>
      <c r="D1604">
        <v>50273</v>
      </c>
      <c r="E1604" t="s">
        <v>4256</v>
      </c>
      <c r="F1604" t="s">
        <v>3812</v>
      </c>
      <c r="H1604" s="174">
        <f t="shared" si="62"/>
        <v>1</v>
      </c>
      <c r="I1604">
        <v>2.1</v>
      </c>
      <c r="K1604" t="s">
        <v>295</v>
      </c>
      <c r="L1604" t="s">
        <v>4257</v>
      </c>
      <c r="M1604" t="s">
        <v>398</v>
      </c>
      <c r="N1604" t="s">
        <v>344</v>
      </c>
      <c r="O1604">
        <v>2</v>
      </c>
      <c r="P1604" t="s">
        <v>1</v>
      </c>
      <c r="Q1604" s="164">
        <v>31229</v>
      </c>
      <c r="R1604" s="164">
        <v>31054</v>
      </c>
      <c r="S1604" s="164">
        <v>34943</v>
      </c>
      <c r="T1604" t="s">
        <v>625</v>
      </c>
      <c r="V1604" t="s">
        <v>4258</v>
      </c>
      <c r="W1604" t="s">
        <v>4259</v>
      </c>
      <c r="X1604" t="s">
        <v>4256</v>
      </c>
      <c r="Y1604" t="s">
        <v>4258</v>
      </c>
      <c r="Z1604" t="s">
        <v>4261</v>
      </c>
      <c r="AC1604" t="s">
        <v>308</v>
      </c>
      <c r="AD1604" s="176">
        <v>1</v>
      </c>
      <c r="AE1604" s="177" t="s">
        <v>16954</v>
      </c>
    </row>
    <row r="1605" spans="1:31" x14ac:dyDescent="0.35">
      <c r="A1605" t="s">
        <v>305</v>
      </c>
      <c r="B1605">
        <v>1173</v>
      </c>
      <c r="C1605" t="s">
        <v>4256</v>
      </c>
      <c r="D1605">
        <v>50273</v>
      </c>
      <c r="E1605" t="s">
        <v>4256</v>
      </c>
      <c r="F1605" t="s">
        <v>3812</v>
      </c>
      <c r="H1605" s="174">
        <f t="shared" si="62"/>
        <v>1</v>
      </c>
      <c r="I1605">
        <v>2.1</v>
      </c>
      <c r="K1605" t="s">
        <v>404</v>
      </c>
      <c r="L1605" t="s">
        <v>753</v>
      </c>
      <c r="M1605" t="s">
        <v>398</v>
      </c>
      <c r="N1605" t="s">
        <v>344</v>
      </c>
      <c r="O1605">
        <v>2</v>
      </c>
      <c r="P1605" t="s">
        <v>306</v>
      </c>
      <c r="Q1605" s="164">
        <v>33612</v>
      </c>
      <c r="R1605" s="164">
        <v>33848</v>
      </c>
      <c r="S1605" s="164">
        <v>40148</v>
      </c>
      <c r="T1605" t="s">
        <v>625</v>
      </c>
      <c r="V1605" t="s">
        <v>4258</v>
      </c>
      <c r="W1605" t="s">
        <v>4259</v>
      </c>
      <c r="X1605" t="s">
        <v>4256</v>
      </c>
      <c r="Y1605" t="s">
        <v>4258</v>
      </c>
      <c r="Z1605" t="s">
        <v>4262</v>
      </c>
      <c r="AC1605" t="s">
        <v>308</v>
      </c>
      <c r="AD1605" s="176">
        <v>1</v>
      </c>
      <c r="AE1605" s="177" t="s">
        <v>16954</v>
      </c>
    </row>
    <row r="1606" spans="1:31" x14ac:dyDescent="0.35">
      <c r="A1606" t="s">
        <v>317</v>
      </c>
      <c r="B1606">
        <v>1070</v>
      </c>
      <c r="C1606" t="s">
        <v>4256</v>
      </c>
      <c r="D1606">
        <v>50273</v>
      </c>
      <c r="E1606" t="s">
        <v>4256</v>
      </c>
      <c r="F1606" t="s">
        <v>3812</v>
      </c>
      <c r="H1606" s="174">
        <f t="shared" si="62"/>
        <v>1</v>
      </c>
      <c r="I1606">
        <v>2.1</v>
      </c>
      <c r="K1606" t="s">
        <v>404</v>
      </c>
      <c r="L1606" t="s">
        <v>753</v>
      </c>
      <c r="M1606" t="s">
        <v>398</v>
      </c>
      <c r="N1606" t="s">
        <v>344</v>
      </c>
      <c r="O1606">
        <v>2</v>
      </c>
      <c r="P1606" t="s">
        <v>306</v>
      </c>
      <c r="Q1606" t="s">
        <v>3966</v>
      </c>
      <c r="R1606" s="164">
        <v>30497</v>
      </c>
      <c r="S1606" s="164">
        <v>37042</v>
      </c>
      <c r="T1606" t="s">
        <v>625</v>
      </c>
      <c r="V1606" t="s">
        <v>4258</v>
      </c>
      <c r="W1606" t="s">
        <v>4259</v>
      </c>
      <c r="X1606" t="s">
        <v>4256</v>
      </c>
      <c r="Y1606" t="s">
        <v>4258</v>
      </c>
      <c r="Z1606" t="s">
        <v>4263</v>
      </c>
      <c r="AC1606" t="s">
        <v>308</v>
      </c>
      <c r="AD1606" s="176">
        <v>1</v>
      </c>
      <c r="AE1606" s="177" t="s">
        <v>16954</v>
      </c>
    </row>
    <row r="1607" spans="1:31" x14ac:dyDescent="0.35">
      <c r="A1607" t="s">
        <v>469</v>
      </c>
      <c r="B1607">
        <v>1075</v>
      </c>
      <c r="C1607" t="s">
        <v>4256</v>
      </c>
      <c r="D1607">
        <v>50273</v>
      </c>
      <c r="E1607" t="s">
        <v>4256</v>
      </c>
      <c r="F1607" t="s">
        <v>3812</v>
      </c>
      <c r="H1607" s="174">
        <f t="shared" si="62"/>
        <v>1</v>
      </c>
      <c r="I1607">
        <v>2.1</v>
      </c>
      <c r="K1607" t="s">
        <v>404</v>
      </c>
      <c r="L1607" t="s">
        <v>4257</v>
      </c>
      <c r="M1607" t="s">
        <v>398</v>
      </c>
      <c r="N1607" t="s">
        <v>344</v>
      </c>
      <c r="O1607">
        <v>2</v>
      </c>
      <c r="P1607" t="s">
        <v>306</v>
      </c>
      <c r="Q1607" s="164">
        <v>31168</v>
      </c>
      <c r="R1607" s="164">
        <v>31052</v>
      </c>
      <c r="S1607" s="164">
        <v>38231</v>
      </c>
      <c r="T1607" t="s">
        <v>625</v>
      </c>
      <c r="V1607" t="s">
        <v>4258</v>
      </c>
      <c r="W1607" t="s">
        <v>4259</v>
      </c>
      <c r="X1607" t="s">
        <v>4256</v>
      </c>
      <c r="Y1607" t="s">
        <v>4258</v>
      </c>
      <c r="Z1607" t="s">
        <v>4264</v>
      </c>
      <c r="AC1607" t="s">
        <v>308</v>
      </c>
      <c r="AD1607" s="176">
        <v>1</v>
      </c>
      <c r="AE1607" s="177" t="s">
        <v>16954</v>
      </c>
    </row>
    <row r="1608" spans="1:31" x14ac:dyDescent="0.35">
      <c r="A1608" t="s">
        <v>482</v>
      </c>
      <c r="B1608">
        <v>1122</v>
      </c>
      <c r="C1608" t="s">
        <v>4265</v>
      </c>
      <c r="D1608">
        <v>50273</v>
      </c>
      <c r="E1608" t="s">
        <v>4256</v>
      </c>
      <c r="F1608" t="s">
        <v>3812</v>
      </c>
      <c r="H1608" s="174">
        <f>AD1608</f>
        <v>1</v>
      </c>
      <c r="I1608">
        <v>2.1</v>
      </c>
      <c r="K1608" t="s">
        <v>404</v>
      </c>
      <c r="L1608" t="s">
        <v>753</v>
      </c>
      <c r="M1608" t="s">
        <v>398</v>
      </c>
      <c r="N1608" t="s">
        <v>344</v>
      </c>
      <c r="O1608">
        <v>2</v>
      </c>
      <c r="P1608" t="s">
        <v>306</v>
      </c>
      <c r="Q1608" s="164">
        <v>35073</v>
      </c>
      <c r="R1608" s="164">
        <v>35309</v>
      </c>
      <c r="S1608" s="164">
        <v>36770</v>
      </c>
      <c r="T1608" t="s">
        <v>625</v>
      </c>
      <c r="V1608" t="s">
        <v>4258</v>
      </c>
      <c r="W1608" t="s">
        <v>4259</v>
      </c>
      <c r="X1608" t="s">
        <v>4256</v>
      </c>
      <c r="Y1608" t="s">
        <v>4258</v>
      </c>
      <c r="Z1608" t="s">
        <v>4266</v>
      </c>
      <c r="AC1608" t="s">
        <v>308</v>
      </c>
      <c r="AD1608" s="176">
        <v>1</v>
      </c>
      <c r="AE1608" s="177" t="s">
        <v>16953</v>
      </c>
    </row>
    <row r="1609" spans="1:31" x14ac:dyDescent="0.35">
      <c r="A1609" t="s">
        <v>584</v>
      </c>
      <c r="B1609">
        <v>1166</v>
      </c>
      <c r="C1609" t="s">
        <v>4256</v>
      </c>
      <c r="D1609">
        <v>50273</v>
      </c>
      <c r="E1609" t="s">
        <v>4256</v>
      </c>
      <c r="F1609" t="s">
        <v>3812</v>
      </c>
      <c r="H1609" s="174">
        <f t="shared" ref="H1609:H1611" si="63">AD1609</f>
        <v>1</v>
      </c>
      <c r="I1609">
        <v>2.1</v>
      </c>
      <c r="K1609" t="s">
        <v>404</v>
      </c>
      <c r="L1609" t="s">
        <v>753</v>
      </c>
      <c r="M1609" t="s">
        <v>398</v>
      </c>
      <c r="N1609" t="s">
        <v>344</v>
      </c>
      <c r="O1609">
        <v>2</v>
      </c>
      <c r="P1609" t="s">
        <v>306</v>
      </c>
      <c r="Q1609" s="164">
        <v>31786</v>
      </c>
      <c r="R1609" s="164">
        <v>32021</v>
      </c>
      <c r="S1609" s="164">
        <v>40787</v>
      </c>
      <c r="T1609" t="s">
        <v>625</v>
      </c>
      <c r="V1609" t="s">
        <v>4258</v>
      </c>
      <c r="W1609" t="s">
        <v>4259</v>
      </c>
      <c r="X1609" t="s">
        <v>4256</v>
      </c>
      <c r="Y1609" t="s">
        <v>4258</v>
      </c>
      <c r="Z1609" t="s">
        <v>4267</v>
      </c>
      <c r="AC1609" t="s">
        <v>308</v>
      </c>
      <c r="AD1609" s="176">
        <v>1</v>
      </c>
      <c r="AE1609" s="177" t="s">
        <v>16954</v>
      </c>
    </row>
    <row r="1610" spans="1:31" x14ac:dyDescent="0.35">
      <c r="A1610" t="s">
        <v>434</v>
      </c>
      <c r="B1610">
        <v>1073</v>
      </c>
      <c r="C1610" t="s">
        <v>4256</v>
      </c>
      <c r="D1610">
        <v>50273</v>
      </c>
      <c r="E1610" t="s">
        <v>4256</v>
      </c>
      <c r="F1610" t="s">
        <v>3812</v>
      </c>
      <c r="H1610" s="174">
        <f t="shared" si="63"/>
        <v>1</v>
      </c>
      <c r="I1610">
        <v>2.1</v>
      </c>
      <c r="K1610" t="s">
        <v>404</v>
      </c>
      <c r="L1610" t="s">
        <v>753</v>
      </c>
      <c r="M1610" t="s">
        <v>398</v>
      </c>
      <c r="N1610" t="s">
        <v>344</v>
      </c>
      <c r="O1610">
        <v>2</v>
      </c>
      <c r="P1610" t="s">
        <v>306</v>
      </c>
      <c r="Q1610" s="164">
        <v>35431</v>
      </c>
      <c r="R1610" s="164">
        <v>35431</v>
      </c>
      <c r="S1610" s="164">
        <v>36677</v>
      </c>
      <c r="T1610" t="s">
        <v>625</v>
      </c>
      <c r="V1610" t="s">
        <v>4258</v>
      </c>
      <c r="W1610" t="s">
        <v>4259</v>
      </c>
      <c r="X1610" t="s">
        <v>4256</v>
      </c>
      <c r="Y1610" t="s">
        <v>4258</v>
      </c>
      <c r="Z1610" t="s">
        <v>4268</v>
      </c>
      <c r="AC1610" t="s">
        <v>308</v>
      </c>
      <c r="AD1610" s="176">
        <v>1</v>
      </c>
      <c r="AE1610" s="177" t="s">
        <v>16954</v>
      </c>
    </row>
    <row r="1611" spans="1:31" x14ac:dyDescent="0.35">
      <c r="A1611" t="s">
        <v>711</v>
      </c>
      <c r="B1611">
        <v>1071</v>
      </c>
      <c r="C1611" t="s">
        <v>4256</v>
      </c>
      <c r="D1611">
        <v>50273</v>
      </c>
      <c r="E1611" t="s">
        <v>4256</v>
      </c>
      <c r="F1611" t="s">
        <v>3812</v>
      </c>
      <c r="H1611" s="174">
        <f t="shared" si="63"/>
        <v>1</v>
      </c>
      <c r="I1611">
        <v>2.1</v>
      </c>
      <c r="K1611" t="s">
        <v>404</v>
      </c>
      <c r="L1611" t="s">
        <v>753</v>
      </c>
      <c r="M1611" t="s">
        <v>398</v>
      </c>
      <c r="N1611" t="s">
        <v>344</v>
      </c>
      <c r="O1611">
        <v>2</v>
      </c>
      <c r="P1611" t="s">
        <v>306</v>
      </c>
      <c r="Q1611" s="164">
        <v>29140</v>
      </c>
      <c r="R1611" s="164">
        <v>29199</v>
      </c>
      <c r="S1611" s="164">
        <v>33482</v>
      </c>
      <c r="T1611" t="s">
        <v>625</v>
      </c>
      <c r="V1611" t="s">
        <v>4258</v>
      </c>
      <c r="W1611" t="s">
        <v>4259</v>
      </c>
      <c r="X1611" t="s">
        <v>4256</v>
      </c>
      <c r="Y1611" t="s">
        <v>4258</v>
      </c>
      <c r="Z1611" t="s">
        <v>4269</v>
      </c>
      <c r="AC1611" t="s">
        <v>308</v>
      </c>
      <c r="AD1611" s="176">
        <v>1</v>
      </c>
      <c r="AE1611" s="177" t="s">
        <v>16954</v>
      </c>
    </row>
    <row r="1612" spans="1:31" x14ac:dyDescent="0.35">
      <c r="A1612" t="s">
        <v>454</v>
      </c>
      <c r="B1612">
        <v>1091</v>
      </c>
      <c r="C1612" t="s">
        <v>4270</v>
      </c>
      <c r="D1612">
        <v>50300</v>
      </c>
      <c r="E1612" t="s">
        <v>4270</v>
      </c>
      <c r="F1612" t="s">
        <v>3812</v>
      </c>
      <c r="H1612">
        <v>2.4</v>
      </c>
      <c r="I1612">
        <v>2.1</v>
      </c>
      <c r="K1612" t="s">
        <v>404</v>
      </c>
      <c r="L1612" t="s">
        <v>410</v>
      </c>
      <c r="M1612" t="s">
        <v>398</v>
      </c>
      <c r="N1612" t="s">
        <v>634</v>
      </c>
      <c r="O1612">
        <v>2</v>
      </c>
      <c r="P1612" t="s">
        <v>306</v>
      </c>
      <c r="Q1612" s="164">
        <v>32517</v>
      </c>
      <c r="R1612" s="164">
        <v>32752</v>
      </c>
      <c r="S1612" s="164">
        <v>32752</v>
      </c>
      <c r="T1612" t="s">
        <v>635</v>
      </c>
      <c r="V1612" t="s">
        <v>4271</v>
      </c>
      <c r="W1612" t="s">
        <v>4272</v>
      </c>
      <c r="X1612" t="s">
        <v>4270</v>
      </c>
      <c r="Y1612" t="s">
        <v>4271</v>
      </c>
      <c r="Z1612" t="s">
        <v>4273</v>
      </c>
      <c r="AC1612" t="s">
        <v>341</v>
      </c>
      <c r="AD1612" s="176">
        <v>1.3</v>
      </c>
    </row>
    <row r="1613" spans="1:31" x14ac:dyDescent="0.35">
      <c r="A1613" t="s">
        <v>454</v>
      </c>
      <c r="B1613">
        <v>1092</v>
      </c>
      <c r="C1613" t="s">
        <v>4270</v>
      </c>
      <c r="D1613">
        <v>50300</v>
      </c>
      <c r="E1613" t="s">
        <v>4270</v>
      </c>
      <c r="F1613" t="s">
        <v>3812</v>
      </c>
      <c r="H1613">
        <v>2.4</v>
      </c>
      <c r="I1613">
        <v>2.1</v>
      </c>
      <c r="K1613" t="s">
        <v>404</v>
      </c>
      <c r="L1613" t="s">
        <v>410</v>
      </c>
      <c r="M1613" t="s">
        <v>398</v>
      </c>
      <c r="N1613" t="s">
        <v>634</v>
      </c>
      <c r="O1613">
        <v>2</v>
      </c>
      <c r="P1613" t="s">
        <v>1</v>
      </c>
      <c r="Q1613" s="164">
        <v>31415</v>
      </c>
      <c r="R1613" s="164">
        <v>31472</v>
      </c>
      <c r="S1613" s="164">
        <v>31472</v>
      </c>
      <c r="T1613" t="s">
        <v>635</v>
      </c>
      <c r="V1613" t="s">
        <v>4271</v>
      </c>
      <c r="W1613" t="s">
        <v>4272</v>
      </c>
      <c r="X1613" t="s">
        <v>4270</v>
      </c>
      <c r="Y1613" t="s">
        <v>4271</v>
      </c>
      <c r="Z1613" t="s">
        <v>4274</v>
      </c>
      <c r="AC1613" t="s">
        <v>341</v>
      </c>
      <c r="AD1613" s="176">
        <v>1.3</v>
      </c>
    </row>
    <row r="1614" spans="1:31" x14ac:dyDescent="0.35">
      <c r="A1614" t="s">
        <v>454</v>
      </c>
      <c r="B1614">
        <v>1269</v>
      </c>
      <c r="C1614" t="s">
        <v>4275</v>
      </c>
      <c r="D1614">
        <v>50300</v>
      </c>
      <c r="E1614" t="s">
        <v>4270</v>
      </c>
      <c r="F1614" t="s">
        <v>3812</v>
      </c>
      <c r="H1614">
        <v>2.4</v>
      </c>
      <c r="I1614">
        <v>2.1</v>
      </c>
      <c r="K1614" t="s">
        <v>404</v>
      </c>
      <c r="L1614" t="s">
        <v>753</v>
      </c>
      <c r="M1614" t="s">
        <v>398</v>
      </c>
      <c r="N1614" t="s">
        <v>634</v>
      </c>
      <c r="O1614">
        <v>2</v>
      </c>
      <c r="P1614" t="s">
        <v>306</v>
      </c>
      <c r="Q1614" s="164">
        <v>32517</v>
      </c>
      <c r="R1614" s="164">
        <v>32752</v>
      </c>
      <c r="S1614" s="164">
        <v>38231</v>
      </c>
      <c r="T1614" t="s">
        <v>635</v>
      </c>
      <c r="V1614" t="s">
        <v>4271</v>
      </c>
      <c r="W1614" t="s">
        <v>4272</v>
      </c>
      <c r="X1614" t="s">
        <v>4270</v>
      </c>
      <c r="Y1614" t="s">
        <v>4271</v>
      </c>
      <c r="Z1614" t="s">
        <v>4276</v>
      </c>
      <c r="AC1614" t="s">
        <v>341</v>
      </c>
      <c r="AD1614" s="176">
        <v>1.3</v>
      </c>
    </row>
    <row r="1615" spans="1:31" x14ac:dyDescent="0.35">
      <c r="A1615" t="s">
        <v>454</v>
      </c>
      <c r="B1615">
        <v>90003</v>
      </c>
      <c r="C1615" t="s">
        <v>4277</v>
      </c>
      <c r="D1615">
        <v>50300</v>
      </c>
      <c r="E1615" t="s">
        <v>4270</v>
      </c>
      <c r="F1615" t="s">
        <v>3812</v>
      </c>
      <c r="H1615">
        <v>2.4</v>
      </c>
      <c r="I1615">
        <v>2.1</v>
      </c>
      <c r="K1615" t="s">
        <v>404</v>
      </c>
      <c r="L1615" t="s">
        <v>410</v>
      </c>
      <c r="M1615" t="s">
        <v>398</v>
      </c>
      <c r="N1615" t="s">
        <v>634</v>
      </c>
      <c r="O1615">
        <v>2</v>
      </c>
      <c r="P1615" t="s">
        <v>306</v>
      </c>
      <c r="Q1615" s="164">
        <v>34337</v>
      </c>
      <c r="R1615" s="164">
        <v>34394</v>
      </c>
      <c r="S1615" s="164">
        <v>34394</v>
      </c>
      <c r="T1615" t="s">
        <v>635</v>
      </c>
      <c r="V1615" t="s">
        <v>4271</v>
      </c>
      <c r="W1615" t="s">
        <v>4272</v>
      </c>
      <c r="X1615" t="s">
        <v>4270</v>
      </c>
      <c r="Y1615" t="s">
        <v>4271</v>
      </c>
      <c r="Z1615" t="s">
        <v>4278</v>
      </c>
      <c r="AC1615" t="s">
        <v>341</v>
      </c>
      <c r="AD1615" s="176">
        <v>1.3</v>
      </c>
    </row>
    <row r="1616" spans="1:31" x14ac:dyDescent="0.35">
      <c r="A1616" t="s">
        <v>291</v>
      </c>
      <c r="B1616">
        <v>1049</v>
      </c>
      <c r="C1616" t="s">
        <v>4279</v>
      </c>
      <c r="D1616">
        <v>50300</v>
      </c>
      <c r="E1616" t="s">
        <v>4270</v>
      </c>
      <c r="F1616" t="s">
        <v>3812</v>
      </c>
      <c r="H1616">
        <v>2.4</v>
      </c>
      <c r="I1616">
        <v>2.1</v>
      </c>
      <c r="K1616" t="s">
        <v>404</v>
      </c>
      <c r="L1616" t="s">
        <v>753</v>
      </c>
      <c r="M1616" t="s">
        <v>398</v>
      </c>
      <c r="N1616" t="s">
        <v>634</v>
      </c>
      <c r="O1616">
        <v>2</v>
      </c>
      <c r="P1616" t="s">
        <v>1</v>
      </c>
      <c r="Q1616" s="164">
        <v>34708</v>
      </c>
      <c r="R1616" s="164">
        <v>34943</v>
      </c>
      <c r="S1616" s="164">
        <v>36039</v>
      </c>
      <c r="T1616" t="s">
        <v>635</v>
      </c>
      <c r="V1616" t="s">
        <v>4271</v>
      </c>
      <c r="W1616" t="s">
        <v>4272</v>
      </c>
      <c r="X1616" t="s">
        <v>4270</v>
      </c>
      <c r="Y1616" t="s">
        <v>4271</v>
      </c>
      <c r="Z1616" t="s">
        <v>4280</v>
      </c>
      <c r="AC1616" t="s">
        <v>338</v>
      </c>
      <c r="AD1616" s="176">
        <v>1.3</v>
      </c>
    </row>
    <row r="1617" spans="1:30" x14ac:dyDescent="0.35">
      <c r="A1617" t="s">
        <v>408</v>
      </c>
      <c r="B1617">
        <v>1031</v>
      </c>
      <c r="C1617" t="s">
        <v>4281</v>
      </c>
      <c r="D1617">
        <v>50300</v>
      </c>
      <c r="E1617" t="s">
        <v>4270</v>
      </c>
      <c r="F1617" t="s">
        <v>3812</v>
      </c>
      <c r="H1617">
        <v>2.4</v>
      </c>
      <c r="I1617">
        <v>2.1</v>
      </c>
      <c r="K1617" t="s">
        <v>404</v>
      </c>
      <c r="L1617" t="s">
        <v>410</v>
      </c>
      <c r="M1617" t="s">
        <v>398</v>
      </c>
      <c r="N1617" t="s">
        <v>634</v>
      </c>
      <c r="O1617">
        <v>2</v>
      </c>
      <c r="P1617" t="s">
        <v>306</v>
      </c>
      <c r="Q1617" s="164">
        <v>31415</v>
      </c>
      <c r="R1617" s="164">
        <v>31472</v>
      </c>
      <c r="S1617" s="164">
        <v>31472</v>
      </c>
      <c r="T1617" t="s">
        <v>635</v>
      </c>
      <c r="V1617" t="s">
        <v>4271</v>
      </c>
      <c r="W1617" t="s">
        <v>4272</v>
      </c>
      <c r="X1617" t="s">
        <v>4270</v>
      </c>
      <c r="Y1617" t="s">
        <v>4271</v>
      </c>
      <c r="Z1617" t="s">
        <v>4282</v>
      </c>
      <c r="AC1617" t="s">
        <v>341</v>
      </c>
      <c r="AD1617" s="176">
        <v>1.3</v>
      </c>
    </row>
    <row r="1618" spans="1:30" x14ac:dyDescent="0.35">
      <c r="A1618" t="s">
        <v>469</v>
      </c>
      <c r="B1618">
        <v>1044</v>
      </c>
      <c r="C1618" t="s">
        <v>4270</v>
      </c>
      <c r="D1618">
        <v>50300</v>
      </c>
      <c r="E1618" t="s">
        <v>4270</v>
      </c>
      <c r="F1618" t="s">
        <v>3812</v>
      </c>
      <c r="H1618">
        <v>2.4</v>
      </c>
      <c r="I1618">
        <v>2.1</v>
      </c>
      <c r="K1618" t="s">
        <v>404</v>
      </c>
      <c r="L1618" t="s">
        <v>410</v>
      </c>
      <c r="M1618" t="s">
        <v>398</v>
      </c>
      <c r="N1618" t="s">
        <v>634</v>
      </c>
      <c r="O1618">
        <v>2</v>
      </c>
      <c r="P1618" t="s">
        <v>306</v>
      </c>
      <c r="Q1618" s="164">
        <v>33247</v>
      </c>
      <c r="R1618" s="164">
        <v>33482</v>
      </c>
      <c r="S1618" s="164">
        <v>33482</v>
      </c>
      <c r="T1618" t="s">
        <v>635</v>
      </c>
      <c r="V1618" t="s">
        <v>4271</v>
      </c>
      <c r="W1618" t="s">
        <v>4272</v>
      </c>
      <c r="X1618" t="s">
        <v>4270</v>
      </c>
      <c r="Y1618" t="s">
        <v>4271</v>
      </c>
      <c r="Z1618" t="s">
        <v>4283</v>
      </c>
      <c r="AC1618" t="s">
        <v>341</v>
      </c>
      <c r="AD1618" s="176">
        <v>1.3</v>
      </c>
    </row>
    <row r="1619" spans="1:30" x14ac:dyDescent="0.35">
      <c r="A1619" t="s">
        <v>476</v>
      </c>
      <c r="B1619">
        <v>1084</v>
      </c>
      <c r="C1619" t="s">
        <v>4284</v>
      </c>
      <c r="D1619">
        <v>50300</v>
      </c>
      <c r="E1619" t="s">
        <v>4270</v>
      </c>
      <c r="F1619" t="s">
        <v>3812</v>
      </c>
      <c r="H1619">
        <v>2.4</v>
      </c>
      <c r="I1619">
        <v>2.1</v>
      </c>
      <c r="K1619" t="s">
        <v>404</v>
      </c>
      <c r="L1619" t="s">
        <v>410</v>
      </c>
      <c r="M1619" t="s">
        <v>398</v>
      </c>
      <c r="N1619" t="s">
        <v>634</v>
      </c>
      <c r="O1619">
        <v>2</v>
      </c>
      <c r="P1619" t="s">
        <v>306</v>
      </c>
      <c r="Q1619" s="164">
        <v>41978</v>
      </c>
      <c r="R1619" s="164">
        <v>41771</v>
      </c>
      <c r="S1619" s="164">
        <v>41883</v>
      </c>
      <c r="T1619" t="s">
        <v>635</v>
      </c>
      <c r="V1619" t="s">
        <v>4271</v>
      </c>
      <c r="W1619" t="s">
        <v>4272</v>
      </c>
      <c r="X1619" t="s">
        <v>4270</v>
      </c>
      <c r="Y1619" t="s">
        <v>4271</v>
      </c>
      <c r="Z1619" t="s">
        <v>4285</v>
      </c>
      <c r="AC1619" t="s">
        <v>341</v>
      </c>
      <c r="AD1619" s="176">
        <v>1.3</v>
      </c>
    </row>
    <row r="1620" spans="1:30" x14ac:dyDescent="0.35">
      <c r="A1620" t="s">
        <v>482</v>
      </c>
      <c r="B1620">
        <v>1046</v>
      </c>
      <c r="C1620" t="s">
        <v>4275</v>
      </c>
      <c r="D1620">
        <v>50300</v>
      </c>
      <c r="E1620" t="s">
        <v>4270</v>
      </c>
      <c r="F1620" t="s">
        <v>3812</v>
      </c>
      <c r="H1620">
        <v>2.4</v>
      </c>
      <c r="I1620">
        <v>2.1</v>
      </c>
      <c r="K1620" t="s">
        <v>404</v>
      </c>
      <c r="L1620" t="s">
        <v>410</v>
      </c>
      <c r="M1620" t="s">
        <v>398</v>
      </c>
      <c r="N1620" t="s">
        <v>634</v>
      </c>
      <c r="O1620">
        <v>2</v>
      </c>
      <c r="P1620" t="s">
        <v>306</v>
      </c>
      <c r="Q1620" t="s">
        <v>4286</v>
      </c>
      <c r="R1620" s="164">
        <v>36207</v>
      </c>
      <c r="S1620" s="164">
        <v>36207</v>
      </c>
      <c r="T1620" t="s">
        <v>635</v>
      </c>
      <c r="V1620" t="s">
        <v>4271</v>
      </c>
      <c r="W1620" t="s">
        <v>4272</v>
      </c>
      <c r="X1620" t="s">
        <v>4270</v>
      </c>
      <c r="Y1620" t="s">
        <v>4271</v>
      </c>
      <c r="Z1620" t="s">
        <v>4287</v>
      </c>
      <c r="AC1620" t="s">
        <v>341</v>
      </c>
      <c r="AD1620" s="176">
        <v>1.3</v>
      </c>
    </row>
    <row r="1621" spans="1:30" x14ac:dyDescent="0.35">
      <c r="A1621" t="s">
        <v>432</v>
      </c>
      <c r="B1621">
        <v>1060</v>
      </c>
      <c r="C1621" t="s">
        <v>4270</v>
      </c>
      <c r="D1621">
        <v>50300</v>
      </c>
      <c r="E1621" t="s">
        <v>4270</v>
      </c>
      <c r="F1621" t="s">
        <v>3812</v>
      </c>
      <c r="H1621">
        <v>2.4</v>
      </c>
      <c r="I1621">
        <v>2.1</v>
      </c>
      <c r="K1621" t="s">
        <v>404</v>
      </c>
      <c r="L1621" t="s">
        <v>410</v>
      </c>
      <c r="M1621" t="s">
        <v>398</v>
      </c>
      <c r="N1621" t="s">
        <v>634</v>
      </c>
      <c r="O1621">
        <v>2</v>
      </c>
      <c r="P1621" t="s">
        <v>306</v>
      </c>
      <c r="Q1621" s="164">
        <v>35804</v>
      </c>
      <c r="R1621" s="164">
        <v>36039</v>
      </c>
      <c r="S1621" s="164">
        <v>36039</v>
      </c>
      <c r="T1621" t="s">
        <v>635</v>
      </c>
      <c r="V1621" t="s">
        <v>4271</v>
      </c>
      <c r="W1621" t="s">
        <v>4272</v>
      </c>
      <c r="X1621" t="s">
        <v>4270</v>
      </c>
      <c r="Y1621" t="s">
        <v>4271</v>
      </c>
      <c r="Z1621" t="s">
        <v>4288</v>
      </c>
      <c r="AC1621" t="s">
        <v>341</v>
      </c>
      <c r="AD1621" s="176">
        <v>1.3</v>
      </c>
    </row>
    <row r="1622" spans="1:30" x14ac:dyDescent="0.35">
      <c r="A1622" t="s">
        <v>584</v>
      </c>
      <c r="B1622">
        <v>1091</v>
      </c>
      <c r="C1622" t="s">
        <v>4270</v>
      </c>
      <c r="D1622">
        <v>50300</v>
      </c>
      <c r="E1622" t="s">
        <v>4270</v>
      </c>
      <c r="F1622" t="s">
        <v>3812</v>
      </c>
      <c r="H1622">
        <v>2.4</v>
      </c>
      <c r="I1622">
        <v>2.1</v>
      </c>
      <c r="K1622" t="s">
        <v>404</v>
      </c>
      <c r="L1622" t="s">
        <v>410</v>
      </c>
      <c r="M1622" t="s">
        <v>398</v>
      </c>
      <c r="N1622" t="s">
        <v>634</v>
      </c>
      <c r="O1622">
        <v>2</v>
      </c>
      <c r="P1622" t="s">
        <v>306</v>
      </c>
      <c r="Q1622" s="164">
        <v>35804</v>
      </c>
      <c r="R1622" s="164">
        <v>36039</v>
      </c>
      <c r="S1622" s="164">
        <v>36039</v>
      </c>
      <c r="T1622" t="s">
        <v>635</v>
      </c>
      <c r="V1622" t="s">
        <v>4271</v>
      </c>
      <c r="W1622" t="s">
        <v>4272</v>
      </c>
      <c r="X1622" t="s">
        <v>4270</v>
      </c>
      <c r="Y1622" t="s">
        <v>4271</v>
      </c>
      <c r="Z1622" t="s">
        <v>4289</v>
      </c>
      <c r="AC1622" t="s">
        <v>341</v>
      </c>
      <c r="AD1622" s="176">
        <v>1.3</v>
      </c>
    </row>
    <row r="1623" spans="1:30" x14ac:dyDescent="0.35">
      <c r="A1623" t="s">
        <v>584</v>
      </c>
      <c r="B1623">
        <v>1092</v>
      </c>
      <c r="C1623" t="s">
        <v>4290</v>
      </c>
      <c r="D1623">
        <v>50300</v>
      </c>
      <c r="E1623" t="s">
        <v>4270</v>
      </c>
      <c r="F1623" t="s">
        <v>3812</v>
      </c>
      <c r="H1623">
        <v>2.4</v>
      </c>
      <c r="I1623">
        <v>2.1</v>
      </c>
      <c r="K1623" t="s">
        <v>404</v>
      </c>
      <c r="L1623" t="s">
        <v>410</v>
      </c>
      <c r="M1623" t="s">
        <v>398</v>
      </c>
      <c r="N1623" t="s">
        <v>634</v>
      </c>
      <c r="O1623">
        <v>2</v>
      </c>
      <c r="P1623" t="s">
        <v>306</v>
      </c>
      <c r="Q1623" s="164">
        <v>35804</v>
      </c>
      <c r="R1623" s="164">
        <v>36039</v>
      </c>
      <c r="S1623" s="164">
        <v>36039</v>
      </c>
      <c r="T1623" t="s">
        <v>635</v>
      </c>
      <c r="V1623" t="s">
        <v>4271</v>
      </c>
      <c r="W1623" t="s">
        <v>4272</v>
      </c>
      <c r="X1623" t="s">
        <v>4270</v>
      </c>
      <c r="Y1623" t="s">
        <v>4271</v>
      </c>
      <c r="Z1623" t="s">
        <v>4291</v>
      </c>
      <c r="AC1623" t="s">
        <v>341</v>
      </c>
      <c r="AD1623" s="176">
        <v>1.3</v>
      </c>
    </row>
    <row r="1624" spans="1:30" x14ac:dyDescent="0.35">
      <c r="A1624" t="s">
        <v>403</v>
      </c>
      <c r="B1624">
        <v>1036</v>
      </c>
      <c r="C1624" t="s">
        <v>4275</v>
      </c>
      <c r="D1624">
        <v>50300</v>
      </c>
      <c r="E1624" t="s">
        <v>4270</v>
      </c>
      <c r="F1624" t="s">
        <v>3812</v>
      </c>
      <c r="H1624">
        <v>2.4</v>
      </c>
      <c r="I1624">
        <v>2.1</v>
      </c>
      <c r="K1624" t="s">
        <v>296</v>
      </c>
      <c r="L1624" t="s">
        <v>410</v>
      </c>
      <c r="M1624" t="s">
        <v>398</v>
      </c>
      <c r="N1624" t="s">
        <v>634</v>
      </c>
      <c r="O1624">
        <v>2</v>
      </c>
      <c r="P1624" t="s">
        <v>306</v>
      </c>
      <c r="Q1624" t="s">
        <v>4292</v>
      </c>
      <c r="R1624" s="164">
        <v>36067</v>
      </c>
      <c r="T1624" t="s">
        <v>635</v>
      </c>
      <c r="V1624" t="s">
        <v>4271</v>
      </c>
      <c r="W1624" t="s">
        <v>4272</v>
      </c>
      <c r="X1624" t="s">
        <v>4270</v>
      </c>
      <c r="Y1624" t="s">
        <v>4271</v>
      </c>
      <c r="Z1624" t="s">
        <v>4293</v>
      </c>
      <c r="AC1624" t="s">
        <v>341</v>
      </c>
      <c r="AD1624" s="176">
        <v>1.3</v>
      </c>
    </row>
    <row r="1625" spans="1:30" x14ac:dyDescent="0.35">
      <c r="A1625" t="s">
        <v>494</v>
      </c>
      <c r="B1625">
        <v>1055</v>
      </c>
      <c r="C1625" t="s">
        <v>4270</v>
      </c>
      <c r="D1625">
        <v>50300</v>
      </c>
      <c r="E1625" t="s">
        <v>4270</v>
      </c>
      <c r="F1625" t="s">
        <v>3812</v>
      </c>
      <c r="H1625">
        <v>2.4</v>
      </c>
      <c r="I1625">
        <v>2.1</v>
      </c>
      <c r="K1625" t="s">
        <v>404</v>
      </c>
      <c r="L1625" t="s">
        <v>410</v>
      </c>
      <c r="M1625" t="s">
        <v>398</v>
      </c>
      <c r="N1625" t="s">
        <v>634</v>
      </c>
      <c r="O1625">
        <v>2</v>
      </c>
      <c r="P1625" t="s">
        <v>306</v>
      </c>
      <c r="Q1625" s="164">
        <v>32517</v>
      </c>
      <c r="R1625" s="164">
        <v>32752</v>
      </c>
      <c r="S1625" s="164">
        <v>32752</v>
      </c>
      <c r="T1625" t="s">
        <v>635</v>
      </c>
      <c r="V1625" t="s">
        <v>4271</v>
      </c>
      <c r="W1625" t="s">
        <v>4272</v>
      </c>
      <c r="X1625" t="s">
        <v>4270</v>
      </c>
      <c r="Y1625" t="s">
        <v>4271</v>
      </c>
      <c r="Z1625" t="s">
        <v>4294</v>
      </c>
      <c r="AC1625" t="s">
        <v>341</v>
      </c>
      <c r="AD1625" s="176">
        <v>1.3</v>
      </c>
    </row>
    <row r="1626" spans="1:30" x14ac:dyDescent="0.35">
      <c r="A1626" t="s">
        <v>414</v>
      </c>
      <c r="B1626">
        <v>1050</v>
      </c>
      <c r="C1626" t="s">
        <v>4275</v>
      </c>
      <c r="D1626">
        <v>50300</v>
      </c>
      <c r="E1626" t="s">
        <v>4270</v>
      </c>
      <c r="F1626" t="s">
        <v>3812</v>
      </c>
      <c r="H1626">
        <v>2.4</v>
      </c>
      <c r="I1626">
        <v>2.1</v>
      </c>
      <c r="K1626" t="s">
        <v>404</v>
      </c>
      <c r="L1626" t="s">
        <v>410</v>
      </c>
      <c r="M1626" t="s">
        <v>398</v>
      </c>
      <c r="N1626" t="s">
        <v>634</v>
      </c>
      <c r="O1626">
        <v>2</v>
      </c>
      <c r="P1626" t="s">
        <v>306</v>
      </c>
      <c r="Q1626" t="s">
        <v>4295</v>
      </c>
      <c r="R1626" s="164">
        <v>39374</v>
      </c>
      <c r="S1626" s="164">
        <v>39374</v>
      </c>
      <c r="T1626" t="s">
        <v>635</v>
      </c>
      <c r="V1626" t="s">
        <v>4271</v>
      </c>
      <c r="W1626" t="s">
        <v>4272</v>
      </c>
      <c r="X1626" t="s">
        <v>4270</v>
      </c>
      <c r="Y1626" t="s">
        <v>4271</v>
      </c>
      <c r="Z1626" t="s">
        <v>4296</v>
      </c>
      <c r="AC1626" t="s">
        <v>341</v>
      </c>
      <c r="AD1626" s="176">
        <v>1.3</v>
      </c>
    </row>
    <row r="1627" spans="1:30" x14ac:dyDescent="0.35">
      <c r="A1627" t="s">
        <v>414</v>
      </c>
      <c r="B1627">
        <v>1113</v>
      </c>
      <c r="C1627" t="s">
        <v>4297</v>
      </c>
      <c r="D1627">
        <v>50300</v>
      </c>
      <c r="E1627" t="s">
        <v>4270</v>
      </c>
      <c r="F1627" t="s">
        <v>3812</v>
      </c>
      <c r="H1627">
        <v>2.4</v>
      </c>
      <c r="I1627">
        <v>2.1</v>
      </c>
      <c r="K1627" t="s">
        <v>295</v>
      </c>
      <c r="L1627" t="s">
        <v>753</v>
      </c>
      <c r="M1627" t="s">
        <v>398</v>
      </c>
      <c r="N1627" t="s">
        <v>634</v>
      </c>
      <c r="O1627">
        <v>2</v>
      </c>
      <c r="P1627" t="s">
        <v>977</v>
      </c>
      <c r="Q1627" s="164">
        <v>31048</v>
      </c>
      <c r="R1627" s="164">
        <v>31048</v>
      </c>
      <c r="S1627" s="164">
        <v>34943</v>
      </c>
      <c r="T1627" t="s">
        <v>635</v>
      </c>
      <c r="V1627" t="s">
        <v>4271</v>
      </c>
      <c r="W1627" t="s">
        <v>4272</v>
      </c>
      <c r="X1627" t="s">
        <v>4270</v>
      </c>
      <c r="Y1627" t="s">
        <v>4271</v>
      </c>
      <c r="Z1627" t="s">
        <v>4298</v>
      </c>
      <c r="AC1627" t="s">
        <v>341</v>
      </c>
      <c r="AD1627" s="176">
        <v>1.3</v>
      </c>
    </row>
    <row r="1628" spans="1:30" x14ac:dyDescent="0.35">
      <c r="A1628" t="s">
        <v>419</v>
      </c>
      <c r="B1628">
        <v>2001</v>
      </c>
      <c r="C1628" t="s">
        <v>4299</v>
      </c>
      <c r="D1628">
        <v>50300</v>
      </c>
      <c r="E1628" t="s">
        <v>4270</v>
      </c>
      <c r="F1628" t="s">
        <v>3812</v>
      </c>
      <c r="H1628">
        <v>2.4</v>
      </c>
      <c r="I1628">
        <v>2.1</v>
      </c>
      <c r="K1628" t="s">
        <v>404</v>
      </c>
      <c r="L1628" t="s">
        <v>753</v>
      </c>
      <c r="M1628" t="s">
        <v>398</v>
      </c>
      <c r="N1628" t="s">
        <v>634</v>
      </c>
      <c r="O1628">
        <v>2</v>
      </c>
      <c r="P1628" t="s">
        <v>306</v>
      </c>
      <c r="Q1628" s="164">
        <v>34708</v>
      </c>
      <c r="R1628" s="164">
        <v>34943</v>
      </c>
      <c r="S1628" s="164">
        <v>39217</v>
      </c>
      <c r="T1628" t="s">
        <v>635</v>
      </c>
      <c r="V1628" t="s">
        <v>4271</v>
      </c>
      <c r="W1628" t="s">
        <v>4272</v>
      </c>
      <c r="X1628" t="s">
        <v>4270</v>
      </c>
      <c r="Y1628" t="s">
        <v>4271</v>
      </c>
      <c r="Z1628" t="s">
        <v>4300</v>
      </c>
      <c r="AC1628" t="s">
        <v>341</v>
      </c>
      <c r="AD1628" s="176">
        <v>1.3</v>
      </c>
    </row>
    <row r="1629" spans="1:30" x14ac:dyDescent="0.35">
      <c r="A1629" t="s">
        <v>454</v>
      </c>
      <c r="B1629">
        <v>1018</v>
      </c>
      <c r="C1629" t="s">
        <v>4301</v>
      </c>
      <c r="D1629">
        <v>50303</v>
      </c>
      <c r="E1629" t="s">
        <v>4302</v>
      </c>
      <c r="F1629" t="s">
        <v>3812</v>
      </c>
      <c r="H1629">
        <v>2</v>
      </c>
      <c r="I1629">
        <v>2.2000000000000002</v>
      </c>
      <c r="K1629" t="s">
        <v>404</v>
      </c>
      <c r="L1629" t="s">
        <v>410</v>
      </c>
      <c r="M1629" t="s">
        <v>398</v>
      </c>
      <c r="N1629" t="s">
        <v>634</v>
      </c>
      <c r="O1629">
        <v>2</v>
      </c>
      <c r="P1629" t="s">
        <v>306</v>
      </c>
      <c r="Q1629" s="164">
        <v>33240</v>
      </c>
      <c r="R1629" s="164">
        <v>33270</v>
      </c>
      <c r="S1629" s="164">
        <v>33270</v>
      </c>
      <c r="T1629" t="s">
        <v>4303</v>
      </c>
      <c r="V1629" t="s">
        <v>4304</v>
      </c>
      <c r="W1629" t="s">
        <v>4305</v>
      </c>
      <c r="X1629" t="s">
        <v>4302</v>
      </c>
      <c r="Y1629" t="s">
        <v>4304</v>
      </c>
      <c r="Z1629" t="s">
        <v>4306</v>
      </c>
      <c r="AC1629" t="s">
        <v>341</v>
      </c>
      <c r="AD1629" s="176">
        <v>1</v>
      </c>
    </row>
    <row r="1630" spans="1:30" x14ac:dyDescent="0.35">
      <c r="A1630" t="s">
        <v>454</v>
      </c>
      <c r="B1630">
        <v>1019</v>
      </c>
      <c r="C1630" t="s">
        <v>4301</v>
      </c>
      <c r="D1630">
        <v>50303</v>
      </c>
      <c r="E1630" t="s">
        <v>4302</v>
      </c>
      <c r="F1630" t="s">
        <v>3812</v>
      </c>
      <c r="H1630">
        <v>2</v>
      </c>
      <c r="I1630">
        <v>2.2000000000000002</v>
      </c>
      <c r="K1630" t="s">
        <v>404</v>
      </c>
      <c r="L1630" t="s">
        <v>410</v>
      </c>
      <c r="M1630" t="s">
        <v>398</v>
      </c>
      <c r="N1630" t="s">
        <v>634</v>
      </c>
      <c r="O1630">
        <v>2</v>
      </c>
      <c r="P1630" t="s">
        <v>1</v>
      </c>
      <c r="Q1630" s="164">
        <v>30508</v>
      </c>
      <c r="R1630" s="164">
        <v>30627</v>
      </c>
      <c r="S1630" s="164">
        <v>30627</v>
      </c>
      <c r="T1630" t="s">
        <v>4303</v>
      </c>
      <c r="V1630" t="s">
        <v>4304</v>
      </c>
      <c r="W1630" t="s">
        <v>4305</v>
      </c>
      <c r="X1630" t="s">
        <v>4302</v>
      </c>
      <c r="Y1630" t="s">
        <v>4304</v>
      </c>
      <c r="Z1630" t="s">
        <v>4307</v>
      </c>
      <c r="AC1630" t="s">
        <v>341</v>
      </c>
      <c r="AD1630" s="176">
        <v>1</v>
      </c>
    </row>
    <row r="1631" spans="1:30" x14ac:dyDescent="0.35">
      <c r="A1631" t="s">
        <v>454</v>
      </c>
      <c r="B1631">
        <v>1020</v>
      </c>
      <c r="C1631" t="s">
        <v>4308</v>
      </c>
      <c r="D1631">
        <v>50303</v>
      </c>
      <c r="E1631" t="s">
        <v>4302</v>
      </c>
      <c r="F1631" t="s">
        <v>3812</v>
      </c>
      <c r="H1631">
        <v>2</v>
      </c>
      <c r="I1631">
        <v>2.2000000000000002</v>
      </c>
      <c r="K1631" t="s">
        <v>404</v>
      </c>
      <c r="L1631" t="s">
        <v>410</v>
      </c>
      <c r="M1631" t="s">
        <v>398</v>
      </c>
      <c r="N1631" t="s">
        <v>634</v>
      </c>
      <c r="O1631">
        <v>2</v>
      </c>
      <c r="P1631" t="s">
        <v>306</v>
      </c>
      <c r="Q1631" s="164">
        <v>33240</v>
      </c>
      <c r="R1631" s="164">
        <v>33270</v>
      </c>
      <c r="S1631" s="164">
        <v>33270</v>
      </c>
      <c r="T1631" t="s">
        <v>4303</v>
      </c>
      <c r="V1631" t="s">
        <v>4304</v>
      </c>
      <c r="W1631" t="s">
        <v>4305</v>
      </c>
      <c r="X1631" t="s">
        <v>4302</v>
      </c>
      <c r="Y1631" t="s">
        <v>4304</v>
      </c>
      <c r="Z1631" t="s">
        <v>4309</v>
      </c>
      <c r="AC1631" t="s">
        <v>341</v>
      </c>
      <c r="AD1631" s="176">
        <v>1</v>
      </c>
    </row>
    <row r="1632" spans="1:30" x14ac:dyDescent="0.35">
      <c r="A1632" t="s">
        <v>454</v>
      </c>
      <c r="B1632">
        <v>1021</v>
      </c>
      <c r="C1632" t="s">
        <v>4308</v>
      </c>
      <c r="D1632">
        <v>50303</v>
      </c>
      <c r="E1632" t="s">
        <v>4302</v>
      </c>
      <c r="F1632" t="s">
        <v>3812</v>
      </c>
      <c r="H1632">
        <v>2</v>
      </c>
      <c r="I1632">
        <v>2.2000000000000002</v>
      </c>
      <c r="K1632" t="s">
        <v>404</v>
      </c>
      <c r="L1632" t="s">
        <v>410</v>
      </c>
      <c r="M1632" t="s">
        <v>398</v>
      </c>
      <c r="N1632" t="s">
        <v>634</v>
      </c>
      <c r="O1632">
        <v>2</v>
      </c>
      <c r="P1632" t="s">
        <v>1</v>
      </c>
      <c r="Q1632" s="164">
        <v>31415</v>
      </c>
      <c r="R1632" s="164">
        <v>31472</v>
      </c>
      <c r="S1632" s="164">
        <v>31472</v>
      </c>
      <c r="T1632" t="s">
        <v>4303</v>
      </c>
      <c r="V1632" t="s">
        <v>4304</v>
      </c>
      <c r="W1632" t="s">
        <v>4305</v>
      </c>
      <c r="X1632" t="s">
        <v>4302</v>
      </c>
      <c r="Y1632" t="s">
        <v>4304</v>
      </c>
      <c r="Z1632" t="s">
        <v>4310</v>
      </c>
      <c r="AC1632" t="s">
        <v>341</v>
      </c>
      <c r="AD1632" s="176">
        <v>1</v>
      </c>
    </row>
    <row r="1633" spans="1:31" x14ac:dyDescent="0.35">
      <c r="A1633" t="s">
        <v>454</v>
      </c>
      <c r="B1633">
        <v>1270</v>
      </c>
      <c r="C1633" t="s">
        <v>4302</v>
      </c>
      <c r="D1633">
        <v>50303</v>
      </c>
      <c r="E1633" t="s">
        <v>4302</v>
      </c>
      <c r="F1633" t="s">
        <v>3812</v>
      </c>
      <c r="H1633">
        <v>2</v>
      </c>
      <c r="I1633">
        <v>2.2000000000000002</v>
      </c>
      <c r="K1633" t="s">
        <v>404</v>
      </c>
      <c r="L1633" t="s">
        <v>753</v>
      </c>
      <c r="M1633" t="s">
        <v>398</v>
      </c>
      <c r="N1633" t="s">
        <v>634</v>
      </c>
      <c r="O1633">
        <v>2</v>
      </c>
      <c r="P1633" t="s">
        <v>306</v>
      </c>
      <c r="Q1633" s="164">
        <v>32517</v>
      </c>
      <c r="R1633" s="164">
        <v>32752</v>
      </c>
      <c r="S1633" s="164">
        <v>35309</v>
      </c>
      <c r="T1633" t="s">
        <v>4303</v>
      </c>
      <c r="V1633" t="s">
        <v>4304</v>
      </c>
      <c r="W1633" t="s">
        <v>4305</v>
      </c>
      <c r="X1633" t="s">
        <v>4302</v>
      </c>
      <c r="Y1633" t="s">
        <v>4304</v>
      </c>
      <c r="Z1633" t="s">
        <v>4311</v>
      </c>
      <c r="AC1633" t="s">
        <v>341</v>
      </c>
      <c r="AD1633" s="176">
        <v>1</v>
      </c>
    </row>
    <row r="1634" spans="1:31" x14ac:dyDescent="0.35">
      <c r="A1634" t="s">
        <v>291</v>
      </c>
      <c r="B1634">
        <v>1072</v>
      </c>
      <c r="C1634" t="s">
        <v>4312</v>
      </c>
      <c r="D1634">
        <v>50303</v>
      </c>
      <c r="E1634" t="s">
        <v>4302</v>
      </c>
      <c r="F1634" t="s">
        <v>3812</v>
      </c>
      <c r="H1634">
        <v>2</v>
      </c>
      <c r="I1634">
        <v>2.2000000000000002</v>
      </c>
      <c r="K1634" t="s">
        <v>404</v>
      </c>
      <c r="L1634" t="s">
        <v>410</v>
      </c>
      <c r="M1634" t="s">
        <v>398</v>
      </c>
      <c r="N1634" t="s">
        <v>634</v>
      </c>
      <c r="O1634">
        <v>2</v>
      </c>
      <c r="P1634" t="s">
        <v>1</v>
      </c>
      <c r="Q1634" s="164">
        <v>34708</v>
      </c>
      <c r="R1634" s="164">
        <v>34943</v>
      </c>
      <c r="S1634" s="164">
        <v>38231</v>
      </c>
      <c r="T1634" t="s">
        <v>4303</v>
      </c>
      <c r="V1634" t="s">
        <v>4304</v>
      </c>
      <c r="W1634" t="s">
        <v>4305</v>
      </c>
      <c r="X1634" t="s">
        <v>4302</v>
      </c>
      <c r="Y1634" t="s">
        <v>4304</v>
      </c>
      <c r="Z1634" t="s">
        <v>4313</v>
      </c>
      <c r="AC1634" t="s">
        <v>338</v>
      </c>
      <c r="AD1634" s="176">
        <v>1</v>
      </c>
    </row>
    <row r="1635" spans="1:31" x14ac:dyDescent="0.35">
      <c r="A1635" t="s">
        <v>305</v>
      </c>
      <c r="B1635">
        <v>1192</v>
      </c>
      <c r="C1635" t="s">
        <v>4302</v>
      </c>
      <c r="D1635">
        <v>50303</v>
      </c>
      <c r="E1635" t="s">
        <v>4302</v>
      </c>
      <c r="F1635" t="s">
        <v>3812</v>
      </c>
      <c r="H1635">
        <v>2</v>
      </c>
      <c r="I1635">
        <v>2.2000000000000002</v>
      </c>
      <c r="K1635" t="s">
        <v>404</v>
      </c>
      <c r="L1635" t="s">
        <v>753</v>
      </c>
      <c r="M1635" t="s">
        <v>398</v>
      </c>
      <c r="N1635" t="s">
        <v>634</v>
      </c>
      <c r="O1635">
        <v>2</v>
      </c>
      <c r="P1635" t="s">
        <v>306</v>
      </c>
      <c r="Q1635" s="164">
        <v>34708</v>
      </c>
      <c r="R1635" s="164">
        <v>34943</v>
      </c>
      <c r="S1635" s="164">
        <v>39189</v>
      </c>
      <c r="T1635" t="s">
        <v>4303</v>
      </c>
      <c r="V1635" t="s">
        <v>4304</v>
      </c>
      <c r="W1635" t="s">
        <v>4305</v>
      </c>
      <c r="X1635" t="s">
        <v>4302</v>
      </c>
      <c r="Y1635" t="s">
        <v>4304</v>
      </c>
      <c r="Z1635" t="s">
        <v>4314</v>
      </c>
      <c r="AC1635" t="s">
        <v>341</v>
      </c>
      <c r="AD1635" s="176">
        <v>1</v>
      </c>
    </row>
    <row r="1636" spans="1:31" x14ac:dyDescent="0.35">
      <c r="A1636" t="s">
        <v>324</v>
      </c>
      <c r="B1636">
        <v>1387</v>
      </c>
      <c r="C1636" t="s">
        <v>4315</v>
      </c>
      <c r="D1636">
        <v>50303</v>
      </c>
      <c r="E1636" t="s">
        <v>4302</v>
      </c>
      <c r="F1636" t="s">
        <v>3812</v>
      </c>
      <c r="G1636" s="163">
        <v>2720.52</v>
      </c>
      <c r="H1636">
        <v>2</v>
      </c>
      <c r="I1636">
        <v>2.2000000000000002</v>
      </c>
      <c r="J1636" t="s">
        <v>1</v>
      </c>
      <c r="K1636" t="s">
        <v>296</v>
      </c>
      <c r="L1636" t="s">
        <v>753</v>
      </c>
      <c r="M1636" t="s">
        <v>398</v>
      </c>
      <c r="N1636" t="s">
        <v>634</v>
      </c>
      <c r="O1636">
        <v>2</v>
      </c>
      <c r="P1636" t="s">
        <v>306</v>
      </c>
      <c r="Q1636" t="s">
        <v>4316</v>
      </c>
      <c r="R1636" s="164">
        <v>45292</v>
      </c>
      <c r="T1636" t="s">
        <v>4303</v>
      </c>
      <c r="V1636" t="s">
        <v>4304</v>
      </c>
      <c r="W1636" t="s">
        <v>4305</v>
      </c>
      <c r="X1636" t="s">
        <v>4302</v>
      </c>
      <c r="Y1636" t="s">
        <v>4304</v>
      </c>
      <c r="Z1636" t="s">
        <v>4317</v>
      </c>
      <c r="AA1636" t="s">
        <v>1</v>
      </c>
      <c r="AB1636" s="164">
        <v>45036</v>
      </c>
      <c r="AC1636" t="s">
        <v>341</v>
      </c>
      <c r="AD1636" s="176">
        <v>1</v>
      </c>
    </row>
    <row r="1637" spans="1:31" x14ac:dyDescent="0.35">
      <c r="A1637" t="s">
        <v>476</v>
      </c>
      <c r="B1637">
        <v>1186</v>
      </c>
      <c r="C1637" t="s">
        <v>4318</v>
      </c>
      <c r="D1637">
        <v>50303</v>
      </c>
      <c r="E1637" t="s">
        <v>4302</v>
      </c>
      <c r="F1637" t="s">
        <v>3812</v>
      </c>
      <c r="H1637">
        <v>2</v>
      </c>
      <c r="I1637">
        <v>2.2000000000000002</v>
      </c>
      <c r="K1637" t="s">
        <v>296</v>
      </c>
      <c r="L1637" t="s">
        <v>4319</v>
      </c>
      <c r="M1637" t="s">
        <v>398</v>
      </c>
      <c r="N1637" t="s">
        <v>634</v>
      </c>
      <c r="O1637">
        <v>2</v>
      </c>
      <c r="P1637" t="s">
        <v>306</v>
      </c>
      <c r="Q1637" s="164">
        <v>36169</v>
      </c>
      <c r="R1637" s="164">
        <v>36404</v>
      </c>
      <c r="T1637" t="s">
        <v>4303</v>
      </c>
      <c r="V1637" t="s">
        <v>4304</v>
      </c>
      <c r="W1637" t="s">
        <v>4305</v>
      </c>
      <c r="X1637" t="s">
        <v>4302</v>
      </c>
      <c r="Y1637" t="s">
        <v>4304</v>
      </c>
      <c r="Z1637" t="s">
        <v>4320</v>
      </c>
      <c r="AC1637" t="s">
        <v>341</v>
      </c>
      <c r="AD1637" s="176">
        <v>1</v>
      </c>
    </row>
    <row r="1638" spans="1:31" x14ac:dyDescent="0.35">
      <c r="A1638" t="s">
        <v>494</v>
      </c>
      <c r="B1638">
        <v>1160</v>
      </c>
      <c r="C1638" t="s">
        <v>4321</v>
      </c>
      <c r="D1638">
        <v>50303</v>
      </c>
      <c r="E1638" t="s">
        <v>4302</v>
      </c>
      <c r="F1638" t="s">
        <v>3812</v>
      </c>
      <c r="H1638">
        <v>2</v>
      </c>
      <c r="I1638">
        <v>2.2000000000000002</v>
      </c>
      <c r="K1638" t="s">
        <v>404</v>
      </c>
      <c r="L1638" t="s">
        <v>753</v>
      </c>
      <c r="M1638" t="s">
        <v>398</v>
      </c>
      <c r="N1638" t="s">
        <v>634</v>
      </c>
      <c r="O1638">
        <v>2</v>
      </c>
      <c r="P1638" t="s">
        <v>306</v>
      </c>
      <c r="Q1638" s="164">
        <v>35804</v>
      </c>
      <c r="R1638" s="164">
        <v>36039</v>
      </c>
      <c r="S1638" s="164">
        <v>40148</v>
      </c>
      <c r="T1638" t="s">
        <v>4303</v>
      </c>
      <c r="V1638" t="s">
        <v>4304</v>
      </c>
      <c r="W1638" t="s">
        <v>4305</v>
      </c>
      <c r="X1638" t="s">
        <v>4302</v>
      </c>
      <c r="Y1638" t="s">
        <v>4304</v>
      </c>
      <c r="Z1638" t="s">
        <v>4322</v>
      </c>
      <c r="AC1638" t="s">
        <v>341</v>
      </c>
      <c r="AD1638" s="176">
        <v>1</v>
      </c>
    </row>
    <row r="1639" spans="1:31" x14ac:dyDescent="0.35">
      <c r="A1639" t="s">
        <v>314</v>
      </c>
      <c r="B1639">
        <v>1014</v>
      </c>
      <c r="C1639" t="s">
        <v>4323</v>
      </c>
      <c r="D1639">
        <v>50303</v>
      </c>
      <c r="E1639" t="s">
        <v>4302</v>
      </c>
      <c r="F1639" t="s">
        <v>3812</v>
      </c>
      <c r="H1639">
        <v>2</v>
      </c>
      <c r="I1639">
        <v>2.2000000000000002</v>
      </c>
      <c r="K1639" t="s">
        <v>404</v>
      </c>
      <c r="L1639" t="s">
        <v>410</v>
      </c>
      <c r="M1639" t="s">
        <v>398</v>
      </c>
      <c r="N1639" t="s">
        <v>634</v>
      </c>
      <c r="O1639">
        <v>2</v>
      </c>
      <c r="P1639" t="s">
        <v>306</v>
      </c>
      <c r="Q1639" t="s">
        <v>1154</v>
      </c>
      <c r="R1639" s="164">
        <v>39189</v>
      </c>
      <c r="S1639" s="164">
        <v>39189</v>
      </c>
      <c r="T1639" t="s">
        <v>4303</v>
      </c>
      <c r="V1639" t="s">
        <v>4304</v>
      </c>
      <c r="W1639" t="s">
        <v>4305</v>
      </c>
      <c r="X1639" t="s">
        <v>4302</v>
      </c>
      <c r="Y1639" t="s">
        <v>4304</v>
      </c>
      <c r="Z1639" t="s">
        <v>4324</v>
      </c>
      <c r="AC1639" t="s">
        <v>341</v>
      </c>
      <c r="AD1639" s="176">
        <v>1</v>
      </c>
    </row>
    <row r="1640" spans="1:31" x14ac:dyDescent="0.35">
      <c r="A1640" t="s">
        <v>566</v>
      </c>
      <c r="B1640">
        <v>1049</v>
      </c>
      <c r="C1640" t="s">
        <v>4323</v>
      </c>
      <c r="D1640">
        <v>50303</v>
      </c>
      <c r="E1640" t="s">
        <v>4302</v>
      </c>
      <c r="F1640" t="s">
        <v>3812</v>
      </c>
      <c r="H1640">
        <v>2</v>
      </c>
      <c r="I1640">
        <v>2.2000000000000002</v>
      </c>
      <c r="K1640" t="s">
        <v>404</v>
      </c>
      <c r="L1640" t="s">
        <v>753</v>
      </c>
      <c r="M1640" t="s">
        <v>398</v>
      </c>
      <c r="N1640" t="s">
        <v>634</v>
      </c>
      <c r="O1640">
        <v>2</v>
      </c>
      <c r="P1640" t="s">
        <v>306</v>
      </c>
      <c r="Q1640" s="164">
        <v>39825</v>
      </c>
      <c r="R1640" s="164">
        <v>40148</v>
      </c>
      <c r="S1640" s="164">
        <v>40148</v>
      </c>
      <c r="T1640" t="s">
        <v>4303</v>
      </c>
      <c r="V1640" t="s">
        <v>4304</v>
      </c>
      <c r="W1640" t="s">
        <v>4305</v>
      </c>
      <c r="X1640" t="s">
        <v>4302</v>
      </c>
      <c r="Y1640" t="s">
        <v>4304</v>
      </c>
      <c r="Z1640" t="s">
        <v>4325</v>
      </c>
      <c r="AC1640" t="s">
        <v>341</v>
      </c>
      <c r="AD1640" s="176">
        <v>1</v>
      </c>
    </row>
    <row r="1641" spans="1:31" x14ac:dyDescent="0.35">
      <c r="A1641" t="s">
        <v>566</v>
      </c>
      <c r="B1641">
        <v>1083</v>
      </c>
      <c r="C1641" t="s">
        <v>4326</v>
      </c>
      <c r="D1641">
        <v>50303</v>
      </c>
      <c r="E1641" t="s">
        <v>4302</v>
      </c>
      <c r="F1641" t="s">
        <v>3812</v>
      </c>
      <c r="H1641">
        <v>2</v>
      </c>
      <c r="I1641">
        <v>2.2000000000000002</v>
      </c>
      <c r="K1641" t="s">
        <v>404</v>
      </c>
      <c r="L1641" t="s">
        <v>753</v>
      </c>
      <c r="M1641" t="s">
        <v>398</v>
      </c>
      <c r="N1641" t="s">
        <v>634</v>
      </c>
      <c r="O1641">
        <v>2</v>
      </c>
      <c r="P1641" t="s">
        <v>306</v>
      </c>
      <c r="Q1641" t="s">
        <v>4327</v>
      </c>
      <c r="R1641" s="164">
        <v>30284</v>
      </c>
      <c r="S1641" s="164">
        <v>33117</v>
      </c>
      <c r="T1641" t="s">
        <v>4303</v>
      </c>
      <c r="V1641" t="s">
        <v>4304</v>
      </c>
      <c r="W1641" t="s">
        <v>4305</v>
      </c>
      <c r="X1641" t="s">
        <v>4302</v>
      </c>
      <c r="Y1641" t="s">
        <v>4304</v>
      </c>
      <c r="Z1641" t="s">
        <v>4328</v>
      </c>
      <c r="AC1641" t="s">
        <v>341</v>
      </c>
      <c r="AD1641" s="176">
        <v>1</v>
      </c>
    </row>
    <row r="1642" spans="1:31" x14ac:dyDescent="0.35">
      <c r="A1642" t="s">
        <v>566</v>
      </c>
      <c r="B1642">
        <v>1203</v>
      </c>
      <c r="C1642" t="s">
        <v>4329</v>
      </c>
      <c r="D1642">
        <v>50310</v>
      </c>
      <c r="E1642" t="s">
        <v>4330</v>
      </c>
      <c r="F1642" t="s">
        <v>3812</v>
      </c>
      <c r="H1642" s="174">
        <f t="shared" ref="H1642:H1672" si="64">AD1642</f>
        <v>1</v>
      </c>
      <c r="I1642">
        <v>2</v>
      </c>
      <c r="K1642" t="s">
        <v>404</v>
      </c>
      <c r="L1642" t="s">
        <v>753</v>
      </c>
      <c r="M1642" t="s">
        <v>398</v>
      </c>
      <c r="N1642" t="s">
        <v>634</v>
      </c>
      <c r="O1642">
        <v>2</v>
      </c>
      <c r="P1642" t="s">
        <v>306</v>
      </c>
      <c r="Q1642" s="164">
        <v>37630</v>
      </c>
      <c r="R1642" s="164">
        <v>37865</v>
      </c>
      <c r="S1642" s="164">
        <v>44743</v>
      </c>
      <c r="T1642" t="s">
        <v>4331</v>
      </c>
      <c r="V1642" t="s">
        <v>4332</v>
      </c>
      <c r="W1642" t="s">
        <v>4333</v>
      </c>
      <c r="X1642" t="s">
        <v>4330</v>
      </c>
      <c r="Y1642" t="s">
        <v>4332</v>
      </c>
      <c r="Z1642" t="s">
        <v>4334</v>
      </c>
      <c r="AC1642" t="s">
        <v>341</v>
      </c>
      <c r="AD1642" s="176">
        <v>1</v>
      </c>
      <c r="AE1642" s="177" t="s">
        <v>16954</v>
      </c>
    </row>
    <row r="1643" spans="1:31" x14ac:dyDescent="0.35">
      <c r="A1643" t="s">
        <v>454</v>
      </c>
      <c r="B1643">
        <v>1043</v>
      </c>
      <c r="C1643" t="s">
        <v>4335</v>
      </c>
      <c r="D1643">
        <v>50400</v>
      </c>
      <c r="E1643" t="s">
        <v>4336</v>
      </c>
      <c r="F1643" t="s">
        <v>3812</v>
      </c>
      <c r="H1643" s="174">
        <f t="shared" si="64"/>
        <v>1</v>
      </c>
      <c r="I1643">
        <v>2.2999999999999998</v>
      </c>
      <c r="K1643" t="s">
        <v>404</v>
      </c>
      <c r="L1643" t="s">
        <v>2197</v>
      </c>
      <c r="M1643" t="s">
        <v>398</v>
      </c>
      <c r="N1643" t="s">
        <v>641</v>
      </c>
      <c r="O1643">
        <v>2</v>
      </c>
      <c r="P1643" t="s">
        <v>306</v>
      </c>
      <c r="Q1643" s="164">
        <v>35442</v>
      </c>
      <c r="R1643" s="164">
        <v>35765</v>
      </c>
      <c r="S1643" s="164">
        <v>35765</v>
      </c>
      <c r="T1643" t="s">
        <v>642</v>
      </c>
      <c r="V1643" t="s">
        <v>4337</v>
      </c>
      <c r="W1643" t="s">
        <v>4338</v>
      </c>
      <c r="X1643" t="s">
        <v>4336</v>
      </c>
      <c r="Y1643" t="s">
        <v>4337</v>
      </c>
      <c r="Z1643" t="s">
        <v>4339</v>
      </c>
      <c r="AC1643" t="s">
        <v>341</v>
      </c>
      <c r="AD1643" s="176">
        <v>1</v>
      </c>
      <c r="AE1643" s="177" t="s">
        <v>16954</v>
      </c>
    </row>
    <row r="1644" spans="1:31" x14ac:dyDescent="0.35">
      <c r="A1644" t="s">
        <v>454</v>
      </c>
      <c r="B1644">
        <v>1044</v>
      </c>
      <c r="C1644" t="s">
        <v>4340</v>
      </c>
      <c r="D1644">
        <v>50400</v>
      </c>
      <c r="E1644" t="s">
        <v>4336</v>
      </c>
      <c r="F1644" t="s">
        <v>3812</v>
      </c>
      <c r="H1644" s="174">
        <f t="shared" si="64"/>
        <v>1</v>
      </c>
      <c r="I1644">
        <v>2.2999999999999998</v>
      </c>
      <c r="K1644" t="s">
        <v>404</v>
      </c>
      <c r="L1644" t="s">
        <v>753</v>
      </c>
      <c r="M1644" t="s">
        <v>398</v>
      </c>
      <c r="N1644" t="s">
        <v>641</v>
      </c>
      <c r="O1644">
        <v>2</v>
      </c>
      <c r="P1644" t="s">
        <v>1</v>
      </c>
      <c r="Q1644" s="164">
        <v>31415</v>
      </c>
      <c r="R1644" s="164">
        <v>31472</v>
      </c>
      <c r="S1644" s="164">
        <v>31472</v>
      </c>
      <c r="T1644" t="s">
        <v>642</v>
      </c>
      <c r="V1644" t="s">
        <v>4337</v>
      </c>
      <c r="W1644" t="s">
        <v>4338</v>
      </c>
      <c r="X1644" t="s">
        <v>4336</v>
      </c>
      <c r="Y1644" t="s">
        <v>4337</v>
      </c>
      <c r="Z1644" t="s">
        <v>4341</v>
      </c>
      <c r="AC1644" t="s">
        <v>341</v>
      </c>
      <c r="AD1644" s="176">
        <v>1</v>
      </c>
      <c r="AE1644" s="177" t="s">
        <v>16954</v>
      </c>
    </row>
    <row r="1645" spans="1:31" x14ac:dyDescent="0.35">
      <c r="A1645" t="s">
        <v>317</v>
      </c>
      <c r="B1645">
        <v>1014</v>
      </c>
      <c r="C1645" t="s">
        <v>4336</v>
      </c>
      <c r="D1645">
        <v>50400</v>
      </c>
      <c r="E1645" t="s">
        <v>4336</v>
      </c>
      <c r="F1645" t="s">
        <v>3812</v>
      </c>
      <c r="H1645" s="174">
        <f t="shared" si="64"/>
        <v>1</v>
      </c>
      <c r="I1645">
        <v>2.2999999999999998</v>
      </c>
      <c r="K1645" t="s">
        <v>404</v>
      </c>
      <c r="L1645" t="s">
        <v>410</v>
      </c>
      <c r="M1645" t="s">
        <v>398</v>
      </c>
      <c r="N1645" t="s">
        <v>641</v>
      </c>
      <c r="O1645">
        <v>2</v>
      </c>
      <c r="P1645" t="s">
        <v>306</v>
      </c>
      <c r="Q1645" s="164">
        <v>37995</v>
      </c>
      <c r="R1645" s="164">
        <v>38231</v>
      </c>
      <c r="S1645" s="164">
        <v>38231</v>
      </c>
      <c r="T1645" t="s">
        <v>642</v>
      </c>
      <c r="V1645" t="s">
        <v>4337</v>
      </c>
      <c r="W1645" t="s">
        <v>4338</v>
      </c>
      <c r="X1645" t="s">
        <v>4336</v>
      </c>
      <c r="Y1645" t="s">
        <v>4337</v>
      </c>
      <c r="Z1645" t="s">
        <v>4342</v>
      </c>
      <c r="AC1645" t="s">
        <v>341</v>
      </c>
      <c r="AD1645" s="176">
        <v>1</v>
      </c>
      <c r="AE1645" s="177" t="s">
        <v>16954</v>
      </c>
    </row>
    <row r="1646" spans="1:31" x14ac:dyDescent="0.35">
      <c r="A1646" t="s">
        <v>317</v>
      </c>
      <c r="B1646">
        <v>1063</v>
      </c>
      <c r="C1646" t="s">
        <v>4343</v>
      </c>
      <c r="D1646">
        <v>50400</v>
      </c>
      <c r="E1646" t="s">
        <v>4336</v>
      </c>
      <c r="F1646" t="s">
        <v>3812</v>
      </c>
      <c r="H1646" s="174">
        <f t="shared" si="64"/>
        <v>1</v>
      </c>
      <c r="I1646">
        <v>2.2999999999999998</v>
      </c>
      <c r="K1646" t="s">
        <v>404</v>
      </c>
      <c r="L1646" t="s">
        <v>753</v>
      </c>
      <c r="M1646" t="s">
        <v>398</v>
      </c>
      <c r="N1646" t="s">
        <v>641</v>
      </c>
      <c r="O1646">
        <v>2</v>
      </c>
      <c r="P1646" t="s">
        <v>306</v>
      </c>
      <c r="Q1646" s="164">
        <v>30595</v>
      </c>
      <c r="R1646" s="164">
        <v>30477</v>
      </c>
      <c r="S1646" s="164">
        <v>33269</v>
      </c>
      <c r="T1646" t="s">
        <v>642</v>
      </c>
      <c r="V1646" t="s">
        <v>4337</v>
      </c>
      <c r="W1646" t="s">
        <v>4338</v>
      </c>
      <c r="X1646" t="s">
        <v>4336</v>
      </c>
      <c r="Y1646" t="s">
        <v>4337</v>
      </c>
      <c r="Z1646" t="s">
        <v>4344</v>
      </c>
      <c r="AC1646" t="s">
        <v>341</v>
      </c>
      <c r="AD1646" s="176">
        <v>1</v>
      </c>
      <c r="AE1646" s="177" t="s">
        <v>16954</v>
      </c>
    </row>
    <row r="1647" spans="1:31" x14ac:dyDescent="0.35">
      <c r="A1647" t="s">
        <v>408</v>
      </c>
      <c r="B1647">
        <v>1061</v>
      </c>
      <c r="C1647" t="s">
        <v>4345</v>
      </c>
      <c r="D1647">
        <v>50400</v>
      </c>
      <c r="E1647" t="s">
        <v>4336</v>
      </c>
      <c r="F1647" t="s">
        <v>3812</v>
      </c>
      <c r="H1647" s="174">
        <f t="shared" si="64"/>
        <v>1</v>
      </c>
      <c r="I1647">
        <v>2.2999999999999998</v>
      </c>
      <c r="K1647" t="s">
        <v>404</v>
      </c>
      <c r="L1647" t="s">
        <v>4257</v>
      </c>
      <c r="M1647" t="s">
        <v>398</v>
      </c>
      <c r="N1647" t="s">
        <v>641</v>
      </c>
      <c r="O1647">
        <v>2</v>
      </c>
      <c r="P1647" t="s">
        <v>306</v>
      </c>
      <c r="Q1647" s="164">
        <v>35800</v>
      </c>
      <c r="R1647" s="164">
        <v>35916</v>
      </c>
      <c r="S1647" s="164">
        <v>35916</v>
      </c>
      <c r="T1647" t="s">
        <v>642</v>
      </c>
      <c r="V1647" t="s">
        <v>4337</v>
      </c>
      <c r="W1647" t="s">
        <v>4338</v>
      </c>
      <c r="X1647" t="s">
        <v>4336</v>
      </c>
      <c r="Y1647" t="s">
        <v>4337</v>
      </c>
      <c r="Z1647" t="s">
        <v>4346</v>
      </c>
      <c r="AC1647" t="s">
        <v>341</v>
      </c>
      <c r="AD1647" s="176">
        <v>1</v>
      </c>
      <c r="AE1647" s="177" t="s">
        <v>16954</v>
      </c>
    </row>
    <row r="1648" spans="1:31" x14ac:dyDescent="0.35">
      <c r="A1648" t="s">
        <v>408</v>
      </c>
      <c r="B1648">
        <v>1126</v>
      </c>
      <c r="C1648" t="s">
        <v>4347</v>
      </c>
      <c r="D1648">
        <v>50400</v>
      </c>
      <c r="E1648" t="s">
        <v>4336</v>
      </c>
      <c r="F1648" t="s">
        <v>3812</v>
      </c>
      <c r="H1648" s="174">
        <f t="shared" si="64"/>
        <v>1</v>
      </c>
      <c r="I1648">
        <v>2.2999999999999998</v>
      </c>
      <c r="K1648" t="s">
        <v>404</v>
      </c>
      <c r="L1648" t="s">
        <v>753</v>
      </c>
      <c r="M1648" t="s">
        <v>398</v>
      </c>
      <c r="N1648" t="s">
        <v>641</v>
      </c>
      <c r="O1648">
        <v>2</v>
      </c>
      <c r="P1648" t="s">
        <v>306</v>
      </c>
      <c r="Q1648" s="164">
        <v>32882</v>
      </c>
      <c r="R1648" s="164">
        <v>33117</v>
      </c>
      <c r="S1648" s="164">
        <v>35916</v>
      </c>
      <c r="T1648" t="s">
        <v>642</v>
      </c>
      <c r="V1648" t="s">
        <v>4337</v>
      </c>
      <c r="W1648" t="s">
        <v>4338</v>
      </c>
      <c r="X1648" t="s">
        <v>4336</v>
      </c>
      <c r="Y1648" t="s">
        <v>4337</v>
      </c>
      <c r="Z1648" t="s">
        <v>4348</v>
      </c>
      <c r="AC1648" t="s">
        <v>341</v>
      </c>
      <c r="AD1648" s="176">
        <v>1</v>
      </c>
      <c r="AE1648" s="177" t="s">
        <v>16954</v>
      </c>
    </row>
    <row r="1649" spans="1:31" x14ac:dyDescent="0.35">
      <c r="A1649" t="s">
        <v>324</v>
      </c>
      <c r="B1649">
        <v>1030</v>
      </c>
      <c r="C1649" t="s">
        <v>4349</v>
      </c>
      <c r="D1649">
        <v>50400</v>
      </c>
      <c r="E1649" t="s">
        <v>4336</v>
      </c>
      <c r="F1649" t="s">
        <v>3812</v>
      </c>
      <c r="H1649" s="174">
        <f t="shared" si="64"/>
        <v>1</v>
      </c>
      <c r="I1649">
        <v>2.2999999999999998</v>
      </c>
      <c r="K1649" t="s">
        <v>404</v>
      </c>
      <c r="L1649" t="s">
        <v>410</v>
      </c>
      <c r="M1649" t="s">
        <v>398</v>
      </c>
      <c r="N1649" t="s">
        <v>641</v>
      </c>
      <c r="O1649">
        <v>2</v>
      </c>
      <c r="P1649" t="s">
        <v>306</v>
      </c>
      <c r="Q1649" s="164">
        <v>29290</v>
      </c>
      <c r="R1649" s="164">
        <v>29497</v>
      </c>
      <c r="S1649" s="164">
        <v>29497</v>
      </c>
      <c r="T1649" t="s">
        <v>642</v>
      </c>
      <c r="V1649" t="s">
        <v>4337</v>
      </c>
      <c r="W1649" t="s">
        <v>4338</v>
      </c>
      <c r="X1649" t="s">
        <v>4336</v>
      </c>
      <c r="Y1649" t="s">
        <v>4337</v>
      </c>
      <c r="Z1649" t="s">
        <v>4350</v>
      </c>
      <c r="AC1649" t="s">
        <v>341</v>
      </c>
      <c r="AD1649" s="176">
        <v>1</v>
      </c>
      <c r="AE1649" s="177" t="s">
        <v>16954</v>
      </c>
    </row>
    <row r="1650" spans="1:31" x14ac:dyDescent="0.35">
      <c r="A1650" t="s">
        <v>324</v>
      </c>
      <c r="B1650">
        <v>1031</v>
      </c>
      <c r="C1650" t="s">
        <v>4351</v>
      </c>
      <c r="D1650">
        <v>50400</v>
      </c>
      <c r="E1650" t="s">
        <v>4336</v>
      </c>
      <c r="F1650" t="s">
        <v>3812</v>
      </c>
      <c r="H1650" s="174">
        <f t="shared" si="64"/>
        <v>1</v>
      </c>
      <c r="I1650">
        <v>2.2999999999999998</v>
      </c>
      <c r="K1650" t="s">
        <v>404</v>
      </c>
      <c r="L1650" t="s">
        <v>410</v>
      </c>
      <c r="M1650" t="s">
        <v>398</v>
      </c>
      <c r="N1650" t="s">
        <v>641</v>
      </c>
      <c r="O1650">
        <v>2</v>
      </c>
      <c r="P1650" t="s">
        <v>306</v>
      </c>
      <c r="Q1650" s="164">
        <v>30690</v>
      </c>
      <c r="R1650" s="164">
        <v>30926</v>
      </c>
      <c r="S1650" s="164">
        <v>30926</v>
      </c>
      <c r="T1650" t="s">
        <v>642</v>
      </c>
      <c r="V1650" t="s">
        <v>4337</v>
      </c>
      <c r="W1650" t="s">
        <v>4338</v>
      </c>
      <c r="X1650" t="s">
        <v>4336</v>
      </c>
      <c r="Y1650" t="s">
        <v>4337</v>
      </c>
      <c r="Z1650" t="s">
        <v>4352</v>
      </c>
      <c r="AC1650" t="s">
        <v>341</v>
      </c>
      <c r="AD1650" s="176">
        <v>1</v>
      </c>
      <c r="AE1650" s="177" t="s">
        <v>16954</v>
      </c>
    </row>
    <row r="1651" spans="1:31" x14ac:dyDescent="0.35">
      <c r="A1651" t="s">
        <v>476</v>
      </c>
      <c r="B1651">
        <v>1014</v>
      </c>
      <c r="C1651" t="s">
        <v>4353</v>
      </c>
      <c r="D1651">
        <v>50400</v>
      </c>
      <c r="E1651" t="s">
        <v>4336</v>
      </c>
      <c r="F1651" t="s">
        <v>3812</v>
      </c>
      <c r="H1651" s="174">
        <f t="shared" si="64"/>
        <v>1</v>
      </c>
      <c r="I1651">
        <v>2.2999999999999998</v>
      </c>
      <c r="K1651" t="s">
        <v>404</v>
      </c>
      <c r="L1651" t="s">
        <v>753</v>
      </c>
      <c r="M1651" t="s">
        <v>398</v>
      </c>
      <c r="N1651" t="s">
        <v>641</v>
      </c>
      <c r="O1651">
        <v>2</v>
      </c>
      <c r="P1651" t="s">
        <v>306</v>
      </c>
      <c r="Q1651" t="s">
        <v>4354</v>
      </c>
      <c r="R1651" s="164">
        <v>32993</v>
      </c>
      <c r="S1651" s="164">
        <v>32993</v>
      </c>
      <c r="T1651" t="s">
        <v>642</v>
      </c>
      <c r="V1651" t="s">
        <v>4337</v>
      </c>
      <c r="W1651" t="s">
        <v>4338</v>
      </c>
      <c r="X1651" t="s">
        <v>4336</v>
      </c>
      <c r="Y1651" t="s">
        <v>4337</v>
      </c>
      <c r="Z1651" t="s">
        <v>4355</v>
      </c>
      <c r="AC1651" t="s">
        <v>341</v>
      </c>
      <c r="AD1651" s="176">
        <v>1</v>
      </c>
      <c r="AE1651" s="177" t="s">
        <v>16954</v>
      </c>
    </row>
    <row r="1652" spans="1:31" x14ac:dyDescent="0.35">
      <c r="A1652" t="s">
        <v>476</v>
      </c>
      <c r="B1652">
        <v>1056</v>
      </c>
      <c r="C1652" t="s">
        <v>4345</v>
      </c>
      <c r="D1652">
        <v>50400</v>
      </c>
      <c r="E1652" t="s">
        <v>4336</v>
      </c>
      <c r="F1652" t="s">
        <v>3812</v>
      </c>
      <c r="H1652" s="174">
        <f t="shared" si="64"/>
        <v>1</v>
      </c>
      <c r="I1652">
        <v>2.2999999999999998</v>
      </c>
      <c r="K1652" t="s">
        <v>404</v>
      </c>
      <c r="L1652" t="s">
        <v>410</v>
      </c>
      <c r="M1652" t="s">
        <v>398</v>
      </c>
      <c r="N1652" t="s">
        <v>641</v>
      </c>
      <c r="O1652">
        <v>2</v>
      </c>
      <c r="P1652" t="s">
        <v>306</v>
      </c>
      <c r="Q1652" s="164">
        <v>36714</v>
      </c>
      <c r="R1652" s="164">
        <v>36714</v>
      </c>
      <c r="S1652" s="164">
        <v>37408</v>
      </c>
      <c r="T1652" t="s">
        <v>642</v>
      </c>
      <c r="V1652" t="s">
        <v>4337</v>
      </c>
      <c r="W1652" t="s">
        <v>4338</v>
      </c>
      <c r="X1652" t="s">
        <v>4336</v>
      </c>
      <c r="Y1652" t="s">
        <v>4337</v>
      </c>
      <c r="Z1652" t="s">
        <v>4356</v>
      </c>
      <c r="AC1652" t="s">
        <v>341</v>
      </c>
      <c r="AD1652" s="176">
        <v>1</v>
      </c>
      <c r="AE1652" s="177" t="s">
        <v>16954</v>
      </c>
    </row>
    <row r="1653" spans="1:31" x14ac:dyDescent="0.35">
      <c r="A1653" t="s">
        <v>432</v>
      </c>
      <c r="B1653">
        <v>1026</v>
      </c>
      <c r="C1653" t="s">
        <v>4336</v>
      </c>
      <c r="D1653">
        <v>50400</v>
      </c>
      <c r="E1653" t="s">
        <v>4336</v>
      </c>
      <c r="F1653" t="s">
        <v>3812</v>
      </c>
      <c r="H1653" s="174">
        <f t="shared" si="64"/>
        <v>1</v>
      </c>
      <c r="I1653">
        <v>2.2999999999999998</v>
      </c>
      <c r="K1653" t="s">
        <v>404</v>
      </c>
      <c r="L1653" t="s">
        <v>410</v>
      </c>
      <c r="M1653" t="s">
        <v>398</v>
      </c>
      <c r="N1653" t="s">
        <v>641</v>
      </c>
      <c r="O1653">
        <v>2</v>
      </c>
      <c r="P1653" t="s">
        <v>306</v>
      </c>
      <c r="Q1653" s="164">
        <v>35804</v>
      </c>
      <c r="R1653" s="164">
        <v>36039</v>
      </c>
      <c r="S1653" s="164">
        <v>36039</v>
      </c>
      <c r="T1653" t="s">
        <v>642</v>
      </c>
      <c r="V1653" t="s">
        <v>4337</v>
      </c>
      <c r="W1653" t="s">
        <v>4338</v>
      </c>
      <c r="X1653" t="s">
        <v>4336</v>
      </c>
      <c r="Y1653" t="s">
        <v>4337</v>
      </c>
      <c r="Z1653" t="s">
        <v>4357</v>
      </c>
      <c r="AC1653" t="s">
        <v>341</v>
      </c>
      <c r="AD1653" s="176">
        <v>1</v>
      </c>
      <c r="AE1653" s="177" t="s">
        <v>16954</v>
      </c>
    </row>
    <row r="1654" spans="1:31" x14ac:dyDescent="0.35">
      <c r="A1654" t="s">
        <v>432</v>
      </c>
      <c r="B1654">
        <v>1042</v>
      </c>
      <c r="C1654" t="s">
        <v>4358</v>
      </c>
      <c r="D1654">
        <v>50400</v>
      </c>
      <c r="E1654" t="s">
        <v>4336</v>
      </c>
      <c r="F1654" t="s">
        <v>3812</v>
      </c>
      <c r="H1654" s="174">
        <f t="shared" si="64"/>
        <v>1</v>
      </c>
      <c r="I1654">
        <v>2.2999999999999998</v>
      </c>
      <c r="K1654" t="s">
        <v>404</v>
      </c>
      <c r="L1654" t="s">
        <v>753</v>
      </c>
      <c r="M1654" t="s">
        <v>398</v>
      </c>
      <c r="N1654" t="s">
        <v>641</v>
      </c>
      <c r="O1654">
        <v>2</v>
      </c>
      <c r="P1654" t="s">
        <v>306</v>
      </c>
      <c r="Q1654" s="164">
        <v>39825</v>
      </c>
      <c r="R1654" s="164">
        <v>40148</v>
      </c>
      <c r="S1654" s="164">
        <v>40148</v>
      </c>
      <c r="T1654" t="s">
        <v>642</v>
      </c>
      <c r="V1654" t="s">
        <v>4337</v>
      </c>
      <c r="W1654" t="s">
        <v>4338</v>
      </c>
      <c r="X1654" t="s">
        <v>4336</v>
      </c>
      <c r="Y1654" t="s">
        <v>4337</v>
      </c>
      <c r="Z1654" t="s">
        <v>4359</v>
      </c>
      <c r="AC1654" t="s">
        <v>341</v>
      </c>
      <c r="AD1654" s="176">
        <v>1</v>
      </c>
      <c r="AE1654" s="177" t="s">
        <v>16954</v>
      </c>
    </row>
    <row r="1655" spans="1:31" x14ac:dyDescent="0.35">
      <c r="A1655" t="s">
        <v>432</v>
      </c>
      <c r="B1655">
        <v>1103</v>
      </c>
      <c r="C1655" t="s">
        <v>4360</v>
      </c>
      <c r="D1655">
        <v>50400</v>
      </c>
      <c r="E1655" t="s">
        <v>4336</v>
      </c>
      <c r="F1655" t="s">
        <v>3812</v>
      </c>
      <c r="H1655" s="174">
        <f t="shared" si="64"/>
        <v>1</v>
      </c>
      <c r="I1655">
        <v>2.2999999999999998</v>
      </c>
      <c r="K1655" t="s">
        <v>404</v>
      </c>
      <c r="L1655" t="s">
        <v>4257</v>
      </c>
      <c r="M1655" t="s">
        <v>398</v>
      </c>
      <c r="N1655" t="s">
        <v>641</v>
      </c>
      <c r="O1655">
        <v>2</v>
      </c>
      <c r="P1655" t="s">
        <v>306</v>
      </c>
      <c r="Q1655" t="s">
        <v>4327</v>
      </c>
      <c r="R1655" s="164">
        <v>30284</v>
      </c>
      <c r="S1655" s="164">
        <v>36039</v>
      </c>
      <c r="T1655" t="s">
        <v>642</v>
      </c>
      <c r="V1655" t="s">
        <v>4337</v>
      </c>
      <c r="W1655" t="s">
        <v>4338</v>
      </c>
      <c r="X1655" t="s">
        <v>4336</v>
      </c>
      <c r="Y1655" t="s">
        <v>4337</v>
      </c>
      <c r="Z1655" t="s">
        <v>4361</v>
      </c>
      <c r="AC1655" t="s">
        <v>341</v>
      </c>
      <c r="AD1655" s="176">
        <v>1</v>
      </c>
      <c r="AE1655" s="177" t="s">
        <v>16954</v>
      </c>
    </row>
    <row r="1656" spans="1:31" x14ac:dyDescent="0.35">
      <c r="A1656" t="s">
        <v>432</v>
      </c>
      <c r="B1656">
        <v>1113</v>
      </c>
      <c r="C1656" t="s">
        <v>4343</v>
      </c>
      <c r="D1656">
        <v>50400</v>
      </c>
      <c r="E1656" t="s">
        <v>4336</v>
      </c>
      <c r="F1656" t="s">
        <v>3812</v>
      </c>
      <c r="H1656" s="174">
        <f t="shared" si="64"/>
        <v>1</v>
      </c>
      <c r="I1656">
        <v>2.2999999999999998</v>
      </c>
      <c r="K1656" t="s">
        <v>404</v>
      </c>
      <c r="L1656" t="s">
        <v>753</v>
      </c>
      <c r="M1656" t="s">
        <v>398</v>
      </c>
      <c r="N1656" t="s">
        <v>641</v>
      </c>
      <c r="O1656">
        <v>2</v>
      </c>
      <c r="P1656" t="s">
        <v>306</v>
      </c>
      <c r="Q1656" s="164">
        <v>30835</v>
      </c>
      <c r="R1656" s="164">
        <v>30718</v>
      </c>
      <c r="S1656" s="164">
        <v>38231</v>
      </c>
      <c r="T1656" t="s">
        <v>642</v>
      </c>
      <c r="V1656" t="s">
        <v>4337</v>
      </c>
      <c r="W1656" t="s">
        <v>4338</v>
      </c>
      <c r="X1656" t="s">
        <v>4336</v>
      </c>
      <c r="Y1656" t="s">
        <v>4337</v>
      </c>
      <c r="Z1656" t="s">
        <v>4362</v>
      </c>
      <c r="AC1656" t="s">
        <v>341</v>
      </c>
      <c r="AD1656" s="176">
        <v>1</v>
      </c>
      <c r="AE1656" s="177" t="s">
        <v>16954</v>
      </c>
    </row>
    <row r="1657" spans="1:31" x14ac:dyDescent="0.35">
      <c r="A1657" t="s">
        <v>584</v>
      </c>
      <c r="B1657">
        <v>1063</v>
      </c>
      <c r="C1657" t="s">
        <v>4343</v>
      </c>
      <c r="D1657">
        <v>50400</v>
      </c>
      <c r="E1657" t="s">
        <v>4336</v>
      </c>
      <c r="F1657" t="s">
        <v>3812</v>
      </c>
      <c r="H1657" s="174">
        <f t="shared" si="64"/>
        <v>1</v>
      </c>
      <c r="I1657">
        <v>2.2999999999999998</v>
      </c>
      <c r="K1657" t="s">
        <v>404</v>
      </c>
      <c r="L1657" t="s">
        <v>753</v>
      </c>
      <c r="M1657" t="s">
        <v>398</v>
      </c>
      <c r="N1657" t="s">
        <v>641</v>
      </c>
      <c r="O1657">
        <v>2</v>
      </c>
      <c r="P1657" t="s">
        <v>306</v>
      </c>
      <c r="Q1657" s="164">
        <v>36714</v>
      </c>
      <c r="R1657" s="164">
        <v>36714</v>
      </c>
      <c r="S1657" s="164">
        <v>37408</v>
      </c>
      <c r="T1657" t="s">
        <v>642</v>
      </c>
      <c r="V1657" t="s">
        <v>4337</v>
      </c>
      <c r="W1657" t="s">
        <v>4338</v>
      </c>
      <c r="X1657" t="s">
        <v>4336</v>
      </c>
      <c r="Y1657" t="s">
        <v>4337</v>
      </c>
      <c r="Z1657" t="s">
        <v>4363</v>
      </c>
      <c r="AC1657" t="s">
        <v>341</v>
      </c>
      <c r="AD1657" s="176">
        <v>1</v>
      </c>
      <c r="AE1657" s="177" t="s">
        <v>16954</v>
      </c>
    </row>
    <row r="1658" spans="1:31" x14ac:dyDescent="0.35">
      <c r="A1658" t="s">
        <v>434</v>
      </c>
      <c r="B1658">
        <v>1018</v>
      </c>
      <c r="C1658" t="s">
        <v>4351</v>
      </c>
      <c r="D1658">
        <v>50400</v>
      </c>
      <c r="E1658" t="s">
        <v>4336</v>
      </c>
      <c r="F1658" t="s">
        <v>3812</v>
      </c>
      <c r="H1658" s="174">
        <f t="shared" si="64"/>
        <v>1</v>
      </c>
      <c r="I1658">
        <v>2.2999999999999998</v>
      </c>
      <c r="K1658" t="s">
        <v>404</v>
      </c>
      <c r="L1658" t="s">
        <v>410</v>
      </c>
      <c r="M1658" t="s">
        <v>398</v>
      </c>
      <c r="N1658" t="s">
        <v>641</v>
      </c>
      <c r="O1658">
        <v>2</v>
      </c>
      <c r="P1658" t="s">
        <v>306</v>
      </c>
      <c r="Q1658" s="164">
        <v>36714</v>
      </c>
      <c r="R1658" s="164">
        <v>36714</v>
      </c>
      <c r="S1658" s="164">
        <v>37408</v>
      </c>
      <c r="T1658" t="s">
        <v>642</v>
      </c>
      <c r="V1658" t="s">
        <v>4337</v>
      </c>
      <c r="W1658" t="s">
        <v>4338</v>
      </c>
      <c r="X1658" t="s">
        <v>4336</v>
      </c>
      <c r="Y1658" t="s">
        <v>4337</v>
      </c>
      <c r="Z1658" t="s">
        <v>4364</v>
      </c>
      <c r="AC1658" t="s">
        <v>341</v>
      </c>
      <c r="AD1658" s="176">
        <v>1</v>
      </c>
      <c r="AE1658" s="177" t="s">
        <v>16954</v>
      </c>
    </row>
    <row r="1659" spans="1:31" x14ac:dyDescent="0.35">
      <c r="A1659" t="s">
        <v>403</v>
      </c>
      <c r="B1659">
        <v>1031</v>
      </c>
      <c r="C1659" t="s">
        <v>4349</v>
      </c>
      <c r="D1659">
        <v>50400</v>
      </c>
      <c r="E1659" t="s">
        <v>4336</v>
      </c>
      <c r="F1659" t="s">
        <v>3812</v>
      </c>
      <c r="H1659" s="174">
        <f t="shared" si="64"/>
        <v>1</v>
      </c>
      <c r="I1659">
        <v>2.2999999999999998</v>
      </c>
      <c r="K1659" t="s">
        <v>404</v>
      </c>
      <c r="L1659" t="s">
        <v>410</v>
      </c>
      <c r="M1659" t="s">
        <v>398</v>
      </c>
      <c r="N1659" t="s">
        <v>641</v>
      </c>
      <c r="O1659">
        <v>2</v>
      </c>
      <c r="P1659" t="s">
        <v>306</v>
      </c>
      <c r="Q1659" s="164">
        <v>31415</v>
      </c>
      <c r="R1659" s="164">
        <v>31472</v>
      </c>
      <c r="S1659" s="164">
        <v>31472</v>
      </c>
      <c r="T1659" t="s">
        <v>642</v>
      </c>
      <c r="V1659" t="s">
        <v>4337</v>
      </c>
      <c r="W1659" t="s">
        <v>4338</v>
      </c>
      <c r="X1659" t="s">
        <v>4336</v>
      </c>
      <c r="Y1659" t="s">
        <v>4337</v>
      </c>
      <c r="Z1659" t="s">
        <v>4365</v>
      </c>
      <c r="AC1659" t="s">
        <v>341</v>
      </c>
      <c r="AD1659" s="176">
        <v>1</v>
      </c>
      <c r="AE1659" s="177" t="s">
        <v>16954</v>
      </c>
    </row>
    <row r="1660" spans="1:31" x14ac:dyDescent="0.35">
      <c r="A1660" t="s">
        <v>447</v>
      </c>
      <c r="B1660">
        <v>1038</v>
      </c>
      <c r="C1660" t="s">
        <v>4349</v>
      </c>
      <c r="D1660">
        <v>50400</v>
      </c>
      <c r="E1660" t="s">
        <v>4336</v>
      </c>
      <c r="F1660" t="s">
        <v>3812</v>
      </c>
      <c r="H1660" s="174">
        <f t="shared" si="64"/>
        <v>1</v>
      </c>
      <c r="I1660">
        <v>2.2999999999999998</v>
      </c>
      <c r="K1660" t="s">
        <v>404</v>
      </c>
      <c r="L1660" t="s">
        <v>753</v>
      </c>
      <c r="M1660" t="s">
        <v>398</v>
      </c>
      <c r="N1660" t="s">
        <v>641</v>
      </c>
      <c r="O1660">
        <v>2</v>
      </c>
      <c r="P1660" t="s">
        <v>306</v>
      </c>
      <c r="Q1660" s="164">
        <v>36162</v>
      </c>
      <c r="R1660" s="164">
        <v>36192</v>
      </c>
      <c r="S1660" s="164">
        <v>36192</v>
      </c>
      <c r="T1660" t="s">
        <v>642</v>
      </c>
      <c r="V1660" t="s">
        <v>4337</v>
      </c>
      <c r="W1660" t="s">
        <v>4338</v>
      </c>
      <c r="X1660" t="s">
        <v>4336</v>
      </c>
      <c r="Y1660" t="s">
        <v>4337</v>
      </c>
      <c r="Z1660" t="s">
        <v>4366</v>
      </c>
      <c r="AC1660" t="s">
        <v>341</v>
      </c>
      <c r="AD1660" s="176">
        <v>1</v>
      </c>
      <c r="AE1660" s="177" t="s">
        <v>16954</v>
      </c>
    </row>
    <row r="1661" spans="1:31" x14ac:dyDescent="0.35">
      <c r="A1661" t="s">
        <v>494</v>
      </c>
      <c r="B1661">
        <v>1043</v>
      </c>
      <c r="C1661" t="s">
        <v>4343</v>
      </c>
      <c r="D1661">
        <v>50400</v>
      </c>
      <c r="E1661" t="s">
        <v>4336</v>
      </c>
      <c r="F1661" t="s">
        <v>3812</v>
      </c>
      <c r="H1661" s="174">
        <f t="shared" si="64"/>
        <v>1</v>
      </c>
      <c r="I1661">
        <v>2.2999999999999998</v>
      </c>
      <c r="K1661" t="s">
        <v>404</v>
      </c>
      <c r="L1661" t="s">
        <v>410</v>
      </c>
      <c r="M1661" t="s">
        <v>398</v>
      </c>
      <c r="N1661" t="s">
        <v>641</v>
      </c>
      <c r="O1661">
        <v>2</v>
      </c>
      <c r="P1661" t="s">
        <v>306</v>
      </c>
      <c r="Q1661" s="164">
        <v>32517</v>
      </c>
      <c r="R1661" s="164">
        <v>32752</v>
      </c>
      <c r="S1661" s="164">
        <v>32752</v>
      </c>
      <c r="T1661" t="s">
        <v>642</v>
      </c>
      <c r="V1661" t="s">
        <v>4337</v>
      </c>
      <c r="W1661" t="s">
        <v>4338</v>
      </c>
      <c r="X1661" t="s">
        <v>4336</v>
      </c>
      <c r="Y1661" t="s">
        <v>4337</v>
      </c>
      <c r="Z1661" t="s">
        <v>4367</v>
      </c>
      <c r="AC1661" t="s">
        <v>341</v>
      </c>
      <c r="AD1661" s="176">
        <v>1</v>
      </c>
      <c r="AE1661" s="177" t="s">
        <v>16954</v>
      </c>
    </row>
    <row r="1662" spans="1:31" x14ac:dyDescent="0.35">
      <c r="A1662" t="s">
        <v>414</v>
      </c>
      <c r="B1662">
        <v>1023</v>
      </c>
      <c r="C1662" t="s">
        <v>4336</v>
      </c>
      <c r="D1662">
        <v>50400</v>
      </c>
      <c r="E1662" t="s">
        <v>4336</v>
      </c>
      <c r="F1662" t="s">
        <v>3812</v>
      </c>
      <c r="H1662" s="174">
        <f t="shared" si="64"/>
        <v>1</v>
      </c>
      <c r="I1662">
        <v>2.2999999999999998</v>
      </c>
      <c r="K1662" t="s">
        <v>404</v>
      </c>
      <c r="L1662" t="s">
        <v>410</v>
      </c>
      <c r="M1662" t="s">
        <v>398</v>
      </c>
      <c r="N1662" t="s">
        <v>641</v>
      </c>
      <c r="O1662">
        <v>2</v>
      </c>
      <c r="P1662" t="s">
        <v>306</v>
      </c>
      <c r="Q1662" t="s">
        <v>4368</v>
      </c>
      <c r="R1662" s="164">
        <v>29385</v>
      </c>
      <c r="S1662" s="164">
        <v>29385</v>
      </c>
      <c r="T1662" t="s">
        <v>642</v>
      </c>
      <c r="V1662" t="s">
        <v>4337</v>
      </c>
      <c r="W1662" t="s">
        <v>4338</v>
      </c>
      <c r="X1662" t="s">
        <v>4336</v>
      </c>
      <c r="Y1662" t="s">
        <v>4337</v>
      </c>
      <c r="Z1662" t="s">
        <v>4369</v>
      </c>
      <c r="AC1662" t="s">
        <v>341</v>
      </c>
      <c r="AD1662" s="176">
        <v>1</v>
      </c>
      <c r="AE1662" s="177" t="s">
        <v>16954</v>
      </c>
    </row>
    <row r="1663" spans="1:31" x14ac:dyDescent="0.35">
      <c r="A1663" t="s">
        <v>419</v>
      </c>
      <c r="B1663">
        <v>1028</v>
      </c>
      <c r="C1663" t="s">
        <v>4351</v>
      </c>
      <c r="D1663">
        <v>50400</v>
      </c>
      <c r="E1663" t="s">
        <v>4336</v>
      </c>
      <c r="F1663" t="s">
        <v>3812</v>
      </c>
      <c r="H1663" s="174">
        <f t="shared" si="64"/>
        <v>1</v>
      </c>
      <c r="I1663">
        <v>2.2999999999999998</v>
      </c>
      <c r="K1663" t="s">
        <v>404</v>
      </c>
      <c r="L1663" t="s">
        <v>753</v>
      </c>
      <c r="M1663" t="s">
        <v>398</v>
      </c>
      <c r="N1663" t="s">
        <v>641</v>
      </c>
      <c r="O1663">
        <v>2</v>
      </c>
      <c r="P1663" t="s">
        <v>306</v>
      </c>
      <c r="Q1663" s="164">
        <v>35804</v>
      </c>
      <c r="R1663" s="164">
        <v>36039</v>
      </c>
      <c r="S1663" s="164">
        <v>36039</v>
      </c>
      <c r="T1663" t="s">
        <v>642</v>
      </c>
      <c r="V1663" t="s">
        <v>4337</v>
      </c>
      <c r="W1663" t="s">
        <v>4338</v>
      </c>
      <c r="X1663" t="s">
        <v>4336</v>
      </c>
      <c r="Y1663" t="s">
        <v>4337</v>
      </c>
      <c r="Z1663" t="s">
        <v>4370</v>
      </c>
      <c r="AC1663" t="s">
        <v>341</v>
      </c>
      <c r="AD1663" s="176">
        <v>1</v>
      </c>
      <c r="AE1663" s="177" t="s">
        <v>16954</v>
      </c>
    </row>
    <row r="1664" spans="1:31" x14ac:dyDescent="0.35">
      <c r="A1664" t="s">
        <v>314</v>
      </c>
      <c r="B1664">
        <v>1121</v>
      </c>
      <c r="C1664" t="s">
        <v>4371</v>
      </c>
      <c r="D1664">
        <v>50400</v>
      </c>
      <c r="E1664" t="s">
        <v>4336</v>
      </c>
      <c r="F1664" t="s">
        <v>3812</v>
      </c>
      <c r="H1664" s="174">
        <f t="shared" si="64"/>
        <v>1</v>
      </c>
      <c r="I1664">
        <v>2.2999999999999998</v>
      </c>
      <c r="K1664" t="s">
        <v>404</v>
      </c>
      <c r="L1664" t="s">
        <v>4257</v>
      </c>
      <c r="M1664" t="s">
        <v>398</v>
      </c>
      <c r="N1664" t="s">
        <v>641</v>
      </c>
      <c r="O1664">
        <v>2</v>
      </c>
      <c r="P1664" t="s">
        <v>306</v>
      </c>
      <c r="Q1664" s="164">
        <v>30499</v>
      </c>
      <c r="R1664" s="164">
        <v>30354</v>
      </c>
      <c r="S1664" s="164">
        <v>35309</v>
      </c>
      <c r="T1664" t="s">
        <v>642</v>
      </c>
      <c r="V1664" t="s">
        <v>4337</v>
      </c>
      <c r="W1664" t="s">
        <v>4338</v>
      </c>
      <c r="X1664" t="s">
        <v>4336</v>
      </c>
      <c r="Y1664" t="s">
        <v>4337</v>
      </c>
      <c r="Z1664" t="s">
        <v>4372</v>
      </c>
      <c r="AC1664" t="s">
        <v>341</v>
      </c>
      <c r="AD1664" s="176">
        <v>1</v>
      </c>
      <c r="AE1664" s="177" t="s">
        <v>16954</v>
      </c>
    </row>
    <row r="1665" spans="1:31" x14ac:dyDescent="0.35">
      <c r="A1665" t="s">
        <v>711</v>
      </c>
      <c r="B1665">
        <v>1023</v>
      </c>
      <c r="C1665" t="s">
        <v>4373</v>
      </c>
      <c r="D1665">
        <v>50400</v>
      </c>
      <c r="E1665" t="s">
        <v>4336</v>
      </c>
      <c r="F1665" t="s">
        <v>3812</v>
      </c>
      <c r="H1665" s="174">
        <f t="shared" si="64"/>
        <v>1</v>
      </c>
      <c r="I1665">
        <v>2.2999999999999998</v>
      </c>
      <c r="K1665" t="s">
        <v>404</v>
      </c>
      <c r="L1665" t="s">
        <v>410</v>
      </c>
      <c r="M1665" t="s">
        <v>398</v>
      </c>
      <c r="N1665" t="s">
        <v>641</v>
      </c>
      <c r="O1665">
        <v>2</v>
      </c>
      <c r="P1665" t="s">
        <v>306</v>
      </c>
      <c r="Q1665" s="164">
        <v>32514</v>
      </c>
      <c r="R1665" s="164">
        <v>32660</v>
      </c>
      <c r="S1665" s="164">
        <v>32660</v>
      </c>
      <c r="T1665" t="s">
        <v>642</v>
      </c>
      <c r="V1665" t="s">
        <v>4337</v>
      </c>
      <c r="W1665" t="s">
        <v>4338</v>
      </c>
      <c r="X1665" t="s">
        <v>4336</v>
      </c>
      <c r="Y1665" t="s">
        <v>4337</v>
      </c>
      <c r="Z1665" t="s">
        <v>4374</v>
      </c>
      <c r="AC1665" t="s">
        <v>341</v>
      </c>
      <c r="AD1665" s="176">
        <v>1</v>
      </c>
      <c r="AE1665" s="177" t="s">
        <v>16954</v>
      </c>
    </row>
    <row r="1666" spans="1:31" x14ac:dyDescent="0.35">
      <c r="A1666" t="s">
        <v>711</v>
      </c>
      <c r="B1666">
        <v>1102</v>
      </c>
      <c r="C1666" t="s">
        <v>4351</v>
      </c>
      <c r="D1666">
        <v>50400</v>
      </c>
      <c r="E1666" t="s">
        <v>4336</v>
      </c>
      <c r="F1666" t="s">
        <v>3812</v>
      </c>
      <c r="H1666" s="174">
        <f t="shared" si="64"/>
        <v>1</v>
      </c>
      <c r="I1666">
        <v>2.2999999999999998</v>
      </c>
      <c r="K1666" t="s">
        <v>404</v>
      </c>
      <c r="L1666" t="s">
        <v>4257</v>
      </c>
      <c r="M1666" t="s">
        <v>398</v>
      </c>
      <c r="N1666" t="s">
        <v>641</v>
      </c>
      <c r="O1666">
        <v>2</v>
      </c>
      <c r="P1666" t="s">
        <v>306</v>
      </c>
      <c r="Q1666" s="164">
        <v>37626</v>
      </c>
      <c r="R1666" s="164">
        <v>37742</v>
      </c>
      <c r="S1666" s="164">
        <v>37742</v>
      </c>
      <c r="T1666" t="s">
        <v>642</v>
      </c>
      <c r="V1666" t="s">
        <v>4337</v>
      </c>
      <c r="W1666" t="s">
        <v>4338</v>
      </c>
      <c r="X1666" t="s">
        <v>4336</v>
      </c>
      <c r="Y1666" t="s">
        <v>4337</v>
      </c>
      <c r="Z1666" t="s">
        <v>4375</v>
      </c>
      <c r="AC1666" t="s">
        <v>341</v>
      </c>
      <c r="AD1666" s="176">
        <v>1</v>
      </c>
      <c r="AE1666" s="177" t="s">
        <v>16954</v>
      </c>
    </row>
    <row r="1667" spans="1:31" x14ac:dyDescent="0.35">
      <c r="A1667" t="s">
        <v>711</v>
      </c>
      <c r="B1667">
        <v>1121</v>
      </c>
      <c r="C1667" t="s">
        <v>4351</v>
      </c>
      <c r="D1667">
        <v>50400</v>
      </c>
      <c r="E1667" t="s">
        <v>4336</v>
      </c>
      <c r="F1667" t="s">
        <v>3812</v>
      </c>
      <c r="H1667" s="174">
        <f t="shared" si="64"/>
        <v>1</v>
      </c>
      <c r="I1667">
        <v>2.2999999999999998</v>
      </c>
      <c r="K1667" t="s">
        <v>404</v>
      </c>
      <c r="L1667" t="s">
        <v>753</v>
      </c>
      <c r="M1667" t="s">
        <v>398</v>
      </c>
      <c r="N1667" t="s">
        <v>641</v>
      </c>
      <c r="O1667">
        <v>2</v>
      </c>
      <c r="P1667" t="s">
        <v>306</v>
      </c>
      <c r="Q1667" s="164">
        <v>31786</v>
      </c>
      <c r="R1667" s="164">
        <v>32021</v>
      </c>
      <c r="S1667" s="164">
        <v>37742</v>
      </c>
      <c r="T1667" t="s">
        <v>642</v>
      </c>
      <c r="V1667" t="s">
        <v>4337</v>
      </c>
      <c r="W1667" t="s">
        <v>4338</v>
      </c>
      <c r="X1667" t="s">
        <v>4336</v>
      </c>
      <c r="Y1667" t="s">
        <v>4337</v>
      </c>
      <c r="Z1667" t="s">
        <v>4376</v>
      </c>
      <c r="AC1667" t="s">
        <v>341</v>
      </c>
      <c r="AD1667" s="176">
        <v>1</v>
      </c>
      <c r="AE1667" s="177" t="s">
        <v>16954</v>
      </c>
    </row>
    <row r="1668" spans="1:31" x14ac:dyDescent="0.35">
      <c r="A1668" t="s">
        <v>499</v>
      </c>
      <c r="B1668">
        <v>1041</v>
      </c>
      <c r="C1668" t="s">
        <v>4349</v>
      </c>
      <c r="D1668">
        <v>50400</v>
      </c>
      <c r="E1668" t="s">
        <v>4336</v>
      </c>
      <c r="F1668" t="s">
        <v>3812</v>
      </c>
      <c r="H1668" s="174">
        <f t="shared" si="64"/>
        <v>1</v>
      </c>
      <c r="I1668">
        <v>2.2999999999999998</v>
      </c>
      <c r="K1668" t="s">
        <v>404</v>
      </c>
      <c r="L1668" t="s">
        <v>410</v>
      </c>
      <c r="M1668" t="s">
        <v>398</v>
      </c>
      <c r="N1668" t="s">
        <v>641</v>
      </c>
      <c r="O1668">
        <v>2</v>
      </c>
      <c r="P1668" t="s">
        <v>306</v>
      </c>
      <c r="Q1668" t="s">
        <v>674</v>
      </c>
      <c r="R1668" s="164">
        <v>29735</v>
      </c>
      <c r="S1668" s="164">
        <v>29735</v>
      </c>
      <c r="T1668" t="s">
        <v>642</v>
      </c>
      <c r="V1668" t="s">
        <v>4337</v>
      </c>
      <c r="W1668" t="s">
        <v>4338</v>
      </c>
      <c r="X1668" t="s">
        <v>4336</v>
      </c>
      <c r="Y1668" t="s">
        <v>4337</v>
      </c>
      <c r="Z1668" t="s">
        <v>4377</v>
      </c>
      <c r="AC1668" t="s">
        <v>341</v>
      </c>
      <c r="AD1668" s="176">
        <v>1</v>
      </c>
      <c r="AE1668" s="177" t="s">
        <v>16954</v>
      </c>
    </row>
    <row r="1669" spans="1:31" x14ac:dyDescent="0.35">
      <c r="A1669" t="s">
        <v>499</v>
      </c>
      <c r="B1669">
        <v>1094</v>
      </c>
      <c r="C1669" t="s">
        <v>4340</v>
      </c>
      <c r="D1669">
        <v>50400</v>
      </c>
      <c r="E1669" t="s">
        <v>4336</v>
      </c>
      <c r="F1669" t="s">
        <v>3812</v>
      </c>
      <c r="H1669" s="174">
        <f t="shared" si="64"/>
        <v>1</v>
      </c>
      <c r="I1669">
        <v>2.2999999999999998</v>
      </c>
      <c r="K1669" t="s">
        <v>404</v>
      </c>
      <c r="L1669" t="s">
        <v>753</v>
      </c>
      <c r="M1669" t="s">
        <v>398</v>
      </c>
      <c r="N1669" t="s">
        <v>641</v>
      </c>
      <c r="O1669">
        <v>2</v>
      </c>
      <c r="P1669" t="s">
        <v>306</v>
      </c>
      <c r="Q1669" s="164">
        <v>37995</v>
      </c>
      <c r="R1669" s="164">
        <v>38231</v>
      </c>
      <c r="S1669" s="164">
        <v>38231</v>
      </c>
      <c r="T1669" t="s">
        <v>642</v>
      </c>
      <c r="V1669" t="s">
        <v>4337</v>
      </c>
      <c r="W1669" t="s">
        <v>4338</v>
      </c>
      <c r="X1669" t="s">
        <v>4336</v>
      </c>
      <c r="Y1669" t="s">
        <v>4337</v>
      </c>
      <c r="Z1669" t="s">
        <v>4378</v>
      </c>
      <c r="AC1669" t="s">
        <v>341</v>
      </c>
      <c r="AD1669" s="176">
        <v>1</v>
      </c>
      <c r="AE1669" s="177" t="s">
        <v>16954</v>
      </c>
    </row>
    <row r="1670" spans="1:31" x14ac:dyDescent="0.35">
      <c r="A1670" t="s">
        <v>566</v>
      </c>
      <c r="B1670">
        <v>1030</v>
      </c>
      <c r="C1670" t="s">
        <v>4343</v>
      </c>
      <c r="D1670">
        <v>50400</v>
      </c>
      <c r="E1670" t="s">
        <v>4336</v>
      </c>
      <c r="F1670" t="s">
        <v>3812</v>
      </c>
      <c r="H1670" s="174">
        <f t="shared" si="64"/>
        <v>1</v>
      </c>
      <c r="I1670">
        <v>2.2999999999999998</v>
      </c>
      <c r="K1670" t="s">
        <v>404</v>
      </c>
      <c r="L1670" t="s">
        <v>753</v>
      </c>
      <c r="M1670" t="s">
        <v>398</v>
      </c>
      <c r="N1670" t="s">
        <v>641</v>
      </c>
      <c r="O1670">
        <v>2</v>
      </c>
      <c r="P1670" t="s">
        <v>306</v>
      </c>
      <c r="Q1670" s="164">
        <v>32513</v>
      </c>
      <c r="R1670" s="164">
        <v>32629</v>
      </c>
      <c r="S1670" s="164">
        <v>32629</v>
      </c>
      <c r="T1670" t="s">
        <v>642</v>
      </c>
      <c r="V1670" t="s">
        <v>4337</v>
      </c>
      <c r="W1670" t="s">
        <v>4338</v>
      </c>
      <c r="X1670" t="s">
        <v>4336</v>
      </c>
      <c r="Y1670" t="s">
        <v>4337</v>
      </c>
      <c r="Z1670" t="s">
        <v>4379</v>
      </c>
      <c r="AC1670" t="s">
        <v>341</v>
      </c>
      <c r="AD1670" s="176">
        <v>1</v>
      </c>
      <c r="AE1670" s="177" t="s">
        <v>16954</v>
      </c>
    </row>
    <row r="1671" spans="1:31" x14ac:dyDescent="0.35">
      <c r="A1671" t="s">
        <v>438</v>
      </c>
      <c r="B1671">
        <v>1113</v>
      </c>
      <c r="C1671" t="s">
        <v>4380</v>
      </c>
      <c r="D1671">
        <v>50400</v>
      </c>
      <c r="E1671" t="s">
        <v>4336</v>
      </c>
      <c r="F1671" t="s">
        <v>3812</v>
      </c>
      <c r="H1671" s="174">
        <f t="shared" si="64"/>
        <v>1</v>
      </c>
      <c r="I1671">
        <v>2.2999999999999998</v>
      </c>
      <c r="K1671" t="s">
        <v>404</v>
      </c>
      <c r="L1671" t="s">
        <v>753</v>
      </c>
      <c r="M1671" t="s">
        <v>398</v>
      </c>
      <c r="N1671" t="s">
        <v>641</v>
      </c>
      <c r="O1671">
        <v>2</v>
      </c>
      <c r="P1671" t="s">
        <v>306</v>
      </c>
      <c r="Q1671" s="164">
        <v>32151</v>
      </c>
      <c r="R1671" s="164">
        <v>32387</v>
      </c>
      <c r="S1671" s="164">
        <v>36647</v>
      </c>
      <c r="T1671" t="s">
        <v>642</v>
      </c>
      <c r="V1671" t="s">
        <v>4337</v>
      </c>
      <c r="W1671" t="s">
        <v>4338</v>
      </c>
      <c r="X1671" t="s">
        <v>4336</v>
      </c>
      <c r="Y1671" t="s">
        <v>4337</v>
      </c>
      <c r="Z1671" t="s">
        <v>4381</v>
      </c>
      <c r="AC1671" t="s">
        <v>341</v>
      </c>
      <c r="AD1671" s="176">
        <v>1</v>
      </c>
      <c r="AE1671" s="177" t="s">
        <v>16954</v>
      </c>
    </row>
    <row r="1672" spans="1:31" x14ac:dyDescent="0.35">
      <c r="A1672" t="s">
        <v>309</v>
      </c>
      <c r="B1672">
        <v>1021</v>
      </c>
      <c r="C1672" t="s">
        <v>4382</v>
      </c>
      <c r="D1672">
        <v>50413</v>
      </c>
      <c r="E1672" t="s">
        <v>4383</v>
      </c>
      <c r="F1672" t="s">
        <v>3812</v>
      </c>
      <c r="H1672" s="174">
        <f t="shared" si="64"/>
        <v>1.1000000000000001</v>
      </c>
      <c r="I1672">
        <v>2</v>
      </c>
      <c r="K1672" t="s">
        <v>404</v>
      </c>
      <c r="L1672" t="s">
        <v>410</v>
      </c>
      <c r="M1672" t="s">
        <v>398</v>
      </c>
      <c r="N1672" t="s">
        <v>641</v>
      </c>
      <c r="O1672">
        <v>2</v>
      </c>
      <c r="P1672" t="s">
        <v>306</v>
      </c>
      <c r="Q1672" s="164">
        <v>31415</v>
      </c>
      <c r="R1672" s="164">
        <v>31472</v>
      </c>
      <c r="S1672" s="164">
        <v>31472</v>
      </c>
      <c r="T1672" t="s">
        <v>4384</v>
      </c>
      <c r="V1672" t="s">
        <v>4385</v>
      </c>
      <c r="W1672" t="s">
        <v>4386</v>
      </c>
      <c r="X1672" t="s">
        <v>4383</v>
      </c>
      <c r="Y1672" t="s">
        <v>4387</v>
      </c>
      <c r="Z1672" t="s">
        <v>4388</v>
      </c>
      <c r="AC1672" t="s">
        <v>341</v>
      </c>
      <c r="AD1672" s="176">
        <v>1.1000000000000001</v>
      </c>
      <c r="AE1672" s="177" t="s">
        <v>16954</v>
      </c>
    </row>
    <row r="1673" spans="1:31" x14ac:dyDescent="0.35">
      <c r="A1673" t="s">
        <v>482</v>
      </c>
      <c r="B1673">
        <v>1016</v>
      </c>
      <c r="C1673" t="s">
        <v>4383</v>
      </c>
      <c r="D1673">
        <v>50413</v>
      </c>
      <c r="E1673" t="s">
        <v>4383</v>
      </c>
      <c r="F1673" t="s">
        <v>3812</v>
      </c>
      <c r="H1673" s="174">
        <f>AD1673</f>
        <v>1.1000000000000001</v>
      </c>
      <c r="I1673">
        <v>2</v>
      </c>
      <c r="K1673" t="s">
        <v>404</v>
      </c>
      <c r="L1673" t="s">
        <v>410</v>
      </c>
      <c r="M1673" t="s">
        <v>398</v>
      </c>
      <c r="N1673" t="s">
        <v>641</v>
      </c>
      <c r="O1673">
        <v>2</v>
      </c>
      <c r="P1673" t="s">
        <v>306</v>
      </c>
      <c r="Q1673" s="164">
        <v>37995</v>
      </c>
      <c r="R1673" s="164">
        <v>38231</v>
      </c>
      <c r="S1673" s="164">
        <v>38231</v>
      </c>
      <c r="T1673" t="s">
        <v>4384</v>
      </c>
      <c r="V1673" t="s">
        <v>4385</v>
      </c>
      <c r="W1673" t="s">
        <v>4386</v>
      </c>
      <c r="X1673" t="s">
        <v>4383</v>
      </c>
      <c r="Y1673" t="s">
        <v>4387</v>
      </c>
      <c r="Z1673" t="s">
        <v>4389</v>
      </c>
      <c r="AC1673" t="s">
        <v>341</v>
      </c>
      <c r="AD1673" s="176">
        <v>1.1000000000000001</v>
      </c>
      <c r="AE1673" s="177" t="s">
        <v>16953</v>
      </c>
    </row>
    <row r="1674" spans="1:31" x14ac:dyDescent="0.35">
      <c r="A1674" t="s">
        <v>454</v>
      </c>
      <c r="B1674">
        <v>1014</v>
      </c>
      <c r="C1674" t="s">
        <v>4390</v>
      </c>
      <c r="D1674">
        <v>50500</v>
      </c>
      <c r="E1674" t="s">
        <v>4390</v>
      </c>
      <c r="F1674" t="s">
        <v>3812</v>
      </c>
      <c r="H1674" s="174">
        <f t="shared" ref="H1674:H1685" si="65">AD1674</f>
        <v>1</v>
      </c>
      <c r="I1674">
        <v>2</v>
      </c>
      <c r="K1674" t="s">
        <v>404</v>
      </c>
      <c r="L1674" t="s">
        <v>753</v>
      </c>
      <c r="M1674" t="s">
        <v>398</v>
      </c>
      <c r="N1674" t="s">
        <v>344</v>
      </c>
      <c r="O1674">
        <v>2</v>
      </c>
      <c r="P1674" t="s">
        <v>306</v>
      </c>
      <c r="Q1674" t="s">
        <v>786</v>
      </c>
      <c r="R1674" s="164">
        <v>34392</v>
      </c>
      <c r="T1674" t="s">
        <v>659</v>
      </c>
      <c r="V1674" t="s">
        <v>4391</v>
      </c>
      <c r="W1674" t="s">
        <v>4392</v>
      </c>
      <c r="X1674" t="s">
        <v>4390</v>
      </c>
      <c r="Y1674" t="s">
        <v>4391</v>
      </c>
      <c r="Z1674" t="s">
        <v>4393</v>
      </c>
      <c r="AC1674" t="s">
        <v>308</v>
      </c>
      <c r="AD1674" s="176">
        <v>1</v>
      </c>
      <c r="AE1674" s="177" t="s">
        <v>16954</v>
      </c>
    </row>
    <row r="1675" spans="1:31" x14ac:dyDescent="0.35">
      <c r="A1675" t="s">
        <v>454</v>
      </c>
      <c r="B1675">
        <v>1128</v>
      </c>
      <c r="C1675" t="s">
        <v>4394</v>
      </c>
      <c r="D1675">
        <v>50500</v>
      </c>
      <c r="E1675" t="s">
        <v>4390</v>
      </c>
      <c r="F1675" t="s">
        <v>3812</v>
      </c>
      <c r="H1675" s="174">
        <f t="shared" si="65"/>
        <v>1</v>
      </c>
      <c r="I1675">
        <v>2</v>
      </c>
      <c r="K1675" t="s">
        <v>295</v>
      </c>
      <c r="L1675" t="s">
        <v>410</v>
      </c>
      <c r="M1675" t="s">
        <v>398</v>
      </c>
      <c r="N1675" t="s">
        <v>344</v>
      </c>
      <c r="O1675">
        <v>2</v>
      </c>
      <c r="P1675" t="s">
        <v>1</v>
      </c>
      <c r="Q1675" s="164">
        <v>32882</v>
      </c>
      <c r="R1675" s="164">
        <v>33117</v>
      </c>
      <c r="S1675" s="164">
        <v>33117</v>
      </c>
      <c r="T1675" t="s">
        <v>659</v>
      </c>
      <c r="V1675" t="s">
        <v>4391</v>
      </c>
      <c r="W1675" t="s">
        <v>4392</v>
      </c>
      <c r="X1675" t="s">
        <v>4390</v>
      </c>
      <c r="Y1675" t="s">
        <v>4391</v>
      </c>
      <c r="Z1675" t="s">
        <v>4395</v>
      </c>
      <c r="AC1675" t="s">
        <v>308</v>
      </c>
      <c r="AD1675" s="176">
        <v>1</v>
      </c>
      <c r="AE1675" s="177" t="s">
        <v>16954</v>
      </c>
    </row>
    <row r="1676" spans="1:31" x14ac:dyDescent="0.35">
      <c r="A1676" t="s">
        <v>291</v>
      </c>
      <c r="B1676">
        <v>1018</v>
      </c>
      <c r="C1676" t="s">
        <v>4391</v>
      </c>
      <c r="D1676">
        <v>50500</v>
      </c>
      <c r="E1676" t="s">
        <v>4390</v>
      </c>
      <c r="F1676" t="s">
        <v>3812</v>
      </c>
      <c r="H1676" s="174">
        <f t="shared" si="65"/>
        <v>1</v>
      </c>
      <c r="I1676">
        <v>2</v>
      </c>
      <c r="K1676" t="s">
        <v>404</v>
      </c>
      <c r="L1676" t="s">
        <v>410</v>
      </c>
      <c r="M1676" t="s">
        <v>398</v>
      </c>
      <c r="N1676" t="s">
        <v>344</v>
      </c>
      <c r="O1676">
        <v>2</v>
      </c>
      <c r="P1676" t="s">
        <v>1</v>
      </c>
      <c r="Q1676" s="164">
        <v>34708</v>
      </c>
      <c r="R1676" s="164">
        <v>34943</v>
      </c>
      <c r="T1676" t="s">
        <v>659</v>
      </c>
      <c r="V1676" t="s">
        <v>4391</v>
      </c>
      <c r="W1676" t="s">
        <v>4392</v>
      </c>
      <c r="X1676" t="s">
        <v>4390</v>
      </c>
      <c r="Y1676" t="s">
        <v>4391</v>
      </c>
      <c r="Z1676" t="s">
        <v>4396</v>
      </c>
      <c r="AC1676" t="s">
        <v>304</v>
      </c>
      <c r="AD1676" s="176">
        <v>1</v>
      </c>
      <c r="AE1676" s="177" t="s">
        <v>16954</v>
      </c>
    </row>
    <row r="1677" spans="1:31" x14ac:dyDescent="0.35">
      <c r="A1677" t="s">
        <v>305</v>
      </c>
      <c r="B1677">
        <v>1073</v>
      </c>
      <c r="C1677" t="s">
        <v>4390</v>
      </c>
      <c r="D1677">
        <v>50500</v>
      </c>
      <c r="E1677" t="s">
        <v>4390</v>
      </c>
      <c r="F1677" t="s">
        <v>3812</v>
      </c>
      <c r="H1677" s="174">
        <f t="shared" si="65"/>
        <v>1</v>
      </c>
      <c r="I1677">
        <v>2</v>
      </c>
      <c r="K1677" t="s">
        <v>404</v>
      </c>
      <c r="L1677" t="s">
        <v>753</v>
      </c>
      <c r="M1677" t="s">
        <v>398</v>
      </c>
      <c r="N1677" t="s">
        <v>344</v>
      </c>
      <c r="O1677">
        <v>2</v>
      </c>
      <c r="P1677" t="s">
        <v>306</v>
      </c>
      <c r="Q1677" s="164">
        <v>39825</v>
      </c>
      <c r="R1677" s="164">
        <v>40148</v>
      </c>
      <c r="S1677" s="164">
        <v>40148</v>
      </c>
      <c r="T1677" t="s">
        <v>659</v>
      </c>
      <c r="V1677" t="s">
        <v>4391</v>
      </c>
      <c r="W1677" t="s">
        <v>4392</v>
      </c>
      <c r="X1677" t="s">
        <v>4390</v>
      </c>
      <c r="Y1677" t="s">
        <v>4391</v>
      </c>
      <c r="Z1677" t="s">
        <v>4397</v>
      </c>
      <c r="AC1677" t="s">
        <v>308</v>
      </c>
      <c r="AD1677" s="176">
        <v>1</v>
      </c>
      <c r="AE1677" s="177" t="s">
        <v>16954</v>
      </c>
    </row>
    <row r="1678" spans="1:31" x14ac:dyDescent="0.35">
      <c r="A1678" t="s">
        <v>305</v>
      </c>
      <c r="B1678">
        <v>1074</v>
      </c>
      <c r="C1678" t="s">
        <v>4390</v>
      </c>
      <c r="D1678">
        <v>50500</v>
      </c>
      <c r="E1678" t="s">
        <v>4390</v>
      </c>
      <c r="F1678" t="s">
        <v>3812</v>
      </c>
      <c r="H1678" s="174">
        <f t="shared" si="65"/>
        <v>1</v>
      </c>
      <c r="I1678">
        <v>2</v>
      </c>
      <c r="K1678" t="s">
        <v>295</v>
      </c>
      <c r="L1678" t="s">
        <v>410</v>
      </c>
      <c r="M1678" t="s">
        <v>398</v>
      </c>
      <c r="N1678" t="s">
        <v>344</v>
      </c>
      <c r="O1678">
        <v>2</v>
      </c>
      <c r="P1678" t="s">
        <v>1</v>
      </c>
      <c r="Q1678" s="164">
        <v>34708</v>
      </c>
      <c r="R1678" s="164">
        <v>34943</v>
      </c>
      <c r="S1678" s="164">
        <v>34943</v>
      </c>
      <c r="T1678" t="s">
        <v>659</v>
      </c>
      <c r="V1678" t="s">
        <v>4391</v>
      </c>
      <c r="W1678" t="s">
        <v>4392</v>
      </c>
      <c r="X1678" t="s">
        <v>4390</v>
      </c>
      <c r="Y1678" t="s">
        <v>4391</v>
      </c>
      <c r="Z1678" t="s">
        <v>4398</v>
      </c>
      <c r="AC1678" t="s">
        <v>308</v>
      </c>
      <c r="AD1678" s="176">
        <v>1</v>
      </c>
      <c r="AE1678" s="177" t="s">
        <v>16954</v>
      </c>
    </row>
    <row r="1679" spans="1:31" x14ac:dyDescent="0.35">
      <c r="A1679" t="s">
        <v>408</v>
      </c>
      <c r="B1679">
        <v>1017</v>
      </c>
      <c r="C1679" t="s">
        <v>4390</v>
      </c>
      <c r="D1679">
        <v>50500</v>
      </c>
      <c r="E1679" t="s">
        <v>4390</v>
      </c>
      <c r="F1679" t="s">
        <v>3812</v>
      </c>
      <c r="H1679" s="174">
        <f t="shared" si="65"/>
        <v>1</v>
      </c>
      <c r="I1679">
        <v>2</v>
      </c>
      <c r="K1679" t="s">
        <v>404</v>
      </c>
      <c r="L1679" t="s">
        <v>753</v>
      </c>
      <c r="M1679" t="s">
        <v>398</v>
      </c>
      <c r="N1679" t="s">
        <v>344</v>
      </c>
      <c r="O1679">
        <v>2</v>
      </c>
      <c r="P1679" t="s">
        <v>306</v>
      </c>
      <c r="Q1679" t="s">
        <v>3913</v>
      </c>
      <c r="R1679" s="164">
        <v>42247</v>
      </c>
      <c r="S1679" s="164">
        <v>45536</v>
      </c>
      <c r="T1679" t="s">
        <v>659</v>
      </c>
      <c r="V1679" t="s">
        <v>4391</v>
      </c>
      <c r="W1679" t="s">
        <v>4392</v>
      </c>
      <c r="X1679" t="s">
        <v>4390</v>
      </c>
      <c r="Y1679" t="s">
        <v>4391</v>
      </c>
      <c r="Z1679" t="s">
        <v>4399</v>
      </c>
      <c r="AC1679" t="s">
        <v>308</v>
      </c>
      <c r="AD1679" s="176">
        <v>1</v>
      </c>
      <c r="AE1679" s="177" t="s">
        <v>16954</v>
      </c>
    </row>
    <row r="1680" spans="1:31" x14ac:dyDescent="0.35">
      <c r="A1680" t="s">
        <v>469</v>
      </c>
      <c r="B1680">
        <v>1008</v>
      </c>
      <c r="C1680" t="s">
        <v>4394</v>
      </c>
      <c r="D1680">
        <v>50500</v>
      </c>
      <c r="E1680" t="s">
        <v>4390</v>
      </c>
      <c r="F1680" t="s">
        <v>3812</v>
      </c>
      <c r="H1680" s="174">
        <f t="shared" si="65"/>
        <v>1</v>
      </c>
      <c r="I1680">
        <v>2</v>
      </c>
      <c r="K1680" t="s">
        <v>404</v>
      </c>
      <c r="L1680" t="s">
        <v>410</v>
      </c>
      <c r="M1680" t="s">
        <v>398</v>
      </c>
      <c r="N1680" t="s">
        <v>344</v>
      </c>
      <c r="O1680">
        <v>2</v>
      </c>
      <c r="P1680" t="s">
        <v>306</v>
      </c>
      <c r="Q1680" s="164">
        <v>31415</v>
      </c>
      <c r="R1680" s="164">
        <v>31472</v>
      </c>
      <c r="S1680" s="164">
        <v>31472</v>
      </c>
      <c r="T1680" t="s">
        <v>659</v>
      </c>
      <c r="V1680" t="s">
        <v>4391</v>
      </c>
      <c r="W1680" t="s">
        <v>4392</v>
      </c>
      <c r="X1680" t="s">
        <v>4390</v>
      </c>
      <c r="Y1680" t="s">
        <v>4391</v>
      </c>
      <c r="Z1680" t="s">
        <v>4400</v>
      </c>
      <c r="AC1680" t="s">
        <v>308</v>
      </c>
      <c r="AD1680" s="176">
        <v>1</v>
      </c>
      <c r="AE1680" s="177" t="s">
        <v>16954</v>
      </c>
    </row>
    <row r="1681" spans="1:31" x14ac:dyDescent="0.35">
      <c r="A1681" t="s">
        <v>324</v>
      </c>
      <c r="B1681">
        <v>1006</v>
      </c>
      <c r="C1681" t="s">
        <v>4390</v>
      </c>
      <c r="D1681">
        <v>50500</v>
      </c>
      <c r="E1681" t="s">
        <v>4390</v>
      </c>
      <c r="F1681" t="s">
        <v>3812</v>
      </c>
      <c r="H1681" s="174">
        <f t="shared" si="65"/>
        <v>1</v>
      </c>
      <c r="I1681">
        <v>2</v>
      </c>
      <c r="K1681" t="s">
        <v>404</v>
      </c>
      <c r="L1681" t="s">
        <v>753</v>
      </c>
      <c r="M1681" t="s">
        <v>398</v>
      </c>
      <c r="N1681" t="s">
        <v>344</v>
      </c>
      <c r="O1681">
        <v>2</v>
      </c>
      <c r="P1681" t="s">
        <v>306</v>
      </c>
      <c r="Q1681" s="164">
        <v>37260</v>
      </c>
      <c r="R1681" s="164">
        <v>37347</v>
      </c>
      <c r="S1681" s="164">
        <v>37347</v>
      </c>
      <c r="T1681" t="s">
        <v>659</v>
      </c>
      <c r="V1681" t="s">
        <v>4391</v>
      </c>
      <c r="W1681" t="s">
        <v>4392</v>
      </c>
      <c r="X1681" t="s">
        <v>4390</v>
      </c>
      <c r="Y1681" t="s">
        <v>4391</v>
      </c>
      <c r="Z1681" t="s">
        <v>4401</v>
      </c>
      <c r="AC1681" t="s">
        <v>308</v>
      </c>
      <c r="AD1681" s="176">
        <v>1</v>
      </c>
      <c r="AE1681" s="177" t="s">
        <v>16954</v>
      </c>
    </row>
    <row r="1682" spans="1:31" x14ac:dyDescent="0.35">
      <c r="A1682" t="s">
        <v>309</v>
      </c>
      <c r="B1682">
        <v>1010</v>
      </c>
      <c r="C1682" t="s">
        <v>4390</v>
      </c>
      <c r="D1682">
        <v>50500</v>
      </c>
      <c r="E1682" t="s">
        <v>4390</v>
      </c>
      <c r="F1682" t="s">
        <v>3812</v>
      </c>
      <c r="H1682" s="174">
        <f t="shared" si="65"/>
        <v>1</v>
      </c>
      <c r="I1682">
        <v>2</v>
      </c>
      <c r="K1682" t="s">
        <v>404</v>
      </c>
      <c r="L1682" t="s">
        <v>753</v>
      </c>
      <c r="M1682" t="s">
        <v>398</v>
      </c>
      <c r="N1682" t="s">
        <v>344</v>
      </c>
      <c r="O1682">
        <v>2</v>
      </c>
      <c r="P1682" t="s">
        <v>306</v>
      </c>
      <c r="Q1682" s="164">
        <v>40881</v>
      </c>
      <c r="R1682" s="164">
        <v>40645</v>
      </c>
      <c r="S1682" s="164">
        <v>40787</v>
      </c>
      <c r="T1682" t="s">
        <v>659</v>
      </c>
      <c r="V1682" t="s">
        <v>4391</v>
      </c>
      <c r="W1682" t="s">
        <v>4392</v>
      </c>
      <c r="X1682" t="s">
        <v>4390</v>
      </c>
      <c r="Y1682" t="s">
        <v>4391</v>
      </c>
      <c r="Z1682" t="s">
        <v>4402</v>
      </c>
      <c r="AC1682" t="s">
        <v>308</v>
      </c>
      <c r="AD1682" s="176">
        <v>1</v>
      </c>
      <c r="AE1682" s="177" t="s">
        <v>16954</v>
      </c>
    </row>
    <row r="1683" spans="1:31" x14ac:dyDescent="0.35">
      <c r="A1683" t="s">
        <v>476</v>
      </c>
      <c r="B1683">
        <v>1011</v>
      </c>
      <c r="C1683" t="s">
        <v>4403</v>
      </c>
      <c r="D1683">
        <v>50500</v>
      </c>
      <c r="E1683" t="s">
        <v>4390</v>
      </c>
      <c r="F1683" t="s">
        <v>3812</v>
      </c>
      <c r="H1683" s="174">
        <f t="shared" si="65"/>
        <v>1</v>
      </c>
      <c r="I1683">
        <v>2</v>
      </c>
      <c r="K1683" t="s">
        <v>404</v>
      </c>
      <c r="L1683" t="s">
        <v>410</v>
      </c>
      <c r="M1683" t="s">
        <v>398</v>
      </c>
      <c r="N1683" t="s">
        <v>344</v>
      </c>
      <c r="O1683">
        <v>2</v>
      </c>
      <c r="P1683" t="s">
        <v>306</v>
      </c>
      <c r="Q1683" t="s">
        <v>4354</v>
      </c>
      <c r="R1683" s="164">
        <v>32993</v>
      </c>
      <c r="S1683" s="164">
        <v>32993</v>
      </c>
      <c r="T1683" t="s">
        <v>659</v>
      </c>
      <c r="V1683" t="s">
        <v>4391</v>
      </c>
      <c r="W1683" t="s">
        <v>4392</v>
      </c>
      <c r="X1683" t="s">
        <v>4390</v>
      </c>
      <c r="Y1683" t="s">
        <v>4391</v>
      </c>
      <c r="Z1683" t="s">
        <v>4404</v>
      </c>
      <c r="AC1683" t="s">
        <v>308</v>
      </c>
      <c r="AD1683" s="176">
        <v>1</v>
      </c>
      <c r="AE1683" s="177" t="s">
        <v>16954</v>
      </c>
    </row>
    <row r="1684" spans="1:31" x14ac:dyDescent="0.35">
      <c r="A1684" t="s">
        <v>476</v>
      </c>
      <c r="B1684">
        <v>1031</v>
      </c>
      <c r="C1684" t="s">
        <v>4390</v>
      </c>
      <c r="D1684">
        <v>50500</v>
      </c>
      <c r="E1684" t="s">
        <v>4390</v>
      </c>
      <c r="F1684" t="s">
        <v>3812</v>
      </c>
      <c r="H1684" s="174">
        <f t="shared" si="65"/>
        <v>1</v>
      </c>
      <c r="I1684">
        <v>2</v>
      </c>
      <c r="K1684" t="s">
        <v>404</v>
      </c>
      <c r="L1684" t="s">
        <v>753</v>
      </c>
      <c r="M1684" t="s">
        <v>398</v>
      </c>
      <c r="N1684" t="s">
        <v>344</v>
      </c>
      <c r="O1684">
        <v>2</v>
      </c>
      <c r="P1684" t="s">
        <v>306</v>
      </c>
      <c r="Q1684" s="164">
        <v>37995</v>
      </c>
      <c r="R1684" s="164">
        <v>38231</v>
      </c>
      <c r="S1684" s="164">
        <v>38231</v>
      </c>
      <c r="T1684" t="s">
        <v>659</v>
      </c>
      <c r="V1684" t="s">
        <v>4391</v>
      </c>
      <c r="W1684" t="s">
        <v>4392</v>
      </c>
      <c r="X1684" t="s">
        <v>4390</v>
      </c>
      <c r="Y1684" t="s">
        <v>4391</v>
      </c>
      <c r="Z1684" t="s">
        <v>4405</v>
      </c>
      <c r="AC1684" t="s">
        <v>308</v>
      </c>
      <c r="AD1684" s="176">
        <v>1</v>
      </c>
      <c r="AE1684" s="177" t="s">
        <v>16954</v>
      </c>
    </row>
    <row r="1685" spans="1:31" x14ac:dyDescent="0.35">
      <c r="A1685" t="s">
        <v>476</v>
      </c>
      <c r="B1685">
        <v>1249</v>
      </c>
      <c r="C1685" t="s">
        <v>4390</v>
      </c>
      <c r="D1685">
        <v>50500</v>
      </c>
      <c r="E1685" t="s">
        <v>4390</v>
      </c>
      <c r="F1685" t="s">
        <v>3812</v>
      </c>
      <c r="H1685" s="174">
        <f t="shared" si="65"/>
        <v>1</v>
      </c>
      <c r="I1685">
        <v>2</v>
      </c>
      <c r="K1685" t="s">
        <v>296</v>
      </c>
      <c r="L1685" t="s">
        <v>753</v>
      </c>
      <c r="M1685" t="s">
        <v>398</v>
      </c>
      <c r="N1685" t="s">
        <v>344</v>
      </c>
      <c r="O1685">
        <v>2</v>
      </c>
      <c r="P1685" t="s">
        <v>306</v>
      </c>
      <c r="Q1685" t="s">
        <v>2734</v>
      </c>
      <c r="R1685" s="164">
        <v>38961</v>
      </c>
      <c r="T1685" t="s">
        <v>659</v>
      </c>
      <c r="V1685" t="s">
        <v>4391</v>
      </c>
      <c r="W1685" t="s">
        <v>4392</v>
      </c>
      <c r="X1685" t="s">
        <v>4390</v>
      </c>
      <c r="Y1685" t="s">
        <v>4391</v>
      </c>
      <c r="Z1685" t="s">
        <v>4406</v>
      </c>
      <c r="AC1685" t="s">
        <v>308</v>
      </c>
      <c r="AD1685" s="176">
        <v>1</v>
      </c>
      <c r="AE1685" s="177" t="s">
        <v>16954</v>
      </c>
    </row>
    <row r="1686" spans="1:31" x14ac:dyDescent="0.35">
      <c r="A1686" t="s">
        <v>482</v>
      </c>
      <c r="B1686">
        <v>1077</v>
      </c>
      <c r="C1686" t="s">
        <v>4390</v>
      </c>
      <c r="D1686">
        <v>50500</v>
      </c>
      <c r="E1686" t="s">
        <v>4390</v>
      </c>
      <c r="F1686" t="s">
        <v>3812</v>
      </c>
      <c r="H1686" s="174">
        <f>AD1686</f>
        <v>1</v>
      </c>
      <c r="I1686">
        <v>2</v>
      </c>
      <c r="K1686" t="s">
        <v>404</v>
      </c>
      <c r="L1686" t="s">
        <v>753</v>
      </c>
      <c r="M1686" t="s">
        <v>398</v>
      </c>
      <c r="N1686" t="s">
        <v>344</v>
      </c>
      <c r="O1686">
        <v>2</v>
      </c>
      <c r="P1686" t="s">
        <v>306</v>
      </c>
      <c r="Q1686" s="164">
        <v>30320</v>
      </c>
      <c r="R1686" s="164">
        <v>30407</v>
      </c>
      <c r="S1686" s="164">
        <v>42979</v>
      </c>
      <c r="T1686" t="s">
        <v>659</v>
      </c>
      <c r="V1686" t="s">
        <v>4391</v>
      </c>
      <c r="W1686" t="s">
        <v>4392</v>
      </c>
      <c r="X1686" t="s">
        <v>4390</v>
      </c>
      <c r="Y1686" t="s">
        <v>4391</v>
      </c>
      <c r="Z1686" t="s">
        <v>4407</v>
      </c>
      <c r="AC1686" t="s">
        <v>308</v>
      </c>
      <c r="AD1686" s="176">
        <v>1</v>
      </c>
      <c r="AE1686" s="177" t="s">
        <v>16953</v>
      </c>
    </row>
    <row r="1687" spans="1:31" x14ac:dyDescent="0.35">
      <c r="A1687" t="s">
        <v>432</v>
      </c>
      <c r="B1687">
        <v>1009</v>
      </c>
      <c r="C1687" t="s">
        <v>4408</v>
      </c>
      <c r="D1687">
        <v>50500</v>
      </c>
      <c r="E1687" t="s">
        <v>4390</v>
      </c>
      <c r="F1687" t="s">
        <v>3812</v>
      </c>
      <c r="H1687" s="174">
        <f t="shared" ref="H1687:H1702" si="66">AD1687</f>
        <v>1</v>
      </c>
      <c r="I1687">
        <v>2</v>
      </c>
      <c r="K1687" t="s">
        <v>404</v>
      </c>
      <c r="L1687" t="s">
        <v>410</v>
      </c>
      <c r="M1687" t="s">
        <v>398</v>
      </c>
      <c r="N1687" t="s">
        <v>344</v>
      </c>
      <c r="O1687">
        <v>2</v>
      </c>
      <c r="P1687" t="s">
        <v>306</v>
      </c>
      <c r="Q1687" s="164">
        <v>37995</v>
      </c>
      <c r="R1687" s="164">
        <v>38231</v>
      </c>
      <c r="S1687" s="164">
        <v>38231</v>
      </c>
      <c r="T1687" t="s">
        <v>659</v>
      </c>
      <c r="V1687" t="s">
        <v>4391</v>
      </c>
      <c r="W1687" t="s">
        <v>4392</v>
      </c>
      <c r="X1687" t="s">
        <v>4390</v>
      </c>
      <c r="Y1687" t="s">
        <v>4391</v>
      </c>
      <c r="Z1687" t="s">
        <v>4409</v>
      </c>
      <c r="AC1687" t="s">
        <v>308</v>
      </c>
      <c r="AD1687" s="176">
        <v>1</v>
      </c>
      <c r="AE1687" s="177" t="s">
        <v>16954</v>
      </c>
    </row>
    <row r="1688" spans="1:31" x14ac:dyDescent="0.35">
      <c r="A1688" t="s">
        <v>584</v>
      </c>
      <c r="B1688">
        <v>1010</v>
      </c>
      <c r="C1688" t="s">
        <v>4390</v>
      </c>
      <c r="D1688">
        <v>50500</v>
      </c>
      <c r="E1688" t="s">
        <v>4390</v>
      </c>
      <c r="F1688" t="s">
        <v>3812</v>
      </c>
      <c r="H1688" s="174">
        <f t="shared" si="66"/>
        <v>1</v>
      </c>
      <c r="I1688">
        <v>2</v>
      </c>
      <c r="K1688" t="s">
        <v>404</v>
      </c>
      <c r="L1688" t="s">
        <v>753</v>
      </c>
      <c r="M1688" t="s">
        <v>398</v>
      </c>
      <c r="N1688" t="s">
        <v>344</v>
      </c>
      <c r="O1688">
        <v>2</v>
      </c>
      <c r="P1688" t="s">
        <v>306</v>
      </c>
      <c r="Q1688" s="164">
        <v>39825</v>
      </c>
      <c r="R1688" s="164">
        <v>40148</v>
      </c>
      <c r="S1688" s="164">
        <v>40148</v>
      </c>
      <c r="T1688" t="s">
        <v>659</v>
      </c>
      <c r="V1688" t="s">
        <v>4391</v>
      </c>
      <c r="W1688" t="s">
        <v>4392</v>
      </c>
      <c r="X1688" t="s">
        <v>4390</v>
      </c>
      <c r="Y1688" t="s">
        <v>4391</v>
      </c>
      <c r="Z1688" t="s">
        <v>4410</v>
      </c>
      <c r="AC1688" t="s">
        <v>308</v>
      </c>
      <c r="AD1688" s="176">
        <v>1</v>
      </c>
      <c r="AE1688" s="177" t="s">
        <v>16954</v>
      </c>
    </row>
    <row r="1689" spans="1:31" x14ac:dyDescent="0.35">
      <c r="A1689" t="s">
        <v>584</v>
      </c>
      <c r="B1689">
        <v>1112</v>
      </c>
      <c r="C1689" t="s">
        <v>4408</v>
      </c>
      <c r="D1689">
        <v>50500</v>
      </c>
      <c r="E1689" t="s">
        <v>4390</v>
      </c>
      <c r="F1689" t="s">
        <v>3812</v>
      </c>
      <c r="H1689" s="174">
        <f t="shared" si="66"/>
        <v>1</v>
      </c>
      <c r="I1689">
        <v>2</v>
      </c>
      <c r="K1689" t="s">
        <v>404</v>
      </c>
      <c r="L1689" t="s">
        <v>753</v>
      </c>
      <c r="M1689" t="s">
        <v>398</v>
      </c>
      <c r="N1689" t="s">
        <v>344</v>
      </c>
      <c r="O1689">
        <v>2</v>
      </c>
      <c r="P1689" t="s">
        <v>306</v>
      </c>
      <c r="Q1689" t="s">
        <v>674</v>
      </c>
      <c r="R1689" s="164">
        <v>29735</v>
      </c>
      <c r="S1689" s="164">
        <v>40148</v>
      </c>
      <c r="T1689" t="s">
        <v>659</v>
      </c>
      <c r="V1689" t="s">
        <v>4391</v>
      </c>
      <c r="W1689" t="s">
        <v>4392</v>
      </c>
      <c r="X1689" t="s">
        <v>4390</v>
      </c>
      <c r="Y1689" t="s">
        <v>4391</v>
      </c>
      <c r="Z1689" t="s">
        <v>4411</v>
      </c>
      <c r="AC1689" t="s">
        <v>308</v>
      </c>
      <c r="AD1689" s="176">
        <v>1</v>
      </c>
      <c r="AE1689" s="177" t="s">
        <v>16954</v>
      </c>
    </row>
    <row r="1690" spans="1:31" x14ac:dyDescent="0.35">
      <c r="A1690" t="s">
        <v>375</v>
      </c>
      <c r="B1690">
        <v>1012</v>
      </c>
      <c r="C1690" t="s">
        <v>4391</v>
      </c>
      <c r="D1690">
        <v>50500</v>
      </c>
      <c r="E1690" t="s">
        <v>4390</v>
      </c>
      <c r="F1690" t="s">
        <v>3812</v>
      </c>
      <c r="H1690" s="174">
        <f t="shared" si="66"/>
        <v>1</v>
      </c>
      <c r="I1690">
        <v>2</v>
      </c>
      <c r="K1690" t="s">
        <v>404</v>
      </c>
      <c r="L1690" t="s">
        <v>410</v>
      </c>
      <c r="M1690" t="s">
        <v>398</v>
      </c>
      <c r="N1690" t="s">
        <v>344</v>
      </c>
      <c r="O1690">
        <v>2</v>
      </c>
      <c r="P1690" t="s">
        <v>1</v>
      </c>
      <c r="Q1690" s="164">
        <v>32882</v>
      </c>
      <c r="R1690" s="164">
        <v>33117</v>
      </c>
      <c r="S1690" s="164">
        <v>38231</v>
      </c>
      <c r="T1690" t="s">
        <v>659</v>
      </c>
      <c r="V1690" t="s">
        <v>4391</v>
      </c>
      <c r="W1690" t="s">
        <v>4392</v>
      </c>
      <c r="X1690" t="s">
        <v>4390</v>
      </c>
      <c r="Y1690" t="s">
        <v>4391</v>
      </c>
      <c r="Z1690" t="s">
        <v>4412</v>
      </c>
      <c r="AC1690" t="s">
        <v>304</v>
      </c>
      <c r="AD1690" s="176">
        <v>1</v>
      </c>
      <c r="AE1690" s="177" t="s">
        <v>16954</v>
      </c>
    </row>
    <row r="1691" spans="1:31" x14ac:dyDescent="0.35">
      <c r="A1691" t="s">
        <v>403</v>
      </c>
      <c r="B1691">
        <v>1018</v>
      </c>
      <c r="C1691" t="s">
        <v>4408</v>
      </c>
      <c r="D1691">
        <v>50500</v>
      </c>
      <c r="E1691" t="s">
        <v>4390</v>
      </c>
      <c r="F1691" t="s">
        <v>3812</v>
      </c>
      <c r="H1691" s="174">
        <f t="shared" si="66"/>
        <v>1</v>
      </c>
      <c r="I1691">
        <v>2</v>
      </c>
      <c r="K1691" t="s">
        <v>404</v>
      </c>
      <c r="L1691" t="s">
        <v>410</v>
      </c>
      <c r="M1691" t="s">
        <v>398</v>
      </c>
      <c r="N1691" t="s">
        <v>344</v>
      </c>
      <c r="O1691">
        <v>2</v>
      </c>
      <c r="P1691" t="s">
        <v>306</v>
      </c>
      <c r="Q1691" s="164">
        <v>37995</v>
      </c>
      <c r="R1691" s="164">
        <v>38231</v>
      </c>
      <c r="S1691" s="164">
        <v>38231</v>
      </c>
      <c r="T1691" t="s">
        <v>659</v>
      </c>
      <c r="V1691" t="s">
        <v>4391</v>
      </c>
      <c r="W1691" t="s">
        <v>4392</v>
      </c>
      <c r="X1691" t="s">
        <v>4390</v>
      </c>
      <c r="Y1691" t="s">
        <v>4391</v>
      </c>
      <c r="Z1691" t="s">
        <v>4413</v>
      </c>
      <c r="AC1691" t="s">
        <v>308</v>
      </c>
      <c r="AD1691" s="176">
        <v>1</v>
      </c>
      <c r="AE1691" s="177" t="s">
        <v>16954</v>
      </c>
    </row>
    <row r="1692" spans="1:31" x14ac:dyDescent="0.35">
      <c r="A1692" t="s">
        <v>447</v>
      </c>
      <c r="B1692">
        <v>1018</v>
      </c>
      <c r="C1692" t="s">
        <v>4408</v>
      </c>
      <c r="D1692">
        <v>50500</v>
      </c>
      <c r="E1692" t="s">
        <v>4390</v>
      </c>
      <c r="F1692" t="s">
        <v>3812</v>
      </c>
      <c r="H1692" s="174">
        <f t="shared" si="66"/>
        <v>1</v>
      </c>
      <c r="I1692">
        <v>2</v>
      </c>
      <c r="K1692" t="s">
        <v>404</v>
      </c>
      <c r="L1692" t="s">
        <v>753</v>
      </c>
      <c r="M1692" t="s">
        <v>398</v>
      </c>
      <c r="N1692" t="s">
        <v>344</v>
      </c>
      <c r="O1692">
        <v>2</v>
      </c>
      <c r="P1692" t="s">
        <v>306</v>
      </c>
      <c r="Q1692" s="164">
        <v>35856</v>
      </c>
      <c r="R1692" s="164">
        <v>35829</v>
      </c>
      <c r="S1692" s="164">
        <v>36039</v>
      </c>
      <c r="T1692" t="s">
        <v>659</v>
      </c>
      <c r="V1692" t="s">
        <v>4391</v>
      </c>
      <c r="W1692" t="s">
        <v>4392</v>
      </c>
      <c r="X1692" t="s">
        <v>4390</v>
      </c>
      <c r="Y1692" t="s">
        <v>4391</v>
      </c>
      <c r="Z1692" t="s">
        <v>4414</v>
      </c>
      <c r="AC1692" t="s">
        <v>308</v>
      </c>
      <c r="AD1692" s="176">
        <v>1</v>
      </c>
      <c r="AE1692" s="177" t="s">
        <v>16954</v>
      </c>
    </row>
    <row r="1693" spans="1:31" x14ac:dyDescent="0.35">
      <c r="A1693" t="s">
        <v>494</v>
      </c>
      <c r="B1693">
        <v>1010</v>
      </c>
      <c r="C1693" t="s">
        <v>4390</v>
      </c>
      <c r="D1693">
        <v>50500</v>
      </c>
      <c r="E1693" t="s">
        <v>4390</v>
      </c>
      <c r="F1693" t="s">
        <v>3812</v>
      </c>
      <c r="H1693" s="174">
        <f t="shared" si="66"/>
        <v>1</v>
      </c>
      <c r="I1693">
        <v>2</v>
      </c>
      <c r="K1693" t="s">
        <v>404</v>
      </c>
      <c r="L1693" t="s">
        <v>410</v>
      </c>
      <c r="M1693" t="s">
        <v>398</v>
      </c>
      <c r="N1693" t="s">
        <v>344</v>
      </c>
      <c r="O1693">
        <v>2</v>
      </c>
      <c r="P1693" t="s">
        <v>306</v>
      </c>
      <c r="Q1693" s="164">
        <v>30325</v>
      </c>
      <c r="R1693" s="164">
        <v>30560</v>
      </c>
      <c r="S1693" s="164">
        <v>30560</v>
      </c>
      <c r="T1693" t="s">
        <v>659</v>
      </c>
      <c r="V1693" t="s">
        <v>4391</v>
      </c>
      <c r="W1693" t="s">
        <v>4392</v>
      </c>
      <c r="X1693" t="s">
        <v>4390</v>
      </c>
      <c r="Y1693" t="s">
        <v>4391</v>
      </c>
      <c r="Z1693" t="s">
        <v>4415</v>
      </c>
      <c r="AC1693" t="s">
        <v>308</v>
      </c>
      <c r="AD1693" s="176">
        <v>1</v>
      </c>
      <c r="AE1693" s="177" t="s">
        <v>16954</v>
      </c>
    </row>
    <row r="1694" spans="1:31" x14ac:dyDescent="0.35">
      <c r="A1694" t="s">
        <v>494</v>
      </c>
      <c r="B1694">
        <v>1068</v>
      </c>
      <c r="C1694" t="s">
        <v>4416</v>
      </c>
      <c r="D1694">
        <v>50500</v>
      </c>
      <c r="E1694" t="s">
        <v>4390</v>
      </c>
      <c r="F1694" t="s">
        <v>3812</v>
      </c>
      <c r="H1694" s="174">
        <f t="shared" si="66"/>
        <v>1</v>
      </c>
      <c r="I1694">
        <v>2</v>
      </c>
      <c r="K1694" t="s">
        <v>404</v>
      </c>
      <c r="L1694" t="s">
        <v>753</v>
      </c>
      <c r="M1694" t="s">
        <v>398</v>
      </c>
      <c r="N1694" t="s">
        <v>344</v>
      </c>
      <c r="O1694">
        <v>2</v>
      </c>
      <c r="P1694" t="s">
        <v>977</v>
      </c>
      <c r="Q1694" t="s">
        <v>2395</v>
      </c>
      <c r="R1694" s="164">
        <v>29311</v>
      </c>
      <c r="S1694" s="164">
        <v>31472</v>
      </c>
      <c r="T1694" t="s">
        <v>659</v>
      </c>
      <c r="V1694" t="s">
        <v>4391</v>
      </c>
      <c r="W1694" t="s">
        <v>4392</v>
      </c>
      <c r="X1694" t="s">
        <v>4390</v>
      </c>
      <c r="Y1694" t="s">
        <v>4391</v>
      </c>
      <c r="Z1694" t="s">
        <v>4417</v>
      </c>
      <c r="AC1694" t="s">
        <v>308</v>
      </c>
      <c r="AD1694" s="176">
        <v>1</v>
      </c>
      <c r="AE1694" s="177" t="s">
        <v>16954</v>
      </c>
    </row>
    <row r="1695" spans="1:31" x14ac:dyDescent="0.35">
      <c r="A1695" t="s">
        <v>494</v>
      </c>
      <c r="B1695">
        <v>1074</v>
      </c>
      <c r="C1695" t="s">
        <v>4394</v>
      </c>
      <c r="D1695">
        <v>50500</v>
      </c>
      <c r="E1695" t="s">
        <v>4390</v>
      </c>
      <c r="F1695" t="s">
        <v>3812</v>
      </c>
      <c r="H1695" s="174">
        <f t="shared" si="66"/>
        <v>1</v>
      </c>
      <c r="I1695">
        <v>2</v>
      </c>
      <c r="K1695" t="s">
        <v>404</v>
      </c>
      <c r="L1695" t="s">
        <v>2197</v>
      </c>
      <c r="M1695" t="s">
        <v>398</v>
      </c>
      <c r="N1695" t="s">
        <v>344</v>
      </c>
      <c r="O1695">
        <v>2</v>
      </c>
      <c r="P1695" t="s">
        <v>306</v>
      </c>
      <c r="Q1695" t="s">
        <v>4418</v>
      </c>
      <c r="R1695" s="164">
        <v>30102</v>
      </c>
      <c r="S1695" s="164">
        <v>30436</v>
      </c>
      <c r="T1695" t="s">
        <v>659</v>
      </c>
      <c r="V1695" t="s">
        <v>4391</v>
      </c>
      <c r="W1695" t="s">
        <v>4392</v>
      </c>
      <c r="X1695" t="s">
        <v>4390</v>
      </c>
      <c r="Y1695" t="s">
        <v>4391</v>
      </c>
      <c r="Z1695" t="s">
        <v>4419</v>
      </c>
      <c r="AC1695" t="s">
        <v>308</v>
      </c>
      <c r="AD1695" s="176">
        <v>1</v>
      </c>
      <c r="AE1695" s="177" t="s">
        <v>16954</v>
      </c>
    </row>
    <row r="1696" spans="1:31" x14ac:dyDescent="0.35">
      <c r="A1696" t="s">
        <v>414</v>
      </c>
      <c r="B1696">
        <v>1102</v>
      </c>
      <c r="C1696" t="s">
        <v>4390</v>
      </c>
      <c r="D1696">
        <v>50500</v>
      </c>
      <c r="E1696" t="s">
        <v>4390</v>
      </c>
      <c r="F1696" t="s">
        <v>3812</v>
      </c>
      <c r="H1696" s="174">
        <f t="shared" si="66"/>
        <v>1</v>
      </c>
      <c r="I1696">
        <v>2</v>
      </c>
      <c r="K1696" t="s">
        <v>404</v>
      </c>
      <c r="L1696" t="s">
        <v>410</v>
      </c>
      <c r="M1696" t="s">
        <v>398</v>
      </c>
      <c r="N1696" t="s">
        <v>344</v>
      </c>
      <c r="O1696">
        <v>2</v>
      </c>
      <c r="P1696" t="s">
        <v>306</v>
      </c>
      <c r="Q1696" t="s">
        <v>4420</v>
      </c>
      <c r="R1696" s="164">
        <v>39190</v>
      </c>
      <c r="S1696" s="164">
        <v>39190</v>
      </c>
      <c r="T1696" t="s">
        <v>659</v>
      </c>
      <c r="V1696" t="s">
        <v>4391</v>
      </c>
      <c r="W1696" t="s">
        <v>4392</v>
      </c>
      <c r="X1696" t="s">
        <v>4390</v>
      </c>
      <c r="Y1696" t="s">
        <v>4391</v>
      </c>
      <c r="Z1696" t="s">
        <v>4421</v>
      </c>
      <c r="AC1696" t="s">
        <v>308</v>
      </c>
      <c r="AD1696" s="176">
        <v>1</v>
      </c>
      <c r="AE1696" s="177" t="s">
        <v>16954</v>
      </c>
    </row>
    <row r="1697" spans="1:31" x14ac:dyDescent="0.35">
      <c r="A1697" t="s">
        <v>414</v>
      </c>
      <c r="B1697">
        <v>1103</v>
      </c>
      <c r="C1697" t="s">
        <v>4422</v>
      </c>
      <c r="D1697">
        <v>50500</v>
      </c>
      <c r="E1697" t="s">
        <v>4390</v>
      </c>
      <c r="F1697" t="s">
        <v>3812</v>
      </c>
      <c r="H1697" s="174">
        <f t="shared" si="66"/>
        <v>1</v>
      </c>
      <c r="I1697">
        <v>2</v>
      </c>
      <c r="K1697" t="s">
        <v>404</v>
      </c>
      <c r="L1697" t="s">
        <v>410</v>
      </c>
      <c r="M1697" t="s">
        <v>398</v>
      </c>
      <c r="N1697" t="s">
        <v>344</v>
      </c>
      <c r="O1697">
        <v>2</v>
      </c>
      <c r="P1697" t="s">
        <v>977</v>
      </c>
      <c r="Q1697" s="164">
        <v>34708</v>
      </c>
      <c r="R1697" s="164">
        <v>34943</v>
      </c>
      <c r="S1697" s="164">
        <v>34943</v>
      </c>
      <c r="T1697" t="s">
        <v>659</v>
      </c>
      <c r="V1697" t="s">
        <v>4391</v>
      </c>
      <c r="W1697" t="s">
        <v>4392</v>
      </c>
      <c r="X1697" t="s">
        <v>4390</v>
      </c>
      <c r="Y1697" t="s">
        <v>4391</v>
      </c>
      <c r="Z1697" t="s">
        <v>4423</v>
      </c>
      <c r="AC1697" t="s">
        <v>308</v>
      </c>
      <c r="AD1697" s="176">
        <v>1</v>
      </c>
      <c r="AE1697" s="177" t="s">
        <v>16954</v>
      </c>
    </row>
    <row r="1698" spans="1:31" x14ac:dyDescent="0.35">
      <c r="A1698" t="s">
        <v>419</v>
      </c>
      <c r="B1698">
        <v>1006</v>
      </c>
      <c r="C1698" t="s">
        <v>4390</v>
      </c>
      <c r="D1698">
        <v>50500</v>
      </c>
      <c r="E1698" t="s">
        <v>4390</v>
      </c>
      <c r="F1698" t="s">
        <v>3812</v>
      </c>
      <c r="H1698" s="174">
        <f t="shared" si="66"/>
        <v>1</v>
      </c>
      <c r="I1698">
        <v>2</v>
      </c>
      <c r="K1698" t="s">
        <v>404</v>
      </c>
      <c r="L1698" t="s">
        <v>410</v>
      </c>
      <c r="M1698" t="s">
        <v>398</v>
      </c>
      <c r="N1698" t="s">
        <v>344</v>
      </c>
      <c r="O1698">
        <v>2</v>
      </c>
      <c r="P1698" t="s">
        <v>306</v>
      </c>
      <c r="Q1698" s="164">
        <v>37995</v>
      </c>
      <c r="R1698" s="164">
        <v>38231</v>
      </c>
      <c r="S1698" s="164">
        <v>38231</v>
      </c>
      <c r="T1698" t="s">
        <v>659</v>
      </c>
      <c r="V1698" t="s">
        <v>4391</v>
      </c>
      <c r="W1698" t="s">
        <v>4392</v>
      </c>
      <c r="X1698" t="s">
        <v>4390</v>
      </c>
      <c r="Y1698" t="s">
        <v>4391</v>
      </c>
      <c r="Z1698" t="s">
        <v>4424</v>
      </c>
      <c r="AC1698" t="s">
        <v>308</v>
      </c>
      <c r="AD1698" s="176">
        <v>1</v>
      </c>
      <c r="AE1698" s="177" t="s">
        <v>16954</v>
      </c>
    </row>
    <row r="1699" spans="1:31" x14ac:dyDescent="0.35">
      <c r="A1699" t="s">
        <v>711</v>
      </c>
      <c r="B1699">
        <v>1025</v>
      </c>
      <c r="C1699" t="s">
        <v>4408</v>
      </c>
      <c r="D1699">
        <v>50500</v>
      </c>
      <c r="E1699" t="s">
        <v>4390</v>
      </c>
      <c r="F1699" t="s">
        <v>3812</v>
      </c>
      <c r="H1699" s="174">
        <f t="shared" si="66"/>
        <v>1</v>
      </c>
      <c r="I1699">
        <v>2</v>
      </c>
      <c r="K1699" t="s">
        <v>404</v>
      </c>
      <c r="L1699" t="s">
        <v>753</v>
      </c>
      <c r="M1699" t="s">
        <v>398</v>
      </c>
      <c r="N1699" t="s">
        <v>344</v>
      </c>
      <c r="O1699">
        <v>2</v>
      </c>
      <c r="P1699" t="s">
        <v>306</v>
      </c>
      <c r="Q1699" t="s">
        <v>2038</v>
      </c>
      <c r="R1699" s="164">
        <v>39188</v>
      </c>
      <c r="S1699" s="164">
        <v>39188</v>
      </c>
      <c r="T1699" t="s">
        <v>659</v>
      </c>
      <c r="V1699" t="s">
        <v>4391</v>
      </c>
      <c r="W1699" t="s">
        <v>4392</v>
      </c>
      <c r="X1699" t="s">
        <v>4390</v>
      </c>
      <c r="Y1699" t="s">
        <v>4391</v>
      </c>
      <c r="Z1699" t="s">
        <v>4425</v>
      </c>
      <c r="AC1699" t="s">
        <v>308</v>
      </c>
      <c r="AD1699" s="176">
        <v>1</v>
      </c>
      <c r="AE1699" s="177" t="s">
        <v>16954</v>
      </c>
    </row>
    <row r="1700" spans="1:31" x14ac:dyDescent="0.35">
      <c r="A1700" t="s">
        <v>499</v>
      </c>
      <c r="B1700">
        <v>1012</v>
      </c>
      <c r="C1700" t="s">
        <v>4390</v>
      </c>
      <c r="D1700">
        <v>50500</v>
      </c>
      <c r="E1700" t="s">
        <v>4390</v>
      </c>
      <c r="F1700" t="s">
        <v>3812</v>
      </c>
      <c r="H1700" s="174">
        <f t="shared" si="66"/>
        <v>1</v>
      </c>
      <c r="I1700">
        <v>2</v>
      </c>
      <c r="K1700" t="s">
        <v>404</v>
      </c>
      <c r="L1700" t="s">
        <v>753</v>
      </c>
      <c r="M1700" t="s">
        <v>398</v>
      </c>
      <c r="N1700" t="s">
        <v>344</v>
      </c>
      <c r="O1700">
        <v>2</v>
      </c>
      <c r="P1700" t="s">
        <v>306</v>
      </c>
      <c r="Q1700" s="164">
        <v>29649</v>
      </c>
      <c r="R1700" s="164">
        <v>29679</v>
      </c>
      <c r="S1700" s="164">
        <v>38231</v>
      </c>
      <c r="T1700" t="s">
        <v>659</v>
      </c>
      <c r="V1700" t="s">
        <v>4391</v>
      </c>
      <c r="W1700" t="s">
        <v>4392</v>
      </c>
      <c r="X1700" t="s">
        <v>4390</v>
      </c>
      <c r="Y1700" t="s">
        <v>4391</v>
      </c>
      <c r="Z1700" t="s">
        <v>4426</v>
      </c>
      <c r="AC1700" t="s">
        <v>308</v>
      </c>
      <c r="AD1700" s="176">
        <v>1</v>
      </c>
      <c r="AE1700" s="177" t="s">
        <v>16954</v>
      </c>
    </row>
    <row r="1701" spans="1:31" x14ac:dyDescent="0.35">
      <c r="A1701" t="s">
        <v>566</v>
      </c>
      <c r="B1701">
        <v>1069</v>
      </c>
      <c r="C1701" t="s">
        <v>4390</v>
      </c>
      <c r="D1701">
        <v>50500</v>
      </c>
      <c r="E1701" t="s">
        <v>4390</v>
      </c>
      <c r="F1701" t="s">
        <v>3812</v>
      </c>
      <c r="H1701" s="174">
        <f t="shared" si="66"/>
        <v>1</v>
      </c>
      <c r="I1701">
        <v>2</v>
      </c>
      <c r="K1701" t="s">
        <v>404</v>
      </c>
      <c r="L1701" t="s">
        <v>753</v>
      </c>
      <c r="M1701" t="s">
        <v>398</v>
      </c>
      <c r="N1701" t="s">
        <v>344</v>
      </c>
      <c r="O1701">
        <v>2</v>
      </c>
      <c r="P1701" t="s">
        <v>306</v>
      </c>
      <c r="Q1701" s="164">
        <v>32882</v>
      </c>
      <c r="R1701" s="164">
        <v>33117</v>
      </c>
      <c r="S1701" s="164">
        <v>33117</v>
      </c>
      <c r="T1701" t="s">
        <v>659</v>
      </c>
      <c r="V1701" t="s">
        <v>4391</v>
      </c>
      <c r="W1701" t="s">
        <v>4392</v>
      </c>
      <c r="X1701" t="s">
        <v>4390</v>
      </c>
      <c r="Y1701" t="s">
        <v>4391</v>
      </c>
      <c r="Z1701" t="s">
        <v>4427</v>
      </c>
      <c r="AC1701" t="s">
        <v>308</v>
      </c>
      <c r="AD1701" s="176">
        <v>1</v>
      </c>
      <c r="AE1701" s="177" t="s">
        <v>16954</v>
      </c>
    </row>
    <row r="1702" spans="1:31" x14ac:dyDescent="0.35">
      <c r="A1702" t="s">
        <v>438</v>
      </c>
      <c r="B1702">
        <v>1009</v>
      </c>
      <c r="C1702" t="s">
        <v>4390</v>
      </c>
      <c r="D1702">
        <v>50500</v>
      </c>
      <c r="E1702" t="s">
        <v>4390</v>
      </c>
      <c r="F1702" t="s">
        <v>3812</v>
      </c>
      <c r="H1702" s="174">
        <f t="shared" si="66"/>
        <v>1</v>
      </c>
      <c r="I1702">
        <v>2</v>
      </c>
      <c r="K1702" t="s">
        <v>404</v>
      </c>
      <c r="L1702" t="s">
        <v>753</v>
      </c>
      <c r="M1702" t="s">
        <v>398</v>
      </c>
      <c r="N1702" t="s">
        <v>344</v>
      </c>
      <c r="O1702">
        <v>2</v>
      </c>
      <c r="P1702" t="s">
        <v>306</v>
      </c>
      <c r="Q1702" t="s">
        <v>4428</v>
      </c>
      <c r="R1702" s="164">
        <v>37243</v>
      </c>
      <c r="S1702" s="164">
        <v>37347</v>
      </c>
      <c r="T1702" t="s">
        <v>659</v>
      </c>
      <c r="V1702" t="s">
        <v>4391</v>
      </c>
      <c r="W1702" t="s">
        <v>4392</v>
      </c>
      <c r="X1702" t="s">
        <v>4390</v>
      </c>
      <c r="Y1702" t="s">
        <v>4391</v>
      </c>
      <c r="Z1702" t="s">
        <v>4429</v>
      </c>
      <c r="AC1702" t="s">
        <v>308</v>
      </c>
      <c r="AD1702" s="176">
        <v>1</v>
      </c>
      <c r="AE1702" s="177" t="s">
        <v>16954</v>
      </c>
    </row>
    <row r="1703" spans="1:31" x14ac:dyDescent="0.35">
      <c r="A1703" t="s">
        <v>454</v>
      </c>
      <c r="B1703">
        <v>1193</v>
      </c>
      <c r="C1703" t="s">
        <v>4430</v>
      </c>
      <c r="D1703">
        <v>50503</v>
      </c>
      <c r="E1703" t="s">
        <v>4430</v>
      </c>
      <c r="F1703" t="s">
        <v>3812</v>
      </c>
      <c r="H1703">
        <v>1.7</v>
      </c>
      <c r="I1703">
        <v>2.1</v>
      </c>
      <c r="K1703" t="s">
        <v>296</v>
      </c>
      <c r="L1703" t="s">
        <v>753</v>
      </c>
      <c r="M1703" t="s">
        <v>398</v>
      </c>
      <c r="N1703" t="s">
        <v>344</v>
      </c>
      <c r="O1703">
        <v>2</v>
      </c>
      <c r="P1703" t="s">
        <v>306</v>
      </c>
      <c r="Q1703" s="164">
        <v>30320</v>
      </c>
      <c r="R1703" s="164">
        <v>30407</v>
      </c>
      <c r="T1703" t="s">
        <v>4431</v>
      </c>
      <c r="V1703" t="s">
        <v>4432</v>
      </c>
      <c r="W1703" t="s">
        <v>4433</v>
      </c>
      <c r="X1703" t="s">
        <v>4430</v>
      </c>
      <c r="Y1703" t="s">
        <v>4432</v>
      </c>
      <c r="Z1703" t="s">
        <v>4434</v>
      </c>
      <c r="AC1703" t="s">
        <v>308</v>
      </c>
      <c r="AD1703" s="176">
        <v>1</v>
      </c>
    </row>
    <row r="1704" spans="1:31" x14ac:dyDescent="0.35">
      <c r="A1704" t="s">
        <v>454</v>
      </c>
      <c r="B1704">
        <v>1229</v>
      </c>
      <c r="C1704" t="s">
        <v>4435</v>
      </c>
      <c r="D1704">
        <v>50503</v>
      </c>
      <c r="E1704" t="s">
        <v>4430</v>
      </c>
      <c r="F1704" t="s">
        <v>3812</v>
      </c>
      <c r="H1704">
        <v>1.7</v>
      </c>
      <c r="I1704">
        <v>2.1</v>
      </c>
      <c r="K1704" t="s">
        <v>295</v>
      </c>
      <c r="L1704" t="s">
        <v>753</v>
      </c>
      <c r="M1704" t="s">
        <v>398</v>
      </c>
      <c r="N1704" t="s">
        <v>344</v>
      </c>
      <c r="O1704">
        <v>2</v>
      </c>
      <c r="P1704" t="s">
        <v>1</v>
      </c>
      <c r="Q1704" s="164">
        <v>30320</v>
      </c>
      <c r="R1704" s="164">
        <v>30407</v>
      </c>
      <c r="S1704" s="164">
        <v>33117</v>
      </c>
      <c r="T1704" t="s">
        <v>4431</v>
      </c>
      <c r="V1704" t="s">
        <v>4432</v>
      </c>
      <c r="W1704" t="s">
        <v>4433</v>
      </c>
      <c r="X1704" t="s">
        <v>4430</v>
      </c>
      <c r="Y1704" t="s">
        <v>4432</v>
      </c>
      <c r="Z1704" t="s">
        <v>4436</v>
      </c>
      <c r="AC1704" t="s">
        <v>308</v>
      </c>
      <c r="AD1704" s="176">
        <v>1</v>
      </c>
    </row>
    <row r="1705" spans="1:31" x14ac:dyDescent="0.35">
      <c r="A1705" t="s">
        <v>305</v>
      </c>
      <c r="B1705">
        <v>1315</v>
      </c>
      <c r="C1705" t="s">
        <v>4437</v>
      </c>
      <c r="D1705">
        <v>50503</v>
      </c>
      <c r="E1705" t="s">
        <v>4430</v>
      </c>
      <c r="F1705" t="s">
        <v>3812</v>
      </c>
      <c r="G1705" s="163">
        <v>3111.42</v>
      </c>
      <c r="H1705">
        <v>1.7</v>
      </c>
      <c r="I1705">
        <v>2.1</v>
      </c>
      <c r="J1705" t="s">
        <v>1</v>
      </c>
      <c r="K1705" t="s">
        <v>296</v>
      </c>
      <c r="L1705" t="s">
        <v>753</v>
      </c>
      <c r="M1705" t="s">
        <v>398</v>
      </c>
      <c r="N1705" t="s">
        <v>344</v>
      </c>
      <c r="O1705">
        <v>2</v>
      </c>
      <c r="P1705" t="s">
        <v>306</v>
      </c>
      <c r="Q1705" t="s">
        <v>4438</v>
      </c>
      <c r="R1705" s="164">
        <v>43831</v>
      </c>
      <c r="T1705" t="s">
        <v>4431</v>
      </c>
      <c r="V1705" t="s">
        <v>4432</v>
      </c>
      <c r="W1705" t="s">
        <v>4433</v>
      </c>
      <c r="X1705" t="s">
        <v>4430</v>
      </c>
      <c r="Y1705" t="s">
        <v>4432</v>
      </c>
      <c r="Z1705" t="s">
        <v>4439</v>
      </c>
      <c r="AA1705" t="s">
        <v>1</v>
      </c>
      <c r="AB1705" s="164">
        <v>43588</v>
      </c>
      <c r="AC1705" t="s">
        <v>308</v>
      </c>
      <c r="AD1705" s="176">
        <v>1</v>
      </c>
    </row>
    <row r="1706" spans="1:31" x14ac:dyDescent="0.35">
      <c r="A1706" t="s">
        <v>317</v>
      </c>
      <c r="B1706">
        <v>1061</v>
      </c>
      <c r="C1706" t="s">
        <v>4435</v>
      </c>
      <c r="D1706">
        <v>50503</v>
      </c>
      <c r="E1706" t="s">
        <v>4430</v>
      </c>
      <c r="F1706" t="s">
        <v>3812</v>
      </c>
      <c r="H1706">
        <v>1.7</v>
      </c>
      <c r="I1706">
        <v>2.1</v>
      </c>
      <c r="K1706" t="s">
        <v>404</v>
      </c>
      <c r="L1706" t="s">
        <v>753</v>
      </c>
      <c r="M1706" t="s">
        <v>398</v>
      </c>
      <c r="N1706" t="s">
        <v>344</v>
      </c>
      <c r="O1706">
        <v>2</v>
      </c>
      <c r="P1706" t="s">
        <v>306</v>
      </c>
      <c r="Q1706" s="164">
        <v>30320</v>
      </c>
      <c r="R1706" s="164">
        <v>30407</v>
      </c>
      <c r="S1706" s="164">
        <v>33269</v>
      </c>
      <c r="T1706" t="s">
        <v>4431</v>
      </c>
      <c r="V1706" t="s">
        <v>4432</v>
      </c>
      <c r="W1706" t="s">
        <v>4433</v>
      </c>
      <c r="X1706" t="s">
        <v>4430</v>
      </c>
      <c r="Y1706" t="s">
        <v>4432</v>
      </c>
      <c r="Z1706" t="s">
        <v>4440</v>
      </c>
      <c r="AC1706" t="s">
        <v>308</v>
      </c>
      <c r="AD1706" s="176">
        <v>1</v>
      </c>
    </row>
    <row r="1707" spans="1:31" x14ac:dyDescent="0.35">
      <c r="A1707" t="s">
        <v>408</v>
      </c>
      <c r="B1707">
        <v>1101</v>
      </c>
      <c r="C1707" t="s">
        <v>4435</v>
      </c>
      <c r="D1707">
        <v>50503</v>
      </c>
      <c r="E1707" t="s">
        <v>4430</v>
      </c>
      <c r="F1707" t="s">
        <v>3812</v>
      </c>
      <c r="H1707">
        <v>1.7</v>
      </c>
      <c r="I1707">
        <v>2.1</v>
      </c>
      <c r="K1707" t="s">
        <v>404</v>
      </c>
      <c r="L1707" t="s">
        <v>753</v>
      </c>
      <c r="M1707" t="s">
        <v>398</v>
      </c>
      <c r="N1707" t="s">
        <v>344</v>
      </c>
      <c r="O1707">
        <v>2</v>
      </c>
      <c r="P1707" t="s">
        <v>306</v>
      </c>
      <c r="Q1707" s="164">
        <v>30320</v>
      </c>
      <c r="R1707" s="164">
        <v>30407</v>
      </c>
      <c r="S1707" s="164">
        <v>43646</v>
      </c>
      <c r="T1707" t="s">
        <v>4431</v>
      </c>
      <c r="V1707" t="s">
        <v>4432</v>
      </c>
      <c r="W1707" t="s">
        <v>4433</v>
      </c>
      <c r="X1707" t="s">
        <v>4430</v>
      </c>
      <c r="Y1707" t="s">
        <v>4432</v>
      </c>
      <c r="Z1707" t="s">
        <v>4441</v>
      </c>
      <c r="AC1707" t="s">
        <v>308</v>
      </c>
      <c r="AD1707" s="176">
        <v>1</v>
      </c>
    </row>
    <row r="1708" spans="1:31" x14ac:dyDescent="0.35">
      <c r="A1708" t="s">
        <v>469</v>
      </c>
      <c r="B1708">
        <v>1133</v>
      </c>
      <c r="C1708" t="s">
        <v>4435</v>
      </c>
      <c r="D1708">
        <v>50503</v>
      </c>
      <c r="E1708" t="s">
        <v>4430</v>
      </c>
      <c r="F1708" t="s">
        <v>3812</v>
      </c>
      <c r="H1708">
        <v>1.7</v>
      </c>
      <c r="I1708">
        <v>2.1</v>
      </c>
      <c r="K1708" t="s">
        <v>404</v>
      </c>
      <c r="L1708" t="s">
        <v>753</v>
      </c>
      <c r="M1708" t="s">
        <v>398</v>
      </c>
      <c r="N1708" t="s">
        <v>344</v>
      </c>
      <c r="O1708">
        <v>2</v>
      </c>
      <c r="P1708" t="s">
        <v>306</v>
      </c>
      <c r="Q1708" s="164">
        <v>34340</v>
      </c>
      <c r="R1708" s="164">
        <v>34486</v>
      </c>
      <c r="S1708" s="164">
        <v>39185</v>
      </c>
      <c r="T1708" t="s">
        <v>4431</v>
      </c>
      <c r="V1708" t="s">
        <v>4432</v>
      </c>
      <c r="W1708" t="s">
        <v>4433</v>
      </c>
      <c r="X1708" t="s">
        <v>4430</v>
      </c>
      <c r="Y1708" t="s">
        <v>4432</v>
      </c>
      <c r="Z1708" t="s">
        <v>4442</v>
      </c>
      <c r="AC1708" t="s">
        <v>308</v>
      </c>
      <c r="AD1708" s="176">
        <v>1</v>
      </c>
    </row>
    <row r="1709" spans="1:31" x14ac:dyDescent="0.35">
      <c r="A1709" t="s">
        <v>469</v>
      </c>
      <c r="B1709">
        <v>1189</v>
      </c>
      <c r="C1709" t="s">
        <v>4435</v>
      </c>
      <c r="D1709">
        <v>50503</v>
      </c>
      <c r="E1709" t="s">
        <v>4430</v>
      </c>
      <c r="F1709" t="s">
        <v>3812</v>
      </c>
      <c r="H1709">
        <v>1.7</v>
      </c>
      <c r="I1709">
        <v>2.1</v>
      </c>
      <c r="K1709" t="s">
        <v>296</v>
      </c>
      <c r="L1709" t="s">
        <v>753</v>
      </c>
      <c r="M1709" t="s">
        <v>398</v>
      </c>
      <c r="N1709" t="s">
        <v>344</v>
      </c>
      <c r="O1709">
        <v>2</v>
      </c>
      <c r="P1709" t="s">
        <v>306</v>
      </c>
      <c r="Q1709" t="s">
        <v>4443</v>
      </c>
      <c r="R1709" s="164">
        <v>41518</v>
      </c>
      <c r="T1709" t="s">
        <v>4431</v>
      </c>
      <c r="V1709" t="s">
        <v>4432</v>
      </c>
      <c r="W1709" t="s">
        <v>4433</v>
      </c>
      <c r="X1709" t="s">
        <v>4430</v>
      </c>
      <c r="Y1709" t="s">
        <v>4432</v>
      </c>
      <c r="Z1709" t="s">
        <v>4444</v>
      </c>
      <c r="AC1709" t="s">
        <v>308</v>
      </c>
      <c r="AD1709" s="176">
        <v>1</v>
      </c>
    </row>
    <row r="1710" spans="1:31" x14ac:dyDescent="0.35">
      <c r="A1710" t="s">
        <v>324</v>
      </c>
      <c r="B1710">
        <v>1132</v>
      </c>
      <c r="C1710" t="s">
        <v>4430</v>
      </c>
      <c r="D1710">
        <v>50503</v>
      </c>
      <c r="E1710" t="s">
        <v>4430</v>
      </c>
      <c r="F1710" t="s">
        <v>3812</v>
      </c>
      <c r="H1710">
        <v>1.7</v>
      </c>
      <c r="I1710">
        <v>2.1</v>
      </c>
      <c r="K1710" t="s">
        <v>296</v>
      </c>
      <c r="L1710" t="s">
        <v>753</v>
      </c>
      <c r="M1710" t="s">
        <v>398</v>
      </c>
      <c r="N1710" t="s">
        <v>344</v>
      </c>
      <c r="O1710">
        <v>2</v>
      </c>
      <c r="P1710" t="s">
        <v>306</v>
      </c>
      <c r="Q1710" s="164">
        <v>36743</v>
      </c>
      <c r="R1710" s="164">
        <v>36770</v>
      </c>
      <c r="T1710" t="s">
        <v>4431</v>
      </c>
      <c r="V1710" t="s">
        <v>4432</v>
      </c>
      <c r="W1710" t="s">
        <v>4433</v>
      </c>
      <c r="X1710" t="s">
        <v>4430</v>
      </c>
      <c r="Y1710" t="s">
        <v>4432</v>
      </c>
      <c r="Z1710" t="s">
        <v>4445</v>
      </c>
      <c r="AC1710" t="s">
        <v>308</v>
      </c>
      <c r="AD1710" s="176">
        <v>1</v>
      </c>
    </row>
    <row r="1711" spans="1:31" x14ac:dyDescent="0.35">
      <c r="A1711" t="s">
        <v>324</v>
      </c>
      <c r="B1711">
        <v>1438</v>
      </c>
      <c r="C1711" t="s">
        <v>4446</v>
      </c>
      <c r="D1711">
        <v>50503</v>
      </c>
      <c r="E1711" t="s">
        <v>4430</v>
      </c>
      <c r="F1711" t="s">
        <v>3812</v>
      </c>
      <c r="G1711" s="163">
        <v>2722.58</v>
      </c>
      <c r="H1711">
        <v>1.7</v>
      </c>
      <c r="I1711">
        <v>2.1</v>
      </c>
      <c r="J1711" t="s">
        <v>1</v>
      </c>
      <c r="K1711" t="s">
        <v>296</v>
      </c>
      <c r="L1711" t="s">
        <v>753</v>
      </c>
      <c r="M1711" t="s">
        <v>398</v>
      </c>
      <c r="N1711" t="s">
        <v>344</v>
      </c>
      <c r="O1711">
        <v>2</v>
      </c>
      <c r="P1711" t="s">
        <v>306</v>
      </c>
      <c r="Q1711" t="s">
        <v>4447</v>
      </c>
      <c r="R1711" s="164">
        <v>45901</v>
      </c>
      <c r="T1711" t="s">
        <v>4431</v>
      </c>
      <c r="V1711" t="s">
        <v>4432</v>
      </c>
      <c r="W1711" t="s">
        <v>4433</v>
      </c>
      <c r="X1711" t="s">
        <v>4430</v>
      </c>
      <c r="Y1711" t="s">
        <v>4432</v>
      </c>
      <c r="Z1711" t="s">
        <v>4448</v>
      </c>
      <c r="AA1711" t="s">
        <v>1</v>
      </c>
      <c r="AB1711" s="164">
        <v>45511</v>
      </c>
      <c r="AC1711" t="s">
        <v>308</v>
      </c>
      <c r="AD1711" s="176">
        <v>1</v>
      </c>
    </row>
    <row r="1712" spans="1:31" x14ac:dyDescent="0.35">
      <c r="A1712" t="s">
        <v>309</v>
      </c>
      <c r="B1712">
        <v>1066</v>
      </c>
      <c r="C1712" t="s">
        <v>4435</v>
      </c>
      <c r="D1712">
        <v>50503</v>
      </c>
      <c r="E1712" t="s">
        <v>4430</v>
      </c>
      <c r="F1712" t="s">
        <v>3812</v>
      </c>
      <c r="H1712">
        <v>1.7</v>
      </c>
      <c r="I1712">
        <v>2.1</v>
      </c>
      <c r="K1712" t="s">
        <v>404</v>
      </c>
      <c r="L1712" t="s">
        <v>4257</v>
      </c>
      <c r="M1712" t="s">
        <v>398</v>
      </c>
      <c r="N1712" t="s">
        <v>344</v>
      </c>
      <c r="O1712">
        <v>2</v>
      </c>
      <c r="P1712" t="s">
        <v>306</v>
      </c>
      <c r="Q1712" s="164">
        <v>30956</v>
      </c>
      <c r="R1712" s="164">
        <v>30691</v>
      </c>
      <c r="S1712" s="164">
        <v>31167</v>
      </c>
      <c r="T1712" t="s">
        <v>4431</v>
      </c>
      <c r="V1712" t="s">
        <v>4432</v>
      </c>
      <c r="W1712" t="s">
        <v>4433</v>
      </c>
      <c r="X1712" t="s">
        <v>4430</v>
      </c>
      <c r="Y1712" t="s">
        <v>4432</v>
      </c>
      <c r="Z1712" t="s">
        <v>4449</v>
      </c>
      <c r="AC1712" t="s">
        <v>308</v>
      </c>
      <c r="AD1712" s="176">
        <v>1</v>
      </c>
    </row>
    <row r="1713" spans="1:30" x14ac:dyDescent="0.35">
      <c r="A1713" t="s">
        <v>309</v>
      </c>
      <c r="B1713">
        <v>1097</v>
      </c>
      <c r="C1713" t="s">
        <v>4430</v>
      </c>
      <c r="D1713">
        <v>50503</v>
      </c>
      <c r="E1713" t="s">
        <v>4430</v>
      </c>
      <c r="F1713" t="s">
        <v>3812</v>
      </c>
      <c r="H1713">
        <v>1.7</v>
      </c>
      <c r="I1713">
        <v>2.1</v>
      </c>
      <c r="K1713" t="s">
        <v>296</v>
      </c>
      <c r="L1713" t="s">
        <v>753</v>
      </c>
      <c r="M1713" t="s">
        <v>398</v>
      </c>
      <c r="N1713" t="s">
        <v>344</v>
      </c>
      <c r="O1713">
        <v>2</v>
      </c>
      <c r="P1713" t="s">
        <v>306</v>
      </c>
      <c r="Q1713" t="s">
        <v>3011</v>
      </c>
      <c r="R1713" s="164">
        <v>35065</v>
      </c>
      <c r="T1713" t="s">
        <v>4431</v>
      </c>
      <c r="V1713" t="s">
        <v>4432</v>
      </c>
      <c r="W1713" t="s">
        <v>4433</v>
      </c>
      <c r="X1713" t="s">
        <v>4430</v>
      </c>
      <c r="Y1713" t="s">
        <v>4432</v>
      </c>
      <c r="Z1713" t="s">
        <v>4450</v>
      </c>
      <c r="AC1713" t="s">
        <v>308</v>
      </c>
      <c r="AD1713" s="176">
        <v>1</v>
      </c>
    </row>
    <row r="1714" spans="1:30" x14ac:dyDescent="0.35">
      <c r="A1714" t="s">
        <v>309</v>
      </c>
      <c r="B1714">
        <v>90007</v>
      </c>
      <c r="C1714" t="s">
        <v>4451</v>
      </c>
      <c r="D1714">
        <v>50503</v>
      </c>
      <c r="E1714" t="s">
        <v>4430</v>
      </c>
      <c r="F1714" t="s">
        <v>3812</v>
      </c>
      <c r="H1714">
        <v>1.7</v>
      </c>
      <c r="I1714">
        <v>2.1</v>
      </c>
      <c r="K1714" t="s">
        <v>843</v>
      </c>
      <c r="L1714" t="s">
        <v>410</v>
      </c>
      <c r="M1714" t="s">
        <v>398</v>
      </c>
      <c r="N1714" t="s">
        <v>344</v>
      </c>
      <c r="O1714">
        <v>2</v>
      </c>
      <c r="P1714" t="s">
        <v>306</v>
      </c>
      <c r="Q1714" s="164">
        <v>41978</v>
      </c>
      <c r="R1714" s="164">
        <v>41883</v>
      </c>
      <c r="T1714" t="s">
        <v>4431</v>
      </c>
      <c r="V1714" t="s">
        <v>4432</v>
      </c>
      <c r="W1714" t="s">
        <v>4433</v>
      </c>
      <c r="X1714" t="s">
        <v>4430</v>
      </c>
      <c r="Y1714" t="s">
        <v>4432</v>
      </c>
      <c r="Z1714" t="s">
        <v>4452</v>
      </c>
      <c r="AC1714" t="s">
        <v>308</v>
      </c>
      <c r="AD1714" s="176">
        <v>1</v>
      </c>
    </row>
    <row r="1715" spans="1:30" x14ac:dyDescent="0.35">
      <c r="A1715" t="s">
        <v>476</v>
      </c>
      <c r="B1715">
        <v>1113</v>
      </c>
      <c r="C1715" t="s">
        <v>4435</v>
      </c>
      <c r="D1715">
        <v>50503</v>
      </c>
      <c r="E1715" t="s">
        <v>4430</v>
      </c>
      <c r="F1715" t="s">
        <v>3812</v>
      </c>
      <c r="H1715">
        <v>1.7</v>
      </c>
      <c r="I1715">
        <v>2.1</v>
      </c>
      <c r="K1715" t="s">
        <v>404</v>
      </c>
      <c r="L1715" t="s">
        <v>753</v>
      </c>
      <c r="M1715" t="s">
        <v>398</v>
      </c>
      <c r="N1715" t="s">
        <v>344</v>
      </c>
      <c r="O1715">
        <v>2</v>
      </c>
      <c r="P1715" t="s">
        <v>306</v>
      </c>
      <c r="Q1715" s="164">
        <v>30320</v>
      </c>
      <c r="R1715" s="164">
        <v>30407</v>
      </c>
      <c r="S1715" s="164">
        <v>42248</v>
      </c>
      <c r="T1715" t="s">
        <v>4431</v>
      </c>
      <c r="V1715" t="s">
        <v>4432</v>
      </c>
      <c r="W1715" t="s">
        <v>4433</v>
      </c>
      <c r="X1715" t="s">
        <v>4430</v>
      </c>
      <c r="Y1715" t="s">
        <v>4432</v>
      </c>
      <c r="Z1715" t="s">
        <v>4453</v>
      </c>
      <c r="AC1715" t="s">
        <v>308</v>
      </c>
      <c r="AD1715" s="176">
        <v>1</v>
      </c>
    </row>
    <row r="1716" spans="1:30" x14ac:dyDescent="0.35">
      <c r="A1716" t="s">
        <v>482</v>
      </c>
      <c r="B1716">
        <v>1061</v>
      </c>
      <c r="C1716" t="s">
        <v>4430</v>
      </c>
      <c r="D1716">
        <v>50503</v>
      </c>
      <c r="E1716" t="s">
        <v>4430</v>
      </c>
      <c r="F1716" t="s">
        <v>3812</v>
      </c>
      <c r="H1716">
        <v>1.7</v>
      </c>
      <c r="I1716">
        <v>2.1</v>
      </c>
      <c r="K1716" t="s">
        <v>296</v>
      </c>
      <c r="L1716" t="s">
        <v>753</v>
      </c>
      <c r="M1716" t="s">
        <v>398</v>
      </c>
      <c r="N1716" t="s">
        <v>344</v>
      </c>
      <c r="O1716">
        <v>2</v>
      </c>
      <c r="P1716" t="s">
        <v>306</v>
      </c>
      <c r="Q1716" t="s">
        <v>671</v>
      </c>
      <c r="R1716" s="164">
        <v>29825</v>
      </c>
      <c r="T1716" t="s">
        <v>4431</v>
      </c>
      <c r="V1716" t="s">
        <v>4432</v>
      </c>
      <c r="W1716" t="s">
        <v>4433</v>
      </c>
      <c r="X1716" t="s">
        <v>4430</v>
      </c>
      <c r="Y1716" t="s">
        <v>4432</v>
      </c>
      <c r="Z1716" t="s">
        <v>4454</v>
      </c>
      <c r="AC1716" t="s">
        <v>308</v>
      </c>
      <c r="AD1716" s="176">
        <v>1</v>
      </c>
    </row>
    <row r="1717" spans="1:30" x14ac:dyDescent="0.35">
      <c r="A1717" t="s">
        <v>432</v>
      </c>
      <c r="B1717">
        <v>1106</v>
      </c>
      <c r="C1717" t="s">
        <v>4435</v>
      </c>
      <c r="D1717">
        <v>50503</v>
      </c>
      <c r="E1717" t="s">
        <v>4430</v>
      </c>
      <c r="F1717" t="s">
        <v>3812</v>
      </c>
      <c r="H1717">
        <v>1.7</v>
      </c>
      <c r="I1717">
        <v>2.1</v>
      </c>
      <c r="K1717" t="s">
        <v>404</v>
      </c>
      <c r="L1717" t="s">
        <v>753</v>
      </c>
      <c r="M1717" t="s">
        <v>398</v>
      </c>
      <c r="N1717" t="s">
        <v>344</v>
      </c>
      <c r="O1717">
        <v>2</v>
      </c>
      <c r="P1717" t="s">
        <v>306</v>
      </c>
      <c r="Q1717" s="164">
        <v>30320</v>
      </c>
      <c r="R1717" s="164">
        <v>30407</v>
      </c>
      <c r="S1717" s="164">
        <v>41518</v>
      </c>
      <c r="T1717" t="s">
        <v>4431</v>
      </c>
      <c r="V1717" t="s">
        <v>4432</v>
      </c>
      <c r="W1717" t="s">
        <v>4433</v>
      </c>
      <c r="X1717" t="s">
        <v>4430</v>
      </c>
      <c r="Y1717" t="s">
        <v>4432</v>
      </c>
      <c r="Z1717" t="s">
        <v>4455</v>
      </c>
      <c r="AC1717" t="s">
        <v>308</v>
      </c>
      <c r="AD1717" s="176">
        <v>1</v>
      </c>
    </row>
    <row r="1718" spans="1:30" x14ac:dyDescent="0.35">
      <c r="A1718" t="s">
        <v>432</v>
      </c>
      <c r="B1718">
        <v>1351</v>
      </c>
      <c r="C1718" t="s">
        <v>4430</v>
      </c>
      <c r="D1718">
        <v>50503</v>
      </c>
      <c r="E1718" t="s">
        <v>4430</v>
      </c>
      <c r="F1718" t="s">
        <v>3812</v>
      </c>
      <c r="G1718" s="163">
        <v>2722.58</v>
      </c>
      <c r="H1718">
        <v>1.7</v>
      </c>
      <c r="I1718">
        <v>2.1</v>
      </c>
      <c r="J1718" t="s">
        <v>1</v>
      </c>
      <c r="K1718" t="s">
        <v>296</v>
      </c>
      <c r="L1718" t="s">
        <v>753</v>
      </c>
      <c r="M1718" t="s">
        <v>398</v>
      </c>
      <c r="N1718" t="s">
        <v>344</v>
      </c>
      <c r="O1718">
        <v>2</v>
      </c>
      <c r="P1718" t="s">
        <v>306</v>
      </c>
      <c r="Q1718" t="s">
        <v>2009</v>
      </c>
      <c r="R1718" s="164">
        <v>45292</v>
      </c>
      <c r="T1718" t="s">
        <v>4431</v>
      </c>
      <c r="V1718" t="s">
        <v>4432</v>
      </c>
      <c r="W1718" t="s">
        <v>4433</v>
      </c>
      <c r="X1718" t="s">
        <v>4430</v>
      </c>
      <c r="Y1718" t="s">
        <v>4432</v>
      </c>
      <c r="Z1718" t="s">
        <v>4456</v>
      </c>
      <c r="AA1718" t="s">
        <v>1</v>
      </c>
      <c r="AB1718" s="164">
        <v>45153</v>
      </c>
      <c r="AC1718" t="s">
        <v>308</v>
      </c>
      <c r="AD1718" s="176">
        <v>1</v>
      </c>
    </row>
    <row r="1719" spans="1:30" x14ac:dyDescent="0.35">
      <c r="A1719" t="s">
        <v>432</v>
      </c>
      <c r="B1719">
        <v>1352</v>
      </c>
      <c r="C1719" t="s">
        <v>4457</v>
      </c>
      <c r="D1719">
        <v>50503</v>
      </c>
      <c r="E1719" t="s">
        <v>4430</v>
      </c>
      <c r="F1719" t="s">
        <v>3812</v>
      </c>
      <c r="G1719" s="163">
        <v>2772.58</v>
      </c>
      <c r="H1719">
        <v>1.7</v>
      </c>
      <c r="I1719">
        <v>2.1</v>
      </c>
      <c r="J1719" t="s">
        <v>1</v>
      </c>
      <c r="K1719" t="s">
        <v>296</v>
      </c>
      <c r="L1719" t="s">
        <v>753</v>
      </c>
      <c r="M1719" t="s">
        <v>398</v>
      </c>
      <c r="N1719" t="s">
        <v>344</v>
      </c>
      <c r="O1719">
        <v>2</v>
      </c>
      <c r="P1719" t="s">
        <v>306</v>
      </c>
      <c r="Q1719" t="s">
        <v>4458</v>
      </c>
      <c r="R1719" s="164">
        <v>45292</v>
      </c>
      <c r="T1719" t="s">
        <v>4431</v>
      </c>
      <c r="V1719" t="s">
        <v>4432</v>
      </c>
      <c r="W1719" t="s">
        <v>4433</v>
      </c>
      <c r="X1719" t="s">
        <v>4430</v>
      </c>
      <c r="Y1719" t="s">
        <v>4432</v>
      </c>
      <c r="Z1719" t="s">
        <v>4459</v>
      </c>
      <c r="AA1719" t="s">
        <v>1</v>
      </c>
      <c r="AB1719" s="164">
        <v>45148</v>
      </c>
      <c r="AC1719" t="s">
        <v>308</v>
      </c>
      <c r="AD1719" s="176">
        <v>1</v>
      </c>
    </row>
    <row r="1720" spans="1:30" x14ac:dyDescent="0.35">
      <c r="A1720" t="s">
        <v>584</v>
      </c>
      <c r="B1720">
        <v>1020</v>
      </c>
      <c r="C1720" t="s">
        <v>4430</v>
      </c>
      <c r="D1720">
        <v>50503</v>
      </c>
      <c r="E1720" t="s">
        <v>4430</v>
      </c>
      <c r="F1720" t="s">
        <v>3812</v>
      </c>
      <c r="H1720">
        <v>1.7</v>
      </c>
      <c r="I1720">
        <v>2.1</v>
      </c>
      <c r="K1720" t="s">
        <v>296</v>
      </c>
      <c r="L1720" t="s">
        <v>753</v>
      </c>
      <c r="M1720" t="s">
        <v>398</v>
      </c>
      <c r="N1720" t="s">
        <v>344</v>
      </c>
      <c r="O1720">
        <v>2</v>
      </c>
      <c r="P1720" t="s">
        <v>306</v>
      </c>
      <c r="Q1720" t="s">
        <v>786</v>
      </c>
      <c r="R1720" s="164">
        <v>34392</v>
      </c>
      <c r="T1720" t="s">
        <v>4431</v>
      </c>
      <c r="V1720" t="s">
        <v>4432</v>
      </c>
      <c r="W1720" t="s">
        <v>4433</v>
      </c>
      <c r="X1720" t="s">
        <v>4430</v>
      </c>
      <c r="Y1720" t="s">
        <v>4432</v>
      </c>
      <c r="Z1720" t="s">
        <v>4460</v>
      </c>
      <c r="AC1720" t="s">
        <v>308</v>
      </c>
      <c r="AD1720" s="176">
        <v>1</v>
      </c>
    </row>
    <row r="1721" spans="1:30" x14ac:dyDescent="0.35">
      <c r="A1721" t="s">
        <v>375</v>
      </c>
      <c r="B1721">
        <v>1033</v>
      </c>
      <c r="C1721" t="s">
        <v>4432</v>
      </c>
      <c r="D1721">
        <v>50503</v>
      </c>
      <c r="E1721" t="s">
        <v>4430</v>
      </c>
      <c r="F1721" t="s">
        <v>3812</v>
      </c>
      <c r="H1721">
        <v>1.7</v>
      </c>
      <c r="I1721">
        <v>2.1</v>
      </c>
      <c r="K1721" t="s">
        <v>296</v>
      </c>
      <c r="L1721" t="s">
        <v>753</v>
      </c>
      <c r="M1721" t="s">
        <v>398</v>
      </c>
      <c r="N1721" t="s">
        <v>344</v>
      </c>
      <c r="O1721">
        <v>2</v>
      </c>
      <c r="P1721" t="s">
        <v>1</v>
      </c>
      <c r="Q1721" s="164">
        <v>32882</v>
      </c>
      <c r="R1721" s="164">
        <v>33117</v>
      </c>
      <c r="T1721" t="s">
        <v>4431</v>
      </c>
      <c r="V1721" t="s">
        <v>4432</v>
      </c>
      <c r="W1721" t="s">
        <v>4433</v>
      </c>
      <c r="X1721" t="s">
        <v>4430</v>
      </c>
      <c r="Y1721" t="s">
        <v>4432</v>
      </c>
      <c r="Z1721" t="s">
        <v>4461</v>
      </c>
      <c r="AA1721" t="s">
        <v>295</v>
      </c>
      <c r="AC1721" t="s">
        <v>304</v>
      </c>
      <c r="AD1721" s="176">
        <v>1</v>
      </c>
    </row>
    <row r="1722" spans="1:30" x14ac:dyDescent="0.35">
      <c r="A1722" t="s">
        <v>434</v>
      </c>
      <c r="B1722">
        <v>1032</v>
      </c>
      <c r="C1722" t="s">
        <v>4430</v>
      </c>
      <c r="D1722">
        <v>50503</v>
      </c>
      <c r="E1722" t="s">
        <v>4430</v>
      </c>
      <c r="F1722" t="s">
        <v>3812</v>
      </c>
      <c r="H1722">
        <v>1.7</v>
      </c>
      <c r="I1722">
        <v>2.1</v>
      </c>
      <c r="K1722" t="s">
        <v>296</v>
      </c>
      <c r="L1722" t="s">
        <v>4257</v>
      </c>
      <c r="M1722" t="s">
        <v>398</v>
      </c>
      <c r="N1722" t="s">
        <v>344</v>
      </c>
      <c r="O1722">
        <v>2</v>
      </c>
      <c r="P1722" t="s">
        <v>306</v>
      </c>
      <c r="Q1722" t="s">
        <v>3966</v>
      </c>
      <c r="R1722" s="164">
        <v>30497</v>
      </c>
      <c r="T1722" t="s">
        <v>4431</v>
      </c>
      <c r="V1722" t="s">
        <v>4432</v>
      </c>
      <c r="W1722" t="s">
        <v>4433</v>
      </c>
      <c r="X1722" t="s">
        <v>4430</v>
      </c>
      <c r="Y1722" t="s">
        <v>4432</v>
      </c>
      <c r="Z1722" t="s">
        <v>4462</v>
      </c>
      <c r="AC1722" t="s">
        <v>308</v>
      </c>
      <c r="AD1722" s="176">
        <v>1</v>
      </c>
    </row>
    <row r="1723" spans="1:30" x14ac:dyDescent="0.35">
      <c r="A1723" t="s">
        <v>403</v>
      </c>
      <c r="B1723">
        <v>1052</v>
      </c>
      <c r="C1723" t="s">
        <v>4435</v>
      </c>
      <c r="D1723">
        <v>50503</v>
      </c>
      <c r="E1723" t="s">
        <v>4430</v>
      </c>
      <c r="F1723" t="s">
        <v>3812</v>
      </c>
      <c r="H1723">
        <v>1.7</v>
      </c>
      <c r="I1723">
        <v>2.1</v>
      </c>
      <c r="K1723" t="s">
        <v>404</v>
      </c>
      <c r="L1723" t="s">
        <v>753</v>
      </c>
      <c r="M1723" t="s">
        <v>398</v>
      </c>
      <c r="N1723" t="s">
        <v>344</v>
      </c>
      <c r="O1723">
        <v>2</v>
      </c>
      <c r="P1723" t="s">
        <v>306</v>
      </c>
      <c r="Q1723" s="164">
        <v>30320</v>
      </c>
      <c r="R1723" s="164">
        <v>30407</v>
      </c>
      <c r="S1723" s="164">
        <v>36161</v>
      </c>
      <c r="T1723" t="s">
        <v>4431</v>
      </c>
      <c r="V1723" t="s">
        <v>4432</v>
      </c>
      <c r="W1723" t="s">
        <v>4433</v>
      </c>
      <c r="X1723" t="s">
        <v>4430</v>
      </c>
      <c r="Y1723" t="s">
        <v>4432</v>
      </c>
      <c r="Z1723" t="s">
        <v>4463</v>
      </c>
      <c r="AC1723" t="s">
        <v>308</v>
      </c>
      <c r="AD1723" s="176">
        <v>1</v>
      </c>
    </row>
    <row r="1724" spans="1:30" x14ac:dyDescent="0.35">
      <c r="A1724" t="s">
        <v>403</v>
      </c>
      <c r="B1724">
        <v>1093</v>
      </c>
      <c r="C1724" t="s">
        <v>4435</v>
      </c>
      <c r="D1724">
        <v>50503</v>
      </c>
      <c r="E1724" t="s">
        <v>4430</v>
      </c>
      <c r="F1724" t="s">
        <v>3812</v>
      </c>
      <c r="H1724">
        <v>1.7</v>
      </c>
      <c r="I1724">
        <v>2.1</v>
      </c>
      <c r="K1724" t="s">
        <v>404</v>
      </c>
      <c r="L1724" t="s">
        <v>753</v>
      </c>
      <c r="M1724" t="s">
        <v>398</v>
      </c>
      <c r="N1724" t="s">
        <v>344</v>
      </c>
      <c r="O1724">
        <v>2</v>
      </c>
      <c r="P1724" t="s">
        <v>306</v>
      </c>
      <c r="Q1724" s="164">
        <v>36169</v>
      </c>
      <c r="R1724" s="164">
        <v>36404</v>
      </c>
      <c r="S1724" s="164">
        <v>41883</v>
      </c>
      <c r="T1724" t="s">
        <v>4431</v>
      </c>
      <c r="V1724" t="s">
        <v>4432</v>
      </c>
      <c r="W1724" t="s">
        <v>4433</v>
      </c>
      <c r="X1724" t="s">
        <v>4430</v>
      </c>
      <c r="Y1724" t="s">
        <v>4432</v>
      </c>
      <c r="Z1724" t="s">
        <v>4464</v>
      </c>
      <c r="AC1724" t="s">
        <v>308</v>
      </c>
      <c r="AD1724" s="176">
        <v>1</v>
      </c>
    </row>
    <row r="1725" spans="1:30" x14ac:dyDescent="0.35">
      <c r="A1725" t="s">
        <v>494</v>
      </c>
      <c r="B1725">
        <v>1076</v>
      </c>
      <c r="C1725" t="s">
        <v>4430</v>
      </c>
      <c r="D1725">
        <v>50503</v>
      </c>
      <c r="E1725" t="s">
        <v>4430</v>
      </c>
      <c r="F1725" t="s">
        <v>3812</v>
      </c>
      <c r="H1725">
        <v>1.7</v>
      </c>
      <c r="I1725">
        <v>2.1</v>
      </c>
      <c r="K1725" t="s">
        <v>296</v>
      </c>
      <c r="L1725" t="s">
        <v>753</v>
      </c>
      <c r="M1725" t="s">
        <v>398</v>
      </c>
      <c r="N1725" t="s">
        <v>344</v>
      </c>
      <c r="O1725">
        <v>2</v>
      </c>
      <c r="P1725" t="s">
        <v>306</v>
      </c>
      <c r="Q1725" s="164">
        <v>30472</v>
      </c>
      <c r="R1725" s="164">
        <v>30442</v>
      </c>
      <c r="T1725" t="s">
        <v>4431</v>
      </c>
      <c r="V1725" t="s">
        <v>4432</v>
      </c>
      <c r="W1725" t="s">
        <v>4433</v>
      </c>
      <c r="X1725" t="s">
        <v>4430</v>
      </c>
      <c r="Y1725" t="s">
        <v>4432</v>
      </c>
      <c r="Z1725" t="s">
        <v>4465</v>
      </c>
      <c r="AC1725" t="s">
        <v>308</v>
      </c>
      <c r="AD1725" s="176">
        <v>1</v>
      </c>
    </row>
    <row r="1726" spans="1:30" x14ac:dyDescent="0.35">
      <c r="A1726" t="s">
        <v>494</v>
      </c>
      <c r="B1726">
        <v>90007</v>
      </c>
      <c r="C1726" t="s">
        <v>4466</v>
      </c>
      <c r="D1726">
        <v>50503</v>
      </c>
      <c r="E1726" t="s">
        <v>4430</v>
      </c>
      <c r="F1726" t="s">
        <v>3812</v>
      </c>
      <c r="H1726">
        <v>1.7</v>
      </c>
      <c r="I1726">
        <v>2.1</v>
      </c>
      <c r="K1726" t="s">
        <v>404</v>
      </c>
      <c r="L1726" t="s">
        <v>753</v>
      </c>
      <c r="M1726" t="s">
        <v>398</v>
      </c>
      <c r="N1726" t="s">
        <v>344</v>
      </c>
      <c r="O1726">
        <v>2</v>
      </c>
      <c r="P1726" t="s">
        <v>306</v>
      </c>
      <c r="Q1726" s="164">
        <v>39825</v>
      </c>
      <c r="R1726" s="164">
        <v>40148</v>
      </c>
      <c r="S1726" s="164">
        <v>40148</v>
      </c>
      <c r="T1726" t="s">
        <v>4431</v>
      </c>
      <c r="V1726" t="s">
        <v>4432</v>
      </c>
      <c r="W1726" t="s">
        <v>4433</v>
      </c>
      <c r="X1726" t="s">
        <v>4430</v>
      </c>
      <c r="Y1726" t="s">
        <v>4432</v>
      </c>
      <c r="Z1726" t="s">
        <v>4467</v>
      </c>
      <c r="AC1726" t="s">
        <v>308</v>
      </c>
      <c r="AD1726" s="176">
        <v>1</v>
      </c>
    </row>
    <row r="1727" spans="1:30" x14ac:dyDescent="0.35">
      <c r="A1727" t="s">
        <v>414</v>
      </c>
      <c r="B1727">
        <v>1098</v>
      </c>
      <c r="C1727" t="s">
        <v>4435</v>
      </c>
      <c r="D1727">
        <v>50503</v>
      </c>
      <c r="E1727" t="s">
        <v>4430</v>
      </c>
      <c r="F1727" t="s">
        <v>3812</v>
      </c>
      <c r="H1727">
        <v>1.7</v>
      </c>
      <c r="I1727">
        <v>2.1</v>
      </c>
      <c r="K1727" t="s">
        <v>404</v>
      </c>
      <c r="L1727" t="s">
        <v>4257</v>
      </c>
      <c r="M1727" t="s">
        <v>398</v>
      </c>
      <c r="N1727" t="s">
        <v>344</v>
      </c>
      <c r="O1727">
        <v>2</v>
      </c>
      <c r="P1727" t="s">
        <v>306</v>
      </c>
      <c r="Q1727" t="s">
        <v>3966</v>
      </c>
      <c r="R1727" s="164">
        <v>30497</v>
      </c>
      <c r="S1727" s="164">
        <v>42248</v>
      </c>
      <c r="T1727" t="s">
        <v>4431</v>
      </c>
      <c r="V1727" t="s">
        <v>4432</v>
      </c>
      <c r="W1727" t="s">
        <v>4433</v>
      </c>
      <c r="X1727" t="s">
        <v>4430</v>
      </c>
      <c r="Y1727" t="s">
        <v>4432</v>
      </c>
      <c r="Z1727" t="s">
        <v>4468</v>
      </c>
      <c r="AC1727" t="s">
        <v>308</v>
      </c>
      <c r="AD1727" s="176">
        <v>1</v>
      </c>
    </row>
    <row r="1728" spans="1:30" x14ac:dyDescent="0.35">
      <c r="A1728" t="s">
        <v>414</v>
      </c>
      <c r="B1728">
        <v>1254</v>
      </c>
      <c r="C1728" t="s">
        <v>4430</v>
      </c>
      <c r="D1728">
        <v>50503</v>
      </c>
      <c r="E1728" t="s">
        <v>4430</v>
      </c>
      <c r="F1728" t="s">
        <v>3812</v>
      </c>
      <c r="G1728" s="163">
        <v>2720.56</v>
      </c>
      <c r="H1728">
        <v>1.7</v>
      </c>
      <c r="I1728">
        <v>2.1</v>
      </c>
      <c r="J1728" t="s">
        <v>1</v>
      </c>
      <c r="K1728" t="s">
        <v>296</v>
      </c>
      <c r="L1728" t="s">
        <v>753</v>
      </c>
      <c r="M1728" t="s">
        <v>398</v>
      </c>
      <c r="N1728" t="s">
        <v>344</v>
      </c>
      <c r="O1728">
        <v>2</v>
      </c>
      <c r="P1728" t="s">
        <v>306</v>
      </c>
      <c r="Q1728" s="164">
        <v>44812</v>
      </c>
      <c r="R1728" s="164">
        <v>44927</v>
      </c>
      <c r="T1728" t="s">
        <v>4431</v>
      </c>
      <c r="V1728" t="s">
        <v>4432</v>
      </c>
      <c r="W1728" t="s">
        <v>4433</v>
      </c>
      <c r="X1728" t="s">
        <v>4430</v>
      </c>
      <c r="Y1728" t="s">
        <v>4432</v>
      </c>
      <c r="Z1728" t="s">
        <v>4469</v>
      </c>
      <c r="AA1728" t="s">
        <v>1</v>
      </c>
      <c r="AB1728" s="164">
        <v>44817</v>
      </c>
      <c r="AC1728" t="s">
        <v>308</v>
      </c>
      <c r="AD1728" s="176">
        <v>1</v>
      </c>
    </row>
    <row r="1729" spans="1:30" x14ac:dyDescent="0.35">
      <c r="A1729" t="s">
        <v>419</v>
      </c>
      <c r="B1729">
        <v>1053</v>
      </c>
      <c r="C1729" t="s">
        <v>4430</v>
      </c>
      <c r="D1729">
        <v>50503</v>
      </c>
      <c r="E1729" t="s">
        <v>4430</v>
      </c>
      <c r="F1729" t="s">
        <v>3812</v>
      </c>
      <c r="H1729">
        <v>1.7</v>
      </c>
      <c r="I1729">
        <v>2.1</v>
      </c>
      <c r="K1729" t="s">
        <v>296</v>
      </c>
      <c r="L1729" t="s">
        <v>753</v>
      </c>
      <c r="M1729" t="s">
        <v>398</v>
      </c>
      <c r="N1729" t="s">
        <v>344</v>
      </c>
      <c r="O1729">
        <v>2</v>
      </c>
      <c r="P1729" t="s">
        <v>306</v>
      </c>
      <c r="Q1729" t="s">
        <v>1771</v>
      </c>
      <c r="R1729" s="164">
        <v>30405</v>
      </c>
      <c r="T1729" t="s">
        <v>4431</v>
      </c>
      <c r="V1729" t="s">
        <v>4432</v>
      </c>
      <c r="W1729" t="s">
        <v>4433</v>
      </c>
      <c r="X1729" t="s">
        <v>4430</v>
      </c>
      <c r="Y1729" t="s">
        <v>4432</v>
      </c>
      <c r="Z1729" t="s">
        <v>4470</v>
      </c>
      <c r="AC1729" t="s">
        <v>308</v>
      </c>
      <c r="AD1729" s="176">
        <v>1</v>
      </c>
    </row>
    <row r="1730" spans="1:30" x14ac:dyDescent="0.35">
      <c r="A1730" t="s">
        <v>314</v>
      </c>
      <c r="B1730">
        <v>1025</v>
      </c>
      <c r="C1730" t="s">
        <v>4430</v>
      </c>
      <c r="D1730">
        <v>50503</v>
      </c>
      <c r="E1730" t="s">
        <v>4430</v>
      </c>
      <c r="F1730" t="s">
        <v>3812</v>
      </c>
      <c r="H1730">
        <v>1.7</v>
      </c>
      <c r="I1730">
        <v>2.1</v>
      </c>
      <c r="K1730" t="s">
        <v>296</v>
      </c>
      <c r="L1730" t="s">
        <v>410</v>
      </c>
      <c r="M1730" t="s">
        <v>398</v>
      </c>
      <c r="N1730" t="s">
        <v>344</v>
      </c>
      <c r="O1730">
        <v>2</v>
      </c>
      <c r="P1730" t="s">
        <v>306</v>
      </c>
      <c r="Q1730" s="164">
        <v>37017</v>
      </c>
      <c r="R1730" s="164">
        <v>37047</v>
      </c>
      <c r="T1730" t="s">
        <v>4431</v>
      </c>
      <c r="V1730" t="s">
        <v>4432</v>
      </c>
      <c r="W1730" t="s">
        <v>4433</v>
      </c>
      <c r="X1730" t="s">
        <v>4430</v>
      </c>
      <c r="Y1730" t="s">
        <v>4432</v>
      </c>
      <c r="Z1730" t="s">
        <v>4471</v>
      </c>
      <c r="AC1730" t="s">
        <v>308</v>
      </c>
      <c r="AD1730" s="176">
        <v>1</v>
      </c>
    </row>
    <row r="1731" spans="1:30" x14ac:dyDescent="0.35">
      <c r="A1731" t="s">
        <v>314</v>
      </c>
      <c r="B1731">
        <v>1124</v>
      </c>
      <c r="C1731" t="s">
        <v>4435</v>
      </c>
      <c r="D1731">
        <v>50503</v>
      </c>
      <c r="E1731" t="s">
        <v>4430</v>
      </c>
      <c r="F1731" t="s">
        <v>3812</v>
      </c>
      <c r="H1731">
        <v>1.7</v>
      </c>
      <c r="I1731">
        <v>2.1</v>
      </c>
      <c r="K1731" t="s">
        <v>404</v>
      </c>
      <c r="L1731" t="s">
        <v>753</v>
      </c>
      <c r="M1731" t="s">
        <v>398</v>
      </c>
      <c r="N1731" t="s">
        <v>344</v>
      </c>
      <c r="O1731">
        <v>2</v>
      </c>
      <c r="P1731" t="s">
        <v>306</v>
      </c>
      <c r="Q1731" s="164">
        <v>30320</v>
      </c>
      <c r="R1731" s="164">
        <v>30407</v>
      </c>
      <c r="S1731" s="164">
        <v>39189</v>
      </c>
      <c r="T1731" t="s">
        <v>4431</v>
      </c>
      <c r="V1731" t="s">
        <v>4432</v>
      </c>
      <c r="W1731" t="s">
        <v>4433</v>
      </c>
      <c r="X1731" t="s">
        <v>4430</v>
      </c>
      <c r="Y1731" t="s">
        <v>4432</v>
      </c>
      <c r="Z1731" t="s">
        <v>4472</v>
      </c>
      <c r="AC1731" t="s">
        <v>308</v>
      </c>
      <c r="AD1731" s="176">
        <v>1</v>
      </c>
    </row>
    <row r="1732" spans="1:30" x14ac:dyDescent="0.35">
      <c r="A1732" t="s">
        <v>711</v>
      </c>
      <c r="B1732">
        <v>1092</v>
      </c>
      <c r="C1732" t="s">
        <v>4430</v>
      </c>
      <c r="D1732">
        <v>50503</v>
      </c>
      <c r="E1732" t="s">
        <v>4430</v>
      </c>
      <c r="F1732" t="s">
        <v>3812</v>
      </c>
      <c r="H1732">
        <v>1.7</v>
      </c>
      <c r="I1732">
        <v>2.1</v>
      </c>
      <c r="K1732" t="s">
        <v>296</v>
      </c>
      <c r="L1732" t="s">
        <v>753</v>
      </c>
      <c r="M1732" t="s">
        <v>398</v>
      </c>
      <c r="N1732" t="s">
        <v>344</v>
      </c>
      <c r="O1732">
        <v>2</v>
      </c>
      <c r="P1732" t="s">
        <v>306</v>
      </c>
      <c r="Q1732" s="164">
        <v>30320</v>
      </c>
      <c r="R1732" s="164">
        <v>30407</v>
      </c>
      <c r="T1732" t="s">
        <v>4431</v>
      </c>
      <c r="V1732" t="s">
        <v>4432</v>
      </c>
      <c r="W1732" t="s">
        <v>4433</v>
      </c>
      <c r="X1732" t="s">
        <v>4430</v>
      </c>
      <c r="Y1732" t="s">
        <v>4432</v>
      </c>
      <c r="Z1732" t="s">
        <v>4473</v>
      </c>
      <c r="AC1732" t="s">
        <v>308</v>
      </c>
      <c r="AD1732" s="176">
        <v>1</v>
      </c>
    </row>
    <row r="1733" spans="1:30" x14ac:dyDescent="0.35">
      <c r="A1733" t="s">
        <v>499</v>
      </c>
      <c r="B1733">
        <v>1090</v>
      </c>
      <c r="C1733" t="s">
        <v>4435</v>
      </c>
      <c r="D1733">
        <v>50503</v>
      </c>
      <c r="E1733" t="s">
        <v>4430</v>
      </c>
      <c r="F1733" t="s">
        <v>3812</v>
      </c>
      <c r="H1733">
        <v>1.7</v>
      </c>
      <c r="I1733">
        <v>2.1</v>
      </c>
      <c r="K1733" t="s">
        <v>404</v>
      </c>
      <c r="L1733" t="s">
        <v>753</v>
      </c>
      <c r="M1733" t="s">
        <v>398</v>
      </c>
      <c r="N1733" t="s">
        <v>344</v>
      </c>
      <c r="O1733">
        <v>2</v>
      </c>
      <c r="P1733" t="s">
        <v>306</v>
      </c>
      <c r="Q1733" s="164">
        <v>30320</v>
      </c>
      <c r="R1733" s="164">
        <v>30407</v>
      </c>
      <c r="S1733" s="164">
        <v>38231</v>
      </c>
      <c r="T1733" t="s">
        <v>4431</v>
      </c>
      <c r="V1733" t="s">
        <v>4432</v>
      </c>
      <c r="W1733" t="s">
        <v>4433</v>
      </c>
      <c r="X1733" t="s">
        <v>4430</v>
      </c>
      <c r="Y1733" t="s">
        <v>4432</v>
      </c>
      <c r="Z1733" t="s">
        <v>4474</v>
      </c>
      <c r="AC1733" t="s">
        <v>308</v>
      </c>
      <c r="AD1733" s="176">
        <v>1</v>
      </c>
    </row>
    <row r="1734" spans="1:30" x14ac:dyDescent="0.35">
      <c r="A1734" t="s">
        <v>499</v>
      </c>
      <c r="B1734">
        <v>1230</v>
      </c>
      <c r="C1734" t="s">
        <v>4430</v>
      </c>
      <c r="D1734">
        <v>50503</v>
      </c>
      <c r="E1734" t="s">
        <v>4430</v>
      </c>
      <c r="F1734" t="s">
        <v>3812</v>
      </c>
      <c r="G1734" s="163">
        <v>3384.07</v>
      </c>
      <c r="H1734">
        <v>1.7</v>
      </c>
      <c r="I1734">
        <v>2.1</v>
      </c>
      <c r="J1734" t="s">
        <v>1</v>
      </c>
      <c r="K1734" t="s">
        <v>296</v>
      </c>
      <c r="L1734" t="s">
        <v>753</v>
      </c>
      <c r="M1734" t="s">
        <v>398</v>
      </c>
      <c r="N1734" t="s">
        <v>344</v>
      </c>
      <c r="O1734">
        <v>2</v>
      </c>
      <c r="P1734" t="s">
        <v>306</v>
      </c>
      <c r="Q1734" t="s">
        <v>2910</v>
      </c>
      <c r="R1734" s="164">
        <v>44197</v>
      </c>
      <c r="T1734" t="s">
        <v>4431</v>
      </c>
      <c r="V1734" t="s">
        <v>4432</v>
      </c>
      <c r="W1734" t="s">
        <v>4433</v>
      </c>
      <c r="X1734" t="s">
        <v>4430</v>
      </c>
      <c r="Y1734" t="s">
        <v>4432</v>
      </c>
      <c r="Z1734" t="s">
        <v>4475</v>
      </c>
      <c r="AA1734" t="s">
        <v>1</v>
      </c>
      <c r="AB1734" s="164">
        <v>44608</v>
      </c>
      <c r="AC1734" t="s">
        <v>308</v>
      </c>
      <c r="AD1734" s="176">
        <v>1</v>
      </c>
    </row>
    <row r="1735" spans="1:30" x14ac:dyDescent="0.35">
      <c r="A1735" t="s">
        <v>566</v>
      </c>
      <c r="B1735">
        <v>1080</v>
      </c>
      <c r="C1735" t="s">
        <v>4435</v>
      </c>
      <c r="D1735">
        <v>50503</v>
      </c>
      <c r="E1735" t="s">
        <v>4430</v>
      </c>
      <c r="F1735" t="s">
        <v>3812</v>
      </c>
      <c r="H1735">
        <v>1.7</v>
      </c>
      <c r="I1735">
        <v>2.1</v>
      </c>
      <c r="K1735" t="s">
        <v>404</v>
      </c>
      <c r="L1735" t="s">
        <v>753</v>
      </c>
      <c r="M1735" t="s">
        <v>398</v>
      </c>
      <c r="N1735" t="s">
        <v>344</v>
      </c>
      <c r="O1735">
        <v>2</v>
      </c>
      <c r="P1735" t="s">
        <v>306</v>
      </c>
      <c r="Q1735" s="164">
        <v>30320</v>
      </c>
      <c r="R1735" s="164">
        <v>30407</v>
      </c>
      <c r="S1735" s="164">
        <v>33117</v>
      </c>
      <c r="T1735" t="s">
        <v>4431</v>
      </c>
      <c r="V1735" t="s">
        <v>4432</v>
      </c>
      <c r="W1735" t="s">
        <v>4433</v>
      </c>
      <c r="X1735" t="s">
        <v>4430</v>
      </c>
      <c r="Y1735" t="s">
        <v>4432</v>
      </c>
      <c r="Z1735" t="s">
        <v>4476</v>
      </c>
      <c r="AC1735" t="s">
        <v>308</v>
      </c>
      <c r="AD1735" s="176">
        <v>1</v>
      </c>
    </row>
    <row r="1736" spans="1:30" x14ac:dyDescent="0.35">
      <c r="A1736" t="s">
        <v>438</v>
      </c>
      <c r="B1736">
        <v>1070</v>
      </c>
      <c r="C1736" t="s">
        <v>4435</v>
      </c>
      <c r="D1736">
        <v>50503</v>
      </c>
      <c r="E1736" t="s">
        <v>4430</v>
      </c>
      <c r="F1736" t="s">
        <v>3812</v>
      </c>
      <c r="H1736">
        <v>1.7</v>
      </c>
      <c r="I1736">
        <v>2.1</v>
      </c>
      <c r="K1736" t="s">
        <v>404</v>
      </c>
      <c r="L1736" t="s">
        <v>753</v>
      </c>
      <c r="M1736" t="s">
        <v>398</v>
      </c>
      <c r="N1736" t="s">
        <v>344</v>
      </c>
      <c r="O1736">
        <v>2</v>
      </c>
      <c r="P1736" t="s">
        <v>306</v>
      </c>
      <c r="Q1736" s="164">
        <v>30320</v>
      </c>
      <c r="R1736" s="164">
        <v>30407</v>
      </c>
      <c r="S1736" s="164">
        <v>33117</v>
      </c>
      <c r="T1736" t="s">
        <v>4431</v>
      </c>
      <c r="V1736" t="s">
        <v>4432</v>
      </c>
      <c r="W1736" t="s">
        <v>4433</v>
      </c>
      <c r="X1736" t="s">
        <v>4430</v>
      </c>
      <c r="Y1736" t="s">
        <v>4432</v>
      </c>
      <c r="Z1736" t="s">
        <v>4477</v>
      </c>
      <c r="AC1736" t="s">
        <v>308</v>
      </c>
      <c r="AD1736" s="176">
        <v>1</v>
      </c>
    </row>
    <row r="1737" spans="1:30" x14ac:dyDescent="0.35">
      <c r="A1737" t="s">
        <v>438</v>
      </c>
      <c r="B1737">
        <v>1164</v>
      </c>
      <c r="C1737" t="s">
        <v>4435</v>
      </c>
      <c r="D1737">
        <v>50503</v>
      </c>
      <c r="E1737" t="s">
        <v>4430</v>
      </c>
      <c r="F1737" t="s">
        <v>3812</v>
      </c>
      <c r="H1737">
        <v>1.7</v>
      </c>
      <c r="I1737">
        <v>2.1</v>
      </c>
      <c r="K1737" t="s">
        <v>404</v>
      </c>
      <c r="L1737" t="s">
        <v>4319</v>
      </c>
      <c r="M1737" t="s">
        <v>398</v>
      </c>
      <c r="N1737" t="s">
        <v>344</v>
      </c>
      <c r="O1737">
        <v>2</v>
      </c>
      <c r="P1737" t="s">
        <v>306</v>
      </c>
      <c r="Q1737" s="164">
        <v>36534</v>
      </c>
      <c r="R1737" s="164">
        <v>36770</v>
      </c>
      <c r="S1737" s="164">
        <v>41883</v>
      </c>
      <c r="T1737" t="s">
        <v>4431</v>
      </c>
      <c r="V1737" t="s">
        <v>4432</v>
      </c>
      <c r="W1737" t="s">
        <v>4433</v>
      </c>
      <c r="X1737" t="s">
        <v>4430</v>
      </c>
      <c r="Y1737" t="s">
        <v>4432</v>
      </c>
      <c r="Z1737" t="s">
        <v>4478</v>
      </c>
      <c r="AC1737" t="s">
        <v>308</v>
      </c>
      <c r="AD1737" s="176">
        <v>1</v>
      </c>
    </row>
    <row r="1738" spans="1:30" x14ac:dyDescent="0.35">
      <c r="A1738" t="s">
        <v>438</v>
      </c>
      <c r="B1738">
        <v>1256</v>
      </c>
      <c r="C1738" t="s">
        <v>4430</v>
      </c>
      <c r="D1738">
        <v>50503</v>
      </c>
      <c r="E1738" t="s">
        <v>4430</v>
      </c>
      <c r="F1738" t="s">
        <v>3812</v>
      </c>
      <c r="G1738" s="163">
        <v>2722.58</v>
      </c>
      <c r="H1738">
        <v>1.7</v>
      </c>
      <c r="I1738">
        <v>2.1</v>
      </c>
      <c r="J1738" t="s">
        <v>1</v>
      </c>
      <c r="K1738" t="s">
        <v>296</v>
      </c>
      <c r="L1738" t="s">
        <v>753</v>
      </c>
      <c r="M1738" t="s">
        <v>398</v>
      </c>
      <c r="N1738" t="s">
        <v>344</v>
      </c>
      <c r="O1738">
        <v>2</v>
      </c>
      <c r="P1738" t="s">
        <v>306</v>
      </c>
      <c r="Q1738" s="164">
        <v>44905</v>
      </c>
      <c r="R1738" s="164">
        <v>45170</v>
      </c>
      <c r="T1738" t="s">
        <v>4431</v>
      </c>
      <c r="V1738" t="s">
        <v>4432</v>
      </c>
      <c r="W1738" t="s">
        <v>4433</v>
      </c>
      <c r="X1738" t="s">
        <v>4430</v>
      </c>
      <c r="Y1738" t="s">
        <v>4432</v>
      </c>
      <c r="Z1738" t="s">
        <v>4479</v>
      </c>
      <c r="AA1738" t="s">
        <v>1</v>
      </c>
      <c r="AB1738" s="164">
        <v>44867</v>
      </c>
      <c r="AC1738" t="s">
        <v>308</v>
      </c>
      <c r="AD1738" s="176">
        <v>1</v>
      </c>
    </row>
    <row r="1739" spans="1:30" x14ac:dyDescent="0.35">
      <c r="A1739" t="s">
        <v>408</v>
      </c>
      <c r="B1739">
        <v>1210</v>
      </c>
      <c r="C1739" t="s">
        <v>4480</v>
      </c>
      <c r="D1739">
        <v>50504</v>
      </c>
      <c r="E1739" t="s">
        <v>4480</v>
      </c>
      <c r="F1739" t="s">
        <v>3812</v>
      </c>
      <c r="H1739">
        <v>2.4</v>
      </c>
      <c r="I1739">
        <v>1.7</v>
      </c>
      <c r="K1739" t="s">
        <v>296</v>
      </c>
      <c r="L1739" t="s">
        <v>753</v>
      </c>
      <c r="M1739" t="s">
        <v>398</v>
      </c>
      <c r="N1739" t="s">
        <v>333</v>
      </c>
      <c r="O1739">
        <v>2</v>
      </c>
      <c r="P1739" t="s">
        <v>306</v>
      </c>
      <c r="Q1739" t="s">
        <v>4481</v>
      </c>
      <c r="R1739" s="164">
        <v>38961</v>
      </c>
      <c r="T1739" t="s">
        <v>4482</v>
      </c>
      <c r="V1739" t="s">
        <v>4483</v>
      </c>
      <c r="W1739" t="s">
        <v>4484</v>
      </c>
      <c r="X1739" t="s">
        <v>4480</v>
      </c>
      <c r="Y1739" t="s">
        <v>4483</v>
      </c>
      <c r="Z1739" t="s">
        <v>4485</v>
      </c>
      <c r="AC1739" t="s">
        <v>341</v>
      </c>
      <c r="AD1739" s="176">
        <v>1.3</v>
      </c>
    </row>
    <row r="1740" spans="1:30" x14ac:dyDescent="0.35">
      <c r="A1740" t="s">
        <v>324</v>
      </c>
      <c r="B1740">
        <v>1141</v>
      </c>
      <c r="C1740" t="s">
        <v>4480</v>
      </c>
      <c r="D1740">
        <v>50504</v>
      </c>
      <c r="E1740" t="s">
        <v>4480</v>
      </c>
      <c r="F1740" t="s">
        <v>3812</v>
      </c>
      <c r="H1740">
        <v>2.4</v>
      </c>
      <c r="I1740">
        <v>1.7</v>
      </c>
      <c r="K1740" t="s">
        <v>296</v>
      </c>
      <c r="L1740" t="s">
        <v>753</v>
      </c>
      <c r="M1740" t="s">
        <v>398</v>
      </c>
      <c r="N1740" t="s">
        <v>333</v>
      </c>
      <c r="O1740">
        <v>2</v>
      </c>
      <c r="P1740" t="s">
        <v>306</v>
      </c>
      <c r="Q1740" t="s">
        <v>4486</v>
      </c>
      <c r="R1740" s="164">
        <v>37135</v>
      </c>
      <c r="T1740" t="s">
        <v>4482</v>
      </c>
      <c r="V1740" t="s">
        <v>4483</v>
      </c>
      <c r="W1740" t="s">
        <v>4484</v>
      </c>
      <c r="X1740" t="s">
        <v>4480</v>
      </c>
      <c r="Y1740" t="s">
        <v>4483</v>
      </c>
      <c r="Z1740" t="s">
        <v>4487</v>
      </c>
      <c r="AC1740" t="s">
        <v>341</v>
      </c>
      <c r="AD1740" s="176">
        <v>1.3</v>
      </c>
    </row>
    <row r="1741" spans="1:30" x14ac:dyDescent="0.35">
      <c r="A1741" t="s">
        <v>434</v>
      </c>
      <c r="B1741">
        <v>1195</v>
      </c>
      <c r="C1741" t="s">
        <v>4488</v>
      </c>
      <c r="D1741">
        <v>50504</v>
      </c>
      <c r="E1741" t="s">
        <v>4480</v>
      </c>
      <c r="F1741" t="s">
        <v>3812</v>
      </c>
      <c r="G1741" s="163">
        <v>2722.58</v>
      </c>
      <c r="H1741">
        <v>2.4</v>
      </c>
      <c r="I1741">
        <v>1.7</v>
      </c>
      <c r="J1741" t="s">
        <v>1</v>
      </c>
      <c r="K1741" t="s">
        <v>296</v>
      </c>
      <c r="L1741" t="s">
        <v>753</v>
      </c>
      <c r="M1741" t="s">
        <v>398</v>
      </c>
      <c r="N1741" t="s">
        <v>333</v>
      </c>
      <c r="O1741">
        <v>2</v>
      </c>
      <c r="P1741" t="s">
        <v>306</v>
      </c>
      <c r="Q1741" t="s">
        <v>4489</v>
      </c>
      <c r="R1741" s="164">
        <v>46266</v>
      </c>
      <c r="T1741" t="s">
        <v>4482</v>
      </c>
      <c r="V1741" t="s">
        <v>4483</v>
      </c>
      <c r="W1741" t="s">
        <v>4484</v>
      </c>
      <c r="X1741" t="s">
        <v>4480</v>
      </c>
      <c r="Y1741" t="s">
        <v>4483</v>
      </c>
      <c r="Z1741" t="s">
        <v>4490</v>
      </c>
      <c r="AA1741" t="s">
        <v>1</v>
      </c>
      <c r="AB1741" s="164">
        <v>45869</v>
      </c>
      <c r="AC1741" t="s">
        <v>341</v>
      </c>
      <c r="AD1741" s="176">
        <v>1.3</v>
      </c>
    </row>
    <row r="1742" spans="1:30" x14ac:dyDescent="0.35">
      <c r="A1742" t="s">
        <v>447</v>
      </c>
      <c r="B1742">
        <v>1297</v>
      </c>
      <c r="C1742" t="s">
        <v>4480</v>
      </c>
      <c r="D1742">
        <v>50504</v>
      </c>
      <c r="E1742" t="s">
        <v>4480</v>
      </c>
      <c r="F1742" t="s">
        <v>3812</v>
      </c>
      <c r="G1742" s="163">
        <v>3008</v>
      </c>
      <c r="H1742">
        <v>2.4</v>
      </c>
      <c r="I1742">
        <v>1.7</v>
      </c>
      <c r="J1742" t="s">
        <v>1</v>
      </c>
      <c r="K1742" t="s">
        <v>296</v>
      </c>
      <c r="L1742" t="s">
        <v>753</v>
      </c>
      <c r="M1742" t="s">
        <v>398</v>
      </c>
      <c r="N1742" t="s">
        <v>333</v>
      </c>
      <c r="O1742">
        <v>2</v>
      </c>
      <c r="P1742" t="s">
        <v>306</v>
      </c>
      <c r="Q1742" t="s">
        <v>4491</v>
      </c>
      <c r="R1742" s="164">
        <v>43344</v>
      </c>
      <c r="T1742" t="s">
        <v>4482</v>
      </c>
      <c r="V1742" t="s">
        <v>4483</v>
      </c>
      <c r="W1742" t="s">
        <v>4484</v>
      </c>
      <c r="X1742" t="s">
        <v>4480</v>
      </c>
      <c r="Y1742" t="s">
        <v>4483</v>
      </c>
      <c r="Z1742" t="s">
        <v>4492</v>
      </c>
      <c r="AA1742" t="s">
        <v>1</v>
      </c>
      <c r="AB1742" s="164">
        <v>43664</v>
      </c>
      <c r="AC1742" t="s">
        <v>341</v>
      </c>
      <c r="AD1742" s="176">
        <v>1.3</v>
      </c>
    </row>
    <row r="1743" spans="1:30" x14ac:dyDescent="0.35">
      <c r="A1743" t="s">
        <v>454</v>
      </c>
      <c r="B1743">
        <v>1178</v>
      </c>
      <c r="C1743" t="s">
        <v>4493</v>
      </c>
      <c r="D1743">
        <v>50505</v>
      </c>
      <c r="E1743" t="s">
        <v>4493</v>
      </c>
      <c r="F1743" t="s">
        <v>3812</v>
      </c>
      <c r="H1743">
        <v>1.7</v>
      </c>
      <c r="I1743">
        <v>2.2999999999999998</v>
      </c>
      <c r="K1743" t="s">
        <v>296</v>
      </c>
      <c r="L1743" t="s">
        <v>753</v>
      </c>
      <c r="M1743" t="s">
        <v>398</v>
      </c>
      <c r="N1743" t="s">
        <v>333</v>
      </c>
      <c r="O1743">
        <v>2</v>
      </c>
      <c r="P1743" t="s">
        <v>306</v>
      </c>
      <c r="Q1743" t="s">
        <v>674</v>
      </c>
      <c r="R1743" s="164">
        <v>29735</v>
      </c>
      <c r="T1743" t="s">
        <v>334</v>
      </c>
      <c r="V1743" t="s">
        <v>4494</v>
      </c>
      <c r="W1743" t="s">
        <v>4495</v>
      </c>
      <c r="X1743" t="s">
        <v>4493</v>
      </c>
      <c r="Y1743" t="s">
        <v>4494</v>
      </c>
      <c r="Z1743" t="s">
        <v>4496</v>
      </c>
      <c r="AC1743" t="s">
        <v>341</v>
      </c>
      <c r="AD1743" s="176">
        <v>1.2</v>
      </c>
    </row>
    <row r="1744" spans="1:30" x14ac:dyDescent="0.35">
      <c r="A1744" t="s">
        <v>454</v>
      </c>
      <c r="B1744">
        <v>1189</v>
      </c>
      <c r="C1744" t="s">
        <v>4493</v>
      </c>
      <c r="D1744">
        <v>50505</v>
      </c>
      <c r="E1744" t="s">
        <v>4493</v>
      </c>
      <c r="F1744" t="s">
        <v>3812</v>
      </c>
      <c r="H1744">
        <v>1.7</v>
      </c>
      <c r="I1744">
        <v>2.2999999999999998</v>
      </c>
      <c r="K1744" t="s">
        <v>295</v>
      </c>
      <c r="L1744" t="s">
        <v>753</v>
      </c>
      <c r="M1744" t="s">
        <v>398</v>
      </c>
      <c r="N1744" t="s">
        <v>333</v>
      </c>
      <c r="O1744">
        <v>2</v>
      </c>
      <c r="P1744" t="s">
        <v>1</v>
      </c>
      <c r="Q1744" t="s">
        <v>4327</v>
      </c>
      <c r="R1744" s="164">
        <v>30284</v>
      </c>
      <c r="S1744" s="164">
        <v>33117</v>
      </c>
      <c r="T1744" t="s">
        <v>334</v>
      </c>
      <c r="V1744" t="s">
        <v>4494</v>
      </c>
      <c r="W1744" t="s">
        <v>4495</v>
      </c>
      <c r="X1744" t="s">
        <v>4493</v>
      </c>
      <c r="Y1744" t="s">
        <v>4494</v>
      </c>
      <c r="Z1744" t="s">
        <v>4497</v>
      </c>
      <c r="AC1744" t="s">
        <v>341</v>
      </c>
      <c r="AD1744" s="176">
        <v>1.2</v>
      </c>
    </row>
    <row r="1745" spans="1:30" x14ac:dyDescent="0.35">
      <c r="A1745" t="s">
        <v>454</v>
      </c>
      <c r="B1745">
        <v>1487</v>
      </c>
      <c r="C1745" t="s">
        <v>4498</v>
      </c>
      <c r="D1745">
        <v>50505</v>
      </c>
      <c r="E1745" t="s">
        <v>4493</v>
      </c>
      <c r="F1745" t="s">
        <v>3812</v>
      </c>
      <c r="G1745" s="163">
        <v>2722.58</v>
      </c>
      <c r="H1745">
        <v>1.7</v>
      </c>
      <c r="I1745">
        <v>2.2999999999999998</v>
      </c>
      <c r="J1745" t="s">
        <v>1</v>
      </c>
      <c r="K1745" t="s">
        <v>296</v>
      </c>
      <c r="L1745" t="s">
        <v>753</v>
      </c>
      <c r="M1745" t="s">
        <v>398</v>
      </c>
      <c r="N1745" t="s">
        <v>333</v>
      </c>
      <c r="O1745">
        <v>2</v>
      </c>
      <c r="P1745" t="s">
        <v>306</v>
      </c>
      <c r="Q1745" t="s">
        <v>4499</v>
      </c>
      <c r="R1745" s="164">
        <v>44075</v>
      </c>
      <c r="T1745" t="s">
        <v>334</v>
      </c>
      <c r="V1745" t="s">
        <v>4494</v>
      </c>
      <c r="W1745" t="s">
        <v>4495</v>
      </c>
      <c r="X1745" t="s">
        <v>4493</v>
      </c>
      <c r="Y1745" t="s">
        <v>4494</v>
      </c>
      <c r="Z1745" t="s">
        <v>4500</v>
      </c>
      <c r="AA1745" t="s">
        <v>295</v>
      </c>
      <c r="AB1745" s="164">
        <v>44147</v>
      </c>
      <c r="AC1745" t="s">
        <v>341</v>
      </c>
      <c r="AD1745" s="176">
        <v>1.2</v>
      </c>
    </row>
    <row r="1746" spans="1:30" x14ac:dyDescent="0.35">
      <c r="A1746" t="s">
        <v>291</v>
      </c>
      <c r="B1746">
        <v>1093</v>
      </c>
      <c r="C1746" t="s">
        <v>4494</v>
      </c>
      <c r="D1746">
        <v>50505</v>
      </c>
      <c r="E1746" t="s">
        <v>4493</v>
      </c>
      <c r="F1746" t="s">
        <v>3812</v>
      </c>
      <c r="H1746">
        <v>1.7</v>
      </c>
      <c r="I1746">
        <v>2.2999999999999998</v>
      </c>
      <c r="K1746" t="s">
        <v>404</v>
      </c>
      <c r="L1746" t="s">
        <v>753</v>
      </c>
      <c r="M1746" t="s">
        <v>398</v>
      </c>
      <c r="N1746" t="s">
        <v>333</v>
      </c>
      <c r="O1746">
        <v>2</v>
      </c>
      <c r="P1746" t="s">
        <v>1</v>
      </c>
      <c r="Q1746" s="164">
        <v>35804</v>
      </c>
      <c r="R1746" s="164">
        <v>36039</v>
      </c>
      <c r="S1746" s="164">
        <v>41883</v>
      </c>
      <c r="T1746" t="s">
        <v>334</v>
      </c>
      <c r="V1746" t="s">
        <v>4494</v>
      </c>
      <c r="W1746" t="s">
        <v>4495</v>
      </c>
      <c r="X1746" t="s">
        <v>4493</v>
      </c>
      <c r="Y1746" t="s">
        <v>4494</v>
      </c>
      <c r="Z1746" t="s">
        <v>4501</v>
      </c>
      <c r="AC1746" t="s">
        <v>338</v>
      </c>
      <c r="AD1746" s="176">
        <v>1.2</v>
      </c>
    </row>
    <row r="1747" spans="1:30" x14ac:dyDescent="0.35">
      <c r="A1747" t="s">
        <v>291</v>
      </c>
      <c r="B1747">
        <v>1175</v>
      </c>
      <c r="C1747" t="s">
        <v>4494</v>
      </c>
      <c r="D1747">
        <v>50505</v>
      </c>
      <c r="E1747" t="s">
        <v>4493</v>
      </c>
      <c r="F1747" t="s">
        <v>3812</v>
      </c>
      <c r="G1747" s="163">
        <v>2703.76</v>
      </c>
      <c r="H1747">
        <v>1.7</v>
      </c>
      <c r="I1747">
        <v>2.2999999999999998</v>
      </c>
      <c r="J1747" t="s">
        <v>1</v>
      </c>
      <c r="K1747" t="s">
        <v>296</v>
      </c>
      <c r="L1747" t="s">
        <v>753</v>
      </c>
      <c r="M1747" t="s">
        <v>398</v>
      </c>
      <c r="N1747" t="s">
        <v>333</v>
      </c>
      <c r="O1747">
        <v>2</v>
      </c>
      <c r="P1747" t="s">
        <v>1</v>
      </c>
      <c r="Q1747" s="164">
        <v>44044</v>
      </c>
      <c r="R1747" s="164">
        <v>44075</v>
      </c>
      <c r="T1747" t="s">
        <v>334</v>
      </c>
      <c r="V1747" t="s">
        <v>4494</v>
      </c>
      <c r="W1747" t="s">
        <v>4495</v>
      </c>
      <c r="X1747" t="s">
        <v>4493</v>
      </c>
      <c r="Y1747" t="s">
        <v>4494</v>
      </c>
      <c r="Z1747" t="s">
        <v>4502</v>
      </c>
      <c r="AA1747" t="s">
        <v>1</v>
      </c>
      <c r="AB1747" s="164">
        <v>43963</v>
      </c>
      <c r="AC1747" t="s">
        <v>338</v>
      </c>
      <c r="AD1747" s="176">
        <v>1.2</v>
      </c>
    </row>
    <row r="1748" spans="1:30" x14ac:dyDescent="0.35">
      <c r="A1748" t="s">
        <v>305</v>
      </c>
      <c r="B1748">
        <v>1320</v>
      </c>
      <c r="C1748" t="s">
        <v>4493</v>
      </c>
      <c r="D1748">
        <v>50505</v>
      </c>
      <c r="E1748" t="s">
        <v>4493</v>
      </c>
      <c r="F1748" t="s">
        <v>3812</v>
      </c>
      <c r="G1748" s="163">
        <v>2718.72</v>
      </c>
      <c r="H1748">
        <v>1.7</v>
      </c>
      <c r="I1748">
        <v>2.2999999999999998</v>
      </c>
      <c r="J1748" t="s">
        <v>1</v>
      </c>
      <c r="K1748" t="s">
        <v>296</v>
      </c>
      <c r="L1748" t="s">
        <v>753</v>
      </c>
      <c r="M1748" t="s">
        <v>398</v>
      </c>
      <c r="N1748" t="s">
        <v>333</v>
      </c>
      <c r="O1748">
        <v>2</v>
      </c>
      <c r="P1748" t="s">
        <v>306</v>
      </c>
      <c r="Q1748" t="s">
        <v>4503</v>
      </c>
      <c r="R1748" s="164">
        <v>44075</v>
      </c>
      <c r="T1748" t="s">
        <v>334</v>
      </c>
      <c r="V1748" t="s">
        <v>4494</v>
      </c>
      <c r="W1748" t="s">
        <v>4495</v>
      </c>
      <c r="X1748" t="s">
        <v>4493</v>
      </c>
      <c r="Y1748" t="s">
        <v>4494</v>
      </c>
      <c r="Z1748" t="s">
        <v>4504</v>
      </c>
      <c r="AA1748" t="s">
        <v>1</v>
      </c>
      <c r="AB1748" s="164">
        <v>43698</v>
      </c>
      <c r="AC1748" t="s">
        <v>341</v>
      </c>
      <c r="AD1748" s="176">
        <v>1.2</v>
      </c>
    </row>
    <row r="1749" spans="1:30" x14ac:dyDescent="0.35">
      <c r="A1749" t="s">
        <v>317</v>
      </c>
      <c r="B1749">
        <v>1133</v>
      </c>
      <c r="C1749" t="s">
        <v>4498</v>
      </c>
      <c r="D1749">
        <v>50505</v>
      </c>
      <c r="E1749" t="s">
        <v>4493</v>
      </c>
      <c r="F1749" t="s">
        <v>3812</v>
      </c>
      <c r="H1749">
        <v>1.7</v>
      </c>
      <c r="I1749">
        <v>2.2999999999999998</v>
      </c>
      <c r="K1749" t="s">
        <v>296</v>
      </c>
      <c r="L1749" t="s">
        <v>753</v>
      </c>
      <c r="M1749" t="s">
        <v>398</v>
      </c>
      <c r="N1749" t="s">
        <v>333</v>
      </c>
      <c r="O1749">
        <v>2</v>
      </c>
      <c r="P1749" t="s">
        <v>306</v>
      </c>
      <c r="Q1749" s="164">
        <v>36169</v>
      </c>
      <c r="R1749" s="164">
        <v>36404</v>
      </c>
      <c r="T1749" t="s">
        <v>334</v>
      </c>
      <c r="V1749" t="s">
        <v>4494</v>
      </c>
      <c r="W1749" t="s">
        <v>4495</v>
      </c>
      <c r="X1749" t="s">
        <v>4493</v>
      </c>
      <c r="Y1749" t="s">
        <v>4494</v>
      </c>
      <c r="Z1749" t="s">
        <v>4505</v>
      </c>
      <c r="AC1749" t="s">
        <v>341</v>
      </c>
      <c r="AD1749" s="176">
        <v>1.2</v>
      </c>
    </row>
    <row r="1750" spans="1:30" x14ac:dyDescent="0.35">
      <c r="A1750" t="s">
        <v>317</v>
      </c>
      <c r="B1750">
        <v>1143</v>
      </c>
      <c r="C1750" t="s">
        <v>4493</v>
      </c>
      <c r="D1750">
        <v>50505</v>
      </c>
      <c r="E1750" t="s">
        <v>4493</v>
      </c>
      <c r="F1750" t="s">
        <v>3812</v>
      </c>
      <c r="H1750">
        <v>1.7</v>
      </c>
      <c r="I1750">
        <v>2.2999999999999998</v>
      </c>
      <c r="K1750" t="s">
        <v>404</v>
      </c>
      <c r="L1750" t="s">
        <v>753</v>
      </c>
      <c r="M1750" t="s">
        <v>398</v>
      </c>
      <c r="N1750" t="s">
        <v>333</v>
      </c>
      <c r="O1750">
        <v>2</v>
      </c>
      <c r="P1750" t="s">
        <v>306</v>
      </c>
      <c r="Q1750" s="164">
        <v>36900</v>
      </c>
      <c r="R1750" s="164">
        <v>37135</v>
      </c>
      <c r="S1750" s="164">
        <v>40148</v>
      </c>
      <c r="T1750" t="s">
        <v>334</v>
      </c>
      <c r="V1750" t="s">
        <v>4494</v>
      </c>
      <c r="W1750" t="s">
        <v>4495</v>
      </c>
      <c r="X1750" t="s">
        <v>4493</v>
      </c>
      <c r="Y1750" t="s">
        <v>4494</v>
      </c>
      <c r="Z1750" t="s">
        <v>4506</v>
      </c>
      <c r="AC1750" t="s">
        <v>341</v>
      </c>
      <c r="AD1750" s="176">
        <v>1.2</v>
      </c>
    </row>
    <row r="1751" spans="1:30" x14ac:dyDescent="0.35">
      <c r="A1751" t="s">
        <v>408</v>
      </c>
      <c r="B1751">
        <v>1188</v>
      </c>
      <c r="C1751" t="s">
        <v>4498</v>
      </c>
      <c r="D1751">
        <v>50505</v>
      </c>
      <c r="E1751" t="s">
        <v>4493</v>
      </c>
      <c r="F1751" t="s">
        <v>3812</v>
      </c>
      <c r="H1751">
        <v>1.7</v>
      </c>
      <c r="I1751">
        <v>2.2999999999999998</v>
      </c>
      <c r="K1751" t="s">
        <v>296</v>
      </c>
      <c r="L1751" t="s">
        <v>753</v>
      </c>
      <c r="M1751" t="s">
        <v>398</v>
      </c>
      <c r="N1751" t="s">
        <v>333</v>
      </c>
      <c r="O1751">
        <v>2</v>
      </c>
      <c r="P1751" t="s">
        <v>306</v>
      </c>
      <c r="Q1751" s="164">
        <v>36900</v>
      </c>
      <c r="R1751" s="164">
        <v>37135</v>
      </c>
      <c r="T1751" t="s">
        <v>334</v>
      </c>
      <c r="V1751" t="s">
        <v>4494</v>
      </c>
      <c r="W1751" t="s">
        <v>4495</v>
      </c>
      <c r="X1751" t="s">
        <v>4493</v>
      </c>
      <c r="Y1751" t="s">
        <v>4494</v>
      </c>
      <c r="Z1751" t="s">
        <v>4507</v>
      </c>
      <c r="AC1751" t="s">
        <v>341</v>
      </c>
      <c r="AD1751" s="176">
        <v>1.2</v>
      </c>
    </row>
    <row r="1752" spans="1:30" x14ac:dyDescent="0.35">
      <c r="A1752" t="s">
        <v>324</v>
      </c>
      <c r="B1752">
        <v>1357</v>
      </c>
      <c r="C1752" t="s">
        <v>4508</v>
      </c>
      <c r="D1752">
        <v>50505</v>
      </c>
      <c r="E1752" t="s">
        <v>4493</v>
      </c>
      <c r="F1752" t="s">
        <v>3812</v>
      </c>
      <c r="G1752" s="163">
        <v>3462.48</v>
      </c>
      <c r="H1752">
        <v>1.7</v>
      </c>
      <c r="I1752">
        <v>2.2999999999999998</v>
      </c>
      <c r="J1752" t="s">
        <v>295</v>
      </c>
      <c r="K1752" t="s">
        <v>296</v>
      </c>
      <c r="L1752" t="s">
        <v>753</v>
      </c>
      <c r="M1752" t="s">
        <v>398</v>
      </c>
      <c r="N1752" t="s">
        <v>333</v>
      </c>
      <c r="O1752">
        <v>2</v>
      </c>
      <c r="P1752" t="s">
        <v>306</v>
      </c>
      <c r="Q1752" t="s">
        <v>4509</v>
      </c>
      <c r="R1752" s="164">
        <v>44075</v>
      </c>
      <c r="T1752" t="s">
        <v>334</v>
      </c>
      <c r="V1752" t="s">
        <v>4494</v>
      </c>
      <c r="W1752" t="s">
        <v>4495</v>
      </c>
      <c r="X1752" t="s">
        <v>4493</v>
      </c>
      <c r="Y1752" t="s">
        <v>4494</v>
      </c>
      <c r="Z1752" t="s">
        <v>4510</v>
      </c>
      <c r="AA1752" t="s">
        <v>295</v>
      </c>
      <c r="AB1752" s="164">
        <v>43957</v>
      </c>
      <c r="AC1752" t="s">
        <v>341</v>
      </c>
      <c r="AD1752" s="176">
        <v>1.2</v>
      </c>
    </row>
    <row r="1753" spans="1:30" x14ac:dyDescent="0.35">
      <c r="A1753" t="s">
        <v>309</v>
      </c>
      <c r="B1753">
        <v>1025</v>
      </c>
      <c r="C1753" t="s">
        <v>4493</v>
      </c>
      <c r="D1753">
        <v>50505</v>
      </c>
      <c r="E1753" t="s">
        <v>4493</v>
      </c>
      <c r="F1753" t="s">
        <v>3812</v>
      </c>
      <c r="H1753">
        <v>1.7</v>
      </c>
      <c r="I1753">
        <v>2.2999999999999998</v>
      </c>
      <c r="K1753" t="s">
        <v>296</v>
      </c>
      <c r="L1753" t="s">
        <v>753</v>
      </c>
      <c r="M1753" t="s">
        <v>398</v>
      </c>
      <c r="N1753" t="s">
        <v>333</v>
      </c>
      <c r="O1753">
        <v>2</v>
      </c>
      <c r="P1753" t="s">
        <v>306</v>
      </c>
      <c r="Q1753" t="s">
        <v>4511</v>
      </c>
      <c r="R1753" s="164">
        <v>39197</v>
      </c>
      <c r="T1753" t="s">
        <v>334</v>
      </c>
      <c r="V1753" t="s">
        <v>4494</v>
      </c>
      <c r="W1753" t="s">
        <v>4495</v>
      </c>
      <c r="X1753" t="s">
        <v>4493</v>
      </c>
      <c r="Y1753" t="s">
        <v>4494</v>
      </c>
      <c r="Z1753" t="s">
        <v>4512</v>
      </c>
      <c r="AC1753" t="s">
        <v>341</v>
      </c>
      <c r="AD1753" s="176">
        <v>1.2</v>
      </c>
    </row>
    <row r="1754" spans="1:30" x14ac:dyDescent="0.35">
      <c r="A1754" t="s">
        <v>309</v>
      </c>
      <c r="B1754">
        <v>1128</v>
      </c>
      <c r="C1754" t="s">
        <v>4513</v>
      </c>
      <c r="D1754">
        <v>50505</v>
      </c>
      <c r="E1754" t="s">
        <v>4493</v>
      </c>
      <c r="F1754" t="s">
        <v>3812</v>
      </c>
      <c r="H1754">
        <v>1.7</v>
      </c>
      <c r="I1754">
        <v>2.2999999999999998</v>
      </c>
      <c r="K1754" t="s">
        <v>404</v>
      </c>
      <c r="L1754" t="s">
        <v>753</v>
      </c>
      <c r="M1754" t="s">
        <v>398</v>
      </c>
      <c r="N1754" t="s">
        <v>333</v>
      </c>
      <c r="O1754">
        <v>2</v>
      </c>
      <c r="P1754" t="s">
        <v>306</v>
      </c>
      <c r="Q1754" s="164">
        <v>36900</v>
      </c>
      <c r="R1754" s="164">
        <v>37135</v>
      </c>
      <c r="S1754" s="164">
        <v>40787</v>
      </c>
      <c r="T1754" t="s">
        <v>334</v>
      </c>
      <c r="V1754" t="s">
        <v>4494</v>
      </c>
      <c r="W1754" t="s">
        <v>4495</v>
      </c>
      <c r="X1754" t="s">
        <v>4493</v>
      </c>
      <c r="Y1754" t="s">
        <v>4494</v>
      </c>
      <c r="Z1754" t="s">
        <v>4514</v>
      </c>
      <c r="AC1754" t="s">
        <v>341</v>
      </c>
      <c r="AD1754" s="176">
        <v>1.2</v>
      </c>
    </row>
    <row r="1755" spans="1:30" x14ac:dyDescent="0.35">
      <c r="A1755" t="s">
        <v>476</v>
      </c>
      <c r="B1755">
        <v>1187</v>
      </c>
      <c r="C1755" t="s">
        <v>4493</v>
      </c>
      <c r="D1755">
        <v>50505</v>
      </c>
      <c r="E1755" t="s">
        <v>4493</v>
      </c>
      <c r="F1755" t="s">
        <v>3812</v>
      </c>
      <c r="H1755">
        <v>1.7</v>
      </c>
      <c r="I1755">
        <v>2.2999999999999998</v>
      </c>
      <c r="K1755" t="s">
        <v>296</v>
      </c>
      <c r="L1755" t="s">
        <v>4319</v>
      </c>
      <c r="M1755" t="s">
        <v>398</v>
      </c>
      <c r="N1755" t="s">
        <v>333</v>
      </c>
      <c r="O1755">
        <v>2</v>
      </c>
      <c r="P1755" t="s">
        <v>306</v>
      </c>
      <c r="Q1755" s="164">
        <v>36283</v>
      </c>
      <c r="R1755" s="164">
        <v>36404</v>
      </c>
      <c r="T1755" t="s">
        <v>334</v>
      </c>
      <c r="V1755" t="s">
        <v>4494</v>
      </c>
      <c r="W1755" t="s">
        <v>4495</v>
      </c>
      <c r="X1755" t="s">
        <v>4493</v>
      </c>
      <c r="Y1755" t="s">
        <v>4494</v>
      </c>
      <c r="Z1755" t="s">
        <v>4515</v>
      </c>
      <c r="AC1755" t="s">
        <v>341</v>
      </c>
      <c r="AD1755" s="176">
        <v>1.2</v>
      </c>
    </row>
    <row r="1756" spans="1:30" x14ac:dyDescent="0.35">
      <c r="A1756" t="s">
        <v>482</v>
      </c>
      <c r="B1756">
        <v>1144</v>
      </c>
      <c r="C1756" t="s">
        <v>4498</v>
      </c>
      <c r="D1756">
        <v>50505</v>
      </c>
      <c r="E1756" t="s">
        <v>4493</v>
      </c>
      <c r="F1756" t="s">
        <v>3812</v>
      </c>
      <c r="H1756">
        <v>1.7</v>
      </c>
      <c r="I1756">
        <v>2.2999999999999998</v>
      </c>
      <c r="K1756" t="s">
        <v>296</v>
      </c>
      <c r="L1756" t="s">
        <v>753</v>
      </c>
      <c r="M1756" t="s">
        <v>398</v>
      </c>
      <c r="N1756" t="s">
        <v>333</v>
      </c>
      <c r="O1756">
        <v>2</v>
      </c>
      <c r="P1756" t="s">
        <v>306</v>
      </c>
      <c r="Q1756" s="164">
        <v>36169</v>
      </c>
      <c r="R1756" s="164">
        <v>36404</v>
      </c>
      <c r="T1756" t="s">
        <v>334</v>
      </c>
      <c r="V1756" t="s">
        <v>4494</v>
      </c>
      <c r="W1756" t="s">
        <v>4495</v>
      </c>
      <c r="X1756" t="s">
        <v>4493</v>
      </c>
      <c r="Y1756" t="s">
        <v>4494</v>
      </c>
      <c r="Z1756" t="s">
        <v>4516</v>
      </c>
      <c r="AC1756" t="s">
        <v>341</v>
      </c>
      <c r="AD1756" s="176">
        <v>1.2</v>
      </c>
    </row>
    <row r="1757" spans="1:30" x14ac:dyDescent="0.35">
      <c r="A1757" t="s">
        <v>432</v>
      </c>
      <c r="B1757">
        <v>1190</v>
      </c>
      <c r="C1757" t="s">
        <v>4493</v>
      </c>
      <c r="D1757">
        <v>50505</v>
      </c>
      <c r="E1757" t="s">
        <v>4493</v>
      </c>
      <c r="F1757" t="s">
        <v>3812</v>
      </c>
      <c r="H1757">
        <v>1.7</v>
      </c>
      <c r="I1757">
        <v>2.2999999999999998</v>
      </c>
      <c r="K1757" t="s">
        <v>296</v>
      </c>
      <c r="L1757" t="s">
        <v>4319</v>
      </c>
      <c r="M1757" t="s">
        <v>398</v>
      </c>
      <c r="N1757" t="s">
        <v>333</v>
      </c>
      <c r="O1757">
        <v>2</v>
      </c>
      <c r="P1757" t="s">
        <v>306</v>
      </c>
      <c r="Q1757" s="164">
        <v>36743</v>
      </c>
      <c r="R1757" s="164">
        <v>36770</v>
      </c>
      <c r="T1757" t="s">
        <v>334</v>
      </c>
      <c r="V1757" t="s">
        <v>4494</v>
      </c>
      <c r="W1757" t="s">
        <v>4495</v>
      </c>
      <c r="X1757" t="s">
        <v>4493</v>
      </c>
      <c r="Y1757" t="s">
        <v>4494</v>
      </c>
      <c r="Z1757" t="s">
        <v>4517</v>
      </c>
      <c r="AC1757" t="s">
        <v>341</v>
      </c>
      <c r="AD1757" s="176">
        <v>1.2</v>
      </c>
    </row>
    <row r="1758" spans="1:30" x14ac:dyDescent="0.35">
      <c r="A1758" t="s">
        <v>584</v>
      </c>
      <c r="B1758">
        <v>1135</v>
      </c>
      <c r="C1758" t="s">
        <v>4518</v>
      </c>
      <c r="D1758">
        <v>50505</v>
      </c>
      <c r="E1758" t="s">
        <v>4493</v>
      </c>
      <c r="F1758" t="s">
        <v>3812</v>
      </c>
      <c r="H1758">
        <v>1.7</v>
      </c>
      <c r="I1758">
        <v>2.2999999999999998</v>
      </c>
      <c r="K1758" t="s">
        <v>404</v>
      </c>
      <c r="L1758" t="s">
        <v>4257</v>
      </c>
      <c r="M1758" t="s">
        <v>398</v>
      </c>
      <c r="N1758" t="s">
        <v>333</v>
      </c>
      <c r="O1758">
        <v>2</v>
      </c>
      <c r="P1758" t="s">
        <v>306</v>
      </c>
      <c r="Q1758" s="164">
        <v>31053</v>
      </c>
      <c r="R1758" s="164">
        <v>31199</v>
      </c>
      <c r="S1758" s="164">
        <v>35674</v>
      </c>
      <c r="T1758" t="s">
        <v>334</v>
      </c>
      <c r="V1758" t="s">
        <v>4494</v>
      </c>
      <c r="W1758" t="s">
        <v>4495</v>
      </c>
      <c r="X1758" t="s">
        <v>4493</v>
      </c>
      <c r="Y1758" t="s">
        <v>4494</v>
      </c>
      <c r="Z1758" t="s">
        <v>4519</v>
      </c>
      <c r="AC1758" t="s">
        <v>341</v>
      </c>
      <c r="AD1758" s="176">
        <v>1.2</v>
      </c>
    </row>
    <row r="1759" spans="1:30" x14ac:dyDescent="0.35">
      <c r="A1759" t="s">
        <v>584</v>
      </c>
      <c r="B1759">
        <v>1385</v>
      </c>
      <c r="C1759" t="s">
        <v>4508</v>
      </c>
      <c r="D1759">
        <v>50505</v>
      </c>
      <c r="E1759" t="s">
        <v>4493</v>
      </c>
      <c r="F1759" t="s">
        <v>3812</v>
      </c>
      <c r="G1759" s="163">
        <v>3396.6</v>
      </c>
      <c r="H1759">
        <v>1.7</v>
      </c>
      <c r="I1759">
        <v>2.2999999999999998</v>
      </c>
      <c r="J1759" t="s">
        <v>295</v>
      </c>
      <c r="K1759" t="s">
        <v>296</v>
      </c>
      <c r="L1759" t="s">
        <v>753</v>
      </c>
      <c r="M1759" t="s">
        <v>398</v>
      </c>
      <c r="N1759" t="s">
        <v>333</v>
      </c>
      <c r="O1759">
        <v>2</v>
      </c>
      <c r="P1759" t="s">
        <v>306</v>
      </c>
      <c r="Q1759" t="s">
        <v>4520</v>
      </c>
      <c r="R1759" s="164">
        <v>44075</v>
      </c>
      <c r="T1759" t="s">
        <v>334</v>
      </c>
      <c r="V1759" t="s">
        <v>4494</v>
      </c>
      <c r="W1759" t="s">
        <v>4495</v>
      </c>
      <c r="X1759" t="s">
        <v>4493</v>
      </c>
      <c r="Y1759" t="s">
        <v>4494</v>
      </c>
      <c r="Z1759" t="s">
        <v>4521</v>
      </c>
      <c r="AA1759" t="s">
        <v>295</v>
      </c>
      <c r="AB1759" s="164">
        <v>43951</v>
      </c>
      <c r="AC1759" t="s">
        <v>341</v>
      </c>
      <c r="AD1759" s="176">
        <v>1.2</v>
      </c>
    </row>
    <row r="1760" spans="1:30" x14ac:dyDescent="0.35">
      <c r="A1760" t="s">
        <v>375</v>
      </c>
      <c r="B1760">
        <v>1052</v>
      </c>
      <c r="C1760" t="s">
        <v>4494</v>
      </c>
      <c r="D1760">
        <v>50505</v>
      </c>
      <c r="E1760" t="s">
        <v>4493</v>
      </c>
      <c r="F1760" t="s">
        <v>3812</v>
      </c>
      <c r="H1760">
        <v>1.7</v>
      </c>
      <c r="I1760">
        <v>2.2999999999999998</v>
      </c>
      <c r="K1760" t="s">
        <v>296</v>
      </c>
      <c r="L1760" t="s">
        <v>753</v>
      </c>
      <c r="M1760" t="s">
        <v>398</v>
      </c>
      <c r="N1760" t="s">
        <v>333</v>
      </c>
      <c r="O1760">
        <v>2</v>
      </c>
      <c r="P1760" t="s">
        <v>1</v>
      </c>
      <c r="Q1760" s="164">
        <v>32882</v>
      </c>
      <c r="R1760" s="164">
        <v>33117</v>
      </c>
      <c r="T1760" t="s">
        <v>334</v>
      </c>
      <c r="V1760" t="s">
        <v>4494</v>
      </c>
      <c r="W1760" t="s">
        <v>4495</v>
      </c>
      <c r="X1760" t="s">
        <v>4493</v>
      </c>
      <c r="Y1760" t="s">
        <v>4494</v>
      </c>
      <c r="Z1760" t="s">
        <v>4522</v>
      </c>
      <c r="AA1760" t="s">
        <v>295</v>
      </c>
      <c r="AC1760" t="s">
        <v>338</v>
      </c>
      <c r="AD1760" s="176">
        <v>1.2</v>
      </c>
    </row>
    <row r="1761" spans="1:31" x14ac:dyDescent="0.35">
      <c r="A1761" t="s">
        <v>434</v>
      </c>
      <c r="B1761">
        <v>1080</v>
      </c>
      <c r="C1761" t="s">
        <v>4493</v>
      </c>
      <c r="D1761">
        <v>50505</v>
      </c>
      <c r="E1761" t="s">
        <v>4493</v>
      </c>
      <c r="F1761" t="s">
        <v>3812</v>
      </c>
      <c r="H1761">
        <v>1.7</v>
      </c>
      <c r="I1761">
        <v>2.2999999999999998</v>
      </c>
      <c r="K1761" t="s">
        <v>404</v>
      </c>
      <c r="L1761" t="s">
        <v>753</v>
      </c>
      <c r="M1761" t="s">
        <v>398</v>
      </c>
      <c r="N1761" t="s">
        <v>333</v>
      </c>
      <c r="O1761">
        <v>2</v>
      </c>
      <c r="P1761" t="s">
        <v>306</v>
      </c>
      <c r="Q1761" s="164">
        <v>36169</v>
      </c>
      <c r="R1761" s="164">
        <v>36404</v>
      </c>
      <c r="S1761" s="164">
        <v>41518</v>
      </c>
      <c r="T1761" t="s">
        <v>334</v>
      </c>
      <c r="V1761" t="s">
        <v>4494</v>
      </c>
      <c r="W1761" t="s">
        <v>4495</v>
      </c>
      <c r="X1761" t="s">
        <v>4493</v>
      </c>
      <c r="Y1761" t="s">
        <v>4494</v>
      </c>
      <c r="Z1761" t="s">
        <v>4523</v>
      </c>
      <c r="AC1761" t="s">
        <v>341</v>
      </c>
      <c r="AD1761" s="176">
        <v>1.2</v>
      </c>
    </row>
    <row r="1762" spans="1:31" x14ac:dyDescent="0.35">
      <c r="A1762" t="s">
        <v>434</v>
      </c>
      <c r="B1762">
        <v>1184</v>
      </c>
      <c r="C1762" t="s">
        <v>4493</v>
      </c>
      <c r="D1762">
        <v>50505</v>
      </c>
      <c r="E1762" t="s">
        <v>4493</v>
      </c>
      <c r="F1762" t="s">
        <v>3812</v>
      </c>
      <c r="G1762" s="163">
        <v>2750</v>
      </c>
      <c r="H1762">
        <v>1.7</v>
      </c>
      <c r="I1762">
        <v>2.2999999999999998</v>
      </c>
      <c r="J1762" t="s">
        <v>1</v>
      </c>
      <c r="K1762" t="s">
        <v>296</v>
      </c>
      <c r="L1762" t="s">
        <v>753</v>
      </c>
      <c r="M1762" t="s">
        <v>398</v>
      </c>
      <c r="N1762" t="s">
        <v>333</v>
      </c>
      <c r="O1762">
        <v>2</v>
      </c>
      <c r="P1762" t="s">
        <v>306</v>
      </c>
      <c r="Q1762" s="164">
        <v>45421</v>
      </c>
      <c r="R1762" s="164">
        <v>45901</v>
      </c>
      <c r="T1762" t="s">
        <v>334</v>
      </c>
      <c r="V1762" t="s">
        <v>4494</v>
      </c>
      <c r="W1762" t="s">
        <v>4495</v>
      </c>
      <c r="X1762" t="s">
        <v>4493</v>
      </c>
      <c r="Y1762" t="s">
        <v>4494</v>
      </c>
      <c r="Z1762" t="s">
        <v>4524</v>
      </c>
      <c r="AA1762" t="s">
        <v>1</v>
      </c>
      <c r="AB1762" s="164">
        <v>45740</v>
      </c>
      <c r="AC1762" t="s">
        <v>341</v>
      </c>
      <c r="AD1762" s="176">
        <v>1.2</v>
      </c>
    </row>
    <row r="1763" spans="1:31" x14ac:dyDescent="0.35">
      <c r="A1763" t="s">
        <v>434</v>
      </c>
      <c r="B1763">
        <v>1193</v>
      </c>
      <c r="C1763" t="s">
        <v>4525</v>
      </c>
      <c r="D1763">
        <v>50505</v>
      </c>
      <c r="E1763" t="s">
        <v>4493</v>
      </c>
      <c r="F1763" t="s">
        <v>3812</v>
      </c>
      <c r="G1763" s="163">
        <v>2722.58</v>
      </c>
      <c r="H1763">
        <v>1.7</v>
      </c>
      <c r="I1763">
        <v>2.2999999999999998</v>
      </c>
      <c r="J1763" t="s">
        <v>1</v>
      </c>
      <c r="K1763" t="s">
        <v>296</v>
      </c>
      <c r="L1763" t="s">
        <v>753</v>
      </c>
      <c r="M1763" t="s">
        <v>398</v>
      </c>
      <c r="N1763" t="s">
        <v>333</v>
      </c>
      <c r="O1763">
        <v>2</v>
      </c>
      <c r="P1763" t="s">
        <v>306</v>
      </c>
      <c r="Q1763" t="s">
        <v>3993</v>
      </c>
      <c r="R1763" s="164">
        <v>46266</v>
      </c>
      <c r="T1763" t="s">
        <v>334</v>
      </c>
      <c r="V1763" t="s">
        <v>4494</v>
      </c>
      <c r="W1763" t="s">
        <v>4495</v>
      </c>
      <c r="X1763" t="s">
        <v>4493</v>
      </c>
      <c r="Y1763" t="s">
        <v>4494</v>
      </c>
      <c r="Z1763" t="s">
        <v>4526</v>
      </c>
      <c r="AA1763" t="s">
        <v>1</v>
      </c>
      <c r="AB1763" s="164">
        <v>45834</v>
      </c>
      <c r="AC1763" t="s">
        <v>341</v>
      </c>
      <c r="AD1763" s="176">
        <v>1.2</v>
      </c>
    </row>
    <row r="1764" spans="1:31" x14ac:dyDescent="0.35">
      <c r="A1764" t="s">
        <v>403</v>
      </c>
      <c r="B1764">
        <v>1178</v>
      </c>
      <c r="C1764" t="s">
        <v>4493</v>
      </c>
      <c r="D1764">
        <v>50505</v>
      </c>
      <c r="E1764" t="s">
        <v>4493</v>
      </c>
      <c r="F1764" t="s">
        <v>3812</v>
      </c>
      <c r="G1764" s="163">
        <v>2936.46</v>
      </c>
      <c r="H1764">
        <v>1.7</v>
      </c>
      <c r="I1764">
        <v>2.2999999999999998</v>
      </c>
      <c r="J1764" t="s">
        <v>1</v>
      </c>
      <c r="K1764" t="s">
        <v>296</v>
      </c>
      <c r="L1764" t="s">
        <v>753</v>
      </c>
      <c r="M1764" t="s">
        <v>398</v>
      </c>
      <c r="N1764" t="s">
        <v>333</v>
      </c>
      <c r="O1764">
        <v>2</v>
      </c>
      <c r="P1764" t="s">
        <v>306</v>
      </c>
      <c r="Q1764" t="s">
        <v>3950</v>
      </c>
      <c r="R1764" s="164">
        <v>43709</v>
      </c>
      <c r="T1764" t="s">
        <v>334</v>
      </c>
      <c r="V1764" t="s">
        <v>4494</v>
      </c>
      <c r="W1764" t="s">
        <v>4495</v>
      </c>
      <c r="X1764" t="s">
        <v>4493</v>
      </c>
      <c r="Y1764" t="s">
        <v>4494</v>
      </c>
      <c r="Z1764" t="s">
        <v>4527</v>
      </c>
      <c r="AA1764" t="s">
        <v>1</v>
      </c>
      <c r="AB1764" s="164">
        <v>43321</v>
      </c>
      <c r="AC1764" t="s">
        <v>341</v>
      </c>
      <c r="AD1764" s="176">
        <v>1.2</v>
      </c>
    </row>
    <row r="1765" spans="1:31" x14ac:dyDescent="0.35">
      <c r="A1765" t="s">
        <v>447</v>
      </c>
      <c r="B1765">
        <v>1126</v>
      </c>
      <c r="C1765" t="s">
        <v>4528</v>
      </c>
      <c r="D1765">
        <v>50505</v>
      </c>
      <c r="E1765" t="s">
        <v>4493</v>
      </c>
      <c r="F1765" t="s">
        <v>3812</v>
      </c>
      <c r="H1765">
        <v>1.7</v>
      </c>
      <c r="I1765">
        <v>2.2999999999999998</v>
      </c>
      <c r="K1765" t="s">
        <v>296</v>
      </c>
      <c r="L1765" t="s">
        <v>753</v>
      </c>
      <c r="M1765" t="s">
        <v>398</v>
      </c>
      <c r="N1765" t="s">
        <v>333</v>
      </c>
      <c r="O1765">
        <v>2</v>
      </c>
      <c r="P1765" t="s">
        <v>306</v>
      </c>
      <c r="Q1765" s="164">
        <v>35073</v>
      </c>
      <c r="R1765" s="164">
        <v>35309</v>
      </c>
      <c r="T1765" t="s">
        <v>334</v>
      </c>
      <c r="V1765" t="s">
        <v>4494</v>
      </c>
      <c r="W1765" t="s">
        <v>4495</v>
      </c>
      <c r="X1765" t="s">
        <v>4493</v>
      </c>
      <c r="Y1765" t="s">
        <v>4494</v>
      </c>
      <c r="Z1765" t="s">
        <v>4529</v>
      </c>
      <c r="AC1765" t="s">
        <v>341</v>
      </c>
      <c r="AD1765" s="176">
        <v>1.2</v>
      </c>
    </row>
    <row r="1766" spans="1:31" x14ac:dyDescent="0.35">
      <c r="A1766" t="s">
        <v>447</v>
      </c>
      <c r="B1766">
        <v>1136</v>
      </c>
      <c r="C1766" t="s">
        <v>4530</v>
      </c>
      <c r="D1766">
        <v>50505</v>
      </c>
      <c r="E1766" t="s">
        <v>4493</v>
      </c>
      <c r="F1766" t="s">
        <v>3812</v>
      </c>
      <c r="H1766">
        <v>1.7</v>
      </c>
      <c r="I1766">
        <v>2.2999999999999998</v>
      </c>
      <c r="K1766" t="s">
        <v>296</v>
      </c>
      <c r="L1766" t="s">
        <v>753</v>
      </c>
      <c r="M1766" t="s">
        <v>398</v>
      </c>
      <c r="N1766" t="s">
        <v>333</v>
      </c>
      <c r="O1766">
        <v>2</v>
      </c>
      <c r="P1766" t="s">
        <v>306</v>
      </c>
      <c r="Q1766" s="164">
        <v>35439</v>
      </c>
      <c r="R1766" s="164">
        <v>35674</v>
      </c>
      <c r="T1766" t="s">
        <v>334</v>
      </c>
      <c r="V1766" t="s">
        <v>4494</v>
      </c>
      <c r="W1766" t="s">
        <v>4495</v>
      </c>
      <c r="X1766" t="s">
        <v>4493</v>
      </c>
      <c r="Y1766" t="s">
        <v>4494</v>
      </c>
      <c r="Z1766" t="s">
        <v>4531</v>
      </c>
      <c r="AC1766" t="s">
        <v>341</v>
      </c>
      <c r="AD1766" s="176">
        <v>1.2</v>
      </c>
    </row>
    <row r="1767" spans="1:31" x14ac:dyDescent="0.35">
      <c r="A1767" t="s">
        <v>494</v>
      </c>
      <c r="B1767">
        <v>1212</v>
      </c>
      <c r="C1767" t="s">
        <v>4532</v>
      </c>
      <c r="D1767">
        <v>50505</v>
      </c>
      <c r="E1767" t="s">
        <v>4493</v>
      </c>
      <c r="F1767" t="s">
        <v>3812</v>
      </c>
      <c r="H1767">
        <v>1.7</v>
      </c>
      <c r="I1767">
        <v>2.2999999999999998</v>
      </c>
      <c r="K1767" t="s">
        <v>296</v>
      </c>
      <c r="L1767" t="s">
        <v>753</v>
      </c>
      <c r="M1767" t="s">
        <v>398</v>
      </c>
      <c r="N1767" t="s">
        <v>333</v>
      </c>
      <c r="O1767">
        <v>2</v>
      </c>
      <c r="P1767" t="s">
        <v>306</v>
      </c>
      <c r="Q1767" t="s">
        <v>4533</v>
      </c>
      <c r="R1767" s="164">
        <v>40422</v>
      </c>
      <c r="T1767" t="s">
        <v>334</v>
      </c>
      <c r="V1767" t="s">
        <v>4494</v>
      </c>
      <c r="W1767" t="s">
        <v>4495</v>
      </c>
      <c r="X1767" t="s">
        <v>4493</v>
      </c>
      <c r="Y1767" t="s">
        <v>4494</v>
      </c>
      <c r="Z1767" t="s">
        <v>4534</v>
      </c>
      <c r="AC1767" t="s">
        <v>341</v>
      </c>
      <c r="AD1767" s="176">
        <v>1.2</v>
      </c>
    </row>
    <row r="1768" spans="1:31" x14ac:dyDescent="0.35">
      <c r="A1768" t="s">
        <v>314</v>
      </c>
      <c r="B1768">
        <v>1335</v>
      </c>
      <c r="C1768" t="s">
        <v>4493</v>
      </c>
      <c r="D1768">
        <v>50505</v>
      </c>
      <c r="E1768" t="s">
        <v>4493</v>
      </c>
      <c r="F1768" t="s">
        <v>3812</v>
      </c>
      <c r="G1768" s="163">
        <v>2956</v>
      </c>
      <c r="H1768">
        <v>1.7</v>
      </c>
      <c r="I1768">
        <v>2.2999999999999998</v>
      </c>
      <c r="J1768" t="s">
        <v>1</v>
      </c>
      <c r="K1768" t="s">
        <v>296</v>
      </c>
      <c r="L1768" t="s">
        <v>753</v>
      </c>
      <c r="M1768" t="s">
        <v>398</v>
      </c>
      <c r="N1768" t="s">
        <v>333</v>
      </c>
      <c r="O1768">
        <v>2</v>
      </c>
      <c r="P1768" t="s">
        <v>306</v>
      </c>
      <c r="Q1768" t="s">
        <v>4535</v>
      </c>
      <c r="R1768" s="164">
        <v>44075</v>
      </c>
      <c r="T1768" t="s">
        <v>334</v>
      </c>
      <c r="V1768" t="s">
        <v>4494</v>
      </c>
      <c r="W1768" t="s">
        <v>4495</v>
      </c>
      <c r="X1768" t="s">
        <v>4493</v>
      </c>
      <c r="Y1768" t="s">
        <v>4494</v>
      </c>
      <c r="Z1768" t="s">
        <v>4536</v>
      </c>
      <c r="AA1768" t="s">
        <v>295</v>
      </c>
      <c r="AB1768" s="164">
        <v>43957</v>
      </c>
      <c r="AC1768" t="s">
        <v>341</v>
      </c>
      <c r="AD1768" s="176">
        <v>1.2</v>
      </c>
    </row>
    <row r="1769" spans="1:31" x14ac:dyDescent="0.35">
      <c r="A1769" t="s">
        <v>711</v>
      </c>
      <c r="B1769">
        <v>1154</v>
      </c>
      <c r="C1769" t="s">
        <v>4493</v>
      </c>
      <c r="D1769">
        <v>50505</v>
      </c>
      <c r="E1769" t="s">
        <v>4493</v>
      </c>
      <c r="F1769" t="s">
        <v>3812</v>
      </c>
      <c r="H1769">
        <v>1.7</v>
      </c>
      <c r="I1769">
        <v>2.2999999999999998</v>
      </c>
      <c r="K1769" t="s">
        <v>843</v>
      </c>
      <c r="L1769" t="s">
        <v>753</v>
      </c>
      <c r="M1769" t="s">
        <v>398</v>
      </c>
      <c r="N1769" t="s">
        <v>333</v>
      </c>
      <c r="O1769">
        <v>2</v>
      </c>
      <c r="P1769" t="s">
        <v>306</v>
      </c>
      <c r="Q1769" s="164">
        <v>34343</v>
      </c>
      <c r="R1769" s="164">
        <v>34578</v>
      </c>
      <c r="T1769" t="s">
        <v>334</v>
      </c>
      <c r="V1769" t="s">
        <v>4494</v>
      </c>
      <c r="W1769" t="s">
        <v>4495</v>
      </c>
      <c r="X1769" t="s">
        <v>4493</v>
      </c>
      <c r="Y1769" t="s">
        <v>4494</v>
      </c>
      <c r="Z1769" t="s">
        <v>4537</v>
      </c>
      <c r="AC1769" t="s">
        <v>341</v>
      </c>
      <c r="AD1769" s="176">
        <v>1.2</v>
      </c>
    </row>
    <row r="1770" spans="1:31" x14ac:dyDescent="0.35">
      <c r="A1770" t="s">
        <v>711</v>
      </c>
      <c r="B1770">
        <v>1254</v>
      </c>
      <c r="C1770" t="s">
        <v>4508</v>
      </c>
      <c r="D1770">
        <v>50505</v>
      </c>
      <c r="E1770" t="s">
        <v>4493</v>
      </c>
      <c r="F1770" t="s">
        <v>3812</v>
      </c>
      <c r="G1770" s="163">
        <v>2700</v>
      </c>
      <c r="H1770">
        <v>1.7</v>
      </c>
      <c r="I1770">
        <v>2.2999999999999998</v>
      </c>
      <c r="J1770" t="s">
        <v>1</v>
      </c>
      <c r="K1770" t="s">
        <v>296</v>
      </c>
      <c r="L1770" t="s">
        <v>753</v>
      </c>
      <c r="M1770" t="s">
        <v>398</v>
      </c>
      <c r="N1770" t="s">
        <v>333</v>
      </c>
      <c r="O1770">
        <v>2</v>
      </c>
      <c r="P1770" t="s">
        <v>306</v>
      </c>
      <c r="Q1770" t="s">
        <v>4538</v>
      </c>
      <c r="R1770" s="164">
        <v>44075</v>
      </c>
      <c r="T1770" t="s">
        <v>334</v>
      </c>
      <c r="V1770" t="s">
        <v>4494</v>
      </c>
      <c r="W1770" t="s">
        <v>4495</v>
      </c>
      <c r="X1770" t="s">
        <v>4493</v>
      </c>
      <c r="Y1770" t="s">
        <v>4494</v>
      </c>
      <c r="Z1770" t="s">
        <v>4539</v>
      </c>
      <c r="AA1770" t="s">
        <v>295</v>
      </c>
      <c r="AB1770" s="164">
        <v>43985</v>
      </c>
      <c r="AC1770" t="s">
        <v>341</v>
      </c>
      <c r="AD1770" s="176">
        <v>1.2</v>
      </c>
    </row>
    <row r="1771" spans="1:31" x14ac:dyDescent="0.35">
      <c r="A1771" t="s">
        <v>711</v>
      </c>
      <c r="B1771">
        <v>1262</v>
      </c>
      <c r="C1771" t="s">
        <v>4540</v>
      </c>
      <c r="D1771">
        <v>50505</v>
      </c>
      <c r="E1771" t="s">
        <v>4493</v>
      </c>
      <c r="F1771" t="s">
        <v>3812</v>
      </c>
      <c r="G1771" s="163">
        <v>2700</v>
      </c>
      <c r="H1771">
        <v>1.7</v>
      </c>
      <c r="I1771">
        <v>2.2999999999999998</v>
      </c>
      <c r="J1771" t="s">
        <v>1</v>
      </c>
      <c r="K1771" t="s">
        <v>296</v>
      </c>
      <c r="L1771" t="s">
        <v>753</v>
      </c>
      <c r="M1771" t="s">
        <v>398</v>
      </c>
      <c r="N1771" t="s">
        <v>333</v>
      </c>
      <c r="O1771">
        <v>2</v>
      </c>
      <c r="P1771" t="s">
        <v>306</v>
      </c>
      <c r="Q1771" s="164">
        <v>45419</v>
      </c>
      <c r="R1771" s="164">
        <v>45658</v>
      </c>
      <c r="T1771" t="s">
        <v>334</v>
      </c>
      <c r="V1771" t="s">
        <v>4494</v>
      </c>
      <c r="W1771" t="s">
        <v>4495</v>
      </c>
      <c r="X1771" t="s">
        <v>4493</v>
      </c>
      <c r="Y1771" t="s">
        <v>4494</v>
      </c>
      <c r="Z1771" t="s">
        <v>4541</v>
      </c>
      <c r="AA1771" t="s">
        <v>1</v>
      </c>
      <c r="AB1771" s="164">
        <v>45547</v>
      </c>
      <c r="AC1771" t="s">
        <v>341</v>
      </c>
      <c r="AD1771" s="176">
        <v>1.2</v>
      </c>
    </row>
    <row r="1772" spans="1:31" x14ac:dyDescent="0.35">
      <c r="A1772" t="s">
        <v>499</v>
      </c>
      <c r="B1772">
        <v>1087</v>
      </c>
      <c r="C1772" t="s">
        <v>4542</v>
      </c>
      <c r="D1772">
        <v>50505</v>
      </c>
      <c r="E1772" t="s">
        <v>4493</v>
      </c>
      <c r="F1772" t="s">
        <v>3812</v>
      </c>
      <c r="H1772">
        <v>1.7</v>
      </c>
      <c r="I1772">
        <v>2.2999999999999998</v>
      </c>
      <c r="K1772" t="s">
        <v>404</v>
      </c>
      <c r="L1772" t="s">
        <v>2197</v>
      </c>
      <c r="M1772" t="s">
        <v>398</v>
      </c>
      <c r="N1772" t="s">
        <v>333</v>
      </c>
      <c r="O1772">
        <v>2</v>
      </c>
      <c r="P1772" t="s">
        <v>306</v>
      </c>
      <c r="Q1772" t="s">
        <v>4543</v>
      </c>
      <c r="R1772" s="164">
        <v>30221</v>
      </c>
      <c r="S1772" s="164">
        <v>38231</v>
      </c>
      <c r="T1772" t="s">
        <v>334</v>
      </c>
      <c r="V1772" t="s">
        <v>4494</v>
      </c>
      <c r="W1772" t="s">
        <v>4495</v>
      </c>
      <c r="X1772" t="s">
        <v>4493</v>
      </c>
      <c r="Y1772" t="s">
        <v>4494</v>
      </c>
      <c r="Z1772" t="s">
        <v>4544</v>
      </c>
      <c r="AC1772" t="s">
        <v>341</v>
      </c>
      <c r="AD1772" s="176">
        <v>1.2</v>
      </c>
    </row>
    <row r="1773" spans="1:31" x14ac:dyDescent="0.35">
      <c r="A1773" t="s">
        <v>499</v>
      </c>
      <c r="B1773">
        <v>1229</v>
      </c>
      <c r="C1773" t="s">
        <v>4493</v>
      </c>
      <c r="D1773">
        <v>50505</v>
      </c>
      <c r="E1773" t="s">
        <v>4493</v>
      </c>
      <c r="F1773" t="s">
        <v>3812</v>
      </c>
      <c r="G1773" s="163">
        <v>2721.36</v>
      </c>
      <c r="H1773">
        <v>1.7</v>
      </c>
      <c r="I1773">
        <v>2.2999999999999998</v>
      </c>
      <c r="J1773" t="s">
        <v>1</v>
      </c>
      <c r="K1773" t="s">
        <v>296</v>
      </c>
      <c r="L1773" t="s">
        <v>753</v>
      </c>
      <c r="M1773" t="s">
        <v>398</v>
      </c>
      <c r="N1773" t="s">
        <v>333</v>
      </c>
      <c r="O1773">
        <v>2</v>
      </c>
      <c r="P1773" t="s">
        <v>306</v>
      </c>
      <c r="Q1773" s="164">
        <v>43862</v>
      </c>
      <c r="R1773" s="164">
        <v>44075</v>
      </c>
      <c r="T1773" t="s">
        <v>334</v>
      </c>
      <c r="V1773" t="s">
        <v>4494</v>
      </c>
      <c r="W1773" t="s">
        <v>4495</v>
      </c>
      <c r="X1773" t="s">
        <v>4493</v>
      </c>
      <c r="Y1773" t="s">
        <v>4494</v>
      </c>
      <c r="Z1773" t="s">
        <v>4545</v>
      </c>
      <c r="AA1773" t="s">
        <v>1</v>
      </c>
      <c r="AB1773" s="164">
        <v>43963</v>
      </c>
      <c r="AC1773" t="s">
        <v>341</v>
      </c>
      <c r="AD1773" s="176">
        <v>1.2</v>
      </c>
    </row>
    <row r="1774" spans="1:31" x14ac:dyDescent="0.35">
      <c r="A1774" t="s">
        <v>438</v>
      </c>
      <c r="B1774">
        <v>1128</v>
      </c>
      <c r="C1774" t="s">
        <v>4498</v>
      </c>
      <c r="D1774">
        <v>50505</v>
      </c>
      <c r="E1774" t="s">
        <v>4493</v>
      </c>
      <c r="F1774" t="s">
        <v>3812</v>
      </c>
      <c r="H1774">
        <v>1.7</v>
      </c>
      <c r="I1774">
        <v>2.2999999999999998</v>
      </c>
      <c r="K1774" t="s">
        <v>296</v>
      </c>
      <c r="L1774" t="s">
        <v>753</v>
      </c>
      <c r="M1774" t="s">
        <v>398</v>
      </c>
      <c r="N1774" t="s">
        <v>333</v>
      </c>
      <c r="O1774">
        <v>2</v>
      </c>
      <c r="P1774" t="s">
        <v>306</v>
      </c>
      <c r="Q1774" s="164">
        <v>34708</v>
      </c>
      <c r="R1774" s="164">
        <v>34943</v>
      </c>
      <c r="T1774" t="s">
        <v>334</v>
      </c>
      <c r="V1774" t="s">
        <v>4494</v>
      </c>
      <c r="W1774" t="s">
        <v>4495</v>
      </c>
      <c r="X1774" t="s">
        <v>4493</v>
      </c>
      <c r="Y1774" t="s">
        <v>4494</v>
      </c>
      <c r="Z1774" t="s">
        <v>4546</v>
      </c>
      <c r="AC1774" t="s">
        <v>341</v>
      </c>
      <c r="AD1774" s="176">
        <v>1.2</v>
      </c>
    </row>
    <row r="1775" spans="1:31" x14ac:dyDescent="0.35">
      <c r="A1775" t="s">
        <v>476</v>
      </c>
      <c r="B1775">
        <v>1230</v>
      </c>
      <c r="C1775" t="s">
        <v>4547</v>
      </c>
      <c r="D1775">
        <v>50508</v>
      </c>
      <c r="E1775" t="s">
        <v>4547</v>
      </c>
      <c r="F1775" t="s">
        <v>3812</v>
      </c>
      <c r="H1775" s="174">
        <f>AD1775</f>
        <v>1</v>
      </c>
      <c r="I1775">
        <v>2</v>
      </c>
      <c r="K1775" t="s">
        <v>404</v>
      </c>
      <c r="L1775" t="s">
        <v>753</v>
      </c>
      <c r="M1775" t="s">
        <v>398</v>
      </c>
      <c r="N1775" t="s">
        <v>344</v>
      </c>
      <c r="O1775">
        <v>2</v>
      </c>
      <c r="P1775" t="s">
        <v>306</v>
      </c>
      <c r="Q1775" s="164">
        <v>37630</v>
      </c>
      <c r="R1775" s="164">
        <v>37865</v>
      </c>
      <c r="S1775" s="164">
        <v>40787</v>
      </c>
      <c r="T1775" t="s">
        <v>684</v>
      </c>
      <c r="V1775" t="s">
        <v>4548</v>
      </c>
      <c r="W1775" t="s">
        <v>4549</v>
      </c>
      <c r="X1775" t="s">
        <v>4547</v>
      </c>
      <c r="Y1775" t="s">
        <v>4548</v>
      </c>
      <c r="Z1775" t="s">
        <v>4550</v>
      </c>
      <c r="AC1775" t="s">
        <v>308</v>
      </c>
      <c r="AD1775" s="176">
        <v>1</v>
      </c>
      <c r="AE1775" s="177" t="s">
        <v>16954</v>
      </c>
    </row>
    <row r="1776" spans="1:31" x14ac:dyDescent="0.35">
      <c r="A1776" t="s">
        <v>291</v>
      </c>
      <c r="B1776">
        <v>1133</v>
      </c>
      <c r="C1776" t="s">
        <v>4551</v>
      </c>
      <c r="D1776">
        <v>50509</v>
      </c>
      <c r="E1776" t="s">
        <v>4552</v>
      </c>
      <c r="F1776" t="s">
        <v>3812</v>
      </c>
      <c r="H1776">
        <v>1.7</v>
      </c>
      <c r="I1776">
        <v>2.4</v>
      </c>
      <c r="K1776" t="s">
        <v>296</v>
      </c>
      <c r="L1776" t="s">
        <v>753</v>
      </c>
      <c r="M1776" t="s">
        <v>398</v>
      </c>
      <c r="N1776" t="s">
        <v>333</v>
      </c>
      <c r="O1776">
        <v>2</v>
      </c>
      <c r="P1776" t="s">
        <v>1</v>
      </c>
      <c r="Q1776" s="164">
        <v>39090</v>
      </c>
      <c r="R1776" s="164">
        <v>39326</v>
      </c>
      <c r="T1776" t="s">
        <v>689</v>
      </c>
      <c r="V1776" t="s">
        <v>4553</v>
      </c>
      <c r="W1776" t="s">
        <v>4554</v>
      </c>
      <c r="X1776" t="s">
        <v>4552</v>
      </c>
      <c r="Y1776" t="s">
        <v>4553</v>
      </c>
      <c r="Z1776" t="s">
        <v>4555</v>
      </c>
      <c r="AC1776" t="s">
        <v>338</v>
      </c>
      <c r="AD1776" s="176">
        <v>1.3</v>
      </c>
    </row>
    <row r="1777" spans="1:30" x14ac:dyDescent="0.35">
      <c r="A1777" t="s">
        <v>408</v>
      </c>
      <c r="B1777">
        <v>1204</v>
      </c>
      <c r="C1777" t="s">
        <v>4556</v>
      </c>
      <c r="D1777">
        <v>50509</v>
      </c>
      <c r="E1777" t="s">
        <v>4552</v>
      </c>
      <c r="F1777" t="s">
        <v>3812</v>
      </c>
      <c r="H1777">
        <v>1.7</v>
      </c>
      <c r="I1777">
        <v>2.4</v>
      </c>
      <c r="K1777" t="s">
        <v>404</v>
      </c>
      <c r="L1777" t="s">
        <v>753</v>
      </c>
      <c r="M1777" t="s">
        <v>398</v>
      </c>
      <c r="N1777" t="s">
        <v>333</v>
      </c>
      <c r="O1777">
        <v>2</v>
      </c>
      <c r="P1777" t="s">
        <v>306</v>
      </c>
      <c r="Q1777" s="164">
        <v>38361</v>
      </c>
      <c r="R1777" s="164">
        <v>38596</v>
      </c>
      <c r="S1777" s="164">
        <v>43570</v>
      </c>
      <c r="T1777" t="s">
        <v>689</v>
      </c>
      <c r="V1777" t="s">
        <v>4553</v>
      </c>
      <c r="W1777" t="s">
        <v>4554</v>
      </c>
      <c r="X1777" t="s">
        <v>4552</v>
      </c>
      <c r="Y1777" t="s">
        <v>4553</v>
      </c>
      <c r="Z1777" t="s">
        <v>4557</v>
      </c>
      <c r="AC1777" t="s">
        <v>341</v>
      </c>
      <c r="AD1777" s="176">
        <v>1.3</v>
      </c>
    </row>
    <row r="1778" spans="1:30" x14ac:dyDescent="0.35">
      <c r="A1778" t="s">
        <v>309</v>
      </c>
      <c r="B1778">
        <v>1018</v>
      </c>
      <c r="C1778" t="s">
        <v>4552</v>
      </c>
      <c r="D1778">
        <v>50509</v>
      </c>
      <c r="E1778" t="s">
        <v>4552</v>
      </c>
      <c r="F1778" t="s">
        <v>3812</v>
      </c>
      <c r="H1778">
        <v>1.7</v>
      </c>
      <c r="I1778">
        <v>2.4</v>
      </c>
      <c r="K1778" t="s">
        <v>404</v>
      </c>
      <c r="L1778" t="s">
        <v>410</v>
      </c>
      <c r="M1778" t="s">
        <v>398</v>
      </c>
      <c r="N1778" t="s">
        <v>333</v>
      </c>
      <c r="O1778">
        <v>2</v>
      </c>
      <c r="P1778" t="s">
        <v>306</v>
      </c>
      <c r="Q1778" s="164">
        <v>31415</v>
      </c>
      <c r="R1778" s="164">
        <v>31472</v>
      </c>
      <c r="S1778" s="164">
        <v>31472</v>
      </c>
      <c r="T1778" t="s">
        <v>689</v>
      </c>
      <c r="V1778" t="s">
        <v>4553</v>
      </c>
      <c r="W1778" t="s">
        <v>4554</v>
      </c>
      <c r="X1778" t="s">
        <v>4552</v>
      </c>
      <c r="Y1778" t="s">
        <v>4553</v>
      </c>
      <c r="Z1778" t="s">
        <v>4558</v>
      </c>
      <c r="AC1778" t="s">
        <v>341</v>
      </c>
      <c r="AD1778" s="176">
        <v>1.3</v>
      </c>
    </row>
    <row r="1779" spans="1:30" x14ac:dyDescent="0.35">
      <c r="A1779" t="s">
        <v>403</v>
      </c>
      <c r="B1779">
        <v>1090</v>
      </c>
      <c r="C1779" t="s">
        <v>4552</v>
      </c>
      <c r="D1779">
        <v>50509</v>
      </c>
      <c r="E1779" t="s">
        <v>4552</v>
      </c>
      <c r="F1779" t="s">
        <v>3812</v>
      </c>
      <c r="H1779">
        <v>1.7</v>
      </c>
      <c r="I1779">
        <v>2.4</v>
      </c>
      <c r="K1779" t="s">
        <v>404</v>
      </c>
      <c r="L1779" t="s">
        <v>4319</v>
      </c>
      <c r="M1779" t="s">
        <v>398</v>
      </c>
      <c r="N1779" t="s">
        <v>333</v>
      </c>
      <c r="O1779">
        <v>2</v>
      </c>
      <c r="P1779" t="s">
        <v>306</v>
      </c>
      <c r="Q1779" s="164">
        <v>35804</v>
      </c>
      <c r="R1779" s="164">
        <v>36039</v>
      </c>
      <c r="S1779" s="164">
        <v>41153</v>
      </c>
      <c r="T1779" t="s">
        <v>689</v>
      </c>
      <c r="V1779" t="s">
        <v>4553</v>
      </c>
      <c r="W1779" t="s">
        <v>4554</v>
      </c>
      <c r="X1779" t="s">
        <v>4552</v>
      </c>
      <c r="Y1779" t="s">
        <v>4553</v>
      </c>
      <c r="Z1779" t="s">
        <v>4559</v>
      </c>
      <c r="AC1779" t="s">
        <v>341</v>
      </c>
      <c r="AD1779" s="176">
        <v>1.3</v>
      </c>
    </row>
    <row r="1780" spans="1:30" x14ac:dyDescent="0.35">
      <c r="A1780" t="s">
        <v>447</v>
      </c>
      <c r="B1780">
        <v>1176</v>
      </c>
      <c r="C1780" t="s">
        <v>4552</v>
      </c>
      <c r="D1780">
        <v>50509</v>
      </c>
      <c r="E1780" t="s">
        <v>4552</v>
      </c>
      <c r="F1780" t="s">
        <v>3812</v>
      </c>
      <c r="H1780">
        <v>1.7</v>
      </c>
      <c r="I1780">
        <v>2.4</v>
      </c>
      <c r="K1780" t="s">
        <v>404</v>
      </c>
      <c r="L1780" t="s">
        <v>753</v>
      </c>
      <c r="M1780" t="s">
        <v>398</v>
      </c>
      <c r="N1780" t="s">
        <v>333</v>
      </c>
      <c r="O1780">
        <v>2</v>
      </c>
      <c r="P1780" t="s">
        <v>306</v>
      </c>
      <c r="Q1780" s="164">
        <v>36900</v>
      </c>
      <c r="R1780" s="164">
        <v>37135</v>
      </c>
      <c r="S1780" s="164">
        <v>42248</v>
      </c>
      <c r="T1780" t="s">
        <v>689</v>
      </c>
      <c r="V1780" t="s">
        <v>4553</v>
      </c>
      <c r="W1780" t="s">
        <v>4554</v>
      </c>
      <c r="X1780" t="s">
        <v>4552</v>
      </c>
      <c r="Y1780" t="s">
        <v>4553</v>
      </c>
      <c r="Z1780" t="s">
        <v>4560</v>
      </c>
      <c r="AC1780" t="s">
        <v>341</v>
      </c>
      <c r="AD1780" s="176">
        <v>1.3</v>
      </c>
    </row>
    <row r="1781" spans="1:30" x14ac:dyDescent="0.35">
      <c r="A1781" t="s">
        <v>447</v>
      </c>
      <c r="B1781">
        <v>1282</v>
      </c>
      <c r="C1781" t="s">
        <v>4561</v>
      </c>
      <c r="D1781">
        <v>50509</v>
      </c>
      <c r="E1781" t="s">
        <v>4552</v>
      </c>
      <c r="F1781" t="s">
        <v>3812</v>
      </c>
      <c r="G1781" s="163">
        <v>2836.26</v>
      </c>
      <c r="H1781">
        <v>1.7</v>
      </c>
      <c r="I1781">
        <v>2.4</v>
      </c>
      <c r="J1781" t="s">
        <v>1</v>
      </c>
      <c r="K1781" t="s">
        <v>296</v>
      </c>
      <c r="L1781" t="s">
        <v>753</v>
      </c>
      <c r="M1781" t="s">
        <v>398</v>
      </c>
      <c r="N1781" t="s">
        <v>333</v>
      </c>
      <c r="O1781">
        <v>2</v>
      </c>
      <c r="P1781" t="s">
        <v>306</v>
      </c>
      <c r="Q1781" t="s">
        <v>3731</v>
      </c>
      <c r="R1781" s="164">
        <v>42979</v>
      </c>
      <c r="T1781" t="s">
        <v>689</v>
      </c>
      <c r="V1781" t="s">
        <v>4553</v>
      </c>
      <c r="W1781" t="s">
        <v>4554</v>
      </c>
      <c r="X1781" t="s">
        <v>4552</v>
      </c>
      <c r="Y1781" t="s">
        <v>4553</v>
      </c>
      <c r="Z1781" t="s">
        <v>4562</v>
      </c>
      <c r="AA1781" t="s">
        <v>1</v>
      </c>
      <c r="AB1781" s="164">
        <v>42709</v>
      </c>
      <c r="AC1781" t="s">
        <v>341</v>
      </c>
      <c r="AD1781" s="176">
        <v>1.3</v>
      </c>
    </row>
    <row r="1782" spans="1:30" x14ac:dyDescent="0.35">
      <c r="A1782" t="s">
        <v>494</v>
      </c>
      <c r="B1782">
        <v>1167</v>
      </c>
      <c r="C1782" t="s">
        <v>4552</v>
      </c>
      <c r="D1782">
        <v>50509</v>
      </c>
      <c r="E1782" t="s">
        <v>4552</v>
      </c>
      <c r="F1782" t="s">
        <v>3812</v>
      </c>
      <c r="H1782">
        <v>1.7</v>
      </c>
      <c r="I1782">
        <v>2.4</v>
      </c>
      <c r="K1782" t="s">
        <v>296</v>
      </c>
      <c r="L1782" t="s">
        <v>4319</v>
      </c>
      <c r="M1782" t="s">
        <v>398</v>
      </c>
      <c r="N1782" t="s">
        <v>333</v>
      </c>
      <c r="O1782">
        <v>2</v>
      </c>
      <c r="P1782" t="s">
        <v>306</v>
      </c>
      <c r="Q1782" t="s">
        <v>4563</v>
      </c>
      <c r="R1782" s="164">
        <v>36526</v>
      </c>
      <c r="T1782" t="s">
        <v>689</v>
      </c>
      <c r="V1782" t="s">
        <v>4553</v>
      </c>
      <c r="W1782" t="s">
        <v>4554</v>
      </c>
      <c r="X1782" t="s">
        <v>4552</v>
      </c>
      <c r="Y1782" t="s">
        <v>4553</v>
      </c>
      <c r="Z1782" t="s">
        <v>4564</v>
      </c>
      <c r="AC1782" t="s">
        <v>341</v>
      </c>
      <c r="AD1782" s="176">
        <v>1.3</v>
      </c>
    </row>
    <row r="1783" spans="1:30" x14ac:dyDescent="0.35">
      <c r="A1783" t="s">
        <v>414</v>
      </c>
      <c r="B1783">
        <v>1220</v>
      </c>
      <c r="C1783" t="s">
        <v>4552</v>
      </c>
      <c r="D1783">
        <v>50509</v>
      </c>
      <c r="E1783" t="s">
        <v>4552</v>
      </c>
      <c r="F1783" t="s">
        <v>3812</v>
      </c>
      <c r="H1783">
        <v>1.7</v>
      </c>
      <c r="I1783">
        <v>2.4</v>
      </c>
      <c r="K1783" t="s">
        <v>296</v>
      </c>
      <c r="L1783" t="s">
        <v>753</v>
      </c>
      <c r="M1783" t="s">
        <v>398</v>
      </c>
      <c r="N1783" t="s">
        <v>333</v>
      </c>
      <c r="O1783">
        <v>2</v>
      </c>
      <c r="P1783" t="s">
        <v>306</v>
      </c>
      <c r="Q1783" t="s">
        <v>4565</v>
      </c>
      <c r="R1783" s="164">
        <v>39814</v>
      </c>
      <c r="T1783" t="s">
        <v>689</v>
      </c>
      <c r="V1783" t="s">
        <v>4553</v>
      </c>
      <c r="W1783" t="s">
        <v>4554</v>
      </c>
      <c r="X1783" t="s">
        <v>4552</v>
      </c>
      <c r="Y1783" t="s">
        <v>4553</v>
      </c>
      <c r="Z1783" t="s">
        <v>4566</v>
      </c>
      <c r="AC1783" t="s">
        <v>341</v>
      </c>
      <c r="AD1783" s="176">
        <v>1.3</v>
      </c>
    </row>
    <row r="1784" spans="1:30" x14ac:dyDescent="0.35">
      <c r="A1784" t="s">
        <v>419</v>
      </c>
      <c r="B1784">
        <v>1078</v>
      </c>
      <c r="C1784" t="s">
        <v>4552</v>
      </c>
      <c r="D1784">
        <v>50509</v>
      </c>
      <c r="E1784" t="s">
        <v>4552</v>
      </c>
      <c r="F1784" t="s">
        <v>3812</v>
      </c>
      <c r="H1784">
        <v>1.7</v>
      </c>
      <c r="I1784">
        <v>2.4</v>
      </c>
      <c r="K1784" t="s">
        <v>404</v>
      </c>
      <c r="L1784" t="s">
        <v>4257</v>
      </c>
      <c r="M1784" t="s">
        <v>398</v>
      </c>
      <c r="N1784" t="s">
        <v>333</v>
      </c>
      <c r="O1784">
        <v>2</v>
      </c>
      <c r="P1784" t="s">
        <v>306</v>
      </c>
      <c r="Q1784" s="164">
        <v>31786</v>
      </c>
      <c r="R1784" s="164">
        <v>32021</v>
      </c>
      <c r="S1784" s="164">
        <v>41883</v>
      </c>
      <c r="T1784" t="s">
        <v>689</v>
      </c>
      <c r="V1784" t="s">
        <v>4553</v>
      </c>
      <c r="W1784" t="s">
        <v>4554</v>
      </c>
      <c r="X1784" t="s">
        <v>4552</v>
      </c>
      <c r="Y1784" t="s">
        <v>4553</v>
      </c>
      <c r="Z1784" t="s">
        <v>4567</v>
      </c>
      <c r="AC1784" t="s">
        <v>341</v>
      </c>
      <c r="AD1784" s="176">
        <v>1.3</v>
      </c>
    </row>
    <row r="1785" spans="1:30" x14ac:dyDescent="0.35">
      <c r="A1785" t="s">
        <v>419</v>
      </c>
      <c r="B1785">
        <v>1130</v>
      </c>
      <c r="C1785" t="s">
        <v>4568</v>
      </c>
      <c r="D1785">
        <v>50509</v>
      </c>
      <c r="E1785" t="s">
        <v>4552</v>
      </c>
      <c r="F1785" t="s">
        <v>3812</v>
      </c>
      <c r="H1785">
        <v>1.7</v>
      </c>
      <c r="I1785">
        <v>2.4</v>
      </c>
      <c r="K1785" t="s">
        <v>404</v>
      </c>
      <c r="L1785" t="s">
        <v>753</v>
      </c>
      <c r="M1785" t="s">
        <v>398</v>
      </c>
      <c r="N1785" t="s">
        <v>333</v>
      </c>
      <c r="O1785">
        <v>2</v>
      </c>
      <c r="P1785" t="s">
        <v>306</v>
      </c>
      <c r="Q1785" s="164">
        <v>35073</v>
      </c>
      <c r="R1785" s="164">
        <v>35309</v>
      </c>
      <c r="S1785" s="164">
        <v>41883</v>
      </c>
      <c r="T1785" t="s">
        <v>689</v>
      </c>
      <c r="V1785" t="s">
        <v>4553</v>
      </c>
      <c r="W1785" t="s">
        <v>4554</v>
      </c>
      <c r="X1785" t="s">
        <v>4552</v>
      </c>
      <c r="Y1785" t="s">
        <v>4553</v>
      </c>
      <c r="Z1785" t="s">
        <v>4569</v>
      </c>
      <c r="AC1785" t="s">
        <v>341</v>
      </c>
      <c r="AD1785" s="176">
        <v>1.3</v>
      </c>
    </row>
    <row r="1786" spans="1:30" x14ac:dyDescent="0.35">
      <c r="A1786" t="s">
        <v>419</v>
      </c>
      <c r="B1786">
        <v>1131</v>
      </c>
      <c r="C1786" t="s">
        <v>4570</v>
      </c>
      <c r="D1786">
        <v>50509</v>
      </c>
      <c r="E1786" t="s">
        <v>4552</v>
      </c>
      <c r="F1786" t="s">
        <v>3812</v>
      </c>
      <c r="H1786">
        <v>1.7</v>
      </c>
      <c r="I1786">
        <v>2.4</v>
      </c>
      <c r="K1786" t="s">
        <v>404</v>
      </c>
      <c r="L1786" t="s">
        <v>753</v>
      </c>
      <c r="M1786" t="s">
        <v>398</v>
      </c>
      <c r="N1786" t="s">
        <v>333</v>
      </c>
      <c r="O1786">
        <v>2</v>
      </c>
      <c r="P1786" t="s">
        <v>306</v>
      </c>
      <c r="Q1786" s="164">
        <v>35073</v>
      </c>
      <c r="R1786" s="164">
        <v>35309</v>
      </c>
      <c r="S1786" s="164">
        <v>45536</v>
      </c>
      <c r="T1786" t="s">
        <v>689</v>
      </c>
      <c r="V1786" t="s">
        <v>4553</v>
      </c>
      <c r="W1786" t="s">
        <v>4554</v>
      </c>
      <c r="X1786" t="s">
        <v>4552</v>
      </c>
      <c r="Y1786" t="s">
        <v>4553</v>
      </c>
      <c r="Z1786" t="s">
        <v>4571</v>
      </c>
      <c r="AC1786" t="s">
        <v>341</v>
      </c>
      <c r="AD1786" s="176">
        <v>1.3</v>
      </c>
    </row>
    <row r="1787" spans="1:30" x14ac:dyDescent="0.35">
      <c r="A1787" t="s">
        <v>711</v>
      </c>
      <c r="B1787">
        <v>1204</v>
      </c>
      <c r="C1787" t="s">
        <v>4552</v>
      </c>
      <c r="D1787">
        <v>50509</v>
      </c>
      <c r="E1787" t="s">
        <v>4552</v>
      </c>
      <c r="F1787" t="s">
        <v>3812</v>
      </c>
      <c r="H1787">
        <v>1.7</v>
      </c>
      <c r="I1787">
        <v>2.4</v>
      </c>
      <c r="K1787" t="s">
        <v>296</v>
      </c>
      <c r="L1787" t="s">
        <v>753</v>
      </c>
      <c r="M1787" t="s">
        <v>398</v>
      </c>
      <c r="N1787" t="s">
        <v>333</v>
      </c>
      <c r="O1787">
        <v>2</v>
      </c>
      <c r="P1787" t="s">
        <v>306</v>
      </c>
      <c r="Q1787" t="s">
        <v>4572</v>
      </c>
      <c r="R1787" s="164">
        <v>38596</v>
      </c>
      <c r="T1787" t="s">
        <v>689</v>
      </c>
      <c r="V1787" t="s">
        <v>4553</v>
      </c>
      <c r="W1787" t="s">
        <v>4554</v>
      </c>
      <c r="X1787" t="s">
        <v>4552</v>
      </c>
      <c r="Y1787" t="s">
        <v>4553</v>
      </c>
      <c r="Z1787" t="s">
        <v>4573</v>
      </c>
      <c r="AC1787" t="s">
        <v>341</v>
      </c>
      <c r="AD1787" s="176">
        <v>1.3</v>
      </c>
    </row>
    <row r="1788" spans="1:30" x14ac:dyDescent="0.35">
      <c r="A1788" t="s">
        <v>499</v>
      </c>
      <c r="B1788">
        <v>1100</v>
      </c>
      <c r="C1788" t="s">
        <v>4574</v>
      </c>
      <c r="D1788">
        <v>50509</v>
      </c>
      <c r="E1788" t="s">
        <v>4552</v>
      </c>
      <c r="F1788" t="s">
        <v>3812</v>
      </c>
      <c r="H1788">
        <v>1.7</v>
      </c>
      <c r="I1788">
        <v>2.4</v>
      </c>
      <c r="K1788" t="s">
        <v>404</v>
      </c>
      <c r="L1788" t="s">
        <v>753</v>
      </c>
      <c r="M1788" t="s">
        <v>398</v>
      </c>
      <c r="N1788" t="s">
        <v>333</v>
      </c>
      <c r="O1788">
        <v>2</v>
      </c>
      <c r="P1788" t="s">
        <v>306</v>
      </c>
      <c r="Q1788" s="164">
        <v>30476</v>
      </c>
      <c r="R1788" s="164">
        <v>30565</v>
      </c>
      <c r="S1788" s="164">
        <v>41883</v>
      </c>
      <c r="T1788" t="s">
        <v>689</v>
      </c>
      <c r="V1788" t="s">
        <v>4553</v>
      </c>
      <c r="W1788" t="s">
        <v>4554</v>
      </c>
      <c r="X1788" t="s">
        <v>4552</v>
      </c>
      <c r="Y1788" t="s">
        <v>4553</v>
      </c>
      <c r="Z1788" t="s">
        <v>4575</v>
      </c>
      <c r="AC1788" t="s">
        <v>341</v>
      </c>
      <c r="AD1788" s="176">
        <v>1.3</v>
      </c>
    </row>
    <row r="1789" spans="1:30" x14ac:dyDescent="0.35">
      <c r="A1789" t="s">
        <v>499</v>
      </c>
      <c r="B1789">
        <v>1164</v>
      </c>
      <c r="C1789" t="s">
        <v>4552</v>
      </c>
      <c r="D1789">
        <v>50509</v>
      </c>
      <c r="E1789" t="s">
        <v>4552</v>
      </c>
      <c r="F1789" t="s">
        <v>3812</v>
      </c>
      <c r="H1789">
        <v>1.7</v>
      </c>
      <c r="I1789">
        <v>2.4</v>
      </c>
      <c r="K1789" t="s">
        <v>404</v>
      </c>
      <c r="L1789" t="s">
        <v>753</v>
      </c>
      <c r="M1789" t="s">
        <v>398</v>
      </c>
      <c r="N1789" t="s">
        <v>333</v>
      </c>
      <c r="O1789">
        <v>2</v>
      </c>
      <c r="P1789" t="s">
        <v>306</v>
      </c>
      <c r="Q1789" s="164">
        <v>36169</v>
      </c>
      <c r="R1789" s="164">
        <v>36404</v>
      </c>
      <c r="S1789" s="164">
        <v>41883</v>
      </c>
      <c r="T1789" t="s">
        <v>689</v>
      </c>
      <c r="V1789" t="s">
        <v>4553</v>
      </c>
      <c r="W1789" t="s">
        <v>4554</v>
      </c>
      <c r="X1789" t="s">
        <v>4552</v>
      </c>
      <c r="Y1789" t="s">
        <v>4553</v>
      </c>
      <c r="Z1789" t="s">
        <v>4576</v>
      </c>
      <c r="AC1789" t="s">
        <v>341</v>
      </c>
      <c r="AD1789" s="176">
        <v>1.3</v>
      </c>
    </row>
    <row r="1790" spans="1:30" x14ac:dyDescent="0.35">
      <c r="A1790" t="s">
        <v>566</v>
      </c>
      <c r="B1790">
        <v>1185</v>
      </c>
      <c r="C1790" t="s">
        <v>4552</v>
      </c>
      <c r="D1790">
        <v>50509</v>
      </c>
      <c r="E1790" t="s">
        <v>4552</v>
      </c>
      <c r="F1790" t="s">
        <v>3812</v>
      </c>
      <c r="H1790">
        <v>1.7</v>
      </c>
      <c r="I1790">
        <v>2.4</v>
      </c>
      <c r="K1790" t="s">
        <v>843</v>
      </c>
      <c r="L1790" t="s">
        <v>753</v>
      </c>
      <c r="M1790" t="s">
        <v>398</v>
      </c>
      <c r="N1790" t="s">
        <v>333</v>
      </c>
      <c r="O1790">
        <v>2</v>
      </c>
      <c r="P1790" t="s">
        <v>306</v>
      </c>
      <c r="Q1790" s="164">
        <v>36900</v>
      </c>
      <c r="R1790" s="164">
        <v>37135</v>
      </c>
      <c r="T1790" t="s">
        <v>689</v>
      </c>
      <c r="V1790" t="s">
        <v>4553</v>
      </c>
      <c r="W1790" t="s">
        <v>4554</v>
      </c>
      <c r="X1790" t="s">
        <v>4552</v>
      </c>
      <c r="Y1790" t="s">
        <v>4553</v>
      </c>
      <c r="Z1790" t="s">
        <v>4577</v>
      </c>
      <c r="AC1790" t="s">
        <v>341</v>
      </c>
      <c r="AD1790" s="176">
        <v>1.3</v>
      </c>
    </row>
    <row r="1791" spans="1:30" x14ac:dyDescent="0.35">
      <c r="A1791" t="s">
        <v>566</v>
      </c>
      <c r="B1791">
        <v>1193</v>
      </c>
      <c r="C1791" t="s">
        <v>4570</v>
      </c>
      <c r="D1791">
        <v>50509</v>
      </c>
      <c r="E1791" t="s">
        <v>4552</v>
      </c>
      <c r="F1791" t="s">
        <v>3812</v>
      </c>
      <c r="H1791">
        <v>1.7</v>
      </c>
      <c r="I1791">
        <v>2.4</v>
      </c>
      <c r="K1791" t="s">
        <v>404</v>
      </c>
      <c r="L1791" t="s">
        <v>753</v>
      </c>
      <c r="M1791" t="s">
        <v>398</v>
      </c>
      <c r="N1791" t="s">
        <v>333</v>
      </c>
      <c r="O1791">
        <v>2</v>
      </c>
      <c r="P1791" t="s">
        <v>306</v>
      </c>
      <c r="Q1791" s="164">
        <v>36900</v>
      </c>
      <c r="R1791" s="164">
        <v>37135</v>
      </c>
      <c r="S1791" s="164">
        <v>41883</v>
      </c>
      <c r="T1791" t="s">
        <v>689</v>
      </c>
      <c r="V1791" t="s">
        <v>4553</v>
      </c>
      <c r="W1791" t="s">
        <v>4554</v>
      </c>
      <c r="X1791" t="s">
        <v>4552</v>
      </c>
      <c r="Y1791" t="s">
        <v>4553</v>
      </c>
      <c r="Z1791" t="s">
        <v>4578</v>
      </c>
      <c r="AC1791" t="s">
        <v>341</v>
      </c>
      <c r="AD1791" s="176">
        <v>1.3</v>
      </c>
    </row>
    <row r="1792" spans="1:30" x14ac:dyDescent="0.35">
      <c r="A1792" t="s">
        <v>438</v>
      </c>
      <c r="B1792">
        <v>1077</v>
      </c>
      <c r="C1792" t="s">
        <v>4579</v>
      </c>
      <c r="D1792">
        <v>50509</v>
      </c>
      <c r="E1792" t="s">
        <v>4552</v>
      </c>
      <c r="F1792" t="s">
        <v>3812</v>
      </c>
      <c r="H1792">
        <v>1.7</v>
      </c>
      <c r="I1792">
        <v>2.4</v>
      </c>
      <c r="K1792" t="s">
        <v>404</v>
      </c>
      <c r="L1792" t="s">
        <v>753</v>
      </c>
      <c r="M1792" t="s">
        <v>398</v>
      </c>
      <c r="N1792" t="s">
        <v>333</v>
      </c>
      <c r="O1792">
        <v>2</v>
      </c>
      <c r="P1792" t="s">
        <v>306</v>
      </c>
      <c r="Q1792" s="164">
        <v>30595</v>
      </c>
      <c r="R1792" s="164">
        <v>30477</v>
      </c>
      <c r="S1792" s="164">
        <v>36647</v>
      </c>
      <c r="T1792" t="s">
        <v>689</v>
      </c>
      <c r="V1792" t="s">
        <v>4553</v>
      </c>
      <c r="W1792" t="s">
        <v>4554</v>
      </c>
      <c r="X1792" t="s">
        <v>4552</v>
      </c>
      <c r="Y1792" t="s">
        <v>4553</v>
      </c>
      <c r="Z1792" t="s">
        <v>4580</v>
      </c>
      <c r="AC1792" t="s">
        <v>341</v>
      </c>
      <c r="AD1792" s="176">
        <v>1.3</v>
      </c>
    </row>
    <row r="1793" spans="1:30" x14ac:dyDescent="0.35">
      <c r="A1793" t="s">
        <v>454</v>
      </c>
      <c r="B1793">
        <v>1334</v>
      </c>
      <c r="C1793" t="s">
        <v>4581</v>
      </c>
      <c r="D1793">
        <v>50511</v>
      </c>
      <c r="E1793" t="s">
        <v>4582</v>
      </c>
      <c r="F1793" t="s">
        <v>3812</v>
      </c>
      <c r="H1793">
        <v>1.7</v>
      </c>
      <c r="I1793">
        <v>1.7</v>
      </c>
      <c r="K1793" t="s">
        <v>404</v>
      </c>
      <c r="L1793" t="s">
        <v>753</v>
      </c>
      <c r="M1793" t="s">
        <v>398</v>
      </c>
      <c r="N1793" t="s">
        <v>344</v>
      </c>
      <c r="O1793">
        <v>2</v>
      </c>
      <c r="P1793" t="s">
        <v>306</v>
      </c>
      <c r="Q1793" s="164">
        <v>36534</v>
      </c>
      <c r="R1793" s="164">
        <v>36770</v>
      </c>
      <c r="S1793" s="164">
        <v>40909</v>
      </c>
      <c r="T1793" t="s">
        <v>703</v>
      </c>
      <c r="V1793" t="s">
        <v>4583</v>
      </c>
      <c r="W1793" t="s">
        <v>4584</v>
      </c>
      <c r="X1793" t="s">
        <v>4582</v>
      </c>
      <c r="Y1793" t="s">
        <v>4583</v>
      </c>
      <c r="Z1793" t="s">
        <v>4585</v>
      </c>
      <c r="AC1793" t="s">
        <v>308</v>
      </c>
      <c r="AD1793" s="176">
        <v>1.3</v>
      </c>
    </row>
    <row r="1794" spans="1:30" x14ac:dyDescent="0.35">
      <c r="A1794" t="s">
        <v>305</v>
      </c>
      <c r="B1794">
        <v>1287</v>
      </c>
      <c r="C1794" t="s">
        <v>4586</v>
      </c>
      <c r="D1794">
        <v>50511</v>
      </c>
      <c r="E1794" t="s">
        <v>4582</v>
      </c>
      <c r="F1794" t="s">
        <v>3812</v>
      </c>
      <c r="H1794">
        <v>1.7</v>
      </c>
      <c r="I1794">
        <v>1.7</v>
      </c>
      <c r="K1794" t="s">
        <v>296</v>
      </c>
      <c r="L1794" t="s">
        <v>753</v>
      </c>
      <c r="M1794" t="s">
        <v>398</v>
      </c>
      <c r="N1794" t="s">
        <v>344</v>
      </c>
      <c r="O1794">
        <v>2</v>
      </c>
      <c r="P1794" t="s">
        <v>306</v>
      </c>
      <c r="Q1794" t="s">
        <v>3498</v>
      </c>
      <c r="R1794" s="164">
        <v>41153</v>
      </c>
      <c r="T1794" t="s">
        <v>703</v>
      </c>
      <c r="V1794" t="s">
        <v>4583</v>
      </c>
      <c r="W1794" t="s">
        <v>4584</v>
      </c>
      <c r="X1794" t="s">
        <v>4582</v>
      </c>
      <c r="Y1794" t="s">
        <v>4583</v>
      </c>
      <c r="Z1794" t="s">
        <v>4587</v>
      </c>
      <c r="AC1794" t="s">
        <v>308</v>
      </c>
      <c r="AD1794" s="176">
        <v>1.3</v>
      </c>
    </row>
    <row r="1795" spans="1:30" x14ac:dyDescent="0.35">
      <c r="A1795" t="s">
        <v>324</v>
      </c>
      <c r="B1795">
        <v>1157</v>
      </c>
      <c r="C1795" t="s">
        <v>4588</v>
      </c>
      <c r="D1795">
        <v>50511</v>
      </c>
      <c r="E1795" t="s">
        <v>4582</v>
      </c>
      <c r="F1795" t="s">
        <v>3812</v>
      </c>
      <c r="H1795">
        <v>1.7</v>
      </c>
      <c r="I1795">
        <v>1.7</v>
      </c>
      <c r="K1795" t="s">
        <v>296</v>
      </c>
      <c r="L1795" t="s">
        <v>753</v>
      </c>
      <c r="M1795" t="s">
        <v>398</v>
      </c>
      <c r="N1795" t="s">
        <v>344</v>
      </c>
      <c r="O1795">
        <v>2</v>
      </c>
      <c r="P1795" t="s">
        <v>306</v>
      </c>
      <c r="Q1795" s="164">
        <v>37658</v>
      </c>
      <c r="R1795" s="164">
        <v>37865</v>
      </c>
      <c r="T1795" t="s">
        <v>703</v>
      </c>
      <c r="V1795" t="s">
        <v>4583</v>
      </c>
      <c r="W1795" t="s">
        <v>4584</v>
      </c>
      <c r="X1795" t="s">
        <v>4582</v>
      </c>
      <c r="Y1795" t="s">
        <v>4583</v>
      </c>
      <c r="Z1795" t="s">
        <v>4589</v>
      </c>
      <c r="AC1795" t="s">
        <v>308</v>
      </c>
      <c r="AD1795" s="176">
        <v>1.3</v>
      </c>
    </row>
    <row r="1796" spans="1:30" x14ac:dyDescent="0.35">
      <c r="A1796" t="s">
        <v>309</v>
      </c>
      <c r="B1796">
        <v>1292</v>
      </c>
      <c r="C1796" t="s">
        <v>4590</v>
      </c>
      <c r="D1796">
        <v>50511</v>
      </c>
      <c r="E1796" t="s">
        <v>4582</v>
      </c>
      <c r="F1796" t="s">
        <v>3812</v>
      </c>
      <c r="G1796" s="163">
        <v>2722.04</v>
      </c>
      <c r="H1796">
        <v>1.7</v>
      </c>
      <c r="I1796">
        <v>1.7</v>
      </c>
      <c r="J1796" t="s">
        <v>1</v>
      </c>
      <c r="K1796" t="s">
        <v>296</v>
      </c>
      <c r="L1796" t="s">
        <v>753</v>
      </c>
      <c r="M1796" t="s">
        <v>398</v>
      </c>
      <c r="N1796" t="s">
        <v>344</v>
      </c>
      <c r="O1796">
        <v>2</v>
      </c>
      <c r="P1796" t="s">
        <v>306</v>
      </c>
      <c r="Q1796" s="164">
        <v>45905</v>
      </c>
      <c r="R1796" s="164">
        <v>46266</v>
      </c>
      <c r="T1796" t="s">
        <v>703</v>
      </c>
      <c r="V1796" t="s">
        <v>4583</v>
      </c>
      <c r="W1796" t="s">
        <v>4584</v>
      </c>
      <c r="X1796" t="s">
        <v>4582</v>
      </c>
      <c r="Y1796" t="s">
        <v>4583</v>
      </c>
      <c r="Z1796" t="s">
        <v>4591</v>
      </c>
      <c r="AA1796" t="s">
        <v>1</v>
      </c>
      <c r="AB1796" s="164">
        <v>45863</v>
      </c>
      <c r="AC1796" t="s">
        <v>308</v>
      </c>
      <c r="AD1796" s="176">
        <v>1.3</v>
      </c>
    </row>
    <row r="1797" spans="1:30" x14ac:dyDescent="0.35">
      <c r="A1797" t="s">
        <v>584</v>
      </c>
      <c r="B1797">
        <v>1255</v>
      </c>
      <c r="C1797" t="s">
        <v>4592</v>
      </c>
      <c r="D1797">
        <v>50511</v>
      </c>
      <c r="E1797" t="s">
        <v>4582</v>
      </c>
      <c r="F1797" t="s">
        <v>3812</v>
      </c>
      <c r="H1797">
        <v>1.7</v>
      </c>
      <c r="I1797">
        <v>1.7</v>
      </c>
      <c r="K1797" t="s">
        <v>296</v>
      </c>
      <c r="L1797" t="s">
        <v>753</v>
      </c>
      <c r="M1797" t="s">
        <v>398</v>
      </c>
      <c r="N1797" t="s">
        <v>344</v>
      </c>
      <c r="O1797">
        <v>2</v>
      </c>
      <c r="P1797" t="s">
        <v>306</v>
      </c>
      <c r="Q1797" t="s">
        <v>4593</v>
      </c>
      <c r="R1797" s="164">
        <v>36892</v>
      </c>
      <c r="T1797" t="s">
        <v>703</v>
      </c>
      <c r="V1797" t="s">
        <v>4583</v>
      </c>
      <c r="W1797" t="s">
        <v>4584</v>
      </c>
      <c r="X1797" t="s">
        <v>4582</v>
      </c>
      <c r="Y1797" t="s">
        <v>4583</v>
      </c>
      <c r="Z1797" t="s">
        <v>4594</v>
      </c>
      <c r="AA1797" t="s">
        <v>295</v>
      </c>
      <c r="AC1797" t="s">
        <v>308</v>
      </c>
      <c r="AD1797" s="176">
        <v>1.3</v>
      </c>
    </row>
    <row r="1798" spans="1:30" x14ac:dyDescent="0.35">
      <c r="A1798" t="s">
        <v>584</v>
      </c>
      <c r="B1798">
        <v>1336</v>
      </c>
      <c r="C1798" t="s">
        <v>4595</v>
      </c>
      <c r="D1798">
        <v>50511</v>
      </c>
      <c r="E1798" t="s">
        <v>4582</v>
      </c>
      <c r="F1798" t="s">
        <v>3812</v>
      </c>
      <c r="H1798">
        <v>1.7</v>
      </c>
      <c r="I1798">
        <v>1.7</v>
      </c>
      <c r="K1798" t="s">
        <v>404</v>
      </c>
      <c r="L1798" t="s">
        <v>753</v>
      </c>
      <c r="M1798" t="s">
        <v>398</v>
      </c>
      <c r="N1798" t="s">
        <v>344</v>
      </c>
      <c r="O1798">
        <v>2</v>
      </c>
      <c r="P1798" t="s">
        <v>306</v>
      </c>
      <c r="Q1798" t="s">
        <v>3791</v>
      </c>
      <c r="R1798" s="164">
        <v>41518</v>
      </c>
      <c r="S1798" s="164">
        <v>45043</v>
      </c>
      <c r="T1798" t="s">
        <v>703</v>
      </c>
      <c r="V1798" t="s">
        <v>4583</v>
      </c>
      <c r="W1798" t="s">
        <v>4584</v>
      </c>
      <c r="X1798" t="s">
        <v>4582</v>
      </c>
      <c r="Y1798" t="s">
        <v>4583</v>
      </c>
      <c r="Z1798" t="s">
        <v>4596</v>
      </c>
      <c r="AC1798" t="s">
        <v>308</v>
      </c>
      <c r="AD1798" s="176">
        <v>1.3</v>
      </c>
    </row>
    <row r="1799" spans="1:30" x14ac:dyDescent="0.35">
      <c r="A1799" t="s">
        <v>419</v>
      </c>
      <c r="B1799">
        <v>1248</v>
      </c>
      <c r="C1799" t="s">
        <v>4597</v>
      </c>
      <c r="D1799">
        <v>50511</v>
      </c>
      <c r="E1799" t="s">
        <v>4582</v>
      </c>
      <c r="F1799" t="s">
        <v>3812</v>
      </c>
      <c r="G1799" s="163">
        <v>2716.5</v>
      </c>
      <c r="H1799">
        <v>1.7</v>
      </c>
      <c r="I1799">
        <v>1.7</v>
      </c>
      <c r="J1799" t="s">
        <v>1</v>
      </c>
      <c r="K1799" t="s">
        <v>296</v>
      </c>
      <c r="L1799" t="s">
        <v>753</v>
      </c>
      <c r="M1799" t="s">
        <v>398</v>
      </c>
      <c r="N1799" t="s">
        <v>344</v>
      </c>
      <c r="O1799">
        <v>2</v>
      </c>
      <c r="P1799" t="s">
        <v>306</v>
      </c>
      <c r="Q1799" t="s">
        <v>4598</v>
      </c>
      <c r="R1799" s="164">
        <v>45901</v>
      </c>
      <c r="T1799" t="s">
        <v>703</v>
      </c>
      <c r="V1799" t="s">
        <v>4583</v>
      </c>
      <c r="W1799" t="s">
        <v>4584</v>
      </c>
      <c r="X1799" t="s">
        <v>4582</v>
      </c>
      <c r="Y1799" t="s">
        <v>4583</v>
      </c>
      <c r="Z1799" t="s">
        <v>4599</v>
      </c>
      <c r="AA1799" t="s">
        <v>1</v>
      </c>
      <c r="AB1799" s="164">
        <v>45755</v>
      </c>
      <c r="AC1799" t="s">
        <v>308</v>
      </c>
      <c r="AD1799" s="176">
        <v>1.3</v>
      </c>
    </row>
    <row r="1800" spans="1:30" x14ac:dyDescent="0.35">
      <c r="A1800" t="s">
        <v>314</v>
      </c>
      <c r="B1800">
        <v>1190</v>
      </c>
      <c r="C1800" t="s">
        <v>4582</v>
      </c>
      <c r="D1800">
        <v>50511</v>
      </c>
      <c r="E1800" t="s">
        <v>4582</v>
      </c>
      <c r="F1800" t="s">
        <v>3812</v>
      </c>
      <c r="H1800">
        <v>1.7</v>
      </c>
      <c r="I1800">
        <v>1.7</v>
      </c>
      <c r="K1800" t="s">
        <v>296</v>
      </c>
      <c r="L1800" t="s">
        <v>753</v>
      </c>
      <c r="M1800" t="s">
        <v>398</v>
      </c>
      <c r="N1800" t="s">
        <v>344</v>
      </c>
      <c r="O1800">
        <v>2</v>
      </c>
      <c r="P1800" t="s">
        <v>306</v>
      </c>
      <c r="Q1800" s="164">
        <v>35439</v>
      </c>
      <c r="R1800" s="164">
        <v>35674</v>
      </c>
      <c r="T1800" t="s">
        <v>703</v>
      </c>
      <c r="V1800" t="s">
        <v>4583</v>
      </c>
      <c r="W1800" t="s">
        <v>4584</v>
      </c>
      <c r="X1800" t="s">
        <v>4582</v>
      </c>
      <c r="Y1800" t="s">
        <v>4583</v>
      </c>
      <c r="Z1800" t="s">
        <v>4600</v>
      </c>
      <c r="AC1800" t="s">
        <v>308</v>
      </c>
      <c r="AD1800" s="176">
        <v>1.3</v>
      </c>
    </row>
    <row r="1801" spans="1:30" x14ac:dyDescent="0.35">
      <c r="A1801" t="s">
        <v>711</v>
      </c>
      <c r="B1801">
        <v>1183</v>
      </c>
      <c r="C1801" t="s">
        <v>4601</v>
      </c>
      <c r="D1801">
        <v>50511</v>
      </c>
      <c r="E1801" t="s">
        <v>4582</v>
      </c>
      <c r="F1801" t="s">
        <v>3812</v>
      </c>
      <c r="H1801">
        <v>1.7</v>
      </c>
      <c r="I1801">
        <v>1.7</v>
      </c>
      <c r="K1801" t="s">
        <v>296</v>
      </c>
      <c r="L1801" t="s">
        <v>4319</v>
      </c>
      <c r="M1801" t="s">
        <v>398</v>
      </c>
      <c r="N1801" t="s">
        <v>344</v>
      </c>
      <c r="O1801">
        <v>2</v>
      </c>
      <c r="P1801" t="s">
        <v>306</v>
      </c>
      <c r="Q1801" s="164">
        <v>35804</v>
      </c>
      <c r="R1801" s="164">
        <v>36039</v>
      </c>
      <c r="T1801" t="s">
        <v>703</v>
      </c>
      <c r="V1801" t="s">
        <v>4583</v>
      </c>
      <c r="W1801" t="s">
        <v>4584</v>
      </c>
      <c r="X1801" t="s">
        <v>4582</v>
      </c>
      <c r="Y1801" t="s">
        <v>4583</v>
      </c>
      <c r="Z1801" t="s">
        <v>4602</v>
      </c>
      <c r="AC1801" t="s">
        <v>308</v>
      </c>
      <c r="AD1801" s="176">
        <v>1.3</v>
      </c>
    </row>
    <row r="1802" spans="1:30" x14ac:dyDescent="0.35">
      <c r="A1802" t="s">
        <v>499</v>
      </c>
      <c r="B1802">
        <v>1158</v>
      </c>
      <c r="C1802" t="s">
        <v>4582</v>
      </c>
      <c r="D1802">
        <v>50511</v>
      </c>
      <c r="E1802" t="s">
        <v>4582</v>
      </c>
      <c r="F1802" t="s">
        <v>3812</v>
      </c>
      <c r="H1802">
        <v>1.7</v>
      </c>
      <c r="I1802">
        <v>1.7</v>
      </c>
      <c r="K1802" t="s">
        <v>296</v>
      </c>
      <c r="L1802" t="s">
        <v>753</v>
      </c>
      <c r="M1802" t="s">
        <v>398</v>
      </c>
      <c r="N1802" t="s">
        <v>344</v>
      </c>
      <c r="O1802">
        <v>2</v>
      </c>
      <c r="P1802" t="s">
        <v>306</v>
      </c>
      <c r="Q1802" s="164">
        <v>36076</v>
      </c>
      <c r="R1802" s="164">
        <v>36039</v>
      </c>
      <c r="T1802" t="s">
        <v>703</v>
      </c>
      <c r="V1802" t="s">
        <v>4583</v>
      </c>
      <c r="W1802" t="s">
        <v>4584</v>
      </c>
      <c r="X1802" t="s">
        <v>4582</v>
      </c>
      <c r="Y1802" t="s">
        <v>4583</v>
      </c>
      <c r="Z1802" t="s">
        <v>4603</v>
      </c>
      <c r="AC1802" t="s">
        <v>308</v>
      </c>
      <c r="AD1802" s="176">
        <v>1.3</v>
      </c>
    </row>
    <row r="1803" spans="1:30" x14ac:dyDescent="0.35">
      <c r="A1803" t="s">
        <v>566</v>
      </c>
      <c r="B1803">
        <v>1164</v>
      </c>
      <c r="C1803" t="s">
        <v>4604</v>
      </c>
      <c r="D1803">
        <v>50511</v>
      </c>
      <c r="E1803" t="s">
        <v>4582</v>
      </c>
      <c r="F1803" t="s">
        <v>3812</v>
      </c>
      <c r="H1803">
        <v>1.7</v>
      </c>
      <c r="I1803">
        <v>1.7</v>
      </c>
      <c r="K1803" t="s">
        <v>404</v>
      </c>
      <c r="L1803" t="s">
        <v>753</v>
      </c>
      <c r="M1803" t="s">
        <v>398</v>
      </c>
      <c r="N1803" t="s">
        <v>344</v>
      </c>
      <c r="O1803">
        <v>2</v>
      </c>
      <c r="P1803" t="s">
        <v>306</v>
      </c>
      <c r="Q1803" s="164">
        <v>35804</v>
      </c>
      <c r="R1803" s="164">
        <v>36039</v>
      </c>
      <c r="S1803" s="164">
        <v>40787</v>
      </c>
      <c r="T1803" t="s">
        <v>703</v>
      </c>
      <c r="V1803" t="s">
        <v>4583</v>
      </c>
      <c r="W1803" t="s">
        <v>4584</v>
      </c>
      <c r="X1803" t="s">
        <v>4582</v>
      </c>
      <c r="Y1803" t="s">
        <v>4583</v>
      </c>
      <c r="Z1803" t="s">
        <v>4605</v>
      </c>
      <c r="AC1803" t="s">
        <v>308</v>
      </c>
      <c r="AD1803" s="176">
        <v>1.3</v>
      </c>
    </row>
    <row r="1804" spans="1:30" x14ac:dyDescent="0.35">
      <c r="A1804" t="s">
        <v>454</v>
      </c>
      <c r="B1804">
        <v>1366</v>
      </c>
      <c r="C1804" t="s">
        <v>4606</v>
      </c>
      <c r="D1804">
        <v>50513</v>
      </c>
      <c r="E1804" t="s">
        <v>4607</v>
      </c>
      <c r="F1804" t="s">
        <v>3812</v>
      </c>
      <c r="H1804">
        <v>1.7</v>
      </c>
      <c r="I1804">
        <v>1.6</v>
      </c>
      <c r="K1804" t="s">
        <v>296</v>
      </c>
      <c r="L1804" t="s">
        <v>753</v>
      </c>
      <c r="M1804" t="s">
        <v>398</v>
      </c>
      <c r="N1804" t="s">
        <v>344</v>
      </c>
      <c r="O1804">
        <v>2</v>
      </c>
      <c r="P1804" t="s">
        <v>306</v>
      </c>
      <c r="Q1804" t="s">
        <v>2962</v>
      </c>
      <c r="R1804" s="164">
        <v>38231</v>
      </c>
      <c r="T1804" t="s">
        <v>715</v>
      </c>
      <c r="V1804" t="s">
        <v>716</v>
      </c>
      <c r="W1804" t="s">
        <v>4608</v>
      </c>
      <c r="X1804" t="s">
        <v>4607</v>
      </c>
      <c r="Y1804" t="s">
        <v>4609</v>
      </c>
      <c r="Z1804" t="s">
        <v>4610</v>
      </c>
      <c r="AC1804" t="s">
        <v>308</v>
      </c>
      <c r="AD1804" s="176">
        <v>1</v>
      </c>
    </row>
    <row r="1805" spans="1:30" x14ac:dyDescent="0.35">
      <c r="A1805" t="s">
        <v>291</v>
      </c>
      <c r="B1805">
        <v>1100</v>
      </c>
      <c r="C1805" t="s">
        <v>4611</v>
      </c>
      <c r="D1805">
        <v>50513</v>
      </c>
      <c r="E1805" t="s">
        <v>4607</v>
      </c>
      <c r="F1805" t="s">
        <v>3812</v>
      </c>
      <c r="H1805">
        <v>1.7</v>
      </c>
      <c r="I1805">
        <v>1.6</v>
      </c>
      <c r="K1805" t="s">
        <v>404</v>
      </c>
      <c r="L1805" t="s">
        <v>753</v>
      </c>
      <c r="M1805" t="s">
        <v>398</v>
      </c>
      <c r="N1805" t="s">
        <v>344</v>
      </c>
      <c r="O1805">
        <v>2</v>
      </c>
      <c r="P1805" t="s">
        <v>1</v>
      </c>
      <c r="Q1805" s="164">
        <v>36534</v>
      </c>
      <c r="R1805" s="164">
        <v>36770</v>
      </c>
      <c r="S1805" s="164">
        <v>42248</v>
      </c>
      <c r="T1805" t="s">
        <v>715</v>
      </c>
      <c r="V1805" t="s">
        <v>716</v>
      </c>
      <c r="W1805" t="s">
        <v>4608</v>
      </c>
      <c r="X1805" t="s">
        <v>4607</v>
      </c>
      <c r="Y1805" t="s">
        <v>4609</v>
      </c>
      <c r="Z1805" t="s">
        <v>4612</v>
      </c>
      <c r="AC1805" t="s">
        <v>304</v>
      </c>
      <c r="AD1805" s="176">
        <v>1</v>
      </c>
    </row>
    <row r="1806" spans="1:30" x14ac:dyDescent="0.35">
      <c r="A1806" t="s">
        <v>317</v>
      </c>
      <c r="B1806">
        <v>1179</v>
      </c>
      <c r="C1806" t="s">
        <v>4613</v>
      </c>
      <c r="D1806">
        <v>50513</v>
      </c>
      <c r="E1806" t="s">
        <v>4607</v>
      </c>
      <c r="F1806" t="s">
        <v>3812</v>
      </c>
      <c r="H1806">
        <v>1.7</v>
      </c>
      <c r="I1806">
        <v>1.6</v>
      </c>
      <c r="K1806" t="s">
        <v>404</v>
      </c>
      <c r="L1806" t="s">
        <v>753</v>
      </c>
      <c r="M1806" t="s">
        <v>398</v>
      </c>
      <c r="N1806" t="s">
        <v>344</v>
      </c>
      <c r="O1806">
        <v>2</v>
      </c>
      <c r="P1806" t="s">
        <v>306</v>
      </c>
      <c r="Q1806" s="164">
        <v>39055</v>
      </c>
      <c r="R1806" s="164">
        <v>38961</v>
      </c>
      <c r="S1806" s="164">
        <v>45043</v>
      </c>
      <c r="T1806" t="s">
        <v>715</v>
      </c>
      <c r="V1806" t="s">
        <v>716</v>
      </c>
      <c r="W1806" t="s">
        <v>4608</v>
      </c>
      <c r="X1806" t="s">
        <v>4607</v>
      </c>
      <c r="Y1806" t="s">
        <v>4609</v>
      </c>
      <c r="Z1806" t="s">
        <v>4614</v>
      </c>
      <c r="AC1806" t="s">
        <v>308</v>
      </c>
      <c r="AD1806" s="176">
        <v>1</v>
      </c>
    </row>
    <row r="1807" spans="1:30" x14ac:dyDescent="0.35">
      <c r="A1807" t="s">
        <v>309</v>
      </c>
      <c r="B1807">
        <v>1114</v>
      </c>
      <c r="C1807" t="s">
        <v>4606</v>
      </c>
      <c r="D1807">
        <v>50513</v>
      </c>
      <c r="E1807" t="s">
        <v>4607</v>
      </c>
      <c r="F1807" t="s">
        <v>3812</v>
      </c>
      <c r="H1807">
        <v>1.7</v>
      </c>
      <c r="I1807">
        <v>1.6</v>
      </c>
      <c r="K1807" t="s">
        <v>296</v>
      </c>
      <c r="L1807" t="s">
        <v>753</v>
      </c>
      <c r="M1807" t="s">
        <v>398</v>
      </c>
      <c r="N1807" t="s">
        <v>344</v>
      </c>
      <c r="O1807">
        <v>2</v>
      </c>
      <c r="P1807" t="s">
        <v>306</v>
      </c>
      <c r="Q1807" s="164">
        <v>36169</v>
      </c>
      <c r="R1807" s="164">
        <v>36404</v>
      </c>
      <c r="T1807" t="s">
        <v>715</v>
      </c>
      <c r="V1807" t="s">
        <v>716</v>
      </c>
      <c r="W1807" t="s">
        <v>4608</v>
      </c>
      <c r="X1807" t="s">
        <v>4607</v>
      </c>
      <c r="Y1807" t="s">
        <v>4609</v>
      </c>
      <c r="Z1807" t="s">
        <v>4615</v>
      </c>
      <c r="AC1807" t="s">
        <v>308</v>
      </c>
      <c r="AD1807" s="176">
        <v>1</v>
      </c>
    </row>
    <row r="1808" spans="1:30" x14ac:dyDescent="0.35">
      <c r="A1808" t="s">
        <v>476</v>
      </c>
      <c r="B1808">
        <v>1282</v>
      </c>
      <c r="C1808" t="s">
        <v>4606</v>
      </c>
      <c r="D1808">
        <v>50513</v>
      </c>
      <c r="E1808" t="s">
        <v>4607</v>
      </c>
      <c r="F1808" t="s">
        <v>3812</v>
      </c>
      <c r="H1808">
        <v>1.7</v>
      </c>
      <c r="I1808">
        <v>1.6</v>
      </c>
      <c r="K1808" t="s">
        <v>296</v>
      </c>
      <c r="L1808" t="s">
        <v>753</v>
      </c>
      <c r="M1808" t="s">
        <v>398</v>
      </c>
      <c r="N1808" t="s">
        <v>344</v>
      </c>
      <c r="O1808">
        <v>2</v>
      </c>
      <c r="P1808" t="s">
        <v>306</v>
      </c>
      <c r="Q1808" s="164">
        <v>40189</v>
      </c>
      <c r="R1808" s="164">
        <v>40787</v>
      </c>
      <c r="T1808" t="s">
        <v>715</v>
      </c>
      <c r="V1808" t="s">
        <v>716</v>
      </c>
      <c r="W1808" t="s">
        <v>4608</v>
      </c>
      <c r="X1808" t="s">
        <v>4607</v>
      </c>
      <c r="Y1808" t="s">
        <v>4609</v>
      </c>
      <c r="Z1808" t="s">
        <v>4616</v>
      </c>
      <c r="AC1808" t="s">
        <v>308</v>
      </c>
      <c r="AD1808" s="176">
        <v>1</v>
      </c>
    </row>
    <row r="1809" spans="1:30" x14ac:dyDescent="0.35">
      <c r="A1809" t="s">
        <v>403</v>
      </c>
      <c r="B1809">
        <v>1151</v>
      </c>
      <c r="C1809" t="s">
        <v>4606</v>
      </c>
      <c r="D1809">
        <v>50513</v>
      </c>
      <c r="E1809" t="s">
        <v>4607</v>
      </c>
      <c r="F1809" t="s">
        <v>3812</v>
      </c>
      <c r="H1809">
        <v>1.7</v>
      </c>
      <c r="I1809">
        <v>1.6</v>
      </c>
      <c r="K1809" t="s">
        <v>296</v>
      </c>
      <c r="L1809" t="s">
        <v>4103</v>
      </c>
      <c r="M1809" t="s">
        <v>398</v>
      </c>
      <c r="N1809" t="s">
        <v>344</v>
      </c>
      <c r="O1809">
        <v>2</v>
      </c>
      <c r="P1809" t="s">
        <v>306</v>
      </c>
      <c r="Q1809" t="s">
        <v>485</v>
      </c>
      <c r="R1809" s="164">
        <v>40787</v>
      </c>
      <c r="T1809" t="s">
        <v>715</v>
      </c>
      <c r="V1809" t="s">
        <v>716</v>
      </c>
      <c r="W1809" t="s">
        <v>4608</v>
      </c>
      <c r="X1809" t="s">
        <v>4607</v>
      </c>
      <c r="Y1809" t="s">
        <v>4609</v>
      </c>
      <c r="Z1809" t="s">
        <v>4617</v>
      </c>
      <c r="AC1809" t="s">
        <v>308</v>
      </c>
      <c r="AD1809" s="176">
        <v>1</v>
      </c>
    </row>
    <row r="1810" spans="1:30" x14ac:dyDescent="0.35">
      <c r="A1810" t="s">
        <v>414</v>
      </c>
      <c r="B1810">
        <v>1181</v>
      </c>
      <c r="C1810" t="s">
        <v>724</v>
      </c>
      <c r="D1810">
        <v>50513</v>
      </c>
      <c r="E1810" t="s">
        <v>4607</v>
      </c>
      <c r="F1810" t="s">
        <v>3812</v>
      </c>
      <c r="H1810">
        <v>1.7</v>
      </c>
      <c r="I1810">
        <v>1.6</v>
      </c>
      <c r="K1810" t="s">
        <v>404</v>
      </c>
      <c r="L1810" t="s">
        <v>753</v>
      </c>
      <c r="M1810" t="s">
        <v>398</v>
      </c>
      <c r="N1810" t="s">
        <v>344</v>
      </c>
      <c r="O1810">
        <v>2</v>
      </c>
      <c r="P1810" t="s">
        <v>306</v>
      </c>
      <c r="Q1810" s="164">
        <v>35803</v>
      </c>
      <c r="R1810" s="164">
        <v>36008</v>
      </c>
      <c r="S1810" s="164">
        <v>40787</v>
      </c>
      <c r="T1810" t="s">
        <v>715</v>
      </c>
      <c r="V1810" t="s">
        <v>716</v>
      </c>
      <c r="W1810" t="s">
        <v>4608</v>
      </c>
      <c r="X1810" t="s">
        <v>4607</v>
      </c>
      <c r="Y1810" t="s">
        <v>4609</v>
      </c>
      <c r="Z1810" t="s">
        <v>4618</v>
      </c>
      <c r="AC1810" t="s">
        <v>308</v>
      </c>
      <c r="AD1810" s="176">
        <v>1</v>
      </c>
    </row>
    <row r="1811" spans="1:30" x14ac:dyDescent="0.35">
      <c r="A1811" t="s">
        <v>566</v>
      </c>
      <c r="B1811">
        <v>1202</v>
      </c>
      <c r="C1811" t="s">
        <v>4619</v>
      </c>
      <c r="D1811">
        <v>50513</v>
      </c>
      <c r="E1811" t="s">
        <v>4607</v>
      </c>
      <c r="F1811" t="s">
        <v>3812</v>
      </c>
      <c r="H1811">
        <v>1.7</v>
      </c>
      <c r="I1811">
        <v>1.6</v>
      </c>
      <c r="K1811" t="s">
        <v>404</v>
      </c>
      <c r="L1811" t="s">
        <v>753</v>
      </c>
      <c r="M1811" t="s">
        <v>398</v>
      </c>
      <c r="N1811" t="s">
        <v>344</v>
      </c>
      <c r="O1811">
        <v>2</v>
      </c>
      <c r="P1811" t="s">
        <v>306</v>
      </c>
      <c r="Q1811" s="164">
        <v>37683</v>
      </c>
      <c r="R1811" s="164">
        <v>37865</v>
      </c>
      <c r="S1811" s="164">
        <v>42614</v>
      </c>
      <c r="T1811" t="s">
        <v>715</v>
      </c>
      <c r="V1811" t="s">
        <v>716</v>
      </c>
      <c r="W1811" t="s">
        <v>4608</v>
      </c>
      <c r="X1811" t="s">
        <v>4607</v>
      </c>
      <c r="Y1811" t="s">
        <v>4609</v>
      </c>
      <c r="Z1811" t="s">
        <v>4620</v>
      </c>
      <c r="AC1811" t="s">
        <v>308</v>
      </c>
      <c r="AD1811" s="176">
        <v>1</v>
      </c>
    </row>
    <row r="1812" spans="1:30" x14ac:dyDescent="0.35">
      <c r="A1812" t="s">
        <v>566</v>
      </c>
      <c r="B1812">
        <v>1239</v>
      </c>
      <c r="C1812" t="s">
        <v>4607</v>
      </c>
      <c r="D1812">
        <v>50513</v>
      </c>
      <c r="E1812" t="s">
        <v>4607</v>
      </c>
      <c r="F1812" t="s">
        <v>3812</v>
      </c>
      <c r="H1812">
        <v>1.7</v>
      </c>
      <c r="I1812">
        <v>1.6</v>
      </c>
      <c r="K1812" t="s">
        <v>404</v>
      </c>
      <c r="L1812" t="s">
        <v>753</v>
      </c>
      <c r="M1812" t="s">
        <v>398</v>
      </c>
      <c r="N1812" t="s">
        <v>344</v>
      </c>
      <c r="O1812">
        <v>2</v>
      </c>
      <c r="P1812" t="s">
        <v>306</v>
      </c>
      <c r="Q1812" s="164">
        <v>40032</v>
      </c>
      <c r="R1812" s="164">
        <v>40057</v>
      </c>
      <c r="S1812" s="164">
        <v>44743</v>
      </c>
      <c r="T1812" t="s">
        <v>715</v>
      </c>
      <c r="V1812" t="s">
        <v>716</v>
      </c>
      <c r="W1812" t="s">
        <v>4608</v>
      </c>
      <c r="X1812" t="s">
        <v>4607</v>
      </c>
      <c r="Y1812" t="s">
        <v>4609</v>
      </c>
      <c r="Z1812" t="s">
        <v>4621</v>
      </c>
      <c r="AC1812" t="s">
        <v>308</v>
      </c>
      <c r="AD1812" s="176">
        <v>1</v>
      </c>
    </row>
    <row r="1813" spans="1:30" x14ac:dyDescent="0.35">
      <c r="A1813" t="s">
        <v>438</v>
      </c>
      <c r="B1813">
        <v>1251</v>
      </c>
      <c r="C1813" t="s">
        <v>4606</v>
      </c>
      <c r="D1813">
        <v>50513</v>
      </c>
      <c r="E1813" t="s">
        <v>4607</v>
      </c>
      <c r="F1813" t="s">
        <v>3812</v>
      </c>
      <c r="G1813" s="163">
        <v>3872</v>
      </c>
      <c r="H1813">
        <v>1.7</v>
      </c>
      <c r="I1813">
        <v>1.6</v>
      </c>
      <c r="J1813" t="s">
        <v>295</v>
      </c>
      <c r="K1813" t="s">
        <v>296</v>
      </c>
      <c r="L1813" t="s">
        <v>753</v>
      </c>
      <c r="M1813" t="s">
        <v>398</v>
      </c>
      <c r="N1813" t="s">
        <v>344</v>
      </c>
      <c r="O1813">
        <v>2</v>
      </c>
      <c r="P1813" t="s">
        <v>306</v>
      </c>
      <c r="Q1813" s="164">
        <v>43739</v>
      </c>
      <c r="R1813" s="164">
        <v>43709</v>
      </c>
      <c r="T1813" t="s">
        <v>715</v>
      </c>
      <c r="V1813" t="s">
        <v>716</v>
      </c>
      <c r="W1813" t="s">
        <v>4608</v>
      </c>
      <c r="X1813" t="s">
        <v>4607</v>
      </c>
      <c r="Y1813" t="s">
        <v>4609</v>
      </c>
      <c r="Z1813" t="s">
        <v>4622</v>
      </c>
      <c r="AA1813" t="s">
        <v>1</v>
      </c>
      <c r="AB1813" s="164">
        <v>43567</v>
      </c>
      <c r="AC1813" t="s">
        <v>308</v>
      </c>
      <c r="AD1813" s="176">
        <v>1</v>
      </c>
    </row>
    <row r="1814" spans="1:30" x14ac:dyDescent="0.35">
      <c r="A1814" t="s">
        <v>375</v>
      </c>
      <c r="B1814">
        <v>1221</v>
      </c>
      <c r="C1814" t="s">
        <v>4623</v>
      </c>
      <c r="D1814">
        <v>50523</v>
      </c>
      <c r="E1814" t="s">
        <v>4623</v>
      </c>
      <c r="F1814" t="s">
        <v>3812</v>
      </c>
      <c r="G1814" s="163">
        <v>2722.58</v>
      </c>
      <c r="H1814">
        <v>1.7</v>
      </c>
      <c r="I1814">
        <v>1.9</v>
      </c>
      <c r="J1814" t="s">
        <v>1</v>
      </c>
      <c r="K1814" t="s">
        <v>296</v>
      </c>
      <c r="L1814" t="s">
        <v>753</v>
      </c>
      <c r="M1814" t="s">
        <v>398</v>
      </c>
      <c r="N1814" t="s">
        <v>344</v>
      </c>
      <c r="O1814">
        <v>2</v>
      </c>
      <c r="P1814" t="s">
        <v>1</v>
      </c>
      <c r="Q1814" t="s">
        <v>4624</v>
      </c>
      <c r="R1814" s="164">
        <v>45536</v>
      </c>
      <c r="T1814" t="s">
        <v>346</v>
      </c>
      <c r="V1814" t="s">
        <v>4623</v>
      </c>
      <c r="W1814" t="s">
        <v>4625</v>
      </c>
      <c r="X1814" t="s">
        <v>4623</v>
      </c>
      <c r="Y1814" t="s">
        <v>4623</v>
      </c>
      <c r="Z1814" t="s">
        <v>4626</v>
      </c>
      <c r="AA1814" t="s">
        <v>1</v>
      </c>
      <c r="AB1814" s="164">
        <v>45468</v>
      </c>
      <c r="AC1814" t="s">
        <v>304</v>
      </c>
      <c r="AD1814" s="176">
        <v>1</v>
      </c>
    </row>
    <row r="1815" spans="1:30" x14ac:dyDescent="0.35">
      <c r="A1815" t="s">
        <v>454</v>
      </c>
      <c r="B1815">
        <v>1002</v>
      </c>
      <c r="C1815" t="s">
        <v>4627</v>
      </c>
      <c r="D1815">
        <v>50600</v>
      </c>
      <c r="E1815" t="s">
        <v>4627</v>
      </c>
      <c r="F1815" t="s">
        <v>3812</v>
      </c>
      <c r="H1815">
        <v>1.6</v>
      </c>
      <c r="I1815">
        <v>2.2999999999999998</v>
      </c>
      <c r="K1815" t="s">
        <v>296</v>
      </c>
      <c r="L1815" t="s">
        <v>410</v>
      </c>
      <c r="M1815" t="s">
        <v>398</v>
      </c>
      <c r="N1815" t="s">
        <v>4628</v>
      </c>
      <c r="O1815">
        <v>2</v>
      </c>
      <c r="P1815" t="s">
        <v>306</v>
      </c>
      <c r="Q1815" t="s">
        <v>786</v>
      </c>
      <c r="R1815" s="164">
        <v>34392</v>
      </c>
      <c r="T1815" t="s">
        <v>4629</v>
      </c>
      <c r="V1815" t="s">
        <v>4630</v>
      </c>
      <c r="W1815" t="s">
        <v>4631</v>
      </c>
      <c r="X1815" t="s">
        <v>4627</v>
      </c>
      <c r="Y1815" t="s">
        <v>4630</v>
      </c>
      <c r="Z1815" t="s">
        <v>4632</v>
      </c>
      <c r="AC1815" t="s">
        <v>341</v>
      </c>
      <c r="AD1815" s="176">
        <v>1</v>
      </c>
    </row>
    <row r="1816" spans="1:30" x14ac:dyDescent="0.35">
      <c r="A1816" t="s">
        <v>454</v>
      </c>
      <c r="B1816">
        <v>1003</v>
      </c>
      <c r="C1816" t="s">
        <v>4627</v>
      </c>
      <c r="D1816">
        <v>50600</v>
      </c>
      <c r="E1816" t="s">
        <v>4627</v>
      </c>
      <c r="F1816" t="s">
        <v>3812</v>
      </c>
      <c r="H1816">
        <v>1.6</v>
      </c>
      <c r="I1816">
        <v>2.2999999999999998</v>
      </c>
      <c r="K1816" t="s">
        <v>295</v>
      </c>
      <c r="L1816" t="s">
        <v>410</v>
      </c>
      <c r="M1816" t="s">
        <v>398</v>
      </c>
      <c r="N1816" t="s">
        <v>4628</v>
      </c>
      <c r="O1816">
        <v>2</v>
      </c>
      <c r="P1816" t="s">
        <v>1</v>
      </c>
      <c r="Q1816" s="164">
        <v>32882</v>
      </c>
      <c r="R1816" s="164">
        <v>33117</v>
      </c>
      <c r="S1816" s="164">
        <v>33117</v>
      </c>
      <c r="T1816" t="s">
        <v>4629</v>
      </c>
      <c r="V1816" t="s">
        <v>4630</v>
      </c>
      <c r="W1816" t="s">
        <v>4631</v>
      </c>
      <c r="X1816" t="s">
        <v>4627</v>
      </c>
      <c r="Y1816" t="s">
        <v>4630</v>
      </c>
      <c r="Z1816" t="s">
        <v>4633</v>
      </c>
      <c r="AC1816" t="s">
        <v>341</v>
      </c>
      <c r="AD1816" s="176">
        <v>1</v>
      </c>
    </row>
    <row r="1817" spans="1:30" x14ac:dyDescent="0.35">
      <c r="A1817" t="s">
        <v>454</v>
      </c>
      <c r="B1817">
        <v>1004</v>
      </c>
      <c r="C1817" t="s">
        <v>4634</v>
      </c>
      <c r="D1817">
        <v>50600</v>
      </c>
      <c r="E1817" t="s">
        <v>4627</v>
      </c>
      <c r="F1817" t="s">
        <v>3812</v>
      </c>
      <c r="H1817">
        <v>1.6</v>
      </c>
      <c r="I1817">
        <v>2.2999999999999998</v>
      </c>
      <c r="K1817" t="s">
        <v>404</v>
      </c>
      <c r="L1817" t="s">
        <v>410</v>
      </c>
      <c r="M1817" t="s">
        <v>398</v>
      </c>
      <c r="N1817" t="s">
        <v>4628</v>
      </c>
      <c r="O1817">
        <v>2</v>
      </c>
      <c r="P1817" t="s">
        <v>306</v>
      </c>
      <c r="Q1817" s="164">
        <v>34708</v>
      </c>
      <c r="R1817" s="164">
        <v>34943</v>
      </c>
      <c r="S1817" s="164">
        <v>34943</v>
      </c>
      <c r="T1817" t="s">
        <v>4629</v>
      </c>
      <c r="V1817" t="s">
        <v>4630</v>
      </c>
      <c r="W1817" t="s">
        <v>4631</v>
      </c>
      <c r="X1817" t="s">
        <v>4627</v>
      </c>
      <c r="Y1817" t="s">
        <v>4630</v>
      </c>
      <c r="Z1817" t="s">
        <v>4635</v>
      </c>
      <c r="AC1817" t="s">
        <v>341</v>
      </c>
      <c r="AD1817" s="176">
        <v>1</v>
      </c>
    </row>
    <row r="1818" spans="1:30" x14ac:dyDescent="0.35">
      <c r="A1818" t="s">
        <v>454</v>
      </c>
      <c r="B1818">
        <v>90004</v>
      </c>
      <c r="C1818" t="s">
        <v>4636</v>
      </c>
      <c r="D1818">
        <v>50600</v>
      </c>
      <c r="E1818" t="s">
        <v>4627</v>
      </c>
      <c r="F1818" t="s">
        <v>3812</v>
      </c>
      <c r="H1818">
        <v>1.6</v>
      </c>
      <c r="I1818">
        <v>2.2999999999999998</v>
      </c>
      <c r="K1818" t="s">
        <v>404</v>
      </c>
      <c r="L1818" t="s">
        <v>410</v>
      </c>
      <c r="M1818" t="s">
        <v>398</v>
      </c>
      <c r="N1818" t="s">
        <v>4628</v>
      </c>
      <c r="O1818">
        <v>2</v>
      </c>
      <c r="P1818" t="s">
        <v>306</v>
      </c>
      <c r="Q1818" s="164">
        <v>34337</v>
      </c>
      <c r="R1818" s="164">
        <v>34394</v>
      </c>
      <c r="S1818" s="164">
        <v>34394</v>
      </c>
      <c r="T1818" t="s">
        <v>4629</v>
      </c>
      <c r="V1818" t="s">
        <v>4630</v>
      </c>
      <c r="W1818" t="s">
        <v>4631</v>
      </c>
      <c r="X1818" t="s">
        <v>4627</v>
      </c>
      <c r="Y1818" t="s">
        <v>4630</v>
      </c>
      <c r="Z1818" t="s">
        <v>4637</v>
      </c>
      <c r="AC1818" t="s">
        <v>341</v>
      </c>
      <c r="AD1818" s="176">
        <v>1</v>
      </c>
    </row>
    <row r="1819" spans="1:30" x14ac:dyDescent="0.35">
      <c r="A1819" t="s">
        <v>454</v>
      </c>
      <c r="B1819">
        <v>90005</v>
      </c>
      <c r="C1819" t="s">
        <v>4638</v>
      </c>
      <c r="D1819">
        <v>50600</v>
      </c>
      <c r="E1819" t="s">
        <v>4627</v>
      </c>
      <c r="F1819" t="s">
        <v>3812</v>
      </c>
      <c r="H1819">
        <v>1.6</v>
      </c>
      <c r="I1819">
        <v>2.2999999999999998</v>
      </c>
      <c r="K1819" t="s">
        <v>404</v>
      </c>
      <c r="L1819" t="s">
        <v>410</v>
      </c>
      <c r="M1819" t="s">
        <v>398</v>
      </c>
      <c r="N1819" t="s">
        <v>4628</v>
      </c>
      <c r="O1819">
        <v>2</v>
      </c>
      <c r="P1819" t="s">
        <v>1</v>
      </c>
      <c r="Q1819" s="164">
        <v>32874</v>
      </c>
      <c r="R1819" s="164">
        <v>32874</v>
      </c>
      <c r="S1819" s="164">
        <v>32874</v>
      </c>
      <c r="T1819" t="s">
        <v>4629</v>
      </c>
      <c r="V1819" t="s">
        <v>4630</v>
      </c>
      <c r="W1819" t="s">
        <v>4631</v>
      </c>
      <c r="X1819" t="s">
        <v>4627</v>
      </c>
      <c r="Y1819" t="s">
        <v>4630</v>
      </c>
      <c r="Z1819" t="s">
        <v>4639</v>
      </c>
      <c r="AC1819" t="s">
        <v>341</v>
      </c>
      <c r="AD1819" s="176">
        <v>1</v>
      </c>
    </row>
    <row r="1820" spans="1:30" x14ac:dyDescent="0.35">
      <c r="A1820" t="s">
        <v>291</v>
      </c>
      <c r="B1820">
        <v>1045</v>
      </c>
      <c r="C1820" t="s">
        <v>4630</v>
      </c>
      <c r="D1820">
        <v>50600</v>
      </c>
      <c r="E1820" t="s">
        <v>4627</v>
      </c>
      <c r="F1820" t="s">
        <v>3812</v>
      </c>
      <c r="H1820">
        <v>1.6</v>
      </c>
      <c r="I1820">
        <v>2.2999999999999998</v>
      </c>
      <c r="K1820" t="s">
        <v>404</v>
      </c>
      <c r="L1820" t="s">
        <v>753</v>
      </c>
      <c r="M1820" t="s">
        <v>398</v>
      </c>
      <c r="N1820" t="s">
        <v>4628</v>
      </c>
      <c r="O1820">
        <v>2</v>
      </c>
      <c r="P1820" t="s">
        <v>1</v>
      </c>
      <c r="Q1820" s="164">
        <v>34708</v>
      </c>
      <c r="R1820" s="164">
        <v>34943</v>
      </c>
      <c r="S1820" s="164">
        <v>37135</v>
      </c>
      <c r="T1820" t="s">
        <v>4629</v>
      </c>
      <c r="V1820" t="s">
        <v>4630</v>
      </c>
      <c r="W1820" t="s">
        <v>4631</v>
      </c>
      <c r="X1820" t="s">
        <v>4627</v>
      </c>
      <c r="Y1820" t="s">
        <v>4630</v>
      </c>
      <c r="Z1820" t="s">
        <v>4640</v>
      </c>
      <c r="AC1820" t="s">
        <v>338</v>
      </c>
      <c r="AD1820" s="176">
        <v>1</v>
      </c>
    </row>
    <row r="1821" spans="1:30" x14ac:dyDescent="0.35">
      <c r="A1821" t="s">
        <v>291</v>
      </c>
      <c r="B1821">
        <v>1153</v>
      </c>
      <c r="C1821" t="s">
        <v>4641</v>
      </c>
      <c r="D1821">
        <v>50600</v>
      </c>
      <c r="E1821" t="s">
        <v>4627</v>
      </c>
      <c r="F1821" t="s">
        <v>3812</v>
      </c>
      <c r="H1821">
        <v>1.6</v>
      </c>
      <c r="I1821">
        <v>2.2999999999999998</v>
      </c>
      <c r="K1821" t="s">
        <v>296</v>
      </c>
      <c r="L1821" t="s">
        <v>753</v>
      </c>
      <c r="M1821" t="s">
        <v>398</v>
      </c>
      <c r="N1821" t="s">
        <v>4628</v>
      </c>
      <c r="O1821">
        <v>2</v>
      </c>
      <c r="P1821" t="s">
        <v>1</v>
      </c>
      <c r="Q1821" t="s">
        <v>609</v>
      </c>
      <c r="R1821" s="164">
        <v>41883</v>
      </c>
      <c r="T1821" t="s">
        <v>4629</v>
      </c>
      <c r="V1821" t="s">
        <v>4630</v>
      </c>
      <c r="W1821" t="s">
        <v>4631</v>
      </c>
      <c r="X1821" t="s">
        <v>4627</v>
      </c>
      <c r="Y1821" t="s">
        <v>4630</v>
      </c>
      <c r="Z1821" t="s">
        <v>4642</v>
      </c>
      <c r="AC1821" t="s">
        <v>338</v>
      </c>
      <c r="AD1821" s="176">
        <v>1</v>
      </c>
    </row>
    <row r="1822" spans="1:30" x14ac:dyDescent="0.35">
      <c r="A1822" t="s">
        <v>408</v>
      </c>
      <c r="B1822">
        <v>1003</v>
      </c>
      <c r="C1822" t="s">
        <v>4627</v>
      </c>
      <c r="D1822">
        <v>50600</v>
      </c>
      <c r="E1822" t="s">
        <v>4627</v>
      </c>
      <c r="F1822" t="s">
        <v>3812</v>
      </c>
      <c r="H1822">
        <v>1.6</v>
      </c>
      <c r="I1822">
        <v>2.2999999999999998</v>
      </c>
      <c r="K1822" t="s">
        <v>296</v>
      </c>
      <c r="L1822" t="s">
        <v>410</v>
      </c>
      <c r="M1822" t="s">
        <v>398</v>
      </c>
      <c r="N1822" t="s">
        <v>4628</v>
      </c>
      <c r="O1822">
        <v>2</v>
      </c>
      <c r="P1822" t="s">
        <v>306</v>
      </c>
      <c r="Q1822" s="164">
        <v>35977</v>
      </c>
      <c r="R1822" s="164">
        <v>35802</v>
      </c>
      <c r="T1822" t="s">
        <v>4629</v>
      </c>
      <c r="V1822" t="s">
        <v>4630</v>
      </c>
      <c r="W1822" t="s">
        <v>4631</v>
      </c>
      <c r="X1822" t="s">
        <v>4627</v>
      </c>
      <c r="Y1822" t="s">
        <v>4630</v>
      </c>
      <c r="Z1822" t="s">
        <v>4643</v>
      </c>
      <c r="AC1822" t="s">
        <v>341</v>
      </c>
      <c r="AD1822" s="176">
        <v>1</v>
      </c>
    </row>
    <row r="1823" spans="1:30" x14ac:dyDescent="0.35">
      <c r="A1823" t="s">
        <v>469</v>
      </c>
      <c r="B1823">
        <v>1000</v>
      </c>
      <c r="C1823" t="s">
        <v>4644</v>
      </c>
      <c r="D1823">
        <v>50600</v>
      </c>
      <c r="E1823" t="s">
        <v>4627</v>
      </c>
      <c r="F1823" t="s">
        <v>3812</v>
      </c>
      <c r="H1823">
        <v>1.6</v>
      </c>
      <c r="I1823">
        <v>2.2999999999999998</v>
      </c>
      <c r="K1823" t="s">
        <v>404</v>
      </c>
      <c r="L1823" t="s">
        <v>410</v>
      </c>
      <c r="M1823" t="s">
        <v>398</v>
      </c>
      <c r="N1823" t="s">
        <v>4628</v>
      </c>
      <c r="O1823">
        <v>2</v>
      </c>
      <c r="P1823" t="s">
        <v>306</v>
      </c>
      <c r="Q1823" s="164">
        <v>32882</v>
      </c>
      <c r="R1823" s="164">
        <v>33117</v>
      </c>
      <c r="S1823" s="164">
        <v>33117</v>
      </c>
      <c r="T1823" t="s">
        <v>4629</v>
      </c>
      <c r="V1823" t="s">
        <v>4630</v>
      </c>
      <c r="W1823" t="s">
        <v>4631</v>
      </c>
      <c r="X1823" t="s">
        <v>4627</v>
      </c>
      <c r="Y1823" t="s">
        <v>4630</v>
      </c>
      <c r="Z1823" t="s">
        <v>4645</v>
      </c>
      <c r="AC1823" t="s">
        <v>341</v>
      </c>
      <c r="AD1823" s="176">
        <v>1</v>
      </c>
    </row>
    <row r="1824" spans="1:30" x14ac:dyDescent="0.35">
      <c r="A1824" t="s">
        <v>309</v>
      </c>
      <c r="B1824">
        <v>1213</v>
      </c>
      <c r="C1824" t="s">
        <v>4627</v>
      </c>
      <c r="D1824">
        <v>50600</v>
      </c>
      <c r="E1824" t="s">
        <v>4627</v>
      </c>
      <c r="F1824" t="s">
        <v>3812</v>
      </c>
      <c r="H1824">
        <v>1.6</v>
      </c>
      <c r="I1824">
        <v>2.2999999999999998</v>
      </c>
      <c r="K1824" t="s">
        <v>404</v>
      </c>
      <c r="L1824" t="s">
        <v>753</v>
      </c>
      <c r="M1824" t="s">
        <v>398</v>
      </c>
      <c r="N1824" t="s">
        <v>4628</v>
      </c>
      <c r="O1824">
        <v>2</v>
      </c>
      <c r="P1824" t="s">
        <v>306</v>
      </c>
      <c r="Q1824" s="164">
        <v>41033</v>
      </c>
      <c r="R1824" s="164">
        <v>41518</v>
      </c>
      <c r="S1824" s="164">
        <v>44440</v>
      </c>
      <c r="T1824" t="s">
        <v>4629</v>
      </c>
      <c r="V1824" t="s">
        <v>4630</v>
      </c>
      <c r="W1824" t="s">
        <v>4631</v>
      </c>
      <c r="X1824" t="s">
        <v>4627</v>
      </c>
      <c r="Y1824" t="s">
        <v>4630</v>
      </c>
      <c r="Z1824" t="s">
        <v>4646</v>
      </c>
      <c r="AC1824" t="s">
        <v>341</v>
      </c>
      <c r="AD1824" s="176">
        <v>1</v>
      </c>
    </row>
    <row r="1825" spans="1:31" x14ac:dyDescent="0.35">
      <c r="A1825" t="s">
        <v>476</v>
      </c>
      <c r="B1825">
        <v>1090</v>
      </c>
      <c r="C1825" t="s">
        <v>4627</v>
      </c>
      <c r="D1825">
        <v>50600</v>
      </c>
      <c r="E1825" t="s">
        <v>4627</v>
      </c>
      <c r="F1825" t="s">
        <v>3812</v>
      </c>
      <c r="H1825">
        <v>1.6</v>
      </c>
      <c r="I1825">
        <v>2.2999999999999998</v>
      </c>
      <c r="K1825" t="s">
        <v>404</v>
      </c>
      <c r="L1825" t="s">
        <v>410</v>
      </c>
      <c r="M1825" t="s">
        <v>398</v>
      </c>
      <c r="N1825" t="s">
        <v>4628</v>
      </c>
      <c r="O1825">
        <v>2</v>
      </c>
      <c r="P1825" t="s">
        <v>306</v>
      </c>
      <c r="Q1825" s="164">
        <v>35804</v>
      </c>
      <c r="R1825" s="164">
        <v>36039</v>
      </c>
      <c r="S1825" s="164">
        <v>36039</v>
      </c>
      <c r="T1825" t="s">
        <v>4629</v>
      </c>
      <c r="V1825" t="s">
        <v>4630</v>
      </c>
      <c r="W1825" t="s">
        <v>4631</v>
      </c>
      <c r="X1825" t="s">
        <v>4627</v>
      </c>
      <c r="Y1825" t="s">
        <v>4630</v>
      </c>
      <c r="Z1825" t="s">
        <v>4647</v>
      </c>
      <c r="AC1825" t="s">
        <v>341</v>
      </c>
      <c r="AD1825" s="176">
        <v>1</v>
      </c>
    </row>
    <row r="1826" spans="1:31" x14ac:dyDescent="0.35">
      <c r="A1826" t="s">
        <v>482</v>
      </c>
      <c r="B1826">
        <v>1195</v>
      </c>
      <c r="C1826" t="s">
        <v>4627</v>
      </c>
      <c r="D1826">
        <v>50600</v>
      </c>
      <c r="E1826" t="s">
        <v>4627</v>
      </c>
      <c r="F1826" t="s">
        <v>3812</v>
      </c>
      <c r="H1826">
        <v>1.6</v>
      </c>
      <c r="I1826">
        <v>2.2999999999999998</v>
      </c>
      <c r="K1826" t="s">
        <v>296</v>
      </c>
      <c r="L1826" t="s">
        <v>753</v>
      </c>
      <c r="M1826" t="s">
        <v>398</v>
      </c>
      <c r="N1826" t="s">
        <v>4628</v>
      </c>
      <c r="O1826">
        <v>2</v>
      </c>
      <c r="P1826" t="s">
        <v>306</v>
      </c>
      <c r="Q1826" t="s">
        <v>3220</v>
      </c>
      <c r="R1826" s="164">
        <v>39692</v>
      </c>
      <c r="T1826" t="s">
        <v>4629</v>
      </c>
      <c r="V1826" t="s">
        <v>4630</v>
      </c>
      <c r="W1826" t="s">
        <v>4631</v>
      </c>
      <c r="X1826" t="s">
        <v>4627</v>
      </c>
      <c r="Y1826" t="s">
        <v>4630</v>
      </c>
      <c r="Z1826" t="s">
        <v>4648</v>
      </c>
      <c r="AA1826" t="s">
        <v>295</v>
      </c>
      <c r="AC1826" t="s">
        <v>341</v>
      </c>
      <c r="AD1826" s="176">
        <v>1</v>
      </c>
    </row>
    <row r="1827" spans="1:31" x14ac:dyDescent="0.35">
      <c r="A1827" t="s">
        <v>432</v>
      </c>
      <c r="B1827">
        <v>1004</v>
      </c>
      <c r="C1827" t="s">
        <v>4627</v>
      </c>
      <c r="D1827">
        <v>50600</v>
      </c>
      <c r="E1827" t="s">
        <v>4627</v>
      </c>
      <c r="F1827" t="s">
        <v>3812</v>
      </c>
      <c r="H1827">
        <v>1.6</v>
      </c>
      <c r="I1827">
        <v>2.2999999999999998</v>
      </c>
      <c r="K1827" t="s">
        <v>296</v>
      </c>
      <c r="L1827" t="s">
        <v>410</v>
      </c>
      <c r="M1827" t="s">
        <v>398</v>
      </c>
      <c r="N1827" t="s">
        <v>4628</v>
      </c>
      <c r="O1827">
        <v>2</v>
      </c>
      <c r="P1827" t="s">
        <v>306</v>
      </c>
      <c r="Q1827" s="164">
        <v>35977</v>
      </c>
      <c r="R1827" s="164">
        <v>35802</v>
      </c>
      <c r="T1827" t="s">
        <v>4629</v>
      </c>
      <c r="V1827" t="s">
        <v>4630</v>
      </c>
      <c r="W1827" t="s">
        <v>4631</v>
      </c>
      <c r="X1827" t="s">
        <v>4627</v>
      </c>
      <c r="Y1827" t="s">
        <v>4630</v>
      </c>
      <c r="Z1827" t="s">
        <v>4649</v>
      </c>
      <c r="AC1827" t="s">
        <v>341</v>
      </c>
      <c r="AD1827" s="176">
        <v>1</v>
      </c>
    </row>
    <row r="1828" spans="1:31" x14ac:dyDescent="0.35">
      <c r="A1828" t="s">
        <v>584</v>
      </c>
      <c r="B1828">
        <v>1004</v>
      </c>
      <c r="C1828" t="s">
        <v>4627</v>
      </c>
      <c r="D1828">
        <v>50600</v>
      </c>
      <c r="E1828" t="s">
        <v>4627</v>
      </c>
      <c r="F1828" t="s">
        <v>3812</v>
      </c>
      <c r="H1828">
        <v>1.6</v>
      </c>
      <c r="I1828">
        <v>2.2999999999999998</v>
      </c>
      <c r="K1828" t="s">
        <v>404</v>
      </c>
      <c r="L1828" t="s">
        <v>410</v>
      </c>
      <c r="M1828" t="s">
        <v>398</v>
      </c>
      <c r="N1828" t="s">
        <v>4628</v>
      </c>
      <c r="O1828">
        <v>2</v>
      </c>
      <c r="P1828" t="s">
        <v>306</v>
      </c>
      <c r="Q1828" t="s">
        <v>3913</v>
      </c>
      <c r="R1828" s="164">
        <v>42248</v>
      </c>
      <c r="S1828" s="164">
        <v>45043</v>
      </c>
      <c r="T1828" t="s">
        <v>4629</v>
      </c>
      <c r="V1828" t="s">
        <v>4630</v>
      </c>
      <c r="W1828" t="s">
        <v>4631</v>
      </c>
      <c r="X1828" t="s">
        <v>4627</v>
      </c>
      <c r="Y1828" t="s">
        <v>4630</v>
      </c>
      <c r="Z1828" t="s">
        <v>4650</v>
      </c>
      <c r="AC1828" t="s">
        <v>341</v>
      </c>
      <c r="AD1828" s="176">
        <v>1</v>
      </c>
    </row>
    <row r="1829" spans="1:31" x14ac:dyDescent="0.35">
      <c r="A1829" t="s">
        <v>375</v>
      </c>
      <c r="B1829">
        <v>1045</v>
      </c>
      <c r="C1829" t="s">
        <v>4630</v>
      </c>
      <c r="D1829">
        <v>50600</v>
      </c>
      <c r="E1829" t="s">
        <v>4627</v>
      </c>
      <c r="F1829" t="s">
        <v>3812</v>
      </c>
      <c r="H1829">
        <v>1.6</v>
      </c>
      <c r="I1829">
        <v>2.2999999999999998</v>
      </c>
      <c r="K1829" t="s">
        <v>404</v>
      </c>
      <c r="L1829" t="s">
        <v>410</v>
      </c>
      <c r="M1829" t="s">
        <v>398</v>
      </c>
      <c r="N1829" t="s">
        <v>4628</v>
      </c>
      <c r="O1829">
        <v>2</v>
      </c>
      <c r="P1829" t="s">
        <v>1</v>
      </c>
      <c r="Q1829" s="164">
        <v>32882</v>
      </c>
      <c r="R1829" s="164">
        <v>33117</v>
      </c>
      <c r="S1829" s="164">
        <v>44805</v>
      </c>
      <c r="T1829" t="s">
        <v>4629</v>
      </c>
      <c r="V1829" t="s">
        <v>4630</v>
      </c>
      <c r="W1829" t="s">
        <v>4631</v>
      </c>
      <c r="X1829" t="s">
        <v>4627</v>
      </c>
      <c r="Y1829" t="s">
        <v>4630</v>
      </c>
      <c r="Z1829" t="s">
        <v>4651</v>
      </c>
      <c r="AC1829" t="s">
        <v>338</v>
      </c>
      <c r="AD1829" s="176">
        <v>1</v>
      </c>
    </row>
    <row r="1830" spans="1:31" x14ac:dyDescent="0.35">
      <c r="A1830" t="s">
        <v>403</v>
      </c>
      <c r="B1830">
        <v>1002</v>
      </c>
      <c r="C1830" t="s">
        <v>4652</v>
      </c>
      <c r="D1830">
        <v>50600</v>
      </c>
      <c r="E1830" t="s">
        <v>4627</v>
      </c>
      <c r="F1830" t="s">
        <v>3812</v>
      </c>
      <c r="H1830">
        <v>1.6</v>
      </c>
      <c r="I1830">
        <v>2.2999999999999998</v>
      </c>
      <c r="K1830" t="s">
        <v>404</v>
      </c>
      <c r="L1830" t="s">
        <v>410</v>
      </c>
      <c r="M1830" t="s">
        <v>398</v>
      </c>
      <c r="N1830" t="s">
        <v>4628</v>
      </c>
      <c r="O1830">
        <v>2</v>
      </c>
      <c r="P1830" t="s">
        <v>306</v>
      </c>
      <c r="Q1830" s="164">
        <v>35441</v>
      </c>
      <c r="R1830" s="164">
        <v>35735</v>
      </c>
      <c r="S1830" s="164">
        <v>35735</v>
      </c>
      <c r="T1830" t="s">
        <v>4629</v>
      </c>
      <c r="V1830" t="s">
        <v>4630</v>
      </c>
      <c r="W1830" t="s">
        <v>4631</v>
      </c>
      <c r="X1830" t="s">
        <v>4627</v>
      </c>
      <c r="Y1830" t="s">
        <v>4630</v>
      </c>
      <c r="Z1830" t="s">
        <v>4653</v>
      </c>
      <c r="AC1830" t="s">
        <v>341</v>
      </c>
      <c r="AD1830" s="176">
        <v>1</v>
      </c>
    </row>
    <row r="1831" spans="1:31" x14ac:dyDescent="0.35">
      <c r="A1831" t="s">
        <v>403</v>
      </c>
      <c r="B1831">
        <v>1064</v>
      </c>
      <c r="C1831" t="s">
        <v>4627</v>
      </c>
      <c r="D1831">
        <v>50600</v>
      </c>
      <c r="E1831" t="s">
        <v>4627</v>
      </c>
      <c r="F1831" t="s">
        <v>3812</v>
      </c>
      <c r="H1831">
        <v>1.6</v>
      </c>
      <c r="I1831">
        <v>2.2999999999999998</v>
      </c>
      <c r="K1831" t="s">
        <v>0</v>
      </c>
      <c r="L1831" t="s">
        <v>753</v>
      </c>
      <c r="M1831" t="s">
        <v>398</v>
      </c>
      <c r="N1831" t="s">
        <v>4628</v>
      </c>
      <c r="O1831">
        <v>2</v>
      </c>
      <c r="P1831" t="s">
        <v>306</v>
      </c>
      <c r="Q1831" s="164">
        <v>32517</v>
      </c>
      <c r="R1831" s="164">
        <v>32752</v>
      </c>
      <c r="T1831" t="s">
        <v>4629</v>
      </c>
      <c r="V1831" t="s">
        <v>4630</v>
      </c>
      <c r="W1831" t="s">
        <v>4631</v>
      </c>
      <c r="X1831" t="s">
        <v>4627</v>
      </c>
      <c r="Y1831" t="s">
        <v>4630</v>
      </c>
      <c r="Z1831" t="s">
        <v>4654</v>
      </c>
      <c r="AC1831" t="s">
        <v>341</v>
      </c>
      <c r="AD1831" s="176">
        <v>1</v>
      </c>
    </row>
    <row r="1832" spans="1:31" x14ac:dyDescent="0.35">
      <c r="A1832" t="s">
        <v>447</v>
      </c>
      <c r="B1832">
        <v>1002</v>
      </c>
      <c r="C1832" t="s">
        <v>4627</v>
      </c>
      <c r="D1832">
        <v>50600</v>
      </c>
      <c r="E1832" t="s">
        <v>4627</v>
      </c>
      <c r="F1832" t="s">
        <v>3812</v>
      </c>
      <c r="H1832">
        <v>1.6</v>
      </c>
      <c r="I1832">
        <v>2.2999999999999998</v>
      </c>
      <c r="K1832" t="s">
        <v>296</v>
      </c>
      <c r="L1832" t="s">
        <v>410</v>
      </c>
      <c r="M1832" t="s">
        <v>398</v>
      </c>
      <c r="N1832" t="s">
        <v>4628</v>
      </c>
      <c r="O1832">
        <v>2</v>
      </c>
      <c r="P1832" t="s">
        <v>306</v>
      </c>
      <c r="Q1832" t="s">
        <v>786</v>
      </c>
      <c r="R1832" s="164">
        <v>34392</v>
      </c>
      <c r="T1832" t="s">
        <v>4629</v>
      </c>
      <c r="V1832" t="s">
        <v>4630</v>
      </c>
      <c r="W1832" t="s">
        <v>4631</v>
      </c>
      <c r="X1832" t="s">
        <v>4627</v>
      </c>
      <c r="Y1832" t="s">
        <v>4630</v>
      </c>
      <c r="Z1832" t="s">
        <v>4655</v>
      </c>
      <c r="AC1832" t="s">
        <v>341</v>
      </c>
      <c r="AD1832" s="176">
        <v>1</v>
      </c>
    </row>
    <row r="1833" spans="1:31" x14ac:dyDescent="0.35">
      <c r="A1833" t="s">
        <v>414</v>
      </c>
      <c r="B1833">
        <v>1000</v>
      </c>
      <c r="C1833" t="s">
        <v>4627</v>
      </c>
      <c r="D1833">
        <v>50600</v>
      </c>
      <c r="E1833" t="s">
        <v>4627</v>
      </c>
      <c r="F1833" t="s">
        <v>3812</v>
      </c>
      <c r="H1833">
        <v>1.6</v>
      </c>
      <c r="I1833">
        <v>2.2999999999999998</v>
      </c>
      <c r="K1833" t="s">
        <v>404</v>
      </c>
      <c r="L1833" t="s">
        <v>410</v>
      </c>
      <c r="M1833" t="s">
        <v>398</v>
      </c>
      <c r="N1833" t="s">
        <v>4628</v>
      </c>
      <c r="O1833">
        <v>2</v>
      </c>
      <c r="P1833" t="s">
        <v>306</v>
      </c>
      <c r="Q1833" t="s">
        <v>4420</v>
      </c>
      <c r="R1833" s="164">
        <v>39190</v>
      </c>
      <c r="S1833" s="164">
        <v>39190</v>
      </c>
      <c r="T1833" t="s">
        <v>4629</v>
      </c>
      <c r="V1833" t="s">
        <v>4630</v>
      </c>
      <c r="W1833" t="s">
        <v>4631</v>
      </c>
      <c r="X1833" t="s">
        <v>4627</v>
      </c>
      <c r="Y1833" t="s">
        <v>4630</v>
      </c>
      <c r="Z1833" t="s">
        <v>4656</v>
      </c>
      <c r="AC1833" t="s">
        <v>341</v>
      </c>
      <c r="AD1833" s="176">
        <v>1</v>
      </c>
    </row>
    <row r="1834" spans="1:31" x14ac:dyDescent="0.35">
      <c r="A1834" t="s">
        <v>414</v>
      </c>
      <c r="B1834">
        <v>1105</v>
      </c>
      <c r="C1834" t="s">
        <v>4657</v>
      </c>
      <c r="D1834">
        <v>50600</v>
      </c>
      <c r="E1834" t="s">
        <v>4627</v>
      </c>
      <c r="F1834" t="s">
        <v>3812</v>
      </c>
      <c r="H1834">
        <v>1.6</v>
      </c>
      <c r="I1834">
        <v>2.2999999999999998</v>
      </c>
      <c r="K1834" t="s">
        <v>295</v>
      </c>
      <c r="L1834" t="s">
        <v>753</v>
      </c>
      <c r="M1834" t="s">
        <v>398</v>
      </c>
      <c r="N1834" t="s">
        <v>4628</v>
      </c>
      <c r="O1834">
        <v>2</v>
      </c>
      <c r="P1834" t="s">
        <v>977</v>
      </c>
      <c r="Q1834" s="164">
        <v>31048</v>
      </c>
      <c r="R1834" s="164">
        <v>31048</v>
      </c>
      <c r="S1834" s="164">
        <v>34943</v>
      </c>
      <c r="T1834" t="s">
        <v>4629</v>
      </c>
      <c r="V1834" t="s">
        <v>4630</v>
      </c>
      <c r="W1834" t="s">
        <v>4631</v>
      </c>
      <c r="X1834" t="s">
        <v>4627</v>
      </c>
      <c r="Y1834" t="s">
        <v>4630</v>
      </c>
      <c r="Z1834" t="s">
        <v>4658</v>
      </c>
      <c r="AC1834" t="s">
        <v>341</v>
      </c>
      <c r="AD1834" s="176">
        <v>1</v>
      </c>
    </row>
    <row r="1835" spans="1:31" x14ac:dyDescent="0.35">
      <c r="A1835" t="s">
        <v>419</v>
      </c>
      <c r="B1835">
        <v>1001</v>
      </c>
      <c r="C1835" t="s">
        <v>4652</v>
      </c>
      <c r="D1835">
        <v>50600</v>
      </c>
      <c r="E1835" t="s">
        <v>4627</v>
      </c>
      <c r="F1835" t="s">
        <v>3812</v>
      </c>
      <c r="H1835">
        <v>1.6</v>
      </c>
      <c r="I1835">
        <v>2.2999999999999998</v>
      </c>
      <c r="K1835" t="s">
        <v>404</v>
      </c>
      <c r="L1835" t="s">
        <v>753</v>
      </c>
      <c r="M1835" t="s">
        <v>398</v>
      </c>
      <c r="N1835" t="s">
        <v>4628</v>
      </c>
      <c r="O1835">
        <v>2</v>
      </c>
      <c r="P1835" t="s">
        <v>306</v>
      </c>
      <c r="Q1835" s="164">
        <v>35621</v>
      </c>
      <c r="R1835" s="164">
        <v>35710</v>
      </c>
      <c r="S1835" s="164">
        <v>35710</v>
      </c>
      <c r="T1835" t="s">
        <v>4629</v>
      </c>
      <c r="V1835" t="s">
        <v>4630</v>
      </c>
      <c r="W1835" t="s">
        <v>4631</v>
      </c>
      <c r="X1835" t="s">
        <v>4627</v>
      </c>
      <c r="Y1835" t="s">
        <v>4630</v>
      </c>
      <c r="Z1835" t="s">
        <v>4659</v>
      </c>
      <c r="AC1835" t="s">
        <v>341</v>
      </c>
      <c r="AD1835" s="176">
        <v>1</v>
      </c>
    </row>
    <row r="1836" spans="1:31" x14ac:dyDescent="0.35">
      <c r="A1836" t="s">
        <v>419</v>
      </c>
      <c r="B1836">
        <v>1065</v>
      </c>
      <c r="C1836" t="s">
        <v>4627</v>
      </c>
      <c r="D1836">
        <v>50600</v>
      </c>
      <c r="E1836" t="s">
        <v>4627</v>
      </c>
      <c r="F1836" t="s">
        <v>3812</v>
      </c>
      <c r="H1836">
        <v>1.6</v>
      </c>
      <c r="I1836">
        <v>2.2999999999999998</v>
      </c>
      <c r="K1836" t="s">
        <v>404</v>
      </c>
      <c r="L1836" t="s">
        <v>753</v>
      </c>
      <c r="M1836" t="s">
        <v>398</v>
      </c>
      <c r="N1836" t="s">
        <v>4628</v>
      </c>
      <c r="O1836">
        <v>2</v>
      </c>
      <c r="P1836" t="s">
        <v>306</v>
      </c>
      <c r="Q1836" s="164">
        <v>30690</v>
      </c>
      <c r="R1836" s="164">
        <v>30926</v>
      </c>
      <c r="S1836" s="164">
        <v>41518</v>
      </c>
      <c r="T1836" t="s">
        <v>4629</v>
      </c>
      <c r="V1836" t="s">
        <v>4630</v>
      </c>
      <c r="W1836" t="s">
        <v>4631</v>
      </c>
      <c r="X1836" t="s">
        <v>4627</v>
      </c>
      <c r="Y1836" t="s">
        <v>4630</v>
      </c>
      <c r="Z1836" t="s">
        <v>4660</v>
      </c>
      <c r="AC1836" t="s">
        <v>341</v>
      </c>
      <c r="AD1836" s="176">
        <v>1</v>
      </c>
    </row>
    <row r="1837" spans="1:31" x14ac:dyDescent="0.35">
      <c r="A1837" t="s">
        <v>711</v>
      </c>
      <c r="B1837">
        <v>1123</v>
      </c>
      <c r="C1837" t="s">
        <v>4627</v>
      </c>
      <c r="D1837">
        <v>50600</v>
      </c>
      <c r="E1837" t="s">
        <v>4627</v>
      </c>
      <c r="F1837" t="s">
        <v>3812</v>
      </c>
      <c r="H1837">
        <v>1.6</v>
      </c>
      <c r="I1837">
        <v>2.2999999999999998</v>
      </c>
      <c r="K1837" t="s">
        <v>296</v>
      </c>
      <c r="L1837" t="s">
        <v>753</v>
      </c>
      <c r="M1837" t="s">
        <v>398</v>
      </c>
      <c r="N1837" t="s">
        <v>4628</v>
      </c>
      <c r="O1837">
        <v>2</v>
      </c>
      <c r="P1837" t="s">
        <v>306</v>
      </c>
      <c r="Q1837" s="164">
        <v>31786</v>
      </c>
      <c r="R1837" s="164">
        <v>32021</v>
      </c>
      <c r="T1837" t="s">
        <v>4629</v>
      </c>
      <c r="V1837" t="s">
        <v>4630</v>
      </c>
      <c r="W1837" t="s">
        <v>4631</v>
      </c>
      <c r="X1837" t="s">
        <v>4627</v>
      </c>
      <c r="Y1837" t="s">
        <v>4630</v>
      </c>
      <c r="Z1837" t="s">
        <v>4661</v>
      </c>
      <c r="AC1837" t="s">
        <v>341</v>
      </c>
      <c r="AD1837" s="176">
        <v>1</v>
      </c>
    </row>
    <row r="1838" spans="1:31" x14ac:dyDescent="0.35">
      <c r="A1838" t="s">
        <v>499</v>
      </c>
      <c r="B1838">
        <v>90004</v>
      </c>
      <c r="C1838" t="s">
        <v>4662</v>
      </c>
      <c r="D1838">
        <v>50700</v>
      </c>
      <c r="E1838" t="s">
        <v>4662</v>
      </c>
      <c r="F1838" t="s">
        <v>3812</v>
      </c>
      <c r="H1838" s="174">
        <f t="shared" ref="H1838:H1849" si="67">AD1838</f>
        <v>0</v>
      </c>
      <c r="I1838">
        <v>0</v>
      </c>
      <c r="K1838" t="s">
        <v>404</v>
      </c>
      <c r="L1838" t="s">
        <v>410</v>
      </c>
      <c r="M1838" t="s">
        <v>398</v>
      </c>
      <c r="N1838" t="s">
        <v>747</v>
      </c>
      <c r="O1838">
        <v>0</v>
      </c>
      <c r="P1838" t="s">
        <v>306</v>
      </c>
      <c r="Q1838" s="164">
        <v>31415</v>
      </c>
      <c r="R1838" s="164">
        <v>31472</v>
      </c>
      <c r="S1838" s="164">
        <v>31472</v>
      </c>
      <c r="T1838" t="s">
        <v>4663</v>
      </c>
      <c r="V1838" t="s">
        <v>4664</v>
      </c>
      <c r="W1838" t="s">
        <v>4665</v>
      </c>
      <c r="X1838" t="s">
        <v>4662</v>
      </c>
      <c r="Y1838" t="s">
        <v>4664</v>
      </c>
      <c r="Z1838" t="s">
        <v>4666</v>
      </c>
      <c r="AC1838" t="s">
        <v>366</v>
      </c>
      <c r="AD1838" s="176">
        <v>0</v>
      </c>
      <c r="AE1838" s="177" t="s">
        <v>16954</v>
      </c>
    </row>
    <row r="1839" spans="1:31" x14ac:dyDescent="0.35">
      <c r="A1839" t="s">
        <v>454</v>
      </c>
      <c r="B1839">
        <v>1025</v>
      </c>
      <c r="C1839" t="s">
        <v>4667</v>
      </c>
      <c r="D1839">
        <v>50701</v>
      </c>
      <c r="E1839" t="s">
        <v>4667</v>
      </c>
      <c r="F1839" t="s">
        <v>3812</v>
      </c>
      <c r="H1839" s="174">
        <f t="shared" si="67"/>
        <v>0</v>
      </c>
      <c r="I1839">
        <v>0</v>
      </c>
      <c r="K1839" t="s">
        <v>404</v>
      </c>
      <c r="L1839" t="s">
        <v>410</v>
      </c>
      <c r="M1839" t="s">
        <v>398</v>
      </c>
      <c r="N1839" t="s">
        <v>738</v>
      </c>
      <c r="O1839">
        <v>2</v>
      </c>
      <c r="P1839" t="s">
        <v>306</v>
      </c>
      <c r="Q1839" s="164">
        <v>31786</v>
      </c>
      <c r="R1839" s="164">
        <v>32021</v>
      </c>
      <c r="S1839" s="164">
        <v>32021</v>
      </c>
      <c r="T1839" t="s">
        <v>740</v>
      </c>
      <c r="V1839" t="s">
        <v>4668</v>
      </c>
      <c r="W1839" t="s">
        <v>4669</v>
      </c>
      <c r="X1839" t="s">
        <v>4667</v>
      </c>
      <c r="Y1839" t="s">
        <v>4670</v>
      </c>
      <c r="Z1839" t="s">
        <v>4671</v>
      </c>
      <c r="AC1839" t="s">
        <v>366</v>
      </c>
      <c r="AD1839" s="176">
        <v>0</v>
      </c>
      <c r="AE1839" s="177" t="s">
        <v>16954</v>
      </c>
    </row>
    <row r="1840" spans="1:31" x14ac:dyDescent="0.35">
      <c r="A1840" t="s">
        <v>454</v>
      </c>
      <c r="B1840">
        <v>1152</v>
      </c>
      <c r="C1840" t="s">
        <v>4667</v>
      </c>
      <c r="D1840">
        <v>50701</v>
      </c>
      <c r="E1840" t="s">
        <v>4667</v>
      </c>
      <c r="F1840" t="s">
        <v>3812</v>
      </c>
      <c r="H1840" s="174">
        <f t="shared" si="67"/>
        <v>0</v>
      </c>
      <c r="I1840">
        <v>0</v>
      </c>
      <c r="K1840" t="s">
        <v>404</v>
      </c>
      <c r="L1840" t="s">
        <v>410</v>
      </c>
      <c r="M1840" t="s">
        <v>398</v>
      </c>
      <c r="N1840" t="s">
        <v>738</v>
      </c>
      <c r="O1840">
        <v>2</v>
      </c>
      <c r="P1840" t="s">
        <v>1</v>
      </c>
      <c r="Q1840" s="164">
        <v>31786</v>
      </c>
      <c r="R1840" s="164">
        <v>32021</v>
      </c>
      <c r="S1840" s="164">
        <v>32021</v>
      </c>
      <c r="T1840" t="s">
        <v>740</v>
      </c>
      <c r="V1840" t="s">
        <v>4668</v>
      </c>
      <c r="W1840" t="s">
        <v>4669</v>
      </c>
      <c r="X1840" t="s">
        <v>4667</v>
      </c>
      <c r="Y1840" t="s">
        <v>4670</v>
      </c>
      <c r="Z1840" t="s">
        <v>4672</v>
      </c>
      <c r="AC1840" t="s">
        <v>366</v>
      </c>
      <c r="AD1840" s="176">
        <v>0</v>
      </c>
      <c r="AE1840" s="177" t="s">
        <v>16954</v>
      </c>
    </row>
    <row r="1841" spans="1:31" x14ac:dyDescent="0.35">
      <c r="A1841" t="s">
        <v>305</v>
      </c>
      <c r="B1841">
        <v>1013</v>
      </c>
      <c r="C1841" t="s">
        <v>4667</v>
      </c>
      <c r="D1841">
        <v>50701</v>
      </c>
      <c r="E1841" t="s">
        <v>4667</v>
      </c>
      <c r="F1841" t="s">
        <v>3812</v>
      </c>
      <c r="H1841" s="174">
        <f t="shared" si="67"/>
        <v>0</v>
      </c>
      <c r="I1841">
        <v>0</v>
      </c>
      <c r="K1841" t="s">
        <v>404</v>
      </c>
      <c r="L1841" t="s">
        <v>410</v>
      </c>
      <c r="M1841" t="s">
        <v>398</v>
      </c>
      <c r="N1841" t="s">
        <v>738</v>
      </c>
      <c r="O1841">
        <v>2</v>
      </c>
      <c r="P1841" t="s">
        <v>306</v>
      </c>
      <c r="Q1841" s="164">
        <v>31786</v>
      </c>
      <c r="R1841" s="164">
        <v>32021</v>
      </c>
      <c r="S1841" s="164">
        <v>32021</v>
      </c>
      <c r="T1841" t="s">
        <v>740</v>
      </c>
      <c r="V1841" t="s">
        <v>4668</v>
      </c>
      <c r="W1841" t="s">
        <v>4669</v>
      </c>
      <c r="X1841" t="s">
        <v>4667</v>
      </c>
      <c r="Y1841" t="s">
        <v>4670</v>
      </c>
      <c r="Z1841" t="s">
        <v>4673</v>
      </c>
      <c r="AC1841" t="s">
        <v>366</v>
      </c>
      <c r="AD1841" s="176">
        <v>0</v>
      </c>
      <c r="AE1841" s="177" t="s">
        <v>16954</v>
      </c>
    </row>
    <row r="1842" spans="1:31" x14ac:dyDescent="0.35">
      <c r="A1842" t="s">
        <v>305</v>
      </c>
      <c r="B1842">
        <v>1062</v>
      </c>
      <c r="C1842" t="s">
        <v>4667</v>
      </c>
      <c r="D1842">
        <v>50701</v>
      </c>
      <c r="E1842" t="s">
        <v>4667</v>
      </c>
      <c r="F1842" t="s">
        <v>3812</v>
      </c>
      <c r="H1842" s="174">
        <f t="shared" si="67"/>
        <v>0</v>
      </c>
      <c r="I1842">
        <v>0</v>
      </c>
      <c r="K1842" t="s">
        <v>404</v>
      </c>
      <c r="L1842" t="s">
        <v>410</v>
      </c>
      <c r="M1842" t="s">
        <v>398</v>
      </c>
      <c r="N1842" t="s">
        <v>738</v>
      </c>
      <c r="O1842">
        <v>2</v>
      </c>
      <c r="P1842" t="s">
        <v>977</v>
      </c>
      <c r="Q1842" s="164">
        <v>34700</v>
      </c>
      <c r="R1842" s="164">
        <v>34700</v>
      </c>
      <c r="S1842" s="164">
        <v>34700</v>
      </c>
      <c r="T1842" t="s">
        <v>740</v>
      </c>
      <c r="V1842" t="s">
        <v>4668</v>
      </c>
      <c r="W1842" t="s">
        <v>4669</v>
      </c>
      <c r="X1842" t="s">
        <v>4667</v>
      </c>
      <c r="Y1842" t="s">
        <v>4670</v>
      </c>
      <c r="Z1842" t="s">
        <v>4674</v>
      </c>
      <c r="AC1842" t="s">
        <v>366</v>
      </c>
      <c r="AD1842" s="176">
        <v>0</v>
      </c>
      <c r="AE1842" s="177" t="s">
        <v>16954</v>
      </c>
    </row>
    <row r="1843" spans="1:31" x14ac:dyDescent="0.35">
      <c r="A1843" t="s">
        <v>469</v>
      </c>
      <c r="B1843">
        <v>1052</v>
      </c>
      <c r="C1843" t="s">
        <v>4667</v>
      </c>
      <c r="D1843">
        <v>50701</v>
      </c>
      <c r="E1843" t="s">
        <v>4667</v>
      </c>
      <c r="F1843" t="s">
        <v>3812</v>
      </c>
      <c r="H1843" s="174">
        <f t="shared" si="67"/>
        <v>0</v>
      </c>
      <c r="I1843">
        <v>0</v>
      </c>
      <c r="K1843" t="s">
        <v>404</v>
      </c>
      <c r="L1843" t="s">
        <v>4103</v>
      </c>
      <c r="M1843" t="s">
        <v>398</v>
      </c>
      <c r="N1843" t="s">
        <v>738</v>
      </c>
      <c r="O1843">
        <v>2</v>
      </c>
      <c r="P1843" t="s">
        <v>306</v>
      </c>
      <c r="Q1843" s="164">
        <v>29039</v>
      </c>
      <c r="R1843" s="164">
        <v>28921</v>
      </c>
      <c r="S1843" s="164">
        <v>32021</v>
      </c>
      <c r="T1843" t="s">
        <v>740</v>
      </c>
      <c r="V1843" t="s">
        <v>4668</v>
      </c>
      <c r="W1843" t="s">
        <v>4669</v>
      </c>
      <c r="X1843" t="s">
        <v>4667</v>
      </c>
      <c r="Y1843" t="s">
        <v>4670</v>
      </c>
      <c r="Z1843" t="s">
        <v>4675</v>
      </c>
      <c r="AC1843" t="s">
        <v>366</v>
      </c>
      <c r="AD1843" s="176">
        <v>0</v>
      </c>
      <c r="AE1843" s="177" t="s">
        <v>16954</v>
      </c>
    </row>
    <row r="1844" spans="1:31" x14ac:dyDescent="0.35">
      <c r="A1844" t="s">
        <v>476</v>
      </c>
      <c r="B1844">
        <v>1013</v>
      </c>
      <c r="C1844" t="s">
        <v>4667</v>
      </c>
      <c r="D1844">
        <v>50701</v>
      </c>
      <c r="E1844" t="s">
        <v>4667</v>
      </c>
      <c r="F1844" t="s">
        <v>3812</v>
      </c>
      <c r="H1844" s="174">
        <f t="shared" si="67"/>
        <v>0</v>
      </c>
      <c r="I1844">
        <v>0</v>
      </c>
      <c r="K1844" t="s">
        <v>404</v>
      </c>
      <c r="L1844" t="s">
        <v>753</v>
      </c>
      <c r="M1844" t="s">
        <v>398</v>
      </c>
      <c r="N1844" t="s">
        <v>738</v>
      </c>
      <c r="O1844">
        <v>2</v>
      </c>
      <c r="P1844" t="s">
        <v>306</v>
      </c>
      <c r="Q1844" s="164">
        <v>32154</v>
      </c>
      <c r="R1844" s="164">
        <v>32478</v>
      </c>
      <c r="S1844" s="164">
        <v>32478</v>
      </c>
      <c r="T1844" t="s">
        <v>740</v>
      </c>
      <c r="V1844" t="s">
        <v>4668</v>
      </c>
      <c r="W1844" t="s">
        <v>4669</v>
      </c>
      <c r="X1844" t="s">
        <v>4667</v>
      </c>
      <c r="Y1844" t="s">
        <v>4670</v>
      </c>
      <c r="Z1844" t="s">
        <v>4676</v>
      </c>
      <c r="AC1844" t="s">
        <v>366</v>
      </c>
      <c r="AD1844" s="176">
        <v>0</v>
      </c>
      <c r="AE1844" s="177" t="s">
        <v>16954</v>
      </c>
    </row>
    <row r="1845" spans="1:31" x14ac:dyDescent="0.35">
      <c r="A1845" t="s">
        <v>432</v>
      </c>
      <c r="B1845">
        <v>1011</v>
      </c>
      <c r="C1845" t="s">
        <v>4667</v>
      </c>
      <c r="D1845">
        <v>50701</v>
      </c>
      <c r="E1845" t="s">
        <v>4667</v>
      </c>
      <c r="F1845" t="s">
        <v>3812</v>
      </c>
      <c r="H1845" s="174">
        <f t="shared" si="67"/>
        <v>0</v>
      </c>
      <c r="I1845">
        <v>0</v>
      </c>
      <c r="K1845" t="s">
        <v>404</v>
      </c>
      <c r="L1845" t="s">
        <v>410</v>
      </c>
      <c r="M1845" t="s">
        <v>398</v>
      </c>
      <c r="N1845" t="s">
        <v>738</v>
      </c>
      <c r="O1845">
        <v>2</v>
      </c>
      <c r="P1845" t="s">
        <v>306</v>
      </c>
      <c r="Q1845" s="164">
        <v>31786</v>
      </c>
      <c r="R1845" s="164">
        <v>32021</v>
      </c>
      <c r="S1845" s="164">
        <v>32021</v>
      </c>
      <c r="T1845" t="s">
        <v>740</v>
      </c>
      <c r="V1845" t="s">
        <v>4668</v>
      </c>
      <c r="W1845" t="s">
        <v>4669</v>
      </c>
      <c r="X1845" t="s">
        <v>4667</v>
      </c>
      <c r="Y1845" t="s">
        <v>4670</v>
      </c>
      <c r="Z1845" t="s">
        <v>4677</v>
      </c>
      <c r="AC1845" t="s">
        <v>366</v>
      </c>
      <c r="AD1845" s="176">
        <v>0</v>
      </c>
      <c r="AE1845" s="177" t="s">
        <v>16954</v>
      </c>
    </row>
    <row r="1846" spans="1:31" x14ac:dyDescent="0.35">
      <c r="A1846" t="s">
        <v>447</v>
      </c>
      <c r="B1846">
        <v>1013</v>
      </c>
      <c r="C1846" t="s">
        <v>4667</v>
      </c>
      <c r="D1846">
        <v>50701</v>
      </c>
      <c r="E1846" t="s">
        <v>4667</v>
      </c>
      <c r="F1846" t="s">
        <v>3812</v>
      </c>
      <c r="H1846" s="174">
        <f t="shared" si="67"/>
        <v>0</v>
      </c>
      <c r="I1846">
        <v>0</v>
      </c>
      <c r="K1846" t="s">
        <v>404</v>
      </c>
      <c r="L1846" t="s">
        <v>410</v>
      </c>
      <c r="M1846" t="s">
        <v>398</v>
      </c>
      <c r="N1846" t="s">
        <v>738</v>
      </c>
      <c r="O1846">
        <v>2</v>
      </c>
      <c r="P1846" t="s">
        <v>306</v>
      </c>
      <c r="Q1846" s="164">
        <v>31786</v>
      </c>
      <c r="R1846" s="164">
        <v>32021</v>
      </c>
      <c r="S1846" s="164">
        <v>32021</v>
      </c>
      <c r="T1846" t="s">
        <v>740</v>
      </c>
      <c r="V1846" t="s">
        <v>4668</v>
      </c>
      <c r="W1846" t="s">
        <v>4669</v>
      </c>
      <c r="X1846" t="s">
        <v>4667</v>
      </c>
      <c r="Y1846" t="s">
        <v>4670</v>
      </c>
      <c r="Z1846" t="s">
        <v>4678</v>
      </c>
      <c r="AC1846" t="s">
        <v>366</v>
      </c>
      <c r="AD1846" s="176">
        <v>0</v>
      </c>
      <c r="AE1846" s="177" t="s">
        <v>16954</v>
      </c>
    </row>
    <row r="1847" spans="1:31" x14ac:dyDescent="0.35">
      <c r="A1847" t="s">
        <v>414</v>
      </c>
      <c r="B1847">
        <v>1060</v>
      </c>
      <c r="C1847" t="s">
        <v>4667</v>
      </c>
      <c r="D1847">
        <v>50701</v>
      </c>
      <c r="E1847" t="s">
        <v>4667</v>
      </c>
      <c r="F1847" t="s">
        <v>3812</v>
      </c>
      <c r="H1847" s="174">
        <f t="shared" si="67"/>
        <v>0</v>
      </c>
      <c r="I1847">
        <v>0</v>
      </c>
      <c r="K1847" t="s">
        <v>404</v>
      </c>
      <c r="L1847" t="s">
        <v>410</v>
      </c>
      <c r="M1847" t="s">
        <v>398</v>
      </c>
      <c r="N1847" t="s">
        <v>738</v>
      </c>
      <c r="O1847">
        <v>2</v>
      </c>
      <c r="P1847" t="s">
        <v>306</v>
      </c>
      <c r="Q1847" s="164">
        <v>31786</v>
      </c>
      <c r="R1847" s="164">
        <v>32021</v>
      </c>
      <c r="S1847" s="164">
        <v>32021</v>
      </c>
      <c r="T1847" t="s">
        <v>740</v>
      </c>
      <c r="V1847" t="s">
        <v>4668</v>
      </c>
      <c r="W1847" t="s">
        <v>4669</v>
      </c>
      <c r="X1847" t="s">
        <v>4667</v>
      </c>
      <c r="Y1847" t="s">
        <v>4670</v>
      </c>
      <c r="Z1847" t="s">
        <v>4679</v>
      </c>
      <c r="AC1847" t="s">
        <v>366</v>
      </c>
      <c r="AD1847" s="176">
        <v>0</v>
      </c>
      <c r="AE1847" s="177" t="s">
        <v>16954</v>
      </c>
    </row>
    <row r="1848" spans="1:31" x14ac:dyDescent="0.35">
      <c r="A1848" t="s">
        <v>414</v>
      </c>
      <c r="B1848">
        <v>1083</v>
      </c>
      <c r="C1848" t="s">
        <v>4680</v>
      </c>
      <c r="D1848">
        <v>50701</v>
      </c>
      <c r="E1848" t="s">
        <v>4667</v>
      </c>
      <c r="F1848" t="s">
        <v>3812</v>
      </c>
      <c r="H1848" s="174">
        <f t="shared" si="67"/>
        <v>0</v>
      </c>
      <c r="I1848">
        <v>0</v>
      </c>
      <c r="K1848" t="s">
        <v>404</v>
      </c>
      <c r="L1848" t="s">
        <v>753</v>
      </c>
      <c r="M1848" t="s">
        <v>398</v>
      </c>
      <c r="N1848" t="s">
        <v>738</v>
      </c>
      <c r="O1848">
        <v>2</v>
      </c>
      <c r="P1848" t="s">
        <v>977</v>
      </c>
      <c r="Q1848" t="s">
        <v>671</v>
      </c>
      <c r="R1848" s="164">
        <v>29825</v>
      </c>
      <c r="S1848" s="164">
        <v>32021</v>
      </c>
      <c r="T1848" t="s">
        <v>740</v>
      </c>
      <c r="V1848" t="s">
        <v>4668</v>
      </c>
      <c r="W1848" t="s">
        <v>4669</v>
      </c>
      <c r="X1848" t="s">
        <v>4667</v>
      </c>
      <c r="Y1848" t="s">
        <v>4670</v>
      </c>
      <c r="Z1848" t="s">
        <v>4681</v>
      </c>
      <c r="AC1848" t="s">
        <v>366</v>
      </c>
      <c r="AD1848" s="176">
        <v>0</v>
      </c>
      <c r="AE1848" s="177" t="s">
        <v>16954</v>
      </c>
    </row>
    <row r="1849" spans="1:31" x14ac:dyDescent="0.35">
      <c r="A1849" t="s">
        <v>438</v>
      </c>
      <c r="B1849">
        <v>1068</v>
      </c>
      <c r="C1849" t="s">
        <v>4667</v>
      </c>
      <c r="D1849">
        <v>50701</v>
      </c>
      <c r="E1849" t="s">
        <v>4667</v>
      </c>
      <c r="F1849" t="s">
        <v>3812</v>
      </c>
      <c r="H1849" s="174">
        <f t="shared" si="67"/>
        <v>0</v>
      </c>
      <c r="I1849">
        <v>0</v>
      </c>
      <c r="K1849" t="s">
        <v>404</v>
      </c>
      <c r="L1849" t="s">
        <v>410</v>
      </c>
      <c r="M1849" t="s">
        <v>398</v>
      </c>
      <c r="N1849" t="s">
        <v>738</v>
      </c>
      <c r="O1849">
        <v>2</v>
      </c>
      <c r="P1849" t="s">
        <v>306</v>
      </c>
      <c r="Q1849" t="s">
        <v>4682</v>
      </c>
      <c r="R1849" s="164">
        <v>27513</v>
      </c>
      <c r="S1849" s="164">
        <v>32021</v>
      </c>
      <c r="T1849" t="s">
        <v>740</v>
      </c>
      <c r="V1849" t="s">
        <v>4668</v>
      </c>
      <c r="W1849" t="s">
        <v>4669</v>
      </c>
      <c r="X1849" t="s">
        <v>4667</v>
      </c>
      <c r="Y1849" t="s">
        <v>4670</v>
      </c>
      <c r="Z1849" t="s">
        <v>4683</v>
      </c>
      <c r="AC1849" t="s">
        <v>366</v>
      </c>
      <c r="AD1849" s="176">
        <v>0</v>
      </c>
      <c r="AE1849" s="177" t="s">
        <v>16954</v>
      </c>
    </row>
    <row r="1850" spans="1:31" x14ac:dyDescent="0.35">
      <c r="A1850" t="s">
        <v>469</v>
      </c>
      <c r="B1850">
        <v>1137</v>
      </c>
      <c r="C1850" t="s">
        <v>4684</v>
      </c>
      <c r="D1850">
        <v>50703</v>
      </c>
      <c r="E1850" t="s">
        <v>4685</v>
      </c>
      <c r="F1850" t="s">
        <v>3812</v>
      </c>
      <c r="H1850">
        <v>1.7</v>
      </c>
      <c r="I1850">
        <v>1.6</v>
      </c>
      <c r="K1850" t="s">
        <v>296</v>
      </c>
      <c r="L1850" t="s">
        <v>753</v>
      </c>
      <c r="M1850" t="s">
        <v>398</v>
      </c>
      <c r="N1850" t="s">
        <v>747</v>
      </c>
      <c r="O1850">
        <v>2</v>
      </c>
      <c r="P1850" t="s">
        <v>306</v>
      </c>
      <c r="Q1850" s="164">
        <v>34708</v>
      </c>
      <c r="R1850" s="164">
        <v>34943</v>
      </c>
      <c r="T1850" t="s">
        <v>748</v>
      </c>
      <c r="V1850" t="s">
        <v>4686</v>
      </c>
      <c r="W1850" t="s">
        <v>4687</v>
      </c>
      <c r="X1850" t="s">
        <v>4685</v>
      </c>
      <c r="Y1850" t="s">
        <v>4686</v>
      </c>
      <c r="Z1850" t="s">
        <v>4688</v>
      </c>
      <c r="AA1850" t="s">
        <v>1</v>
      </c>
      <c r="AC1850" t="s">
        <v>366</v>
      </c>
      <c r="AD1850" s="176">
        <v>1.4</v>
      </c>
    </row>
    <row r="1851" spans="1:31" x14ac:dyDescent="0.35">
      <c r="A1851" t="s">
        <v>324</v>
      </c>
      <c r="B1851">
        <v>1391</v>
      </c>
      <c r="C1851" t="s">
        <v>4689</v>
      </c>
      <c r="D1851">
        <v>50703</v>
      </c>
      <c r="E1851" t="s">
        <v>4685</v>
      </c>
      <c r="F1851" t="s">
        <v>3812</v>
      </c>
      <c r="G1851" s="163">
        <v>2700</v>
      </c>
      <c r="H1851">
        <v>1.7</v>
      </c>
      <c r="I1851">
        <v>1.6</v>
      </c>
      <c r="J1851" t="s">
        <v>1</v>
      </c>
      <c r="K1851" t="s">
        <v>296</v>
      </c>
      <c r="L1851" t="s">
        <v>753</v>
      </c>
      <c r="M1851" t="s">
        <v>398</v>
      </c>
      <c r="N1851" t="s">
        <v>747</v>
      </c>
      <c r="O1851">
        <v>2</v>
      </c>
      <c r="P1851" t="s">
        <v>306</v>
      </c>
      <c r="Q1851" s="164">
        <v>45174</v>
      </c>
      <c r="R1851" s="164">
        <v>45536</v>
      </c>
      <c r="T1851" t="s">
        <v>748</v>
      </c>
      <c r="V1851" t="s">
        <v>4686</v>
      </c>
      <c r="W1851" t="s">
        <v>4687</v>
      </c>
      <c r="X1851" t="s">
        <v>4685</v>
      </c>
      <c r="Y1851" t="s">
        <v>4686</v>
      </c>
      <c r="Z1851" t="s">
        <v>4690</v>
      </c>
      <c r="AA1851" t="s">
        <v>1</v>
      </c>
      <c r="AB1851" s="164">
        <v>45111</v>
      </c>
      <c r="AC1851" t="s">
        <v>366</v>
      </c>
      <c r="AD1851" s="176">
        <v>1.4</v>
      </c>
    </row>
    <row r="1852" spans="1:31" x14ac:dyDescent="0.35">
      <c r="A1852" t="s">
        <v>482</v>
      </c>
      <c r="B1852">
        <v>1270</v>
      </c>
      <c r="C1852" t="s">
        <v>4691</v>
      </c>
      <c r="D1852">
        <v>50703</v>
      </c>
      <c r="E1852" t="s">
        <v>4685</v>
      </c>
      <c r="F1852" t="s">
        <v>3812</v>
      </c>
      <c r="G1852" s="163">
        <v>3493.34</v>
      </c>
      <c r="H1852">
        <v>1.7</v>
      </c>
      <c r="I1852">
        <v>1.6</v>
      </c>
      <c r="J1852" t="s">
        <v>1</v>
      </c>
      <c r="K1852" t="s">
        <v>296</v>
      </c>
      <c r="L1852" t="s">
        <v>753</v>
      </c>
      <c r="M1852" t="s">
        <v>398</v>
      </c>
      <c r="N1852" t="s">
        <v>747</v>
      </c>
      <c r="O1852">
        <v>2</v>
      </c>
      <c r="P1852" t="s">
        <v>306</v>
      </c>
      <c r="Q1852" s="164">
        <v>42677</v>
      </c>
      <c r="R1852" s="164">
        <v>42979</v>
      </c>
      <c r="T1852" t="s">
        <v>748</v>
      </c>
      <c r="V1852" t="s">
        <v>4686</v>
      </c>
      <c r="W1852" t="s">
        <v>4687</v>
      </c>
      <c r="X1852" t="s">
        <v>4685</v>
      </c>
      <c r="Y1852" t="s">
        <v>4686</v>
      </c>
      <c r="Z1852" t="s">
        <v>4692</v>
      </c>
      <c r="AA1852" t="s">
        <v>1</v>
      </c>
      <c r="AB1852" s="164">
        <v>42472</v>
      </c>
      <c r="AC1852" t="s">
        <v>366</v>
      </c>
      <c r="AD1852" s="176">
        <v>1.4</v>
      </c>
    </row>
    <row r="1853" spans="1:31" x14ac:dyDescent="0.35">
      <c r="A1853" t="s">
        <v>432</v>
      </c>
      <c r="B1853">
        <v>1013</v>
      </c>
      <c r="C1853" t="s">
        <v>4685</v>
      </c>
      <c r="D1853">
        <v>50703</v>
      </c>
      <c r="E1853" t="s">
        <v>4685</v>
      </c>
      <c r="F1853" t="s">
        <v>3812</v>
      </c>
      <c r="H1853">
        <v>1.7</v>
      </c>
      <c r="I1853">
        <v>1.6</v>
      </c>
      <c r="K1853" t="s">
        <v>296</v>
      </c>
      <c r="L1853" t="s">
        <v>410</v>
      </c>
      <c r="M1853" t="s">
        <v>398</v>
      </c>
      <c r="N1853" t="s">
        <v>747</v>
      </c>
      <c r="O1853">
        <v>2</v>
      </c>
      <c r="P1853" t="s">
        <v>306</v>
      </c>
      <c r="Q1853" t="s">
        <v>786</v>
      </c>
      <c r="R1853" s="164">
        <v>34392</v>
      </c>
      <c r="T1853" t="s">
        <v>748</v>
      </c>
      <c r="V1853" t="s">
        <v>4686</v>
      </c>
      <c r="W1853" t="s">
        <v>4687</v>
      </c>
      <c r="X1853" t="s">
        <v>4685</v>
      </c>
      <c r="Y1853" t="s">
        <v>4686</v>
      </c>
      <c r="Z1853" t="s">
        <v>4693</v>
      </c>
      <c r="AC1853" t="s">
        <v>366</v>
      </c>
      <c r="AD1853" s="176">
        <v>1.4</v>
      </c>
    </row>
    <row r="1854" spans="1:31" x14ac:dyDescent="0.35">
      <c r="A1854" t="s">
        <v>584</v>
      </c>
      <c r="B1854">
        <v>1019</v>
      </c>
      <c r="C1854" t="s">
        <v>4685</v>
      </c>
      <c r="D1854">
        <v>50703</v>
      </c>
      <c r="E1854" t="s">
        <v>4685</v>
      </c>
      <c r="F1854" t="s">
        <v>3812</v>
      </c>
      <c r="H1854">
        <v>1.7</v>
      </c>
      <c r="I1854">
        <v>1.6</v>
      </c>
      <c r="K1854" t="s">
        <v>404</v>
      </c>
      <c r="L1854" t="s">
        <v>410</v>
      </c>
      <c r="M1854" t="s">
        <v>398</v>
      </c>
      <c r="N1854" t="s">
        <v>747</v>
      </c>
      <c r="O1854">
        <v>2</v>
      </c>
      <c r="P1854" t="s">
        <v>306</v>
      </c>
      <c r="Q1854" s="164">
        <v>35804</v>
      </c>
      <c r="R1854" s="164">
        <v>36039</v>
      </c>
      <c r="S1854" s="164">
        <v>36039</v>
      </c>
      <c r="T1854" t="s">
        <v>748</v>
      </c>
      <c r="V1854" t="s">
        <v>4686</v>
      </c>
      <c r="W1854" t="s">
        <v>4687</v>
      </c>
      <c r="X1854" t="s">
        <v>4685</v>
      </c>
      <c r="Y1854" t="s">
        <v>4686</v>
      </c>
      <c r="Z1854" t="s">
        <v>4694</v>
      </c>
      <c r="AC1854" t="s">
        <v>366</v>
      </c>
      <c r="AD1854" s="176">
        <v>1.4</v>
      </c>
    </row>
    <row r="1855" spans="1:31" x14ac:dyDescent="0.35">
      <c r="A1855" t="s">
        <v>711</v>
      </c>
      <c r="B1855">
        <v>1158</v>
      </c>
      <c r="C1855" t="s">
        <v>4695</v>
      </c>
      <c r="D1855">
        <v>50703</v>
      </c>
      <c r="E1855" t="s">
        <v>4685</v>
      </c>
      <c r="F1855" t="s">
        <v>3812</v>
      </c>
      <c r="H1855">
        <v>1.7</v>
      </c>
      <c r="I1855">
        <v>1.6</v>
      </c>
      <c r="K1855" t="s">
        <v>0</v>
      </c>
      <c r="L1855" t="s">
        <v>753</v>
      </c>
      <c r="M1855" t="s">
        <v>398</v>
      </c>
      <c r="N1855" t="s">
        <v>747</v>
      </c>
      <c r="O1855">
        <v>2</v>
      </c>
      <c r="P1855" t="s">
        <v>306</v>
      </c>
      <c r="Q1855" t="s">
        <v>3011</v>
      </c>
      <c r="R1855" s="164">
        <v>34943</v>
      </c>
      <c r="T1855" t="s">
        <v>748</v>
      </c>
      <c r="V1855" t="s">
        <v>4686</v>
      </c>
      <c r="W1855" t="s">
        <v>4687</v>
      </c>
      <c r="X1855" t="s">
        <v>4685</v>
      </c>
      <c r="Y1855" t="s">
        <v>4686</v>
      </c>
      <c r="Z1855" t="s">
        <v>4696</v>
      </c>
      <c r="AC1855" t="s">
        <v>366</v>
      </c>
      <c r="AD1855" s="176">
        <v>1.4</v>
      </c>
    </row>
    <row r="1856" spans="1:31" x14ac:dyDescent="0.35">
      <c r="A1856" t="s">
        <v>305</v>
      </c>
      <c r="B1856">
        <v>1126</v>
      </c>
      <c r="C1856" t="s">
        <v>4697</v>
      </c>
      <c r="D1856">
        <v>50704</v>
      </c>
      <c r="E1856" t="s">
        <v>752</v>
      </c>
      <c r="F1856" t="s">
        <v>3812</v>
      </c>
      <c r="H1856">
        <v>1.7</v>
      </c>
      <c r="I1856">
        <v>1.7</v>
      </c>
      <c r="K1856" t="s">
        <v>404</v>
      </c>
      <c r="L1856" t="s">
        <v>753</v>
      </c>
      <c r="M1856" t="s">
        <v>398</v>
      </c>
      <c r="N1856" t="s">
        <v>588</v>
      </c>
      <c r="O1856">
        <v>2</v>
      </c>
      <c r="P1856" t="s">
        <v>306</v>
      </c>
      <c r="Q1856" s="164">
        <v>31786</v>
      </c>
      <c r="R1856" s="164">
        <v>32021</v>
      </c>
      <c r="S1856" s="164">
        <v>42248</v>
      </c>
      <c r="T1856" t="s">
        <v>754</v>
      </c>
      <c r="V1856" t="s">
        <v>755</v>
      </c>
      <c r="W1856" t="s">
        <v>4698</v>
      </c>
      <c r="X1856" t="s">
        <v>4699</v>
      </c>
      <c r="Y1856" t="s">
        <v>4700</v>
      </c>
      <c r="Z1856" t="s">
        <v>4701</v>
      </c>
      <c r="AC1856" t="s">
        <v>366</v>
      </c>
      <c r="AD1856" s="176">
        <v>1.1000000000000001</v>
      </c>
    </row>
    <row r="1857" spans="1:30" x14ac:dyDescent="0.35">
      <c r="A1857" t="s">
        <v>305</v>
      </c>
      <c r="B1857">
        <v>1208</v>
      </c>
      <c r="C1857" t="s">
        <v>4702</v>
      </c>
      <c r="D1857">
        <v>50704</v>
      </c>
      <c r="E1857" t="s">
        <v>752</v>
      </c>
      <c r="F1857" t="s">
        <v>3812</v>
      </c>
      <c r="H1857">
        <v>1.7</v>
      </c>
      <c r="I1857">
        <v>1.7</v>
      </c>
      <c r="K1857" t="s">
        <v>404</v>
      </c>
      <c r="L1857" t="s">
        <v>753</v>
      </c>
      <c r="M1857" t="s">
        <v>398</v>
      </c>
      <c r="N1857" t="s">
        <v>588</v>
      </c>
      <c r="O1857">
        <v>2</v>
      </c>
      <c r="P1857" t="s">
        <v>306</v>
      </c>
      <c r="Q1857" s="164">
        <v>35439</v>
      </c>
      <c r="R1857" s="164">
        <v>35674</v>
      </c>
      <c r="S1857" s="164">
        <v>41153</v>
      </c>
      <c r="T1857" t="s">
        <v>754</v>
      </c>
      <c r="V1857" t="s">
        <v>755</v>
      </c>
      <c r="W1857" t="s">
        <v>4698</v>
      </c>
      <c r="X1857" t="s">
        <v>4699</v>
      </c>
      <c r="Y1857" t="s">
        <v>4700</v>
      </c>
      <c r="Z1857" t="s">
        <v>4703</v>
      </c>
      <c r="AC1857" t="s">
        <v>366</v>
      </c>
      <c r="AD1857" s="176">
        <v>1.1000000000000001</v>
      </c>
    </row>
    <row r="1858" spans="1:30" x14ac:dyDescent="0.35">
      <c r="A1858" t="s">
        <v>469</v>
      </c>
      <c r="B1858">
        <v>1144</v>
      </c>
      <c r="C1858" t="s">
        <v>4704</v>
      </c>
      <c r="D1858">
        <v>50704</v>
      </c>
      <c r="E1858" t="s">
        <v>752</v>
      </c>
      <c r="F1858" t="s">
        <v>3812</v>
      </c>
      <c r="H1858">
        <v>1.7</v>
      </c>
      <c r="I1858">
        <v>1.7</v>
      </c>
      <c r="K1858" t="s">
        <v>404</v>
      </c>
      <c r="L1858" t="s">
        <v>753</v>
      </c>
      <c r="M1858" t="s">
        <v>398</v>
      </c>
      <c r="N1858" t="s">
        <v>588</v>
      </c>
      <c r="O1858">
        <v>2</v>
      </c>
      <c r="P1858" t="s">
        <v>306</v>
      </c>
      <c r="Q1858" s="164">
        <v>35439</v>
      </c>
      <c r="R1858" s="164">
        <v>35674</v>
      </c>
      <c r="S1858" s="164">
        <v>42248</v>
      </c>
      <c r="T1858" t="s">
        <v>754</v>
      </c>
      <c r="V1858" t="s">
        <v>755</v>
      </c>
      <c r="W1858" t="s">
        <v>4698</v>
      </c>
      <c r="X1858" t="s">
        <v>4699</v>
      </c>
      <c r="Y1858" t="s">
        <v>4700</v>
      </c>
      <c r="Z1858" t="s">
        <v>4705</v>
      </c>
      <c r="AC1858" t="s">
        <v>366</v>
      </c>
      <c r="AD1858" s="176">
        <v>1.1000000000000001</v>
      </c>
    </row>
    <row r="1859" spans="1:30" x14ac:dyDescent="0.35">
      <c r="A1859" t="s">
        <v>482</v>
      </c>
      <c r="B1859">
        <v>1100</v>
      </c>
      <c r="C1859" t="s">
        <v>4706</v>
      </c>
      <c r="D1859">
        <v>50704</v>
      </c>
      <c r="E1859" t="s">
        <v>752</v>
      </c>
      <c r="F1859" t="s">
        <v>3812</v>
      </c>
      <c r="H1859">
        <v>1.7</v>
      </c>
      <c r="I1859">
        <v>1.7</v>
      </c>
      <c r="K1859" t="s">
        <v>296</v>
      </c>
      <c r="L1859" t="s">
        <v>753</v>
      </c>
      <c r="M1859" t="s">
        <v>398</v>
      </c>
      <c r="N1859" t="s">
        <v>588</v>
      </c>
      <c r="O1859">
        <v>2</v>
      </c>
      <c r="P1859" t="s">
        <v>306</v>
      </c>
      <c r="Q1859" s="164">
        <v>31421</v>
      </c>
      <c r="R1859" s="164">
        <v>31656</v>
      </c>
      <c r="T1859" t="s">
        <v>754</v>
      </c>
      <c r="V1859" t="s">
        <v>755</v>
      </c>
      <c r="W1859" t="s">
        <v>4698</v>
      </c>
      <c r="X1859" t="s">
        <v>4699</v>
      </c>
      <c r="Y1859" t="s">
        <v>4700</v>
      </c>
      <c r="Z1859" t="s">
        <v>4707</v>
      </c>
      <c r="AC1859" t="s">
        <v>366</v>
      </c>
      <c r="AD1859" s="176">
        <v>1.1000000000000001</v>
      </c>
    </row>
    <row r="1860" spans="1:30" x14ac:dyDescent="0.35">
      <c r="A1860" t="s">
        <v>447</v>
      </c>
      <c r="B1860">
        <v>1092</v>
      </c>
      <c r="C1860" t="s">
        <v>4697</v>
      </c>
      <c r="D1860">
        <v>50704</v>
      </c>
      <c r="E1860" t="s">
        <v>752</v>
      </c>
      <c r="F1860" t="s">
        <v>3812</v>
      </c>
      <c r="H1860">
        <v>1.7</v>
      </c>
      <c r="I1860">
        <v>1.7</v>
      </c>
      <c r="K1860" t="s">
        <v>404</v>
      </c>
      <c r="L1860" t="s">
        <v>753</v>
      </c>
      <c r="M1860" t="s">
        <v>398</v>
      </c>
      <c r="N1860" t="s">
        <v>588</v>
      </c>
      <c r="O1860">
        <v>2</v>
      </c>
      <c r="P1860" t="s">
        <v>306</v>
      </c>
      <c r="Q1860" s="164">
        <v>31786</v>
      </c>
      <c r="R1860" s="164">
        <v>32021</v>
      </c>
      <c r="S1860" s="164">
        <v>41153</v>
      </c>
      <c r="T1860" t="s">
        <v>754</v>
      </c>
      <c r="V1860" t="s">
        <v>755</v>
      </c>
      <c r="W1860" t="s">
        <v>4698</v>
      </c>
      <c r="X1860" t="s">
        <v>4699</v>
      </c>
      <c r="Y1860" t="s">
        <v>4700</v>
      </c>
      <c r="Z1860" t="s">
        <v>4708</v>
      </c>
      <c r="AC1860" t="s">
        <v>366</v>
      </c>
      <c r="AD1860" s="176">
        <v>1.1000000000000001</v>
      </c>
    </row>
    <row r="1861" spans="1:30" x14ac:dyDescent="0.35">
      <c r="A1861" t="s">
        <v>419</v>
      </c>
      <c r="B1861">
        <v>1090</v>
      </c>
      <c r="C1861" t="s">
        <v>4709</v>
      </c>
      <c r="D1861">
        <v>50704</v>
      </c>
      <c r="E1861" t="s">
        <v>752</v>
      </c>
      <c r="F1861" t="s">
        <v>3812</v>
      </c>
      <c r="H1861">
        <v>1.7</v>
      </c>
      <c r="I1861">
        <v>1.7</v>
      </c>
      <c r="K1861" t="s">
        <v>404</v>
      </c>
      <c r="L1861" t="s">
        <v>753</v>
      </c>
      <c r="M1861" t="s">
        <v>398</v>
      </c>
      <c r="N1861" t="s">
        <v>588</v>
      </c>
      <c r="O1861">
        <v>2</v>
      </c>
      <c r="P1861" t="s">
        <v>306</v>
      </c>
      <c r="Q1861" s="164">
        <v>32517</v>
      </c>
      <c r="R1861" s="164">
        <v>32752</v>
      </c>
      <c r="S1861" s="164">
        <v>40787</v>
      </c>
      <c r="T1861" t="s">
        <v>754</v>
      </c>
      <c r="V1861" t="s">
        <v>755</v>
      </c>
      <c r="W1861" t="s">
        <v>4698</v>
      </c>
      <c r="X1861" t="s">
        <v>4699</v>
      </c>
      <c r="Y1861" t="s">
        <v>4700</v>
      </c>
      <c r="Z1861" t="s">
        <v>4710</v>
      </c>
      <c r="AC1861" t="s">
        <v>366</v>
      </c>
      <c r="AD1861" s="176">
        <v>1.1000000000000001</v>
      </c>
    </row>
    <row r="1862" spans="1:30" x14ac:dyDescent="0.35">
      <c r="A1862" t="s">
        <v>438</v>
      </c>
      <c r="B1862">
        <v>1137</v>
      </c>
      <c r="C1862" t="s">
        <v>4711</v>
      </c>
      <c r="D1862">
        <v>50704</v>
      </c>
      <c r="E1862" t="s">
        <v>752</v>
      </c>
      <c r="F1862" t="s">
        <v>3812</v>
      </c>
      <c r="H1862">
        <v>1.7</v>
      </c>
      <c r="I1862">
        <v>1.7</v>
      </c>
      <c r="K1862" t="s">
        <v>296</v>
      </c>
      <c r="L1862" t="s">
        <v>753</v>
      </c>
      <c r="M1862" t="s">
        <v>398</v>
      </c>
      <c r="N1862" t="s">
        <v>588</v>
      </c>
      <c r="O1862">
        <v>2</v>
      </c>
      <c r="P1862" t="s">
        <v>306</v>
      </c>
      <c r="Q1862" t="s">
        <v>1701</v>
      </c>
      <c r="R1862" s="164">
        <v>35309</v>
      </c>
      <c r="T1862" t="s">
        <v>754</v>
      </c>
      <c r="V1862" t="s">
        <v>755</v>
      </c>
      <c r="W1862" t="s">
        <v>4698</v>
      </c>
      <c r="X1862" t="s">
        <v>4699</v>
      </c>
      <c r="Y1862" t="s">
        <v>4700</v>
      </c>
      <c r="Z1862" t="s">
        <v>4712</v>
      </c>
      <c r="AA1862" t="s">
        <v>1</v>
      </c>
      <c r="AC1862" t="s">
        <v>366</v>
      </c>
      <c r="AD1862" s="176">
        <v>1.1000000000000001</v>
      </c>
    </row>
    <row r="1863" spans="1:30" x14ac:dyDescent="0.35">
      <c r="A1863" t="s">
        <v>454</v>
      </c>
      <c r="B1863">
        <v>1215</v>
      </c>
      <c r="C1863" t="s">
        <v>4713</v>
      </c>
      <c r="D1863">
        <v>50705</v>
      </c>
      <c r="E1863" t="s">
        <v>4714</v>
      </c>
      <c r="F1863" t="s">
        <v>3812</v>
      </c>
      <c r="H1863">
        <v>1.1000000000000001</v>
      </c>
      <c r="I1863">
        <v>1.8</v>
      </c>
      <c r="K1863" t="s">
        <v>296</v>
      </c>
      <c r="L1863" t="s">
        <v>753</v>
      </c>
      <c r="M1863" t="s">
        <v>398</v>
      </c>
      <c r="N1863" t="s">
        <v>766</v>
      </c>
      <c r="O1863">
        <v>2</v>
      </c>
      <c r="P1863" t="s">
        <v>306</v>
      </c>
      <c r="Q1863" s="164">
        <v>38778</v>
      </c>
      <c r="R1863" s="164">
        <v>38961</v>
      </c>
      <c r="T1863" t="s">
        <v>4715</v>
      </c>
      <c r="V1863" t="s">
        <v>4716</v>
      </c>
      <c r="W1863" t="s">
        <v>4717</v>
      </c>
      <c r="X1863" t="s">
        <v>4714</v>
      </c>
      <c r="Y1863" t="s">
        <v>4716</v>
      </c>
      <c r="Z1863" t="s">
        <v>4718</v>
      </c>
      <c r="AC1863" t="s">
        <v>366</v>
      </c>
      <c r="AD1863" s="176">
        <v>1.1000000000000001</v>
      </c>
    </row>
    <row r="1864" spans="1:30" x14ac:dyDescent="0.35">
      <c r="A1864" t="s">
        <v>454</v>
      </c>
      <c r="B1864">
        <v>1216</v>
      </c>
      <c r="C1864" t="s">
        <v>4719</v>
      </c>
      <c r="D1864">
        <v>50705</v>
      </c>
      <c r="E1864" t="s">
        <v>4714</v>
      </c>
      <c r="F1864" t="s">
        <v>3812</v>
      </c>
      <c r="H1864">
        <v>1.1000000000000001</v>
      </c>
      <c r="I1864">
        <v>1.8</v>
      </c>
      <c r="K1864" t="s">
        <v>295</v>
      </c>
      <c r="L1864" t="s">
        <v>753</v>
      </c>
      <c r="M1864" t="s">
        <v>398</v>
      </c>
      <c r="N1864" t="s">
        <v>766</v>
      </c>
      <c r="O1864">
        <v>2</v>
      </c>
      <c r="P1864" t="s">
        <v>1</v>
      </c>
      <c r="Q1864" s="164">
        <v>30690</v>
      </c>
      <c r="R1864" s="164">
        <v>30926</v>
      </c>
      <c r="S1864" s="164">
        <v>33117</v>
      </c>
      <c r="T1864" t="s">
        <v>4715</v>
      </c>
      <c r="V1864" t="s">
        <v>4716</v>
      </c>
      <c r="W1864" t="s">
        <v>4717</v>
      </c>
      <c r="X1864" t="s">
        <v>4714</v>
      </c>
      <c r="Y1864" t="s">
        <v>4716</v>
      </c>
      <c r="Z1864" t="s">
        <v>4720</v>
      </c>
      <c r="AC1864" t="s">
        <v>366</v>
      </c>
      <c r="AD1864" s="176">
        <v>1.1000000000000001</v>
      </c>
    </row>
    <row r="1865" spans="1:30" x14ac:dyDescent="0.35">
      <c r="A1865" t="s">
        <v>291</v>
      </c>
      <c r="B1865">
        <v>1050</v>
      </c>
      <c r="C1865" t="s">
        <v>4721</v>
      </c>
      <c r="D1865">
        <v>50705</v>
      </c>
      <c r="E1865" t="s">
        <v>4714</v>
      </c>
      <c r="F1865" t="s">
        <v>3812</v>
      </c>
      <c r="H1865">
        <v>1.1000000000000001</v>
      </c>
      <c r="I1865">
        <v>1.8</v>
      </c>
      <c r="K1865" t="s">
        <v>296</v>
      </c>
      <c r="L1865" t="s">
        <v>753</v>
      </c>
      <c r="M1865" t="s">
        <v>398</v>
      </c>
      <c r="N1865" t="s">
        <v>766</v>
      </c>
      <c r="O1865">
        <v>2</v>
      </c>
      <c r="P1865" t="s">
        <v>1</v>
      </c>
      <c r="Q1865" s="164">
        <v>34708</v>
      </c>
      <c r="R1865" s="164">
        <v>34943</v>
      </c>
      <c r="T1865" t="s">
        <v>4715</v>
      </c>
      <c r="V1865" t="s">
        <v>4716</v>
      </c>
      <c r="W1865" t="s">
        <v>4717</v>
      </c>
      <c r="X1865" t="s">
        <v>4714</v>
      </c>
      <c r="Y1865" t="s">
        <v>4716</v>
      </c>
      <c r="Z1865" t="s">
        <v>4722</v>
      </c>
      <c r="AC1865" t="s">
        <v>366</v>
      </c>
      <c r="AD1865" s="176">
        <v>1.1000000000000001</v>
      </c>
    </row>
    <row r="1866" spans="1:30" x14ac:dyDescent="0.35">
      <c r="A1866" t="s">
        <v>305</v>
      </c>
      <c r="B1866">
        <v>1111</v>
      </c>
      <c r="C1866" t="s">
        <v>4713</v>
      </c>
      <c r="D1866">
        <v>50705</v>
      </c>
      <c r="E1866" t="s">
        <v>4714</v>
      </c>
      <c r="F1866" t="s">
        <v>3812</v>
      </c>
      <c r="H1866">
        <v>1.1000000000000001</v>
      </c>
      <c r="I1866">
        <v>1.8</v>
      </c>
      <c r="K1866" t="s">
        <v>296</v>
      </c>
      <c r="L1866" t="s">
        <v>753</v>
      </c>
      <c r="M1866" t="s">
        <v>398</v>
      </c>
      <c r="N1866" t="s">
        <v>766</v>
      </c>
      <c r="O1866">
        <v>2</v>
      </c>
      <c r="P1866" t="s">
        <v>306</v>
      </c>
      <c r="Q1866" s="164">
        <v>31421</v>
      </c>
      <c r="R1866" s="164">
        <v>31656</v>
      </c>
      <c r="T1866" t="s">
        <v>4715</v>
      </c>
      <c r="V1866" t="s">
        <v>4716</v>
      </c>
      <c r="W1866" t="s">
        <v>4717</v>
      </c>
      <c r="X1866" t="s">
        <v>4714</v>
      </c>
      <c r="Y1866" t="s">
        <v>4716</v>
      </c>
      <c r="Z1866" t="s">
        <v>4723</v>
      </c>
      <c r="AC1866" t="s">
        <v>366</v>
      </c>
      <c r="AD1866" s="176">
        <v>1.1000000000000001</v>
      </c>
    </row>
    <row r="1867" spans="1:30" x14ac:dyDescent="0.35">
      <c r="A1867" t="s">
        <v>305</v>
      </c>
      <c r="B1867">
        <v>1112</v>
      </c>
      <c r="C1867" t="s">
        <v>4719</v>
      </c>
      <c r="D1867">
        <v>50705</v>
      </c>
      <c r="E1867" t="s">
        <v>4714</v>
      </c>
      <c r="F1867" t="s">
        <v>3812</v>
      </c>
      <c r="H1867">
        <v>1.1000000000000001</v>
      </c>
      <c r="I1867">
        <v>1.8</v>
      </c>
      <c r="K1867" t="s">
        <v>295</v>
      </c>
      <c r="L1867" t="s">
        <v>753</v>
      </c>
      <c r="M1867" t="s">
        <v>398</v>
      </c>
      <c r="N1867" t="s">
        <v>766</v>
      </c>
      <c r="O1867">
        <v>2</v>
      </c>
      <c r="P1867" t="s">
        <v>1</v>
      </c>
      <c r="Q1867" s="164">
        <v>31421</v>
      </c>
      <c r="R1867" s="164">
        <v>31656</v>
      </c>
      <c r="S1867" s="164">
        <v>34943</v>
      </c>
      <c r="T1867" t="s">
        <v>4715</v>
      </c>
      <c r="V1867" t="s">
        <v>4716</v>
      </c>
      <c r="W1867" t="s">
        <v>4717</v>
      </c>
      <c r="X1867" t="s">
        <v>4714</v>
      </c>
      <c r="Y1867" t="s">
        <v>4716</v>
      </c>
      <c r="Z1867" t="s">
        <v>4724</v>
      </c>
      <c r="AC1867" t="s">
        <v>366</v>
      </c>
      <c r="AD1867" s="176">
        <v>1.1000000000000001</v>
      </c>
    </row>
    <row r="1868" spans="1:30" x14ac:dyDescent="0.35">
      <c r="A1868" t="s">
        <v>317</v>
      </c>
      <c r="B1868">
        <v>1107</v>
      </c>
      <c r="C1868" t="s">
        <v>4713</v>
      </c>
      <c r="D1868">
        <v>50705</v>
      </c>
      <c r="E1868" t="s">
        <v>4714</v>
      </c>
      <c r="F1868" t="s">
        <v>3812</v>
      </c>
      <c r="H1868">
        <v>1.1000000000000001</v>
      </c>
      <c r="I1868">
        <v>1.8</v>
      </c>
      <c r="K1868" t="s">
        <v>296</v>
      </c>
      <c r="L1868" t="s">
        <v>753</v>
      </c>
      <c r="M1868" t="s">
        <v>398</v>
      </c>
      <c r="N1868" t="s">
        <v>766</v>
      </c>
      <c r="O1868">
        <v>2</v>
      </c>
      <c r="P1868" t="s">
        <v>306</v>
      </c>
      <c r="Q1868" s="164">
        <v>33978</v>
      </c>
      <c r="R1868" s="164">
        <v>34213</v>
      </c>
      <c r="T1868" t="s">
        <v>4715</v>
      </c>
      <c r="V1868" t="s">
        <v>4716</v>
      </c>
      <c r="W1868" t="s">
        <v>4717</v>
      </c>
      <c r="X1868" t="s">
        <v>4714</v>
      </c>
      <c r="Y1868" t="s">
        <v>4716</v>
      </c>
      <c r="Z1868" t="s">
        <v>4725</v>
      </c>
      <c r="AC1868" t="s">
        <v>366</v>
      </c>
      <c r="AD1868" s="176">
        <v>1.1000000000000001</v>
      </c>
    </row>
    <row r="1869" spans="1:30" x14ac:dyDescent="0.35">
      <c r="A1869" t="s">
        <v>408</v>
      </c>
      <c r="B1869">
        <v>1035</v>
      </c>
      <c r="C1869" t="s">
        <v>4713</v>
      </c>
      <c r="D1869">
        <v>50705</v>
      </c>
      <c r="E1869" t="s">
        <v>4714</v>
      </c>
      <c r="F1869" t="s">
        <v>3812</v>
      </c>
      <c r="H1869">
        <v>1.1000000000000001</v>
      </c>
      <c r="I1869">
        <v>1.8</v>
      </c>
      <c r="K1869" t="s">
        <v>296</v>
      </c>
      <c r="L1869" t="s">
        <v>410</v>
      </c>
      <c r="M1869" t="s">
        <v>398</v>
      </c>
      <c r="N1869" t="s">
        <v>766</v>
      </c>
      <c r="O1869">
        <v>2</v>
      </c>
      <c r="P1869" t="s">
        <v>306</v>
      </c>
      <c r="Q1869" s="164">
        <v>38874</v>
      </c>
      <c r="R1869" s="164">
        <v>38874</v>
      </c>
      <c r="T1869" t="s">
        <v>4715</v>
      </c>
      <c r="V1869" t="s">
        <v>4716</v>
      </c>
      <c r="W1869" t="s">
        <v>4717</v>
      </c>
      <c r="X1869" t="s">
        <v>4714</v>
      </c>
      <c r="Y1869" t="s">
        <v>4716</v>
      </c>
      <c r="Z1869" t="s">
        <v>4726</v>
      </c>
      <c r="AC1869" t="s">
        <v>366</v>
      </c>
      <c r="AD1869" s="176">
        <v>1.1000000000000001</v>
      </c>
    </row>
    <row r="1870" spans="1:30" x14ac:dyDescent="0.35">
      <c r="A1870" t="s">
        <v>324</v>
      </c>
      <c r="B1870">
        <v>1272</v>
      </c>
      <c r="C1870" t="s">
        <v>4713</v>
      </c>
      <c r="D1870">
        <v>50705</v>
      </c>
      <c r="E1870" t="s">
        <v>4714</v>
      </c>
      <c r="F1870" t="s">
        <v>3812</v>
      </c>
      <c r="H1870">
        <v>1.1000000000000001</v>
      </c>
      <c r="I1870">
        <v>1.8</v>
      </c>
      <c r="K1870" t="s">
        <v>843</v>
      </c>
      <c r="L1870" t="s">
        <v>753</v>
      </c>
      <c r="M1870" t="s">
        <v>398</v>
      </c>
      <c r="N1870" t="s">
        <v>766</v>
      </c>
      <c r="O1870">
        <v>2</v>
      </c>
      <c r="P1870" t="s">
        <v>306</v>
      </c>
      <c r="Q1870" s="164">
        <v>40917</v>
      </c>
      <c r="R1870" s="164">
        <v>41153</v>
      </c>
      <c r="T1870" t="s">
        <v>4715</v>
      </c>
      <c r="V1870" t="s">
        <v>4716</v>
      </c>
      <c r="W1870" t="s">
        <v>4717</v>
      </c>
      <c r="X1870" t="s">
        <v>4714</v>
      </c>
      <c r="Y1870" t="s">
        <v>4716</v>
      </c>
      <c r="Z1870" t="s">
        <v>4727</v>
      </c>
      <c r="AA1870" t="s">
        <v>1</v>
      </c>
      <c r="AC1870" t="s">
        <v>366</v>
      </c>
      <c r="AD1870" s="176">
        <v>1.1000000000000001</v>
      </c>
    </row>
    <row r="1871" spans="1:30" x14ac:dyDescent="0.35">
      <c r="A1871" t="s">
        <v>482</v>
      </c>
      <c r="B1871">
        <v>1231</v>
      </c>
      <c r="C1871" t="s">
        <v>4713</v>
      </c>
      <c r="D1871">
        <v>50705</v>
      </c>
      <c r="E1871" t="s">
        <v>4714</v>
      </c>
      <c r="F1871" t="s">
        <v>3812</v>
      </c>
      <c r="H1871">
        <v>1.1000000000000001</v>
      </c>
      <c r="I1871">
        <v>1.8</v>
      </c>
      <c r="K1871" t="s">
        <v>296</v>
      </c>
      <c r="L1871" t="s">
        <v>753</v>
      </c>
      <c r="M1871" t="s">
        <v>398</v>
      </c>
      <c r="N1871" t="s">
        <v>766</v>
      </c>
      <c r="O1871">
        <v>2</v>
      </c>
      <c r="P1871" t="s">
        <v>306</v>
      </c>
      <c r="Q1871" t="s">
        <v>485</v>
      </c>
      <c r="R1871" s="164">
        <v>40909</v>
      </c>
      <c r="T1871" t="s">
        <v>4715</v>
      </c>
      <c r="V1871" t="s">
        <v>4716</v>
      </c>
      <c r="W1871" t="s">
        <v>4717</v>
      </c>
      <c r="X1871" t="s">
        <v>4714</v>
      </c>
      <c r="Y1871" t="s">
        <v>4716</v>
      </c>
      <c r="Z1871" t="s">
        <v>4728</v>
      </c>
      <c r="AC1871" t="s">
        <v>366</v>
      </c>
      <c r="AD1871" s="176">
        <v>1.1000000000000001</v>
      </c>
    </row>
    <row r="1872" spans="1:30" x14ac:dyDescent="0.35">
      <c r="A1872" t="s">
        <v>584</v>
      </c>
      <c r="B1872">
        <v>1307</v>
      </c>
      <c r="C1872" t="s">
        <v>4713</v>
      </c>
      <c r="D1872">
        <v>50705</v>
      </c>
      <c r="E1872" t="s">
        <v>4714</v>
      </c>
      <c r="F1872" t="s">
        <v>3812</v>
      </c>
      <c r="H1872">
        <v>1.1000000000000001</v>
      </c>
      <c r="I1872">
        <v>1.8</v>
      </c>
      <c r="K1872" t="s">
        <v>296</v>
      </c>
      <c r="L1872" t="s">
        <v>753</v>
      </c>
      <c r="M1872" t="s">
        <v>398</v>
      </c>
      <c r="N1872" t="s">
        <v>766</v>
      </c>
      <c r="O1872">
        <v>2</v>
      </c>
      <c r="P1872" t="s">
        <v>306</v>
      </c>
      <c r="Q1872" t="s">
        <v>4729</v>
      </c>
      <c r="R1872" s="164">
        <v>39692</v>
      </c>
      <c r="T1872" t="s">
        <v>4715</v>
      </c>
      <c r="V1872" t="s">
        <v>4716</v>
      </c>
      <c r="W1872" t="s">
        <v>4717</v>
      </c>
      <c r="X1872" t="s">
        <v>4714</v>
      </c>
      <c r="Y1872" t="s">
        <v>4716</v>
      </c>
      <c r="Z1872" t="s">
        <v>4730</v>
      </c>
      <c r="AC1872" t="s">
        <v>366</v>
      </c>
      <c r="AD1872" s="176">
        <v>1.1000000000000001</v>
      </c>
    </row>
    <row r="1873" spans="1:30" x14ac:dyDescent="0.35">
      <c r="A1873" t="s">
        <v>375</v>
      </c>
      <c r="B1873">
        <v>1051</v>
      </c>
      <c r="C1873" t="s">
        <v>4721</v>
      </c>
      <c r="D1873">
        <v>50705</v>
      </c>
      <c r="E1873" t="s">
        <v>4714</v>
      </c>
      <c r="F1873" t="s">
        <v>3812</v>
      </c>
      <c r="H1873">
        <v>1.1000000000000001</v>
      </c>
      <c r="I1873">
        <v>1.8</v>
      </c>
      <c r="K1873" t="s">
        <v>296</v>
      </c>
      <c r="L1873" t="s">
        <v>753</v>
      </c>
      <c r="M1873" t="s">
        <v>398</v>
      </c>
      <c r="N1873" t="s">
        <v>766</v>
      </c>
      <c r="O1873">
        <v>2</v>
      </c>
      <c r="P1873" t="s">
        <v>1</v>
      </c>
      <c r="Q1873" s="164">
        <v>32882</v>
      </c>
      <c r="R1873" s="164">
        <v>33117</v>
      </c>
      <c r="T1873" t="s">
        <v>4715</v>
      </c>
      <c r="V1873" t="s">
        <v>4716</v>
      </c>
      <c r="W1873" t="s">
        <v>4717</v>
      </c>
      <c r="X1873" t="s">
        <v>4714</v>
      </c>
      <c r="Y1873" t="s">
        <v>4716</v>
      </c>
      <c r="Z1873" t="s">
        <v>4731</v>
      </c>
      <c r="AA1873" t="s">
        <v>1</v>
      </c>
      <c r="AC1873" t="s">
        <v>366</v>
      </c>
      <c r="AD1873" s="176">
        <v>1.1000000000000001</v>
      </c>
    </row>
    <row r="1874" spans="1:30" x14ac:dyDescent="0.35">
      <c r="A1874" t="s">
        <v>434</v>
      </c>
      <c r="B1874">
        <v>1056</v>
      </c>
      <c r="C1874" t="s">
        <v>4719</v>
      </c>
      <c r="D1874">
        <v>50705</v>
      </c>
      <c r="E1874" t="s">
        <v>4714</v>
      </c>
      <c r="F1874" t="s">
        <v>3812</v>
      </c>
      <c r="H1874">
        <v>1.1000000000000001</v>
      </c>
      <c r="I1874">
        <v>1.8</v>
      </c>
      <c r="K1874" t="s">
        <v>404</v>
      </c>
      <c r="L1874" t="s">
        <v>753</v>
      </c>
      <c r="M1874" t="s">
        <v>398</v>
      </c>
      <c r="N1874" t="s">
        <v>766</v>
      </c>
      <c r="O1874">
        <v>2</v>
      </c>
      <c r="P1874" t="s">
        <v>306</v>
      </c>
      <c r="Q1874" s="164">
        <v>33247</v>
      </c>
      <c r="R1874" s="164">
        <v>33482</v>
      </c>
      <c r="S1874" s="164">
        <v>40148</v>
      </c>
      <c r="T1874" t="s">
        <v>4715</v>
      </c>
      <c r="V1874" t="s">
        <v>4716</v>
      </c>
      <c r="W1874" t="s">
        <v>4717</v>
      </c>
      <c r="X1874" t="s">
        <v>4714</v>
      </c>
      <c r="Y1874" t="s">
        <v>4716</v>
      </c>
      <c r="Z1874" t="s">
        <v>4732</v>
      </c>
      <c r="AC1874" t="s">
        <v>366</v>
      </c>
      <c r="AD1874" s="176">
        <v>1.1000000000000001</v>
      </c>
    </row>
    <row r="1875" spans="1:30" x14ac:dyDescent="0.35">
      <c r="A1875" t="s">
        <v>403</v>
      </c>
      <c r="B1875">
        <v>1100</v>
      </c>
      <c r="C1875" t="s">
        <v>4713</v>
      </c>
      <c r="D1875">
        <v>50705</v>
      </c>
      <c r="E1875" t="s">
        <v>4714</v>
      </c>
      <c r="F1875" t="s">
        <v>3812</v>
      </c>
      <c r="H1875">
        <v>1.1000000000000001</v>
      </c>
      <c r="I1875">
        <v>1.8</v>
      </c>
      <c r="K1875" t="s">
        <v>296</v>
      </c>
      <c r="L1875" t="s">
        <v>753</v>
      </c>
      <c r="M1875" t="s">
        <v>398</v>
      </c>
      <c r="N1875" t="s">
        <v>766</v>
      </c>
      <c r="O1875">
        <v>2</v>
      </c>
      <c r="P1875" t="s">
        <v>306</v>
      </c>
      <c r="Q1875" s="164">
        <v>36169</v>
      </c>
      <c r="R1875" s="164">
        <v>36404</v>
      </c>
      <c r="T1875" t="s">
        <v>4715</v>
      </c>
      <c r="V1875" t="s">
        <v>4716</v>
      </c>
      <c r="W1875" t="s">
        <v>4717</v>
      </c>
      <c r="X1875" t="s">
        <v>4714</v>
      </c>
      <c r="Y1875" t="s">
        <v>4716</v>
      </c>
      <c r="Z1875" t="s">
        <v>4733</v>
      </c>
      <c r="AC1875" t="s">
        <v>366</v>
      </c>
      <c r="AD1875" s="176">
        <v>1.1000000000000001</v>
      </c>
    </row>
    <row r="1876" spans="1:30" x14ac:dyDescent="0.35">
      <c r="A1876" t="s">
        <v>447</v>
      </c>
      <c r="B1876">
        <v>1256</v>
      </c>
      <c r="C1876" t="s">
        <v>4713</v>
      </c>
      <c r="D1876">
        <v>50705</v>
      </c>
      <c r="E1876" t="s">
        <v>4714</v>
      </c>
      <c r="F1876" t="s">
        <v>3812</v>
      </c>
      <c r="H1876">
        <v>1.1000000000000001</v>
      </c>
      <c r="I1876">
        <v>1.8</v>
      </c>
      <c r="K1876" t="s">
        <v>0</v>
      </c>
      <c r="L1876" t="s">
        <v>753</v>
      </c>
      <c r="M1876" t="s">
        <v>398</v>
      </c>
      <c r="N1876" t="s">
        <v>766</v>
      </c>
      <c r="O1876">
        <v>2</v>
      </c>
      <c r="P1876" t="s">
        <v>306</v>
      </c>
      <c r="Q1876" t="s">
        <v>485</v>
      </c>
      <c r="R1876" s="164">
        <v>41153</v>
      </c>
      <c r="T1876" t="s">
        <v>4715</v>
      </c>
      <c r="V1876" t="s">
        <v>4716</v>
      </c>
      <c r="W1876" t="s">
        <v>4717</v>
      </c>
      <c r="X1876" t="s">
        <v>4714</v>
      </c>
      <c r="Y1876" t="s">
        <v>4716</v>
      </c>
      <c r="Z1876" t="s">
        <v>4734</v>
      </c>
      <c r="AC1876" t="s">
        <v>366</v>
      </c>
      <c r="AD1876" s="176">
        <v>1.1000000000000001</v>
      </c>
    </row>
    <row r="1877" spans="1:30" x14ac:dyDescent="0.35">
      <c r="A1877" t="s">
        <v>494</v>
      </c>
      <c r="B1877">
        <v>1136</v>
      </c>
      <c r="C1877" t="s">
        <v>4713</v>
      </c>
      <c r="D1877">
        <v>50705</v>
      </c>
      <c r="E1877" t="s">
        <v>4714</v>
      </c>
      <c r="F1877" t="s">
        <v>3812</v>
      </c>
      <c r="H1877">
        <v>1.1000000000000001</v>
      </c>
      <c r="I1877">
        <v>1.8</v>
      </c>
      <c r="K1877" t="s">
        <v>296</v>
      </c>
      <c r="L1877" t="s">
        <v>753</v>
      </c>
      <c r="M1877" t="s">
        <v>398</v>
      </c>
      <c r="N1877" t="s">
        <v>766</v>
      </c>
      <c r="O1877">
        <v>2</v>
      </c>
      <c r="P1877" t="s">
        <v>306</v>
      </c>
      <c r="Q1877" s="164">
        <v>34704</v>
      </c>
      <c r="R1877" s="164">
        <v>34820</v>
      </c>
      <c r="T1877" t="s">
        <v>4715</v>
      </c>
      <c r="V1877" t="s">
        <v>4716</v>
      </c>
      <c r="W1877" t="s">
        <v>4717</v>
      </c>
      <c r="X1877" t="s">
        <v>4714</v>
      </c>
      <c r="Y1877" t="s">
        <v>4716</v>
      </c>
      <c r="Z1877" t="s">
        <v>4735</v>
      </c>
      <c r="AC1877" t="s">
        <v>366</v>
      </c>
      <c r="AD1877" s="176">
        <v>1.1000000000000001</v>
      </c>
    </row>
    <row r="1878" spans="1:30" x14ac:dyDescent="0.35">
      <c r="A1878" t="s">
        <v>414</v>
      </c>
      <c r="B1878">
        <v>2001</v>
      </c>
      <c r="C1878" t="s">
        <v>4736</v>
      </c>
      <c r="D1878">
        <v>50705</v>
      </c>
      <c r="E1878" t="s">
        <v>4714</v>
      </c>
      <c r="F1878" t="s">
        <v>3812</v>
      </c>
      <c r="H1878">
        <v>1.1000000000000001</v>
      </c>
      <c r="I1878">
        <v>1.8</v>
      </c>
      <c r="K1878" t="s">
        <v>404</v>
      </c>
      <c r="L1878" t="s">
        <v>753</v>
      </c>
      <c r="M1878" t="s">
        <v>398</v>
      </c>
      <c r="N1878" t="s">
        <v>766</v>
      </c>
      <c r="O1878">
        <v>2</v>
      </c>
      <c r="P1878" t="s">
        <v>306</v>
      </c>
      <c r="Q1878" s="164">
        <v>34708</v>
      </c>
      <c r="R1878" s="164">
        <v>34943</v>
      </c>
      <c r="S1878" s="164">
        <v>39190</v>
      </c>
      <c r="T1878" t="s">
        <v>4715</v>
      </c>
      <c r="V1878" t="s">
        <v>4716</v>
      </c>
      <c r="W1878" t="s">
        <v>4717</v>
      </c>
      <c r="X1878" t="s">
        <v>4714</v>
      </c>
      <c r="Y1878" t="s">
        <v>4716</v>
      </c>
      <c r="Z1878" t="s">
        <v>4737</v>
      </c>
      <c r="AC1878" t="s">
        <v>366</v>
      </c>
      <c r="AD1878" s="176">
        <v>1.1000000000000001</v>
      </c>
    </row>
    <row r="1879" spans="1:30" x14ac:dyDescent="0.35">
      <c r="A1879" t="s">
        <v>419</v>
      </c>
      <c r="B1879">
        <v>1082</v>
      </c>
      <c r="C1879" t="s">
        <v>4719</v>
      </c>
      <c r="D1879">
        <v>50705</v>
      </c>
      <c r="E1879" t="s">
        <v>4714</v>
      </c>
      <c r="F1879" t="s">
        <v>3812</v>
      </c>
      <c r="H1879">
        <v>1.1000000000000001</v>
      </c>
      <c r="I1879">
        <v>1.8</v>
      </c>
      <c r="K1879" t="s">
        <v>404</v>
      </c>
      <c r="L1879" t="s">
        <v>753</v>
      </c>
      <c r="M1879" t="s">
        <v>398</v>
      </c>
      <c r="N1879" t="s">
        <v>766</v>
      </c>
      <c r="O1879">
        <v>2</v>
      </c>
      <c r="P1879" t="s">
        <v>306</v>
      </c>
      <c r="Q1879" s="164">
        <v>32151</v>
      </c>
      <c r="R1879" s="164">
        <v>32387</v>
      </c>
      <c r="S1879" s="164">
        <v>38231</v>
      </c>
      <c r="T1879" t="s">
        <v>4715</v>
      </c>
      <c r="V1879" t="s">
        <v>4716</v>
      </c>
      <c r="W1879" t="s">
        <v>4717</v>
      </c>
      <c r="X1879" t="s">
        <v>4714</v>
      </c>
      <c r="Y1879" t="s">
        <v>4716</v>
      </c>
      <c r="Z1879" t="s">
        <v>4738</v>
      </c>
      <c r="AC1879" t="s">
        <v>366</v>
      </c>
      <c r="AD1879" s="176">
        <v>1.1000000000000001</v>
      </c>
    </row>
    <row r="1880" spans="1:30" x14ac:dyDescent="0.35">
      <c r="A1880" t="s">
        <v>711</v>
      </c>
      <c r="B1880">
        <v>1019</v>
      </c>
      <c r="C1880" t="s">
        <v>4713</v>
      </c>
      <c r="D1880">
        <v>50705</v>
      </c>
      <c r="E1880" t="s">
        <v>4714</v>
      </c>
      <c r="F1880" t="s">
        <v>3812</v>
      </c>
      <c r="H1880">
        <v>1.1000000000000001</v>
      </c>
      <c r="I1880">
        <v>1.8</v>
      </c>
      <c r="K1880" t="s">
        <v>296</v>
      </c>
      <c r="L1880" t="s">
        <v>410</v>
      </c>
      <c r="M1880" t="s">
        <v>398</v>
      </c>
      <c r="N1880" t="s">
        <v>766</v>
      </c>
      <c r="O1880">
        <v>2</v>
      </c>
      <c r="P1880" t="s">
        <v>306</v>
      </c>
      <c r="Q1880" t="s">
        <v>786</v>
      </c>
      <c r="R1880" s="164">
        <v>34392</v>
      </c>
      <c r="T1880" t="s">
        <v>4715</v>
      </c>
      <c r="V1880" t="s">
        <v>4716</v>
      </c>
      <c r="W1880" t="s">
        <v>4717</v>
      </c>
      <c r="X1880" t="s">
        <v>4714</v>
      </c>
      <c r="Y1880" t="s">
        <v>4716</v>
      </c>
      <c r="Z1880" t="s">
        <v>4739</v>
      </c>
      <c r="AC1880" t="s">
        <v>366</v>
      </c>
      <c r="AD1880" s="176">
        <v>1.1000000000000001</v>
      </c>
    </row>
    <row r="1881" spans="1:30" x14ac:dyDescent="0.35">
      <c r="A1881" t="s">
        <v>499</v>
      </c>
      <c r="B1881">
        <v>1020</v>
      </c>
      <c r="C1881" t="s">
        <v>4713</v>
      </c>
      <c r="D1881">
        <v>50705</v>
      </c>
      <c r="E1881" t="s">
        <v>4714</v>
      </c>
      <c r="F1881" t="s">
        <v>3812</v>
      </c>
      <c r="H1881">
        <v>1.1000000000000001</v>
      </c>
      <c r="I1881">
        <v>1.8</v>
      </c>
      <c r="K1881" t="s">
        <v>296</v>
      </c>
      <c r="L1881" t="s">
        <v>410</v>
      </c>
      <c r="M1881" t="s">
        <v>398</v>
      </c>
      <c r="N1881" t="s">
        <v>766</v>
      </c>
      <c r="O1881">
        <v>2</v>
      </c>
      <c r="P1881" t="s">
        <v>306</v>
      </c>
      <c r="Q1881" t="s">
        <v>4740</v>
      </c>
      <c r="R1881" s="164">
        <v>38744</v>
      </c>
      <c r="T1881" t="s">
        <v>4715</v>
      </c>
      <c r="V1881" t="s">
        <v>4716</v>
      </c>
      <c r="W1881" t="s">
        <v>4717</v>
      </c>
      <c r="X1881" t="s">
        <v>4714</v>
      </c>
      <c r="Y1881" t="s">
        <v>4716</v>
      </c>
      <c r="Z1881" t="s">
        <v>4741</v>
      </c>
      <c r="AC1881" t="s">
        <v>366</v>
      </c>
      <c r="AD1881" s="176">
        <v>1.1000000000000001</v>
      </c>
    </row>
    <row r="1882" spans="1:30" x14ac:dyDescent="0.35">
      <c r="A1882" t="s">
        <v>566</v>
      </c>
      <c r="B1882">
        <v>1090</v>
      </c>
      <c r="C1882" t="s">
        <v>4713</v>
      </c>
      <c r="D1882">
        <v>50705</v>
      </c>
      <c r="E1882" t="s">
        <v>4714</v>
      </c>
      <c r="F1882" t="s">
        <v>3812</v>
      </c>
      <c r="H1882">
        <v>1.1000000000000001</v>
      </c>
      <c r="I1882">
        <v>1.8</v>
      </c>
      <c r="K1882" t="s">
        <v>0</v>
      </c>
      <c r="L1882" t="s">
        <v>753</v>
      </c>
      <c r="M1882" t="s">
        <v>398</v>
      </c>
      <c r="N1882" t="s">
        <v>766</v>
      </c>
      <c r="O1882">
        <v>2</v>
      </c>
      <c r="P1882" t="s">
        <v>306</v>
      </c>
      <c r="Q1882" s="164">
        <v>38778</v>
      </c>
      <c r="R1882" s="164">
        <v>38961</v>
      </c>
      <c r="T1882" t="s">
        <v>4715</v>
      </c>
      <c r="V1882" t="s">
        <v>4716</v>
      </c>
      <c r="W1882" t="s">
        <v>4717</v>
      </c>
      <c r="X1882" t="s">
        <v>4714</v>
      </c>
      <c r="Y1882" t="s">
        <v>4716</v>
      </c>
      <c r="Z1882" t="s">
        <v>4742</v>
      </c>
      <c r="AC1882" t="s">
        <v>366</v>
      </c>
      <c r="AD1882" s="176">
        <v>1.1000000000000001</v>
      </c>
    </row>
    <row r="1883" spans="1:30" x14ac:dyDescent="0.35">
      <c r="A1883" t="s">
        <v>438</v>
      </c>
      <c r="B1883">
        <v>1209</v>
      </c>
      <c r="C1883" t="s">
        <v>4743</v>
      </c>
      <c r="D1883">
        <v>50705</v>
      </c>
      <c r="E1883" t="s">
        <v>4714</v>
      </c>
      <c r="F1883" t="s">
        <v>3812</v>
      </c>
      <c r="H1883">
        <v>1.1000000000000001</v>
      </c>
      <c r="I1883">
        <v>1.8</v>
      </c>
      <c r="K1883" t="s">
        <v>296</v>
      </c>
      <c r="L1883" t="s">
        <v>753</v>
      </c>
      <c r="M1883" t="s">
        <v>398</v>
      </c>
      <c r="N1883" t="s">
        <v>766</v>
      </c>
      <c r="O1883">
        <v>2</v>
      </c>
      <c r="P1883" t="s">
        <v>306</v>
      </c>
      <c r="Q1883" s="164">
        <v>40396</v>
      </c>
      <c r="R1883" s="164">
        <v>40422</v>
      </c>
      <c r="T1883" t="s">
        <v>4715</v>
      </c>
      <c r="V1883" t="s">
        <v>4716</v>
      </c>
      <c r="W1883" t="s">
        <v>4717</v>
      </c>
      <c r="X1883" t="s">
        <v>4714</v>
      </c>
      <c r="Y1883" t="s">
        <v>4716</v>
      </c>
      <c r="Z1883" t="s">
        <v>4744</v>
      </c>
      <c r="AC1883" t="s">
        <v>366</v>
      </c>
      <c r="AD1883" s="176">
        <v>1.1000000000000001</v>
      </c>
    </row>
    <row r="1884" spans="1:30" x14ac:dyDescent="0.35">
      <c r="A1884" t="s">
        <v>408</v>
      </c>
      <c r="B1884">
        <v>1270</v>
      </c>
      <c r="C1884" t="s">
        <v>4745</v>
      </c>
      <c r="D1884">
        <v>50707</v>
      </c>
      <c r="E1884" t="s">
        <v>4745</v>
      </c>
      <c r="F1884" t="s">
        <v>3812</v>
      </c>
      <c r="H1884">
        <v>1.8</v>
      </c>
      <c r="I1884">
        <v>1.2</v>
      </c>
      <c r="K1884" t="s">
        <v>296</v>
      </c>
      <c r="L1884" t="s">
        <v>753</v>
      </c>
      <c r="M1884" t="s">
        <v>398</v>
      </c>
      <c r="N1884" t="s">
        <v>747</v>
      </c>
      <c r="O1884">
        <v>2</v>
      </c>
      <c r="P1884" t="s">
        <v>306</v>
      </c>
      <c r="Q1884" s="164">
        <v>41244</v>
      </c>
      <c r="R1884" s="164">
        <v>41153</v>
      </c>
      <c r="T1884" t="s">
        <v>4746</v>
      </c>
      <c r="V1884" t="s">
        <v>4747</v>
      </c>
      <c r="W1884" t="s">
        <v>4687</v>
      </c>
      <c r="X1884" t="s">
        <v>4685</v>
      </c>
      <c r="Y1884" t="s">
        <v>4686</v>
      </c>
      <c r="Z1884" t="s">
        <v>4748</v>
      </c>
      <c r="AC1884" t="s">
        <v>366</v>
      </c>
      <c r="AD1884" s="176">
        <v>1.3</v>
      </c>
    </row>
    <row r="1885" spans="1:30" x14ac:dyDescent="0.35">
      <c r="A1885" t="s">
        <v>291</v>
      </c>
      <c r="B1885">
        <v>1161</v>
      </c>
      <c r="C1885" t="s">
        <v>4749</v>
      </c>
      <c r="D1885">
        <v>50708</v>
      </c>
      <c r="E1885" t="s">
        <v>4750</v>
      </c>
      <c r="F1885" t="s">
        <v>3812</v>
      </c>
      <c r="H1885">
        <v>1.1000000000000001</v>
      </c>
      <c r="I1885">
        <v>1.7</v>
      </c>
      <c r="K1885" t="s">
        <v>296</v>
      </c>
      <c r="L1885" t="s">
        <v>753</v>
      </c>
      <c r="M1885" t="s">
        <v>398</v>
      </c>
      <c r="N1885" t="s">
        <v>747</v>
      </c>
      <c r="O1885">
        <v>2</v>
      </c>
      <c r="P1885" t="s">
        <v>1</v>
      </c>
      <c r="Q1885" t="s">
        <v>1665</v>
      </c>
      <c r="R1885" s="164">
        <v>41883</v>
      </c>
      <c r="T1885" t="s">
        <v>4751</v>
      </c>
      <c r="V1885" t="s">
        <v>4752</v>
      </c>
      <c r="W1885" t="s">
        <v>4753</v>
      </c>
      <c r="X1885" t="s">
        <v>4750</v>
      </c>
      <c r="Y1885" t="s">
        <v>4752</v>
      </c>
      <c r="Z1885" t="s">
        <v>4754</v>
      </c>
      <c r="AC1885" t="s">
        <v>366</v>
      </c>
      <c r="AD1885" s="176">
        <v>1.1000000000000001</v>
      </c>
    </row>
    <row r="1886" spans="1:30" x14ac:dyDescent="0.35">
      <c r="A1886" t="s">
        <v>419</v>
      </c>
      <c r="B1886">
        <v>1194</v>
      </c>
      <c r="C1886" t="s">
        <v>4750</v>
      </c>
      <c r="D1886">
        <v>50708</v>
      </c>
      <c r="E1886" t="s">
        <v>4750</v>
      </c>
      <c r="F1886" t="s">
        <v>3812</v>
      </c>
      <c r="H1886">
        <v>1.1000000000000001</v>
      </c>
      <c r="I1886">
        <v>1.7</v>
      </c>
      <c r="K1886" t="s">
        <v>404</v>
      </c>
      <c r="L1886" t="s">
        <v>753</v>
      </c>
      <c r="M1886" t="s">
        <v>398</v>
      </c>
      <c r="N1886" t="s">
        <v>747</v>
      </c>
      <c r="O1886">
        <v>2</v>
      </c>
      <c r="P1886" t="s">
        <v>306</v>
      </c>
      <c r="Q1886" s="164">
        <v>40187</v>
      </c>
      <c r="R1886" s="164">
        <v>40422</v>
      </c>
      <c r="S1886" s="164">
        <v>45536</v>
      </c>
      <c r="T1886" t="s">
        <v>4751</v>
      </c>
      <c r="V1886" t="s">
        <v>4752</v>
      </c>
      <c r="W1886" t="s">
        <v>4753</v>
      </c>
      <c r="X1886" t="s">
        <v>4750</v>
      </c>
      <c r="Y1886" t="s">
        <v>4752</v>
      </c>
      <c r="Z1886" t="s">
        <v>4755</v>
      </c>
      <c r="AC1886" t="s">
        <v>366</v>
      </c>
      <c r="AD1886" s="176">
        <v>1.1000000000000001</v>
      </c>
    </row>
    <row r="1887" spans="1:30" x14ac:dyDescent="0.35">
      <c r="A1887" t="s">
        <v>317</v>
      </c>
      <c r="B1887">
        <v>1251</v>
      </c>
      <c r="C1887" t="s">
        <v>4756</v>
      </c>
      <c r="D1887">
        <v>50717</v>
      </c>
      <c r="E1887" t="s">
        <v>4757</v>
      </c>
      <c r="F1887" t="s">
        <v>3812</v>
      </c>
      <c r="G1887" s="163">
        <v>2720.24</v>
      </c>
      <c r="H1887">
        <v>1</v>
      </c>
      <c r="I1887">
        <v>1.9</v>
      </c>
      <c r="J1887" t="s">
        <v>1</v>
      </c>
      <c r="K1887" t="s">
        <v>296</v>
      </c>
      <c r="L1887" t="s">
        <v>753</v>
      </c>
      <c r="M1887" t="s">
        <v>398</v>
      </c>
      <c r="N1887" t="s">
        <v>747</v>
      </c>
      <c r="O1887">
        <v>2</v>
      </c>
      <c r="P1887" t="s">
        <v>306</v>
      </c>
      <c r="Q1887" s="164">
        <v>43718</v>
      </c>
      <c r="R1887" s="164">
        <v>44075</v>
      </c>
      <c r="T1887" t="s">
        <v>4758</v>
      </c>
      <c r="V1887" t="s">
        <v>4759</v>
      </c>
      <c r="W1887" t="s">
        <v>4760</v>
      </c>
      <c r="X1887" t="s">
        <v>4757</v>
      </c>
      <c r="Y1887" t="s">
        <v>4759</v>
      </c>
      <c r="Z1887" t="s">
        <v>4761</v>
      </c>
      <c r="AA1887" t="s">
        <v>1</v>
      </c>
      <c r="AB1887" s="164">
        <v>43796</v>
      </c>
      <c r="AC1887" t="s">
        <v>366</v>
      </c>
      <c r="AD1887" s="176">
        <v>1</v>
      </c>
    </row>
    <row r="1888" spans="1:30" x14ac:dyDescent="0.35">
      <c r="A1888" t="s">
        <v>494</v>
      </c>
      <c r="B1888">
        <v>1054</v>
      </c>
      <c r="C1888" t="s">
        <v>4762</v>
      </c>
      <c r="D1888">
        <v>50717</v>
      </c>
      <c r="E1888" t="s">
        <v>4757</v>
      </c>
      <c r="F1888" t="s">
        <v>3812</v>
      </c>
      <c r="H1888">
        <v>1</v>
      </c>
      <c r="I1888">
        <v>1.9</v>
      </c>
      <c r="K1888" t="s">
        <v>404</v>
      </c>
      <c r="L1888" t="s">
        <v>410</v>
      </c>
      <c r="M1888" t="s">
        <v>398</v>
      </c>
      <c r="N1888" t="s">
        <v>747</v>
      </c>
      <c r="O1888">
        <v>2</v>
      </c>
      <c r="P1888" t="s">
        <v>306</v>
      </c>
      <c r="Q1888" s="164">
        <v>31415</v>
      </c>
      <c r="R1888" s="164">
        <v>31472</v>
      </c>
      <c r="S1888" s="164">
        <v>31472</v>
      </c>
      <c r="T1888" t="s">
        <v>4758</v>
      </c>
      <c r="V1888" t="s">
        <v>4759</v>
      </c>
      <c r="W1888" t="s">
        <v>4760</v>
      </c>
      <c r="X1888" t="s">
        <v>4757</v>
      </c>
      <c r="Y1888" t="s">
        <v>4759</v>
      </c>
      <c r="Z1888" t="s">
        <v>4763</v>
      </c>
      <c r="AC1888" t="s">
        <v>366</v>
      </c>
      <c r="AD1888" s="176">
        <v>1</v>
      </c>
    </row>
    <row r="1889" spans="1:30" x14ac:dyDescent="0.35">
      <c r="A1889" t="s">
        <v>314</v>
      </c>
      <c r="B1889">
        <v>1068</v>
      </c>
      <c r="C1889" t="s">
        <v>4764</v>
      </c>
      <c r="D1889">
        <v>50717</v>
      </c>
      <c r="E1889" t="s">
        <v>4757</v>
      </c>
      <c r="F1889" t="s">
        <v>3812</v>
      </c>
      <c r="H1889">
        <v>1</v>
      </c>
      <c r="I1889">
        <v>1.9</v>
      </c>
      <c r="K1889" t="s">
        <v>404</v>
      </c>
      <c r="L1889" t="s">
        <v>753</v>
      </c>
      <c r="M1889" t="s">
        <v>398</v>
      </c>
      <c r="N1889" t="s">
        <v>747</v>
      </c>
      <c r="O1889">
        <v>2</v>
      </c>
      <c r="P1889" t="s">
        <v>306</v>
      </c>
      <c r="Q1889" s="164">
        <v>32874</v>
      </c>
      <c r="R1889" s="164">
        <v>32874</v>
      </c>
      <c r="S1889" s="164">
        <v>32874</v>
      </c>
      <c r="T1889" t="s">
        <v>4758</v>
      </c>
      <c r="V1889" t="s">
        <v>4759</v>
      </c>
      <c r="W1889" t="s">
        <v>4760</v>
      </c>
      <c r="X1889" t="s">
        <v>4757</v>
      </c>
      <c r="Y1889" t="s">
        <v>4759</v>
      </c>
      <c r="Z1889" t="s">
        <v>4765</v>
      </c>
      <c r="AC1889" t="s">
        <v>366</v>
      </c>
      <c r="AD1889" s="176">
        <v>1</v>
      </c>
    </row>
    <row r="1890" spans="1:30" x14ac:dyDescent="0.35">
      <c r="A1890" t="s">
        <v>711</v>
      </c>
      <c r="B1890">
        <v>1054</v>
      </c>
      <c r="C1890" t="s">
        <v>4766</v>
      </c>
      <c r="D1890">
        <v>50717</v>
      </c>
      <c r="E1890" t="s">
        <v>4757</v>
      </c>
      <c r="F1890" t="s">
        <v>3812</v>
      </c>
      <c r="H1890">
        <v>1</v>
      </c>
      <c r="I1890">
        <v>1.9</v>
      </c>
      <c r="K1890" t="s">
        <v>404</v>
      </c>
      <c r="L1890" t="s">
        <v>753</v>
      </c>
      <c r="M1890" t="s">
        <v>398</v>
      </c>
      <c r="N1890" t="s">
        <v>747</v>
      </c>
      <c r="O1890">
        <v>2</v>
      </c>
      <c r="P1890" t="s">
        <v>306</v>
      </c>
      <c r="Q1890" s="164">
        <v>33611</v>
      </c>
      <c r="R1890" s="164">
        <v>33817</v>
      </c>
      <c r="S1890" s="164">
        <v>33817</v>
      </c>
      <c r="T1890" t="s">
        <v>4758</v>
      </c>
      <c r="V1890" t="s">
        <v>4759</v>
      </c>
      <c r="W1890" t="s">
        <v>4760</v>
      </c>
      <c r="X1890" t="s">
        <v>4757</v>
      </c>
      <c r="Y1890" t="s">
        <v>4759</v>
      </c>
      <c r="Z1890" t="s">
        <v>4767</v>
      </c>
      <c r="AC1890" t="s">
        <v>366</v>
      </c>
      <c r="AD1890" s="176">
        <v>1</v>
      </c>
    </row>
    <row r="1891" spans="1:30" x14ac:dyDescent="0.35">
      <c r="A1891" t="s">
        <v>438</v>
      </c>
      <c r="B1891">
        <v>1048</v>
      </c>
      <c r="C1891" t="s">
        <v>4757</v>
      </c>
      <c r="D1891">
        <v>50717</v>
      </c>
      <c r="E1891" t="s">
        <v>4757</v>
      </c>
      <c r="F1891" t="s">
        <v>3812</v>
      </c>
      <c r="H1891">
        <v>1</v>
      </c>
      <c r="I1891">
        <v>1.9</v>
      </c>
      <c r="K1891" t="s">
        <v>404</v>
      </c>
      <c r="L1891" t="s">
        <v>410</v>
      </c>
      <c r="M1891" t="s">
        <v>398</v>
      </c>
      <c r="N1891" t="s">
        <v>747</v>
      </c>
      <c r="O1891">
        <v>2</v>
      </c>
      <c r="P1891" t="s">
        <v>306</v>
      </c>
      <c r="Q1891" s="164">
        <v>31415</v>
      </c>
      <c r="R1891" s="164">
        <v>31472</v>
      </c>
      <c r="S1891" s="164">
        <v>31472</v>
      </c>
      <c r="T1891" t="s">
        <v>4758</v>
      </c>
      <c r="V1891" t="s">
        <v>4759</v>
      </c>
      <c r="W1891" t="s">
        <v>4760</v>
      </c>
      <c r="X1891" t="s">
        <v>4757</v>
      </c>
      <c r="Y1891" t="s">
        <v>4759</v>
      </c>
      <c r="Z1891" t="s">
        <v>4768</v>
      </c>
      <c r="AC1891" t="s">
        <v>366</v>
      </c>
      <c r="AD1891" s="176">
        <v>1</v>
      </c>
    </row>
    <row r="1892" spans="1:30" x14ac:dyDescent="0.35">
      <c r="A1892" t="s">
        <v>317</v>
      </c>
      <c r="B1892">
        <v>1237</v>
      </c>
      <c r="C1892" t="s">
        <v>4769</v>
      </c>
      <c r="D1892">
        <v>50719</v>
      </c>
      <c r="E1892" t="s">
        <v>4769</v>
      </c>
      <c r="F1892" t="s">
        <v>3812</v>
      </c>
      <c r="G1892" s="163">
        <v>3113.17</v>
      </c>
      <c r="H1892">
        <v>1.7</v>
      </c>
      <c r="I1892">
        <v>1.5</v>
      </c>
      <c r="J1892" t="s">
        <v>1</v>
      </c>
      <c r="K1892" t="s">
        <v>296</v>
      </c>
      <c r="L1892" t="s">
        <v>753</v>
      </c>
      <c r="M1892" t="s">
        <v>398</v>
      </c>
      <c r="N1892" t="s">
        <v>747</v>
      </c>
      <c r="O1892">
        <v>2</v>
      </c>
      <c r="P1892" t="s">
        <v>306</v>
      </c>
      <c r="Q1892" t="s">
        <v>4438</v>
      </c>
      <c r="R1892" s="164">
        <v>43709</v>
      </c>
      <c r="T1892" t="s">
        <v>774</v>
      </c>
      <c r="V1892" t="s">
        <v>4770</v>
      </c>
      <c r="W1892" t="s">
        <v>4771</v>
      </c>
      <c r="X1892" t="s">
        <v>4769</v>
      </c>
      <c r="Y1892" t="s">
        <v>4770</v>
      </c>
      <c r="Z1892" t="s">
        <v>4772</v>
      </c>
      <c r="AA1892" t="s">
        <v>1</v>
      </c>
      <c r="AB1892" s="164">
        <v>43552</v>
      </c>
      <c r="AC1892" t="s">
        <v>366</v>
      </c>
      <c r="AD1892" s="176">
        <v>1.3</v>
      </c>
    </row>
    <row r="1893" spans="1:30" x14ac:dyDescent="0.35">
      <c r="A1893" t="s">
        <v>324</v>
      </c>
      <c r="B1893">
        <v>1011</v>
      </c>
      <c r="C1893" t="s">
        <v>4773</v>
      </c>
      <c r="D1893">
        <v>50719</v>
      </c>
      <c r="E1893" t="s">
        <v>4769</v>
      </c>
      <c r="F1893" t="s">
        <v>3812</v>
      </c>
      <c r="H1893">
        <v>1.7</v>
      </c>
      <c r="I1893">
        <v>1.5</v>
      </c>
      <c r="K1893" t="s">
        <v>404</v>
      </c>
      <c r="L1893" t="s">
        <v>410</v>
      </c>
      <c r="M1893" t="s">
        <v>398</v>
      </c>
      <c r="N1893" t="s">
        <v>747</v>
      </c>
      <c r="O1893">
        <v>2</v>
      </c>
      <c r="P1893" t="s">
        <v>306</v>
      </c>
      <c r="Q1893" s="164">
        <v>31415</v>
      </c>
      <c r="R1893" s="164">
        <v>31472</v>
      </c>
      <c r="S1893" s="164">
        <v>31472</v>
      </c>
      <c r="T1893" t="s">
        <v>774</v>
      </c>
      <c r="V1893" t="s">
        <v>4770</v>
      </c>
      <c r="W1893" t="s">
        <v>4771</v>
      </c>
      <c r="X1893" t="s">
        <v>4769</v>
      </c>
      <c r="Y1893" t="s">
        <v>4770</v>
      </c>
      <c r="Z1893" t="s">
        <v>4774</v>
      </c>
      <c r="AC1893" t="s">
        <v>366</v>
      </c>
      <c r="AD1893" s="176">
        <v>1.3</v>
      </c>
    </row>
    <row r="1894" spans="1:30" x14ac:dyDescent="0.35">
      <c r="A1894" t="s">
        <v>309</v>
      </c>
      <c r="B1894">
        <v>1267</v>
      </c>
      <c r="C1894" t="s">
        <v>4769</v>
      </c>
      <c r="D1894">
        <v>50719</v>
      </c>
      <c r="E1894" t="s">
        <v>4769</v>
      </c>
      <c r="F1894" t="s">
        <v>3812</v>
      </c>
      <c r="G1894" s="163">
        <v>2771.68</v>
      </c>
      <c r="H1894">
        <v>1.7</v>
      </c>
      <c r="I1894">
        <v>1.5</v>
      </c>
      <c r="J1894" t="s">
        <v>1</v>
      </c>
      <c r="K1894" t="s">
        <v>296</v>
      </c>
      <c r="L1894" t="s">
        <v>753</v>
      </c>
      <c r="M1894" t="s">
        <v>398</v>
      </c>
      <c r="N1894" t="s">
        <v>747</v>
      </c>
      <c r="O1894">
        <v>2</v>
      </c>
      <c r="P1894" t="s">
        <v>306</v>
      </c>
      <c r="Q1894" t="s">
        <v>4775</v>
      </c>
      <c r="R1894" s="164">
        <v>44440</v>
      </c>
      <c r="T1894" t="s">
        <v>774</v>
      </c>
      <c r="V1894" t="s">
        <v>4770</v>
      </c>
      <c r="W1894" t="s">
        <v>4771</v>
      </c>
      <c r="X1894" t="s">
        <v>4769</v>
      </c>
      <c r="Y1894" t="s">
        <v>4770</v>
      </c>
      <c r="Z1894" t="s">
        <v>4776</v>
      </c>
      <c r="AA1894" t="s">
        <v>1</v>
      </c>
      <c r="AB1894" s="164">
        <v>44147</v>
      </c>
      <c r="AC1894" t="s">
        <v>366</v>
      </c>
      <c r="AD1894" s="176">
        <v>1.3</v>
      </c>
    </row>
    <row r="1895" spans="1:30" x14ac:dyDescent="0.35">
      <c r="A1895" t="s">
        <v>432</v>
      </c>
      <c r="B1895">
        <v>1000</v>
      </c>
      <c r="C1895" t="s">
        <v>4777</v>
      </c>
      <c r="D1895">
        <v>50719</v>
      </c>
      <c r="E1895" t="s">
        <v>4769</v>
      </c>
      <c r="F1895" t="s">
        <v>3812</v>
      </c>
      <c r="H1895">
        <v>1.7</v>
      </c>
      <c r="I1895">
        <v>1.5</v>
      </c>
      <c r="K1895" t="s">
        <v>404</v>
      </c>
      <c r="L1895" t="s">
        <v>753</v>
      </c>
      <c r="M1895" t="s">
        <v>398</v>
      </c>
      <c r="N1895" t="s">
        <v>747</v>
      </c>
      <c r="O1895">
        <v>2</v>
      </c>
      <c r="P1895" t="s">
        <v>306</v>
      </c>
      <c r="Q1895" s="164">
        <v>40881</v>
      </c>
      <c r="R1895" s="164">
        <v>40645</v>
      </c>
      <c r="S1895" s="164">
        <v>40787</v>
      </c>
      <c r="T1895" t="s">
        <v>774</v>
      </c>
      <c r="V1895" t="s">
        <v>4770</v>
      </c>
      <c r="W1895" t="s">
        <v>4771</v>
      </c>
      <c r="X1895" t="s">
        <v>4769</v>
      </c>
      <c r="Y1895" t="s">
        <v>4770</v>
      </c>
      <c r="Z1895" t="s">
        <v>4778</v>
      </c>
      <c r="AC1895" t="s">
        <v>366</v>
      </c>
      <c r="AD1895" s="176">
        <v>1.3</v>
      </c>
    </row>
    <row r="1896" spans="1:30" x14ac:dyDescent="0.35">
      <c r="A1896" t="s">
        <v>432</v>
      </c>
      <c r="B1896">
        <v>1315</v>
      </c>
      <c r="C1896" t="s">
        <v>4769</v>
      </c>
      <c r="D1896">
        <v>50719</v>
      </c>
      <c r="E1896" t="s">
        <v>4769</v>
      </c>
      <c r="F1896" t="s">
        <v>3812</v>
      </c>
      <c r="G1896" s="163">
        <v>2934.44</v>
      </c>
      <c r="H1896">
        <v>1.7</v>
      </c>
      <c r="I1896">
        <v>1.5</v>
      </c>
      <c r="J1896" t="s">
        <v>1</v>
      </c>
      <c r="K1896" t="s">
        <v>296</v>
      </c>
      <c r="L1896" t="s">
        <v>753</v>
      </c>
      <c r="M1896" t="s">
        <v>398</v>
      </c>
      <c r="N1896" t="s">
        <v>747</v>
      </c>
      <c r="O1896">
        <v>2</v>
      </c>
      <c r="P1896" t="s">
        <v>306</v>
      </c>
      <c r="Q1896" t="s">
        <v>4779</v>
      </c>
      <c r="R1896" s="164">
        <v>43344</v>
      </c>
      <c r="T1896" t="s">
        <v>774</v>
      </c>
      <c r="V1896" t="s">
        <v>4770</v>
      </c>
      <c r="W1896" t="s">
        <v>4771</v>
      </c>
      <c r="X1896" t="s">
        <v>4769</v>
      </c>
      <c r="Y1896" t="s">
        <v>4770</v>
      </c>
      <c r="Z1896" t="s">
        <v>4780</v>
      </c>
      <c r="AA1896" t="s">
        <v>1</v>
      </c>
      <c r="AB1896" s="164">
        <v>42975</v>
      </c>
      <c r="AC1896" t="s">
        <v>366</v>
      </c>
      <c r="AD1896" s="176">
        <v>1.3</v>
      </c>
    </row>
    <row r="1897" spans="1:30" x14ac:dyDescent="0.35">
      <c r="A1897" t="s">
        <v>375</v>
      </c>
      <c r="B1897">
        <v>1075</v>
      </c>
      <c r="C1897" t="s">
        <v>4770</v>
      </c>
      <c r="D1897">
        <v>50719</v>
      </c>
      <c r="E1897" t="s">
        <v>4769</v>
      </c>
      <c r="F1897" t="s">
        <v>3812</v>
      </c>
      <c r="H1897">
        <v>1.7</v>
      </c>
      <c r="I1897">
        <v>1.5</v>
      </c>
      <c r="K1897" t="s">
        <v>404</v>
      </c>
      <c r="L1897" t="s">
        <v>410</v>
      </c>
      <c r="M1897" t="s">
        <v>398</v>
      </c>
      <c r="N1897" t="s">
        <v>747</v>
      </c>
      <c r="O1897">
        <v>2</v>
      </c>
      <c r="P1897" t="s">
        <v>1</v>
      </c>
      <c r="Q1897" s="164">
        <v>32882</v>
      </c>
      <c r="R1897" s="164">
        <v>33117</v>
      </c>
      <c r="S1897" s="164">
        <v>38231</v>
      </c>
      <c r="T1897" t="s">
        <v>774</v>
      </c>
      <c r="V1897" t="s">
        <v>4770</v>
      </c>
      <c r="W1897" t="s">
        <v>4771</v>
      </c>
      <c r="X1897" t="s">
        <v>4769</v>
      </c>
      <c r="Y1897" t="s">
        <v>4770</v>
      </c>
      <c r="Z1897" t="s">
        <v>4781</v>
      </c>
      <c r="AC1897" t="s">
        <v>366</v>
      </c>
      <c r="AD1897" s="176">
        <v>1.3</v>
      </c>
    </row>
    <row r="1898" spans="1:30" x14ac:dyDescent="0.35">
      <c r="A1898" t="s">
        <v>494</v>
      </c>
      <c r="B1898">
        <v>1034</v>
      </c>
      <c r="C1898" t="s">
        <v>4782</v>
      </c>
      <c r="D1898">
        <v>50719</v>
      </c>
      <c r="E1898" t="s">
        <v>4769</v>
      </c>
      <c r="F1898" t="s">
        <v>3812</v>
      </c>
      <c r="H1898">
        <v>1.7</v>
      </c>
      <c r="I1898">
        <v>1.5</v>
      </c>
      <c r="K1898" t="s">
        <v>404</v>
      </c>
      <c r="L1898" t="s">
        <v>753</v>
      </c>
      <c r="M1898" t="s">
        <v>398</v>
      </c>
      <c r="N1898" t="s">
        <v>747</v>
      </c>
      <c r="O1898">
        <v>2</v>
      </c>
      <c r="P1898" t="s">
        <v>306</v>
      </c>
      <c r="Q1898" s="164">
        <v>39825</v>
      </c>
      <c r="R1898" s="164">
        <v>40148</v>
      </c>
      <c r="S1898" s="164">
        <v>40148</v>
      </c>
      <c r="T1898" t="s">
        <v>774</v>
      </c>
      <c r="V1898" t="s">
        <v>4770</v>
      </c>
      <c r="W1898" t="s">
        <v>4771</v>
      </c>
      <c r="X1898" t="s">
        <v>4769</v>
      </c>
      <c r="Y1898" t="s">
        <v>4770</v>
      </c>
      <c r="Z1898" t="s">
        <v>4783</v>
      </c>
      <c r="AC1898" t="s">
        <v>366</v>
      </c>
      <c r="AD1898" s="176">
        <v>1.3</v>
      </c>
    </row>
    <row r="1899" spans="1:30" x14ac:dyDescent="0.35">
      <c r="A1899" t="s">
        <v>314</v>
      </c>
      <c r="B1899">
        <v>1299</v>
      </c>
      <c r="C1899" t="s">
        <v>4784</v>
      </c>
      <c r="D1899">
        <v>50719</v>
      </c>
      <c r="E1899" t="s">
        <v>4769</v>
      </c>
      <c r="F1899" t="s">
        <v>3812</v>
      </c>
      <c r="H1899">
        <v>1.7</v>
      </c>
      <c r="I1899">
        <v>1.5</v>
      </c>
      <c r="K1899" t="s">
        <v>296</v>
      </c>
      <c r="L1899" t="s">
        <v>753</v>
      </c>
      <c r="M1899" t="s">
        <v>398</v>
      </c>
      <c r="N1899" t="s">
        <v>747</v>
      </c>
      <c r="O1899">
        <v>2</v>
      </c>
      <c r="P1899" t="s">
        <v>306</v>
      </c>
      <c r="Q1899" s="164">
        <v>41310</v>
      </c>
      <c r="R1899" s="164">
        <v>41518</v>
      </c>
      <c r="T1899" t="s">
        <v>774</v>
      </c>
      <c r="V1899" t="s">
        <v>4770</v>
      </c>
      <c r="W1899" t="s">
        <v>4771</v>
      </c>
      <c r="X1899" t="s">
        <v>4769</v>
      </c>
      <c r="Y1899" t="s">
        <v>4770</v>
      </c>
      <c r="Z1899" t="s">
        <v>4785</v>
      </c>
      <c r="AC1899" t="s">
        <v>366</v>
      </c>
      <c r="AD1899" s="176">
        <v>1.3</v>
      </c>
    </row>
    <row r="1900" spans="1:30" x14ac:dyDescent="0.35">
      <c r="A1900" t="s">
        <v>499</v>
      </c>
      <c r="B1900">
        <v>1002</v>
      </c>
      <c r="C1900" t="s">
        <v>4769</v>
      </c>
      <c r="D1900">
        <v>50719</v>
      </c>
      <c r="E1900" t="s">
        <v>4769</v>
      </c>
      <c r="F1900" t="s">
        <v>3812</v>
      </c>
      <c r="H1900">
        <v>1.7</v>
      </c>
      <c r="I1900">
        <v>1.5</v>
      </c>
      <c r="K1900" t="s">
        <v>404</v>
      </c>
      <c r="L1900" t="s">
        <v>410</v>
      </c>
      <c r="M1900" t="s">
        <v>398</v>
      </c>
      <c r="N1900" t="s">
        <v>747</v>
      </c>
      <c r="O1900">
        <v>2</v>
      </c>
      <c r="P1900" t="s">
        <v>306</v>
      </c>
      <c r="Q1900" s="164">
        <v>32874</v>
      </c>
      <c r="R1900" s="164">
        <v>32874</v>
      </c>
      <c r="S1900" s="164">
        <v>32874</v>
      </c>
      <c r="T1900" t="s">
        <v>774</v>
      </c>
      <c r="V1900" t="s">
        <v>4770</v>
      </c>
      <c r="W1900" t="s">
        <v>4771</v>
      </c>
      <c r="X1900" t="s">
        <v>4769</v>
      </c>
      <c r="Y1900" t="s">
        <v>4770</v>
      </c>
      <c r="Z1900" t="s">
        <v>4786</v>
      </c>
      <c r="AC1900" t="s">
        <v>366</v>
      </c>
      <c r="AD1900" s="176">
        <v>1.3</v>
      </c>
    </row>
    <row r="1901" spans="1:30" x14ac:dyDescent="0.35">
      <c r="A1901" t="s">
        <v>499</v>
      </c>
      <c r="B1901">
        <v>1067</v>
      </c>
      <c r="C1901" t="s">
        <v>4769</v>
      </c>
      <c r="D1901">
        <v>50719</v>
      </c>
      <c r="E1901" t="s">
        <v>4769</v>
      </c>
      <c r="F1901" t="s">
        <v>3812</v>
      </c>
      <c r="H1901">
        <v>1.7</v>
      </c>
      <c r="I1901">
        <v>1.5</v>
      </c>
      <c r="K1901" t="s">
        <v>295</v>
      </c>
      <c r="L1901" t="s">
        <v>410</v>
      </c>
      <c r="M1901" t="s">
        <v>398</v>
      </c>
      <c r="N1901" t="s">
        <v>747</v>
      </c>
      <c r="O1901">
        <v>2</v>
      </c>
      <c r="P1901" t="s">
        <v>1</v>
      </c>
      <c r="Q1901" s="164">
        <v>32882</v>
      </c>
      <c r="R1901" s="164">
        <v>33117</v>
      </c>
      <c r="S1901" s="164">
        <v>33117</v>
      </c>
      <c r="T1901" t="s">
        <v>774</v>
      </c>
      <c r="V1901" t="s">
        <v>4770</v>
      </c>
      <c r="W1901" t="s">
        <v>4771</v>
      </c>
      <c r="X1901" t="s">
        <v>4769</v>
      </c>
      <c r="Y1901" t="s">
        <v>4770</v>
      </c>
      <c r="Z1901" t="s">
        <v>4787</v>
      </c>
      <c r="AC1901" t="s">
        <v>366</v>
      </c>
      <c r="AD1901" s="176">
        <v>1.3</v>
      </c>
    </row>
    <row r="1902" spans="1:30" x14ac:dyDescent="0.35">
      <c r="A1902" t="s">
        <v>454</v>
      </c>
      <c r="B1902">
        <v>1090</v>
      </c>
      <c r="C1902" t="s">
        <v>4788</v>
      </c>
      <c r="D1902">
        <v>50721</v>
      </c>
      <c r="E1902" t="s">
        <v>4788</v>
      </c>
      <c r="F1902" t="s">
        <v>3812</v>
      </c>
      <c r="H1902">
        <v>1.7</v>
      </c>
      <c r="I1902">
        <v>1.5</v>
      </c>
      <c r="K1902" t="s">
        <v>296</v>
      </c>
      <c r="L1902" t="s">
        <v>410</v>
      </c>
      <c r="M1902" t="s">
        <v>398</v>
      </c>
      <c r="N1902" t="s">
        <v>747</v>
      </c>
      <c r="O1902">
        <v>2</v>
      </c>
      <c r="P1902" t="s">
        <v>306</v>
      </c>
      <c r="Q1902" t="s">
        <v>786</v>
      </c>
      <c r="R1902" s="164">
        <v>34392</v>
      </c>
      <c r="T1902" t="s">
        <v>4789</v>
      </c>
      <c r="V1902" t="s">
        <v>4790</v>
      </c>
      <c r="W1902" t="s">
        <v>4791</v>
      </c>
      <c r="X1902" t="s">
        <v>4788</v>
      </c>
      <c r="Y1902" t="s">
        <v>4790</v>
      </c>
      <c r="Z1902" t="s">
        <v>4792</v>
      </c>
      <c r="AC1902" t="s">
        <v>366</v>
      </c>
      <c r="AD1902" s="176">
        <v>1.3</v>
      </c>
    </row>
    <row r="1903" spans="1:30" x14ac:dyDescent="0.35">
      <c r="A1903" t="s">
        <v>454</v>
      </c>
      <c r="B1903">
        <v>1160</v>
      </c>
      <c r="C1903" t="s">
        <v>4788</v>
      </c>
      <c r="D1903">
        <v>50721</v>
      </c>
      <c r="E1903" t="s">
        <v>4788</v>
      </c>
      <c r="F1903" t="s">
        <v>3812</v>
      </c>
      <c r="H1903">
        <v>1.7</v>
      </c>
      <c r="I1903">
        <v>1.5</v>
      </c>
      <c r="K1903" t="s">
        <v>295</v>
      </c>
      <c r="L1903" t="s">
        <v>410</v>
      </c>
      <c r="M1903" t="s">
        <v>398</v>
      </c>
      <c r="N1903" t="s">
        <v>747</v>
      </c>
      <c r="O1903">
        <v>2</v>
      </c>
      <c r="P1903" t="s">
        <v>1</v>
      </c>
      <c r="Q1903" s="164">
        <v>32882</v>
      </c>
      <c r="R1903" s="164">
        <v>33117</v>
      </c>
      <c r="S1903" s="164">
        <v>33117</v>
      </c>
      <c r="T1903" t="s">
        <v>4789</v>
      </c>
      <c r="V1903" t="s">
        <v>4790</v>
      </c>
      <c r="W1903" t="s">
        <v>4791</v>
      </c>
      <c r="X1903" t="s">
        <v>4788</v>
      </c>
      <c r="Y1903" t="s">
        <v>4790</v>
      </c>
      <c r="Z1903" t="s">
        <v>4793</v>
      </c>
      <c r="AC1903" t="s">
        <v>366</v>
      </c>
      <c r="AD1903" s="176">
        <v>1.3</v>
      </c>
    </row>
    <row r="1904" spans="1:30" x14ac:dyDescent="0.35">
      <c r="A1904" t="s">
        <v>291</v>
      </c>
      <c r="B1904">
        <v>1070</v>
      </c>
      <c r="C1904" t="s">
        <v>4790</v>
      </c>
      <c r="D1904">
        <v>50721</v>
      </c>
      <c r="E1904" t="s">
        <v>4788</v>
      </c>
      <c r="F1904" t="s">
        <v>3812</v>
      </c>
      <c r="H1904">
        <v>1.7</v>
      </c>
      <c r="I1904">
        <v>1.5</v>
      </c>
      <c r="K1904" t="s">
        <v>296</v>
      </c>
      <c r="L1904" t="s">
        <v>410</v>
      </c>
      <c r="M1904" t="s">
        <v>398</v>
      </c>
      <c r="N1904" t="s">
        <v>747</v>
      </c>
      <c r="O1904">
        <v>2</v>
      </c>
      <c r="P1904" t="s">
        <v>1</v>
      </c>
      <c r="Q1904" s="164">
        <v>34708</v>
      </c>
      <c r="R1904" s="164">
        <v>34943</v>
      </c>
      <c r="T1904" t="s">
        <v>4789</v>
      </c>
      <c r="V1904" t="s">
        <v>4790</v>
      </c>
      <c r="W1904" t="s">
        <v>4791</v>
      </c>
      <c r="X1904" t="s">
        <v>4788</v>
      </c>
      <c r="Y1904" t="s">
        <v>4790</v>
      </c>
      <c r="Z1904" t="s">
        <v>4794</v>
      </c>
      <c r="AC1904" t="s">
        <v>366</v>
      </c>
      <c r="AD1904" s="176">
        <v>1.3</v>
      </c>
    </row>
    <row r="1905" spans="1:30" x14ac:dyDescent="0.35">
      <c r="A1905" t="s">
        <v>291</v>
      </c>
      <c r="B1905">
        <v>1071</v>
      </c>
      <c r="C1905" t="s">
        <v>4795</v>
      </c>
      <c r="D1905">
        <v>50721</v>
      </c>
      <c r="E1905" t="s">
        <v>4788</v>
      </c>
      <c r="F1905" t="s">
        <v>3812</v>
      </c>
      <c r="H1905">
        <v>1.7</v>
      </c>
      <c r="I1905">
        <v>1.5</v>
      </c>
      <c r="K1905" t="s">
        <v>404</v>
      </c>
      <c r="L1905" t="s">
        <v>753</v>
      </c>
      <c r="M1905" t="s">
        <v>398</v>
      </c>
      <c r="N1905" t="s">
        <v>747</v>
      </c>
      <c r="O1905">
        <v>2</v>
      </c>
      <c r="P1905" t="s">
        <v>1</v>
      </c>
      <c r="Q1905" s="164">
        <v>34708</v>
      </c>
      <c r="R1905" s="164">
        <v>34943</v>
      </c>
      <c r="S1905" s="164">
        <v>37408</v>
      </c>
      <c r="T1905" t="s">
        <v>4789</v>
      </c>
      <c r="V1905" t="s">
        <v>4790</v>
      </c>
      <c r="W1905" t="s">
        <v>4791</v>
      </c>
      <c r="X1905" t="s">
        <v>4788</v>
      </c>
      <c r="Y1905" t="s">
        <v>4790</v>
      </c>
      <c r="Z1905" t="s">
        <v>4796</v>
      </c>
      <c r="AC1905" t="s">
        <v>366</v>
      </c>
      <c r="AD1905" s="176">
        <v>1.3</v>
      </c>
    </row>
    <row r="1906" spans="1:30" x14ac:dyDescent="0.35">
      <c r="A1906" t="s">
        <v>305</v>
      </c>
      <c r="B1906">
        <v>1043</v>
      </c>
      <c r="C1906" t="s">
        <v>4788</v>
      </c>
      <c r="D1906">
        <v>50721</v>
      </c>
      <c r="E1906" t="s">
        <v>4788</v>
      </c>
      <c r="F1906" t="s">
        <v>3812</v>
      </c>
      <c r="H1906">
        <v>1.7</v>
      </c>
      <c r="I1906">
        <v>1.5</v>
      </c>
      <c r="K1906" t="s">
        <v>296</v>
      </c>
      <c r="L1906" t="s">
        <v>410</v>
      </c>
      <c r="M1906" t="s">
        <v>398</v>
      </c>
      <c r="N1906" t="s">
        <v>747</v>
      </c>
      <c r="O1906">
        <v>2</v>
      </c>
      <c r="P1906" t="s">
        <v>306</v>
      </c>
      <c r="Q1906" t="s">
        <v>786</v>
      </c>
      <c r="R1906" s="164">
        <v>34392</v>
      </c>
      <c r="T1906" t="s">
        <v>4789</v>
      </c>
      <c r="V1906" t="s">
        <v>4790</v>
      </c>
      <c r="W1906" t="s">
        <v>4791</v>
      </c>
      <c r="X1906" t="s">
        <v>4788</v>
      </c>
      <c r="Y1906" t="s">
        <v>4790</v>
      </c>
      <c r="Z1906" t="s">
        <v>4797</v>
      </c>
      <c r="AC1906" t="s">
        <v>366</v>
      </c>
      <c r="AD1906" s="176">
        <v>1.3</v>
      </c>
    </row>
    <row r="1907" spans="1:30" x14ac:dyDescent="0.35">
      <c r="A1907" t="s">
        <v>305</v>
      </c>
      <c r="B1907">
        <v>1067</v>
      </c>
      <c r="C1907" t="s">
        <v>4788</v>
      </c>
      <c r="D1907">
        <v>50721</v>
      </c>
      <c r="E1907" t="s">
        <v>4788</v>
      </c>
      <c r="F1907" t="s">
        <v>3812</v>
      </c>
      <c r="H1907">
        <v>1.7</v>
      </c>
      <c r="I1907">
        <v>1.5</v>
      </c>
      <c r="K1907" t="s">
        <v>295</v>
      </c>
      <c r="L1907" t="s">
        <v>410</v>
      </c>
      <c r="M1907" t="s">
        <v>398</v>
      </c>
      <c r="N1907" t="s">
        <v>747</v>
      </c>
      <c r="O1907">
        <v>2</v>
      </c>
      <c r="P1907" t="s">
        <v>1</v>
      </c>
      <c r="Q1907" s="164">
        <v>34708</v>
      </c>
      <c r="R1907" s="164">
        <v>34943</v>
      </c>
      <c r="S1907" s="164">
        <v>34943</v>
      </c>
      <c r="T1907" t="s">
        <v>4789</v>
      </c>
      <c r="V1907" t="s">
        <v>4790</v>
      </c>
      <c r="W1907" t="s">
        <v>4791</v>
      </c>
      <c r="X1907" t="s">
        <v>4788</v>
      </c>
      <c r="Y1907" t="s">
        <v>4790</v>
      </c>
      <c r="Z1907" t="s">
        <v>4798</v>
      </c>
      <c r="AC1907" t="s">
        <v>366</v>
      </c>
      <c r="AD1907" s="176">
        <v>1.3</v>
      </c>
    </row>
    <row r="1908" spans="1:30" x14ac:dyDescent="0.35">
      <c r="A1908" t="s">
        <v>305</v>
      </c>
      <c r="B1908">
        <v>1139</v>
      </c>
      <c r="C1908" t="s">
        <v>4799</v>
      </c>
      <c r="D1908">
        <v>50721</v>
      </c>
      <c r="E1908" t="s">
        <v>4788</v>
      </c>
      <c r="F1908" t="s">
        <v>3812</v>
      </c>
      <c r="H1908">
        <v>1.7</v>
      </c>
      <c r="I1908">
        <v>1.5</v>
      </c>
      <c r="K1908" t="s">
        <v>404</v>
      </c>
      <c r="L1908" t="s">
        <v>753</v>
      </c>
      <c r="M1908" t="s">
        <v>398</v>
      </c>
      <c r="N1908" t="s">
        <v>747</v>
      </c>
      <c r="O1908">
        <v>2</v>
      </c>
      <c r="P1908" t="s">
        <v>306</v>
      </c>
      <c r="Q1908" s="164">
        <v>32151</v>
      </c>
      <c r="R1908" s="164">
        <v>32387</v>
      </c>
      <c r="S1908" s="164">
        <v>37408</v>
      </c>
      <c r="T1908" t="s">
        <v>4789</v>
      </c>
      <c r="V1908" t="s">
        <v>4790</v>
      </c>
      <c r="W1908" t="s">
        <v>4791</v>
      </c>
      <c r="X1908" t="s">
        <v>4788</v>
      </c>
      <c r="Y1908" t="s">
        <v>4790</v>
      </c>
      <c r="Z1908" t="s">
        <v>4800</v>
      </c>
      <c r="AC1908" t="s">
        <v>366</v>
      </c>
      <c r="AD1908" s="176">
        <v>1.3</v>
      </c>
    </row>
    <row r="1909" spans="1:30" x14ac:dyDescent="0.35">
      <c r="A1909" t="s">
        <v>305</v>
      </c>
      <c r="B1909">
        <v>1140</v>
      </c>
      <c r="C1909" t="s">
        <v>4799</v>
      </c>
      <c r="D1909">
        <v>50721</v>
      </c>
      <c r="E1909" t="s">
        <v>4788</v>
      </c>
      <c r="F1909" t="s">
        <v>3812</v>
      </c>
      <c r="H1909">
        <v>1.7</v>
      </c>
      <c r="I1909">
        <v>1.5</v>
      </c>
      <c r="K1909" t="s">
        <v>295</v>
      </c>
      <c r="L1909" t="s">
        <v>753</v>
      </c>
      <c r="M1909" t="s">
        <v>398</v>
      </c>
      <c r="N1909" t="s">
        <v>747</v>
      </c>
      <c r="O1909">
        <v>2</v>
      </c>
      <c r="P1909" t="s">
        <v>1</v>
      </c>
      <c r="Q1909" s="164">
        <v>32151</v>
      </c>
      <c r="R1909" s="164">
        <v>32387</v>
      </c>
      <c r="S1909" s="164">
        <v>34943</v>
      </c>
      <c r="T1909" t="s">
        <v>4789</v>
      </c>
      <c r="V1909" t="s">
        <v>4790</v>
      </c>
      <c r="W1909" t="s">
        <v>4791</v>
      </c>
      <c r="X1909" t="s">
        <v>4788</v>
      </c>
      <c r="Y1909" t="s">
        <v>4790</v>
      </c>
      <c r="Z1909" t="s">
        <v>4801</v>
      </c>
      <c r="AC1909" t="s">
        <v>366</v>
      </c>
      <c r="AD1909" s="176">
        <v>1.3</v>
      </c>
    </row>
    <row r="1910" spans="1:30" x14ac:dyDescent="0.35">
      <c r="A1910" t="s">
        <v>305</v>
      </c>
      <c r="B1910">
        <v>1270</v>
      </c>
      <c r="C1910" t="s">
        <v>4802</v>
      </c>
      <c r="D1910">
        <v>50721</v>
      </c>
      <c r="E1910" t="s">
        <v>4788</v>
      </c>
      <c r="F1910" t="s">
        <v>3812</v>
      </c>
      <c r="H1910">
        <v>1.7</v>
      </c>
      <c r="I1910">
        <v>1.5</v>
      </c>
      <c r="K1910" t="s">
        <v>843</v>
      </c>
      <c r="L1910" t="s">
        <v>753</v>
      </c>
      <c r="M1910" t="s">
        <v>398</v>
      </c>
      <c r="N1910" t="s">
        <v>747</v>
      </c>
      <c r="O1910">
        <v>2</v>
      </c>
      <c r="P1910" t="s">
        <v>306</v>
      </c>
      <c r="Q1910" s="164">
        <v>38726</v>
      </c>
      <c r="R1910" s="164">
        <v>38961</v>
      </c>
      <c r="T1910" t="s">
        <v>4789</v>
      </c>
      <c r="V1910" t="s">
        <v>4790</v>
      </c>
      <c r="W1910" t="s">
        <v>4791</v>
      </c>
      <c r="X1910" t="s">
        <v>4788</v>
      </c>
      <c r="Y1910" t="s">
        <v>4790</v>
      </c>
      <c r="Z1910" t="s">
        <v>4803</v>
      </c>
      <c r="AA1910" t="s">
        <v>1</v>
      </c>
      <c r="AC1910" t="s">
        <v>366</v>
      </c>
      <c r="AD1910" s="176">
        <v>1.3</v>
      </c>
    </row>
    <row r="1911" spans="1:30" x14ac:dyDescent="0.35">
      <c r="A1911" t="s">
        <v>317</v>
      </c>
      <c r="B1911">
        <v>1084</v>
      </c>
      <c r="C1911" t="s">
        <v>4788</v>
      </c>
      <c r="D1911">
        <v>50721</v>
      </c>
      <c r="E1911" t="s">
        <v>4788</v>
      </c>
      <c r="F1911" t="s">
        <v>3812</v>
      </c>
      <c r="H1911">
        <v>1.7</v>
      </c>
      <c r="I1911">
        <v>1.5</v>
      </c>
      <c r="K1911" t="s">
        <v>296</v>
      </c>
      <c r="L1911" t="s">
        <v>753</v>
      </c>
      <c r="M1911" t="s">
        <v>398</v>
      </c>
      <c r="N1911" t="s">
        <v>747</v>
      </c>
      <c r="O1911">
        <v>2</v>
      </c>
      <c r="P1911" t="s">
        <v>306</v>
      </c>
      <c r="Q1911" s="164">
        <v>31786</v>
      </c>
      <c r="R1911" s="164">
        <v>32021</v>
      </c>
      <c r="T1911" t="s">
        <v>4789</v>
      </c>
      <c r="V1911" t="s">
        <v>4790</v>
      </c>
      <c r="W1911" t="s">
        <v>4791</v>
      </c>
      <c r="X1911" t="s">
        <v>4788</v>
      </c>
      <c r="Y1911" t="s">
        <v>4790</v>
      </c>
      <c r="Z1911" t="s">
        <v>4804</v>
      </c>
      <c r="AC1911" t="s">
        <v>366</v>
      </c>
      <c r="AD1911" s="176">
        <v>1.3</v>
      </c>
    </row>
    <row r="1912" spans="1:30" x14ac:dyDescent="0.35">
      <c r="A1912" t="s">
        <v>317</v>
      </c>
      <c r="B1912">
        <v>1088</v>
      </c>
      <c r="C1912" t="s">
        <v>4805</v>
      </c>
      <c r="D1912">
        <v>50721</v>
      </c>
      <c r="E1912" t="s">
        <v>4788</v>
      </c>
      <c r="F1912" t="s">
        <v>3812</v>
      </c>
      <c r="H1912">
        <v>1.7</v>
      </c>
      <c r="I1912">
        <v>1.5</v>
      </c>
      <c r="K1912" t="s">
        <v>404</v>
      </c>
      <c r="L1912" t="s">
        <v>753</v>
      </c>
      <c r="M1912" t="s">
        <v>398</v>
      </c>
      <c r="N1912" t="s">
        <v>747</v>
      </c>
      <c r="O1912">
        <v>2</v>
      </c>
      <c r="P1912" t="s">
        <v>306</v>
      </c>
      <c r="Q1912" s="164">
        <v>32151</v>
      </c>
      <c r="R1912" s="164">
        <v>32387</v>
      </c>
      <c r="S1912" s="164">
        <v>41883</v>
      </c>
      <c r="T1912" t="s">
        <v>4789</v>
      </c>
      <c r="V1912" t="s">
        <v>4790</v>
      </c>
      <c r="W1912" t="s">
        <v>4791</v>
      </c>
      <c r="X1912" t="s">
        <v>4788</v>
      </c>
      <c r="Y1912" t="s">
        <v>4790</v>
      </c>
      <c r="Z1912" t="s">
        <v>4806</v>
      </c>
      <c r="AC1912" t="s">
        <v>366</v>
      </c>
      <c r="AD1912" s="176">
        <v>1.3</v>
      </c>
    </row>
    <row r="1913" spans="1:30" x14ac:dyDescent="0.35">
      <c r="A1913" t="s">
        <v>408</v>
      </c>
      <c r="B1913">
        <v>1082</v>
      </c>
      <c r="C1913" t="s">
        <v>4788</v>
      </c>
      <c r="D1913">
        <v>50721</v>
      </c>
      <c r="E1913" t="s">
        <v>4788</v>
      </c>
      <c r="F1913" t="s">
        <v>3812</v>
      </c>
      <c r="H1913">
        <v>1.7</v>
      </c>
      <c r="I1913">
        <v>1.5</v>
      </c>
      <c r="K1913" t="s">
        <v>296</v>
      </c>
      <c r="L1913" t="s">
        <v>410</v>
      </c>
      <c r="M1913" t="s">
        <v>398</v>
      </c>
      <c r="N1913" t="s">
        <v>747</v>
      </c>
      <c r="O1913">
        <v>2</v>
      </c>
      <c r="P1913" t="s">
        <v>306</v>
      </c>
      <c r="Q1913" t="s">
        <v>786</v>
      </c>
      <c r="R1913" s="164">
        <v>34392</v>
      </c>
      <c r="T1913" t="s">
        <v>4789</v>
      </c>
      <c r="V1913" t="s">
        <v>4790</v>
      </c>
      <c r="W1913" t="s">
        <v>4791</v>
      </c>
      <c r="X1913" t="s">
        <v>4788</v>
      </c>
      <c r="Y1913" t="s">
        <v>4790</v>
      </c>
      <c r="Z1913" t="s">
        <v>4807</v>
      </c>
      <c r="AC1913" t="s">
        <v>366</v>
      </c>
      <c r="AD1913" s="176">
        <v>1.3</v>
      </c>
    </row>
    <row r="1914" spans="1:30" x14ac:dyDescent="0.35">
      <c r="A1914" t="s">
        <v>469</v>
      </c>
      <c r="B1914">
        <v>1043</v>
      </c>
      <c r="C1914" t="s">
        <v>4788</v>
      </c>
      <c r="D1914">
        <v>50721</v>
      </c>
      <c r="E1914" t="s">
        <v>4788</v>
      </c>
      <c r="F1914" t="s">
        <v>3812</v>
      </c>
      <c r="H1914">
        <v>1.7</v>
      </c>
      <c r="I1914">
        <v>1.5</v>
      </c>
      <c r="K1914" t="s">
        <v>296</v>
      </c>
      <c r="L1914" t="s">
        <v>753</v>
      </c>
      <c r="M1914" t="s">
        <v>398</v>
      </c>
      <c r="N1914" t="s">
        <v>747</v>
      </c>
      <c r="O1914">
        <v>2</v>
      </c>
      <c r="P1914" t="s">
        <v>306</v>
      </c>
      <c r="Q1914" t="s">
        <v>786</v>
      </c>
      <c r="R1914" s="164">
        <v>34392</v>
      </c>
      <c r="T1914" t="s">
        <v>4789</v>
      </c>
      <c r="V1914" t="s">
        <v>4790</v>
      </c>
      <c r="W1914" t="s">
        <v>4791</v>
      </c>
      <c r="X1914" t="s">
        <v>4788</v>
      </c>
      <c r="Y1914" t="s">
        <v>4790</v>
      </c>
      <c r="Z1914" t="s">
        <v>4808</v>
      </c>
      <c r="AC1914" t="s">
        <v>366</v>
      </c>
      <c r="AD1914" s="176">
        <v>1.3</v>
      </c>
    </row>
    <row r="1915" spans="1:30" x14ac:dyDescent="0.35">
      <c r="A1915" t="s">
        <v>324</v>
      </c>
      <c r="B1915">
        <v>1043</v>
      </c>
      <c r="C1915" t="s">
        <v>4788</v>
      </c>
      <c r="D1915">
        <v>50721</v>
      </c>
      <c r="E1915" t="s">
        <v>4788</v>
      </c>
      <c r="F1915" t="s">
        <v>3812</v>
      </c>
      <c r="H1915">
        <v>1.7</v>
      </c>
      <c r="I1915">
        <v>1.5</v>
      </c>
      <c r="K1915" t="s">
        <v>296</v>
      </c>
      <c r="L1915" t="s">
        <v>410</v>
      </c>
      <c r="M1915" t="s">
        <v>398</v>
      </c>
      <c r="N1915" t="s">
        <v>747</v>
      </c>
      <c r="O1915">
        <v>2</v>
      </c>
      <c r="P1915" t="s">
        <v>306</v>
      </c>
      <c r="Q1915" t="s">
        <v>786</v>
      </c>
      <c r="R1915" s="164">
        <v>34392</v>
      </c>
      <c r="T1915" t="s">
        <v>4789</v>
      </c>
      <c r="V1915" t="s">
        <v>4790</v>
      </c>
      <c r="W1915" t="s">
        <v>4791</v>
      </c>
      <c r="X1915" t="s">
        <v>4788</v>
      </c>
      <c r="Y1915" t="s">
        <v>4790</v>
      </c>
      <c r="Z1915" t="s">
        <v>4809</v>
      </c>
      <c r="AC1915" t="s">
        <v>366</v>
      </c>
      <c r="AD1915" s="176">
        <v>1.3</v>
      </c>
    </row>
    <row r="1916" spans="1:30" x14ac:dyDescent="0.35">
      <c r="A1916" t="s">
        <v>309</v>
      </c>
      <c r="B1916">
        <v>1086</v>
      </c>
      <c r="C1916" t="s">
        <v>4788</v>
      </c>
      <c r="D1916">
        <v>50721</v>
      </c>
      <c r="E1916" t="s">
        <v>4788</v>
      </c>
      <c r="F1916" t="s">
        <v>3812</v>
      </c>
      <c r="H1916">
        <v>1.7</v>
      </c>
      <c r="I1916">
        <v>1.5</v>
      </c>
      <c r="K1916" t="s">
        <v>296</v>
      </c>
      <c r="L1916" t="s">
        <v>753</v>
      </c>
      <c r="M1916" t="s">
        <v>398</v>
      </c>
      <c r="N1916" t="s">
        <v>747</v>
      </c>
      <c r="O1916">
        <v>2</v>
      </c>
      <c r="P1916" t="s">
        <v>306</v>
      </c>
      <c r="Q1916" s="164">
        <v>32882</v>
      </c>
      <c r="R1916" s="164">
        <v>33117</v>
      </c>
      <c r="T1916" t="s">
        <v>4789</v>
      </c>
      <c r="V1916" t="s">
        <v>4790</v>
      </c>
      <c r="W1916" t="s">
        <v>4791</v>
      </c>
      <c r="X1916" t="s">
        <v>4788</v>
      </c>
      <c r="Y1916" t="s">
        <v>4790</v>
      </c>
      <c r="Z1916" t="s">
        <v>4810</v>
      </c>
      <c r="AC1916" t="s">
        <v>366</v>
      </c>
      <c r="AD1916" s="176">
        <v>1.3</v>
      </c>
    </row>
    <row r="1917" spans="1:30" x14ac:dyDescent="0.35">
      <c r="A1917" t="s">
        <v>476</v>
      </c>
      <c r="B1917">
        <v>1083</v>
      </c>
      <c r="C1917" t="s">
        <v>4788</v>
      </c>
      <c r="D1917">
        <v>50721</v>
      </c>
      <c r="E1917" t="s">
        <v>4788</v>
      </c>
      <c r="F1917" t="s">
        <v>3812</v>
      </c>
      <c r="H1917">
        <v>1.7</v>
      </c>
      <c r="I1917">
        <v>1.5</v>
      </c>
      <c r="K1917" t="s">
        <v>296</v>
      </c>
      <c r="L1917" t="s">
        <v>410</v>
      </c>
      <c r="M1917" t="s">
        <v>398</v>
      </c>
      <c r="N1917" t="s">
        <v>747</v>
      </c>
      <c r="O1917">
        <v>2</v>
      </c>
      <c r="P1917" t="s">
        <v>306</v>
      </c>
      <c r="Q1917" t="s">
        <v>786</v>
      </c>
      <c r="R1917" s="164">
        <v>34392</v>
      </c>
      <c r="T1917" t="s">
        <v>4789</v>
      </c>
      <c r="V1917" t="s">
        <v>4790</v>
      </c>
      <c r="W1917" t="s">
        <v>4791</v>
      </c>
      <c r="X1917" t="s">
        <v>4788</v>
      </c>
      <c r="Y1917" t="s">
        <v>4790</v>
      </c>
      <c r="Z1917" t="s">
        <v>4811</v>
      </c>
      <c r="AC1917" t="s">
        <v>366</v>
      </c>
      <c r="AD1917" s="176">
        <v>1.3</v>
      </c>
    </row>
    <row r="1918" spans="1:30" x14ac:dyDescent="0.35">
      <c r="A1918" t="s">
        <v>482</v>
      </c>
      <c r="B1918">
        <v>1189</v>
      </c>
      <c r="C1918" t="s">
        <v>4788</v>
      </c>
      <c r="D1918">
        <v>50721</v>
      </c>
      <c r="E1918" t="s">
        <v>4788</v>
      </c>
      <c r="F1918" t="s">
        <v>3812</v>
      </c>
      <c r="H1918">
        <v>1.7</v>
      </c>
      <c r="I1918">
        <v>1.5</v>
      </c>
      <c r="K1918" t="s">
        <v>296</v>
      </c>
      <c r="L1918" t="s">
        <v>753</v>
      </c>
      <c r="M1918" t="s">
        <v>398</v>
      </c>
      <c r="N1918" t="s">
        <v>747</v>
      </c>
      <c r="O1918">
        <v>2</v>
      </c>
      <c r="P1918" t="s">
        <v>306</v>
      </c>
      <c r="Q1918" t="s">
        <v>4812</v>
      </c>
      <c r="R1918" s="164">
        <v>39326</v>
      </c>
      <c r="T1918" t="s">
        <v>4789</v>
      </c>
      <c r="V1918" t="s">
        <v>4790</v>
      </c>
      <c r="W1918" t="s">
        <v>4791</v>
      </c>
      <c r="X1918" t="s">
        <v>4788</v>
      </c>
      <c r="Y1918" t="s">
        <v>4790</v>
      </c>
      <c r="Z1918" t="s">
        <v>4813</v>
      </c>
      <c r="AC1918" t="s">
        <v>366</v>
      </c>
      <c r="AD1918" s="176">
        <v>1.3</v>
      </c>
    </row>
    <row r="1919" spans="1:30" x14ac:dyDescent="0.35">
      <c r="A1919" t="s">
        <v>432</v>
      </c>
      <c r="B1919">
        <v>1232</v>
      </c>
      <c r="C1919" t="s">
        <v>4788</v>
      </c>
      <c r="D1919">
        <v>50721</v>
      </c>
      <c r="E1919" t="s">
        <v>4788</v>
      </c>
      <c r="F1919" t="s">
        <v>3812</v>
      </c>
      <c r="H1919">
        <v>1.7</v>
      </c>
      <c r="I1919">
        <v>1.5</v>
      </c>
      <c r="K1919" t="s">
        <v>296</v>
      </c>
      <c r="L1919" t="s">
        <v>753</v>
      </c>
      <c r="M1919" t="s">
        <v>398</v>
      </c>
      <c r="N1919" t="s">
        <v>747</v>
      </c>
      <c r="O1919">
        <v>2</v>
      </c>
      <c r="P1919" t="s">
        <v>306</v>
      </c>
      <c r="Q1919" t="s">
        <v>4814</v>
      </c>
      <c r="R1919" s="164">
        <v>38231</v>
      </c>
      <c r="T1919" t="s">
        <v>4789</v>
      </c>
      <c r="V1919" t="s">
        <v>4790</v>
      </c>
      <c r="W1919" t="s">
        <v>4791</v>
      </c>
      <c r="X1919" t="s">
        <v>4788</v>
      </c>
      <c r="Y1919" t="s">
        <v>4790</v>
      </c>
      <c r="Z1919" t="s">
        <v>4815</v>
      </c>
      <c r="AC1919" t="s">
        <v>366</v>
      </c>
      <c r="AD1919" s="176">
        <v>1.3</v>
      </c>
    </row>
    <row r="1920" spans="1:30" x14ac:dyDescent="0.35">
      <c r="A1920" t="s">
        <v>584</v>
      </c>
      <c r="B1920">
        <v>1101</v>
      </c>
      <c r="C1920" t="s">
        <v>4788</v>
      </c>
      <c r="D1920">
        <v>50721</v>
      </c>
      <c r="E1920" t="s">
        <v>4788</v>
      </c>
      <c r="F1920" t="s">
        <v>3812</v>
      </c>
      <c r="H1920">
        <v>1.7</v>
      </c>
      <c r="I1920">
        <v>1.5</v>
      </c>
      <c r="K1920" t="s">
        <v>296</v>
      </c>
      <c r="L1920" t="s">
        <v>753</v>
      </c>
      <c r="M1920" t="s">
        <v>398</v>
      </c>
      <c r="N1920" t="s">
        <v>747</v>
      </c>
      <c r="O1920">
        <v>2</v>
      </c>
      <c r="P1920" t="s">
        <v>306</v>
      </c>
      <c r="Q1920" t="s">
        <v>786</v>
      </c>
      <c r="R1920" s="164">
        <v>34392</v>
      </c>
      <c r="T1920" t="s">
        <v>4789</v>
      </c>
      <c r="V1920" t="s">
        <v>4790</v>
      </c>
      <c r="W1920" t="s">
        <v>4791</v>
      </c>
      <c r="X1920" t="s">
        <v>4788</v>
      </c>
      <c r="Y1920" t="s">
        <v>4790</v>
      </c>
      <c r="Z1920" t="s">
        <v>4816</v>
      </c>
      <c r="AC1920" t="s">
        <v>366</v>
      </c>
      <c r="AD1920" s="176">
        <v>1.3</v>
      </c>
    </row>
    <row r="1921" spans="1:30" x14ac:dyDescent="0.35">
      <c r="A1921" t="s">
        <v>375</v>
      </c>
      <c r="B1921">
        <v>1071</v>
      </c>
      <c r="C1921" t="s">
        <v>4790</v>
      </c>
      <c r="D1921">
        <v>50721</v>
      </c>
      <c r="E1921" t="s">
        <v>4788</v>
      </c>
      <c r="F1921" t="s">
        <v>3812</v>
      </c>
      <c r="H1921">
        <v>1.7</v>
      </c>
      <c r="I1921">
        <v>1.5</v>
      </c>
      <c r="K1921" t="s">
        <v>296</v>
      </c>
      <c r="L1921" t="s">
        <v>4817</v>
      </c>
      <c r="M1921" t="s">
        <v>398</v>
      </c>
      <c r="N1921" t="s">
        <v>747</v>
      </c>
      <c r="O1921">
        <v>2</v>
      </c>
      <c r="P1921" t="s">
        <v>1</v>
      </c>
      <c r="Q1921" s="164">
        <v>32882</v>
      </c>
      <c r="R1921" s="164">
        <v>33117</v>
      </c>
      <c r="T1921" t="s">
        <v>4789</v>
      </c>
      <c r="V1921" t="s">
        <v>4790</v>
      </c>
      <c r="W1921" t="s">
        <v>4791</v>
      </c>
      <c r="X1921" t="s">
        <v>4788</v>
      </c>
      <c r="Y1921" t="s">
        <v>4790</v>
      </c>
      <c r="Z1921" t="s">
        <v>4818</v>
      </c>
      <c r="AA1921" t="s">
        <v>1</v>
      </c>
      <c r="AC1921" t="s">
        <v>366</v>
      </c>
      <c r="AD1921" s="176">
        <v>1.3</v>
      </c>
    </row>
    <row r="1922" spans="1:30" x14ac:dyDescent="0.35">
      <c r="A1922" t="s">
        <v>375</v>
      </c>
      <c r="B1922">
        <v>1076</v>
      </c>
      <c r="C1922" t="s">
        <v>4795</v>
      </c>
      <c r="D1922">
        <v>50721</v>
      </c>
      <c r="E1922" t="s">
        <v>4788</v>
      </c>
      <c r="F1922" t="s">
        <v>3812</v>
      </c>
      <c r="H1922">
        <v>1.7</v>
      </c>
      <c r="I1922">
        <v>1.5</v>
      </c>
      <c r="K1922" t="s">
        <v>404</v>
      </c>
      <c r="L1922" t="s">
        <v>753</v>
      </c>
      <c r="M1922" t="s">
        <v>398</v>
      </c>
      <c r="N1922" t="s">
        <v>747</v>
      </c>
      <c r="O1922">
        <v>2</v>
      </c>
      <c r="P1922" t="s">
        <v>1</v>
      </c>
      <c r="Q1922" s="164">
        <v>32882</v>
      </c>
      <c r="R1922" s="164">
        <v>33117</v>
      </c>
      <c r="S1922" s="164">
        <v>37408</v>
      </c>
      <c r="T1922" t="s">
        <v>4789</v>
      </c>
      <c r="V1922" t="s">
        <v>4790</v>
      </c>
      <c r="W1922" t="s">
        <v>4791</v>
      </c>
      <c r="X1922" t="s">
        <v>4788</v>
      </c>
      <c r="Y1922" t="s">
        <v>4790</v>
      </c>
      <c r="Z1922" t="s">
        <v>4819</v>
      </c>
      <c r="AC1922" t="s">
        <v>366</v>
      </c>
      <c r="AD1922" s="176">
        <v>1.3</v>
      </c>
    </row>
    <row r="1923" spans="1:30" x14ac:dyDescent="0.35">
      <c r="A1923" t="s">
        <v>434</v>
      </c>
      <c r="B1923">
        <v>1039</v>
      </c>
      <c r="C1923" t="s">
        <v>4788</v>
      </c>
      <c r="D1923">
        <v>50721</v>
      </c>
      <c r="E1923" t="s">
        <v>4788</v>
      </c>
      <c r="F1923" t="s">
        <v>3812</v>
      </c>
      <c r="H1923">
        <v>1.7</v>
      </c>
      <c r="I1923">
        <v>1.5</v>
      </c>
      <c r="K1923" t="s">
        <v>296</v>
      </c>
      <c r="L1923" t="s">
        <v>753</v>
      </c>
      <c r="M1923" t="s">
        <v>398</v>
      </c>
      <c r="N1923" t="s">
        <v>747</v>
      </c>
      <c r="O1923">
        <v>2</v>
      </c>
      <c r="P1923" t="s">
        <v>306</v>
      </c>
      <c r="Q1923" s="164">
        <v>31786</v>
      </c>
      <c r="R1923" s="164">
        <v>32021</v>
      </c>
      <c r="T1923" t="s">
        <v>4789</v>
      </c>
      <c r="V1923" t="s">
        <v>4790</v>
      </c>
      <c r="W1923" t="s">
        <v>4791</v>
      </c>
      <c r="X1923" t="s">
        <v>4788</v>
      </c>
      <c r="Y1923" t="s">
        <v>4790</v>
      </c>
      <c r="Z1923" t="s">
        <v>4820</v>
      </c>
      <c r="AC1923" t="s">
        <v>366</v>
      </c>
      <c r="AD1923" s="176">
        <v>1.3</v>
      </c>
    </row>
    <row r="1924" spans="1:30" x14ac:dyDescent="0.35">
      <c r="A1924" t="s">
        <v>403</v>
      </c>
      <c r="B1924">
        <v>1004</v>
      </c>
      <c r="C1924" t="s">
        <v>4788</v>
      </c>
      <c r="D1924">
        <v>50721</v>
      </c>
      <c r="E1924" t="s">
        <v>4788</v>
      </c>
      <c r="F1924" t="s">
        <v>3812</v>
      </c>
      <c r="H1924">
        <v>1.7</v>
      </c>
      <c r="I1924">
        <v>1.5</v>
      </c>
      <c r="K1924" t="s">
        <v>296</v>
      </c>
      <c r="L1924" t="s">
        <v>410</v>
      </c>
      <c r="M1924" t="s">
        <v>398</v>
      </c>
      <c r="N1924" t="s">
        <v>747</v>
      </c>
      <c r="O1924">
        <v>2</v>
      </c>
      <c r="P1924" t="s">
        <v>306</v>
      </c>
      <c r="Q1924" t="s">
        <v>786</v>
      </c>
      <c r="R1924" s="164">
        <v>34392</v>
      </c>
      <c r="T1924" t="s">
        <v>4789</v>
      </c>
      <c r="V1924" t="s">
        <v>4790</v>
      </c>
      <c r="W1924" t="s">
        <v>4791</v>
      </c>
      <c r="X1924" t="s">
        <v>4788</v>
      </c>
      <c r="Y1924" t="s">
        <v>4790</v>
      </c>
      <c r="Z1924" t="s">
        <v>4821</v>
      </c>
      <c r="AC1924" t="s">
        <v>366</v>
      </c>
      <c r="AD1924" s="176">
        <v>1.3</v>
      </c>
    </row>
    <row r="1925" spans="1:30" x14ac:dyDescent="0.35">
      <c r="A1925" t="s">
        <v>447</v>
      </c>
      <c r="B1925">
        <v>1053</v>
      </c>
      <c r="C1925" t="s">
        <v>4788</v>
      </c>
      <c r="D1925">
        <v>50721</v>
      </c>
      <c r="E1925" t="s">
        <v>4788</v>
      </c>
      <c r="F1925" t="s">
        <v>3812</v>
      </c>
      <c r="H1925">
        <v>1.7</v>
      </c>
      <c r="I1925">
        <v>1.5</v>
      </c>
      <c r="K1925" t="s">
        <v>296</v>
      </c>
      <c r="L1925" t="s">
        <v>753</v>
      </c>
      <c r="M1925" t="s">
        <v>398</v>
      </c>
      <c r="N1925" t="s">
        <v>747</v>
      </c>
      <c r="O1925">
        <v>2</v>
      </c>
      <c r="P1925" t="s">
        <v>306</v>
      </c>
      <c r="Q1925" t="s">
        <v>786</v>
      </c>
      <c r="R1925" s="164">
        <v>34392</v>
      </c>
      <c r="T1925" t="s">
        <v>4789</v>
      </c>
      <c r="V1925" t="s">
        <v>4790</v>
      </c>
      <c r="W1925" t="s">
        <v>4791</v>
      </c>
      <c r="X1925" t="s">
        <v>4788</v>
      </c>
      <c r="Y1925" t="s">
        <v>4790</v>
      </c>
      <c r="Z1925" t="s">
        <v>4822</v>
      </c>
      <c r="AC1925" t="s">
        <v>366</v>
      </c>
      <c r="AD1925" s="176">
        <v>1.3</v>
      </c>
    </row>
    <row r="1926" spans="1:30" x14ac:dyDescent="0.35">
      <c r="A1926" t="s">
        <v>494</v>
      </c>
      <c r="B1926">
        <v>1053</v>
      </c>
      <c r="C1926" t="s">
        <v>4788</v>
      </c>
      <c r="D1926">
        <v>50721</v>
      </c>
      <c r="E1926" t="s">
        <v>4788</v>
      </c>
      <c r="F1926" t="s">
        <v>3812</v>
      </c>
      <c r="H1926">
        <v>1.7</v>
      </c>
      <c r="I1926">
        <v>1.5</v>
      </c>
      <c r="K1926" t="s">
        <v>296</v>
      </c>
      <c r="L1926" t="s">
        <v>410</v>
      </c>
      <c r="M1926" t="s">
        <v>398</v>
      </c>
      <c r="N1926" t="s">
        <v>747</v>
      </c>
      <c r="O1926">
        <v>2</v>
      </c>
      <c r="P1926" t="s">
        <v>306</v>
      </c>
      <c r="Q1926" t="s">
        <v>786</v>
      </c>
      <c r="R1926" s="164">
        <v>34392</v>
      </c>
      <c r="T1926" t="s">
        <v>4789</v>
      </c>
      <c r="V1926" t="s">
        <v>4790</v>
      </c>
      <c r="W1926" t="s">
        <v>4791</v>
      </c>
      <c r="X1926" t="s">
        <v>4788</v>
      </c>
      <c r="Y1926" t="s">
        <v>4790</v>
      </c>
      <c r="Z1926" t="s">
        <v>4823</v>
      </c>
      <c r="AC1926" t="s">
        <v>366</v>
      </c>
      <c r="AD1926" s="176">
        <v>1.3</v>
      </c>
    </row>
    <row r="1927" spans="1:30" x14ac:dyDescent="0.35">
      <c r="A1927" t="s">
        <v>494</v>
      </c>
      <c r="B1927">
        <v>1065</v>
      </c>
      <c r="C1927" t="s">
        <v>4824</v>
      </c>
      <c r="D1927">
        <v>50721</v>
      </c>
      <c r="E1927" t="s">
        <v>4788</v>
      </c>
      <c r="F1927" t="s">
        <v>3812</v>
      </c>
      <c r="H1927">
        <v>1.7</v>
      </c>
      <c r="I1927">
        <v>1.5</v>
      </c>
      <c r="K1927" t="s">
        <v>404</v>
      </c>
      <c r="L1927" t="s">
        <v>753</v>
      </c>
      <c r="M1927" t="s">
        <v>398</v>
      </c>
      <c r="N1927" t="s">
        <v>747</v>
      </c>
      <c r="O1927">
        <v>2</v>
      </c>
      <c r="P1927" t="s">
        <v>306</v>
      </c>
      <c r="Q1927" s="164">
        <v>39825</v>
      </c>
      <c r="R1927" s="164">
        <v>40148</v>
      </c>
      <c r="S1927" s="164">
        <v>40148</v>
      </c>
      <c r="T1927" t="s">
        <v>4789</v>
      </c>
      <c r="V1927" t="s">
        <v>4790</v>
      </c>
      <c r="W1927" t="s">
        <v>4791</v>
      </c>
      <c r="X1927" t="s">
        <v>4788</v>
      </c>
      <c r="Y1927" t="s">
        <v>4790</v>
      </c>
      <c r="Z1927" t="s">
        <v>4825</v>
      </c>
      <c r="AC1927" t="s">
        <v>366</v>
      </c>
      <c r="AD1927" s="176">
        <v>1.3</v>
      </c>
    </row>
    <row r="1928" spans="1:30" x14ac:dyDescent="0.35">
      <c r="A1928" t="s">
        <v>414</v>
      </c>
      <c r="B1928">
        <v>1074</v>
      </c>
      <c r="C1928" t="s">
        <v>4826</v>
      </c>
      <c r="D1928">
        <v>50721</v>
      </c>
      <c r="E1928" t="s">
        <v>4788</v>
      </c>
      <c r="F1928" t="s">
        <v>3812</v>
      </c>
      <c r="H1928">
        <v>1.7</v>
      </c>
      <c r="I1928">
        <v>1.5</v>
      </c>
      <c r="K1928" t="s">
        <v>404</v>
      </c>
      <c r="L1928" t="s">
        <v>753</v>
      </c>
      <c r="M1928" t="s">
        <v>398</v>
      </c>
      <c r="N1928" t="s">
        <v>747</v>
      </c>
      <c r="O1928">
        <v>2</v>
      </c>
      <c r="P1928" t="s">
        <v>977</v>
      </c>
      <c r="Q1928" s="164">
        <v>34708</v>
      </c>
      <c r="R1928" s="164">
        <v>34943</v>
      </c>
      <c r="S1928" s="164">
        <v>34943</v>
      </c>
      <c r="T1928" t="s">
        <v>4789</v>
      </c>
      <c r="V1928" t="s">
        <v>4790</v>
      </c>
      <c r="W1928" t="s">
        <v>4791</v>
      </c>
      <c r="X1928" t="s">
        <v>4788</v>
      </c>
      <c r="Y1928" t="s">
        <v>4790</v>
      </c>
      <c r="Z1928" t="s">
        <v>4827</v>
      </c>
      <c r="AC1928" t="s">
        <v>366</v>
      </c>
      <c r="AD1928" s="176">
        <v>1.3</v>
      </c>
    </row>
    <row r="1929" spans="1:30" x14ac:dyDescent="0.35">
      <c r="A1929" t="s">
        <v>414</v>
      </c>
      <c r="B1929">
        <v>1086</v>
      </c>
      <c r="C1929" t="s">
        <v>4788</v>
      </c>
      <c r="D1929">
        <v>50721</v>
      </c>
      <c r="E1929" t="s">
        <v>4788</v>
      </c>
      <c r="F1929" t="s">
        <v>3812</v>
      </c>
      <c r="H1929">
        <v>1.7</v>
      </c>
      <c r="I1929">
        <v>1.5</v>
      </c>
      <c r="K1929" t="s">
        <v>296</v>
      </c>
      <c r="L1929" t="s">
        <v>753</v>
      </c>
      <c r="M1929" t="s">
        <v>398</v>
      </c>
      <c r="N1929" t="s">
        <v>747</v>
      </c>
      <c r="O1929">
        <v>2</v>
      </c>
      <c r="P1929" t="s">
        <v>306</v>
      </c>
      <c r="Q1929" t="s">
        <v>786</v>
      </c>
      <c r="R1929" s="164">
        <v>34392</v>
      </c>
      <c r="T1929" t="s">
        <v>4789</v>
      </c>
      <c r="V1929" t="s">
        <v>4790</v>
      </c>
      <c r="W1929" t="s">
        <v>4791</v>
      </c>
      <c r="X1929" t="s">
        <v>4788</v>
      </c>
      <c r="Y1929" t="s">
        <v>4790</v>
      </c>
      <c r="Z1929" t="s">
        <v>4828</v>
      </c>
      <c r="AC1929" t="s">
        <v>366</v>
      </c>
      <c r="AD1929" s="176">
        <v>1.3</v>
      </c>
    </row>
    <row r="1930" spans="1:30" x14ac:dyDescent="0.35">
      <c r="A1930" t="s">
        <v>414</v>
      </c>
      <c r="B1930">
        <v>1088</v>
      </c>
      <c r="C1930" t="s">
        <v>4829</v>
      </c>
      <c r="D1930">
        <v>50721</v>
      </c>
      <c r="E1930" t="s">
        <v>4788</v>
      </c>
      <c r="F1930" t="s">
        <v>3812</v>
      </c>
      <c r="H1930">
        <v>1.7</v>
      </c>
      <c r="I1930">
        <v>1.5</v>
      </c>
      <c r="K1930" t="s">
        <v>404</v>
      </c>
      <c r="L1930" t="s">
        <v>753</v>
      </c>
      <c r="M1930" t="s">
        <v>398</v>
      </c>
      <c r="N1930" t="s">
        <v>747</v>
      </c>
      <c r="O1930">
        <v>2</v>
      </c>
      <c r="P1930" t="s">
        <v>306</v>
      </c>
      <c r="Q1930" s="164">
        <v>30015</v>
      </c>
      <c r="R1930" s="164">
        <v>30074</v>
      </c>
      <c r="S1930" s="164">
        <v>38231</v>
      </c>
      <c r="T1930" t="s">
        <v>4789</v>
      </c>
      <c r="V1930" t="s">
        <v>4790</v>
      </c>
      <c r="W1930" t="s">
        <v>4791</v>
      </c>
      <c r="X1930" t="s">
        <v>4788</v>
      </c>
      <c r="Y1930" t="s">
        <v>4790</v>
      </c>
      <c r="Z1930" t="s">
        <v>4830</v>
      </c>
      <c r="AC1930" t="s">
        <v>366</v>
      </c>
      <c r="AD1930" s="176">
        <v>1.3</v>
      </c>
    </row>
    <row r="1931" spans="1:30" x14ac:dyDescent="0.35">
      <c r="A1931" t="s">
        <v>414</v>
      </c>
      <c r="B1931">
        <v>1132</v>
      </c>
      <c r="C1931" t="s">
        <v>4788</v>
      </c>
      <c r="D1931">
        <v>50721</v>
      </c>
      <c r="E1931" t="s">
        <v>4788</v>
      </c>
      <c r="F1931" t="s">
        <v>3812</v>
      </c>
      <c r="H1931">
        <v>1.7</v>
      </c>
      <c r="I1931">
        <v>1.5</v>
      </c>
      <c r="K1931" t="s">
        <v>404</v>
      </c>
      <c r="L1931" t="s">
        <v>753</v>
      </c>
      <c r="M1931" t="s">
        <v>398</v>
      </c>
      <c r="N1931" t="s">
        <v>747</v>
      </c>
      <c r="O1931">
        <v>2</v>
      </c>
      <c r="P1931" t="s">
        <v>1</v>
      </c>
      <c r="Q1931" s="164">
        <v>32151</v>
      </c>
      <c r="R1931" s="164">
        <v>32387</v>
      </c>
      <c r="S1931" s="164">
        <v>34943</v>
      </c>
      <c r="T1931" t="s">
        <v>4789</v>
      </c>
      <c r="V1931" t="s">
        <v>4790</v>
      </c>
      <c r="W1931" t="s">
        <v>4791</v>
      </c>
      <c r="X1931" t="s">
        <v>4788</v>
      </c>
      <c r="Y1931" t="s">
        <v>4790</v>
      </c>
      <c r="Z1931" t="s">
        <v>4831</v>
      </c>
      <c r="AC1931" t="s">
        <v>366</v>
      </c>
      <c r="AD1931" s="176">
        <v>1.3</v>
      </c>
    </row>
    <row r="1932" spans="1:30" x14ac:dyDescent="0.35">
      <c r="A1932" t="s">
        <v>419</v>
      </c>
      <c r="B1932">
        <v>1151</v>
      </c>
      <c r="C1932" t="s">
        <v>4788</v>
      </c>
      <c r="D1932">
        <v>50721</v>
      </c>
      <c r="E1932" t="s">
        <v>4788</v>
      </c>
      <c r="F1932" t="s">
        <v>3812</v>
      </c>
      <c r="H1932">
        <v>1.7</v>
      </c>
      <c r="I1932">
        <v>1.5</v>
      </c>
      <c r="K1932" t="s">
        <v>296</v>
      </c>
      <c r="L1932" t="s">
        <v>753</v>
      </c>
      <c r="M1932" t="s">
        <v>398</v>
      </c>
      <c r="N1932" t="s">
        <v>747</v>
      </c>
      <c r="O1932">
        <v>2</v>
      </c>
      <c r="P1932" t="s">
        <v>306</v>
      </c>
      <c r="Q1932" s="164">
        <v>36534</v>
      </c>
      <c r="R1932" s="164">
        <v>36770</v>
      </c>
      <c r="T1932" t="s">
        <v>4789</v>
      </c>
      <c r="V1932" t="s">
        <v>4790</v>
      </c>
      <c r="W1932" t="s">
        <v>4791</v>
      </c>
      <c r="X1932" t="s">
        <v>4788</v>
      </c>
      <c r="Y1932" t="s">
        <v>4790</v>
      </c>
      <c r="Z1932" t="s">
        <v>4832</v>
      </c>
      <c r="AC1932" t="s">
        <v>366</v>
      </c>
      <c r="AD1932" s="176">
        <v>1.3</v>
      </c>
    </row>
    <row r="1933" spans="1:30" x14ac:dyDescent="0.35">
      <c r="A1933" t="s">
        <v>419</v>
      </c>
      <c r="B1933">
        <v>1163</v>
      </c>
      <c r="C1933" t="s">
        <v>4833</v>
      </c>
      <c r="D1933">
        <v>50721</v>
      </c>
      <c r="E1933" t="s">
        <v>4788</v>
      </c>
      <c r="F1933" t="s">
        <v>3812</v>
      </c>
      <c r="H1933">
        <v>1.7</v>
      </c>
      <c r="I1933">
        <v>1.5</v>
      </c>
      <c r="K1933" t="s">
        <v>296</v>
      </c>
      <c r="L1933" t="s">
        <v>753</v>
      </c>
      <c r="M1933" t="s">
        <v>398</v>
      </c>
      <c r="N1933" t="s">
        <v>747</v>
      </c>
      <c r="O1933">
        <v>2</v>
      </c>
      <c r="P1933" t="s">
        <v>306</v>
      </c>
      <c r="Q1933" s="164">
        <v>37995</v>
      </c>
      <c r="R1933" s="164">
        <v>38231</v>
      </c>
      <c r="T1933" t="s">
        <v>4789</v>
      </c>
      <c r="V1933" t="s">
        <v>4790</v>
      </c>
      <c r="W1933" t="s">
        <v>4791</v>
      </c>
      <c r="X1933" t="s">
        <v>4788</v>
      </c>
      <c r="Y1933" t="s">
        <v>4790</v>
      </c>
      <c r="Z1933" t="s">
        <v>4834</v>
      </c>
      <c r="AA1933" t="s">
        <v>1</v>
      </c>
      <c r="AC1933" t="s">
        <v>366</v>
      </c>
      <c r="AD1933" s="176">
        <v>1.3</v>
      </c>
    </row>
    <row r="1934" spans="1:30" x14ac:dyDescent="0.35">
      <c r="A1934" t="s">
        <v>419</v>
      </c>
      <c r="B1934">
        <v>2000</v>
      </c>
      <c r="C1934" t="s">
        <v>4835</v>
      </c>
      <c r="D1934">
        <v>50721</v>
      </c>
      <c r="E1934" t="s">
        <v>4788</v>
      </c>
      <c r="F1934" t="s">
        <v>3812</v>
      </c>
      <c r="H1934">
        <v>1.7</v>
      </c>
      <c r="I1934">
        <v>1.5</v>
      </c>
      <c r="K1934" t="s">
        <v>404</v>
      </c>
      <c r="L1934" t="s">
        <v>410</v>
      </c>
      <c r="M1934" t="s">
        <v>398</v>
      </c>
      <c r="N1934" t="s">
        <v>747</v>
      </c>
      <c r="O1934">
        <v>2</v>
      </c>
      <c r="P1934" t="s">
        <v>306</v>
      </c>
      <c r="Q1934" s="164">
        <v>34708</v>
      </c>
      <c r="R1934" s="164">
        <v>34943</v>
      </c>
      <c r="S1934" s="164">
        <v>38231</v>
      </c>
      <c r="T1934" t="s">
        <v>4789</v>
      </c>
      <c r="V1934" t="s">
        <v>4790</v>
      </c>
      <c r="W1934" t="s">
        <v>4791</v>
      </c>
      <c r="X1934" t="s">
        <v>4788</v>
      </c>
      <c r="Y1934" t="s">
        <v>4790</v>
      </c>
      <c r="Z1934" t="s">
        <v>4836</v>
      </c>
      <c r="AC1934" t="s">
        <v>366</v>
      </c>
      <c r="AD1934" s="176">
        <v>1.3</v>
      </c>
    </row>
    <row r="1935" spans="1:30" x14ac:dyDescent="0.35">
      <c r="A1935" t="s">
        <v>314</v>
      </c>
      <c r="B1935">
        <v>1084</v>
      </c>
      <c r="C1935" t="s">
        <v>4788</v>
      </c>
      <c r="D1935">
        <v>50721</v>
      </c>
      <c r="E1935" t="s">
        <v>4788</v>
      </c>
      <c r="F1935" t="s">
        <v>3812</v>
      </c>
      <c r="H1935">
        <v>1.7</v>
      </c>
      <c r="I1935">
        <v>1.5</v>
      </c>
      <c r="K1935" t="s">
        <v>296</v>
      </c>
      <c r="L1935" t="s">
        <v>753</v>
      </c>
      <c r="M1935" t="s">
        <v>398</v>
      </c>
      <c r="N1935" t="s">
        <v>747</v>
      </c>
      <c r="O1935">
        <v>2</v>
      </c>
      <c r="P1935" t="s">
        <v>306</v>
      </c>
      <c r="Q1935" t="s">
        <v>786</v>
      </c>
      <c r="R1935" s="164">
        <v>34392</v>
      </c>
      <c r="T1935" t="s">
        <v>4789</v>
      </c>
      <c r="V1935" t="s">
        <v>4790</v>
      </c>
      <c r="W1935" t="s">
        <v>4791</v>
      </c>
      <c r="X1935" t="s">
        <v>4788</v>
      </c>
      <c r="Y1935" t="s">
        <v>4790</v>
      </c>
      <c r="Z1935" t="s">
        <v>4837</v>
      </c>
      <c r="AC1935" t="s">
        <v>366</v>
      </c>
      <c r="AD1935" s="176">
        <v>1.3</v>
      </c>
    </row>
    <row r="1936" spans="1:30" x14ac:dyDescent="0.35">
      <c r="A1936" t="s">
        <v>314</v>
      </c>
      <c r="B1936">
        <v>1151</v>
      </c>
      <c r="C1936" t="s">
        <v>4799</v>
      </c>
      <c r="D1936">
        <v>50721</v>
      </c>
      <c r="E1936" t="s">
        <v>4788</v>
      </c>
      <c r="F1936" t="s">
        <v>3812</v>
      </c>
      <c r="H1936">
        <v>1.7</v>
      </c>
      <c r="I1936">
        <v>1.5</v>
      </c>
      <c r="K1936" t="s">
        <v>404</v>
      </c>
      <c r="L1936" t="s">
        <v>753</v>
      </c>
      <c r="M1936" t="s">
        <v>398</v>
      </c>
      <c r="N1936" t="s">
        <v>747</v>
      </c>
      <c r="O1936">
        <v>2</v>
      </c>
      <c r="P1936" t="s">
        <v>306</v>
      </c>
      <c r="Q1936" s="164">
        <v>31778</v>
      </c>
      <c r="R1936" s="164">
        <v>31778</v>
      </c>
      <c r="S1936" s="164">
        <v>37408</v>
      </c>
      <c r="T1936" t="s">
        <v>4789</v>
      </c>
      <c r="V1936" t="s">
        <v>4790</v>
      </c>
      <c r="W1936" t="s">
        <v>4791</v>
      </c>
      <c r="X1936" t="s">
        <v>4788</v>
      </c>
      <c r="Y1936" t="s">
        <v>4790</v>
      </c>
      <c r="Z1936" t="s">
        <v>4838</v>
      </c>
      <c r="AC1936" t="s">
        <v>366</v>
      </c>
      <c r="AD1936" s="176">
        <v>1.3</v>
      </c>
    </row>
    <row r="1937" spans="1:31" x14ac:dyDescent="0.35">
      <c r="A1937" t="s">
        <v>314</v>
      </c>
      <c r="B1937">
        <v>1259</v>
      </c>
      <c r="C1937" t="s">
        <v>4839</v>
      </c>
      <c r="D1937">
        <v>50721</v>
      </c>
      <c r="E1937" t="s">
        <v>4788</v>
      </c>
      <c r="F1937" t="s">
        <v>3812</v>
      </c>
      <c r="H1937">
        <v>1.7</v>
      </c>
      <c r="I1937">
        <v>1.5</v>
      </c>
      <c r="K1937" t="s">
        <v>296</v>
      </c>
      <c r="L1937" t="s">
        <v>753</v>
      </c>
      <c r="M1937" t="s">
        <v>398</v>
      </c>
      <c r="N1937" t="s">
        <v>747</v>
      </c>
      <c r="O1937">
        <v>2</v>
      </c>
      <c r="P1937" t="s">
        <v>306</v>
      </c>
      <c r="Q1937" t="s">
        <v>4812</v>
      </c>
      <c r="R1937" s="164">
        <v>39326</v>
      </c>
      <c r="T1937" t="s">
        <v>4789</v>
      </c>
      <c r="V1937" t="s">
        <v>4790</v>
      </c>
      <c r="W1937" t="s">
        <v>4791</v>
      </c>
      <c r="X1937" t="s">
        <v>4788</v>
      </c>
      <c r="Y1937" t="s">
        <v>4790</v>
      </c>
      <c r="Z1937" t="s">
        <v>4840</v>
      </c>
      <c r="AC1937" t="s">
        <v>366</v>
      </c>
      <c r="AD1937" s="176">
        <v>1.3</v>
      </c>
    </row>
    <row r="1938" spans="1:31" x14ac:dyDescent="0.35">
      <c r="A1938" t="s">
        <v>711</v>
      </c>
      <c r="B1938">
        <v>1067</v>
      </c>
      <c r="C1938" t="s">
        <v>4788</v>
      </c>
      <c r="D1938">
        <v>50721</v>
      </c>
      <c r="E1938" t="s">
        <v>4788</v>
      </c>
      <c r="F1938" t="s">
        <v>3812</v>
      </c>
      <c r="H1938">
        <v>1.7</v>
      </c>
      <c r="I1938">
        <v>1.5</v>
      </c>
      <c r="K1938" t="s">
        <v>296</v>
      </c>
      <c r="L1938" t="s">
        <v>410</v>
      </c>
      <c r="M1938" t="s">
        <v>398</v>
      </c>
      <c r="N1938" t="s">
        <v>747</v>
      </c>
      <c r="O1938">
        <v>2</v>
      </c>
      <c r="P1938" t="s">
        <v>306</v>
      </c>
      <c r="Q1938" t="s">
        <v>786</v>
      </c>
      <c r="R1938" s="164">
        <v>34392</v>
      </c>
      <c r="T1938" t="s">
        <v>4789</v>
      </c>
      <c r="V1938" t="s">
        <v>4790</v>
      </c>
      <c r="W1938" t="s">
        <v>4791</v>
      </c>
      <c r="X1938" t="s">
        <v>4788</v>
      </c>
      <c r="Y1938" t="s">
        <v>4790</v>
      </c>
      <c r="Z1938" t="s">
        <v>4841</v>
      </c>
      <c r="AC1938" t="s">
        <v>366</v>
      </c>
      <c r="AD1938" s="176">
        <v>1.3</v>
      </c>
    </row>
    <row r="1939" spans="1:31" x14ac:dyDescent="0.35">
      <c r="A1939" t="s">
        <v>711</v>
      </c>
      <c r="B1939">
        <v>1148</v>
      </c>
      <c r="C1939" t="s">
        <v>4799</v>
      </c>
      <c r="D1939">
        <v>50721</v>
      </c>
      <c r="E1939" t="s">
        <v>4788</v>
      </c>
      <c r="F1939" t="s">
        <v>3812</v>
      </c>
      <c r="H1939">
        <v>1.7</v>
      </c>
      <c r="I1939">
        <v>1.5</v>
      </c>
      <c r="K1939" t="s">
        <v>404</v>
      </c>
      <c r="L1939" t="s">
        <v>753</v>
      </c>
      <c r="M1939" t="s">
        <v>398</v>
      </c>
      <c r="N1939" t="s">
        <v>747</v>
      </c>
      <c r="O1939">
        <v>2</v>
      </c>
      <c r="P1939" t="s">
        <v>306</v>
      </c>
      <c r="Q1939" s="164">
        <v>33977</v>
      </c>
      <c r="R1939" s="164">
        <v>34182</v>
      </c>
      <c r="S1939" s="164">
        <v>37408</v>
      </c>
      <c r="T1939" t="s">
        <v>4789</v>
      </c>
      <c r="V1939" t="s">
        <v>4790</v>
      </c>
      <c r="W1939" t="s">
        <v>4791</v>
      </c>
      <c r="X1939" t="s">
        <v>4788</v>
      </c>
      <c r="Y1939" t="s">
        <v>4790</v>
      </c>
      <c r="Z1939" t="s">
        <v>4842</v>
      </c>
      <c r="AC1939" t="s">
        <v>366</v>
      </c>
      <c r="AD1939" s="176">
        <v>1.3</v>
      </c>
    </row>
    <row r="1940" spans="1:31" x14ac:dyDescent="0.35">
      <c r="A1940" t="s">
        <v>711</v>
      </c>
      <c r="B1940">
        <v>90004</v>
      </c>
      <c r="C1940" t="s">
        <v>4662</v>
      </c>
      <c r="D1940">
        <v>50721</v>
      </c>
      <c r="E1940" t="s">
        <v>4788</v>
      </c>
      <c r="F1940" t="s">
        <v>3812</v>
      </c>
      <c r="H1940">
        <v>1.7</v>
      </c>
      <c r="I1940">
        <v>1.5</v>
      </c>
      <c r="K1940" t="s">
        <v>404</v>
      </c>
      <c r="L1940" t="s">
        <v>753</v>
      </c>
      <c r="M1940" t="s">
        <v>398</v>
      </c>
      <c r="N1940" t="s">
        <v>747</v>
      </c>
      <c r="O1940">
        <v>2</v>
      </c>
      <c r="P1940" t="s">
        <v>306</v>
      </c>
      <c r="Q1940" s="164">
        <v>39825</v>
      </c>
      <c r="R1940" s="164">
        <v>40148</v>
      </c>
      <c r="S1940" s="164">
        <v>40148</v>
      </c>
      <c r="T1940" t="s">
        <v>4789</v>
      </c>
      <c r="V1940" t="s">
        <v>4790</v>
      </c>
      <c r="W1940" t="s">
        <v>4791</v>
      </c>
      <c r="X1940" t="s">
        <v>4788</v>
      </c>
      <c r="Y1940" t="s">
        <v>4790</v>
      </c>
      <c r="Z1940" t="s">
        <v>4843</v>
      </c>
      <c r="AC1940" t="s">
        <v>366</v>
      </c>
      <c r="AD1940" s="176">
        <v>1.3</v>
      </c>
    </row>
    <row r="1941" spans="1:31" x14ac:dyDescent="0.35">
      <c r="A1941" t="s">
        <v>499</v>
      </c>
      <c r="B1941">
        <v>1059</v>
      </c>
      <c r="C1941" t="s">
        <v>4844</v>
      </c>
      <c r="D1941">
        <v>50721</v>
      </c>
      <c r="E1941" t="s">
        <v>4788</v>
      </c>
      <c r="F1941" t="s">
        <v>3812</v>
      </c>
      <c r="H1941">
        <v>1.7</v>
      </c>
      <c r="I1941">
        <v>1.5</v>
      </c>
      <c r="K1941" t="s">
        <v>404</v>
      </c>
      <c r="L1941" t="s">
        <v>410</v>
      </c>
      <c r="M1941" t="s">
        <v>398</v>
      </c>
      <c r="N1941" t="s">
        <v>747</v>
      </c>
      <c r="O1941">
        <v>2</v>
      </c>
      <c r="P1941" t="s">
        <v>306</v>
      </c>
      <c r="Q1941" s="164">
        <v>32874</v>
      </c>
      <c r="R1941" s="164">
        <v>32874</v>
      </c>
      <c r="S1941" s="164">
        <v>32874</v>
      </c>
      <c r="T1941" t="s">
        <v>4789</v>
      </c>
      <c r="V1941" t="s">
        <v>4790</v>
      </c>
      <c r="W1941" t="s">
        <v>4791</v>
      </c>
      <c r="X1941" t="s">
        <v>4788</v>
      </c>
      <c r="Y1941" t="s">
        <v>4790</v>
      </c>
      <c r="Z1941" t="s">
        <v>4845</v>
      </c>
      <c r="AC1941" t="s">
        <v>366</v>
      </c>
      <c r="AD1941" s="176">
        <v>1.3</v>
      </c>
    </row>
    <row r="1942" spans="1:31" x14ac:dyDescent="0.35">
      <c r="A1942" t="s">
        <v>499</v>
      </c>
      <c r="B1942">
        <v>1119</v>
      </c>
      <c r="C1942" t="s">
        <v>4799</v>
      </c>
      <c r="D1942">
        <v>50721</v>
      </c>
      <c r="E1942" t="s">
        <v>4788</v>
      </c>
      <c r="F1942" t="s">
        <v>3812</v>
      </c>
      <c r="H1942">
        <v>1.7</v>
      </c>
      <c r="I1942">
        <v>1.5</v>
      </c>
      <c r="K1942" t="s">
        <v>404</v>
      </c>
      <c r="L1942" t="s">
        <v>753</v>
      </c>
      <c r="M1942" t="s">
        <v>398</v>
      </c>
      <c r="N1942" t="s">
        <v>747</v>
      </c>
      <c r="O1942">
        <v>2</v>
      </c>
      <c r="P1942" t="s">
        <v>306</v>
      </c>
      <c r="Q1942" s="164">
        <v>32151</v>
      </c>
      <c r="R1942" s="164">
        <v>32387</v>
      </c>
      <c r="S1942" s="164">
        <v>40148</v>
      </c>
      <c r="T1942" t="s">
        <v>4789</v>
      </c>
      <c r="V1942" t="s">
        <v>4790</v>
      </c>
      <c r="W1942" t="s">
        <v>4791</v>
      </c>
      <c r="X1942" t="s">
        <v>4788</v>
      </c>
      <c r="Y1942" t="s">
        <v>4790</v>
      </c>
      <c r="Z1942" t="s">
        <v>4846</v>
      </c>
      <c r="AC1942" t="s">
        <v>366</v>
      </c>
      <c r="AD1942" s="176">
        <v>1.3</v>
      </c>
    </row>
    <row r="1943" spans="1:31" x14ac:dyDescent="0.35">
      <c r="A1943" t="s">
        <v>499</v>
      </c>
      <c r="B1943">
        <v>1126</v>
      </c>
      <c r="C1943" t="s">
        <v>4847</v>
      </c>
      <c r="D1943">
        <v>50721</v>
      </c>
      <c r="E1943" t="s">
        <v>4788</v>
      </c>
      <c r="F1943" t="s">
        <v>3812</v>
      </c>
      <c r="H1943">
        <v>1.7</v>
      </c>
      <c r="I1943">
        <v>1.5</v>
      </c>
      <c r="K1943" t="s">
        <v>295</v>
      </c>
      <c r="L1943" t="s">
        <v>753</v>
      </c>
      <c r="M1943" t="s">
        <v>398</v>
      </c>
      <c r="N1943" t="s">
        <v>747</v>
      </c>
      <c r="O1943">
        <v>2</v>
      </c>
      <c r="P1943" t="s">
        <v>1</v>
      </c>
      <c r="Q1943" s="164">
        <v>32517</v>
      </c>
      <c r="R1943" s="164">
        <v>32752</v>
      </c>
      <c r="S1943" s="164">
        <v>33117</v>
      </c>
      <c r="T1943" t="s">
        <v>4789</v>
      </c>
      <c r="V1943" t="s">
        <v>4790</v>
      </c>
      <c r="W1943" t="s">
        <v>4791</v>
      </c>
      <c r="X1943" t="s">
        <v>4788</v>
      </c>
      <c r="Y1943" t="s">
        <v>4790</v>
      </c>
      <c r="Z1943" t="s">
        <v>4848</v>
      </c>
      <c r="AC1943" t="s">
        <v>366</v>
      </c>
      <c r="AD1943" s="176">
        <v>1.3</v>
      </c>
    </row>
    <row r="1944" spans="1:31" x14ac:dyDescent="0.35">
      <c r="A1944" t="s">
        <v>499</v>
      </c>
      <c r="B1944">
        <v>1136</v>
      </c>
      <c r="C1944" t="s">
        <v>4788</v>
      </c>
      <c r="D1944">
        <v>50721</v>
      </c>
      <c r="E1944" t="s">
        <v>4788</v>
      </c>
      <c r="F1944" t="s">
        <v>3812</v>
      </c>
      <c r="H1944">
        <v>1.7</v>
      </c>
      <c r="I1944">
        <v>1.5</v>
      </c>
      <c r="K1944" t="s">
        <v>296</v>
      </c>
      <c r="L1944" t="s">
        <v>753</v>
      </c>
      <c r="M1944" t="s">
        <v>398</v>
      </c>
      <c r="N1944" t="s">
        <v>747</v>
      </c>
      <c r="O1944">
        <v>2</v>
      </c>
      <c r="P1944" t="s">
        <v>306</v>
      </c>
      <c r="Q1944" s="164">
        <v>33612</v>
      </c>
      <c r="R1944" s="164">
        <v>33848</v>
      </c>
      <c r="T1944" t="s">
        <v>4789</v>
      </c>
      <c r="V1944" t="s">
        <v>4790</v>
      </c>
      <c r="W1944" t="s">
        <v>4791</v>
      </c>
      <c r="X1944" t="s">
        <v>4788</v>
      </c>
      <c r="Y1944" t="s">
        <v>4790</v>
      </c>
      <c r="Z1944" t="s">
        <v>4849</v>
      </c>
      <c r="AC1944" t="s">
        <v>366</v>
      </c>
      <c r="AD1944" s="176">
        <v>1.3</v>
      </c>
    </row>
    <row r="1945" spans="1:31" x14ac:dyDescent="0.35">
      <c r="A1945" t="s">
        <v>566</v>
      </c>
      <c r="B1945">
        <v>1043</v>
      </c>
      <c r="C1945" t="s">
        <v>4788</v>
      </c>
      <c r="D1945">
        <v>50721</v>
      </c>
      <c r="E1945" t="s">
        <v>4788</v>
      </c>
      <c r="F1945" t="s">
        <v>3812</v>
      </c>
      <c r="H1945">
        <v>1.7</v>
      </c>
      <c r="I1945">
        <v>1.5</v>
      </c>
      <c r="K1945" t="s">
        <v>296</v>
      </c>
      <c r="L1945" t="s">
        <v>410</v>
      </c>
      <c r="M1945" t="s">
        <v>398</v>
      </c>
      <c r="N1945" t="s">
        <v>747</v>
      </c>
      <c r="O1945">
        <v>2</v>
      </c>
      <c r="P1945" t="s">
        <v>306</v>
      </c>
      <c r="Q1945" t="s">
        <v>786</v>
      </c>
      <c r="R1945" s="164">
        <v>34392</v>
      </c>
      <c r="T1945" t="s">
        <v>4789</v>
      </c>
      <c r="V1945" t="s">
        <v>4790</v>
      </c>
      <c r="W1945" t="s">
        <v>4791</v>
      </c>
      <c r="X1945" t="s">
        <v>4788</v>
      </c>
      <c r="Y1945" t="s">
        <v>4790</v>
      </c>
      <c r="Z1945" t="s">
        <v>4850</v>
      </c>
      <c r="AC1945" t="s">
        <v>366</v>
      </c>
      <c r="AD1945" s="176">
        <v>1.3</v>
      </c>
    </row>
    <row r="1946" spans="1:31" x14ac:dyDescent="0.35">
      <c r="A1946" t="s">
        <v>469</v>
      </c>
      <c r="B1946">
        <v>1180</v>
      </c>
      <c r="C1946" t="s">
        <v>4851</v>
      </c>
      <c r="D1946">
        <v>50722</v>
      </c>
      <c r="E1946" t="s">
        <v>4852</v>
      </c>
      <c r="F1946" t="s">
        <v>3812</v>
      </c>
      <c r="H1946">
        <v>2.2000000000000002</v>
      </c>
      <c r="I1946">
        <v>1.4</v>
      </c>
      <c r="K1946" t="s">
        <v>296</v>
      </c>
      <c r="L1946" t="s">
        <v>753</v>
      </c>
      <c r="M1946" t="s">
        <v>398</v>
      </c>
      <c r="N1946" t="s">
        <v>588</v>
      </c>
      <c r="O1946">
        <v>2</v>
      </c>
      <c r="P1946" t="s">
        <v>306</v>
      </c>
      <c r="Q1946" s="164">
        <v>39448</v>
      </c>
      <c r="R1946" s="164">
        <v>39448</v>
      </c>
      <c r="T1946" t="s">
        <v>4853</v>
      </c>
      <c r="V1946" t="s">
        <v>4854</v>
      </c>
      <c r="W1946" t="s">
        <v>4855</v>
      </c>
      <c r="X1946" t="s">
        <v>4852</v>
      </c>
      <c r="Y1946" t="s">
        <v>4854</v>
      </c>
      <c r="Z1946" t="s">
        <v>4856</v>
      </c>
      <c r="AA1946" t="s">
        <v>1</v>
      </c>
      <c r="AC1946" t="s">
        <v>366</v>
      </c>
      <c r="AD1946" s="176">
        <v>1.3</v>
      </c>
    </row>
    <row r="1947" spans="1:31" x14ac:dyDescent="0.35">
      <c r="A1947" t="s">
        <v>408</v>
      </c>
      <c r="B1947">
        <v>1052</v>
      </c>
      <c r="C1947" t="s">
        <v>4857</v>
      </c>
      <c r="D1947">
        <v>50725</v>
      </c>
      <c r="E1947" t="s">
        <v>4858</v>
      </c>
      <c r="F1947" t="s">
        <v>3812</v>
      </c>
      <c r="H1947" s="174">
        <f t="shared" ref="H1947:H1949" si="68">AD1947</f>
        <v>0</v>
      </c>
      <c r="I1947">
        <v>0</v>
      </c>
      <c r="K1947" t="s">
        <v>404</v>
      </c>
      <c r="L1947" t="s">
        <v>410</v>
      </c>
      <c r="M1947" t="s">
        <v>398</v>
      </c>
      <c r="N1947" t="s">
        <v>747</v>
      </c>
      <c r="O1947">
        <v>0</v>
      </c>
      <c r="P1947" t="s">
        <v>306</v>
      </c>
      <c r="Q1947" t="s">
        <v>961</v>
      </c>
      <c r="R1947" s="164">
        <v>29521</v>
      </c>
      <c r="S1947" s="164">
        <v>29521</v>
      </c>
      <c r="T1947" t="s">
        <v>4859</v>
      </c>
      <c r="V1947" t="s">
        <v>4860</v>
      </c>
      <c r="W1947" t="s">
        <v>4861</v>
      </c>
      <c r="X1947" t="s">
        <v>4858</v>
      </c>
      <c r="Y1947" t="s">
        <v>4860</v>
      </c>
      <c r="Z1947" t="s">
        <v>4862</v>
      </c>
      <c r="AC1947" t="s">
        <v>366</v>
      </c>
      <c r="AD1947" s="176">
        <v>0</v>
      </c>
      <c r="AE1947" s="177" t="s">
        <v>16954</v>
      </c>
    </row>
    <row r="1948" spans="1:31" x14ac:dyDescent="0.35">
      <c r="A1948" t="s">
        <v>324</v>
      </c>
      <c r="B1948">
        <v>1024</v>
      </c>
      <c r="C1948" t="s">
        <v>4857</v>
      </c>
      <c r="D1948">
        <v>50725</v>
      </c>
      <c r="E1948" t="s">
        <v>4858</v>
      </c>
      <c r="F1948" t="s">
        <v>3812</v>
      </c>
      <c r="H1948" s="174">
        <f t="shared" si="68"/>
        <v>0</v>
      </c>
      <c r="I1948">
        <v>0</v>
      </c>
      <c r="K1948" t="s">
        <v>404</v>
      </c>
      <c r="L1948" t="s">
        <v>410</v>
      </c>
      <c r="M1948" t="s">
        <v>398</v>
      </c>
      <c r="N1948" t="s">
        <v>747</v>
      </c>
      <c r="O1948">
        <v>0</v>
      </c>
      <c r="P1948" t="s">
        <v>306</v>
      </c>
      <c r="Q1948" s="164">
        <v>29318</v>
      </c>
      <c r="R1948" s="164">
        <v>29406</v>
      </c>
      <c r="S1948" s="164">
        <v>29406</v>
      </c>
      <c r="T1948" t="s">
        <v>4859</v>
      </c>
      <c r="V1948" t="s">
        <v>4860</v>
      </c>
      <c r="W1948" t="s">
        <v>4861</v>
      </c>
      <c r="X1948" t="s">
        <v>4858</v>
      </c>
      <c r="Y1948" t="s">
        <v>4860</v>
      </c>
      <c r="Z1948" t="s">
        <v>4863</v>
      </c>
      <c r="AC1948" t="s">
        <v>366</v>
      </c>
      <c r="AD1948" s="176">
        <v>0</v>
      </c>
      <c r="AE1948" s="177" t="s">
        <v>16954</v>
      </c>
    </row>
    <row r="1949" spans="1:31" x14ac:dyDescent="0.35">
      <c r="A1949" t="s">
        <v>566</v>
      </c>
      <c r="B1949">
        <v>1024</v>
      </c>
      <c r="C1949" t="s">
        <v>4858</v>
      </c>
      <c r="D1949">
        <v>50725</v>
      </c>
      <c r="E1949" t="s">
        <v>4858</v>
      </c>
      <c r="F1949" t="s">
        <v>3812</v>
      </c>
      <c r="H1949" s="174">
        <f t="shared" si="68"/>
        <v>0</v>
      </c>
      <c r="I1949">
        <v>0</v>
      </c>
      <c r="K1949" t="s">
        <v>404</v>
      </c>
      <c r="L1949" t="s">
        <v>410</v>
      </c>
      <c r="M1949" t="s">
        <v>398</v>
      </c>
      <c r="N1949" t="s">
        <v>747</v>
      </c>
      <c r="O1949">
        <v>0</v>
      </c>
      <c r="P1949" t="s">
        <v>306</v>
      </c>
      <c r="Q1949" s="164">
        <v>31049</v>
      </c>
      <c r="R1949" s="164">
        <v>31079</v>
      </c>
      <c r="S1949" s="164">
        <v>31079</v>
      </c>
      <c r="T1949" t="s">
        <v>4859</v>
      </c>
      <c r="V1949" t="s">
        <v>4860</v>
      </c>
      <c r="W1949" t="s">
        <v>4861</v>
      </c>
      <c r="X1949" t="s">
        <v>4858</v>
      </c>
      <c r="Y1949" t="s">
        <v>4860</v>
      </c>
      <c r="Z1949" t="s">
        <v>4864</v>
      </c>
      <c r="AC1949" t="s">
        <v>366</v>
      </c>
      <c r="AD1949" s="176">
        <v>0</v>
      </c>
      <c r="AE1949" s="177" t="s">
        <v>16954</v>
      </c>
    </row>
    <row r="1950" spans="1:31" x14ac:dyDescent="0.35">
      <c r="A1950" t="s">
        <v>482</v>
      </c>
      <c r="B1950">
        <v>1167</v>
      </c>
      <c r="C1950" t="s">
        <v>4865</v>
      </c>
      <c r="D1950">
        <v>50726</v>
      </c>
      <c r="E1950" t="s">
        <v>4865</v>
      </c>
      <c r="F1950" t="s">
        <v>3812</v>
      </c>
      <c r="H1950" s="174">
        <f>AD1950</f>
        <v>1.2</v>
      </c>
      <c r="I1950">
        <v>1.7</v>
      </c>
      <c r="K1950" t="s">
        <v>404</v>
      </c>
      <c r="L1950" t="s">
        <v>753</v>
      </c>
      <c r="M1950" t="s">
        <v>398</v>
      </c>
      <c r="N1950" t="s">
        <v>747</v>
      </c>
      <c r="O1950">
        <v>2</v>
      </c>
      <c r="P1950" t="s">
        <v>306</v>
      </c>
      <c r="Q1950" s="164">
        <v>37264</v>
      </c>
      <c r="R1950" s="164">
        <v>37469</v>
      </c>
      <c r="S1950" s="164">
        <v>40148</v>
      </c>
      <c r="T1950" t="s">
        <v>4866</v>
      </c>
      <c r="V1950" t="s">
        <v>4867</v>
      </c>
      <c r="W1950" t="s">
        <v>4868</v>
      </c>
      <c r="X1950" t="s">
        <v>4865</v>
      </c>
      <c r="Y1950" t="s">
        <v>4867</v>
      </c>
      <c r="Z1950" t="s">
        <v>4869</v>
      </c>
      <c r="AC1950" t="s">
        <v>366</v>
      </c>
      <c r="AD1950" s="176">
        <v>1.2</v>
      </c>
      <c r="AE1950" s="177" t="s">
        <v>16953</v>
      </c>
    </row>
    <row r="1951" spans="1:31" x14ac:dyDescent="0.35">
      <c r="A1951" t="s">
        <v>584</v>
      </c>
      <c r="B1951">
        <v>1098</v>
      </c>
      <c r="C1951" t="s">
        <v>4870</v>
      </c>
      <c r="D1951">
        <v>50727</v>
      </c>
      <c r="E1951" t="s">
        <v>4870</v>
      </c>
      <c r="F1951" t="s">
        <v>3812</v>
      </c>
      <c r="H1951" s="174">
        <f t="shared" ref="H1951:H1952" si="69">AD1951</f>
        <v>1.1000000000000001</v>
      </c>
      <c r="I1951">
        <v>1.9</v>
      </c>
      <c r="K1951" t="s">
        <v>404</v>
      </c>
      <c r="L1951" t="s">
        <v>753</v>
      </c>
      <c r="M1951" t="s">
        <v>398</v>
      </c>
      <c r="N1951" t="s">
        <v>747</v>
      </c>
      <c r="O1951">
        <v>2</v>
      </c>
      <c r="P1951" t="s">
        <v>306</v>
      </c>
      <c r="Q1951" t="s">
        <v>4871</v>
      </c>
      <c r="R1951" s="164">
        <v>27541</v>
      </c>
      <c r="S1951" s="164">
        <v>36039</v>
      </c>
      <c r="T1951" t="s">
        <v>4872</v>
      </c>
      <c r="V1951" t="s">
        <v>4873</v>
      </c>
      <c r="W1951" t="s">
        <v>4874</v>
      </c>
      <c r="X1951" t="s">
        <v>4870</v>
      </c>
      <c r="Y1951" t="s">
        <v>4873</v>
      </c>
      <c r="Z1951" t="s">
        <v>4875</v>
      </c>
      <c r="AC1951" t="s">
        <v>366</v>
      </c>
      <c r="AD1951" s="176">
        <v>1.1000000000000001</v>
      </c>
      <c r="AE1951" s="177" t="s">
        <v>16954</v>
      </c>
    </row>
    <row r="1952" spans="1:31" x14ac:dyDescent="0.35">
      <c r="A1952" t="s">
        <v>499</v>
      </c>
      <c r="B1952">
        <v>1075</v>
      </c>
      <c r="C1952" t="s">
        <v>4870</v>
      </c>
      <c r="D1952">
        <v>50727</v>
      </c>
      <c r="E1952" t="s">
        <v>4870</v>
      </c>
      <c r="F1952" t="s">
        <v>3812</v>
      </c>
      <c r="H1952" s="174">
        <f t="shared" si="69"/>
        <v>1.1000000000000001</v>
      </c>
      <c r="I1952">
        <v>1.9</v>
      </c>
      <c r="K1952" t="s">
        <v>404</v>
      </c>
      <c r="L1952" t="s">
        <v>4876</v>
      </c>
      <c r="M1952" t="s">
        <v>398</v>
      </c>
      <c r="N1952" t="s">
        <v>747</v>
      </c>
      <c r="O1952">
        <v>2</v>
      </c>
      <c r="P1952" t="s">
        <v>306</v>
      </c>
      <c r="Q1952" s="164">
        <v>29840</v>
      </c>
      <c r="R1952" s="164">
        <v>29899</v>
      </c>
      <c r="S1952" s="164">
        <v>41883</v>
      </c>
      <c r="T1952" t="s">
        <v>4872</v>
      </c>
      <c r="V1952" t="s">
        <v>4873</v>
      </c>
      <c r="W1952" t="s">
        <v>4874</v>
      </c>
      <c r="X1952" t="s">
        <v>4870</v>
      </c>
      <c r="Y1952" t="s">
        <v>4873</v>
      </c>
      <c r="Z1952" t="s">
        <v>4877</v>
      </c>
      <c r="AC1952" t="s">
        <v>366</v>
      </c>
      <c r="AD1952" s="176">
        <v>1.1000000000000001</v>
      </c>
      <c r="AE1952" s="177" t="s">
        <v>16954</v>
      </c>
    </row>
    <row r="1953" spans="1:30" x14ac:dyDescent="0.35">
      <c r="A1953" t="s">
        <v>291</v>
      </c>
      <c r="B1953">
        <v>1103</v>
      </c>
      <c r="C1953" t="s">
        <v>4795</v>
      </c>
      <c r="D1953">
        <v>50728</v>
      </c>
      <c r="E1953" t="s">
        <v>4799</v>
      </c>
      <c r="F1953" t="s">
        <v>3812</v>
      </c>
      <c r="H1953">
        <v>1.7</v>
      </c>
      <c r="I1953">
        <v>1.5</v>
      </c>
      <c r="K1953" t="s">
        <v>404</v>
      </c>
      <c r="L1953" t="s">
        <v>753</v>
      </c>
      <c r="M1953" t="s">
        <v>398</v>
      </c>
      <c r="N1953" t="s">
        <v>747</v>
      </c>
      <c r="O1953">
        <v>2</v>
      </c>
      <c r="P1953" t="s">
        <v>1</v>
      </c>
      <c r="Q1953" s="164">
        <v>36169</v>
      </c>
      <c r="R1953" s="164">
        <v>36404</v>
      </c>
      <c r="S1953" s="164">
        <v>39191</v>
      </c>
      <c r="T1953" t="s">
        <v>4878</v>
      </c>
      <c r="V1953" t="s">
        <v>4879</v>
      </c>
      <c r="W1953" t="s">
        <v>4880</v>
      </c>
      <c r="X1953" t="s">
        <v>4799</v>
      </c>
      <c r="Y1953" t="s">
        <v>4879</v>
      </c>
      <c r="Z1953" t="s">
        <v>4881</v>
      </c>
      <c r="AC1953" t="s">
        <v>366</v>
      </c>
      <c r="AD1953" s="176">
        <v>1.3</v>
      </c>
    </row>
    <row r="1954" spans="1:30" x14ac:dyDescent="0.35">
      <c r="A1954" t="s">
        <v>305</v>
      </c>
      <c r="B1954">
        <v>1237</v>
      </c>
      <c r="C1954" t="s">
        <v>4799</v>
      </c>
      <c r="D1954">
        <v>50728</v>
      </c>
      <c r="E1954" t="s">
        <v>4799</v>
      </c>
      <c r="F1954" t="s">
        <v>3812</v>
      </c>
      <c r="H1954">
        <v>1.7</v>
      </c>
      <c r="I1954">
        <v>1.5</v>
      </c>
      <c r="K1954" t="s">
        <v>404</v>
      </c>
      <c r="L1954" t="s">
        <v>753</v>
      </c>
      <c r="M1954" t="s">
        <v>398</v>
      </c>
      <c r="N1954" t="s">
        <v>747</v>
      </c>
      <c r="O1954">
        <v>2</v>
      </c>
      <c r="P1954" t="s">
        <v>306</v>
      </c>
      <c r="Q1954" s="164">
        <v>36169</v>
      </c>
      <c r="R1954" s="164">
        <v>36404</v>
      </c>
      <c r="S1954" s="164">
        <v>45536</v>
      </c>
      <c r="T1954" t="s">
        <v>4878</v>
      </c>
      <c r="V1954" t="s">
        <v>4879</v>
      </c>
      <c r="W1954" t="s">
        <v>4880</v>
      </c>
      <c r="X1954" t="s">
        <v>4799</v>
      </c>
      <c r="Y1954" t="s">
        <v>4879</v>
      </c>
      <c r="Z1954" t="s">
        <v>4882</v>
      </c>
      <c r="AC1954" t="s">
        <v>366</v>
      </c>
      <c r="AD1954" s="176">
        <v>1.3</v>
      </c>
    </row>
    <row r="1955" spans="1:30" x14ac:dyDescent="0.35">
      <c r="A1955" t="s">
        <v>317</v>
      </c>
      <c r="B1955">
        <v>1225</v>
      </c>
      <c r="C1955" t="s">
        <v>4799</v>
      </c>
      <c r="D1955">
        <v>50728</v>
      </c>
      <c r="E1955" t="s">
        <v>4799</v>
      </c>
      <c r="F1955" t="s">
        <v>3812</v>
      </c>
      <c r="G1955" s="163">
        <v>3022.52</v>
      </c>
      <c r="H1955">
        <v>1.7</v>
      </c>
      <c r="I1955">
        <v>1.5</v>
      </c>
      <c r="J1955" t="s">
        <v>1</v>
      </c>
      <c r="K1955" t="s">
        <v>296</v>
      </c>
      <c r="L1955" t="s">
        <v>753</v>
      </c>
      <c r="M1955" t="s">
        <v>398</v>
      </c>
      <c r="N1955" t="s">
        <v>747</v>
      </c>
      <c r="O1955">
        <v>2</v>
      </c>
      <c r="P1955" t="s">
        <v>306</v>
      </c>
      <c r="Q1955" s="164">
        <v>42920</v>
      </c>
      <c r="R1955" s="164">
        <v>43344</v>
      </c>
      <c r="T1955" t="s">
        <v>4878</v>
      </c>
      <c r="V1955" t="s">
        <v>4879</v>
      </c>
      <c r="W1955" t="s">
        <v>4880</v>
      </c>
      <c r="X1955" t="s">
        <v>4799</v>
      </c>
      <c r="Y1955" t="s">
        <v>4879</v>
      </c>
      <c r="Z1955" t="s">
        <v>4883</v>
      </c>
      <c r="AA1955" t="s">
        <v>1</v>
      </c>
      <c r="AB1955" s="164">
        <v>42867</v>
      </c>
      <c r="AC1955" t="s">
        <v>366</v>
      </c>
      <c r="AD1955" s="176">
        <v>1.3</v>
      </c>
    </row>
    <row r="1956" spans="1:30" x14ac:dyDescent="0.35">
      <c r="A1956" t="s">
        <v>375</v>
      </c>
      <c r="B1956">
        <v>1120</v>
      </c>
      <c r="C1956" t="s">
        <v>4884</v>
      </c>
      <c r="D1956">
        <v>50728</v>
      </c>
      <c r="E1956" t="s">
        <v>4799</v>
      </c>
      <c r="F1956" t="s">
        <v>3812</v>
      </c>
      <c r="H1956">
        <v>1.7</v>
      </c>
      <c r="I1956">
        <v>1.5</v>
      </c>
      <c r="K1956" t="s">
        <v>404</v>
      </c>
      <c r="L1956" t="s">
        <v>753</v>
      </c>
      <c r="M1956" t="s">
        <v>398</v>
      </c>
      <c r="N1956" t="s">
        <v>747</v>
      </c>
      <c r="O1956">
        <v>2</v>
      </c>
      <c r="P1956" t="s">
        <v>1</v>
      </c>
      <c r="Q1956" s="164">
        <v>36169</v>
      </c>
      <c r="R1956" s="164">
        <v>36404</v>
      </c>
      <c r="S1956" s="164">
        <v>44782</v>
      </c>
      <c r="T1956" t="s">
        <v>4878</v>
      </c>
      <c r="V1956" t="s">
        <v>4879</v>
      </c>
      <c r="W1956" t="s">
        <v>4880</v>
      </c>
      <c r="X1956" t="s">
        <v>4799</v>
      </c>
      <c r="Y1956" t="s">
        <v>4879</v>
      </c>
      <c r="Z1956" t="s">
        <v>4885</v>
      </c>
      <c r="AC1956" t="s">
        <v>366</v>
      </c>
      <c r="AD1956" s="176">
        <v>1.3</v>
      </c>
    </row>
    <row r="1957" spans="1:30" x14ac:dyDescent="0.35">
      <c r="A1957" t="s">
        <v>314</v>
      </c>
      <c r="B1957">
        <v>1214</v>
      </c>
      <c r="C1957" t="s">
        <v>4799</v>
      </c>
      <c r="D1957">
        <v>50728</v>
      </c>
      <c r="E1957" t="s">
        <v>4799</v>
      </c>
      <c r="F1957" t="s">
        <v>3812</v>
      </c>
      <c r="H1957">
        <v>1.7</v>
      </c>
      <c r="I1957">
        <v>1.5</v>
      </c>
      <c r="K1957" t="s">
        <v>296</v>
      </c>
      <c r="L1957" t="s">
        <v>753</v>
      </c>
      <c r="M1957" t="s">
        <v>398</v>
      </c>
      <c r="N1957" t="s">
        <v>747</v>
      </c>
      <c r="O1957">
        <v>2</v>
      </c>
      <c r="P1957" t="s">
        <v>306</v>
      </c>
      <c r="Q1957" s="164">
        <v>36169</v>
      </c>
      <c r="R1957" s="164">
        <v>36404</v>
      </c>
      <c r="T1957" t="s">
        <v>4878</v>
      </c>
      <c r="V1957" t="s">
        <v>4879</v>
      </c>
      <c r="W1957" t="s">
        <v>4880</v>
      </c>
      <c r="X1957" t="s">
        <v>4799</v>
      </c>
      <c r="Y1957" t="s">
        <v>4879</v>
      </c>
      <c r="Z1957" t="s">
        <v>4886</v>
      </c>
      <c r="AC1957" t="s">
        <v>366</v>
      </c>
      <c r="AD1957" s="176">
        <v>1.3</v>
      </c>
    </row>
    <row r="1958" spans="1:30" x14ac:dyDescent="0.35">
      <c r="A1958" t="s">
        <v>711</v>
      </c>
      <c r="B1958">
        <v>1193</v>
      </c>
      <c r="C1958" t="s">
        <v>4799</v>
      </c>
      <c r="D1958">
        <v>50728</v>
      </c>
      <c r="E1958" t="s">
        <v>4799</v>
      </c>
      <c r="F1958" t="s">
        <v>3812</v>
      </c>
      <c r="H1958">
        <v>1.7</v>
      </c>
      <c r="I1958">
        <v>1.5</v>
      </c>
      <c r="K1958" t="s">
        <v>296</v>
      </c>
      <c r="L1958" t="s">
        <v>753</v>
      </c>
      <c r="M1958" t="s">
        <v>398</v>
      </c>
      <c r="N1958" t="s">
        <v>747</v>
      </c>
      <c r="O1958">
        <v>2</v>
      </c>
      <c r="P1958" t="s">
        <v>306</v>
      </c>
      <c r="Q1958" s="164">
        <v>36169</v>
      </c>
      <c r="R1958" s="164">
        <v>36404</v>
      </c>
      <c r="T1958" t="s">
        <v>4878</v>
      </c>
      <c r="V1958" t="s">
        <v>4879</v>
      </c>
      <c r="W1958" t="s">
        <v>4880</v>
      </c>
      <c r="X1958" t="s">
        <v>4799</v>
      </c>
      <c r="Y1958" t="s">
        <v>4879</v>
      </c>
      <c r="Z1958" t="s">
        <v>4887</v>
      </c>
      <c r="AC1958" t="s">
        <v>366</v>
      </c>
      <c r="AD1958" s="176">
        <v>1.3</v>
      </c>
    </row>
    <row r="1959" spans="1:30" x14ac:dyDescent="0.35">
      <c r="A1959" t="s">
        <v>438</v>
      </c>
      <c r="B1959">
        <v>1205</v>
      </c>
      <c r="C1959" t="s">
        <v>4888</v>
      </c>
      <c r="D1959">
        <v>50728</v>
      </c>
      <c r="E1959" t="s">
        <v>4799</v>
      </c>
      <c r="F1959" t="s">
        <v>3812</v>
      </c>
      <c r="H1959">
        <v>1.7</v>
      </c>
      <c r="I1959">
        <v>1.5</v>
      </c>
      <c r="K1959" t="s">
        <v>296</v>
      </c>
      <c r="L1959" t="s">
        <v>753</v>
      </c>
      <c r="M1959" t="s">
        <v>398</v>
      </c>
      <c r="N1959" t="s">
        <v>747</v>
      </c>
      <c r="O1959">
        <v>2</v>
      </c>
      <c r="P1959" t="s">
        <v>306</v>
      </c>
      <c r="Q1959" t="s">
        <v>4889</v>
      </c>
      <c r="R1959" s="164">
        <v>40179</v>
      </c>
      <c r="T1959" t="s">
        <v>4878</v>
      </c>
      <c r="V1959" t="s">
        <v>4879</v>
      </c>
      <c r="W1959" t="s">
        <v>4880</v>
      </c>
      <c r="X1959" t="s">
        <v>4799</v>
      </c>
      <c r="Y1959" t="s">
        <v>4879</v>
      </c>
      <c r="Z1959" t="s">
        <v>4890</v>
      </c>
      <c r="AC1959" t="s">
        <v>366</v>
      </c>
      <c r="AD1959" s="176">
        <v>1.3</v>
      </c>
    </row>
    <row r="1960" spans="1:30" x14ac:dyDescent="0.35">
      <c r="A1960" t="s">
        <v>432</v>
      </c>
      <c r="B1960">
        <v>1093</v>
      </c>
      <c r="C1960" t="s">
        <v>4891</v>
      </c>
      <c r="D1960">
        <v>50729</v>
      </c>
      <c r="E1960" t="s">
        <v>4892</v>
      </c>
      <c r="F1960" t="s">
        <v>3812</v>
      </c>
      <c r="H1960">
        <v>1.7</v>
      </c>
      <c r="I1960">
        <v>1.3</v>
      </c>
      <c r="K1960" t="s">
        <v>296</v>
      </c>
      <c r="L1960" t="s">
        <v>753</v>
      </c>
      <c r="M1960" t="s">
        <v>398</v>
      </c>
      <c r="N1960" t="s">
        <v>747</v>
      </c>
      <c r="O1960">
        <v>2</v>
      </c>
      <c r="P1960" t="s">
        <v>306</v>
      </c>
      <c r="Q1960" t="s">
        <v>671</v>
      </c>
      <c r="R1960" s="164">
        <v>29825</v>
      </c>
      <c r="T1960" t="s">
        <v>4893</v>
      </c>
      <c r="V1960" t="s">
        <v>4894</v>
      </c>
      <c r="W1960" t="s">
        <v>4895</v>
      </c>
      <c r="X1960" t="s">
        <v>4892</v>
      </c>
      <c r="Y1960" t="s">
        <v>4894</v>
      </c>
      <c r="Z1960" t="s">
        <v>4896</v>
      </c>
      <c r="AA1960" t="s">
        <v>1</v>
      </c>
      <c r="AC1960" t="s">
        <v>366</v>
      </c>
      <c r="AD1960" s="176">
        <v>1.3</v>
      </c>
    </row>
    <row r="1961" spans="1:30" x14ac:dyDescent="0.35">
      <c r="A1961" t="s">
        <v>454</v>
      </c>
      <c r="B1961">
        <v>1096</v>
      </c>
      <c r="C1961" t="s">
        <v>4897</v>
      </c>
      <c r="D1961">
        <v>50733</v>
      </c>
      <c r="E1961" t="s">
        <v>4898</v>
      </c>
      <c r="F1961" t="s">
        <v>3812</v>
      </c>
      <c r="H1961">
        <v>1.4</v>
      </c>
      <c r="I1961">
        <v>1.6</v>
      </c>
      <c r="K1961" t="s">
        <v>404</v>
      </c>
      <c r="L1961" t="s">
        <v>397</v>
      </c>
      <c r="M1961" t="s">
        <v>398</v>
      </c>
      <c r="N1961" t="s">
        <v>747</v>
      </c>
      <c r="O1961">
        <v>2</v>
      </c>
      <c r="P1961" t="s">
        <v>306</v>
      </c>
      <c r="Q1961" s="164">
        <v>31415</v>
      </c>
      <c r="R1961" s="164">
        <v>31472</v>
      </c>
      <c r="S1961" s="164">
        <v>31472</v>
      </c>
      <c r="T1961" t="s">
        <v>4899</v>
      </c>
      <c r="V1961" t="s">
        <v>4900</v>
      </c>
      <c r="W1961" t="s">
        <v>4901</v>
      </c>
      <c r="X1961" t="s">
        <v>4898</v>
      </c>
      <c r="Y1961" t="s">
        <v>4900</v>
      </c>
      <c r="Z1961" t="s">
        <v>4902</v>
      </c>
      <c r="AC1961" t="s">
        <v>366</v>
      </c>
      <c r="AD1961" s="176">
        <v>1.1000000000000001</v>
      </c>
    </row>
    <row r="1962" spans="1:30" x14ac:dyDescent="0.35">
      <c r="A1962" t="s">
        <v>317</v>
      </c>
      <c r="B1962">
        <v>1106</v>
      </c>
      <c r="C1962" t="s">
        <v>4903</v>
      </c>
      <c r="D1962">
        <v>50733</v>
      </c>
      <c r="E1962" t="s">
        <v>4898</v>
      </c>
      <c r="F1962" t="s">
        <v>3812</v>
      </c>
      <c r="H1962">
        <v>1.4</v>
      </c>
      <c r="I1962">
        <v>1.6</v>
      </c>
      <c r="K1962" t="s">
        <v>296</v>
      </c>
      <c r="L1962" t="s">
        <v>753</v>
      </c>
      <c r="M1962" t="s">
        <v>398</v>
      </c>
      <c r="N1962" t="s">
        <v>747</v>
      </c>
      <c r="O1962">
        <v>2</v>
      </c>
      <c r="P1962" t="s">
        <v>306</v>
      </c>
      <c r="Q1962" s="164">
        <v>33612</v>
      </c>
      <c r="R1962" s="164">
        <v>33848</v>
      </c>
      <c r="T1962" t="s">
        <v>4899</v>
      </c>
      <c r="V1962" t="s">
        <v>4900</v>
      </c>
      <c r="W1962" t="s">
        <v>4901</v>
      </c>
      <c r="X1962" t="s">
        <v>4898</v>
      </c>
      <c r="Y1962" t="s">
        <v>4900</v>
      </c>
      <c r="Z1962" t="s">
        <v>4904</v>
      </c>
      <c r="AC1962" t="s">
        <v>366</v>
      </c>
      <c r="AD1962" s="176">
        <v>1.1000000000000001</v>
      </c>
    </row>
    <row r="1963" spans="1:30" x14ac:dyDescent="0.35">
      <c r="A1963" t="s">
        <v>317</v>
      </c>
      <c r="B1963">
        <v>1137</v>
      </c>
      <c r="C1963" t="s">
        <v>4905</v>
      </c>
      <c r="D1963">
        <v>50733</v>
      </c>
      <c r="E1963" t="s">
        <v>4898</v>
      </c>
      <c r="F1963" t="s">
        <v>3812</v>
      </c>
      <c r="H1963">
        <v>1.4</v>
      </c>
      <c r="I1963">
        <v>1.6</v>
      </c>
      <c r="K1963" t="s">
        <v>296</v>
      </c>
      <c r="L1963" t="s">
        <v>753</v>
      </c>
      <c r="M1963" t="s">
        <v>398</v>
      </c>
      <c r="N1963" t="s">
        <v>747</v>
      </c>
      <c r="O1963">
        <v>2</v>
      </c>
      <c r="P1963" t="s">
        <v>306</v>
      </c>
      <c r="Q1963" s="164">
        <v>36526</v>
      </c>
      <c r="R1963" s="164">
        <v>36526</v>
      </c>
      <c r="T1963" t="s">
        <v>4899</v>
      </c>
      <c r="V1963" t="s">
        <v>4900</v>
      </c>
      <c r="W1963" t="s">
        <v>4901</v>
      </c>
      <c r="X1963" t="s">
        <v>4898</v>
      </c>
      <c r="Y1963" t="s">
        <v>4900</v>
      </c>
      <c r="Z1963" t="s">
        <v>4906</v>
      </c>
      <c r="AC1963" t="s">
        <v>366</v>
      </c>
      <c r="AD1963" s="176">
        <v>1.1000000000000001</v>
      </c>
    </row>
    <row r="1964" spans="1:30" x14ac:dyDescent="0.35">
      <c r="A1964" t="s">
        <v>408</v>
      </c>
      <c r="B1964">
        <v>1305</v>
      </c>
      <c r="C1964" t="s">
        <v>4907</v>
      </c>
      <c r="D1964">
        <v>50733</v>
      </c>
      <c r="E1964" t="s">
        <v>4898</v>
      </c>
      <c r="F1964" t="s">
        <v>3812</v>
      </c>
      <c r="G1964" s="163">
        <v>2850</v>
      </c>
      <c r="H1964">
        <v>1.4</v>
      </c>
      <c r="I1964">
        <v>1.6</v>
      </c>
      <c r="J1964" t="s">
        <v>1</v>
      </c>
      <c r="K1964" t="s">
        <v>296</v>
      </c>
      <c r="L1964" t="s">
        <v>753</v>
      </c>
      <c r="M1964" t="s">
        <v>398</v>
      </c>
      <c r="N1964" t="s">
        <v>747</v>
      </c>
      <c r="O1964">
        <v>2</v>
      </c>
      <c r="P1964" t="s">
        <v>306</v>
      </c>
      <c r="Q1964" t="s">
        <v>4908</v>
      </c>
      <c r="R1964" s="164">
        <v>42614</v>
      </c>
      <c r="T1964" t="s">
        <v>4899</v>
      </c>
      <c r="V1964" t="s">
        <v>4900</v>
      </c>
      <c r="W1964" t="s">
        <v>4901</v>
      </c>
      <c r="X1964" t="s">
        <v>4898</v>
      </c>
      <c r="Y1964" t="s">
        <v>4900</v>
      </c>
      <c r="Z1964" t="s">
        <v>4909</v>
      </c>
      <c r="AA1964" t="s">
        <v>1</v>
      </c>
      <c r="AB1964" s="164">
        <v>42432</v>
      </c>
      <c r="AC1964" t="s">
        <v>366</v>
      </c>
      <c r="AD1964" s="176">
        <v>1.1000000000000001</v>
      </c>
    </row>
    <row r="1965" spans="1:30" x14ac:dyDescent="0.35">
      <c r="A1965" t="s">
        <v>469</v>
      </c>
      <c r="B1965">
        <v>1114</v>
      </c>
      <c r="C1965" t="s">
        <v>4905</v>
      </c>
      <c r="D1965">
        <v>50733</v>
      </c>
      <c r="E1965" t="s">
        <v>4898</v>
      </c>
      <c r="F1965" t="s">
        <v>3812</v>
      </c>
      <c r="H1965">
        <v>1.4</v>
      </c>
      <c r="I1965">
        <v>1.6</v>
      </c>
      <c r="K1965" t="s">
        <v>404</v>
      </c>
      <c r="L1965" t="s">
        <v>753</v>
      </c>
      <c r="M1965" t="s">
        <v>398</v>
      </c>
      <c r="N1965" t="s">
        <v>747</v>
      </c>
      <c r="O1965">
        <v>2</v>
      </c>
      <c r="P1965" t="s">
        <v>306</v>
      </c>
      <c r="Q1965" s="164">
        <v>32882</v>
      </c>
      <c r="R1965" s="164">
        <v>33117</v>
      </c>
      <c r="S1965" s="164">
        <v>45536</v>
      </c>
      <c r="T1965" t="s">
        <v>4899</v>
      </c>
      <c r="V1965" t="s">
        <v>4900</v>
      </c>
      <c r="W1965" t="s">
        <v>4901</v>
      </c>
      <c r="X1965" t="s">
        <v>4898</v>
      </c>
      <c r="Y1965" t="s">
        <v>4900</v>
      </c>
      <c r="Z1965" t="s">
        <v>4910</v>
      </c>
      <c r="AC1965" t="s">
        <v>366</v>
      </c>
      <c r="AD1965" s="176">
        <v>1.1000000000000001</v>
      </c>
    </row>
    <row r="1966" spans="1:30" x14ac:dyDescent="0.35">
      <c r="A1966" t="s">
        <v>476</v>
      </c>
      <c r="B1966">
        <v>1017</v>
      </c>
      <c r="C1966" t="s">
        <v>4897</v>
      </c>
      <c r="D1966">
        <v>50733</v>
      </c>
      <c r="E1966" t="s">
        <v>4898</v>
      </c>
      <c r="F1966" t="s">
        <v>3812</v>
      </c>
      <c r="H1966">
        <v>1.4</v>
      </c>
      <c r="I1966">
        <v>1.6</v>
      </c>
      <c r="K1966" t="s">
        <v>404</v>
      </c>
      <c r="L1966" t="s">
        <v>410</v>
      </c>
      <c r="M1966" t="s">
        <v>398</v>
      </c>
      <c r="N1966" t="s">
        <v>747</v>
      </c>
      <c r="O1966">
        <v>2</v>
      </c>
      <c r="P1966" t="s">
        <v>306</v>
      </c>
      <c r="Q1966" s="164">
        <v>29739</v>
      </c>
      <c r="R1966" s="164">
        <v>29623</v>
      </c>
      <c r="S1966" s="164">
        <v>29623</v>
      </c>
      <c r="T1966" t="s">
        <v>4899</v>
      </c>
      <c r="V1966" t="s">
        <v>4900</v>
      </c>
      <c r="W1966" t="s">
        <v>4901</v>
      </c>
      <c r="X1966" t="s">
        <v>4898</v>
      </c>
      <c r="Y1966" t="s">
        <v>4900</v>
      </c>
      <c r="Z1966" t="s">
        <v>4911</v>
      </c>
      <c r="AC1966" t="s">
        <v>366</v>
      </c>
      <c r="AD1966" s="176">
        <v>1.1000000000000001</v>
      </c>
    </row>
    <row r="1967" spans="1:30" x14ac:dyDescent="0.35">
      <c r="A1967" t="s">
        <v>403</v>
      </c>
      <c r="B1967">
        <v>1214</v>
      </c>
      <c r="C1967" t="s">
        <v>4912</v>
      </c>
      <c r="D1967">
        <v>50733</v>
      </c>
      <c r="E1967" t="s">
        <v>4898</v>
      </c>
      <c r="F1967" t="s">
        <v>3812</v>
      </c>
      <c r="G1967" s="163">
        <v>2721.36</v>
      </c>
      <c r="H1967">
        <v>1.4</v>
      </c>
      <c r="I1967">
        <v>1.6</v>
      </c>
      <c r="J1967" t="s">
        <v>1</v>
      </c>
      <c r="K1967" t="s">
        <v>296</v>
      </c>
      <c r="L1967" t="s">
        <v>753</v>
      </c>
      <c r="M1967" t="s">
        <v>398</v>
      </c>
      <c r="N1967" t="s">
        <v>747</v>
      </c>
      <c r="O1967">
        <v>2</v>
      </c>
      <c r="P1967" t="s">
        <v>306</v>
      </c>
      <c r="Q1967" t="s">
        <v>4913</v>
      </c>
      <c r="R1967" s="164">
        <v>46266</v>
      </c>
      <c r="T1967" t="s">
        <v>4899</v>
      </c>
      <c r="V1967" t="s">
        <v>4900</v>
      </c>
      <c r="W1967" t="s">
        <v>4901</v>
      </c>
      <c r="X1967" t="s">
        <v>4898</v>
      </c>
      <c r="Y1967" t="s">
        <v>4900</v>
      </c>
      <c r="Z1967" t="s">
        <v>4914</v>
      </c>
      <c r="AA1967" t="s">
        <v>1</v>
      </c>
      <c r="AB1967" s="164">
        <v>45811</v>
      </c>
      <c r="AC1967" t="s">
        <v>366</v>
      </c>
      <c r="AD1967" s="176">
        <v>1.1000000000000001</v>
      </c>
    </row>
    <row r="1968" spans="1:30" x14ac:dyDescent="0.35">
      <c r="A1968" t="s">
        <v>414</v>
      </c>
      <c r="B1968">
        <v>1077</v>
      </c>
      <c r="C1968" t="s">
        <v>4915</v>
      </c>
      <c r="D1968">
        <v>50733</v>
      </c>
      <c r="E1968" t="s">
        <v>4898</v>
      </c>
      <c r="F1968" t="s">
        <v>3812</v>
      </c>
      <c r="H1968">
        <v>1.4</v>
      </c>
      <c r="I1968">
        <v>1.6</v>
      </c>
      <c r="K1968" t="s">
        <v>404</v>
      </c>
      <c r="L1968" t="s">
        <v>753</v>
      </c>
      <c r="M1968" t="s">
        <v>398</v>
      </c>
      <c r="N1968" t="s">
        <v>747</v>
      </c>
      <c r="O1968">
        <v>2</v>
      </c>
      <c r="P1968" t="s">
        <v>306</v>
      </c>
      <c r="Q1968" s="164">
        <v>29318</v>
      </c>
      <c r="R1968" s="164">
        <v>29406</v>
      </c>
      <c r="S1968" s="164">
        <v>39374</v>
      </c>
      <c r="T1968" t="s">
        <v>4899</v>
      </c>
      <c r="V1968" t="s">
        <v>4900</v>
      </c>
      <c r="W1968" t="s">
        <v>4901</v>
      </c>
      <c r="X1968" t="s">
        <v>4898</v>
      </c>
      <c r="Y1968" t="s">
        <v>4900</v>
      </c>
      <c r="Z1968" t="s">
        <v>4916</v>
      </c>
      <c r="AC1968" t="s">
        <v>366</v>
      </c>
      <c r="AD1968" s="176">
        <v>1.1000000000000001</v>
      </c>
    </row>
    <row r="1969" spans="1:31" x14ac:dyDescent="0.35">
      <c r="A1969" t="s">
        <v>414</v>
      </c>
      <c r="B1969">
        <v>1150</v>
      </c>
      <c r="C1969" t="s">
        <v>4917</v>
      </c>
      <c r="D1969">
        <v>50733</v>
      </c>
      <c r="E1969" t="s">
        <v>4898</v>
      </c>
      <c r="F1969" t="s">
        <v>3812</v>
      </c>
      <c r="H1969">
        <v>1.4</v>
      </c>
      <c r="I1969">
        <v>1.6</v>
      </c>
      <c r="K1969" t="s">
        <v>404</v>
      </c>
      <c r="L1969" t="s">
        <v>753</v>
      </c>
      <c r="M1969" t="s">
        <v>398</v>
      </c>
      <c r="N1969" t="s">
        <v>747</v>
      </c>
      <c r="O1969">
        <v>2</v>
      </c>
      <c r="P1969" t="s">
        <v>306</v>
      </c>
      <c r="Q1969" s="164">
        <v>33247</v>
      </c>
      <c r="R1969" s="164">
        <v>33482</v>
      </c>
      <c r="S1969" s="164">
        <v>38231</v>
      </c>
      <c r="T1969" t="s">
        <v>4899</v>
      </c>
      <c r="V1969" t="s">
        <v>4900</v>
      </c>
      <c r="W1969" t="s">
        <v>4901</v>
      </c>
      <c r="X1969" t="s">
        <v>4898</v>
      </c>
      <c r="Y1969" t="s">
        <v>4900</v>
      </c>
      <c r="Z1969" t="s">
        <v>4918</v>
      </c>
      <c r="AC1969" t="s">
        <v>366</v>
      </c>
      <c r="AD1969" s="176">
        <v>1.1000000000000001</v>
      </c>
    </row>
    <row r="1970" spans="1:31" x14ac:dyDescent="0.35">
      <c r="A1970" t="s">
        <v>414</v>
      </c>
      <c r="B1970">
        <v>1249</v>
      </c>
      <c r="C1970" t="s">
        <v>4907</v>
      </c>
      <c r="D1970">
        <v>50733</v>
      </c>
      <c r="E1970" t="s">
        <v>4898</v>
      </c>
      <c r="F1970" t="s">
        <v>3812</v>
      </c>
      <c r="G1970" s="163">
        <v>2720.56</v>
      </c>
      <c r="H1970">
        <v>1.4</v>
      </c>
      <c r="I1970">
        <v>1.6</v>
      </c>
      <c r="J1970" t="s">
        <v>1</v>
      </c>
      <c r="K1970" t="s">
        <v>296</v>
      </c>
      <c r="L1970" t="s">
        <v>753</v>
      </c>
      <c r="M1970" t="s">
        <v>398</v>
      </c>
      <c r="N1970" t="s">
        <v>747</v>
      </c>
      <c r="O1970">
        <v>2</v>
      </c>
      <c r="P1970" t="s">
        <v>306</v>
      </c>
      <c r="Q1970" s="164">
        <v>44318</v>
      </c>
      <c r="R1970" s="164">
        <v>44440</v>
      </c>
      <c r="T1970" t="s">
        <v>4899</v>
      </c>
      <c r="V1970" t="s">
        <v>4900</v>
      </c>
      <c r="W1970" t="s">
        <v>4901</v>
      </c>
      <c r="X1970" t="s">
        <v>4898</v>
      </c>
      <c r="Y1970" t="s">
        <v>4900</v>
      </c>
      <c r="Z1970" t="s">
        <v>4919</v>
      </c>
      <c r="AA1970" t="s">
        <v>1</v>
      </c>
      <c r="AB1970" s="164">
        <v>44385</v>
      </c>
      <c r="AC1970" t="s">
        <v>366</v>
      </c>
      <c r="AD1970" s="176">
        <v>1.1000000000000001</v>
      </c>
    </row>
    <row r="1971" spans="1:31" x14ac:dyDescent="0.35">
      <c r="A1971" t="s">
        <v>419</v>
      </c>
      <c r="B1971">
        <v>1097</v>
      </c>
      <c r="C1971" t="s">
        <v>4920</v>
      </c>
      <c r="D1971">
        <v>50733</v>
      </c>
      <c r="E1971" t="s">
        <v>4898</v>
      </c>
      <c r="F1971" t="s">
        <v>3812</v>
      </c>
      <c r="H1971">
        <v>1.4</v>
      </c>
      <c r="I1971">
        <v>1.6</v>
      </c>
      <c r="K1971" t="s">
        <v>404</v>
      </c>
      <c r="L1971" t="s">
        <v>753</v>
      </c>
      <c r="M1971" t="s">
        <v>398</v>
      </c>
      <c r="N1971" t="s">
        <v>747</v>
      </c>
      <c r="O1971">
        <v>2</v>
      </c>
      <c r="P1971" t="s">
        <v>306</v>
      </c>
      <c r="Q1971" s="164">
        <v>32882</v>
      </c>
      <c r="R1971" s="164">
        <v>33117</v>
      </c>
      <c r="S1971" s="164">
        <v>40787</v>
      </c>
      <c r="T1971" t="s">
        <v>4899</v>
      </c>
      <c r="V1971" t="s">
        <v>4900</v>
      </c>
      <c r="W1971" t="s">
        <v>4901</v>
      </c>
      <c r="X1971" t="s">
        <v>4898</v>
      </c>
      <c r="Y1971" t="s">
        <v>4900</v>
      </c>
      <c r="Z1971" t="s">
        <v>4921</v>
      </c>
      <c r="AC1971" t="s">
        <v>366</v>
      </c>
      <c r="AD1971" s="176">
        <v>1.1000000000000001</v>
      </c>
    </row>
    <row r="1972" spans="1:31" x14ac:dyDescent="0.35">
      <c r="A1972" t="s">
        <v>499</v>
      </c>
      <c r="B1972">
        <v>1215</v>
      </c>
      <c r="C1972" t="s">
        <v>4922</v>
      </c>
      <c r="D1972">
        <v>50733</v>
      </c>
      <c r="E1972" t="s">
        <v>4898</v>
      </c>
      <c r="F1972" t="s">
        <v>3812</v>
      </c>
      <c r="G1972" s="163">
        <v>2850</v>
      </c>
      <c r="H1972">
        <v>1.4</v>
      </c>
      <c r="I1972">
        <v>1.6</v>
      </c>
      <c r="J1972" t="s">
        <v>1</v>
      </c>
      <c r="K1972" t="s">
        <v>296</v>
      </c>
      <c r="L1972" t="s">
        <v>753</v>
      </c>
      <c r="M1972" t="s">
        <v>398</v>
      </c>
      <c r="N1972" t="s">
        <v>747</v>
      </c>
      <c r="O1972">
        <v>2</v>
      </c>
      <c r="P1972" t="s">
        <v>306</v>
      </c>
      <c r="Q1972" s="164">
        <v>42432</v>
      </c>
      <c r="R1972" s="164">
        <v>42614</v>
      </c>
      <c r="T1972" t="s">
        <v>4899</v>
      </c>
      <c r="V1972" t="s">
        <v>4900</v>
      </c>
      <c r="W1972" t="s">
        <v>4901</v>
      </c>
      <c r="X1972" t="s">
        <v>4898</v>
      </c>
      <c r="Y1972" t="s">
        <v>4900</v>
      </c>
      <c r="Z1972" t="s">
        <v>4923</v>
      </c>
      <c r="AA1972" t="s">
        <v>1</v>
      </c>
      <c r="AB1972" s="164">
        <v>42433</v>
      </c>
      <c r="AC1972" t="s">
        <v>366</v>
      </c>
      <c r="AD1972" s="176">
        <v>1.1000000000000001</v>
      </c>
    </row>
    <row r="1973" spans="1:31" x14ac:dyDescent="0.35">
      <c r="A1973" t="s">
        <v>566</v>
      </c>
      <c r="B1973">
        <v>1138</v>
      </c>
      <c r="C1973" t="s">
        <v>4912</v>
      </c>
      <c r="D1973">
        <v>50733</v>
      </c>
      <c r="E1973" t="s">
        <v>4898</v>
      </c>
      <c r="F1973" t="s">
        <v>3812</v>
      </c>
      <c r="H1973">
        <v>1.4</v>
      </c>
      <c r="I1973">
        <v>1.6</v>
      </c>
      <c r="K1973" t="s">
        <v>296</v>
      </c>
      <c r="L1973" t="s">
        <v>753</v>
      </c>
      <c r="M1973" t="s">
        <v>398</v>
      </c>
      <c r="N1973" t="s">
        <v>747</v>
      </c>
      <c r="O1973">
        <v>2</v>
      </c>
      <c r="P1973" t="s">
        <v>306</v>
      </c>
      <c r="Q1973" s="164">
        <v>33970</v>
      </c>
      <c r="R1973" s="164">
        <v>33970</v>
      </c>
      <c r="T1973" t="s">
        <v>4899</v>
      </c>
      <c r="V1973" t="s">
        <v>4900</v>
      </c>
      <c r="W1973" t="s">
        <v>4901</v>
      </c>
      <c r="X1973" t="s">
        <v>4898</v>
      </c>
      <c r="Y1973" t="s">
        <v>4900</v>
      </c>
      <c r="Z1973" t="s">
        <v>4924</v>
      </c>
      <c r="AC1973" t="s">
        <v>366</v>
      </c>
      <c r="AD1973" s="176">
        <v>1.1000000000000001</v>
      </c>
    </row>
    <row r="1974" spans="1:31" x14ac:dyDescent="0.35">
      <c r="A1974" t="s">
        <v>317</v>
      </c>
      <c r="B1974">
        <v>1259</v>
      </c>
      <c r="C1974" t="s">
        <v>4925</v>
      </c>
      <c r="D1974">
        <v>50734</v>
      </c>
      <c r="E1974" t="s">
        <v>4925</v>
      </c>
      <c r="F1974" t="s">
        <v>3812</v>
      </c>
      <c r="G1974" s="163">
        <v>2720.24</v>
      </c>
      <c r="H1974" s="174">
        <f t="shared" ref="H1974:H1979" si="70">AD1974</f>
        <v>1.1000000000000001</v>
      </c>
      <c r="I1974">
        <v>1.4</v>
      </c>
      <c r="J1974" t="s">
        <v>1</v>
      </c>
      <c r="K1974" t="s">
        <v>296</v>
      </c>
      <c r="L1974" t="s">
        <v>753</v>
      </c>
      <c r="M1974" t="s">
        <v>398</v>
      </c>
      <c r="N1974" t="s">
        <v>747</v>
      </c>
      <c r="O1974">
        <v>2</v>
      </c>
      <c r="P1974" t="s">
        <v>306</v>
      </c>
      <c r="Q1974" s="164">
        <v>45608</v>
      </c>
      <c r="R1974" s="164">
        <v>45901</v>
      </c>
      <c r="T1974" t="s">
        <v>4926</v>
      </c>
      <c r="V1974" t="s">
        <v>4927</v>
      </c>
      <c r="W1974" t="s">
        <v>4928</v>
      </c>
      <c r="X1974" t="s">
        <v>4925</v>
      </c>
      <c r="Y1974" t="s">
        <v>4927</v>
      </c>
      <c r="Z1974" t="s">
        <v>4929</v>
      </c>
      <c r="AA1974" t="s">
        <v>1</v>
      </c>
      <c r="AB1974" s="164">
        <v>45785</v>
      </c>
      <c r="AC1974" t="s">
        <v>366</v>
      </c>
      <c r="AD1974" s="176">
        <v>1.1000000000000001</v>
      </c>
      <c r="AE1974" s="177" t="s">
        <v>16954</v>
      </c>
    </row>
    <row r="1975" spans="1:31" x14ac:dyDescent="0.35">
      <c r="A1975" t="s">
        <v>291</v>
      </c>
      <c r="B1975">
        <v>1021</v>
      </c>
      <c r="C1975" t="s">
        <v>4930</v>
      </c>
      <c r="D1975">
        <v>50735</v>
      </c>
      <c r="E1975" t="s">
        <v>4931</v>
      </c>
      <c r="F1975" t="s">
        <v>3812</v>
      </c>
      <c r="H1975" s="174">
        <f t="shared" si="70"/>
        <v>1.2</v>
      </c>
      <c r="I1975">
        <v>1.8</v>
      </c>
      <c r="K1975" t="s">
        <v>404</v>
      </c>
      <c r="L1975" t="s">
        <v>753</v>
      </c>
      <c r="M1975" t="s">
        <v>398</v>
      </c>
      <c r="N1975" t="s">
        <v>747</v>
      </c>
      <c r="O1975">
        <v>2</v>
      </c>
      <c r="P1975" t="s">
        <v>1</v>
      </c>
      <c r="Q1975" s="164">
        <v>34708</v>
      </c>
      <c r="R1975" s="164">
        <v>34943</v>
      </c>
      <c r="S1975" s="164">
        <v>37135</v>
      </c>
      <c r="T1975" t="s">
        <v>820</v>
      </c>
      <c r="V1975" t="s">
        <v>4932</v>
      </c>
      <c r="W1975" t="s">
        <v>4933</v>
      </c>
      <c r="X1975" t="s">
        <v>4931</v>
      </c>
      <c r="Y1975" t="s">
        <v>4932</v>
      </c>
      <c r="Z1975" t="s">
        <v>4934</v>
      </c>
      <c r="AC1975" t="s">
        <v>366</v>
      </c>
      <c r="AD1975" s="176">
        <v>1.2</v>
      </c>
      <c r="AE1975" s="177" t="s">
        <v>16954</v>
      </c>
    </row>
    <row r="1976" spans="1:31" x14ac:dyDescent="0.35">
      <c r="A1976" t="s">
        <v>305</v>
      </c>
      <c r="B1976">
        <v>1167</v>
      </c>
      <c r="C1976" t="s">
        <v>4931</v>
      </c>
      <c r="D1976">
        <v>50735</v>
      </c>
      <c r="E1976" t="s">
        <v>4931</v>
      </c>
      <c r="F1976" t="s">
        <v>3812</v>
      </c>
      <c r="H1976" s="174">
        <f t="shared" si="70"/>
        <v>1.2</v>
      </c>
      <c r="I1976">
        <v>1.8</v>
      </c>
      <c r="K1976" t="s">
        <v>295</v>
      </c>
      <c r="L1976" t="s">
        <v>753</v>
      </c>
      <c r="M1976" t="s">
        <v>398</v>
      </c>
      <c r="N1976" t="s">
        <v>747</v>
      </c>
      <c r="O1976">
        <v>2</v>
      </c>
      <c r="P1976" t="s">
        <v>1</v>
      </c>
      <c r="Q1976" s="164">
        <v>33612</v>
      </c>
      <c r="R1976" s="164">
        <v>33848</v>
      </c>
      <c r="S1976" s="164">
        <v>34943</v>
      </c>
      <c r="T1976" t="s">
        <v>820</v>
      </c>
      <c r="V1976" t="s">
        <v>4932</v>
      </c>
      <c r="W1976" t="s">
        <v>4933</v>
      </c>
      <c r="X1976" t="s">
        <v>4931</v>
      </c>
      <c r="Y1976" t="s">
        <v>4932</v>
      </c>
      <c r="Z1976" t="s">
        <v>4935</v>
      </c>
      <c r="AC1976" t="s">
        <v>366</v>
      </c>
      <c r="AD1976" s="176">
        <v>1.2</v>
      </c>
      <c r="AE1976" s="177" t="s">
        <v>16954</v>
      </c>
    </row>
    <row r="1977" spans="1:31" x14ac:dyDescent="0.35">
      <c r="A1977" t="s">
        <v>305</v>
      </c>
      <c r="B1977">
        <v>1176</v>
      </c>
      <c r="C1977" t="s">
        <v>4931</v>
      </c>
      <c r="D1977">
        <v>50735</v>
      </c>
      <c r="E1977" t="s">
        <v>4931</v>
      </c>
      <c r="F1977" t="s">
        <v>3812</v>
      </c>
      <c r="H1977" s="174">
        <f t="shared" si="70"/>
        <v>1.2</v>
      </c>
      <c r="I1977">
        <v>1.8</v>
      </c>
      <c r="K1977" t="s">
        <v>404</v>
      </c>
      <c r="L1977" t="s">
        <v>753</v>
      </c>
      <c r="M1977" t="s">
        <v>398</v>
      </c>
      <c r="N1977" t="s">
        <v>747</v>
      </c>
      <c r="O1977">
        <v>2</v>
      </c>
      <c r="P1977" t="s">
        <v>306</v>
      </c>
      <c r="Q1977" s="164">
        <v>33978</v>
      </c>
      <c r="R1977" s="164">
        <v>34213</v>
      </c>
      <c r="S1977" s="164">
        <v>36130</v>
      </c>
      <c r="T1977" t="s">
        <v>820</v>
      </c>
      <c r="V1977" t="s">
        <v>4932</v>
      </c>
      <c r="W1977" t="s">
        <v>4933</v>
      </c>
      <c r="X1977" t="s">
        <v>4931</v>
      </c>
      <c r="Y1977" t="s">
        <v>4932</v>
      </c>
      <c r="Z1977" t="s">
        <v>4936</v>
      </c>
      <c r="AC1977" t="s">
        <v>366</v>
      </c>
      <c r="AD1977" s="176">
        <v>1.2</v>
      </c>
      <c r="AE1977" s="177" t="s">
        <v>16954</v>
      </c>
    </row>
    <row r="1978" spans="1:31" x14ac:dyDescent="0.35">
      <c r="A1978" t="s">
        <v>711</v>
      </c>
      <c r="B1978">
        <v>1112</v>
      </c>
      <c r="C1978" t="s">
        <v>4931</v>
      </c>
      <c r="D1978">
        <v>50735</v>
      </c>
      <c r="E1978" t="s">
        <v>4931</v>
      </c>
      <c r="F1978" t="s">
        <v>3812</v>
      </c>
      <c r="H1978" s="174">
        <f t="shared" si="70"/>
        <v>1.2</v>
      </c>
      <c r="I1978">
        <v>1.8</v>
      </c>
      <c r="K1978" t="s">
        <v>404</v>
      </c>
      <c r="L1978" t="s">
        <v>753</v>
      </c>
      <c r="M1978" t="s">
        <v>398</v>
      </c>
      <c r="N1978" t="s">
        <v>747</v>
      </c>
      <c r="O1978">
        <v>2</v>
      </c>
      <c r="P1978" t="s">
        <v>306</v>
      </c>
      <c r="Q1978" s="164">
        <v>31421</v>
      </c>
      <c r="R1978" s="164">
        <v>31656</v>
      </c>
      <c r="S1978" s="164">
        <v>36038</v>
      </c>
      <c r="T1978" t="s">
        <v>820</v>
      </c>
      <c r="V1978" t="s">
        <v>4932</v>
      </c>
      <c r="W1978" t="s">
        <v>4933</v>
      </c>
      <c r="X1978" t="s">
        <v>4931</v>
      </c>
      <c r="Y1978" t="s">
        <v>4932</v>
      </c>
      <c r="Z1978" t="s">
        <v>4937</v>
      </c>
      <c r="AC1978" t="s">
        <v>366</v>
      </c>
      <c r="AD1978" s="176">
        <v>1.2</v>
      </c>
      <c r="AE1978" s="177" t="s">
        <v>16954</v>
      </c>
    </row>
    <row r="1979" spans="1:31" x14ac:dyDescent="0.35">
      <c r="A1979" t="s">
        <v>438</v>
      </c>
      <c r="B1979">
        <v>1105</v>
      </c>
      <c r="C1979" t="s">
        <v>4931</v>
      </c>
      <c r="D1979">
        <v>50735</v>
      </c>
      <c r="E1979" t="s">
        <v>4931</v>
      </c>
      <c r="F1979" t="s">
        <v>3812</v>
      </c>
      <c r="H1979" s="174">
        <f t="shared" si="70"/>
        <v>1.2</v>
      </c>
      <c r="I1979">
        <v>1.8</v>
      </c>
      <c r="K1979" t="s">
        <v>404</v>
      </c>
      <c r="L1979" t="s">
        <v>753</v>
      </c>
      <c r="M1979" t="s">
        <v>398</v>
      </c>
      <c r="N1979" t="s">
        <v>747</v>
      </c>
      <c r="O1979">
        <v>2</v>
      </c>
      <c r="P1979" t="s">
        <v>306</v>
      </c>
      <c r="Q1979" s="164">
        <v>31778</v>
      </c>
      <c r="R1979" s="164">
        <v>31778</v>
      </c>
      <c r="S1979" s="164">
        <v>38231</v>
      </c>
      <c r="T1979" t="s">
        <v>820</v>
      </c>
      <c r="V1979" t="s">
        <v>4932</v>
      </c>
      <c r="W1979" t="s">
        <v>4933</v>
      </c>
      <c r="X1979" t="s">
        <v>4931</v>
      </c>
      <c r="Y1979" t="s">
        <v>4932</v>
      </c>
      <c r="Z1979" t="s">
        <v>4938</v>
      </c>
      <c r="AC1979" t="s">
        <v>366</v>
      </c>
      <c r="AD1979" s="176">
        <v>1.2</v>
      </c>
      <c r="AE1979" s="177" t="s">
        <v>16954</v>
      </c>
    </row>
    <row r="1980" spans="1:31" x14ac:dyDescent="0.35">
      <c r="A1980" t="s">
        <v>476</v>
      </c>
      <c r="B1980">
        <v>1390</v>
      </c>
      <c r="C1980" t="s">
        <v>4939</v>
      </c>
      <c r="D1980">
        <v>50741</v>
      </c>
      <c r="E1980" t="s">
        <v>4940</v>
      </c>
      <c r="F1980" t="s">
        <v>3812</v>
      </c>
      <c r="G1980" s="163">
        <v>3264.62</v>
      </c>
      <c r="H1980">
        <v>1.8</v>
      </c>
      <c r="I1980">
        <v>2.5</v>
      </c>
      <c r="J1980" t="s">
        <v>1</v>
      </c>
      <c r="K1980" t="s">
        <v>296</v>
      </c>
      <c r="L1980" t="s">
        <v>753</v>
      </c>
      <c r="M1980" t="s">
        <v>398</v>
      </c>
      <c r="N1980" t="s">
        <v>588</v>
      </c>
      <c r="O1980">
        <v>2</v>
      </c>
      <c r="P1980" t="s">
        <v>306</v>
      </c>
      <c r="Q1980" s="164">
        <v>44573</v>
      </c>
      <c r="R1980" s="164">
        <v>45170</v>
      </c>
      <c r="T1980" t="s">
        <v>830</v>
      </c>
      <c r="V1980" t="s">
        <v>4941</v>
      </c>
      <c r="W1980" t="s">
        <v>4942</v>
      </c>
      <c r="X1980" t="s">
        <v>4940</v>
      </c>
      <c r="Y1980" t="s">
        <v>4941</v>
      </c>
      <c r="Z1980" t="s">
        <v>4943</v>
      </c>
      <c r="AA1980" t="s">
        <v>1</v>
      </c>
      <c r="AB1980" s="164">
        <v>44923</v>
      </c>
      <c r="AC1980" t="s">
        <v>366</v>
      </c>
      <c r="AD1980" s="176">
        <v>1.1000000000000001</v>
      </c>
    </row>
    <row r="1981" spans="1:31" x14ac:dyDescent="0.35">
      <c r="A1981" t="s">
        <v>482</v>
      </c>
      <c r="B1981">
        <v>1248</v>
      </c>
      <c r="C1981" t="s">
        <v>4944</v>
      </c>
      <c r="D1981">
        <v>50741</v>
      </c>
      <c r="E1981" t="s">
        <v>4940</v>
      </c>
      <c r="F1981" t="s">
        <v>3812</v>
      </c>
      <c r="H1981">
        <v>1.8</v>
      </c>
      <c r="I1981">
        <v>2.5</v>
      </c>
      <c r="K1981" t="s">
        <v>296</v>
      </c>
      <c r="L1981" t="s">
        <v>753</v>
      </c>
      <c r="M1981" t="s">
        <v>398</v>
      </c>
      <c r="N1981" t="s">
        <v>588</v>
      </c>
      <c r="O1981">
        <v>2</v>
      </c>
      <c r="P1981" t="s">
        <v>306</v>
      </c>
      <c r="Q1981" s="164">
        <v>41162</v>
      </c>
      <c r="R1981" s="164">
        <v>41518</v>
      </c>
      <c r="T1981" t="s">
        <v>830</v>
      </c>
      <c r="V1981" t="s">
        <v>4941</v>
      </c>
      <c r="W1981" t="s">
        <v>4942</v>
      </c>
      <c r="X1981" t="s">
        <v>4940</v>
      </c>
      <c r="Y1981" t="s">
        <v>4941</v>
      </c>
      <c r="Z1981" t="s">
        <v>4945</v>
      </c>
      <c r="AC1981" t="s">
        <v>366</v>
      </c>
      <c r="AD1981" s="176">
        <v>1.1000000000000001</v>
      </c>
    </row>
    <row r="1982" spans="1:31" x14ac:dyDescent="0.35">
      <c r="A1982" t="s">
        <v>454</v>
      </c>
      <c r="B1982">
        <v>1070</v>
      </c>
      <c r="C1982" t="s">
        <v>4946</v>
      </c>
      <c r="D1982">
        <v>50805</v>
      </c>
      <c r="E1982" t="s">
        <v>4946</v>
      </c>
      <c r="F1982" t="s">
        <v>3812</v>
      </c>
      <c r="H1982">
        <v>1</v>
      </c>
      <c r="I1982">
        <v>2</v>
      </c>
      <c r="K1982" t="s">
        <v>296</v>
      </c>
      <c r="L1982" t="s">
        <v>410</v>
      </c>
      <c r="M1982" t="s">
        <v>398</v>
      </c>
      <c r="N1982" t="s">
        <v>4947</v>
      </c>
      <c r="O1982">
        <v>2</v>
      </c>
      <c r="P1982" t="s">
        <v>306</v>
      </c>
      <c r="Q1982" t="s">
        <v>786</v>
      </c>
      <c r="R1982" s="164">
        <v>34392</v>
      </c>
      <c r="T1982" t="s">
        <v>4948</v>
      </c>
      <c r="V1982" t="s">
        <v>4949</v>
      </c>
      <c r="W1982" t="s">
        <v>4950</v>
      </c>
      <c r="X1982" t="s">
        <v>4946</v>
      </c>
      <c r="Y1982" t="s">
        <v>4949</v>
      </c>
      <c r="Z1982" t="s">
        <v>4951</v>
      </c>
      <c r="AC1982" t="s">
        <v>366</v>
      </c>
      <c r="AD1982" s="176">
        <v>1</v>
      </c>
    </row>
    <row r="1983" spans="1:31" x14ac:dyDescent="0.35">
      <c r="A1983" t="s">
        <v>454</v>
      </c>
      <c r="B1983">
        <v>1142</v>
      </c>
      <c r="C1983" t="s">
        <v>4952</v>
      </c>
      <c r="D1983">
        <v>50805</v>
      </c>
      <c r="E1983" t="s">
        <v>4946</v>
      </c>
      <c r="F1983" t="s">
        <v>3812</v>
      </c>
      <c r="H1983">
        <v>1</v>
      </c>
      <c r="I1983">
        <v>2</v>
      </c>
      <c r="K1983" t="s">
        <v>295</v>
      </c>
      <c r="L1983" t="s">
        <v>410</v>
      </c>
      <c r="M1983" t="s">
        <v>398</v>
      </c>
      <c r="N1983" t="s">
        <v>4947</v>
      </c>
      <c r="O1983">
        <v>2</v>
      </c>
      <c r="P1983" t="s">
        <v>1</v>
      </c>
      <c r="Q1983" s="164">
        <v>32882</v>
      </c>
      <c r="R1983" s="164">
        <v>33117</v>
      </c>
      <c r="S1983" s="164">
        <v>33117</v>
      </c>
      <c r="T1983" t="s">
        <v>4948</v>
      </c>
      <c r="V1983" t="s">
        <v>4949</v>
      </c>
      <c r="W1983" t="s">
        <v>4950</v>
      </c>
      <c r="X1983" t="s">
        <v>4946</v>
      </c>
      <c r="Y1983" t="s">
        <v>4949</v>
      </c>
      <c r="Z1983" t="s">
        <v>4953</v>
      </c>
      <c r="AC1983" t="s">
        <v>366</v>
      </c>
      <c r="AD1983" s="176">
        <v>1</v>
      </c>
    </row>
    <row r="1984" spans="1:31" x14ac:dyDescent="0.35">
      <c r="A1984" t="s">
        <v>305</v>
      </c>
      <c r="B1984">
        <v>1030</v>
      </c>
      <c r="C1984" t="s">
        <v>4954</v>
      </c>
      <c r="D1984">
        <v>50805</v>
      </c>
      <c r="E1984" t="s">
        <v>4946</v>
      </c>
      <c r="F1984" t="s">
        <v>3812</v>
      </c>
      <c r="H1984">
        <v>1</v>
      </c>
      <c r="I1984">
        <v>2</v>
      </c>
      <c r="K1984" t="s">
        <v>404</v>
      </c>
      <c r="L1984" t="s">
        <v>410</v>
      </c>
      <c r="M1984" t="s">
        <v>398</v>
      </c>
      <c r="N1984" t="s">
        <v>4947</v>
      </c>
      <c r="O1984">
        <v>2</v>
      </c>
      <c r="P1984" t="s">
        <v>977</v>
      </c>
      <c r="Q1984" s="164">
        <v>31415</v>
      </c>
      <c r="R1984" s="164">
        <v>31472</v>
      </c>
      <c r="S1984" s="164">
        <v>31472</v>
      </c>
      <c r="T1984" t="s">
        <v>4948</v>
      </c>
      <c r="V1984" t="s">
        <v>4949</v>
      </c>
      <c r="W1984" t="s">
        <v>4950</v>
      </c>
      <c r="X1984" t="s">
        <v>4946</v>
      </c>
      <c r="Y1984" t="s">
        <v>4949</v>
      </c>
      <c r="Z1984" t="s">
        <v>4955</v>
      </c>
      <c r="AC1984" t="s">
        <v>366</v>
      </c>
      <c r="AD1984" s="176">
        <v>1</v>
      </c>
    </row>
    <row r="1985" spans="1:31" x14ac:dyDescent="0.35">
      <c r="A1985" t="s">
        <v>305</v>
      </c>
      <c r="B1985">
        <v>1066</v>
      </c>
      <c r="C1985" t="s">
        <v>4952</v>
      </c>
      <c r="D1985">
        <v>50805</v>
      </c>
      <c r="E1985" t="s">
        <v>4946</v>
      </c>
      <c r="F1985" t="s">
        <v>3812</v>
      </c>
      <c r="H1985">
        <v>1</v>
      </c>
      <c r="I1985">
        <v>2</v>
      </c>
      <c r="K1985" t="s">
        <v>404</v>
      </c>
      <c r="L1985" t="s">
        <v>410</v>
      </c>
      <c r="M1985" t="s">
        <v>398</v>
      </c>
      <c r="N1985" t="s">
        <v>4947</v>
      </c>
      <c r="O1985">
        <v>2</v>
      </c>
      <c r="P1985" t="s">
        <v>306</v>
      </c>
      <c r="Q1985" s="164">
        <v>31415</v>
      </c>
      <c r="R1985" s="164">
        <v>31472</v>
      </c>
      <c r="S1985" s="164">
        <v>31472</v>
      </c>
      <c r="T1985" t="s">
        <v>4948</v>
      </c>
      <c r="V1985" t="s">
        <v>4949</v>
      </c>
      <c r="W1985" t="s">
        <v>4950</v>
      </c>
      <c r="X1985" t="s">
        <v>4946</v>
      </c>
      <c r="Y1985" t="s">
        <v>4949</v>
      </c>
      <c r="Z1985" t="s">
        <v>4956</v>
      </c>
      <c r="AC1985" t="s">
        <v>366</v>
      </c>
      <c r="AD1985" s="176">
        <v>1</v>
      </c>
    </row>
    <row r="1986" spans="1:31" x14ac:dyDescent="0.35">
      <c r="A1986" t="s">
        <v>469</v>
      </c>
      <c r="B1986">
        <v>1191</v>
      </c>
      <c r="C1986" t="s">
        <v>4957</v>
      </c>
      <c r="D1986">
        <v>50805</v>
      </c>
      <c r="E1986" t="s">
        <v>4946</v>
      </c>
      <c r="F1986" t="s">
        <v>3812</v>
      </c>
      <c r="H1986">
        <v>1</v>
      </c>
      <c r="I1986">
        <v>2</v>
      </c>
      <c r="K1986" t="s">
        <v>296</v>
      </c>
      <c r="L1986" t="s">
        <v>753</v>
      </c>
      <c r="M1986" t="s">
        <v>398</v>
      </c>
      <c r="N1986" t="s">
        <v>4947</v>
      </c>
      <c r="O1986">
        <v>2</v>
      </c>
      <c r="P1986" t="s">
        <v>306</v>
      </c>
      <c r="Q1986" s="164">
        <v>41279</v>
      </c>
      <c r="R1986" s="164">
        <v>41395</v>
      </c>
      <c r="T1986" t="s">
        <v>4948</v>
      </c>
      <c r="V1986" t="s">
        <v>4949</v>
      </c>
      <c r="W1986" t="s">
        <v>4950</v>
      </c>
      <c r="X1986" t="s">
        <v>4946</v>
      </c>
      <c r="Y1986" t="s">
        <v>4949</v>
      </c>
      <c r="Z1986" t="s">
        <v>4958</v>
      </c>
      <c r="AC1986" t="s">
        <v>366</v>
      </c>
      <c r="AD1986" s="176">
        <v>1</v>
      </c>
    </row>
    <row r="1987" spans="1:31" x14ac:dyDescent="0.35">
      <c r="A1987" t="s">
        <v>309</v>
      </c>
      <c r="B1987">
        <v>1208</v>
      </c>
      <c r="C1987" t="s">
        <v>4959</v>
      </c>
      <c r="D1987">
        <v>50805</v>
      </c>
      <c r="E1987" t="s">
        <v>4946</v>
      </c>
      <c r="F1987" t="s">
        <v>3812</v>
      </c>
      <c r="H1987">
        <v>1</v>
      </c>
      <c r="I1987">
        <v>2</v>
      </c>
      <c r="K1987" t="s">
        <v>296</v>
      </c>
      <c r="L1987" t="s">
        <v>753</v>
      </c>
      <c r="M1987" t="s">
        <v>398</v>
      </c>
      <c r="N1987" t="s">
        <v>4947</v>
      </c>
      <c r="O1987">
        <v>2</v>
      </c>
      <c r="P1987" t="s">
        <v>306</v>
      </c>
      <c r="Q1987" t="s">
        <v>3187</v>
      </c>
      <c r="R1987" s="164">
        <v>41153</v>
      </c>
      <c r="T1987" t="s">
        <v>4948</v>
      </c>
      <c r="V1987" t="s">
        <v>4949</v>
      </c>
      <c r="W1987" t="s">
        <v>4950</v>
      </c>
      <c r="X1987" t="s">
        <v>4946</v>
      </c>
      <c r="Y1987" t="s">
        <v>4949</v>
      </c>
      <c r="Z1987" t="s">
        <v>4960</v>
      </c>
      <c r="AC1987" t="s">
        <v>366</v>
      </c>
      <c r="AD1987" s="176">
        <v>1</v>
      </c>
    </row>
    <row r="1988" spans="1:31" x14ac:dyDescent="0.35">
      <c r="A1988" t="s">
        <v>476</v>
      </c>
      <c r="B1988">
        <v>1052</v>
      </c>
      <c r="C1988" t="s">
        <v>4946</v>
      </c>
      <c r="D1988">
        <v>50805</v>
      </c>
      <c r="E1988" t="s">
        <v>4946</v>
      </c>
      <c r="F1988" t="s">
        <v>3812</v>
      </c>
      <c r="H1988">
        <v>1</v>
      </c>
      <c r="I1988">
        <v>2</v>
      </c>
      <c r="K1988" t="s">
        <v>404</v>
      </c>
      <c r="L1988" t="s">
        <v>410</v>
      </c>
      <c r="M1988" t="s">
        <v>398</v>
      </c>
      <c r="N1988" t="s">
        <v>4947</v>
      </c>
      <c r="O1988">
        <v>2</v>
      </c>
      <c r="P1988" t="s">
        <v>306</v>
      </c>
      <c r="Q1988" s="164">
        <v>37995</v>
      </c>
      <c r="R1988" s="164">
        <v>38231</v>
      </c>
      <c r="S1988" s="164">
        <v>38231</v>
      </c>
      <c r="T1988" t="s">
        <v>4948</v>
      </c>
      <c r="V1988" t="s">
        <v>4949</v>
      </c>
      <c r="W1988" t="s">
        <v>4950</v>
      </c>
      <c r="X1988" t="s">
        <v>4946</v>
      </c>
      <c r="Y1988" t="s">
        <v>4949</v>
      </c>
      <c r="Z1988" t="s">
        <v>4961</v>
      </c>
      <c r="AC1988" t="s">
        <v>366</v>
      </c>
      <c r="AD1988" s="176">
        <v>1</v>
      </c>
    </row>
    <row r="1989" spans="1:31" x14ac:dyDescent="0.35">
      <c r="A1989" t="s">
        <v>482</v>
      </c>
      <c r="B1989">
        <v>1053</v>
      </c>
      <c r="C1989" t="s">
        <v>4946</v>
      </c>
      <c r="D1989">
        <v>50805</v>
      </c>
      <c r="E1989" t="s">
        <v>4946</v>
      </c>
      <c r="F1989" t="s">
        <v>3812</v>
      </c>
      <c r="H1989">
        <v>1</v>
      </c>
      <c r="I1989">
        <v>2</v>
      </c>
      <c r="K1989" t="s">
        <v>404</v>
      </c>
      <c r="L1989" t="s">
        <v>1140</v>
      </c>
      <c r="M1989" t="s">
        <v>398</v>
      </c>
      <c r="N1989" t="s">
        <v>4947</v>
      </c>
      <c r="O1989">
        <v>2</v>
      </c>
      <c r="P1989" t="s">
        <v>306</v>
      </c>
      <c r="Q1989" t="s">
        <v>1487</v>
      </c>
      <c r="R1989" s="164">
        <v>29371</v>
      </c>
      <c r="S1989" s="164">
        <v>39189</v>
      </c>
      <c r="T1989" t="s">
        <v>4948</v>
      </c>
      <c r="V1989" t="s">
        <v>4949</v>
      </c>
      <c r="W1989" t="s">
        <v>4950</v>
      </c>
      <c r="X1989" t="s">
        <v>4946</v>
      </c>
      <c r="Y1989" t="s">
        <v>4949</v>
      </c>
      <c r="Z1989" t="s">
        <v>4962</v>
      </c>
      <c r="AC1989" t="s">
        <v>366</v>
      </c>
      <c r="AD1989" s="176">
        <v>1</v>
      </c>
    </row>
    <row r="1990" spans="1:31" x14ac:dyDescent="0.35">
      <c r="A1990" t="s">
        <v>375</v>
      </c>
      <c r="B1990">
        <v>1010</v>
      </c>
      <c r="C1990" t="s">
        <v>4963</v>
      </c>
      <c r="D1990">
        <v>50805</v>
      </c>
      <c r="E1990" t="s">
        <v>4946</v>
      </c>
      <c r="F1990" t="s">
        <v>3812</v>
      </c>
      <c r="H1990">
        <v>1</v>
      </c>
      <c r="I1990">
        <v>2</v>
      </c>
      <c r="K1990" t="s">
        <v>404</v>
      </c>
      <c r="L1990" t="s">
        <v>410</v>
      </c>
      <c r="M1990" t="s">
        <v>398</v>
      </c>
      <c r="N1990" t="s">
        <v>4947</v>
      </c>
      <c r="O1990">
        <v>2</v>
      </c>
      <c r="P1990" t="s">
        <v>1</v>
      </c>
      <c r="Q1990" s="164">
        <v>32882</v>
      </c>
      <c r="R1990" s="164">
        <v>33117</v>
      </c>
      <c r="S1990" s="164">
        <v>41883</v>
      </c>
      <c r="T1990" t="s">
        <v>4948</v>
      </c>
      <c r="V1990" t="s">
        <v>4949</v>
      </c>
      <c r="W1990" t="s">
        <v>4950</v>
      </c>
      <c r="X1990" t="s">
        <v>4946</v>
      </c>
      <c r="Y1990" t="s">
        <v>4949</v>
      </c>
      <c r="Z1990" t="s">
        <v>4964</v>
      </c>
      <c r="AC1990" t="s">
        <v>366</v>
      </c>
      <c r="AD1990" s="176">
        <v>1</v>
      </c>
    </row>
    <row r="1991" spans="1:31" x14ac:dyDescent="0.35">
      <c r="A1991" t="s">
        <v>447</v>
      </c>
      <c r="B1991">
        <v>1068</v>
      </c>
      <c r="C1991" t="s">
        <v>4959</v>
      </c>
      <c r="D1991">
        <v>50805</v>
      </c>
      <c r="E1991" t="s">
        <v>4946</v>
      </c>
      <c r="F1991" t="s">
        <v>3812</v>
      </c>
      <c r="H1991">
        <v>1</v>
      </c>
      <c r="I1991">
        <v>2</v>
      </c>
      <c r="K1991" t="s">
        <v>296</v>
      </c>
      <c r="L1991" t="s">
        <v>753</v>
      </c>
      <c r="M1991" t="s">
        <v>398</v>
      </c>
      <c r="N1991" t="s">
        <v>4947</v>
      </c>
      <c r="O1991">
        <v>2</v>
      </c>
      <c r="P1991" t="s">
        <v>306</v>
      </c>
      <c r="Q1991" t="s">
        <v>4965</v>
      </c>
      <c r="R1991" s="164">
        <v>27386</v>
      </c>
      <c r="T1991" t="s">
        <v>4948</v>
      </c>
      <c r="V1991" t="s">
        <v>4949</v>
      </c>
      <c r="W1991" t="s">
        <v>4950</v>
      </c>
      <c r="X1991" t="s">
        <v>4946</v>
      </c>
      <c r="Y1991" t="s">
        <v>4949</v>
      </c>
      <c r="Z1991" t="s">
        <v>4966</v>
      </c>
      <c r="AA1991" t="s">
        <v>1</v>
      </c>
      <c r="AC1991" t="s">
        <v>366</v>
      </c>
      <c r="AD1991" s="176">
        <v>1</v>
      </c>
    </row>
    <row r="1992" spans="1:31" x14ac:dyDescent="0.35">
      <c r="A1992" t="s">
        <v>494</v>
      </c>
      <c r="B1992">
        <v>1041</v>
      </c>
      <c r="C1992" t="s">
        <v>4952</v>
      </c>
      <c r="D1992">
        <v>50805</v>
      </c>
      <c r="E1992" t="s">
        <v>4946</v>
      </c>
      <c r="F1992" t="s">
        <v>3812</v>
      </c>
      <c r="H1992">
        <v>1</v>
      </c>
      <c r="I1992">
        <v>2</v>
      </c>
      <c r="K1992" t="s">
        <v>404</v>
      </c>
      <c r="L1992" t="s">
        <v>410</v>
      </c>
      <c r="M1992" t="s">
        <v>398</v>
      </c>
      <c r="N1992" t="s">
        <v>4947</v>
      </c>
      <c r="O1992">
        <v>2</v>
      </c>
      <c r="P1992" t="s">
        <v>306</v>
      </c>
      <c r="Q1992" s="164">
        <v>32517</v>
      </c>
      <c r="R1992" s="164">
        <v>32752</v>
      </c>
      <c r="S1992" s="164">
        <v>32752</v>
      </c>
      <c r="T1992" t="s">
        <v>4948</v>
      </c>
      <c r="V1992" t="s">
        <v>4949</v>
      </c>
      <c r="W1992" t="s">
        <v>4950</v>
      </c>
      <c r="X1992" t="s">
        <v>4946</v>
      </c>
      <c r="Y1992" t="s">
        <v>4949</v>
      </c>
      <c r="Z1992" t="s">
        <v>4967</v>
      </c>
      <c r="AC1992" t="s">
        <v>366</v>
      </c>
      <c r="AD1992" s="176">
        <v>1</v>
      </c>
    </row>
    <row r="1993" spans="1:31" x14ac:dyDescent="0.35">
      <c r="A1993" t="s">
        <v>314</v>
      </c>
      <c r="B1993">
        <v>1056</v>
      </c>
      <c r="C1993" t="s">
        <v>4946</v>
      </c>
      <c r="D1993">
        <v>50805</v>
      </c>
      <c r="E1993" t="s">
        <v>4946</v>
      </c>
      <c r="F1993" t="s">
        <v>3812</v>
      </c>
      <c r="H1993">
        <v>1</v>
      </c>
      <c r="I1993">
        <v>2</v>
      </c>
      <c r="K1993" t="s">
        <v>296</v>
      </c>
      <c r="L1993" t="s">
        <v>410</v>
      </c>
      <c r="M1993" t="s">
        <v>398</v>
      </c>
      <c r="N1993" t="s">
        <v>4947</v>
      </c>
      <c r="O1993">
        <v>2</v>
      </c>
      <c r="P1993" t="s">
        <v>306</v>
      </c>
      <c r="Q1993" t="s">
        <v>786</v>
      </c>
      <c r="R1993" s="164">
        <v>34392</v>
      </c>
      <c r="T1993" t="s">
        <v>4948</v>
      </c>
      <c r="V1993" t="s">
        <v>4949</v>
      </c>
      <c r="W1993" t="s">
        <v>4950</v>
      </c>
      <c r="X1993" t="s">
        <v>4946</v>
      </c>
      <c r="Y1993" t="s">
        <v>4949</v>
      </c>
      <c r="Z1993" t="s">
        <v>4968</v>
      </c>
      <c r="AC1993" t="s">
        <v>366</v>
      </c>
      <c r="AD1993" s="176">
        <v>1</v>
      </c>
    </row>
    <row r="1994" spans="1:31" x14ac:dyDescent="0.35">
      <c r="A1994" t="s">
        <v>711</v>
      </c>
      <c r="B1994">
        <v>1045</v>
      </c>
      <c r="C1994" t="s">
        <v>4946</v>
      </c>
      <c r="D1994">
        <v>50805</v>
      </c>
      <c r="E1994" t="s">
        <v>4946</v>
      </c>
      <c r="F1994" t="s">
        <v>3812</v>
      </c>
      <c r="H1994">
        <v>1</v>
      </c>
      <c r="I1994">
        <v>2</v>
      </c>
      <c r="K1994" t="s">
        <v>404</v>
      </c>
      <c r="L1994" t="s">
        <v>410</v>
      </c>
      <c r="M1994" t="s">
        <v>398</v>
      </c>
      <c r="N1994" t="s">
        <v>4947</v>
      </c>
      <c r="O1994">
        <v>2</v>
      </c>
      <c r="P1994" t="s">
        <v>306</v>
      </c>
      <c r="Q1994" s="164">
        <v>36743</v>
      </c>
      <c r="R1994" s="164">
        <v>36654</v>
      </c>
      <c r="S1994" s="164">
        <v>36677</v>
      </c>
      <c r="T1994" t="s">
        <v>4948</v>
      </c>
      <c r="V1994" t="s">
        <v>4949</v>
      </c>
      <c r="W1994" t="s">
        <v>4950</v>
      </c>
      <c r="X1994" t="s">
        <v>4946</v>
      </c>
      <c r="Y1994" t="s">
        <v>4949</v>
      </c>
      <c r="Z1994" t="s">
        <v>4969</v>
      </c>
      <c r="AC1994" t="s">
        <v>366</v>
      </c>
      <c r="AD1994" s="176">
        <v>1</v>
      </c>
    </row>
    <row r="1995" spans="1:31" x14ac:dyDescent="0.35">
      <c r="A1995" t="s">
        <v>711</v>
      </c>
      <c r="B1995">
        <v>1065</v>
      </c>
      <c r="C1995" t="s">
        <v>4970</v>
      </c>
      <c r="D1995">
        <v>50805</v>
      </c>
      <c r="E1995" t="s">
        <v>4946</v>
      </c>
      <c r="F1995" t="s">
        <v>3812</v>
      </c>
      <c r="H1995">
        <v>1</v>
      </c>
      <c r="I1995">
        <v>2</v>
      </c>
      <c r="K1995" t="s">
        <v>404</v>
      </c>
      <c r="L1995" t="s">
        <v>410</v>
      </c>
      <c r="M1995" t="s">
        <v>398</v>
      </c>
      <c r="N1995" t="s">
        <v>4947</v>
      </c>
      <c r="O1995">
        <v>2</v>
      </c>
      <c r="P1995" t="s">
        <v>306</v>
      </c>
      <c r="Q1995" s="164">
        <v>31415</v>
      </c>
      <c r="R1995" s="164">
        <v>31472</v>
      </c>
      <c r="S1995" s="164">
        <v>31472</v>
      </c>
      <c r="T1995" t="s">
        <v>4948</v>
      </c>
      <c r="V1995" t="s">
        <v>4949</v>
      </c>
      <c r="W1995" t="s">
        <v>4950</v>
      </c>
      <c r="X1995" t="s">
        <v>4946</v>
      </c>
      <c r="Y1995" t="s">
        <v>4949</v>
      </c>
      <c r="Z1995" t="s">
        <v>4971</v>
      </c>
      <c r="AC1995" t="s">
        <v>366</v>
      </c>
      <c r="AD1995" s="176">
        <v>1</v>
      </c>
    </row>
    <row r="1996" spans="1:31" x14ac:dyDescent="0.35">
      <c r="A1996" t="s">
        <v>438</v>
      </c>
      <c r="B1996">
        <v>1033</v>
      </c>
      <c r="C1996" t="s">
        <v>4946</v>
      </c>
      <c r="D1996">
        <v>50805</v>
      </c>
      <c r="E1996" t="s">
        <v>4946</v>
      </c>
      <c r="F1996" t="s">
        <v>3812</v>
      </c>
      <c r="H1996">
        <v>1</v>
      </c>
      <c r="I1996">
        <v>2</v>
      </c>
      <c r="K1996" t="s">
        <v>404</v>
      </c>
      <c r="L1996" t="s">
        <v>410</v>
      </c>
      <c r="M1996" t="s">
        <v>398</v>
      </c>
      <c r="N1996" t="s">
        <v>4947</v>
      </c>
      <c r="O1996">
        <v>2</v>
      </c>
      <c r="P1996" t="s">
        <v>306</v>
      </c>
      <c r="Q1996" s="164">
        <v>35804</v>
      </c>
      <c r="R1996" s="164">
        <v>36039</v>
      </c>
      <c r="S1996" s="164">
        <v>36039</v>
      </c>
      <c r="T1996" t="s">
        <v>4948</v>
      </c>
      <c r="V1996" t="s">
        <v>4949</v>
      </c>
      <c r="W1996" t="s">
        <v>4950</v>
      </c>
      <c r="X1996" t="s">
        <v>4946</v>
      </c>
      <c r="Y1996" t="s">
        <v>4949</v>
      </c>
      <c r="Z1996" t="s">
        <v>4972</v>
      </c>
      <c r="AC1996" t="s">
        <v>366</v>
      </c>
      <c r="AD1996" s="176">
        <v>1</v>
      </c>
    </row>
    <row r="1997" spans="1:31" x14ac:dyDescent="0.35">
      <c r="A1997" t="s">
        <v>454</v>
      </c>
      <c r="B1997">
        <v>1286</v>
      </c>
      <c r="C1997" t="s">
        <v>4973</v>
      </c>
      <c r="D1997">
        <v>50809</v>
      </c>
      <c r="E1997" t="s">
        <v>4973</v>
      </c>
      <c r="F1997" t="s">
        <v>3812</v>
      </c>
      <c r="H1997" s="174">
        <f t="shared" ref="H1997:H2000" si="71">AD1997</f>
        <v>1</v>
      </c>
      <c r="I1997">
        <v>1.9</v>
      </c>
      <c r="K1997" t="s">
        <v>404</v>
      </c>
      <c r="L1997" t="s">
        <v>753</v>
      </c>
      <c r="M1997" t="s">
        <v>398</v>
      </c>
      <c r="N1997" t="s">
        <v>4947</v>
      </c>
      <c r="O1997">
        <v>2</v>
      </c>
      <c r="P1997" t="s">
        <v>306</v>
      </c>
      <c r="Q1997" s="164">
        <v>33247</v>
      </c>
      <c r="R1997" s="164">
        <v>33482</v>
      </c>
      <c r="S1997" s="164">
        <v>37865</v>
      </c>
      <c r="T1997" t="s">
        <v>4974</v>
      </c>
      <c r="V1997" t="s">
        <v>4975</v>
      </c>
      <c r="W1997" t="s">
        <v>4976</v>
      </c>
      <c r="X1997" t="s">
        <v>4973</v>
      </c>
      <c r="Y1997" t="s">
        <v>4975</v>
      </c>
      <c r="Z1997" t="s">
        <v>4977</v>
      </c>
      <c r="AC1997" t="s">
        <v>366</v>
      </c>
      <c r="AD1997" s="176">
        <v>1</v>
      </c>
      <c r="AE1997" s="177" t="s">
        <v>16954</v>
      </c>
    </row>
    <row r="1998" spans="1:31" x14ac:dyDescent="0.35">
      <c r="A1998" t="s">
        <v>566</v>
      </c>
      <c r="B1998">
        <v>1166</v>
      </c>
      <c r="C1998" t="s">
        <v>4978</v>
      </c>
      <c r="D1998">
        <v>50810</v>
      </c>
      <c r="E1998" t="s">
        <v>4979</v>
      </c>
      <c r="F1998" t="s">
        <v>3812</v>
      </c>
      <c r="H1998" s="174">
        <f t="shared" si="71"/>
        <v>1.2</v>
      </c>
      <c r="I1998">
        <v>1.5</v>
      </c>
      <c r="K1998" t="s">
        <v>404</v>
      </c>
      <c r="L1998" t="s">
        <v>753</v>
      </c>
      <c r="M1998" t="s">
        <v>398</v>
      </c>
      <c r="N1998" t="s">
        <v>1829</v>
      </c>
      <c r="O1998">
        <v>2</v>
      </c>
      <c r="P1998" t="s">
        <v>306</v>
      </c>
      <c r="Q1998" s="164">
        <v>35804</v>
      </c>
      <c r="R1998" s="164">
        <v>36039</v>
      </c>
      <c r="S1998" s="164">
        <v>39195</v>
      </c>
      <c r="T1998" t="s">
        <v>4980</v>
      </c>
      <c r="V1998" t="s">
        <v>4981</v>
      </c>
      <c r="W1998" t="s">
        <v>4982</v>
      </c>
      <c r="X1998" t="s">
        <v>4979</v>
      </c>
      <c r="Y1998" t="s">
        <v>4981</v>
      </c>
      <c r="Z1998" t="s">
        <v>4983</v>
      </c>
      <c r="AC1998" t="s">
        <v>366</v>
      </c>
      <c r="AD1998" s="176">
        <v>1.2</v>
      </c>
      <c r="AE1998" s="177" t="s">
        <v>16954</v>
      </c>
    </row>
    <row r="1999" spans="1:31" x14ac:dyDescent="0.35">
      <c r="A1999" t="s">
        <v>566</v>
      </c>
      <c r="B1999">
        <v>1152</v>
      </c>
      <c r="C1999" t="s">
        <v>4984</v>
      </c>
      <c r="D1999">
        <v>50811</v>
      </c>
      <c r="E1999" t="s">
        <v>4984</v>
      </c>
      <c r="F1999" t="s">
        <v>3812</v>
      </c>
      <c r="H1999" s="174">
        <f t="shared" si="71"/>
        <v>1.4</v>
      </c>
      <c r="I1999">
        <v>1.5</v>
      </c>
      <c r="K1999" t="s">
        <v>404</v>
      </c>
      <c r="L1999" t="s">
        <v>753</v>
      </c>
      <c r="M1999" t="s">
        <v>398</v>
      </c>
      <c r="N1999" t="s">
        <v>1829</v>
      </c>
      <c r="O1999">
        <v>2</v>
      </c>
      <c r="P1999" t="s">
        <v>306</v>
      </c>
      <c r="Q1999" t="s">
        <v>2591</v>
      </c>
      <c r="R1999" s="164">
        <v>35309</v>
      </c>
      <c r="S1999" s="164">
        <v>44743</v>
      </c>
      <c r="T1999" t="s">
        <v>4985</v>
      </c>
      <c r="V1999" t="s">
        <v>4986</v>
      </c>
      <c r="W1999" t="s">
        <v>4987</v>
      </c>
      <c r="X1999" t="s">
        <v>4984</v>
      </c>
      <c r="Y1999" t="s">
        <v>4986</v>
      </c>
      <c r="Z1999" t="s">
        <v>4988</v>
      </c>
      <c r="AC1999" t="s">
        <v>366</v>
      </c>
      <c r="AD1999" s="176">
        <v>1.4</v>
      </c>
      <c r="AE1999" s="177" t="s">
        <v>16954</v>
      </c>
    </row>
    <row r="2000" spans="1:31" x14ac:dyDescent="0.35">
      <c r="A2000" t="s">
        <v>291</v>
      </c>
      <c r="B2000">
        <v>1081</v>
      </c>
      <c r="C2000" t="s">
        <v>4989</v>
      </c>
      <c r="D2000">
        <v>50901</v>
      </c>
      <c r="E2000" t="s">
        <v>4777</v>
      </c>
      <c r="F2000" t="s">
        <v>3812</v>
      </c>
      <c r="H2000" s="174">
        <f t="shared" si="71"/>
        <v>1.4</v>
      </c>
      <c r="I2000">
        <v>1.6</v>
      </c>
      <c r="K2000" t="s">
        <v>404</v>
      </c>
      <c r="L2000" t="s">
        <v>753</v>
      </c>
      <c r="M2000" t="s">
        <v>398</v>
      </c>
      <c r="N2000" t="s">
        <v>747</v>
      </c>
      <c r="O2000">
        <v>2</v>
      </c>
      <c r="P2000" t="s">
        <v>1</v>
      </c>
      <c r="Q2000" s="164">
        <v>35439</v>
      </c>
      <c r="R2000" s="164">
        <v>35674</v>
      </c>
      <c r="S2000" s="164">
        <v>39191</v>
      </c>
      <c r="T2000" t="s">
        <v>862</v>
      </c>
      <c r="V2000" t="s">
        <v>4990</v>
      </c>
      <c r="W2000" t="s">
        <v>4991</v>
      </c>
      <c r="X2000" t="s">
        <v>4777</v>
      </c>
      <c r="Y2000" t="s">
        <v>4992</v>
      </c>
      <c r="Z2000" t="s">
        <v>4993</v>
      </c>
      <c r="AC2000" t="s">
        <v>366</v>
      </c>
      <c r="AD2000" s="176">
        <v>1.4</v>
      </c>
      <c r="AE2000" s="177" t="s">
        <v>16954</v>
      </c>
    </row>
    <row r="2001" spans="1:30" x14ac:dyDescent="0.35">
      <c r="A2001" t="s">
        <v>432</v>
      </c>
      <c r="B2001">
        <v>1143</v>
      </c>
      <c r="C2001" t="s">
        <v>4994</v>
      </c>
      <c r="D2001">
        <v>50904</v>
      </c>
      <c r="E2001" t="s">
        <v>4995</v>
      </c>
      <c r="F2001" t="s">
        <v>3812</v>
      </c>
      <c r="H2001">
        <v>1.6</v>
      </c>
      <c r="I2001">
        <v>1.5</v>
      </c>
      <c r="K2001" t="s">
        <v>296</v>
      </c>
      <c r="L2001" t="s">
        <v>753</v>
      </c>
      <c r="M2001" t="s">
        <v>398</v>
      </c>
      <c r="N2001" t="s">
        <v>747</v>
      </c>
      <c r="O2001">
        <v>2</v>
      </c>
      <c r="P2001" t="s">
        <v>306</v>
      </c>
      <c r="Q2001" s="164">
        <v>32151</v>
      </c>
      <c r="R2001" s="164">
        <v>32387</v>
      </c>
      <c r="T2001" t="s">
        <v>867</v>
      </c>
      <c r="V2001" t="s">
        <v>4996</v>
      </c>
      <c r="W2001" t="s">
        <v>4997</v>
      </c>
      <c r="X2001" t="s">
        <v>4995</v>
      </c>
      <c r="Y2001" t="s">
        <v>4998</v>
      </c>
      <c r="Z2001" t="s">
        <v>4999</v>
      </c>
      <c r="AC2001" t="s">
        <v>366</v>
      </c>
      <c r="AD2001" s="176">
        <v>1.6</v>
      </c>
    </row>
    <row r="2002" spans="1:30" x14ac:dyDescent="0.35">
      <c r="A2002" t="s">
        <v>291</v>
      </c>
      <c r="B2002">
        <v>1082</v>
      </c>
      <c r="C2002" t="s">
        <v>5000</v>
      </c>
      <c r="D2002">
        <v>50913</v>
      </c>
      <c r="E2002" t="s">
        <v>5001</v>
      </c>
      <c r="F2002" t="s">
        <v>3812</v>
      </c>
      <c r="H2002">
        <v>1.8</v>
      </c>
      <c r="I2002">
        <v>1.5</v>
      </c>
      <c r="K2002" t="s">
        <v>404</v>
      </c>
      <c r="L2002" t="s">
        <v>397</v>
      </c>
      <c r="M2002" t="s">
        <v>398</v>
      </c>
      <c r="N2002" t="s">
        <v>747</v>
      </c>
      <c r="O2002">
        <v>2</v>
      </c>
      <c r="P2002" t="s">
        <v>1</v>
      </c>
      <c r="Q2002" s="164">
        <v>35804</v>
      </c>
      <c r="R2002" s="164">
        <v>36039</v>
      </c>
      <c r="S2002" s="164">
        <v>39191</v>
      </c>
      <c r="T2002" t="s">
        <v>5002</v>
      </c>
      <c r="V2002" t="s">
        <v>5003</v>
      </c>
      <c r="W2002" t="s">
        <v>5004</v>
      </c>
      <c r="X2002" t="s">
        <v>5001</v>
      </c>
      <c r="Y2002" t="s">
        <v>5003</v>
      </c>
      <c r="Z2002" t="s">
        <v>5005</v>
      </c>
      <c r="AC2002" t="s">
        <v>366</v>
      </c>
      <c r="AD2002" s="176">
        <v>1.4</v>
      </c>
    </row>
    <row r="2003" spans="1:30" x14ac:dyDescent="0.35">
      <c r="A2003" t="s">
        <v>432</v>
      </c>
      <c r="B2003">
        <v>1156</v>
      </c>
      <c r="C2003" t="s">
        <v>5001</v>
      </c>
      <c r="D2003">
        <v>50913</v>
      </c>
      <c r="E2003" t="s">
        <v>5001</v>
      </c>
      <c r="F2003" t="s">
        <v>3812</v>
      </c>
      <c r="H2003">
        <v>1.8</v>
      </c>
      <c r="I2003">
        <v>1.5</v>
      </c>
      <c r="K2003" t="s">
        <v>296</v>
      </c>
      <c r="L2003" t="s">
        <v>753</v>
      </c>
      <c r="M2003" t="s">
        <v>398</v>
      </c>
      <c r="N2003" t="s">
        <v>747</v>
      </c>
      <c r="O2003">
        <v>2</v>
      </c>
      <c r="P2003" t="s">
        <v>306</v>
      </c>
      <c r="Q2003" s="164">
        <v>33612</v>
      </c>
      <c r="R2003" s="164">
        <v>33848</v>
      </c>
      <c r="T2003" t="s">
        <v>5002</v>
      </c>
      <c r="V2003" t="s">
        <v>5003</v>
      </c>
      <c r="W2003" t="s">
        <v>5004</v>
      </c>
      <c r="X2003" t="s">
        <v>5001</v>
      </c>
      <c r="Y2003" t="s">
        <v>5003</v>
      </c>
      <c r="Z2003" t="s">
        <v>5006</v>
      </c>
      <c r="AC2003" t="s">
        <v>366</v>
      </c>
      <c r="AD2003" s="176">
        <v>1.4</v>
      </c>
    </row>
    <row r="2004" spans="1:30" x14ac:dyDescent="0.35">
      <c r="A2004" t="s">
        <v>566</v>
      </c>
      <c r="B2004">
        <v>1154</v>
      </c>
      <c r="C2004" t="s">
        <v>5001</v>
      </c>
      <c r="D2004">
        <v>50913</v>
      </c>
      <c r="E2004" t="s">
        <v>5001</v>
      </c>
      <c r="F2004" t="s">
        <v>3812</v>
      </c>
      <c r="H2004">
        <v>1.8</v>
      </c>
      <c r="I2004">
        <v>1.5</v>
      </c>
      <c r="K2004" t="s">
        <v>404</v>
      </c>
      <c r="L2004" t="s">
        <v>753</v>
      </c>
      <c r="M2004" t="s">
        <v>398</v>
      </c>
      <c r="N2004" t="s">
        <v>747</v>
      </c>
      <c r="O2004">
        <v>2</v>
      </c>
      <c r="P2004" t="s">
        <v>306</v>
      </c>
      <c r="Q2004" s="164">
        <v>35073</v>
      </c>
      <c r="R2004" s="164">
        <v>35309</v>
      </c>
      <c r="S2004" s="164">
        <v>41518</v>
      </c>
      <c r="T2004" t="s">
        <v>5002</v>
      </c>
      <c r="V2004" t="s">
        <v>5003</v>
      </c>
      <c r="W2004" t="s">
        <v>5004</v>
      </c>
      <c r="X2004" t="s">
        <v>5001</v>
      </c>
      <c r="Y2004" t="s">
        <v>5003</v>
      </c>
      <c r="Z2004" t="s">
        <v>5007</v>
      </c>
      <c r="AC2004" t="s">
        <v>366</v>
      </c>
      <c r="AD2004" s="176">
        <v>1.4</v>
      </c>
    </row>
    <row r="2005" spans="1:30" x14ac:dyDescent="0.35">
      <c r="A2005" t="s">
        <v>305</v>
      </c>
      <c r="B2005">
        <v>1014</v>
      </c>
      <c r="C2005" t="s">
        <v>5008</v>
      </c>
      <c r="D2005">
        <v>51003</v>
      </c>
      <c r="E2005" t="s">
        <v>5008</v>
      </c>
      <c r="F2005" t="s">
        <v>3812</v>
      </c>
      <c r="H2005">
        <v>2.4</v>
      </c>
      <c r="I2005">
        <v>2.2999999999999998</v>
      </c>
      <c r="K2005" t="s">
        <v>296</v>
      </c>
      <c r="L2005" t="s">
        <v>753</v>
      </c>
      <c r="M2005" t="s">
        <v>398</v>
      </c>
      <c r="N2005" t="s">
        <v>634</v>
      </c>
      <c r="O2005">
        <v>2</v>
      </c>
      <c r="P2005" t="s">
        <v>306</v>
      </c>
      <c r="Q2005" t="s">
        <v>786</v>
      </c>
      <c r="R2005" s="164">
        <v>34392</v>
      </c>
      <c r="T2005" t="s">
        <v>5009</v>
      </c>
      <c r="V2005" t="s">
        <v>5010</v>
      </c>
      <c r="W2005" t="s">
        <v>5011</v>
      </c>
      <c r="X2005" t="s">
        <v>5008</v>
      </c>
      <c r="Y2005" t="s">
        <v>5010</v>
      </c>
      <c r="Z2005" t="s">
        <v>5012</v>
      </c>
      <c r="AC2005" t="s">
        <v>341</v>
      </c>
      <c r="AD2005" s="176">
        <v>1.2</v>
      </c>
    </row>
    <row r="2006" spans="1:30" x14ac:dyDescent="0.35">
      <c r="A2006" t="s">
        <v>317</v>
      </c>
      <c r="B2006">
        <v>1090</v>
      </c>
      <c r="C2006" t="s">
        <v>5013</v>
      </c>
      <c r="D2006">
        <v>51003</v>
      </c>
      <c r="E2006" t="s">
        <v>5008</v>
      </c>
      <c r="F2006" t="s">
        <v>3812</v>
      </c>
      <c r="H2006">
        <v>2.4</v>
      </c>
      <c r="I2006">
        <v>2.2999999999999998</v>
      </c>
      <c r="K2006" t="s">
        <v>404</v>
      </c>
      <c r="L2006" t="s">
        <v>753</v>
      </c>
      <c r="M2006" t="s">
        <v>398</v>
      </c>
      <c r="N2006" t="s">
        <v>634</v>
      </c>
      <c r="O2006">
        <v>2</v>
      </c>
      <c r="P2006" t="s">
        <v>306</v>
      </c>
      <c r="Q2006" s="164">
        <v>32151</v>
      </c>
      <c r="R2006" s="164">
        <v>32387</v>
      </c>
      <c r="S2006" s="164">
        <v>36039</v>
      </c>
      <c r="T2006" t="s">
        <v>5009</v>
      </c>
      <c r="V2006" t="s">
        <v>5010</v>
      </c>
      <c r="W2006" t="s">
        <v>5011</v>
      </c>
      <c r="X2006" t="s">
        <v>5008</v>
      </c>
      <c r="Y2006" t="s">
        <v>5010</v>
      </c>
      <c r="Z2006" t="s">
        <v>5014</v>
      </c>
      <c r="AC2006" t="s">
        <v>341</v>
      </c>
      <c r="AD2006" s="176">
        <v>1.2</v>
      </c>
    </row>
    <row r="2007" spans="1:30" x14ac:dyDescent="0.35">
      <c r="A2007" t="s">
        <v>317</v>
      </c>
      <c r="B2007">
        <v>1188</v>
      </c>
      <c r="C2007" t="s">
        <v>5008</v>
      </c>
      <c r="D2007">
        <v>51003</v>
      </c>
      <c r="E2007" t="s">
        <v>5008</v>
      </c>
      <c r="F2007" t="s">
        <v>3812</v>
      </c>
      <c r="H2007">
        <v>2.4</v>
      </c>
      <c r="I2007">
        <v>2.2999999999999998</v>
      </c>
      <c r="K2007" t="s">
        <v>296</v>
      </c>
      <c r="L2007" t="s">
        <v>753</v>
      </c>
      <c r="M2007" t="s">
        <v>398</v>
      </c>
      <c r="N2007" t="s">
        <v>634</v>
      </c>
      <c r="O2007">
        <v>2</v>
      </c>
      <c r="P2007" t="s">
        <v>306</v>
      </c>
      <c r="Q2007" t="s">
        <v>914</v>
      </c>
      <c r="R2007" s="164">
        <v>40787</v>
      </c>
      <c r="T2007" t="s">
        <v>5009</v>
      </c>
      <c r="V2007" t="s">
        <v>5010</v>
      </c>
      <c r="W2007" t="s">
        <v>5011</v>
      </c>
      <c r="X2007" t="s">
        <v>5008</v>
      </c>
      <c r="Y2007" t="s">
        <v>5010</v>
      </c>
      <c r="Z2007" t="s">
        <v>5015</v>
      </c>
      <c r="AC2007" t="s">
        <v>341</v>
      </c>
      <c r="AD2007" s="176">
        <v>1.2</v>
      </c>
    </row>
    <row r="2008" spans="1:30" x14ac:dyDescent="0.35">
      <c r="A2008" t="s">
        <v>408</v>
      </c>
      <c r="B2008">
        <v>1030</v>
      </c>
      <c r="C2008" t="s">
        <v>5016</v>
      </c>
      <c r="D2008">
        <v>51003</v>
      </c>
      <c r="E2008" t="s">
        <v>5008</v>
      </c>
      <c r="F2008" t="s">
        <v>3812</v>
      </c>
      <c r="H2008">
        <v>2.4</v>
      </c>
      <c r="I2008">
        <v>2.2999999999999998</v>
      </c>
      <c r="K2008" t="s">
        <v>404</v>
      </c>
      <c r="L2008" t="s">
        <v>410</v>
      </c>
      <c r="M2008" t="s">
        <v>398</v>
      </c>
      <c r="N2008" t="s">
        <v>634</v>
      </c>
      <c r="O2008">
        <v>2</v>
      </c>
      <c r="P2008" t="s">
        <v>306</v>
      </c>
      <c r="Q2008" t="s">
        <v>2038</v>
      </c>
      <c r="R2008" s="164">
        <v>39188</v>
      </c>
      <c r="S2008" s="164">
        <v>39188</v>
      </c>
      <c r="T2008" t="s">
        <v>5009</v>
      </c>
      <c r="V2008" t="s">
        <v>5010</v>
      </c>
      <c r="W2008" t="s">
        <v>5011</v>
      </c>
      <c r="X2008" t="s">
        <v>5008</v>
      </c>
      <c r="Y2008" t="s">
        <v>5010</v>
      </c>
      <c r="Z2008" t="s">
        <v>5017</v>
      </c>
      <c r="AC2008" t="s">
        <v>341</v>
      </c>
      <c r="AD2008" s="176">
        <v>1.2</v>
      </c>
    </row>
    <row r="2009" spans="1:30" x14ac:dyDescent="0.35">
      <c r="A2009" t="s">
        <v>408</v>
      </c>
      <c r="B2009">
        <v>1084</v>
      </c>
      <c r="C2009" t="s">
        <v>5018</v>
      </c>
      <c r="D2009">
        <v>51003</v>
      </c>
      <c r="E2009" t="s">
        <v>5008</v>
      </c>
      <c r="F2009" t="s">
        <v>3812</v>
      </c>
      <c r="H2009">
        <v>2.4</v>
      </c>
      <c r="I2009">
        <v>2.2999999999999998</v>
      </c>
      <c r="K2009" t="s">
        <v>404</v>
      </c>
      <c r="L2009" t="s">
        <v>410</v>
      </c>
      <c r="M2009" t="s">
        <v>398</v>
      </c>
      <c r="N2009" t="s">
        <v>634</v>
      </c>
      <c r="O2009">
        <v>2</v>
      </c>
      <c r="P2009" t="s">
        <v>306</v>
      </c>
      <c r="Q2009" s="164">
        <v>31415</v>
      </c>
      <c r="R2009" s="164">
        <v>31472</v>
      </c>
      <c r="S2009" s="164">
        <v>31472</v>
      </c>
      <c r="T2009" t="s">
        <v>5009</v>
      </c>
      <c r="V2009" t="s">
        <v>5010</v>
      </c>
      <c r="W2009" t="s">
        <v>5011</v>
      </c>
      <c r="X2009" t="s">
        <v>5008</v>
      </c>
      <c r="Y2009" t="s">
        <v>5010</v>
      </c>
      <c r="Z2009" t="s">
        <v>5019</v>
      </c>
      <c r="AC2009" t="s">
        <v>341</v>
      </c>
      <c r="AD2009" s="176">
        <v>1.2</v>
      </c>
    </row>
    <row r="2010" spans="1:30" x14ac:dyDescent="0.35">
      <c r="A2010" t="s">
        <v>469</v>
      </c>
      <c r="B2010">
        <v>1200</v>
      </c>
      <c r="C2010" t="s">
        <v>5008</v>
      </c>
      <c r="D2010">
        <v>51003</v>
      </c>
      <c r="E2010" t="s">
        <v>5008</v>
      </c>
      <c r="F2010" t="s">
        <v>3812</v>
      </c>
      <c r="G2010" s="163">
        <v>3078</v>
      </c>
      <c r="H2010">
        <v>2.4</v>
      </c>
      <c r="I2010">
        <v>2.2999999999999998</v>
      </c>
      <c r="J2010" t="s">
        <v>1</v>
      </c>
      <c r="K2010" t="s">
        <v>296</v>
      </c>
      <c r="L2010" t="s">
        <v>753</v>
      </c>
      <c r="M2010" t="s">
        <v>398</v>
      </c>
      <c r="N2010" t="s">
        <v>634</v>
      </c>
      <c r="O2010">
        <v>2</v>
      </c>
      <c r="P2010" t="s">
        <v>306</v>
      </c>
      <c r="Q2010" s="164">
        <v>43353</v>
      </c>
      <c r="R2010" s="164">
        <v>43709</v>
      </c>
      <c r="T2010" t="s">
        <v>5009</v>
      </c>
      <c r="V2010" t="s">
        <v>5010</v>
      </c>
      <c r="W2010" t="s">
        <v>5011</v>
      </c>
      <c r="X2010" t="s">
        <v>5008</v>
      </c>
      <c r="Y2010" t="s">
        <v>5010</v>
      </c>
      <c r="Z2010" t="s">
        <v>5020</v>
      </c>
      <c r="AA2010" t="s">
        <v>1</v>
      </c>
      <c r="AB2010" s="164">
        <v>43552</v>
      </c>
      <c r="AC2010" t="s">
        <v>341</v>
      </c>
      <c r="AD2010" s="176">
        <v>1.2</v>
      </c>
    </row>
    <row r="2011" spans="1:30" x14ac:dyDescent="0.35">
      <c r="A2011" t="s">
        <v>324</v>
      </c>
      <c r="B2011">
        <v>1392</v>
      </c>
      <c r="C2011" t="s">
        <v>5008</v>
      </c>
      <c r="D2011">
        <v>51003</v>
      </c>
      <c r="E2011" t="s">
        <v>5008</v>
      </c>
      <c r="F2011" t="s">
        <v>3812</v>
      </c>
      <c r="G2011" s="163">
        <v>2975.8</v>
      </c>
      <c r="H2011">
        <v>2.4</v>
      </c>
      <c r="I2011">
        <v>2.2999999999999998</v>
      </c>
      <c r="J2011" t="s">
        <v>1</v>
      </c>
      <c r="K2011" t="s">
        <v>296</v>
      </c>
      <c r="L2011" t="s">
        <v>753</v>
      </c>
      <c r="M2011" t="s">
        <v>398</v>
      </c>
      <c r="N2011" t="s">
        <v>634</v>
      </c>
      <c r="O2011">
        <v>2</v>
      </c>
      <c r="P2011" t="s">
        <v>306</v>
      </c>
      <c r="Q2011" t="s">
        <v>3514</v>
      </c>
      <c r="R2011" s="164">
        <v>45536</v>
      </c>
      <c r="T2011" t="s">
        <v>5009</v>
      </c>
      <c r="V2011" t="s">
        <v>5010</v>
      </c>
      <c r="W2011" t="s">
        <v>5011</v>
      </c>
      <c r="X2011" t="s">
        <v>5008</v>
      </c>
      <c r="Y2011" t="s">
        <v>5010</v>
      </c>
      <c r="Z2011" t="s">
        <v>5021</v>
      </c>
      <c r="AA2011" t="s">
        <v>295</v>
      </c>
      <c r="AB2011" s="164">
        <v>45107</v>
      </c>
      <c r="AC2011" t="s">
        <v>341</v>
      </c>
      <c r="AD2011" s="176">
        <v>1.2</v>
      </c>
    </row>
    <row r="2012" spans="1:30" x14ac:dyDescent="0.35">
      <c r="A2012" t="s">
        <v>309</v>
      </c>
      <c r="B2012">
        <v>1016</v>
      </c>
      <c r="C2012" t="s">
        <v>5008</v>
      </c>
      <c r="D2012">
        <v>51003</v>
      </c>
      <c r="E2012" t="s">
        <v>5008</v>
      </c>
      <c r="F2012" t="s">
        <v>3812</v>
      </c>
      <c r="H2012">
        <v>2.4</v>
      </c>
      <c r="I2012">
        <v>2.2999999999999998</v>
      </c>
      <c r="K2012" t="s">
        <v>404</v>
      </c>
      <c r="L2012" t="s">
        <v>410</v>
      </c>
      <c r="M2012" t="s">
        <v>398</v>
      </c>
      <c r="N2012" t="s">
        <v>634</v>
      </c>
      <c r="O2012">
        <v>2</v>
      </c>
      <c r="P2012" t="s">
        <v>306</v>
      </c>
      <c r="Q2012" t="s">
        <v>5022</v>
      </c>
      <c r="R2012" s="164">
        <v>35321</v>
      </c>
      <c r="S2012" s="164">
        <v>35582</v>
      </c>
      <c r="T2012" t="s">
        <v>5009</v>
      </c>
      <c r="V2012" t="s">
        <v>5010</v>
      </c>
      <c r="W2012" t="s">
        <v>5011</v>
      </c>
      <c r="X2012" t="s">
        <v>5008</v>
      </c>
      <c r="Y2012" t="s">
        <v>5010</v>
      </c>
      <c r="Z2012" t="s">
        <v>5023</v>
      </c>
      <c r="AC2012" t="s">
        <v>341</v>
      </c>
      <c r="AD2012" s="176">
        <v>1.2</v>
      </c>
    </row>
    <row r="2013" spans="1:30" x14ac:dyDescent="0.35">
      <c r="A2013" t="s">
        <v>309</v>
      </c>
      <c r="B2013">
        <v>1256</v>
      </c>
      <c r="C2013" t="s">
        <v>5008</v>
      </c>
      <c r="D2013">
        <v>51003</v>
      </c>
      <c r="E2013" t="s">
        <v>5008</v>
      </c>
      <c r="F2013" t="s">
        <v>3812</v>
      </c>
      <c r="G2013" s="163">
        <v>3024.51</v>
      </c>
      <c r="H2013">
        <v>2.4</v>
      </c>
      <c r="I2013">
        <v>2.2999999999999998</v>
      </c>
      <c r="J2013" t="s">
        <v>1</v>
      </c>
      <c r="K2013" t="s">
        <v>296</v>
      </c>
      <c r="L2013" t="s">
        <v>753</v>
      </c>
      <c r="M2013" t="s">
        <v>398</v>
      </c>
      <c r="N2013" t="s">
        <v>634</v>
      </c>
      <c r="O2013">
        <v>2</v>
      </c>
      <c r="P2013" t="s">
        <v>306</v>
      </c>
      <c r="Q2013" t="s">
        <v>5024</v>
      </c>
      <c r="R2013" s="164">
        <v>43344</v>
      </c>
      <c r="T2013" t="s">
        <v>5009</v>
      </c>
      <c r="V2013" t="s">
        <v>5010</v>
      </c>
      <c r="W2013" t="s">
        <v>5011</v>
      </c>
      <c r="X2013" t="s">
        <v>5008</v>
      </c>
      <c r="Y2013" t="s">
        <v>5010</v>
      </c>
      <c r="Z2013" t="s">
        <v>5025</v>
      </c>
      <c r="AA2013" t="s">
        <v>295</v>
      </c>
      <c r="AB2013" s="164">
        <v>42913</v>
      </c>
      <c r="AC2013" t="s">
        <v>341</v>
      </c>
      <c r="AD2013" s="176">
        <v>1.2</v>
      </c>
    </row>
    <row r="2014" spans="1:30" x14ac:dyDescent="0.35">
      <c r="A2014" t="s">
        <v>476</v>
      </c>
      <c r="B2014">
        <v>1405</v>
      </c>
      <c r="C2014" t="s">
        <v>5008</v>
      </c>
      <c r="D2014">
        <v>51003</v>
      </c>
      <c r="E2014" t="s">
        <v>5008</v>
      </c>
      <c r="F2014" t="s">
        <v>3812</v>
      </c>
      <c r="G2014" s="163">
        <v>2720.52</v>
      </c>
      <c r="H2014">
        <v>2.4</v>
      </c>
      <c r="I2014">
        <v>2.2999999999999998</v>
      </c>
      <c r="J2014" t="s">
        <v>1</v>
      </c>
      <c r="K2014" t="s">
        <v>296</v>
      </c>
      <c r="L2014" t="s">
        <v>753</v>
      </c>
      <c r="M2014" t="s">
        <v>398</v>
      </c>
      <c r="N2014" t="s">
        <v>634</v>
      </c>
      <c r="O2014">
        <v>2</v>
      </c>
      <c r="P2014" t="s">
        <v>306</v>
      </c>
      <c r="Q2014" t="s">
        <v>5026</v>
      </c>
      <c r="R2014" s="164">
        <v>45658</v>
      </c>
      <c r="T2014" t="s">
        <v>5009</v>
      </c>
      <c r="V2014" t="s">
        <v>5010</v>
      </c>
      <c r="W2014" t="s">
        <v>5011</v>
      </c>
      <c r="X2014" t="s">
        <v>5008</v>
      </c>
      <c r="Y2014" t="s">
        <v>5010</v>
      </c>
      <c r="Z2014" t="s">
        <v>5027</v>
      </c>
      <c r="AA2014" t="s">
        <v>295</v>
      </c>
      <c r="AB2014" s="164">
        <v>45511</v>
      </c>
      <c r="AC2014" t="s">
        <v>341</v>
      </c>
      <c r="AD2014" s="176">
        <v>1.2</v>
      </c>
    </row>
    <row r="2015" spans="1:30" x14ac:dyDescent="0.35">
      <c r="A2015" t="s">
        <v>482</v>
      </c>
      <c r="B2015">
        <v>1006</v>
      </c>
      <c r="C2015" t="s">
        <v>5008</v>
      </c>
      <c r="D2015">
        <v>51003</v>
      </c>
      <c r="E2015" t="s">
        <v>5008</v>
      </c>
      <c r="F2015" t="s">
        <v>3812</v>
      </c>
      <c r="H2015">
        <v>2.4</v>
      </c>
      <c r="I2015">
        <v>2.2999999999999998</v>
      </c>
      <c r="K2015" t="s">
        <v>404</v>
      </c>
      <c r="L2015" t="s">
        <v>410</v>
      </c>
      <c r="M2015" t="s">
        <v>398</v>
      </c>
      <c r="N2015" t="s">
        <v>634</v>
      </c>
      <c r="O2015">
        <v>2</v>
      </c>
      <c r="P2015" t="s">
        <v>306</v>
      </c>
      <c r="Q2015" s="164">
        <v>37995</v>
      </c>
      <c r="R2015" s="164">
        <v>38231</v>
      </c>
      <c r="S2015" s="164">
        <v>38231</v>
      </c>
      <c r="T2015" t="s">
        <v>5009</v>
      </c>
      <c r="V2015" t="s">
        <v>5010</v>
      </c>
      <c r="W2015" t="s">
        <v>5011</v>
      </c>
      <c r="X2015" t="s">
        <v>5008</v>
      </c>
      <c r="Y2015" t="s">
        <v>5010</v>
      </c>
      <c r="Z2015" t="s">
        <v>5028</v>
      </c>
      <c r="AC2015" t="s">
        <v>341</v>
      </c>
      <c r="AD2015" s="176">
        <v>1.2</v>
      </c>
    </row>
    <row r="2016" spans="1:30" x14ac:dyDescent="0.35">
      <c r="A2016" t="s">
        <v>482</v>
      </c>
      <c r="B2016">
        <v>1092</v>
      </c>
      <c r="C2016" t="s">
        <v>5029</v>
      </c>
      <c r="D2016">
        <v>51003</v>
      </c>
      <c r="E2016" t="s">
        <v>5008</v>
      </c>
      <c r="F2016" t="s">
        <v>3812</v>
      </c>
      <c r="H2016">
        <v>2.4</v>
      </c>
      <c r="I2016">
        <v>2.2999999999999998</v>
      </c>
      <c r="K2016" t="s">
        <v>404</v>
      </c>
      <c r="L2016" t="s">
        <v>753</v>
      </c>
      <c r="M2016" t="s">
        <v>398</v>
      </c>
      <c r="N2016" t="s">
        <v>634</v>
      </c>
      <c r="O2016">
        <v>2</v>
      </c>
      <c r="P2016" t="s">
        <v>306</v>
      </c>
      <c r="Q2016" s="164">
        <v>31421</v>
      </c>
      <c r="R2016" s="164">
        <v>31656</v>
      </c>
      <c r="S2016" s="164">
        <v>36039</v>
      </c>
      <c r="T2016" t="s">
        <v>5009</v>
      </c>
      <c r="V2016" t="s">
        <v>5010</v>
      </c>
      <c r="W2016" t="s">
        <v>5011</v>
      </c>
      <c r="X2016" t="s">
        <v>5008</v>
      </c>
      <c r="Y2016" t="s">
        <v>5010</v>
      </c>
      <c r="Z2016" t="s">
        <v>5030</v>
      </c>
      <c r="AC2016" t="s">
        <v>341</v>
      </c>
      <c r="AD2016" s="176">
        <v>1.2</v>
      </c>
    </row>
    <row r="2017" spans="1:30" x14ac:dyDescent="0.35">
      <c r="A2017" t="s">
        <v>482</v>
      </c>
      <c r="B2017">
        <v>1203</v>
      </c>
      <c r="C2017" t="s">
        <v>5008</v>
      </c>
      <c r="D2017">
        <v>51003</v>
      </c>
      <c r="E2017" t="s">
        <v>5008</v>
      </c>
      <c r="F2017" t="s">
        <v>3812</v>
      </c>
      <c r="H2017">
        <v>2.4</v>
      </c>
      <c r="I2017">
        <v>2.2999999999999998</v>
      </c>
      <c r="K2017" t="s">
        <v>296</v>
      </c>
      <c r="L2017" t="s">
        <v>753</v>
      </c>
      <c r="M2017" t="s">
        <v>398</v>
      </c>
      <c r="N2017" t="s">
        <v>634</v>
      </c>
      <c r="O2017">
        <v>2</v>
      </c>
      <c r="P2017" t="s">
        <v>306</v>
      </c>
      <c r="Q2017" t="s">
        <v>3393</v>
      </c>
      <c r="R2017" s="164">
        <v>40057</v>
      </c>
      <c r="T2017" t="s">
        <v>5009</v>
      </c>
      <c r="V2017" t="s">
        <v>5010</v>
      </c>
      <c r="W2017" t="s">
        <v>5011</v>
      </c>
      <c r="X2017" t="s">
        <v>5008</v>
      </c>
      <c r="Y2017" t="s">
        <v>5010</v>
      </c>
      <c r="Z2017" t="s">
        <v>5031</v>
      </c>
      <c r="AC2017" t="s">
        <v>341</v>
      </c>
      <c r="AD2017" s="176">
        <v>1.2</v>
      </c>
    </row>
    <row r="2018" spans="1:30" x14ac:dyDescent="0.35">
      <c r="A2018" t="s">
        <v>482</v>
      </c>
      <c r="B2018">
        <v>90003</v>
      </c>
      <c r="C2018" t="s">
        <v>5032</v>
      </c>
      <c r="D2018">
        <v>51003</v>
      </c>
      <c r="E2018" t="s">
        <v>5008</v>
      </c>
      <c r="F2018" t="s">
        <v>3812</v>
      </c>
      <c r="H2018">
        <v>2.4</v>
      </c>
      <c r="I2018">
        <v>2.2999999999999998</v>
      </c>
      <c r="K2018" t="s">
        <v>404</v>
      </c>
      <c r="L2018" t="s">
        <v>410</v>
      </c>
      <c r="M2018" t="s">
        <v>398</v>
      </c>
      <c r="N2018" t="s">
        <v>634</v>
      </c>
      <c r="O2018">
        <v>2</v>
      </c>
      <c r="P2018" t="s">
        <v>306</v>
      </c>
      <c r="Q2018" t="s">
        <v>1154</v>
      </c>
      <c r="R2018" s="164">
        <v>39189</v>
      </c>
      <c r="S2018" s="164">
        <v>39189</v>
      </c>
      <c r="T2018" t="s">
        <v>5009</v>
      </c>
      <c r="V2018" t="s">
        <v>5010</v>
      </c>
      <c r="W2018" t="s">
        <v>5011</v>
      </c>
      <c r="X2018" t="s">
        <v>5008</v>
      </c>
      <c r="Y2018" t="s">
        <v>5010</v>
      </c>
      <c r="Z2018" t="s">
        <v>5033</v>
      </c>
      <c r="AC2018" t="s">
        <v>341</v>
      </c>
      <c r="AD2018" s="176">
        <v>1.2</v>
      </c>
    </row>
    <row r="2019" spans="1:30" x14ac:dyDescent="0.35">
      <c r="A2019" t="s">
        <v>432</v>
      </c>
      <c r="B2019">
        <v>1012</v>
      </c>
      <c r="C2019" t="s">
        <v>5008</v>
      </c>
      <c r="D2019">
        <v>51003</v>
      </c>
      <c r="E2019" t="s">
        <v>5008</v>
      </c>
      <c r="F2019" t="s">
        <v>3812</v>
      </c>
      <c r="H2019">
        <v>2.4</v>
      </c>
      <c r="I2019">
        <v>2.2999999999999998</v>
      </c>
      <c r="K2019" t="s">
        <v>404</v>
      </c>
      <c r="L2019" t="s">
        <v>410</v>
      </c>
      <c r="M2019" t="s">
        <v>398</v>
      </c>
      <c r="N2019" t="s">
        <v>634</v>
      </c>
      <c r="O2019">
        <v>2</v>
      </c>
      <c r="P2019" t="s">
        <v>306</v>
      </c>
      <c r="Q2019" t="s">
        <v>4428</v>
      </c>
      <c r="R2019" s="164">
        <v>37243</v>
      </c>
      <c r="S2019" s="164">
        <v>37347</v>
      </c>
      <c r="T2019" t="s">
        <v>5009</v>
      </c>
      <c r="V2019" t="s">
        <v>5010</v>
      </c>
      <c r="W2019" t="s">
        <v>5011</v>
      </c>
      <c r="X2019" t="s">
        <v>5008</v>
      </c>
      <c r="Y2019" t="s">
        <v>5010</v>
      </c>
      <c r="Z2019" t="s">
        <v>5034</v>
      </c>
      <c r="AC2019" t="s">
        <v>341</v>
      </c>
      <c r="AD2019" s="176">
        <v>1.2</v>
      </c>
    </row>
    <row r="2020" spans="1:30" x14ac:dyDescent="0.35">
      <c r="A2020" t="s">
        <v>584</v>
      </c>
      <c r="B2020">
        <v>1016</v>
      </c>
      <c r="C2020" t="s">
        <v>5008</v>
      </c>
      <c r="D2020">
        <v>51003</v>
      </c>
      <c r="E2020" t="s">
        <v>5008</v>
      </c>
      <c r="F2020" t="s">
        <v>3812</v>
      </c>
      <c r="H2020">
        <v>2.4</v>
      </c>
      <c r="I2020">
        <v>2.2999999999999998</v>
      </c>
      <c r="K2020" t="s">
        <v>0</v>
      </c>
      <c r="L2020" t="s">
        <v>410</v>
      </c>
      <c r="M2020" t="s">
        <v>398</v>
      </c>
      <c r="N2020" t="s">
        <v>634</v>
      </c>
      <c r="O2020">
        <v>2</v>
      </c>
      <c r="P2020" t="s">
        <v>306</v>
      </c>
      <c r="Q2020" t="s">
        <v>3913</v>
      </c>
      <c r="R2020" s="164">
        <v>42247</v>
      </c>
      <c r="T2020" t="s">
        <v>5009</v>
      </c>
      <c r="V2020" t="s">
        <v>5010</v>
      </c>
      <c r="W2020" t="s">
        <v>5011</v>
      </c>
      <c r="X2020" t="s">
        <v>5008</v>
      </c>
      <c r="Y2020" t="s">
        <v>5010</v>
      </c>
      <c r="Z2020" t="s">
        <v>5035</v>
      </c>
      <c r="AC2020" t="s">
        <v>341</v>
      </c>
      <c r="AD2020" s="176">
        <v>1.2</v>
      </c>
    </row>
    <row r="2021" spans="1:30" x14ac:dyDescent="0.35">
      <c r="A2021" t="s">
        <v>584</v>
      </c>
      <c r="B2021">
        <v>1017</v>
      </c>
      <c r="C2021" t="s">
        <v>5036</v>
      </c>
      <c r="D2021">
        <v>51003</v>
      </c>
      <c r="E2021" t="s">
        <v>5008</v>
      </c>
      <c r="F2021" t="s">
        <v>3812</v>
      </c>
      <c r="H2021">
        <v>2.4</v>
      </c>
      <c r="I2021">
        <v>2.2999999999999998</v>
      </c>
      <c r="K2021" t="s">
        <v>404</v>
      </c>
      <c r="L2021" t="s">
        <v>410</v>
      </c>
      <c r="M2021" t="s">
        <v>398</v>
      </c>
      <c r="N2021" t="s">
        <v>634</v>
      </c>
      <c r="O2021">
        <v>2</v>
      </c>
      <c r="P2021" t="s">
        <v>306</v>
      </c>
      <c r="Q2021" s="164">
        <v>35804</v>
      </c>
      <c r="R2021" s="164">
        <v>36039</v>
      </c>
      <c r="S2021" s="164">
        <v>36039</v>
      </c>
      <c r="T2021" t="s">
        <v>5009</v>
      </c>
      <c r="V2021" t="s">
        <v>5010</v>
      </c>
      <c r="W2021" t="s">
        <v>5011</v>
      </c>
      <c r="X2021" t="s">
        <v>5008</v>
      </c>
      <c r="Y2021" t="s">
        <v>5010</v>
      </c>
      <c r="Z2021" t="s">
        <v>5037</v>
      </c>
      <c r="AC2021" t="s">
        <v>341</v>
      </c>
      <c r="AD2021" s="176">
        <v>1.2</v>
      </c>
    </row>
    <row r="2022" spans="1:30" x14ac:dyDescent="0.35">
      <c r="A2022" t="s">
        <v>584</v>
      </c>
      <c r="B2022">
        <v>1161</v>
      </c>
      <c r="C2022" t="s">
        <v>5038</v>
      </c>
      <c r="D2022">
        <v>51003</v>
      </c>
      <c r="E2022" t="s">
        <v>5008</v>
      </c>
      <c r="F2022" t="s">
        <v>3812</v>
      </c>
      <c r="H2022">
        <v>2.4</v>
      </c>
      <c r="I2022">
        <v>2.2999999999999998</v>
      </c>
      <c r="K2022" t="s">
        <v>404</v>
      </c>
      <c r="L2022" t="s">
        <v>753</v>
      </c>
      <c r="M2022" t="s">
        <v>398</v>
      </c>
      <c r="N2022" t="s">
        <v>634</v>
      </c>
      <c r="O2022">
        <v>2</v>
      </c>
      <c r="P2022" t="s">
        <v>306</v>
      </c>
      <c r="Q2022" s="164">
        <v>31786</v>
      </c>
      <c r="R2022" s="164">
        <v>32021</v>
      </c>
      <c r="S2022" s="164">
        <v>40148</v>
      </c>
      <c r="T2022" t="s">
        <v>5009</v>
      </c>
      <c r="V2022" t="s">
        <v>5010</v>
      </c>
      <c r="W2022" t="s">
        <v>5011</v>
      </c>
      <c r="X2022" t="s">
        <v>5008</v>
      </c>
      <c r="Y2022" t="s">
        <v>5010</v>
      </c>
      <c r="Z2022" t="s">
        <v>5039</v>
      </c>
      <c r="AC2022" t="s">
        <v>341</v>
      </c>
      <c r="AD2022" s="176">
        <v>1.2</v>
      </c>
    </row>
    <row r="2023" spans="1:30" x14ac:dyDescent="0.35">
      <c r="A2023" t="s">
        <v>403</v>
      </c>
      <c r="B2023">
        <v>1011</v>
      </c>
      <c r="C2023" t="s">
        <v>5008</v>
      </c>
      <c r="D2023">
        <v>51003</v>
      </c>
      <c r="E2023" t="s">
        <v>5008</v>
      </c>
      <c r="F2023" t="s">
        <v>3812</v>
      </c>
      <c r="H2023">
        <v>2.4</v>
      </c>
      <c r="I2023">
        <v>2.2999999999999998</v>
      </c>
      <c r="K2023" t="s">
        <v>296</v>
      </c>
      <c r="L2023" t="s">
        <v>410</v>
      </c>
      <c r="M2023" t="s">
        <v>398</v>
      </c>
      <c r="N2023" t="s">
        <v>634</v>
      </c>
      <c r="O2023">
        <v>2</v>
      </c>
      <c r="P2023" t="s">
        <v>306</v>
      </c>
      <c r="Q2023" t="s">
        <v>786</v>
      </c>
      <c r="R2023" s="164">
        <v>34392</v>
      </c>
      <c r="T2023" t="s">
        <v>5009</v>
      </c>
      <c r="V2023" t="s">
        <v>5010</v>
      </c>
      <c r="W2023" t="s">
        <v>5011</v>
      </c>
      <c r="X2023" t="s">
        <v>5008</v>
      </c>
      <c r="Y2023" t="s">
        <v>5010</v>
      </c>
      <c r="Z2023" t="s">
        <v>5040</v>
      </c>
      <c r="AC2023" t="s">
        <v>341</v>
      </c>
      <c r="AD2023" s="176">
        <v>1.2</v>
      </c>
    </row>
    <row r="2024" spans="1:30" x14ac:dyDescent="0.35">
      <c r="A2024" t="s">
        <v>447</v>
      </c>
      <c r="B2024">
        <v>1014</v>
      </c>
      <c r="C2024" t="s">
        <v>5008</v>
      </c>
      <c r="D2024">
        <v>51003</v>
      </c>
      <c r="E2024" t="s">
        <v>5008</v>
      </c>
      <c r="F2024" t="s">
        <v>3812</v>
      </c>
      <c r="H2024">
        <v>2.4</v>
      </c>
      <c r="I2024">
        <v>2.2999999999999998</v>
      </c>
      <c r="K2024" t="s">
        <v>296</v>
      </c>
      <c r="L2024" t="s">
        <v>410</v>
      </c>
      <c r="M2024" t="s">
        <v>398</v>
      </c>
      <c r="N2024" t="s">
        <v>634</v>
      </c>
      <c r="O2024">
        <v>2</v>
      </c>
      <c r="P2024" t="s">
        <v>306</v>
      </c>
      <c r="Q2024" t="s">
        <v>786</v>
      </c>
      <c r="R2024" s="164">
        <v>34392</v>
      </c>
      <c r="T2024" t="s">
        <v>5009</v>
      </c>
      <c r="V2024" t="s">
        <v>5010</v>
      </c>
      <c r="W2024" t="s">
        <v>5011</v>
      </c>
      <c r="X2024" t="s">
        <v>5008</v>
      </c>
      <c r="Y2024" t="s">
        <v>5010</v>
      </c>
      <c r="Z2024" t="s">
        <v>5041</v>
      </c>
      <c r="AC2024" t="s">
        <v>341</v>
      </c>
      <c r="AD2024" s="176">
        <v>1.2</v>
      </c>
    </row>
    <row r="2025" spans="1:30" x14ac:dyDescent="0.35">
      <c r="A2025" t="s">
        <v>494</v>
      </c>
      <c r="B2025">
        <v>1210</v>
      </c>
      <c r="C2025" t="s">
        <v>5008</v>
      </c>
      <c r="D2025">
        <v>51003</v>
      </c>
      <c r="E2025" t="s">
        <v>5008</v>
      </c>
      <c r="F2025" t="s">
        <v>3812</v>
      </c>
      <c r="H2025">
        <v>2.4</v>
      </c>
      <c r="I2025">
        <v>2.2999999999999998</v>
      </c>
      <c r="K2025" t="s">
        <v>296</v>
      </c>
      <c r="L2025" t="s">
        <v>753</v>
      </c>
      <c r="M2025" t="s">
        <v>398</v>
      </c>
      <c r="N2025" t="s">
        <v>634</v>
      </c>
      <c r="O2025">
        <v>2</v>
      </c>
      <c r="P2025" t="s">
        <v>306</v>
      </c>
      <c r="Q2025" s="164">
        <v>40060</v>
      </c>
      <c r="R2025" s="164">
        <v>40057</v>
      </c>
      <c r="T2025" t="s">
        <v>5009</v>
      </c>
      <c r="V2025" t="s">
        <v>5010</v>
      </c>
      <c r="W2025" t="s">
        <v>5011</v>
      </c>
      <c r="X2025" t="s">
        <v>5008</v>
      </c>
      <c r="Y2025" t="s">
        <v>5010</v>
      </c>
      <c r="Z2025" t="s">
        <v>5042</v>
      </c>
      <c r="AC2025" t="s">
        <v>341</v>
      </c>
      <c r="AD2025" s="176">
        <v>1.2</v>
      </c>
    </row>
    <row r="2026" spans="1:30" x14ac:dyDescent="0.35">
      <c r="A2026" t="s">
        <v>414</v>
      </c>
      <c r="B2026">
        <v>1017</v>
      </c>
      <c r="C2026" t="s">
        <v>5008</v>
      </c>
      <c r="D2026">
        <v>51003</v>
      </c>
      <c r="E2026" t="s">
        <v>5008</v>
      </c>
      <c r="F2026" t="s">
        <v>3812</v>
      </c>
      <c r="H2026">
        <v>2.4</v>
      </c>
      <c r="I2026">
        <v>2.2999999999999998</v>
      </c>
      <c r="K2026" t="s">
        <v>404</v>
      </c>
      <c r="L2026" t="s">
        <v>753</v>
      </c>
      <c r="M2026" t="s">
        <v>398</v>
      </c>
      <c r="N2026" t="s">
        <v>634</v>
      </c>
      <c r="O2026">
        <v>2</v>
      </c>
      <c r="P2026" t="s">
        <v>306</v>
      </c>
      <c r="Q2026" t="s">
        <v>2182</v>
      </c>
      <c r="R2026" s="164">
        <v>28488</v>
      </c>
      <c r="S2026" s="164">
        <v>38596</v>
      </c>
      <c r="T2026" t="s">
        <v>5009</v>
      </c>
      <c r="V2026" t="s">
        <v>5010</v>
      </c>
      <c r="W2026" t="s">
        <v>5011</v>
      </c>
      <c r="X2026" t="s">
        <v>5008</v>
      </c>
      <c r="Y2026" t="s">
        <v>5010</v>
      </c>
      <c r="Z2026" t="s">
        <v>5043</v>
      </c>
      <c r="AC2026" t="s">
        <v>341</v>
      </c>
      <c r="AD2026" s="176">
        <v>1.2</v>
      </c>
    </row>
    <row r="2027" spans="1:30" x14ac:dyDescent="0.35">
      <c r="A2027" t="s">
        <v>414</v>
      </c>
      <c r="B2027">
        <v>1117</v>
      </c>
      <c r="C2027" t="s">
        <v>5044</v>
      </c>
      <c r="D2027">
        <v>51003</v>
      </c>
      <c r="E2027" t="s">
        <v>5008</v>
      </c>
      <c r="F2027" t="s">
        <v>3812</v>
      </c>
      <c r="H2027">
        <v>2.4</v>
      </c>
      <c r="I2027">
        <v>2.2999999999999998</v>
      </c>
      <c r="K2027" t="s">
        <v>404</v>
      </c>
      <c r="L2027" t="s">
        <v>753</v>
      </c>
      <c r="M2027" t="s">
        <v>398</v>
      </c>
      <c r="N2027" t="s">
        <v>634</v>
      </c>
      <c r="O2027">
        <v>2</v>
      </c>
      <c r="P2027" t="s">
        <v>977</v>
      </c>
      <c r="Q2027" s="164">
        <v>31048</v>
      </c>
      <c r="R2027" s="164">
        <v>31048</v>
      </c>
      <c r="S2027" s="164">
        <v>34943</v>
      </c>
      <c r="T2027" t="s">
        <v>5009</v>
      </c>
      <c r="V2027" t="s">
        <v>5010</v>
      </c>
      <c r="W2027" t="s">
        <v>5011</v>
      </c>
      <c r="X2027" t="s">
        <v>5008</v>
      </c>
      <c r="Y2027" t="s">
        <v>5010</v>
      </c>
      <c r="Z2027" t="s">
        <v>5045</v>
      </c>
      <c r="AC2027" t="s">
        <v>341</v>
      </c>
      <c r="AD2027" s="176">
        <v>1.2</v>
      </c>
    </row>
    <row r="2028" spans="1:30" x14ac:dyDescent="0.35">
      <c r="A2028" t="s">
        <v>414</v>
      </c>
      <c r="B2028">
        <v>1250</v>
      </c>
      <c r="C2028" t="s">
        <v>5008</v>
      </c>
      <c r="D2028">
        <v>51003</v>
      </c>
      <c r="E2028" t="s">
        <v>5008</v>
      </c>
      <c r="F2028" t="s">
        <v>3812</v>
      </c>
      <c r="G2028" s="163">
        <v>3799.1</v>
      </c>
      <c r="H2028">
        <v>2.4</v>
      </c>
      <c r="I2028">
        <v>2.2999999999999998</v>
      </c>
      <c r="J2028" t="s">
        <v>295</v>
      </c>
      <c r="K2028" t="s">
        <v>296</v>
      </c>
      <c r="L2028" t="s">
        <v>753</v>
      </c>
      <c r="M2028" t="s">
        <v>398</v>
      </c>
      <c r="N2028" t="s">
        <v>634</v>
      </c>
      <c r="O2028">
        <v>2</v>
      </c>
      <c r="P2028" t="s">
        <v>306</v>
      </c>
      <c r="Q2028" t="s">
        <v>3936</v>
      </c>
      <c r="R2028" s="164">
        <v>44805</v>
      </c>
      <c r="T2028" t="s">
        <v>5009</v>
      </c>
      <c r="V2028" t="s">
        <v>5010</v>
      </c>
      <c r="W2028" t="s">
        <v>5011</v>
      </c>
      <c r="X2028" t="s">
        <v>5008</v>
      </c>
      <c r="Y2028" t="s">
        <v>5010</v>
      </c>
      <c r="Z2028" t="s">
        <v>5046</v>
      </c>
      <c r="AA2028" t="s">
        <v>1</v>
      </c>
      <c r="AB2028" s="164">
        <v>44567</v>
      </c>
      <c r="AC2028" t="s">
        <v>341</v>
      </c>
      <c r="AD2028" s="176">
        <v>1.2</v>
      </c>
    </row>
    <row r="2029" spans="1:30" x14ac:dyDescent="0.35">
      <c r="A2029" t="s">
        <v>419</v>
      </c>
      <c r="B2029">
        <v>1011</v>
      </c>
      <c r="C2029" t="s">
        <v>5008</v>
      </c>
      <c r="D2029">
        <v>51003</v>
      </c>
      <c r="E2029" t="s">
        <v>5008</v>
      </c>
      <c r="F2029" t="s">
        <v>3812</v>
      </c>
      <c r="H2029">
        <v>2.4</v>
      </c>
      <c r="I2029">
        <v>2.2999999999999998</v>
      </c>
      <c r="K2029" t="s">
        <v>296</v>
      </c>
      <c r="L2029" t="s">
        <v>410</v>
      </c>
      <c r="M2029" t="s">
        <v>398</v>
      </c>
      <c r="N2029" t="s">
        <v>634</v>
      </c>
      <c r="O2029">
        <v>2</v>
      </c>
      <c r="P2029" t="s">
        <v>306</v>
      </c>
      <c r="Q2029" t="s">
        <v>786</v>
      </c>
      <c r="R2029" s="164">
        <v>34392</v>
      </c>
      <c r="T2029" t="s">
        <v>5009</v>
      </c>
      <c r="V2029" t="s">
        <v>5010</v>
      </c>
      <c r="W2029" t="s">
        <v>5011</v>
      </c>
      <c r="X2029" t="s">
        <v>5008</v>
      </c>
      <c r="Y2029" t="s">
        <v>5010</v>
      </c>
      <c r="Z2029" t="s">
        <v>5047</v>
      </c>
      <c r="AC2029" t="s">
        <v>341</v>
      </c>
      <c r="AD2029" s="176">
        <v>1.2</v>
      </c>
    </row>
    <row r="2030" spans="1:30" x14ac:dyDescent="0.35">
      <c r="A2030" t="s">
        <v>314</v>
      </c>
      <c r="B2030">
        <v>1019</v>
      </c>
      <c r="C2030" t="s">
        <v>5008</v>
      </c>
      <c r="D2030">
        <v>51003</v>
      </c>
      <c r="E2030" t="s">
        <v>5008</v>
      </c>
      <c r="F2030" t="s">
        <v>3812</v>
      </c>
      <c r="H2030">
        <v>2.4</v>
      </c>
      <c r="I2030">
        <v>2.2999999999999998</v>
      </c>
      <c r="K2030" t="s">
        <v>296</v>
      </c>
      <c r="L2030" t="s">
        <v>410</v>
      </c>
      <c r="M2030" t="s">
        <v>398</v>
      </c>
      <c r="N2030" t="s">
        <v>634</v>
      </c>
      <c r="O2030">
        <v>2</v>
      </c>
      <c r="P2030" t="s">
        <v>306</v>
      </c>
      <c r="Q2030" t="s">
        <v>786</v>
      </c>
      <c r="R2030" s="164">
        <v>34392</v>
      </c>
      <c r="T2030" t="s">
        <v>5009</v>
      </c>
      <c r="V2030" t="s">
        <v>5010</v>
      </c>
      <c r="W2030" t="s">
        <v>5011</v>
      </c>
      <c r="X2030" t="s">
        <v>5008</v>
      </c>
      <c r="Y2030" t="s">
        <v>5010</v>
      </c>
      <c r="Z2030" t="s">
        <v>5048</v>
      </c>
      <c r="AC2030" t="s">
        <v>341</v>
      </c>
      <c r="AD2030" s="176">
        <v>1.2</v>
      </c>
    </row>
    <row r="2031" spans="1:30" x14ac:dyDescent="0.35">
      <c r="A2031" t="s">
        <v>711</v>
      </c>
      <c r="B2031">
        <v>1059</v>
      </c>
      <c r="C2031" t="s">
        <v>5049</v>
      </c>
      <c r="D2031">
        <v>51003</v>
      </c>
      <c r="E2031" t="s">
        <v>5008</v>
      </c>
      <c r="F2031" t="s">
        <v>3812</v>
      </c>
      <c r="H2031">
        <v>2.4</v>
      </c>
      <c r="I2031">
        <v>2.2999999999999998</v>
      </c>
      <c r="K2031" t="s">
        <v>404</v>
      </c>
      <c r="L2031" t="s">
        <v>410</v>
      </c>
      <c r="M2031" t="s">
        <v>398</v>
      </c>
      <c r="N2031" t="s">
        <v>634</v>
      </c>
      <c r="O2031">
        <v>2</v>
      </c>
      <c r="P2031" t="s">
        <v>306</v>
      </c>
      <c r="Q2031" s="164">
        <v>31415</v>
      </c>
      <c r="R2031" s="164">
        <v>31472</v>
      </c>
      <c r="S2031" s="164">
        <v>31472</v>
      </c>
      <c r="T2031" t="s">
        <v>5009</v>
      </c>
      <c r="V2031" t="s">
        <v>5010</v>
      </c>
      <c r="W2031" t="s">
        <v>5011</v>
      </c>
      <c r="X2031" t="s">
        <v>5008</v>
      </c>
      <c r="Y2031" t="s">
        <v>5010</v>
      </c>
      <c r="Z2031" t="s">
        <v>5050</v>
      </c>
      <c r="AC2031" t="s">
        <v>341</v>
      </c>
      <c r="AD2031" s="176">
        <v>1.2</v>
      </c>
    </row>
    <row r="2032" spans="1:30" x14ac:dyDescent="0.35">
      <c r="A2032" t="s">
        <v>711</v>
      </c>
      <c r="B2032">
        <v>1131</v>
      </c>
      <c r="C2032" t="s">
        <v>5008</v>
      </c>
      <c r="D2032">
        <v>51003</v>
      </c>
      <c r="E2032" t="s">
        <v>5008</v>
      </c>
      <c r="F2032" t="s">
        <v>3812</v>
      </c>
      <c r="H2032">
        <v>2.4</v>
      </c>
      <c r="I2032">
        <v>2.2999999999999998</v>
      </c>
      <c r="K2032" t="s">
        <v>404</v>
      </c>
      <c r="L2032" t="s">
        <v>753</v>
      </c>
      <c r="M2032" t="s">
        <v>398</v>
      </c>
      <c r="N2032" t="s">
        <v>634</v>
      </c>
      <c r="O2032">
        <v>2</v>
      </c>
      <c r="P2032" t="s">
        <v>306</v>
      </c>
      <c r="Q2032" s="164">
        <v>32151</v>
      </c>
      <c r="R2032" s="164">
        <v>32387</v>
      </c>
      <c r="S2032" s="164">
        <v>39188</v>
      </c>
      <c r="T2032" t="s">
        <v>5009</v>
      </c>
      <c r="V2032" t="s">
        <v>5010</v>
      </c>
      <c r="W2032" t="s">
        <v>5011</v>
      </c>
      <c r="X2032" t="s">
        <v>5008</v>
      </c>
      <c r="Y2032" t="s">
        <v>5010</v>
      </c>
      <c r="Z2032" t="s">
        <v>5051</v>
      </c>
      <c r="AC2032" t="s">
        <v>341</v>
      </c>
      <c r="AD2032" s="176">
        <v>1.2</v>
      </c>
    </row>
    <row r="2033" spans="1:31" x14ac:dyDescent="0.35">
      <c r="A2033" t="s">
        <v>499</v>
      </c>
      <c r="B2033">
        <v>1018</v>
      </c>
      <c r="C2033" t="s">
        <v>5052</v>
      </c>
      <c r="D2033">
        <v>51003</v>
      </c>
      <c r="E2033" t="s">
        <v>5008</v>
      </c>
      <c r="F2033" t="s">
        <v>3812</v>
      </c>
      <c r="H2033">
        <v>2.4</v>
      </c>
      <c r="I2033">
        <v>2.2999999999999998</v>
      </c>
      <c r="K2033" t="s">
        <v>404</v>
      </c>
      <c r="L2033" t="s">
        <v>753</v>
      </c>
      <c r="M2033" t="s">
        <v>398</v>
      </c>
      <c r="N2033" t="s">
        <v>634</v>
      </c>
      <c r="O2033">
        <v>2</v>
      </c>
      <c r="P2033" t="s">
        <v>306</v>
      </c>
      <c r="Q2033" s="164">
        <v>32874</v>
      </c>
      <c r="R2033" s="164">
        <v>32874</v>
      </c>
      <c r="S2033" s="164">
        <v>32874</v>
      </c>
      <c r="T2033" t="s">
        <v>5009</v>
      </c>
      <c r="V2033" t="s">
        <v>5010</v>
      </c>
      <c r="W2033" t="s">
        <v>5011</v>
      </c>
      <c r="X2033" t="s">
        <v>5008</v>
      </c>
      <c r="Y2033" t="s">
        <v>5010</v>
      </c>
      <c r="Z2033" t="s">
        <v>5053</v>
      </c>
      <c r="AC2033" t="s">
        <v>341</v>
      </c>
      <c r="AD2033" s="176">
        <v>1.2</v>
      </c>
    </row>
    <row r="2034" spans="1:31" x14ac:dyDescent="0.35">
      <c r="A2034" t="s">
        <v>317</v>
      </c>
      <c r="B2034">
        <v>1124</v>
      </c>
      <c r="C2034" t="s">
        <v>5013</v>
      </c>
      <c r="D2034">
        <v>51004</v>
      </c>
      <c r="E2034" t="s">
        <v>5013</v>
      </c>
      <c r="F2034" t="s">
        <v>3812</v>
      </c>
      <c r="H2034" s="174">
        <f t="shared" ref="H2034:H2037" si="72">AD2034</f>
        <v>1.2</v>
      </c>
      <c r="I2034">
        <v>2</v>
      </c>
      <c r="K2034" t="s">
        <v>404</v>
      </c>
      <c r="L2034" t="s">
        <v>4103</v>
      </c>
      <c r="M2034" t="s">
        <v>398</v>
      </c>
      <c r="N2034" t="s">
        <v>634</v>
      </c>
      <c r="O2034">
        <v>2</v>
      </c>
      <c r="P2034" t="s">
        <v>306</v>
      </c>
      <c r="Q2034" s="164">
        <v>35804</v>
      </c>
      <c r="R2034" s="164">
        <v>36039</v>
      </c>
      <c r="S2034" s="164">
        <v>39188</v>
      </c>
      <c r="T2034" t="s">
        <v>873</v>
      </c>
      <c r="V2034" t="s">
        <v>5054</v>
      </c>
      <c r="W2034" t="s">
        <v>5055</v>
      </c>
      <c r="X2034" t="s">
        <v>5013</v>
      </c>
      <c r="Y2034" t="s">
        <v>5054</v>
      </c>
      <c r="Z2034" t="s">
        <v>5056</v>
      </c>
      <c r="AC2034" t="s">
        <v>341</v>
      </c>
      <c r="AD2034" s="176">
        <v>1.2</v>
      </c>
      <c r="AE2034" s="177" t="s">
        <v>16954</v>
      </c>
    </row>
    <row r="2035" spans="1:31" x14ac:dyDescent="0.35">
      <c r="A2035" t="s">
        <v>324</v>
      </c>
      <c r="B2035">
        <v>1025</v>
      </c>
      <c r="C2035" t="s">
        <v>5057</v>
      </c>
      <c r="D2035">
        <v>51005</v>
      </c>
      <c r="E2035" t="s">
        <v>5058</v>
      </c>
      <c r="F2035" t="s">
        <v>3812</v>
      </c>
      <c r="H2035" s="174">
        <f t="shared" si="72"/>
        <v>1.3</v>
      </c>
      <c r="I2035">
        <v>2.2000000000000002</v>
      </c>
      <c r="K2035" t="s">
        <v>404</v>
      </c>
      <c r="L2035" t="s">
        <v>753</v>
      </c>
      <c r="M2035" t="s">
        <v>398</v>
      </c>
      <c r="N2035" t="s">
        <v>5059</v>
      </c>
      <c r="O2035">
        <v>2</v>
      </c>
      <c r="P2035" t="s">
        <v>306</v>
      </c>
      <c r="Q2035" t="s">
        <v>616</v>
      </c>
      <c r="R2035" s="164">
        <v>41806</v>
      </c>
      <c r="S2035" s="164">
        <v>41883</v>
      </c>
      <c r="T2035" t="s">
        <v>5060</v>
      </c>
      <c r="V2035" t="s">
        <v>5061</v>
      </c>
      <c r="W2035" t="s">
        <v>5062</v>
      </c>
      <c r="X2035" t="s">
        <v>5058</v>
      </c>
      <c r="Y2035" t="s">
        <v>5061</v>
      </c>
      <c r="Z2035" t="s">
        <v>5063</v>
      </c>
      <c r="AC2035" t="s">
        <v>341</v>
      </c>
      <c r="AD2035" s="176">
        <v>1.3</v>
      </c>
      <c r="AE2035" s="177" t="s">
        <v>16954</v>
      </c>
    </row>
    <row r="2036" spans="1:31" x14ac:dyDescent="0.35">
      <c r="A2036" t="s">
        <v>324</v>
      </c>
      <c r="B2036">
        <v>1078</v>
      </c>
      <c r="C2036" t="s">
        <v>5064</v>
      </c>
      <c r="D2036">
        <v>51005</v>
      </c>
      <c r="E2036" t="s">
        <v>5058</v>
      </c>
      <c r="F2036" t="s">
        <v>3812</v>
      </c>
      <c r="H2036" s="174">
        <f t="shared" si="72"/>
        <v>1.3</v>
      </c>
      <c r="I2036">
        <v>2.2000000000000002</v>
      </c>
      <c r="K2036" t="s">
        <v>404</v>
      </c>
      <c r="L2036" t="s">
        <v>753</v>
      </c>
      <c r="M2036" t="s">
        <v>398</v>
      </c>
      <c r="N2036" t="s">
        <v>5059</v>
      </c>
      <c r="O2036">
        <v>2</v>
      </c>
      <c r="P2036" t="s">
        <v>306</v>
      </c>
      <c r="Q2036" s="164">
        <v>32150</v>
      </c>
      <c r="R2036" s="164">
        <v>32356</v>
      </c>
      <c r="S2036" s="164">
        <v>41883</v>
      </c>
      <c r="T2036" t="s">
        <v>5060</v>
      </c>
      <c r="V2036" t="s">
        <v>5061</v>
      </c>
      <c r="W2036" t="s">
        <v>5062</v>
      </c>
      <c r="X2036" t="s">
        <v>5058</v>
      </c>
      <c r="Y2036" t="s">
        <v>5061</v>
      </c>
      <c r="Z2036" t="s">
        <v>5065</v>
      </c>
      <c r="AC2036" t="s">
        <v>341</v>
      </c>
      <c r="AD2036" s="176">
        <v>1.3</v>
      </c>
      <c r="AE2036" s="177" t="s">
        <v>16954</v>
      </c>
    </row>
    <row r="2037" spans="1:31" x14ac:dyDescent="0.35">
      <c r="A2037" t="s">
        <v>476</v>
      </c>
      <c r="B2037">
        <v>1173</v>
      </c>
      <c r="C2037" t="s">
        <v>5066</v>
      </c>
      <c r="D2037">
        <v>51005</v>
      </c>
      <c r="E2037" t="s">
        <v>5058</v>
      </c>
      <c r="F2037" t="s">
        <v>3812</v>
      </c>
      <c r="H2037" s="174">
        <f t="shared" si="72"/>
        <v>1.3</v>
      </c>
      <c r="I2037">
        <v>2.2000000000000002</v>
      </c>
      <c r="K2037" t="s">
        <v>404</v>
      </c>
      <c r="L2037" t="s">
        <v>753</v>
      </c>
      <c r="M2037" t="s">
        <v>398</v>
      </c>
      <c r="N2037" t="s">
        <v>5059</v>
      </c>
      <c r="O2037">
        <v>2</v>
      </c>
      <c r="P2037" t="s">
        <v>306</v>
      </c>
      <c r="Q2037" s="164">
        <v>35804</v>
      </c>
      <c r="R2037" s="164">
        <v>36039</v>
      </c>
      <c r="S2037" s="164">
        <v>39188</v>
      </c>
      <c r="T2037" t="s">
        <v>5060</v>
      </c>
      <c r="V2037" t="s">
        <v>5061</v>
      </c>
      <c r="W2037" t="s">
        <v>5062</v>
      </c>
      <c r="X2037" t="s">
        <v>5058</v>
      </c>
      <c r="Y2037" t="s">
        <v>5061</v>
      </c>
      <c r="Z2037" t="s">
        <v>5067</v>
      </c>
      <c r="AC2037" t="s">
        <v>341</v>
      </c>
      <c r="AD2037" s="176">
        <v>1.3</v>
      </c>
      <c r="AE2037" s="177" t="s">
        <v>16954</v>
      </c>
    </row>
    <row r="2038" spans="1:31" x14ac:dyDescent="0.35">
      <c r="A2038" t="s">
        <v>482</v>
      </c>
      <c r="B2038">
        <v>1048</v>
      </c>
      <c r="C2038" t="s">
        <v>5058</v>
      </c>
      <c r="D2038">
        <v>51005</v>
      </c>
      <c r="E2038" t="s">
        <v>5058</v>
      </c>
      <c r="F2038" t="s">
        <v>3812</v>
      </c>
      <c r="H2038" s="174">
        <f>AD2038</f>
        <v>1.3</v>
      </c>
      <c r="I2038">
        <v>2.2000000000000002</v>
      </c>
      <c r="K2038" t="s">
        <v>404</v>
      </c>
      <c r="L2038" t="s">
        <v>753</v>
      </c>
      <c r="M2038" t="s">
        <v>398</v>
      </c>
      <c r="N2038" t="s">
        <v>5059</v>
      </c>
      <c r="O2038">
        <v>2</v>
      </c>
      <c r="P2038" t="s">
        <v>306</v>
      </c>
      <c r="Q2038" t="s">
        <v>1513</v>
      </c>
      <c r="R2038" s="164">
        <v>29280</v>
      </c>
      <c r="S2038" s="164">
        <v>36039</v>
      </c>
      <c r="T2038" t="s">
        <v>5060</v>
      </c>
      <c r="V2038" t="s">
        <v>5061</v>
      </c>
      <c r="W2038" t="s">
        <v>5062</v>
      </c>
      <c r="X2038" t="s">
        <v>5058</v>
      </c>
      <c r="Y2038" t="s">
        <v>5061</v>
      </c>
      <c r="Z2038" t="s">
        <v>5068</v>
      </c>
      <c r="AC2038" t="s">
        <v>341</v>
      </c>
      <c r="AD2038" s="176">
        <v>1.3</v>
      </c>
      <c r="AE2038" s="177" t="s">
        <v>16953</v>
      </c>
    </row>
    <row r="2039" spans="1:31" x14ac:dyDescent="0.35">
      <c r="A2039" t="s">
        <v>432</v>
      </c>
      <c r="B2039">
        <v>1162</v>
      </c>
      <c r="C2039" t="s">
        <v>5066</v>
      </c>
      <c r="D2039">
        <v>51005</v>
      </c>
      <c r="E2039" t="s">
        <v>5058</v>
      </c>
      <c r="F2039" t="s">
        <v>3812</v>
      </c>
      <c r="H2039" s="174">
        <f t="shared" ref="H2039:H2052" si="73">AD2039</f>
        <v>1.3</v>
      </c>
      <c r="I2039">
        <v>2.2000000000000002</v>
      </c>
      <c r="K2039" t="s">
        <v>404</v>
      </c>
      <c r="L2039" t="s">
        <v>753</v>
      </c>
      <c r="M2039" t="s">
        <v>398</v>
      </c>
      <c r="N2039" t="s">
        <v>5059</v>
      </c>
      <c r="O2039">
        <v>2</v>
      </c>
      <c r="P2039" t="s">
        <v>306</v>
      </c>
      <c r="Q2039" s="164">
        <v>34343</v>
      </c>
      <c r="R2039" s="164">
        <v>34578</v>
      </c>
      <c r="S2039" s="164">
        <v>40148</v>
      </c>
      <c r="T2039" t="s">
        <v>5060</v>
      </c>
      <c r="V2039" t="s">
        <v>5061</v>
      </c>
      <c r="W2039" t="s">
        <v>5062</v>
      </c>
      <c r="X2039" t="s">
        <v>5058</v>
      </c>
      <c r="Y2039" t="s">
        <v>5061</v>
      </c>
      <c r="Z2039" t="s">
        <v>5069</v>
      </c>
      <c r="AC2039" t="s">
        <v>341</v>
      </c>
      <c r="AD2039" s="176">
        <v>1.3</v>
      </c>
      <c r="AE2039" s="177" t="s">
        <v>16954</v>
      </c>
    </row>
    <row r="2040" spans="1:31" x14ac:dyDescent="0.35">
      <c r="A2040" t="s">
        <v>584</v>
      </c>
      <c r="B2040">
        <v>1047</v>
      </c>
      <c r="C2040" t="s">
        <v>5070</v>
      </c>
      <c r="D2040">
        <v>51005</v>
      </c>
      <c r="E2040" t="s">
        <v>5058</v>
      </c>
      <c r="F2040" t="s">
        <v>3812</v>
      </c>
      <c r="H2040" s="174">
        <f t="shared" si="73"/>
        <v>1.3</v>
      </c>
      <c r="I2040">
        <v>2.2000000000000002</v>
      </c>
      <c r="K2040" t="s">
        <v>404</v>
      </c>
      <c r="L2040" t="s">
        <v>410</v>
      </c>
      <c r="M2040" t="s">
        <v>398</v>
      </c>
      <c r="N2040" t="s">
        <v>5059</v>
      </c>
      <c r="O2040">
        <v>2</v>
      </c>
      <c r="P2040" t="s">
        <v>306</v>
      </c>
      <c r="Q2040" t="s">
        <v>786</v>
      </c>
      <c r="R2040" s="164">
        <v>34392</v>
      </c>
      <c r="T2040" t="s">
        <v>5060</v>
      </c>
      <c r="V2040" t="s">
        <v>5061</v>
      </c>
      <c r="W2040" t="s">
        <v>5062</v>
      </c>
      <c r="X2040" t="s">
        <v>5058</v>
      </c>
      <c r="Y2040" t="s">
        <v>5061</v>
      </c>
      <c r="Z2040" t="s">
        <v>5071</v>
      </c>
      <c r="AC2040" t="s">
        <v>341</v>
      </c>
      <c r="AD2040" s="176">
        <v>1.3</v>
      </c>
      <c r="AE2040" s="177" t="s">
        <v>16954</v>
      </c>
    </row>
    <row r="2041" spans="1:31" x14ac:dyDescent="0.35">
      <c r="A2041" t="s">
        <v>584</v>
      </c>
      <c r="B2041">
        <v>1162</v>
      </c>
      <c r="C2041" t="s">
        <v>5072</v>
      </c>
      <c r="D2041">
        <v>51005</v>
      </c>
      <c r="E2041" t="s">
        <v>5058</v>
      </c>
      <c r="F2041" t="s">
        <v>3812</v>
      </c>
      <c r="H2041" s="174">
        <f t="shared" si="73"/>
        <v>1.3</v>
      </c>
      <c r="I2041">
        <v>2.2000000000000002</v>
      </c>
      <c r="K2041" t="s">
        <v>404</v>
      </c>
      <c r="L2041" t="s">
        <v>753</v>
      </c>
      <c r="M2041" t="s">
        <v>398</v>
      </c>
      <c r="N2041" t="s">
        <v>5059</v>
      </c>
      <c r="O2041">
        <v>2</v>
      </c>
      <c r="P2041" t="s">
        <v>306</v>
      </c>
      <c r="Q2041" s="164">
        <v>32151</v>
      </c>
      <c r="R2041" s="164">
        <v>32387</v>
      </c>
      <c r="S2041" s="164">
        <v>36039</v>
      </c>
      <c r="T2041" t="s">
        <v>5060</v>
      </c>
      <c r="V2041" t="s">
        <v>5061</v>
      </c>
      <c r="W2041" t="s">
        <v>5062</v>
      </c>
      <c r="X2041" t="s">
        <v>5058</v>
      </c>
      <c r="Y2041" t="s">
        <v>5061</v>
      </c>
      <c r="Z2041" t="s">
        <v>5073</v>
      </c>
      <c r="AC2041" t="s">
        <v>341</v>
      </c>
      <c r="AD2041" s="176">
        <v>1.3</v>
      </c>
      <c r="AE2041" s="177" t="s">
        <v>16954</v>
      </c>
    </row>
    <row r="2042" spans="1:31" x14ac:dyDescent="0.35">
      <c r="A2042" t="s">
        <v>447</v>
      </c>
      <c r="B2042">
        <v>1030</v>
      </c>
      <c r="C2042" t="s">
        <v>5058</v>
      </c>
      <c r="D2042">
        <v>51005</v>
      </c>
      <c r="E2042" t="s">
        <v>5058</v>
      </c>
      <c r="F2042" t="s">
        <v>3812</v>
      </c>
      <c r="H2042" s="174">
        <f t="shared" si="73"/>
        <v>1.3</v>
      </c>
      <c r="I2042">
        <v>2.2000000000000002</v>
      </c>
      <c r="K2042" t="s">
        <v>404</v>
      </c>
      <c r="L2042" t="s">
        <v>410</v>
      </c>
      <c r="M2042" t="s">
        <v>398</v>
      </c>
      <c r="N2042" t="s">
        <v>5059</v>
      </c>
      <c r="O2042">
        <v>2</v>
      </c>
      <c r="P2042" t="s">
        <v>306</v>
      </c>
      <c r="Q2042" t="s">
        <v>3913</v>
      </c>
      <c r="R2042" s="164">
        <v>42247</v>
      </c>
      <c r="S2042" s="164">
        <v>42248</v>
      </c>
      <c r="T2042" t="s">
        <v>5060</v>
      </c>
      <c r="V2042" t="s">
        <v>5061</v>
      </c>
      <c r="W2042" t="s">
        <v>5062</v>
      </c>
      <c r="X2042" t="s">
        <v>5058</v>
      </c>
      <c r="Y2042" t="s">
        <v>5061</v>
      </c>
      <c r="Z2042" t="s">
        <v>5074</v>
      </c>
      <c r="AC2042" t="s">
        <v>341</v>
      </c>
      <c r="AD2042" s="176">
        <v>1.3</v>
      </c>
      <c r="AE2042" s="177" t="s">
        <v>16954</v>
      </c>
    </row>
    <row r="2043" spans="1:31" x14ac:dyDescent="0.35">
      <c r="A2043" t="s">
        <v>447</v>
      </c>
      <c r="B2043">
        <v>1069</v>
      </c>
      <c r="C2043" t="s">
        <v>5075</v>
      </c>
      <c r="D2043">
        <v>51005</v>
      </c>
      <c r="E2043" t="s">
        <v>5058</v>
      </c>
      <c r="F2043" t="s">
        <v>3812</v>
      </c>
      <c r="H2043" s="174">
        <f t="shared" si="73"/>
        <v>1.3</v>
      </c>
      <c r="I2043">
        <v>2.2000000000000002</v>
      </c>
      <c r="K2043" t="s">
        <v>404</v>
      </c>
      <c r="L2043" t="s">
        <v>753</v>
      </c>
      <c r="M2043" t="s">
        <v>398</v>
      </c>
      <c r="N2043" t="s">
        <v>5059</v>
      </c>
      <c r="O2043">
        <v>2</v>
      </c>
      <c r="P2043" t="s">
        <v>306</v>
      </c>
      <c r="Q2043" s="164">
        <v>30073</v>
      </c>
      <c r="R2043" s="164">
        <v>29987</v>
      </c>
      <c r="S2043" s="164">
        <v>36616</v>
      </c>
      <c r="T2043" t="s">
        <v>5060</v>
      </c>
      <c r="V2043" t="s">
        <v>5061</v>
      </c>
      <c r="W2043" t="s">
        <v>5062</v>
      </c>
      <c r="X2043" t="s">
        <v>5058</v>
      </c>
      <c r="Y2043" t="s">
        <v>5061</v>
      </c>
      <c r="Z2043" t="s">
        <v>5076</v>
      </c>
      <c r="AC2043" t="s">
        <v>341</v>
      </c>
      <c r="AD2043" s="176">
        <v>1.3</v>
      </c>
      <c r="AE2043" s="177" t="s">
        <v>16954</v>
      </c>
    </row>
    <row r="2044" spans="1:31" x14ac:dyDescent="0.35">
      <c r="A2044" t="s">
        <v>447</v>
      </c>
      <c r="B2044">
        <v>1071</v>
      </c>
      <c r="C2044" t="s">
        <v>5077</v>
      </c>
      <c r="D2044">
        <v>51005</v>
      </c>
      <c r="E2044" t="s">
        <v>5058</v>
      </c>
      <c r="F2044" t="s">
        <v>3812</v>
      </c>
      <c r="H2044" s="174">
        <f t="shared" si="73"/>
        <v>1.3</v>
      </c>
      <c r="I2044">
        <v>2.2000000000000002</v>
      </c>
      <c r="K2044" t="s">
        <v>404</v>
      </c>
      <c r="L2044" t="s">
        <v>5078</v>
      </c>
      <c r="M2044" t="s">
        <v>398</v>
      </c>
      <c r="N2044" t="s">
        <v>5059</v>
      </c>
      <c r="O2044">
        <v>2</v>
      </c>
      <c r="P2044" t="s">
        <v>306</v>
      </c>
      <c r="Q2044" t="s">
        <v>4327</v>
      </c>
      <c r="R2044" s="164">
        <v>30284</v>
      </c>
      <c r="S2044" s="164">
        <v>36616</v>
      </c>
      <c r="T2044" t="s">
        <v>5060</v>
      </c>
      <c r="V2044" t="s">
        <v>5061</v>
      </c>
      <c r="W2044" t="s">
        <v>5062</v>
      </c>
      <c r="X2044" t="s">
        <v>5058</v>
      </c>
      <c r="Y2044" t="s">
        <v>5061</v>
      </c>
      <c r="Z2044" t="s">
        <v>5079</v>
      </c>
      <c r="AC2044" t="s">
        <v>341</v>
      </c>
      <c r="AD2044" s="176">
        <v>1.3</v>
      </c>
      <c r="AE2044" s="177" t="s">
        <v>16954</v>
      </c>
    </row>
    <row r="2045" spans="1:31" x14ac:dyDescent="0.35">
      <c r="A2045" t="s">
        <v>494</v>
      </c>
      <c r="B2045">
        <v>1079</v>
      </c>
      <c r="C2045" t="s">
        <v>5072</v>
      </c>
      <c r="D2045">
        <v>51005</v>
      </c>
      <c r="E2045" t="s">
        <v>5058</v>
      </c>
      <c r="F2045" t="s">
        <v>3812</v>
      </c>
      <c r="H2045" s="174">
        <f t="shared" si="73"/>
        <v>1.3</v>
      </c>
      <c r="I2045">
        <v>2.2000000000000002</v>
      </c>
      <c r="K2045" t="s">
        <v>404</v>
      </c>
      <c r="L2045" t="s">
        <v>753</v>
      </c>
      <c r="M2045" t="s">
        <v>398</v>
      </c>
      <c r="N2045" t="s">
        <v>5059</v>
      </c>
      <c r="O2045">
        <v>2</v>
      </c>
      <c r="P2045" t="s">
        <v>306</v>
      </c>
      <c r="Q2045" s="164">
        <v>30686</v>
      </c>
      <c r="R2045" s="164">
        <v>30803</v>
      </c>
      <c r="S2045" s="164">
        <v>38231</v>
      </c>
      <c r="T2045" t="s">
        <v>5060</v>
      </c>
      <c r="V2045" t="s">
        <v>5061</v>
      </c>
      <c r="W2045" t="s">
        <v>5062</v>
      </c>
      <c r="X2045" t="s">
        <v>5058</v>
      </c>
      <c r="Y2045" t="s">
        <v>5061</v>
      </c>
      <c r="Z2045" t="s">
        <v>5080</v>
      </c>
      <c r="AC2045" t="s">
        <v>341</v>
      </c>
      <c r="AD2045" s="176">
        <v>1.3</v>
      </c>
      <c r="AE2045" s="177" t="s">
        <v>16954</v>
      </c>
    </row>
    <row r="2046" spans="1:31" x14ac:dyDescent="0.35">
      <c r="A2046" t="s">
        <v>314</v>
      </c>
      <c r="B2046">
        <v>1049</v>
      </c>
      <c r="C2046" t="s">
        <v>5081</v>
      </c>
      <c r="D2046">
        <v>51005</v>
      </c>
      <c r="E2046" t="s">
        <v>5058</v>
      </c>
      <c r="F2046" t="s">
        <v>3812</v>
      </c>
      <c r="H2046" s="174">
        <f t="shared" si="73"/>
        <v>1.3</v>
      </c>
      <c r="I2046">
        <v>2.2000000000000002</v>
      </c>
      <c r="K2046" t="s">
        <v>404</v>
      </c>
      <c r="L2046" t="s">
        <v>410</v>
      </c>
      <c r="M2046" t="s">
        <v>398</v>
      </c>
      <c r="N2046" t="s">
        <v>5059</v>
      </c>
      <c r="O2046">
        <v>2</v>
      </c>
      <c r="P2046" t="s">
        <v>306</v>
      </c>
      <c r="Q2046" s="164">
        <v>31415</v>
      </c>
      <c r="R2046" s="164">
        <v>31472</v>
      </c>
      <c r="S2046" s="164">
        <v>31472</v>
      </c>
      <c r="T2046" t="s">
        <v>5060</v>
      </c>
      <c r="V2046" t="s">
        <v>5061</v>
      </c>
      <c r="W2046" t="s">
        <v>5062</v>
      </c>
      <c r="X2046" t="s">
        <v>5058</v>
      </c>
      <c r="Y2046" t="s">
        <v>5061</v>
      </c>
      <c r="Z2046" t="s">
        <v>5082</v>
      </c>
      <c r="AC2046" t="s">
        <v>341</v>
      </c>
      <c r="AD2046" s="176">
        <v>1.3</v>
      </c>
      <c r="AE2046" s="177" t="s">
        <v>16954</v>
      </c>
    </row>
    <row r="2047" spans="1:31" x14ac:dyDescent="0.35">
      <c r="A2047" t="s">
        <v>711</v>
      </c>
      <c r="B2047">
        <v>1166</v>
      </c>
      <c r="C2047" t="s">
        <v>5083</v>
      </c>
      <c r="D2047">
        <v>51005</v>
      </c>
      <c r="E2047" t="s">
        <v>5058</v>
      </c>
      <c r="F2047" t="s">
        <v>3812</v>
      </c>
      <c r="H2047" s="174">
        <f t="shared" si="73"/>
        <v>1.3</v>
      </c>
      <c r="I2047">
        <v>2.2000000000000002</v>
      </c>
      <c r="K2047" t="s">
        <v>404</v>
      </c>
      <c r="L2047" t="s">
        <v>410</v>
      </c>
      <c r="M2047" t="s">
        <v>398</v>
      </c>
      <c r="N2047" t="s">
        <v>5059</v>
      </c>
      <c r="O2047">
        <v>2</v>
      </c>
      <c r="P2047" t="s">
        <v>306</v>
      </c>
      <c r="Q2047" s="164">
        <v>35073</v>
      </c>
      <c r="R2047" s="164">
        <v>35309</v>
      </c>
      <c r="S2047" s="164">
        <v>36161</v>
      </c>
      <c r="T2047" t="s">
        <v>5060</v>
      </c>
      <c r="V2047" t="s">
        <v>5061</v>
      </c>
      <c r="W2047" t="s">
        <v>5062</v>
      </c>
      <c r="X2047" t="s">
        <v>5058</v>
      </c>
      <c r="Y2047" t="s">
        <v>5061</v>
      </c>
      <c r="Z2047" t="s">
        <v>5084</v>
      </c>
      <c r="AC2047" t="s">
        <v>341</v>
      </c>
      <c r="AD2047" s="176">
        <v>1.3</v>
      </c>
      <c r="AE2047" s="177" t="s">
        <v>16954</v>
      </c>
    </row>
    <row r="2048" spans="1:31" x14ac:dyDescent="0.35">
      <c r="A2048" t="s">
        <v>566</v>
      </c>
      <c r="B2048">
        <v>1025</v>
      </c>
      <c r="C2048" t="s">
        <v>5058</v>
      </c>
      <c r="D2048">
        <v>51005</v>
      </c>
      <c r="E2048" t="s">
        <v>5058</v>
      </c>
      <c r="F2048" t="s">
        <v>3812</v>
      </c>
      <c r="H2048" s="174">
        <f t="shared" si="73"/>
        <v>1.3</v>
      </c>
      <c r="I2048">
        <v>2.2000000000000002</v>
      </c>
      <c r="K2048" t="s">
        <v>404</v>
      </c>
      <c r="L2048" t="s">
        <v>410</v>
      </c>
      <c r="M2048" t="s">
        <v>398</v>
      </c>
      <c r="N2048" t="s">
        <v>5059</v>
      </c>
      <c r="O2048">
        <v>2</v>
      </c>
      <c r="P2048" t="s">
        <v>306</v>
      </c>
      <c r="Q2048" s="164">
        <v>32513</v>
      </c>
      <c r="R2048" s="164">
        <v>32629</v>
      </c>
      <c r="S2048" s="164">
        <v>32629</v>
      </c>
      <c r="T2048" t="s">
        <v>5060</v>
      </c>
      <c r="V2048" t="s">
        <v>5061</v>
      </c>
      <c r="W2048" t="s">
        <v>5062</v>
      </c>
      <c r="X2048" t="s">
        <v>5058</v>
      </c>
      <c r="Y2048" t="s">
        <v>5061</v>
      </c>
      <c r="Z2048" t="s">
        <v>5085</v>
      </c>
      <c r="AC2048" t="s">
        <v>341</v>
      </c>
      <c r="AD2048" s="176">
        <v>1.3</v>
      </c>
      <c r="AE2048" s="177" t="s">
        <v>16954</v>
      </c>
    </row>
    <row r="2049" spans="1:31" x14ac:dyDescent="0.35">
      <c r="A2049" t="s">
        <v>566</v>
      </c>
      <c r="B2049">
        <v>1047</v>
      </c>
      <c r="C2049" t="s">
        <v>5086</v>
      </c>
      <c r="D2049">
        <v>51005</v>
      </c>
      <c r="E2049" t="s">
        <v>5058</v>
      </c>
      <c r="F2049" t="s">
        <v>3812</v>
      </c>
      <c r="H2049" s="174">
        <f t="shared" si="73"/>
        <v>1.3</v>
      </c>
      <c r="I2049">
        <v>2.2000000000000002</v>
      </c>
      <c r="K2049" t="s">
        <v>404</v>
      </c>
      <c r="L2049" t="s">
        <v>753</v>
      </c>
      <c r="M2049" t="s">
        <v>398</v>
      </c>
      <c r="N2049" t="s">
        <v>5059</v>
      </c>
      <c r="O2049">
        <v>2</v>
      </c>
      <c r="P2049" t="s">
        <v>306</v>
      </c>
      <c r="Q2049" s="164">
        <v>31415</v>
      </c>
      <c r="R2049" s="164">
        <v>31472</v>
      </c>
      <c r="S2049" s="164">
        <v>31472</v>
      </c>
      <c r="T2049" t="s">
        <v>5060</v>
      </c>
      <c r="V2049" t="s">
        <v>5061</v>
      </c>
      <c r="W2049" t="s">
        <v>5062</v>
      </c>
      <c r="X2049" t="s">
        <v>5058</v>
      </c>
      <c r="Y2049" t="s">
        <v>5061</v>
      </c>
      <c r="Z2049" t="s">
        <v>5087</v>
      </c>
      <c r="AC2049" t="s">
        <v>341</v>
      </c>
      <c r="AD2049" s="176">
        <v>1.3</v>
      </c>
      <c r="AE2049" s="177" t="s">
        <v>16954</v>
      </c>
    </row>
    <row r="2050" spans="1:31" x14ac:dyDescent="0.35">
      <c r="A2050" t="s">
        <v>566</v>
      </c>
      <c r="B2050">
        <v>1107</v>
      </c>
      <c r="C2050" t="s">
        <v>5072</v>
      </c>
      <c r="D2050">
        <v>51005</v>
      </c>
      <c r="E2050" t="s">
        <v>5058</v>
      </c>
      <c r="F2050" t="s">
        <v>3812</v>
      </c>
      <c r="H2050" s="174">
        <f t="shared" si="73"/>
        <v>1.3</v>
      </c>
      <c r="I2050">
        <v>2.2000000000000002</v>
      </c>
      <c r="K2050" t="s">
        <v>404</v>
      </c>
      <c r="L2050" t="s">
        <v>753</v>
      </c>
      <c r="M2050" t="s">
        <v>398</v>
      </c>
      <c r="N2050" t="s">
        <v>5059</v>
      </c>
      <c r="O2050">
        <v>2</v>
      </c>
      <c r="P2050" t="s">
        <v>306</v>
      </c>
      <c r="Q2050" s="164">
        <v>31421</v>
      </c>
      <c r="R2050" s="164">
        <v>31656</v>
      </c>
      <c r="S2050" s="164">
        <v>38231</v>
      </c>
      <c r="T2050" t="s">
        <v>5060</v>
      </c>
      <c r="V2050" t="s">
        <v>5061</v>
      </c>
      <c r="W2050" t="s">
        <v>5062</v>
      </c>
      <c r="X2050" t="s">
        <v>5058</v>
      </c>
      <c r="Y2050" t="s">
        <v>5061</v>
      </c>
      <c r="Z2050" t="s">
        <v>5088</v>
      </c>
      <c r="AC2050" t="s">
        <v>341</v>
      </c>
      <c r="AD2050" s="176">
        <v>1.3</v>
      </c>
      <c r="AE2050" s="177" t="s">
        <v>16954</v>
      </c>
    </row>
    <row r="2051" spans="1:31" x14ac:dyDescent="0.35">
      <c r="A2051" t="s">
        <v>438</v>
      </c>
      <c r="B2051">
        <v>1055</v>
      </c>
      <c r="C2051" t="s">
        <v>5089</v>
      </c>
      <c r="D2051">
        <v>51005</v>
      </c>
      <c r="E2051" t="s">
        <v>5058</v>
      </c>
      <c r="F2051" t="s">
        <v>3812</v>
      </c>
      <c r="H2051" s="174">
        <f t="shared" si="73"/>
        <v>1.3</v>
      </c>
      <c r="I2051">
        <v>2.2000000000000002</v>
      </c>
      <c r="K2051" t="s">
        <v>404</v>
      </c>
      <c r="L2051" t="s">
        <v>410</v>
      </c>
      <c r="M2051" t="s">
        <v>398</v>
      </c>
      <c r="N2051" t="s">
        <v>5059</v>
      </c>
      <c r="O2051">
        <v>2</v>
      </c>
      <c r="P2051" t="s">
        <v>306</v>
      </c>
      <c r="Q2051" s="164">
        <v>35804</v>
      </c>
      <c r="R2051" s="164">
        <v>36039</v>
      </c>
      <c r="S2051" s="164">
        <v>36039</v>
      </c>
      <c r="T2051" t="s">
        <v>5060</v>
      </c>
      <c r="V2051" t="s">
        <v>5061</v>
      </c>
      <c r="W2051" t="s">
        <v>5062</v>
      </c>
      <c r="X2051" t="s">
        <v>5058</v>
      </c>
      <c r="Y2051" t="s">
        <v>5061</v>
      </c>
      <c r="Z2051" t="s">
        <v>5090</v>
      </c>
      <c r="AC2051" t="s">
        <v>341</v>
      </c>
      <c r="AD2051" s="176">
        <v>1.3</v>
      </c>
      <c r="AE2051" s="177" t="s">
        <v>16954</v>
      </c>
    </row>
    <row r="2052" spans="1:31" x14ac:dyDescent="0.35">
      <c r="A2052" t="s">
        <v>438</v>
      </c>
      <c r="B2052">
        <v>1115</v>
      </c>
      <c r="C2052" t="s">
        <v>5091</v>
      </c>
      <c r="D2052">
        <v>51005</v>
      </c>
      <c r="E2052" t="s">
        <v>5058</v>
      </c>
      <c r="F2052" t="s">
        <v>3812</v>
      </c>
      <c r="H2052" s="174">
        <f t="shared" si="73"/>
        <v>1.3</v>
      </c>
      <c r="I2052">
        <v>2.2000000000000002</v>
      </c>
      <c r="K2052" t="s">
        <v>404</v>
      </c>
      <c r="L2052" t="s">
        <v>753</v>
      </c>
      <c r="M2052" t="s">
        <v>398</v>
      </c>
      <c r="N2052" t="s">
        <v>5059</v>
      </c>
      <c r="O2052">
        <v>2</v>
      </c>
      <c r="P2052" t="s">
        <v>306</v>
      </c>
      <c r="Q2052" s="164">
        <v>32882</v>
      </c>
      <c r="R2052" s="164">
        <v>33117</v>
      </c>
      <c r="S2052" s="164">
        <v>36039</v>
      </c>
      <c r="T2052" t="s">
        <v>5060</v>
      </c>
      <c r="V2052" t="s">
        <v>5061</v>
      </c>
      <c r="W2052" t="s">
        <v>5062</v>
      </c>
      <c r="X2052" t="s">
        <v>5058</v>
      </c>
      <c r="Y2052" t="s">
        <v>5061</v>
      </c>
      <c r="Z2052" t="s">
        <v>5092</v>
      </c>
      <c r="AC2052" t="s">
        <v>341</v>
      </c>
      <c r="AD2052" s="176">
        <v>1.3</v>
      </c>
      <c r="AE2052" s="177" t="s">
        <v>16954</v>
      </c>
    </row>
    <row r="2053" spans="1:31" x14ac:dyDescent="0.35">
      <c r="A2053" t="s">
        <v>447</v>
      </c>
      <c r="B2053">
        <v>1220</v>
      </c>
      <c r="C2053" t="s">
        <v>5093</v>
      </c>
      <c r="D2053">
        <v>51006</v>
      </c>
      <c r="E2053" t="s">
        <v>5094</v>
      </c>
      <c r="F2053" t="s">
        <v>3812</v>
      </c>
      <c r="H2053">
        <v>2.4</v>
      </c>
      <c r="I2053">
        <v>2</v>
      </c>
      <c r="K2053" t="s">
        <v>296</v>
      </c>
      <c r="L2053" t="s">
        <v>753</v>
      </c>
      <c r="M2053" t="s">
        <v>398</v>
      </c>
      <c r="N2053" t="s">
        <v>5059</v>
      </c>
      <c r="O2053">
        <v>2</v>
      </c>
      <c r="P2053" t="s">
        <v>306</v>
      </c>
      <c r="Q2053" s="164">
        <v>39091</v>
      </c>
      <c r="R2053" s="164">
        <v>39326</v>
      </c>
      <c r="T2053" t="s">
        <v>5095</v>
      </c>
      <c r="V2053" t="s">
        <v>5096</v>
      </c>
      <c r="W2053" t="s">
        <v>5097</v>
      </c>
      <c r="X2053" t="s">
        <v>5094</v>
      </c>
      <c r="Y2053" t="s">
        <v>5096</v>
      </c>
      <c r="Z2053" t="s">
        <v>5098</v>
      </c>
      <c r="AC2053" t="s">
        <v>341</v>
      </c>
      <c r="AD2053" s="176">
        <v>1.2</v>
      </c>
    </row>
    <row r="2054" spans="1:31" x14ac:dyDescent="0.35">
      <c r="A2054" t="s">
        <v>454</v>
      </c>
      <c r="B2054">
        <v>1073</v>
      </c>
      <c r="C2054" t="s">
        <v>5099</v>
      </c>
      <c r="D2054">
        <v>51007</v>
      </c>
      <c r="E2054" t="s">
        <v>5099</v>
      </c>
      <c r="F2054" t="s">
        <v>3812</v>
      </c>
      <c r="H2054">
        <v>2.6</v>
      </c>
      <c r="I2054">
        <v>2.2999999999999998</v>
      </c>
      <c r="K2054" t="s">
        <v>404</v>
      </c>
      <c r="L2054" t="s">
        <v>753</v>
      </c>
      <c r="M2054" t="s">
        <v>398</v>
      </c>
      <c r="N2054" t="s">
        <v>879</v>
      </c>
      <c r="O2054">
        <v>2</v>
      </c>
      <c r="P2054" t="s">
        <v>306</v>
      </c>
      <c r="Q2054" s="164">
        <v>31415</v>
      </c>
      <c r="R2054" s="164">
        <v>31472</v>
      </c>
      <c r="S2054" s="164">
        <v>31472</v>
      </c>
      <c r="T2054" t="s">
        <v>880</v>
      </c>
      <c r="V2054" t="s">
        <v>5100</v>
      </c>
      <c r="W2054" t="s">
        <v>5101</v>
      </c>
      <c r="X2054" t="s">
        <v>5099</v>
      </c>
      <c r="Y2054" t="s">
        <v>5100</v>
      </c>
      <c r="Z2054" t="s">
        <v>5102</v>
      </c>
      <c r="AC2054" t="s">
        <v>341</v>
      </c>
      <c r="AD2054" s="176">
        <v>1.3</v>
      </c>
    </row>
    <row r="2055" spans="1:31" x14ac:dyDescent="0.35">
      <c r="A2055" t="s">
        <v>454</v>
      </c>
      <c r="B2055">
        <v>1074</v>
      </c>
      <c r="C2055" t="s">
        <v>5099</v>
      </c>
      <c r="D2055">
        <v>51007</v>
      </c>
      <c r="E2055" t="s">
        <v>5099</v>
      </c>
      <c r="F2055" t="s">
        <v>3812</v>
      </c>
      <c r="H2055">
        <v>2.6</v>
      </c>
      <c r="I2055">
        <v>2.2999999999999998</v>
      </c>
      <c r="K2055" t="s">
        <v>404</v>
      </c>
      <c r="L2055" t="s">
        <v>753</v>
      </c>
      <c r="M2055" t="s">
        <v>398</v>
      </c>
      <c r="N2055" t="s">
        <v>879</v>
      </c>
      <c r="O2055">
        <v>2</v>
      </c>
      <c r="P2055" t="s">
        <v>1</v>
      </c>
      <c r="Q2055" s="164">
        <v>31415</v>
      </c>
      <c r="R2055" s="164">
        <v>31472</v>
      </c>
      <c r="S2055" s="164">
        <v>31472</v>
      </c>
      <c r="T2055" t="s">
        <v>880</v>
      </c>
      <c r="V2055" t="s">
        <v>5100</v>
      </c>
      <c r="W2055" t="s">
        <v>5101</v>
      </c>
      <c r="X2055" t="s">
        <v>5099</v>
      </c>
      <c r="Y2055" t="s">
        <v>5100</v>
      </c>
      <c r="Z2055" t="s">
        <v>5103</v>
      </c>
      <c r="AC2055" t="s">
        <v>341</v>
      </c>
      <c r="AD2055" s="176">
        <v>1.3</v>
      </c>
    </row>
    <row r="2056" spans="1:31" x14ac:dyDescent="0.35">
      <c r="A2056" t="s">
        <v>291</v>
      </c>
      <c r="B2056">
        <v>1054</v>
      </c>
      <c r="C2056" t="s">
        <v>5100</v>
      </c>
      <c r="D2056">
        <v>51007</v>
      </c>
      <c r="E2056" t="s">
        <v>5099</v>
      </c>
      <c r="F2056" t="s">
        <v>3812</v>
      </c>
      <c r="H2056">
        <v>2.6</v>
      </c>
      <c r="I2056">
        <v>2.2999999999999998</v>
      </c>
      <c r="K2056" t="s">
        <v>404</v>
      </c>
      <c r="L2056" t="s">
        <v>753</v>
      </c>
      <c r="M2056" t="s">
        <v>398</v>
      </c>
      <c r="N2056" t="s">
        <v>879</v>
      </c>
      <c r="O2056">
        <v>2</v>
      </c>
      <c r="P2056" t="s">
        <v>1</v>
      </c>
      <c r="Q2056" s="164">
        <v>34708</v>
      </c>
      <c r="R2056" s="164">
        <v>34943</v>
      </c>
      <c r="S2056" s="164">
        <v>37865</v>
      </c>
      <c r="T2056" t="s">
        <v>880</v>
      </c>
      <c r="V2056" t="s">
        <v>5100</v>
      </c>
      <c r="W2056" t="s">
        <v>5101</v>
      </c>
      <c r="X2056" t="s">
        <v>5099</v>
      </c>
      <c r="Y2056" t="s">
        <v>5100</v>
      </c>
      <c r="Z2056" t="s">
        <v>5104</v>
      </c>
      <c r="AC2056" t="s">
        <v>338</v>
      </c>
      <c r="AD2056" s="176">
        <v>1.3</v>
      </c>
    </row>
    <row r="2057" spans="1:31" x14ac:dyDescent="0.35">
      <c r="A2057" t="s">
        <v>291</v>
      </c>
      <c r="B2057">
        <v>1115</v>
      </c>
      <c r="C2057" t="s">
        <v>5105</v>
      </c>
      <c r="D2057">
        <v>51007</v>
      </c>
      <c r="E2057" t="s">
        <v>5099</v>
      </c>
      <c r="F2057" t="s">
        <v>3812</v>
      </c>
      <c r="H2057">
        <v>2.6</v>
      </c>
      <c r="I2057">
        <v>2.2999999999999998</v>
      </c>
      <c r="K2057" t="s">
        <v>296</v>
      </c>
      <c r="L2057" t="s">
        <v>753</v>
      </c>
      <c r="M2057" t="s">
        <v>398</v>
      </c>
      <c r="N2057" t="s">
        <v>879</v>
      </c>
      <c r="O2057">
        <v>2</v>
      </c>
      <c r="P2057" t="s">
        <v>1</v>
      </c>
      <c r="Q2057" s="164">
        <v>37995</v>
      </c>
      <c r="R2057" s="164">
        <v>38231</v>
      </c>
      <c r="T2057" t="s">
        <v>880</v>
      </c>
      <c r="V2057" t="s">
        <v>5100</v>
      </c>
      <c r="W2057" t="s">
        <v>5101</v>
      </c>
      <c r="X2057" t="s">
        <v>5099</v>
      </c>
      <c r="Y2057" t="s">
        <v>5100</v>
      </c>
      <c r="Z2057" t="s">
        <v>5106</v>
      </c>
      <c r="AC2057" t="s">
        <v>338</v>
      </c>
      <c r="AD2057" s="176">
        <v>1.3</v>
      </c>
    </row>
    <row r="2058" spans="1:31" x14ac:dyDescent="0.35">
      <c r="A2058" t="s">
        <v>305</v>
      </c>
      <c r="B2058">
        <v>1184</v>
      </c>
      <c r="C2058" t="s">
        <v>5107</v>
      </c>
      <c r="D2058">
        <v>51007</v>
      </c>
      <c r="E2058" t="s">
        <v>5099</v>
      </c>
      <c r="F2058" t="s">
        <v>3812</v>
      </c>
      <c r="H2058">
        <v>2.6</v>
      </c>
      <c r="I2058">
        <v>2.2999999999999998</v>
      </c>
      <c r="K2058" t="s">
        <v>404</v>
      </c>
      <c r="L2058" t="s">
        <v>753</v>
      </c>
      <c r="M2058" t="s">
        <v>398</v>
      </c>
      <c r="N2058" t="s">
        <v>879</v>
      </c>
      <c r="O2058">
        <v>2</v>
      </c>
      <c r="P2058" t="s">
        <v>1</v>
      </c>
      <c r="Q2058" s="164">
        <v>34343</v>
      </c>
      <c r="R2058" s="164">
        <v>34578</v>
      </c>
      <c r="S2058" s="164">
        <v>34943</v>
      </c>
      <c r="T2058" t="s">
        <v>880</v>
      </c>
      <c r="V2058" t="s">
        <v>5100</v>
      </c>
      <c r="W2058" t="s">
        <v>5101</v>
      </c>
      <c r="X2058" t="s">
        <v>5099</v>
      </c>
      <c r="Y2058" t="s">
        <v>5100</v>
      </c>
      <c r="Z2058" t="s">
        <v>5108</v>
      </c>
      <c r="AC2058" t="s">
        <v>341</v>
      </c>
      <c r="AD2058" s="176">
        <v>1.3</v>
      </c>
    </row>
    <row r="2059" spans="1:31" x14ac:dyDescent="0.35">
      <c r="A2059" t="s">
        <v>305</v>
      </c>
      <c r="B2059">
        <v>1219</v>
      </c>
      <c r="C2059" t="s">
        <v>5109</v>
      </c>
      <c r="D2059">
        <v>51007</v>
      </c>
      <c r="E2059" t="s">
        <v>5099</v>
      </c>
      <c r="F2059" t="s">
        <v>3812</v>
      </c>
      <c r="H2059">
        <v>2.6</v>
      </c>
      <c r="I2059">
        <v>2.2999999999999998</v>
      </c>
      <c r="K2059" t="s">
        <v>296</v>
      </c>
      <c r="L2059" t="s">
        <v>753</v>
      </c>
      <c r="M2059" t="s">
        <v>398</v>
      </c>
      <c r="N2059" t="s">
        <v>879</v>
      </c>
      <c r="O2059">
        <v>2</v>
      </c>
      <c r="P2059" t="s">
        <v>306</v>
      </c>
      <c r="Q2059" t="s">
        <v>889</v>
      </c>
      <c r="R2059" s="164">
        <v>36039</v>
      </c>
      <c r="T2059" t="s">
        <v>880</v>
      </c>
      <c r="V2059" t="s">
        <v>5100</v>
      </c>
      <c r="W2059" t="s">
        <v>5101</v>
      </c>
      <c r="X2059" t="s">
        <v>5099</v>
      </c>
      <c r="Y2059" t="s">
        <v>5100</v>
      </c>
      <c r="Z2059" t="s">
        <v>5110</v>
      </c>
      <c r="AC2059" t="s">
        <v>341</v>
      </c>
      <c r="AD2059" s="176">
        <v>1.3</v>
      </c>
    </row>
    <row r="2060" spans="1:31" x14ac:dyDescent="0.35">
      <c r="A2060" t="s">
        <v>305</v>
      </c>
      <c r="B2060">
        <v>1324</v>
      </c>
      <c r="C2060" t="s">
        <v>5099</v>
      </c>
      <c r="D2060">
        <v>51007</v>
      </c>
      <c r="E2060" t="s">
        <v>5099</v>
      </c>
      <c r="F2060" t="s">
        <v>3812</v>
      </c>
      <c r="G2060" s="163">
        <v>2718.72</v>
      </c>
      <c r="H2060">
        <v>2.6</v>
      </c>
      <c r="I2060">
        <v>2.2999999999999998</v>
      </c>
      <c r="J2060" t="s">
        <v>1</v>
      </c>
      <c r="K2060" t="s">
        <v>296</v>
      </c>
      <c r="L2060" t="s">
        <v>753</v>
      </c>
      <c r="M2060" t="s">
        <v>398</v>
      </c>
      <c r="N2060" t="s">
        <v>879</v>
      </c>
      <c r="O2060">
        <v>2</v>
      </c>
      <c r="P2060" t="s">
        <v>306</v>
      </c>
      <c r="Q2060" t="s">
        <v>5111</v>
      </c>
      <c r="R2060" s="164">
        <v>44075</v>
      </c>
      <c r="T2060" t="s">
        <v>880</v>
      </c>
      <c r="V2060" t="s">
        <v>5100</v>
      </c>
      <c r="W2060" t="s">
        <v>5101</v>
      </c>
      <c r="X2060" t="s">
        <v>5099</v>
      </c>
      <c r="Y2060" t="s">
        <v>5100</v>
      </c>
      <c r="Z2060" t="s">
        <v>5112</v>
      </c>
      <c r="AA2060" t="s">
        <v>1</v>
      </c>
      <c r="AB2060" s="164">
        <v>43797</v>
      </c>
      <c r="AC2060" t="s">
        <v>341</v>
      </c>
      <c r="AD2060" s="176">
        <v>1.3</v>
      </c>
    </row>
    <row r="2061" spans="1:31" x14ac:dyDescent="0.35">
      <c r="A2061" t="s">
        <v>317</v>
      </c>
      <c r="B2061">
        <v>1077</v>
      </c>
      <c r="C2061" t="s">
        <v>5113</v>
      </c>
      <c r="D2061">
        <v>51007</v>
      </c>
      <c r="E2061" t="s">
        <v>5099</v>
      </c>
      <c r="F2061" t="s">
        <v>3812</v>
      </c>
      <c r="H2061">
        <v>2.6</v>
      </c>
      <c r="I2061">
        <v>2.2999999999999998</v>
      </c>
      <c r="K2061" t="s">
        <v>404</v>
      </c>
      <c r="L2061" t="s">
        <v>753</v>
      </c>
      <c r="M2061" t="s">
        <v>398</v>
      </c>
      <c r="N2061" t="s">
        <v>879</v>
      </c>
      <c r="O2061">
        <v>2</v>
      </c>
      <c r="P2061" t="s">
        <v>306</v>
      </c>
      <c r="Q2061" s="164">
        <v>31052</v>
      </c>
      <c r="R2061" s="164">
        <v>31168</v>
      </c>
      <c r="S2061" s="164">
        <v>33269</v>
      </c>
      <c r="T2061" t="s">
        <v>880</v>
      </c>
      <c r="V2061" t="s">
        <v>5100</v>
      </c>
      <c r="W2061" t="s">
        <v>5101</v>
      </c>
      <c r="X2061" t="s">
        <v>5099</v>
      </c>
      <c r="Y2061" t="s">
        <v>5100</v>
      </c>
      <c r="Z2061" t="s">
        <v>5114</v>
      </c>
      <c r="AC2061" t="s">
        <v>341</v>
      </c>
      <c r="AD2061" s="176">
        <v>1.3</v>
      </c>
    </row>
    <row r="2062" spans="1:31" x14ac:dyDescent="0.35">
      <c r="A2062" t="s">
        <v>317</v>
      </c>
      <c r="B2062">
        <v>1207</v>
      </c>
      <c r="C2062" t="s">
        <v>5099</v>
      </c>
      <c r="D2062">
        <v>51007</v>
      </c>
      <c r="E2062" t="s">
        <v>5099</v>
      </c>
      <c r="F2062" t="s">
        <v>3812</v>
      </c>
      <c r="H2062">
        <v>2.6</v>
      </c>
      <c r="I2062">
        <v>2.2999999999999998</v>
      </c>
      <c r="K2062" t="s">
        <v>296</v>
      </c>
      <c r="L2062" t="s">
        <v>753</v>
      </c>
      <c r="M2062" t="s">
        <v>398</v>
      </c>
      <c r="N2062" t="s">
        <v>879</v>
      </c>
      <c r="O2062">
        <v>2</v>
      </c>
      <c r="P2062" t="s">
        <v>306</v>
      </c>
      <c r="Q2062" t="s">
        <v>5115</v>
      </c>
      <c r="R2062" s="164">
        <v>42248</v>
      </c>
      <c r="T2062" t="s">
        <v>880</v>
      </c>
      <c r="V2062" t="s">
        <v>5100</v>
      </c>
      <c r="W2062" t="s">
        <v>5101</v>
      </c>
      <c r="X2062" t="s">
        <v>5099</v>
      </c>
      <c r="Y2062" t="s">
        <v>5100</v>
      </c>
      <c r="Z2062" t="s">
        <v>5116</v>
      </c>
      <c r="AC2062" t="s">
        <v>341</v>
      </c>
      <c r="AD2062" s="176">
        <v>1.3</v>
      </c>
    </row>
    <row r="2063" spans="1:31" x14ac:dyDescent="0.35">
      <c r="A2063" t="s">
        <v>408</v>
      </c>
      <c r="B2063">
        <v>1063</v>
      </c>
      <c r="C2063" t="s">
        <v>5099</v>
      </c>
      <c r="D2063">
        <v>51007</v>
      </c>
      <c r="E2063" t="s">
        <v>5099</v>
      </c>
      <c r="F2063" t="s">
        <v>3812</v>
      </c>
      <c r="H2063">
        <v>2.6</v>
      </c>
      <c r="I2063">
        <v>2.2999999999999998</v>
      </c>
      <c r="K2063" t="s">
        <v>404</v>
      </c>
      <c r="L2063" t="s">
        <v>753</v>
      </c>
      <c r="M2063" t="s">
        <v>398</v>
      </c>
      <c r="N2063" t="s">
        <v>879</v>
      </c>
      <c r="O2063">
        <v>2</v>
      </c>
      <c r="P2063" t="s">
        <v>306</v>
      </c>
      <c r="Q2063" s="164">
        <v>39825</v>
      </c>
      <c r="R2063" s="164">
        <v>40148</v>
      </c>
      <c r="S2063" s="164">
        <v>40148</v>
      </c>
      <c r="T2063" t="s">
        <v>880</v>
      </c>
      <c r="V2063" t="s">
        <v>5100</v>
      </c>
      <c r="W2063" t="s">
        <v>5101</v>
      </c>
      <c r="X2063" t="s">
        <v>5099</v>
      </c>
      <c r="Y2063" t="s">
        <v>5100</v>
      </c>
      <c r="Z2063" t="s">
        <v>5117</v>
      </c>
      <c r="AC2063" t="s">
        <v>341</v>
      </c>
      <c r="AD2063" s="176">
        <v>1.3</v>
      </c>
    </row>
    <row r="2064" spans="1:31" x14ac:dyDescent="0.35">
      <c r="A2064" t="s">
        <v>408</v>
      </c>
      <c r="B2064">
        <v>1162</v>
      </c>
      <c r="C2064" t="s">
        <v>4345</v>
      </c>
      <c r="D2064">
        <v>51007</v>
      </c>
      <c r="E2064" t="s">
        <v>5099</v>
      </c>
      <c r="F2064" t="s">
        <v>3812</v>
      </c>
      <c r="H2064">
        <v>2.6</v>
      </c>
      <c r="I2064">
        <v>2.2999999999999998</v>
      </c>
      <c r="K2064" t="s">
        <v>296</v>
      </c>
      <c r="L2064" t="s">
        <v>753</v>
      </c>
      <c r="M2064" t="s">
        <v>398</v>
      </c>
      <c r="N2064" t="s">
        <v>879</v>
      </c>
      <c r="O2064">
        <v>2</v>
      </c>
      <c r="P2064" t="s">
        <v>306</v>
      </c>
      <c r="Q2064" s="164">
        <v>35800</v>
      </c>
      <c r="R2064" s="164">
        <v>35916</v>
      </c>
      <c r="T2064" t="s">
        <v>880</v>
      </c>
      <c r="V2064" t="s">
        <v>5100</v>
      </c>
      <c r="W2064" t="s">
        <v>5101</v>
      </c>
      <c r="X2064" t="s">
        <v>5099</v>
      </c>
      <c r="Y2064" t="s">
        <v>5100</v>
      </c>
      <c r="Z2064" t="s">
        <v>5118</v>
      </c>
      <c r="AC2064" t="s">
        <v>341</v>
      </c>
      <c r="AD2064" s="176">
        <v>1.3</v>
      </c>
    </row>
    <row r="2065" spans="1:30" x14ac:dyDescent="0.35">
      <c r="A2065" t="s">
        <v>469</v>
      </c>
      <c r="B2065">
        <v>1033</v>
      </c>
      <c r="C2065" t="s">
        <v>5099</v>
      </c>
      <c r="D2065">
        <v>51007</v>
      </c>
      <c r="E2065" t="s">
        <v>5099</v>
      </c>
      <c r="F2065" t="s">
        <v>3812</v>
      </c>
      <c r="H2065">
        <v>2.6</v>
      </c>
      <c r="I2065">
        <v>2.2999999999999998</v>
      </c>
      <c r="K2065" t="s">
        <v>404</v>
      </c>
      <c r="L2065" t="s">
        <v>753</v>
      </c>
      <c r="M2065" t="s">
        <v>398</v>
      </c>
      <c r="N2065" t="s">
        <v>879</v>
      </c>
      <c r="O2065">
        <v>2</v>
      </c>
      <c r="P2065" t="s">
        <v>306</v>
      </c>
      <c r="Q2065" s="164">
        <v>37260</v>
      </c>
      <c r="R2065" s="164">
        <v>37347</v>
      </c>
      <c r="S2065" s="164">
        <v>37347</v>
      </c>
      <c r="T2065" t="s">
        <v>880</v>
      </c>
      <c r="V2065" t="s">
        <v>5100</v>
      </c>
      <c r="W2065" t="s">
        <v>5101</v>
      </c>
      <c r="X2065" t="s">
        <v>5099</v>
      </c>
      <c r="Y2065" t="s">
        <v>5100</v>
      </c>
      <c r="Z2065" t="s">
        <v>5119</v>
      </c>
      <c r="AC2065" t="s">
        <v>341</v>
      </c>
      <c r="AD2065" s="176">
        <v>1.3</v>
      </c>
    </row>
    <row r="2066" spans="1:30" x14ac:dyDescent="0.35">
      <c r="A2066" t="s">
        <v>469</v>
      </c>
      <c r="B2066">
        <v>1156</v>
      </c>
      <c r="C2066" t="s">
        <v>5099</v>
      </c>
      <c r="D2066">
        <v>51007</v>
      </c>
      <c r="E2066" t="s">
        <v>5099</v>
      </c>
      <c r="F2066" t="s">
        <v>3812</v>
      </c>
      <c r="H2066">
        <v>2.6</v>
      </c>
      <c r="I2066">
        <v>2.2999999999999998</v>
      </c>
      <c r="K2066" t="s">
        <v>296</v>
      </c>
      <c r="L2066" t="s">
        <v>753</v>
      </c>
      <c r="M2066" t="s">
        <v>398</v>
      </c>
      <c r="N2066" t="s">
        <v>879</v>
      </c>
      <c r="O2066">
        <v>2</v>
      </c>
      <c r="P2066" t="s">
        <v>306</v>
      </c>
      <c r="Q2066" t="s">
        <v>5120</v>
      </c>
      <c r="R2066" s="164">
        <v>37135</v>
      </c>
      <c r="T2066" t="s">
        <v>880</v>
      </c>
      <c r="V2066" t="s">
        <v>5100</v>
      </c>
      <c r="W2066" t="s">
        <v>5101</v>
      </c>
      <c r="X2066" t="s">
        <v>5099</v>
      </c>
      <c r="Y2066" t="s">
        <v>5100</v>
      </c>
      <c r="Z2066" t="s">
        <v>5121</v>
      </c>
      <c r="AC2066" t="s">
        <v>341</v>
      </c>
      <c r="AD2066" s="176">
        <v>1.3</v>
      </c>
    </row>
    <row r="2067" spans="1:30" x14ac:dyDescent="0.35">
      <c r="A2067" t="s">
        <v>324</v>
      </c>
      <c r="B2067">
        <v>1032</v>
      </c>
      <c r="C2067" t="s">
        <v>5122</v>
      </c>
      <c r="D2067">
        <v>51007</v>
      </c>
      <c r="E2067" t="s">
        <v>5099</v>
      </c>
      <c r="F2067" t="s">
        <v>3812</v>
      </c>
      <c r="H2067">
        <v>2.6</v>
      </c>
      <c r="I2067">
        <v>2.2999999999999998</v>
      </c>
      <c r="K2067" t="s">
        <v>404</v>
      </c>
      <c r="L2067" t="s">
        <v>753</v>
      </c>
      <c r="M2067" t="s">
        <v>398</v>
      </c>
      <c r="N2067" t="s">
        <v>879</v>
      </c>
      <c r="O2067">
        <v>2</v>
      </c>
      <c r="P2067" t="s">
        <v>306</v>
      </c>
      <c r="Q2067" s="164">
        <v>28495</v>
      </c>
      <c r="R2067" s="164">
        <v>28611</v>
      </c>
      <c r="S2067" s="164">
        <v>31138</v>
      </c>
      <c r="T2067" t="s">
        <v>880</v>
      </c>
      <c r="V2067" t="s">
        <v>5100</v>
      </c>
      <c r="W2067" t="s">
        <v>5101</v>
      </c>
      <c r="X2067" t="s">
        <v>5099</v>
      </c>
      <c r="Y2067" t="s">
        <v>5100</v>
      </c>
      <c r="Z2067" t="s">
        <v>5123</v>
      </c>
      <c r="AC2067" t="s">
        <v>341</v>
      </c>
      <c r="AD2067" s="176">
        <v>1.3</v>
      </c>
    </row>
    <row r="2068" spans="1:30" x14ac:dyDescent="0.35">
      <c r="A2068" t="s">
        <v>324</v>
      </c>
      <c r="B2068">
        <v>1033</v>
      </c>
      <c r="C2068" t="s">
        <v>5124</v>
      </c>
      <c r="D2068">
        <v>51007</v>
      </c>
      <c r="E2068" t="s">
        <v>5099</v>
      </c>
      <c r="F2068" t="s">
        <v>3812</v>
      </c>
      <c r="H2068">
        <v>2.6</v>
      </c>
      <c r="I2068">
        <v>2.2999999999999998</v>
      </c>
      <c r="K2068" t="s">
        <v>404</v>
      </c>
      <c r="L2068" t="s">
        <v>410</v>
      </c>
      <c r="M2068" t="s">
        <v>398</v>
      </c>
      <c r="N2068" t="s">
        <v>879</v>
      </c>
      <c r="O2068">
        <v>2</v>
      </c>
      <c r="P2068" t="s">
        <v>306</v>
      </c>
      <c r="Q2068" s="164">
        <v>31415</v>
      </c>
      <c r="R2068" s="164">
        <v>31472</v>
      </c>
      <c r="S2068" s="164">
        <v>31472</v>
      </c>
      <c r="T2068" t="s">
        <v>880</v>
      </c>
      <c r="V2068" t="s">
        <v>5100</v>
      </c>
      <c r="W2068" t="s">
        <v>5101</v>
      </c>
      <c r="X2068" t="s">
        <v>5099</v>
      </c>
      <c r="Y2068" t="s">
        <v>5100</v>
      </c>
      <c r="Z2068" t="s">
        <v>5125</v>
      </c>
      <c r="AC2068" t="s">
        <v>341</v>
      </c>
      <c r="AD2068" s="176">
        <v>1.3</v>
      </c>
    </row>
    <row r="2069" spans="1:30" x14ac:dyDescent="0.35">
      <c r="A2069" t="s">
        <v>324</v>
      </c>
      <c r="B2069">
        <v>1062</v>
      </c>
      <c r="C2069" t="s">
        <v>5099</v>
      </c>
      <c r="D2069">
        <v>51007</v>
      </c>
      <c r="E2069" t="s">
        <v>5099</v>
      </c>
      <c r="F2069" t="s">
        <v>3812</v>
      </c>
      <c r="H2069">
        <v>2.6</v>
      </c>
      <c r="I2069">
        <v>2.2999999999999998</v>
      </c>
      <c r="K2069" t="s">
        <v>404</v>
      </c>
      <c r="L2069" t="s">
        <v>753</v>
      </c>
      <c r="M2069" t="s">
        <v>398</v>
      </c>
      <c r="N2069" t="s">
        <v>879</v>
      </c>
      <c r="O2069">
        <v>2</v>
      </c>
      <c r="P2069" t="s">
        <v>306</v>
      </c>
      <c r="Q2069" s="164">
        <v>30690</v>
      </c>
      <c r="R2069" s="164">
        <v>30926</v>
      </c>
      <c r="S2069" s="164">
        <v>40787</v>
      </c>
      <c r="T2069" t="s">
        <v>880</v>
      </c>
      <c r="V2069" t="s">
        <v>5100</v>
      </c>
      <c r="W2069" t="s">
        <v>5101</v>
      </c>
      <c r="X2069" t="s">
        <v>5099</v>
      </c>
      <c r="Y2069" t="s">
        <v>5100</v>
      </c>
      <c r="Z2069" t="s">
        <v>5126</v>
      </c>
      <c r="AC2069" t="s">
        <v>341</v>
      </c>
      <c r="AD2069" s="176">
        <v>1.3</v>
      </c>
    </row>
    <row r="2070" spans="1:30" x14ac:dyDescent="0.35">
      <c r="A2070" t="s">
        <v>324</v>
      </c>
      <c r="B2070">
        <v>90001</v>
      </c>
      <c r="C2070" t="s">
        <v>5127</v>
      </c>
      <c r="D2070">
        <v>51007</v>
      </c>
      <c r="E2070" t="s">
        <v>5099</v>
      </c>
      <c r="F2070" t="s">
        <v>3812</v>
      </c>
      <c r="H2070">
        <v>2.6</v>
      </c>
      <c r="I2070">
        <v>2.2999999999999998</v>
      </c>
      <c r="K2070" t="s">
        <v>404</v>
      </c>
      <c r="L2070" t="s">
        <v>410</v>
      </c>
      <c r="M2070" t="s">
        <v>398</v>
      </c>
      <c r="N2070" t="s">
        <v>879</v>
      </c>
      <c r="O2070">
        <v>2</v>
      </c>
      <c r="P2070" t="s">
        <v>306</v>
      </c>
      <c r="Q2070" t="s">
        <v>5128</v>
      </c>
      <c r="R2070" s="164">
        <v>39192</v>
      </c>
      <c r="S2070" s="164">
        <v>39192</v>
      </c>
      <c r="T2070" t="s">
        <v>880</v>
      </c>
      <c r="V2070" t="s">
        <v>5100</v>
      </c>
      <c r="W2070" t="s">
        <v>5101</v>
      </c>
      <c r="X2070" t="s">
        <v>5099</v>
      </c>
      <c r="Y2070" t="s">
        <v>5100</v>
      </c>
      <c r="Z2070" t="s">
        <v>5129</v>
      </c>
      <c r="AC2070" t="s">
        <v>341</v>
      </c>
      <c r="AD2070" s="176">
        <v>1.3</v>
      </c>
    </row>
    <row r="2071" spans="1:30" x14ac:dyDescent="0.35">
      <c r="A2071" t="s">
        <v>309</v>
      </c>
      <c r="B2071">
        <v>1031</v>
      </c>
      <c r="C2071" t="s">
        <v>5099</v>
      </c>
      <c r="D2071">
        <v>51007</v>
      </c>
      <c r="E2071" t="s">
        <v>5099</v>
      </c>
      <c r="F2071" t="s">
        <v>3812</v>
      </c>
      <c r="H2071">
        <v>2.6</v>
      </c>
      <c r="I2071">
        <v>2.2999999999999998</v>
      </c>
      <c r="K2071" t="s">
        <v>296</v>
      </c>
      <c r="L2071" t="s">
        <v>753</v>
      </c>
      <c r="M2071" t="s">
        <v>398</v>
      </c>
      <c r="N2071" t="s">
        <v>879</v>
      </c>
      <c r="O2071">
        <v>2</v>
      </c>
      <c r="P2071" t="s">
        <v>306</v>
      </c>
      <c r="Q2071" t="s">
        <v>5130</v>
      </c>
      <c r="R2071" s="164">
        <v>34753</v>
      </c>
      <c r="T2071" t="s">
        <v>880</v>
      </c>
      <c r="V2071" t="s">
        <v>5100</v>
      </c>
      <c r="W2071" t="s">
        <v>5101</v>
      </c>
      <c r="X2071" t="s">
        <v>5099</v>
      </c>
      <c r="Y2071" t="s">
        <v>5100</v>
      </c>
      <c r="Z2071" t="s">
        <v>5131</v>
      </c>
      <c r="AC2071" t="s">
        <v>341</v>
      </c>
      <c r="AD2071" s="176">
        <v>1.3</v>
      </c>
    </row>
    <row r="2072" spans="1:30" x14ac:dyDescent="0.35">
      <c r="A2072" t="s">
        <v>309</v>
      </c>
      <c r="B2072">
        <v>1129</v>
      </c>
      <c r="C2072" t="s">
        <v>5132</v>
      </c>
      <c r="D2072">
        <v>51007</v>
      </c>
      <c r="E2072" t="s">
        <v>5099</v>
      </c>
      <c r="F2072" t="s">
        <v>3812</v>
      </c>
      <c r="H2072">
        <v>2.6</v>
      </c>
      <c r="I2072">
        <v>2.2999999999999998</v>
      </c>
      <c r="K2072" t="s">
        <v>296</v>
      </c>
      <c r="L2072" t="s">
        <v>753</v>
      </c>
      <c r="M2072" t="s">
        <v>398</v>
      </c>
      <c r="N2072" t="s">
        <v>879</v>
      </c>
      <c r="O2072">
        <v>2</v>
      </c>
      <c r="P2072" t="s">
        <v>306</v>
      </c>
      <c r="Q2072" t="s">
        <v>5133</v>
      </c>
      <c r="R2072" s="164">
        <v>37135</v>
      </c>
      <c r="T2072" t="s">
        <v>880</v>
      </c>
      <c r="V2072" t="s">
        <v>5100</v>
      </c>
      <c r="W2072" t="s">
        <v>5101</v>
      </c>
      <c r="X2072" t="s">
        <v>5099</v>
      </c>
      <c r="Y2072" t="s">
        <v>5100</v>
      </c>
      <c r="Z2072" t="s">
        <v>5134</v>
      </c>
      <c r="AC2072" t="s">
        <v>341</v>
      </c>
      <c r="AD2072" s="176">
        <v>1.3</v>
      </c>
    </row>
    <row r="2073" spans="1:30" x14ac:dyDescent="0.35">
      <c r="A2073" t="s">
        <v>476</v>
      </c>
      <c r="B2073">
        <v>1057</v>
      </c>
      <c r="C2073" t="s">
        <v>5135</v>
      </c>
      <c r="D2073">
        <v>51007</v>
      </c>
      <c r="E2073" t="s">
        <v>5099</v>
      </c>
      <c r="F2073" t="s">
        <v>3812</v>
      </c>
      <c r="H2073">
        <v>2.6</v>
      </c>
      <c r="I2073">
        <v>2.2999999999999998</v>
      </c>
      <c r="K2073" t="s">
        <v>404</v>
      </c>
      <c r="L2073" t="s">
        <v>410</v>
      </c>
      <c r="M2073" t="s">
        <v>398</v>
      </c>
      <c r="N2073" t="s">
        <v>879</v>
      </c>
      <c r="O2073">
        <v>2</v>
      </c>
      <c r="P2073" t="s">
        <v>306</v>
      </c>
      <c r="Q2073" s="164">
        <v>29739</v>
      </c>
      <c r="R2073" s="164">
        <v>29623</v>
      </c>
      <c r="S2073" s="164">
        <v>29623</v>
      </c>
      <c r="T2073" t="s">
        <v>880</v>
      </c>
      <c r="V2073" t="s">
        <v>5100</v>
      </c>
      <c r="W2073" t="s">
        <v>5101</v>
      </c>
      <c r="X2073" t="s">
        <v>5099</v>
      </c>
      <c r="Y2073" t="s">
        <v>5100</v>
      </c>
      <c r="Z2073" t="s">
        <v>5136</v>
      </c>
      <c r="AC2073" t="s">
        <v>341</v>
      </c>
      <c r="AD2073" s="176">
        <v>1.3</v>
      </c>
    </row>
    <row r="2074" spans="1:30" x14ac:dyDescent="0.35">
      <c r="A2074" t="s">
        <v>476</v>
      </c>
      <c r="B2074">
        <v>1058</v>
      </c>
      <c r="C2074" t="s">
        <v>5137</v>
      </c>
      <c r="D2074">
        <v>51007</v>
      </c>
      <c r="E2074" t="s">
        <v>5099</v>
      </c>
      <c r="F2074" t="s">
        <v>3812</v>
      </c>
      <c r="H2074">
        <v>2.6</v>
      </c>
      <c r="I2074">
        <v>2.2999999999999998</v>
      </c>
      <c r="K2074" t="s">
        <v>404</v>
      </c>
      <c r="L2074" t="s">
        <v>410</v>
      </c>
      <c r="M2074" t="s">
        <v>398</v>
      </c>
      <c r="N2074" t="s">
        <v>879</v>
      </c>
      <c r="O2074">
        <v>2</v>
      </c>
      <c r="P2074" t="s">
        <v>306</v>
      </c>
      <c r="Q2074" s="164">
        <v>29739</v>
      </c>
      <c r="R2074" s="164">
        <v>29623</v>
      </c>
      <c r="S2074" s="164">
        <v>29623</v>
      </c>
      <c r="T2074" t="s">
        <v>880</v>
      </c>
      <c r="V2074" t="s">
        <v>5100</v>
      </c>
      <c r="W2074" t="s">
        <v>5101</v>
      </c>
      <c r="X2074" t="s">
        <v>5099</v>
      </c>
      <c r="Y2074" t="s">
        <v>5100</v>
      </c>
      <c r="Z2074" t="s">
        <v>5138</v>
      </c>
      <c r="AC2074" t="s">
        <v>341</v>
      </c>
      <c r="AD2074" s="176">
        <v>1.3</v>
      </c>
    </row>
    <row r="2075" spans="1:30" x14ac:dyDescent="0.35">
      <c r="A2075" t="s">
        <v>476</v>
      </c>
      <c r="B2075">
        <v>1064</v>
      </c>
      <c r="C2075" t="s">
        <v>5139</v>
      </c>
      <c r="D2075">
        <v>51007</v>
      </c>
      <c r="E2075" t="s">
        <v>5099</v>
      </c>
      <c r="F2075" t="s">
        <v>3812</v>
      </c>
      <c r="H2075">
        <v>2.6</v>
      </c>
      <c r="I2075">
        <v>2.2999999999999998</v>
      </c>
      <c r="K2075" t="s">
        <v>404</v>
      </c>
      <c r="L2075" t="s">
        <v>410</v>
      </c>
      <c r="M2075" t="s">
        <v>398</v>
      </c>
      <c r="N2075" t="s">
        <v>879</v>
      </c>
      <c r="O2075">
        <v>2</v>
      </c>
      <c r="P2075" t="s">
        <v>306</v>
      </c>
      <c r="Q2075" s="164">
        <v>41978</v>
      </c>
      <c r="R2075" s="164">
        <v>41771</v>
      </c>
      <c r="S2075" s="164">
        <v>41883</v>
      </c>
      <c r="T2075" t="s">
        <v>880</v>
      </c>
      <c r="V2075" t="s">
        <v>5100</v>
      </c>
      <c r="W2075" t="s">
        <v>5101</v>
      </c>
      <c r="X2075" t="s">
        <v>5099</v>
      </c>
      <c r="Y2075" t="s">
        <v>5100</v>
      </c>
      <c r="Z2075" t="s">
        <v>5140</v>
      </c>
      <c r="AC2075" t="s">
        <v>341</v>
      </c>
      <c r="AD2075" s="176">
        <v>1.3</v>
      </c>
    </row>
    <row r="2076" spans="1:30" x14ac:dyDescent="0.35">
      <c r="A2076" t="s">
        <v>476</v>
      </c>
      <c r="B2076">
        <v>1157</v>
      </c>
      <c r="C2076" t="s">
        <v>5141</v>
      </c>
      <c r="D2076">
        <v>51007</v>
      </c>
      <c r="E2076" t="s">
        <v>5099</v>
      </c>
      <c r="F2076" t="s">
        <v>3812</v>
      </c>
      <c r="H2076">
        <v>2.6</v>
      </c>
      <c r="I2076">
        <v>2.2999999999999998</v>
      </c>
      <c r="K2076" t="s">
        <v>404</v>
      </c>
      <c r="L2076" t="s">
        <v>4257</v>
      </c>
      <c r="M2076" t="s">
        <v>398</v>
      </c>
      <c r="N2076" t="s">
        <v>879</v>
      </c>
      <c r="O2076">
        <v>2</v>
      </c>
      <c r="P2076" t="s">
        <v>306</v>
      </c>
      <c r="Q2076" s="164">
        <v>34343</v>
      </c>
      <c r="R2076" s="164">
        <v>34578</v>
      </c>
      <c r="S2076" s="164">
        <v>38231</v>
      </c>
      <c r="T2076" t="s">
        <v>880</v>
      </c>
      <c r="V2076" t="s">
        <v>5100</v>
      </c>
      <c r="W2076" t="s">
        <v>5101</v>
      </c>
      <c r="X2076" t="s">
        <v>5099</v>
      </c>
      <c r="Y2076" t="s">
        <v>5100</v>
      </c>
      <c r="Z2076" t="s">
        <v>5142</v>
      </c>
      <c r="AC2076" t="s">
        <v>341</v>
      </c>
      <c r="AD2076" s="176">
        <v>1.3</v>
      </c>
    </row>
    <row r="2077" spans="1:30" x14ac:dyDescent="0.35">
      <c r="A2077" t="s">
        <v>476</v>
      </c>
      <c r="B2077">
        <v>1211</v>
      </c>
      <c r="C2077" t="s">
        <v>5099</v>
      </c>
      <c r="D2077">
        <v>51007</v>
      </c>
      <c r="E2077" t="s">
        <v>5099</v>
      </c>
      <c r="F2077" t="s">
        <v>3812</v>
      </c>
      <c r="H2077">
        <v>2.6</v>
      </c>
      <c r="I2077">
        <v>2.2999999999999998</v>
      </c>
      <c r="K2077" t="s">
        <v>404</v>
      </c>
      <c r="L2077" t="s">
        <v>4319</v>
      </c>
      <c r="M2077" t="s">
        <v>398</v>
      </c>
      <c r="N2077" t="s">
        <v>879</v>
      </c>
      <c r="O2077">
        <v>2</v>
      </c>
      <c r="P2077" t="s">
        <v>306</v>
      </c>
      <c r="Q2077" s="164">
        <v>36169</v>
      </c>
      <c r="R2077" s="164">
        <v>36404</v>
      </c>
      <c r="S2077" s="164">
        <v>43374</v>
      </c>
      <c r="T2077" t="s">
        <v>880</v>
      </c>
      <c r="V2077" t="s">
        <v>5100</v>
      </c>
      <c r="W2077" t="s">
        <v>5101</v>
      </c>
      <c r="X2077" t="s">
        <v>5099</v>
      </c>
      <c r="Y2077" t="s">
        <v>5100</v>
      </c>
      <c r="Z2077" t="s">
        <v>5143</v>
      </c>
      <c r="AC2077" t="s">
        <v>341</v>
      </c>
      <c r="AD2077" s="176">
        <v>1.3</v>
      </c>
    </row>
    <row r="2078" spans="1:30" x14ac:dyDescent="0.35">
      <c r="A2078" t="s">
        <v>476</v>
      </c>
      <c r="B2078">
        <v>1221</v>
      </c>
      <c r="C2078" t="s">
        <v>5109</v>
      </c>
      <c r="D2078">
        <v>51007</v>
      </c>
      <c r="E2078" t="s">
        <v>5099</v>
      </c>
      <c r="F2078" t="s">
        <v>3812</v>
      </c>
      <c r="H2078">
        <v>2.6</v>
      </c>
      <c r="I2078">
        <v>2.2999999999999998</v>
      </c>
      <c r="K2078" t="s">
        <v>296</v>
      </c>
      <c r="L2078" t="s">
        <v>640</v>
      </c>
      <c r="M2078" t="s">
        <v>398</v>
      </c>
      <c r="N2078" t="s">
        <v>879</v>
      </c>
      <c r="O2078">
        <v>2</v>
      </c>
      <c r="P2078" t="s">
        <v>306</v>
      </c>
      <c r="Q2078" t="s">
        <v>1499</v>
      </c>
      <c r="R2078" s="164">
        <v>37135</v>
      </c>
      <c r="T2078" t="s">
        <v>880</v>
      </c>
      <c r="V2078" t="s">
        <v>5100</v>
      </c>
      <c r="W2078" t="s">
        <v>5101</v>
      </c>
      <c r="X2078" t="s">
        <v>5099</v>
      </c>
      <c r="Y2078" t="s">
        <v>5100</v>
      </c>
      <c r="Z2078" t="s">
        <v>5144</v>
      </c>
      <c r="AC2078" t="s">
        <v>341</v>
      </c>
      <c r="AD2078" s="176">
        <v>1.3</v>
      </c>
    </row>
    <row r="2079" spans="1:30" x14ac:dyDescent="0.35">
      <c r="A2079" t="s">
        <v>476</v>
      </c>
      <c r="B2079">
        <v>1255</v>
      </c>
      <c r="C2079" t="s">
        <v>5145</v>
      </c>
      <c r="D2079">
        <v>51007</v>
      </c>
      <c r="E2079" t="s">
        <v>5099</v>
      </c>
      <c r="F2079" t="s">
        <v>3812</v>
      </c>
      <c r="H2079">
        <v>2.6</v>
      </c>
      <c r="I2079">
        <v>2.2999999999999998</v>
      </c>
      <c r="K2079" t="s">
        <v>296</v>
      </c>
      <c r="L2079" t="s">
        <v>640</v>
      </c>
      <c r="M2079" t="s">
        <v>398</v>
      </c>
      <c r="N2079" t="s">
        <v>879</v>
      </c>
      <c r="O2079">
        <v>2</v>
      </c>
      <c r="P2079" t="s">
        <v>306</v>
      </c>
      <c r="Q2079" t="s">
        <v>935</v>
      </c>
      <c r="R2079" s="164">
        <v>39326</v>
      </c>
      <c r="T2079" t="s">
        <v>880</v>
      </c>
      <c r="V2079" t="s">
        <v>5100</v>
      </c>
      <c r="W2079" t="s">
        <v>5101</v>
      </c>
      <c r="X2079" t="s">
        <v>5099</v>
      </c>
      <c r="Y2079" t="s">
        <v>5100</v>
      </c>
      <c r="Z2079" t="s">
        <v>5146</v>
      </c>
      <c r="AA2079" t="s">
        <v>295</v>
      </c>
      <c r="AC2079" t="s">
        <v>341</v>
      </c>
      <c r="AD2079" s="176">
        <v>1.3</v>
      </c>
    </row>
    <row r="2080" spans="1:30" x14ac:dyDescent="0.35">
      <c r="A2080" t="s">
        <v>476</v>
      </c>
      <c r="B2080">
        <v>1371</v>
      </c>
      <c r="C2080" t="s">
        <v>5147</v>
      </c>
      <c r="D2080">
        <v>51007</v>
      </c>
      <c r="E2080" t="s">
        <v>5099</v>
      </c>
      <c r="F2080" t="s">
        <v>3812</v>
      </c>
      <c r="G2080" s="163">
        <v>2720.52</v>
      </c>
      <c r="H2080">
        <v>2.6</v>
      </c>
      <c r="I2080">
        <v>2.2999999999999998</v>
      </c>
      <c r="J2080" t="s">
        <v>1</v>
      </c>
      <c r="K2080" t="s">
        <v>296</v>
      </c>
      <c r="L2080" t="s">
        <v>753</v>
      </c>
      <c r="M2080" t="s">
        <v>398</v>
      </c>
      <c r="N2080" t="s">
        <v>879</v>
      </c>
      <c r="O2080">
        <v>2</v>
      </c>
      <c r="P2080" t="s">
        <v>306</v>
      </c>
      <c r="Q2080" s="164">
        <v>43893</v>
      </c>
      <c r="R2080" s="164">
        <v>44075</v>
      </c>
      <c r="T2080" t="s">
        <v>880</v>
      </c>
      <c r="V2080" t="s">
        <v>5100</v>
      </c>
      <c r="W2080" t="s">
        <v>5101</v>
      </c>
      <c r="X2080" t="s">
        <v>5099</v>
      </c>
      <c r="Y2080" t="s">
        <v>5100</v>
      </c>
      <c r="Z2080" t="s">
        <v>5148</v>
      </c>
      <c r="AA2080" t="s">
        <v>295</v>
      </c>
      <c r="AB2080" s="164">
        <v>44008</v>
      </c>
      <c r="AC2080" t="s">
        <v>341</v>
      </c>
      <c r="AD2080" s="176">
        <v>1.3</v>
      </c>
    </row>
    <row r="2081" spans="1:30" x14ac:dyDescent="0.35">
      <c r="A2081" t="s">
        <v>482</v>
      </c>
      <c r="B2081">
        <v>1035</v>
      </c>
      <c r="C2081" t="s">
        <v>5099</v>
      </c>
      <c r="D2081">
        <v>51007</v>
      </c>
      <c r="E2081" t="s">
        <v>5099</v>
      </c>
      <c r="F2081" t="s">
        <v>3812</v>
      </c>
      <c r="H2081">
        <v>2.6</v>
      </c>
      <c r="I2081">
        <v>2.2999999999999998</v>
      </c>
      <c r="K2081" t="s">
        <v>404</v>
      </c>
      <c r="L2081" t="s">
        <v>753</v>
      </c>
      <c r="M2081" t="s">
        <v>398</v>
      </c>
      <c r="N2081" t="s">
        <v>879</v>
      </c>
      <c r="O2081">
        <v>2</v>
      </c>
      <c r="P2081" t="s">
        <v>306</v>
      </c>
      <c r="Q2081" s="164">
        <v>37995</v>
      </c>
      <c r="R2081" s="164">
        <v>38231</v>
      </c>
      <c r="S2081" s="164">
        <v>38231</v>
      </c>
      <c r="T2081" t="s">
        <v>880</v>
      </c>
      <c r="V2081" t="s">
        <v>5100</v>
      </c>
      <c r="W2081" t="s">
        <v>5101</v>
      </c>
      <c r="X2081" t="s">
        <v>5099</v>
      </c>
      <c r="Y2081" t="s">
        <v>5100</v>
      </c>
      <c r="Z2081" t="s">
        <v>5149</v>
      </c>
      <c r="AC2081" t="s">
        <v>341</v>
      </c>
      <c r="AD2081" s="176">
        <v>1.3</v>
      </c>
    </row>
    <row r="2082" spans="1:30" x14ac:dyDescent="0.35">
      <c r="A2082" t="s">
        <v>482</v>
      </c>
      <c r="B2082">
        <v>90006</v>
      </c>
      <c r="C2082" t="s">
        <v>5127</v>
      </c>
      <c r="D2082">
        <v>51007</v>
      </c>
      <c r="E2082" t="s">
        <v>5099</v>
      </c>
      <c r="F2082" t="s">
        <v>3812</v>
      </c>
      <c r="H2082">
        <v>2.6</v>
      </c>
      <c r="I2082">
        <v>2.2999999999999998</v>
      </c>
      <c r="K2082" t="s">
        <v>404</v>
      </c>
      <c r="L2082" t="s">
        <v>410</v>
      </c>
      <c r="M2082" t="s">
        <v>398</v>
      </c>
      <c r="N2082" t="s">
        <v>879</v>
      </c>
      <c r="O2082">
        <v>2</v>
      </c>
      <c r="P2082" t="s">
        <v>306</v>
      </c>
      <c r="Q2082" t="s">
        <v>1154</v>
      </c>
      <c r="R2082" s="164">
        <v>39189</v>
      </c>
      <c r="S2082" s="164">
        <v>39189</v>
      </c>
      <c r="T2082" t="s">
        <v>880</v>
      </c>
      <c r="V2082" t="s">
        <v>5100</v>
      </c>
      <c r="W2082" t="s">
        <v>5101</v>
      </c>
      <c r="X2082" t="s">
        <v>5099</v>
      </c>
      <c r="Y2082" t="s">
        <v>5100</v>
      </c>
      <c r="Z2082" t="s">
        <v>5150</v>
      </c>
      <c r="AC2082" t="s">
        <v>341</v>
      </c>
      <c r="AD2082" s="176">
        <v>1.3</v>
      </c>
    </row>
    <row r="2083" spans="1:30" x14ac:dyDescent="0.35">
      <c r="A2083" t="s">
        <v>432</v>
      </c>
      <c r="B2083">
        <v>1136</v>
      </c>
      <c r="C2083" t="s">
        <v>5151</v>
      </c>
      <c r="D2083">
        <v>51007</v>
      </c>
      <c r="E2083" t="s">
        <v>5099</v>
      </c>
      <c r="F2083" t="s">
        <v>3812</v>
      </c>
      <c r="H2083">
        <v>2.6</v>
      </c>
      <c r="I2083">
        <v>2.2999999999999998</v>
      </c>
      <c r="K2083" t="s">
        <v>404</v>
      </c>
      <c r="L2083" t="s">
        <v>5152</v>
      </c>
      <c r="M2083" t="s">
        <v>398</v>
      </c>
      <c r="N2083" t="s">
        <v>879</v>
      </c>
      <c r="O2083">
        <v>2</v>
      </c>
      <c r="P2083" t="s">
        <v>306</v>
      </c>
      <c r="Q2083" s="164">
        <v>31786</v>
      </c>
      <c r="R2083" s="164">
        <v>32021</v>
      </c>
      <c r="S2083" s="164">
        <v>38231</v>
      </c>
      <c r="T2083" t="s">
        <v>880</v>
      </c>
      <c r="V2083" t="s">
        <v>5100</v>
      </c>
      <c r="W2083" t="s">
        <v>5101</v>
      </c>
      <c r="X2083" t="s">
        <v>5099</v>
      </c>
      <c r="Y2083" t="s">
        <v>5100</v>
      </c>
      <c r="Z2083" t="s">
        <v>5153</v>
      </c>
      <c r="AC2083" t="s">
        <v>341</v>
      </c>
      <c r="AD2083" s="176">
        <v>1.3</v>
      </c>
    </row>
    <row r="2084" spans="1:30" x14ac:dyDescent="0.35">
      <c r="A2084" t="s">
        <v>432</v>
      </c>
      <c r="B2084">
        <v>1139</v>
      </c>
      <c r="C2084" t="s">
        <v>5154</v>
      </c>
      <c r="D2084">
        <v>51007</v>
      </c>
      <c r="E2084" t="s">
        <v>5099</v>
      </c>
      <c r="F2084" t="s">
        <v>3812</v>
      </c>
      <c r="H2084">
        <v>2.6</v>
      </c>
      <c r="I2084">
        <v>2.2999999999999998</v>
      </c>
      <c r="K2084" t="s">
        <v>404</v>
      </c>
      <c r="L2084" t="s">
        <v>753</v>
      </c>
      <c r="M2084" t="s">
        <v>398</v>
      </c>
      <c r="N2084" t="s">
        <v>879</v>
      </c>
      <c r="O2084">
        <v>2</v>
      </c>
      <c r="P2084" t="s">
        <v>306</v>
      </c>
      <c r="Q2084" s="164">
        <v>32151</v>
      </c>
      <c r="R2084" s="164">
        <v>32387</v>
      </c>
      <c r="S2084" s="164">
        <v>40148</v>
      </c>
      <c r="T2084" t="s">
        <v>880</v>
      </c>
      <c r="V2084" t="s">
        <v>5100</v>
      </c>
      <c r="W2084" t="s">
        <v>5101</v>
      </c>
      <c r="X2084" t="s">
        <v>5099</v>
      </c>
      <c r="Y2084" t="s">
        <v>5100</v>
      </c>
      <c r="Z2084" t="s">
        <v>5155</v>
      </c>
      <c r="AC2084" t="s">
        <v>341</v>
      </c>
      <c r="AD2084" s="176">
        <v>1.3</v>
      </c>
    </row>
    <row r="2085" spans="1:30" x14ac:dyDescent="0.35">
      <c r="A2085" t="s">
        <v>432</v>
      </c>
      <c r="B2085">
        <v>1157</v>
      </c>
      <c r="C2085" t="s">
        <v>5156</v>
      </c>
      <c r="D2085">
        <v>51007</v>
      </c>
      <c r="E2085" t="s">
        <v>5099</v>
      </c>
      <c r="F2085" t="s">
        <v>3812</v>
      </c>
      <c r="H2085">
        <v>2.6</v>
      </c>
      <c r="I2085">
        <v>2.2999999999999998</v>
      </c>
      <c r="K2085" t="s">
        <v>404</v>
      </c>
      <c r="L2085" t="s">
        <v>753</v>
      </c>
      <c r="M2085" t="s">
        <v>398</v>
      </c>
      <c r="N2085" t="s">
        <v>879</v>
      </c>
      <c r="O2085">
        <v>2</v>
      </c>
      <c r="P2085" t="s">
        <v>306</v>
      </c>
      <c r="Q2085" s="164">
        <v>33978</v>
      </c>
      <c r="R2085" s="164">
        <v>34213</v>
      </c>
      <c r="S2085" s="164">
        <v>38231</v>
      </c>
      <c r="T2085" t="s">
        <v>880</v>
      </c>
      <c r="V2085" t="s">
        <v>5100</v>
      </c>
      <c r="W2085" t="s">
        <v>5101</v>
      </c>
      <c r="X2085" t="s">
        <v>5099</v>
      </c>
      <c r="Y2085" t="s">
        <v>5100</v>
      </c>
      <c r="Z2085" t="s">
        <v>5157</v>
      </c>
      <c r="AC2085" t="s">
        <v>341</v>
      </c>
      <c r="AD2085" s="176">
        <v>1.3</v>
      </c>
    </row>
    <row r="2086" spans="1:30" x14ac:dyDescent="0.35">
      <c r="A2086" t="s">
        <v>584</v>
      </c>
      <c r="B2086">
        <v>1111</v>
      </c>
      <c r="C2086" t="s">
        <v>5124</v>
      </c>
      <c r="D2086">
        <v>51007</v>
      </c>
      <c r="E2086" t="s">
        <v>5099</v>
      </c>
      <c r="F2086" t="s">
        <v>3812</v>
      </c>
      <c r="H2086">
        <v>2.6</v>
      </c>
      <c r="I2086">
        <v>2.2999999999999998</v>
      </c>
      <c r="K2086" t="s">
        <v>404</v>
      </c>
      <c r="L2086" t="s">
        <v>753</v>
      </c>
      <c r="M2086" t="s">
        <v>398</v>
      </c>
      <c r="N2086" t="s">
        <v>879</v>
      </c>
      <c r="O2086">
        <v>2</v>
      </c>
      <c r="P2086" t="s">
        <v>306</v>
      </c>
      <c r="Q2086" s="164">
        <v>36714</v>
      </c>
      <c r="R2086" s="164">
        <v>36714</v>
      </c>
      <c r="S2086" s="164">
        <v>37408</v>
      </c>
      <c r="T2086" t="s">
        <v>880</v>
      </c>
      <c r="V2086" t="s">
        <v>5100</v>
      </c>
      <c r="W2086" t="s">
        <v>5101</v>
      </c>
      <c r="X2086" t="s">
        <v>5099</v>
      </c>
      <c r="Y2086" t="s">
        <v>5100</v>
      </c>
      <c r="Z2086" t="s">
        <v>5158</v>
      </c>
      <c r="AC2086" t="s">
        <v>341</v>
      </c>
      <c r="AD2086" s="176">
        <v>1.3</v>
      </c>
    </row>
    <row r="2087" spans="1:30" x14ac:dyDescent="0.35">
      <c r="A2087" t="s">
        <v>584</v>
      </c>
      <c r="B2087">
        <v>1252</v>
      </c>
      <c r="C2087" t="s">
        <v>5099</v>
      </c>
      <c r="D2087">
        <v>51007</v>
      </c>
      <c r="E2087" t="s">
        <v>5099</v>
      </c>
      <c r="F2087" t="s">
        <v>3812</v>
      </c>
      <c r="H2087">
        <v>2.6</v>
      </c>
      <c r="I2087">
        <v>2.2999999999999998</v>
      </c>
      <c r="K2087" t="s">
        <v>296</v>
      </c>
      <c r="L2087" t="s">
        <v>4319</v>
      </c>
      <c r="M2087" t="s">
        <v>398</v>
      </c>
      <c r="N2087" t="s">
        <v>879</v>
      </c>
      <c r="O2087">
        <v>2</v>
      </c>
      <c r="P2087" t="s">
        <v>306</v>
      </c>
      <c r="Q2087" s="164">
        <v>36169</v>
      </c>
      <c r="R2087" s="164">
        <v>36404</v>
      </c>
      <c r="T2087" t="s">
        <v>880</v>
      </c>
      <c r="V2087" t="s">
        <v>5100</v>
      </c>
      <c r="W2087" t="s">
        <v>5101</v>
      </c>
      <c r="X2087" t="s">
        <v>5099</v>
      </c>
      <c r="Y2087" t="s">
        <v>5100</v>
      </c>
      <c r="Z2087" t="s">
        <v>5159</v>
      </c>
      <c r="AC2087" t="s">
        <v>341</v>
      </c>
      <c r="AD2087" s="176">
        <v>1.3</v>
      </c>
    </row>
    <row r="2088" spans="1:30" x14ac:dyDescent="0.35">
      <c r="A2088" t="s">
        <v>434</v>
      </c>
      <c r="B2088">
        <v>1017</v>
      </c>
      <c r="C2088" t="s">
        <v>5099</v>
      </c>
      <c r="D2088">
        <v>51007</v>
      </c>
      <c r="E2088" t="s">
        <v>5099</v>
      </c>
      <c r="F2088" t="s">
        <v>3812</v>
      </c>
      <c r="H2088">
        <v>2.6</v>
      </c>
      <c r="I2088">
        <v>2.2999999999999998</v>
      </c>
      <c r="K2088" t="s">
        <v>404</v>
      </c>
      <c r="L2088" t="s">
        <v>410</v>
      </c>
      <c r="M2088" t="s">
        <v>398</v>
      </c>
      <c r="N2088" t="s">
        <v>879</v>
      </c>
      <c r="O2088">
        <v>2</v>
      </c>
      <c r="P2088" t="s">
        <v>306</v>
      </c>
      <c r="Q2088" s="164">
        <v>37995</v>
      </c>
      <c r="R2088" s="164">
        <v>38231</v>
      </c>
      <c r="S2088" s="164">
        <v>38231</v>
      </c>
      <c r="T2088" t="s">
        <v>880</v>
      </c>
      <c r="V2088" t="s">
        <v>5100</v>
      </c>
      <c r="W2088" t="s">
        <v>5101</v>
      </c>
      <c r="X2088" t="s">
        <v>5099</v>
      </c>
      <c r="Y2088" t="s">
        <v>5100</v>
      </c>
      <c r="Z2088" t="s">
        <v>5160</v>
      </c>
      <c r="AC2088" t="s">
        <v>341</v>
      </c>
      <c r="AD2088" s="176">
        <v>1.3</v>
      </c>
    </row>
    <row r="2089" spans="1:30" x14ac:dyDescent="0.35">
      <c r="A2089" t="s">
        <v>434</v>
      </c>
      <c r="B2089">
        <v>1081</v>
      </c>
      <c r="C2089" t="s">
        <v>5099</v>
      </c>
      <c r="D2089">
        <v>51007</v>
      </c>
      <c r="E2089" t="s">
        <v>5099</v>
      </c>
      <c r="F2089" t="s">
        <v>3812</v>
      </c>
      <c r="H2089">
        <v>2.6</v>
      </c>
      <c r="I2089">
        <v>2.2999999999999998</v>
      </c>
      <c r="K2089" t="s">
        <v>404</v>
      </c>
      <c r="L2089" t="s">
        <v>4319</v>
      </c>
      <c r="M2089" t="s">
        <v>398</v>
      </c>
      <c r="N2089" t="s">
        <v>879</v>
      </c>
      <c r="O2089">
        <v>2</v>
      </c>
      <c r="P2089" t="s">
        <v>306</v>
      </c>
      <c r="Q2089" s="164">
        <v>36169</v>
      </c>
      <c r="R2089" s="164">
        <v>36404</v>
      </c>
      <c r="S2089" s="164">
        <v>40148</v>
      </c>
      <c r="T2089" t="s">
        <v>880</v>
      </c>
      <c r="V2089" t="s">
        <v>5100</v>
      </c>
      <c r="W2089" t="s">
        <v>5101</v>
      </c>
      <c r="X2089" t="s">
        <v>5099</v>
      </c>
      <c r="Y2089" t="s">
        <v>5100</v>
      </c>
      <c r="Z2089" t="s">
        <v>5161</v>
      </c>
      <c r="AC2089" t="s">
        <v>341</v>
      </c>
      <c r="AD2089" s="176">
        <v>1.3</v>
      </c>
    </row>
    <row r="2090" spans="1:30" x14ac:dyDescent="0.35">
      <c r="A2090" t="s">
        <v>403</v>
      </c>
      <c r="B2090">
        <v>1029</v>
      </c>
      <c r="C2090" t="s">
        <v>5099</v>
      </c>
      <c r="D2090">
        <v>51007</v>
      </c>
      <c r="E2090" t="s">
        <v>5099</v>
      </c>
      <c r="F2090" t="s">
        <v>3812</v>
      </c>
      <c r="H2090">
        <v>2.6</v>
      </c>
      <c r="I2090">
        <v>2.2999999999999998</v>
      </c>
      <c r="K2090" t="s">
        <v>404</v>
      </c>
      <c r="L2090" t="s">
        <v>753</v>
      </c>
      <c r="M2090" t="s">
        <v>398</v>
      </c>
      <c r="N2090" t="s">
        <v>879</v>
      </c>
      <c r="O2090">
        <v>2</v>
      </c>
      <c r="P2090" t="s">
        <v>306</v>
      </c>
      <c r="Q2090" s="164">
        <v>37995</v>
      </c>
      <c r="R2090" s="164">
        <v>38231</v>
      </c>
      <c r="S2090" s="164">
        <v>38231</v>
      </c>
      <c r="T2090" t="s">
        <v>880</v>
      </c>
      <c r="V2090" t="s">
        <v>5100</v>
      </c>
      <c r="W2090" t="s">
        <v>5101</v>
      </c>
      <c r="X2090" t="s">
        <v>5099</v>
      </c>
      <c r="Y2090" t="s">
        <v>5100</v>
      </c>
      <c r="Z2090" t="s">
        <v>5162</v>
      </c>
      <c r="AC2090" t="s">
        <v>341</v>
      </c>
      <c r="AD2090" s="176">
        <v>1.3</v>
      </c>
    </row>
    <row r="2091" spans="1:30" x14ac:dyDescent="0.35">
      <c r="A2091" t="s">
        <v>403</v>
      </c>
      <c r="B2091">
        <v>1053</v>
      </c>
      <c r="C2091" t="s">
        <v>5124</v>
      </c>
      <c r="D2091">
        <v>51007</v>
      </c>
      <c r="E2091" t="s">
        <v>5099</v>
      </c>
      <c r="F2091" t="s">
        <v>3812</v>
      </c>
      <c r="H2091">
        <v>2.6</v>
      </c>
      <c r="I2091">
        <v>2.2999999999999998</v>
      </c>
      <c r="K2091" t="s">
        <v>404</v>
      </c>
      <c r="L2091" t="s">
        <v>2197</v>
      </c>
      <c r="M2091" t="s">
        <v>398</v>
      </c>
      <c r="N2091" t="s">
        <v>879</v>
      </c>
      <c r="O2091">
        <v>2</v>
      </c>
      <c r="P2091" t="s">
        <v>306</v>
      </c>
      <c r="Q2091" s="164">
        <v>30690</v>
      </c>
      <c r="R2091" s="164">
        <v>30926</v>
      </c>
      <c r="S2091" s="164">
        <v>37408</v>
      </c>
      <c r="T2091" t="s">
        <v>880</v>
      </c>
      <c r="V2091" t="s">
        <v>5100</v>
      </c>
      <c r="W2091" t="s">
        <v>5101</v>
      </c>
      <c r="X2091" t="s">
        <v>5099</v>
      </c>
      <c r="Y2091" t="s">
        <v>5100</v>
      </c>
      <c r="Z2091" t="s">
        <v>5163</v>
      </c>
      <c r="AC2091" t="s">
        <v>341</v>
      </c>
      <c r="AD2091" s="176">
        <v>1.3</v>
      </c>
    </row>
    <row r="2092" spans="1:30" x14ac:dyDescent="0.35">
      <c r="A2092" t="s">
        <v>447</v>
      </c>
      <c r="B2092">
        <v>1081</v>
      </c>
      <c r="C2092" t="s">
        <v>5164</v>
      </c>
      <c r="D2092">
        <v>51007</v>
      </c>
      <c r="E2092" t="s">
        <v>5099</v>
      </c>
      <c r="F2092" t="s">
        <v>3812</v>
      </c>
      <c r="H2092">
        <v>2.6</v>
      </c>
      <c r="I2092">
        <v>2.2999999999999998</v>
      </c>
      <c r="K2092" t="s">
        <v>0</v>
      </c>
      <c r="L2092" t="s">
        <v>753</v>
      </c>
      <c r="M2092" t="s">
        <v>398</v>
      </c>
      <c r="N2092" t="s">
        <v>879</v>
      </c>
      <c r="O2092">
        <v>2</v>
      </c>
      <c r="P2092" t="s">
        <v>306</v>
      </c>
      <c r="Q2092" s="164">
        <v>31056</v>
      </c>
      <c r="R2092" s="164">
        <v>31291</v>
      </c>
      <c r="T2092" t="s">
        <v>880</v>
      </c>
      <c r="V2092" t="s">
        <v>5100</v>
      </c>
      <c r="W2092" t="s">
        <v>5101</v>
      </c>
      <c r="X2092" t="s">
        <v>5099</v>
      </c>
      <c r="Y2092" t="s">
        <v>5100</v>
      </c>
      <c r="Z2092" t="s">
        <v>5165</v>
      </c>
      <c r="AC2092" t="s">
        <v>341</v>
      </c>
      <c r="AD2092" s="176">
        <v>1.3</v>
      </c>
    </row>
    <row r="2093" spans="1:30" x14ac:dyDescent="0.35">
      <c r="A2093" t="s">
        <v>447</v>
      </c>
      <c r="B2093">
        <v>1158</v>
      </c>
      <c r="C2093" t="s">
        <v>5166</v>
      </c>
      <c r="D2093">
        <v>51007</v>
      </c>
      <c r="E2093" t="s">
        <v>5099</v>
      </c>
      <c r="F2093" t="s">
        <v>3812</v>
      </c>
      <c r="H2093">
        <v>2.6</v>
      </c>
      <c r="I2093">
        <v>2.2999999999999998</v>
      </c>
      <c r="K2093" t="s">
        <v>404</v>
      </c>
      <c r="L2093" t="s">
        <v>4319</v>
      </c>
      <c r="M2093" t="s">
        <v>398</v>
      </c>
      <c r="N2093" t="s">
        <v>879</v>
      </c>
      <c r="O2093">
        <v>2</v>
      </c>
      <c r="P2093" t="s">
        <v>306</v>
      </c>
      <c r="Q2093" s="164">
        <v>36534</v>
      </c>
      <c r="R2093" s="164">
        <v>36770</v>
      </c>
      <c r="S2093" s="164">
        <v>42248</v>
      </c>
      <c r="T2093" t="s">
        <v>880</v>
      </c>
      <c r="V2093" t="s">
        <v>5100</v>
      </c>
      <c r="W2093" t="s">
        <v>5101</v>
      </c>
      <c r="X2093" t="s">
        <v>5099</v>
      </c>
      <c r="Y2093" t="s">
        <v>5100</v>
      </c>
      <c r="Z2093" t="s">
        <v>5167</v>
      </c>
      <c r="AC2093" t="s">
        <v>341</v>
      </c>
      <c r="AD2093" s="176">
        <v>1.3</v>
      </c>
    </row>
    <row r="2094" spans="1:30" x14ac:dyDescent="0.35">
      <c r="A2094" t="s">
        <v>494</v>
      </c>
      <c r="B2094">
        <v>1189</v>
      </c>
      <c r="C2094" t="s">
        <v>5099</v>
      </c>
      <c r="D2094">
        <v>51007</v>
      </c>
      <c r="E2094" t="s">
        <v>5099</v>
      </c>
      <c r="F2094" t="s">
        <v>3812</v>
      </c>
      <c r="H2094">
        <v>2.6</v>
      </c>
      <c r="I2094">
        <v>2.2999999999999998</v>
      </c>
      <c r="K2094" t="s">
        <v>296</v>
      </c>
      <c r="L2094" t="s">
        <v>753</v>
      </c>
      <c r="M2094" t="s">
        <v>398</v>
      </c>
      <c r="N2094" t="s">
        <v>879</v>
      </c>
      <c r="O2094">
        <v>2</v>
      </c>
      <c r="P2094" t="s">
        <v>306</v>
      </c>
      <c r="Q2094" s="164">
        <v>38023</v>
      </c>
      <c r="R2094" s="164">
        <v>38231</v>
      </c>
      <c r="T2094" t="s">
        <v>880</v>
      </c>
      <c r="V2094" t="s">
        <v>5100</v>
      </c>
      <c r="W2094" t="s">
        <v>5101</v>
      </c>
      <c r="X2094" t="s">
        <v>5099</v>
      </c>
      <c r="Y2094" t="s">
        <v>5100</v>
      </c>
      <c r="Z2094" t="s">
        <v>5168</v>
      </c>
      <c r="AC2094" t="s">
        <v>341</v>
      </c>
      <c r="AD2094" s="176">
        <v>1.3</v>
      </c>
    </row>
    <row r="2095" spans="1:30" x14ac:dyDescent="0.35">
      <c r="A2095" t="s">
        <v>414</v>
      </c>
      <c r="B2095">
        <v>1035</v>
      </c>
      <c r="C2095" t="s">
        <v>5169</v>
      </c>
      <c r="D2095">
        <v>51007</v>
      </c>
      <c r="E2095" t="s">
        <v>5099</v>
      </c>
      <c r="F2095" t="s">
        <v>3812</v>
      </c>
      <c r="H2095">
        <v>2.6</v>
      </c>
      <c r="I2095">
        <v>2.2999999999999998</v>
      </c>
      <c r="K2095" t="s">
        <v>296</v>
      </c>
      <c r="L2095" t="s">
        <v>753</v>
      </c>
      <c r="M2095" t="s">
        <v>398</v>
      </c>
      <c r="N2095" t="s">
        <v>879</v>
      </c>
      <c r="O2095">
        <v>2</v>
      </c>
      <c r="P2095" t="s">
        <v>306</v>
      </c>
      <c r="Q2095" s="164">
        <v>40037</v>
      </c>
      <c r="R2095" s="164">
        <v>40155</v>
      </c>
      <c r="T2095" t="s">
        <v>880</v>
      </c>
      <c r="V2095" t="s">
        <v>5100</v>
      </c>
      <c r="W2095" t="s">
        <v>5101</v>
      </c>
      <c r="X2095" t="s">
        <v>5099</v>
      </c>
      <c r="Y2095" t="s">
        <v>5100</v>
      </c>
      <c r="Z2095" t="s">
        <v>5170</v>
      </c>
      <c r="AC2095" t="s">
        <v>341</v>
      </c>
      <c r="AD2095" s="176">
        <v>1.3</v>
      </c>
    </row>
    <row r="2096" spans="1:30" x14ac:dyDescent="0.35">
      <c r="A2096" t="s">
        <v>414</v>
      </c>
      <c r="B2096">
        <v>1079</v>
      </c>
      <c r="C2096" t="s">
        <v>5171</v>
      </c>
      <c r="D2096">
        <v>51007</v>
      </c>
      <c r="E2096" t="s">
        <v>5099</v>
      </c>
      <c r="F2096" t="s">
        <v>3812</v>
      </c>
      <c r="H2096">
        <v>2.6</v>
      </c>
      <c r="I2096">
        <v>2.2999999999999998</v>
      </c>
      <c r="K2096" t="s">
        <v>404</v>
      </c>
      <c r="L2096" t="s">
        <v>753</v>
      </c>
      <c r="M2096" t="s">
        <v>398</v>
      </c>
      <c r="N2096" t="s">
        <v>879</v>
      </c>
      <c r="O2096">
        <v>2</v>
      </c>
      <c r="P2096" t="s">
        <v>306</v>
      </c>
      <c r="Q2096" s="164">
        <v>29832</v>
      </c>
      <c r="R2096" s="164">
        <v>29654</v>
      </c>
      <c r="S2096" s="164">
        <v>38231</v>
      </c>
      <c r="T2096" t="s">
        <v>880</v>
      </c>
      <c r="V2096" t="s">
        <v>5100</v>
      </c>
      <c r="W2096" t="s">
        <v>5101</v>
      </c>
      <c r="X2096" t="s">
        <v>5099</v>
      </c>
      <c r="Y2096" t="s">
        <v>5100</v>
      </c>
      <c r="Z2096" t="s">
        <v>5172</v>
      </c>
      <c r="AC2096" t="s">
        <v>341</v>
      </c>
      <c r="AD2096" s="176">
        <v>1.3</v>
      </c>
    </row>
    <row r="2097" spans="1:30" x14ac:dyDescent="0.35">
      <c r="A2097" t="s">
        <v>414</v>
      </c>
      <c r="B2097">
        <v>1104</v>
      </c>
      <c r="C2097" t="s">
        <v>5173</v>
      </c>
      <c r="D2097">
        <v>51007</v>
      </c>
      <c r="E2097" t="s">
        <v>5099</v>
      </c>
      <c r="F2097" t="s">
        <v>3812</v>
      </c>
      <c r="H2097">
        <v>2.6</v>
      </c>
      <c r="I2097">
        <v>2.2999999999999998</v>
      </c>
      <c r="K2097" t="s">
        <v>295</v>
      </c>
      <c r="L2097" t="s">
        <v>753</v>
      </c>
      <c r="M2097" t="s">
        <v>398</v>
      </c>
      <c r="N2097" t="s">
        <v>879</v>
      </c>
      <c r="O2097">
        <v>2</v>
      </c>
      <c r="P2097" t="s">
        <v>977</v>
      </c>
      <c r="Q2097" s="164">
        <v>31048</v>
      </c>
      <c r="R2097" s="164">
        <v>31048</v>
      </c>
      <c r="S2097" s="164">
        <v>34943</v>
      </c>
      <c r="T2097" t="s">
        <v>880</v>
      </c>
      <c r="V2097" t="s">
        <v>5100</v>
      </c>
      <c r="W2097" t="s">
        <v>5101</v>
      </c>
      <c r="X2097" t="s">
        <v>5099</v>
      </c>
      <c r="Y2097" t="s">
        <v>5100</v>
      </c>
      <c r="Z2097" t="s">
        <v>5174</v>
      </c>
      <c r="AC2097" t="s">
        <v>341</v>
      </c>
      <c r="AD2097" s="176">
        <v>1.3</v>
      </c>
    </row>
    <row r="2098" spans="1:30" x14ac:dyDescent="0.35">
      <c r="A2098" t="s">
        <v>419</v>
      </c>
      <c r="B2098">
        <v>1049</v>
      </c>
      <c r="C2098" t="s">
        <v>5175</v>
      </c>
      <c r="D2098">
        <v>51007</v>
      </c>
      <c r="E2098" t="s">
        <v>5099</v>
      </c>
      <c r="F2098" t="s">
        <v>3812</v>
      </c>
      <c r="H2098">
        <v>2.6</v>
      </c>
      <c r="I2098">
        <v>2.2999999999999998</v>
      </c>
      <c r="K2098" t="s">
        <v>404</v>
      </c>
      <c r="L2098" t="s">
        <v>753</v>
      </c>
      <c r="M2098" t="s">
        <v>398</v>
      </c>
      <c r="N2098" t="s">
        <v>879</v>
      </c>
      <c r="O2098">
        <v>2</v>
      </c>
      <c r="P2098" t="s">
        <v>306</v>
      </c>
      <c r="Q2098" t="s">
        <v>674</v>
      </c>
      <c r="R2098" s="164">
        <v>29735</v>
      </c>
      <c r="S2098" s="164">
        <v>36039</v>
      </c>
      <c r="T2098" t="s">
        <v>880</v>
      </c>
      <c r="V2098" t="s">
        <v>5100</v>
      </c>
      <c r="W2098" t="s">
        <v>5101</v>
      </c>
      <c r="X2098" t="s">
        <v>5099</v>
      </c>
      <c r="Y2098" t="s">
        <v>5100</v>
      </c>
      <c r="Z2098" t="s">
        <v>5176</v>
      </c>
      <c r="AC2098" t="s">
        <v>341</v>
      </c>
      <c r="AD2098" s="176">
        <v>1.3</v>
      </c>
    </row>
    <row r="2099" spans="1:30" x14ac:dyDescent="0.35">
      <c r="A2099" t="s">
        <v>419</v>
      </c>
      <c r="B2099">
        <v>90002</v>
      </c>
      <c r="C2099" t="s">
        <v>5177</v>
      </c>
      <c r="D2099">
        <v>51007</v>
      </c>
      <c r="E2099" t="s">
        <v>5099</v>
      </c>
      <c r="F2099" t="s">
        <v>3812</v>
      </c>
      <c r="H2099">
        <v>2.6</v>
      </c>
      <c r="I2099">
        <v>2.2999999999999998</v>
      </c>
      <c r="K2099" t="s">
        <v>404</v>
      </c>
      <c r="L2099" t="s">
        <v>410</v>
      </c>
      <c r="M2099" t="s">
        <v>398</v>
      </c>
      <c r="N2099" t="s">
        <v>879</v>
      </c>
      <c r="O2099">
        <v>2</v>
      </c>
      <c r="P2099" t="s">
        <v>306</v>
      </c>
      <c r="Q2099" t="s">
        <v>3958</v>
      </c>
      <c r="R2099" s="164">
        <v>39217</v>
      </c>
      <c r="S2099" s="164">
        <v>39217</v>
      </c>
      <c r="T2099" t="s">
        <v>880</v>
      </c>
      <c r="V2099" t="s">
        <v>5100</v>
      </c>
      <c r="W2099" t="s">
        <v>5101</v>
      </c>
      <c r="X2099" t="s">
        <v>5099</v>
      </c>
      <c r="Y2099" t="s">
        <v>5100</v>
      </c>
      <c r="Z2099" t="s">
        <v>5178</v>
      </c>
      <c r="AC2099" t="s">
        <v>341</v>
      </c>
      <c r="AD2099" s="176">
        <v>1.3</v>
      </c>
    </row>
    <row r="2100" spans="1:30" x14ac:dyDescent="0.35">
      <c r="A2100" t="s">
        <v>314</v>
      </c>
      <c r="B2100">
        <v>1057</v>
      </c>
      <c r="C2100" t="s">
        <v>5099</v>
      </c>
      <c r="D2100">
        <v>51007</v>
      </c>
      <c r="E2100" t="s">
        <v>5099</v>
      </c>
      <c r="F2100" t="s">
        <v>3812</v>
      </c>
      <c r="H2100">
        <v>2.6</v>
      </c>
      <c r="I2100">
        <v>2.2999999999999998</v>
      </c>
      <c r="K2100" t="s">
        <v>404</v>
      </c>
      <c r="L2100" t="s">
        <v>753</v>
      </c>
      <c r="M2100" t="s">
        <v>398</v>
      </c>
      <c r="N2100" t="s">
        <v>879</v>
      </c>
      <c r="O2100">
        <v>2</v>
      </c>
      <c r="P2100" t="s">
        <v>306</v>
      </c>
      <c r="Q2100" t="s">
        <v>1701</v>
      </c>
      <c r="R2100" s="164">
        <v>35299</v>
      </c>
      <c r="S2100" s="164">
        <v>35674</v>
      </c>
      <c r="T2100" t="s">
        <v>880</v>
      </c>
      <c r="V2100" t="s">
        <v>5100</v>
      </c>
      <c r="W2100" t="s">
        <v>5101</v>
      </c>
      <c r="X2100" t="s">
        <v>5099</v>
      </c>
      <c r="Y2100" t="s">
        <v>5100</v>
      </c>
      <c r="Z2100" t="s">
        <v>5179</v>
      </c>
      <c r="AC2100" t="s">
        <v>341</v>
      </c>
      <c r="AD2100" s="176">
        <v>1.3</v>
      </c>
    </row>
    <row r="2101" spans="1:30" x14ac:dyDescent="0.35">
      <c r="A2101" t="s">
        <v>314</v>
      </c>
      <c r="B2101">
        <v>1228</v>
      </c>
      <c r="C2101" t="s">
        <v>5180</v>
      </c>
      <c r="D2101">
        <v>51007</v>
      </c>
      <c r="E2101" t="s">
        <v>5099</v>
      </c>
      <c r="F2101" t="s">
        <v>3812</v>
      </c>
      <c r="H2101">
        <v>2.6</v>
      </c>
      <c r="I2101">
        <v>2.2999999999999998</v>
      </c>
      <c r="K2101" t="s">
        <v>296</v>
      </c>
      <c r="L2101" t="s">
        <v>753</v>
      </c>
      <c r="M2101" t="s">
        <v>398</v>
      </c>
      <c r="N2101" t="s">
        <v>879</v>
      </c>
      <c r="O2101">
        <v>2</v>
      </c>
      <c r="P2101" t="s">
        <v>306</v>
      </c>
      <c r="Q2101" t="s">
        <v>3236</v>
      </c>
      <c r="R2101" s="164">
        <v>37500</v>
      </c>
      <c r="T2101" t="s">
        <v>880</v>
      </c>
      <c r="V2101" t="s">
        <v>5100</v>
      </c>
      <c r="W2101" t="s">
        <v>5101</v>
      </c>
      <c r="X2101" t="s">
        <v>5099</v>
      </c>
      <c r="Y2101" t="s">
        <v>5100</v>
      </c>
      <c r="Z2101" t="s">
        <v>5181</v>
      </c>
      <c r="AC2101" t="s">
        <v>341</v>
      </c>
      <c r="AD2101" s="176">
        <v>1.3</v>
      </c>
    </row>
    <row r="2102" spans="1:30" x14ac:dyDescent="0.35">
      <c r="A2102" t="s">
        <v>711</v>
      </c>
      <c r="B2102">
        <v>1068</v>
      </c>
      <c r="C2102" t="s">
        <v>5099</v>
      </c>
      <c r="D2102">
        <v>51007</v>
      </c>
      <c r="E2102" t="s">
        <v>5099</v>
      </c>
      <c r="F2102" t="s">
        <v>3812</v>
      </c>
      <c r="H2102">
        <v>2.6</v>
      </c>
      <c r="I2102">
        <v>2.2999999999999998</v>
      </c>
      <c r="K2102" t="s">
        <v>296</v>
      </c>
      <c r="L2102" t="s">
        <v>753</v>
      </c>
      <c r="M2102" t="s">
        <v>398</v>
      </c>
      <c r="N2102" t="s">
        <v>879</v>
      </c>
      <c r="O2102">
        <v>2</v>
      </c>
      <c r="P2102" t="s">
        <v>306</v>
      </c>
      <c r="Q2102" t="s">
        <v>786</v>
      </c>
      <c r="R2102" s="164">
        <v>34392</v>
      </c>
      <c r="T2102" t="s">
        <v>880</v>
      </c>
      <c r="V2102" t="s">
        <v>5100</v>
      </c>
      <c r="W2102" t="s">
        <v>5101</v>
      </c>
      <c r="X2102" t="s">
        <v>5099</v>
      </c>
      <c r="Y2102" t="s">
        <v>5100</v>
      </c>
      <c r="Z2102" t="s">
        <v>5182</v>
      </c>
      <c r="AC2102" t="s">
        <v>341</v>
      </c>
      <c r="AD2102" s="176">
        <v>1.3</v>
      </c>
    </row>
    <row r="2103" spans="1:30" x14ac:dyDescent="0.35">
      <c r="A2103" t="s">
        <v>711</v>
      </c>
      <c r="B2103">
        <v>1191</v>
      </c>
      <c r="C2103" t="s">
        <v>4345</v>
      </c>
      <c r="D2103">
        <v>51007</v>
      </c>
      <c r="E2103" t="s">
        <v>5099</v>
      </c>
      <c r="F2103" t="s">
        <v>3812</v>
      </c>
      <c r="H2103">
        <v>2.6</v>
      </c>
      <c r="I2103">
        <v>2.2999999999999998</v>
      </c>
      <c r="K2103" t="s">
        <v>296</v>
      </c>
      <c r="L2103" t="s">
        <v>5183</v>
      </c>
      <c r="M2103" t="s">
        <v>398</v>
      </c>
      <c r="N2103" t="s">
        <v>879</v>
      </c>
      <c r="O2103">
        <v>2</v>
      </c>
      <c r="P2103" t="s">
        <v>306</v>
      </c>
      <c r="Q2103" s="164">
        <v>37265</v>
      </c>
      <c r="R2103" s="164">
        <v>37500</v>
      </c>
      <c r="T2103" t="s">
        <v>880</v>
      </c>
      <c r="V2103" t="s">
        <v>5100</v>
      </c>
      <c r="W2103" t="s">
        <v>5101</v>
      </c>
      <c r="X2103" t="s">
        <v>5099</v>
      </c>
      <c r="Y2103" t="s">
        <v>5100</v>
      </c>
      <c r="Z2103" t="s">
        <v>5184</v>
      </c>
      <c r="AA2103" t="s">
        <v>1</v>
      </c>
      <c r="AC2103" t="s">
        <v>341</v>
      </c>
      <c r="AD2103" s="176">
        <v>1.3</v>
      </c>
    </row>
    <row r="2104" spans="1:30" x14ac:dyDescent="0.35">
      <c r="A2104" t="s">
        <v>499</v>
      </c>
      <c r="B2104">
        <v>1039</v>
      </c>
      <c r="C2104" t="s">
        <v>5099</v>
      </c>
      <c r="D2104">
        <v>51007</v>
      </c>
      <c r="E2104" t="s">
        <v>5099</v>
      </c>
      <c r="F2104" t="s">
        <v>3812</v>
      </c>
      <c r="H2104">
        <v>2.6</v>
      </c>
      <c r="I2104">
        <v>2.2999999999999998</v>
      </c>
      <c r="K2104" t="s">
        <v>404</v>
      </c>
      <c r="L2104" t="s">
        <v>753</v>
      </c>
      <c r="M2104" t="s">
        <v>398</v>
      </c>
      <c r="N2104" t="s">
        <v>879</v>
      </c>
      <c r="O2104">
        <v>2</v>
      </c>
      <c r="P2104" t="s">
        <v>306</v>
      </c>
      <c r="Q2104" s="164">
        <v>29318</v>
      </c>
      <c r="R2104" s="164">
        <v>29406</v>
      </c>
      <c r="S2104" s="164">
        <v>29406</v>
      </c>
      <c r="T2104" t="s">
        <v>880</v>
      </c>
      <c r="V2104" t="s">
        <v>5100</v>
      </c>
      <c r="W2104" t="s">
        <v>5101</v>
      </c>
      <c r="X2104" t="s">
        <v>5099</v>
      </c>
      <c r="Y2104" t="s">
        <v>5100</v>
      </c>
      <c r="Z2104" t="s">
        <v>5185</v>
      </c>
      <c r="AC2104" t="s">
        <v>341</v>
      </c>
      <c r="AD2104" s="176">
        <v>1.3</v>
      </c>
    </row>
    <row r="2105" spans="1:30" x14ac:dyDescent="0.35">
      <c r="A2105" t="s">
        <v>566</v>
      </c>
      <c r="B2105">
        <v>1092</v>
      </c>
      <c r="C2105" t="s">
        <v>5099</v>
      </c>
      <c r="D2105">
        <v>51007</v>
      </c>
      <c r="E2105" t="s">
        <v>5099</v>
      </c>
      <c r="F2105" t="s">
        <v>3812</v>
      </c>
      <c r="H2105">
        <v>2.6</v>
      </c>
      <c r="I2105">
        <v>2.2999999999999998</v>
      </c>
      <c r="K2105" t="s">
        <v>404</v>
      </c>
      <c r="L2105" t="s">
        <v>410</v>
      </c>
      <c r="M2105" t="s">
        <v>398</v>
      </c>
      <c r="N2105" t="s">
        <v>879</v>
      </c>
      <c r="O2105">
        <v>2</v>
      </c>
      <c r="P2105" t="s">
        <v>306</v>
      </c>
      <c r="Q2105" s="164">
        <v>37995</v>
      </c>
      <c r="R2105" s="164">
        <v>38231</v>
      </c>
      <c r="S2105" s="164">
        <v>38231</v>
      </c>
      <c r="T2105" t="s">
        <v>880</v>
      </c>
      <c r="V2105" t="s">
        <v>5100</v>
      </c>
      <c r="W2105" t="s">
        <v>5101</v>
      </c>
      <c r="X2105" t="s">
        <v>5099</v>
      </c>
      <c r="Y2105" t="s">
        <v>5100</v>
      </c>
      <c r="Z2105" t="s">
        <v>5186</v>
      </c>
      <c r="AC2105" t="s">
        <v>341</v>
      </c>
      <c r="AD2105" s="176">
        <v>1.3</v>
      </c>
    </row>
    <row r="2106" spans="1:30" x14ac:dyDescent="0.35">
      <c r="A2106" t="s">
        <v>438</v>
      </c>
      <c r="B2106">
        <v>1073</v>
      </c>
      <c r="C2106" t="s">
        <v>5099</v>
      </c>
      <c r="D2106">
        <v>51007</v>
      </c>
      <c r="E2106" t="s">
        <v>5099</v>
      </c>
      <c r="F2106" t="s">
        <v>3812</v>
      </c>
      <c r="H2106">
        <v>2.6</v>
      </c>
      <c r="I2106">
        <v>2.2999999999999998</v>
      </c>
      <c r="K2106" t="s">
        <v>404</v>
      </c>
      <c r="L2106" t="s">
        <v>753</v>
      </c>
      <c r="M2106" t="s">
        <v>398</v>
      </c>
      <c r="N2106" t="s">
        <v>879</v>
      </c>
      <c r="O2106">
        <v>2</v>
      </c>
      <c r="P2106" t="s">
        <v>306</v>
      </c>
      <c r="Q2106" t="s">
        <v>1771</v>
      </c>
      <c r="R2106" s="164">
        <v>30405</v>
      </c>
      <c r="S2106" s="164">
        <v>37347</v>
      </c>
      <c r="T2106" t="s">
        <v>880</v>
      </c>
      <c r="V2106" t="s">
        <v>5100</v>
      </c>
      <c r="W2106" t="s">
        <v>5101</v>
      </c>
      <c r="X2106" t="s">
        <v>5099</v>
      </c>
      <c r="Y2106" t="s">
        <v>5100</v>
      </c>
      <c r="Z2106" t="s">
        <v>5187</v>
      </c>
      <c r="AC2106" t="s">
        <v>341</v>
      </c>
      <c r="AD2106" s="176">
        <v>1.3</v>
      </c>
    </row>
    <row r="2107" spans="1:30" x14ac:dyDescent="0.35">
      <c r="A2107" t="s">
        <v>438</v>
      </c>
      <c r="B2107">
        <v>1116</v>
      </c>
      <c r="C2107" t="s">
        <v>5107</v>
      </c>
      <c r="D2107">
        <v>51007</v>
      </c>
      <c r="E2107" t="s">
        <v>5099</v>
      </c>
      <c r="F2107" t="s">
        <v>3812</v>
      </c>
      <c r="H2107">
        <v>2.6</v>
      </c>
      <c r="I2107">
        <v>2.2999999999999998</v>
      </c>
      <c r="K2107" t="s">
        <v>296</v>
      </c>
      <c r="L2107" t="s">
        <v>5188</v>
      </c>
      <c r="M2107" t="s">
        <v>398</v>
      </c>
      <c r="N2107" t="s">
        <v>879</v>
      </c>
      <c r="O2107">
        <v>2</v>
      </c>
      <c r="P2107" t="s">
        <v>306</v>
      </c>
      <c r="Q2107" s="164">
        <v>32882</v>
      </c>
      <c r="R2107" s="164">
        <v>33117</v>
      </c>
      <c r="T2107" t="s">
        <v>880</v>
      </c>
      <c r="V2107" t="s">
        <v>5100</v>
      </c>
      <c r="W2107" t="s">
        <v>5101</v>
      </c>
      <c r="X2107" t="s">
        <v>5099</v>
      </c>
      <c r="Y2107" t="s">
        <v>5100</v>
      </c>
      <c r="Z2107" t="s">
        <v>5189</v>
      </c>
      <c r="AC2107" t="s">
        <v>341</v>
      </c>
      <c r="AD2107" s="176">
        <v>1.3</v>
      </c>
    </row>
    <row r="2108" spans="1:30" x14ac:dyDescent="0.35">
      <c r="A2108" t="s">
        <v>314</v>
      </c>
      <c r="B2108">
        <v>1218</v>
      </c>
      <c r="C2108" t="s">
        <v>5190</v>
      </c>
      <c r="D2108">
        <v>51009</v>
      </c>
      <c r="E2108" t="s">
        <v>5190</v>
      </c>
      <c r="F2108" t="s">
        <v>3812</v>
      </c>
      <c r="H2108">
        <v>2.8</v>
      </c>
      <c r="I2108">
        <v>1.9</v>
      </c>
      <c r="K2108" t="s">
        <v>296</v>
      </c>
      <c r="L2108" t="s">
        <v>753</v>
      </c>
      <c r="M2108" t="s">
        <v>398</v>
      </c>
      <c r="N2108" t="s">
        <v>879</v>
      </c>
      <c r="O2108">
        <v>2</v>
      </c>
      <c r="P2108" t="s">
        <v>306</v>
      </c>
      <c r="Q2108" s="164">
        <v>36900</v>
      </c>
      <c r="R2108" s="164">
        <v>37135</v>
      </c>
      <c r="T2108" t="s">
        <v>5191</v>
      </c>
      <c r="V2108" t="s">
        <v>5192</v>
      </c>
      <c r="W2108" t="s">
        <v>5193</v>
      </c>
      <c r="X2108" t="s">
        <v>5190</v>
      </c>
      <c r="Y2108" t="s">
        <v>5192</v>
      </c>
      <c r="Z2108" t="s">
        <v>5194</v>
      </c>
      <c r="AC2108" t="s">
        <v>341</v>
      </c>
      <c r="AD2108" s="176">
        <v>1.3</v>
      </c>
    </row>
    <row r="2109" spans="1:30" x14ac:dyDescent="0.35">
      <c r="A2109" t="s">
        <v>291</v>
      </c>
      <c r="B2109">
        <v>1167</v>
      </c>
      <c r="C2109" t="s">
        <v>1001</v>
      </c>
      <c r="D2109">
        <v>51010</v>
      </c>
      <c r="E2109" t="s">
        <v>5195</v>
      </c>
      <c r="F2109" t="s">
        <v>3812</v>
      </c>
      <c r="G2109" s="163">
        <v>3004.18</v>
      </c>
      <c r="H2109">
        <v>2.8</v>
      </c>
      <c r="I2109">
        <v>2.1</v>
      </c>
      <c r="J2109" t="s">
        <v>1</v>
      </c>
      <c r="K2109" t="s">
        <v>296</v>
      </c>
      <c r="L2109" t="s">
        <v>640</v>
      </c>
      <c r="M2109" t="s">
        <v>398</v>
      </c>
      <c r="N2109" t="s">
        <v>879</v>
      </c>
      <c r="O2109">
        <v>1.5</v>
      </c>
      <c r="P2109" t="s">
        <v>1</v>
      </c>
      <c r="Q2109" s="164">
        <v>42741</v>
      </c>
      <c r="R2109" s="164">
        <v>43344</v>
      </c>
      <c r="T2109" t="s">
        <v>1000</v>
      </c>
      <c r="V2109" t="s">
        <v>1001</v>
      </c>
      <c r="W2109" t="s">
        <v>5196</v>
      </c>
      <c r="X2109" t="s">
        <v>5195</v>
      </c>
      <c r="Y2109" t="s">
        <v>5197</v>
      </c>
      <c r="Z2109" t="s">
        <v>5198</v>
      </c>
      <c r="AA2109" t="s">
        <v>1</v>
      </c>
      <c r="AB2109" s="164">
        <v>42914</v>
      </c>
      <c r="AC2109" t="s">
        <v>338</v>
      </c>
      <c r="AD2109" s="176">
        <v>1.3</v>
      </c>
    </row>
    <row r="2110" spans="1:30" x14ac:dyDescent="0.35">
      <c r="A2110" t="s">
        <v>324</v>
      </c>
      <c r="B2110">
        <v>1444</v>
      </c>
      <c r="C2110" t="s">
        <v>5195</v>
      </c>
      <c r="D2110">
        <v>51010</v>
      </c>
      <c r="E2110" t="s">
        <v>5195</v>
      </c>
      <c r="F2110" t="s">
        <v>3812</v>
      </c>
      <c r="G2110" s="163">
        <v>3384.07</v>
      </c>
      <c r="H2110">
        <v>2.8</v>
      </c>
      <c r="I2110">
        <v>2.1</v>
      </c>
      <c r="J2110" t="s">
        <v>1</v>
      </c>
      <c r="K2110" t="s">
        <v>296</v>
      </c>
      <c r="L2110" t="s">
        <v>753</v>
      </c>
      <c r="M2110" t="s">
        <v>398</v>
      </c>
      <c r="N2110" t="s">
        <v>879</v>
      </c>
      <c r="O2110">
        <v>1.5</v>
      </c>
      <c r="P2110" t="s">
        <v>306</v>
      </c>
      <c r="Q2110" s="164">
        <v>45993</v>
      </c>
      <c r="R2110" s="164">
        <v>45901</v>
      </c>
      <c r="T2110" t="s">
        <v>1000</v>
      </c>
      <c r="V2110" t="s">
        <v>1001</v>
      </c>
      <c r="W2110" t="s">
        <v>5196</v>
      </c>
      <c r="X2110" t="s">
        <v>5195</v>
      </c>
      <c r="Y2110" t="s">
        <v>5197</v>
      </c>
      <c r="Z2110" t="s">
        <v>5199</v>
      </c>
      <c r="AA2110" t="s">
        <v>1</v>
      </c>
      <c r="AB2110" s="164">
        <v>45803</v>
      </c>
      <c r="AC2110" t="s">
        <v>341</v>
      </c>
      <c r="AD2110" s="176">
        <v>1.3</v>
      </c>
    </row>
    <row r="2111" spans="1:30" x14ac:dyDescent="0.35">
      <c r="A2111" t="s">
        <v>375</v>
      </c>
      <c r="B2111">
        <v>1157</v>
      </c>
      <c r="C2111" t="s">
        <v>1001</v>
      </c>
      <c r="D2111">
        <v>51010</v>
      </c>
      <c r="E2111" t="s">
        <v>5195</v>
      </c>
      <c r="F2111" t="s">
        <v>3812</v>
      </c>
      <c r="H2111">
        <v>2.8</v>
      </c>
      <c r="I2111">
        <v>2.1</v>
      </c>
      <c r="K2111" t="s">
        <v>404</v>
      </c>
      <c r="L2111" t="s">
        <v>397</v>
      </c>
      <c r="M2111" t="s">
        <v>398</v>
      </c>
      <c r="N2111" t="s">
        <v>879</v>
      </c>
      <c r="O2111">
        <v>1.5</v>
      </c>
      <c r="P2111" t="s">
        <v>1</v>
      </c>
      <c r="Q2111" t="s">
        <v>5200</v>
      </c>
      <c r="R2111" s="164">
        <v>40057</v>
      </c>
      <c r="S2111" s="164">
        <v>43344</v>
      </c>
      <c r="T2111" t="s">
        <v>1000</v>
      </c>
      <c r="V2111" t="s">
        <v>1001</v>
      </c>
      <c r="W2111" t="s">
        <v>5196</v>
      </c>
      <c r="X2111" t="s">
        <v>5195</v>
      </c>
      <c r="Y2111" t="s">
        <v>5197</v>
      </c>
      <c r="Z2111" t="s">
        <v>5201</v>
      </c>
      <c r="AC2111" t="s">
        <v>338</v>
      </c>
      <c r="AD2111" s="176">
        <v>1.3</v>
      </c>
    </row>
    <row r="2112" spans="1:30" x14ac:dyDescent="0.35">
      <c r="A2112" t="s">
        <v>375</v>
      </c>
      <c r="B2112">
        <v>1205</v>
      </c>
      <c r="C2112" t="s">
        <v>1001</v>
      </c>
      <c r="D2112">
        <v>51010</v>
      </c>
      <c r="E2112" t="s">
        <v>5195</v>
      </c>
      <c r="F2112" t="s">
        <v>3812</v>
      </c>
      <c r="G2112" s="163">
        <v>3016.48</v>
      </c>
      <c r="H2112">
        <v>2.8</v>
      </c>
      <c r="I2112">
        <v>2.1</v>
      </c>
      <c r="J2112" t="s">
        <v>1</v>
      </c>
      <c r="K2112" t="s">
        <v>404</v>
      </c>
      <c r="L2112" t="s">
        <v>640</v>
      </c>
      <c r="M2112" t="s">
        <v>398</v>
      </c>
      <c r="N2112" t="s">
        <v>879</v>
      </c>
      <c r="O2112">
        <v>1.5</v>
      </c>
      <c r="P2112" t="s">
        <v>1</v>
      </c>
      <c r="Q2112" t="s">
        <v>5202</v>
      </c>
      <c r="R2112" s="164">
        <v>43344</v>
      </c>
      <c r="S2112" s="164">
        <v>44774</v>
      </c>
      <c r="T2112" t="s">
        <v>1000</v>
      </c>
      <c r="V2112" t="s">
        <v>1001</v>
      </c>
      <c r="W2112" t="s">
        <v>5196</v>
      </c>
      <c r="X2112" t="s">
        <v>5195</v>
      </c>
      <c r="Y2112" t="s">
        <v>5197</v>
      </c>
      <c r="Z2112" t="s">
        <v>5203</v>
      </c>
      <c r="AA2112" t="s">
        <v>1</v>
      </c>
      <c r="AB2112" s="164">
        <v>43376</v>
      </c>
      <c r="AC2112" t="s">
        <v>338</v>
      </c>
      <c r="AD2112" s="176">
        <v>1.3</v>
      </c>
    </row>
    <row r="2113" spans="1:30" x14ac:dyDescent="0.35">
      <c r="A2113" t="s">
        <v>711</v>
      </c>
      <c r="B2113">
        <v>1246</v>
      </c>
      <c r="C2113" t="s">
        <v>5195</v>
      </c>
      <c r="D2113">
        <v>51010</v>
      </c>
      <c r="E2113" t="s">
        <v>5195</v>
      </c>
      <c r="F2113" t="s">
        <v>3812</v>
      </c>
      <c r="G2113" s="163">
        <v>3003</v>
      </c>
      <c r="H2113">
        <v>2.8</v>
      </c>
      <c r="I2113">
        <v>2.1</v>
      </c>
      <c r="J2113" t="s">
        <v>1</v>
      </c>
      <c r="K2113" t="s">
        <v>296</v>
      </c>
      <c r="L2113" t="s">
        <v>753</v>
      </c>
      <c r="M2113" t="s">
        <v>398</v>
      </c>
      <c r="N2113" t="s">
        <v>879</v>
      </c>
      <c r="O2113">
        <v>1.5</v>
      </c>
      <c r="P2113" t="s">
        <v>306</v>
      </c>
      <c r="Q2113" t="s">
        <v>5204</v>
      </c>
      <c r="R2113" s="164">
        <v>43344</v>
      </c>
      <c r="T2113" t="s">
        <v>1000</v>
      </c>
      <c r="V2113" t="s">
        <v>1001</v>
      </c>
      <c r="W2113" t="s">
        <v>5196</v>
      </c>
      <c r="X2113" t="s">
        <v>5195</v>
      </c>
      <c r="Y2113" t="s">
        <v>5197</v>
      </c>
      <c r="Z2113" t="s">
        <v>5205</v>
      </c>
      <c r="AA2113" t="s">
        <v>1</v>
      </c>
      <c r="AB2113" s="164">
        <v>42900</v>
      </c>
      <c r="AC2113" t="s">
        <v>341</v>
      </c>
      <c r="AD2113" s="176">
        <v>1.3</v>
      </c>
    </row>
    <row r="2114" spans="1:30" x14ac:dyDescent="0.35">
      <c r="A2114" t="s">
        <v>454</v>
      </c>
      <c r="B2114">
        <v>1098</v>
      </c>
      <c r="C2114" t="s">
        <v>5206</v>
      </c>
      <c r="D2114">
        <v>51011</v>
      </c>
      <c r="E2114" t="s">
        <v>5207</v>
      </c>
      <c r="F2114" t="s">
        <v>3812</v>
      </c>
      <c r="H2114">
        <v>2.6</v>
      </c>
      <c r="I2114">
        <v>2.2999999999999998</v>
      </c>
      <c r="K2114" t="s">
        <v>404</v>
      </c>
      <c r="L2114" t="s">
        <v>410</v>
      </c>
      <c r="M2114" t="s">
        <v>398</v>
      </c>
      <c r="N2114" t="s">
        <v>1014</v>
      </c>
      <c r="O2114">
        <v>2</v>
      </c>
      <c r="P2114" t="s">
        <v>306</v>
      </c>
      <c r="Q2114" s="164">
        <v>32518</v>
      </c>
      <c r="R2114" s="164">
        <v>32782</v>
      </c>
      <c r="S2114" s="164">
        <v>32782</v>
      </c>
      <c r="T2114" t="s">
        <v>1015</v>
      </c>
      <c r="V2114" t="s">
        <v>5208</v>
      </c>
      <c r="W2114" t="s">
        <v>5209</v>
      </c>
      <c r="X2114" t="s">
        <v>5207</v>
      </c>
      <c r="Y2114" t="s">
        <v>5208</v>
      </c>
      <c r="Z2114" t="s">
        <v>5210</v>
      </c>
      <c r="AC2114" t="s">
        <v>341</v>
      </c>
      <c r="AD2114" s="176">
        <v>1.3</v>
      </c>
    </row>
    <row r="2115" spans="1:30" x14ac:dyDescent="0.35">
      <c r="A2115" t="s">
        <v>454</v>
      </c>
      <c r="B2115">
        <v>1099</v>
      </c>
      <c r="C2115" t="s">
        <v>5206</v>
      </c>
      <c r="D2115">
        <v>51011</v>
      </c>
      <c r="E2115" t="s">
        <v>5207</v>
      </c>
      <c r="F2115" t="s">
        <v>3812</v>
      </c>
      <c r="H2115">
        <v>2.6</v>
      </c>
      <c r="I2115">
        <v>2.2999999999999998</v>
      </c>
      <c r="K2115" t="s">
        <v>404</v>
      </c>
      <c r="L2115" t="s">
        <v>410</v>
      </c>
      <c r="M2115" t="s">
        <v>398</v>
      </c>
      <c r="N2115" t="s">
        <v>1014</v>
      </c>
      <c r="O2115">
        <v>2</v>
      </c>
      <c r="P2115" t="s">
        <v>1</v>
      </c>
      <c r="Q2115" s="164">
        <v>31415</v>
      </c>
      <c r="R2115" s="164">
        <v>31472</v>
      </c>
      <c r="S2115" s="164">
        <v>31472</v>
      </c>
      <c r="T2115" t="s">
        <v>1015</v>
      </c>
      <c r="V2115" t="s">
        <v>5208</v>
      </c>
      <c r="W2115" t="s">
        <v>5209</v>
      </c>
      <c r="X2115" t="s">
        <v>5207</v>
      </c>
      <c r="Y2115" t="s">
        <v>5208</v>
      </c>
      <c r="Z2115" t="s">
        <v>5211</v>
      </c>
      <c r="AC2115" t="s">
        <v>341</v>
      </c>
      <c r="AD2115" s="176">
        <v>1.3</v>
      </c>
    </row>
    <row r="2116" spans="1:30" x14ac:dyDescent="0.35">
      <c r="A2116" t="s">
        <v>454</v>
      </c>
      <c r="B2116">
        <v>1253</v>
      </c>
      <c r="C2116" t="s">
        <v>5212</v>
      </c>
      <c r="D2116">
        <v>51011</v>
      </c>
      <c r="E2116" t="s">
        <v>5207</v>
      </c>
      <c r="F2116" t="s">
        <v>3812</v>
      </c>
      <c r="H2116">
        <v>2.6</v>
      </c>
      <c r="I2116">
        <v>2.2999999999999998</v>
      </c>
      <c r="K2116" t="s">
        <v>404</v>
      </c>
      <c r="L2116" t="s">
        <v>753</v>
      </c>
      <c r="M2116" t="s">
        <v>398</v>
      </c>
      <c r="N2116" t="s">
        <v>1014</v>
      </c>
      <c r="O2116">
        <v>2</v>
      </c>
      <c r="P2116" t="s">
        <v>306</v>
      </c>
      <c r="Q2116" s="164">
        <v>32151</v>
      </c>
      <c r="R2116" s="164">
        <v>32387</v>
      </c>
      <c r="S2116" s="164">
        <v>35765</v>
      </c>
      <c r="T2116" t="s">
        <v>1015</v>
      </c>
      <c r="V2116" t="s">
        <v>5208</v>
      </c>
      <c r="W2116" t="s">
        <v>5209</v>
      </c>
      <c r="X2116" t="s">
        <v>5207</v>
      </c>
      <c r="Y2116" t="s">
        <v>5208</v>
      </c>
      <c r="Z2116" t="s">
        <v>5213</v>
      </c>
      <c r="AC2116" t="s">
        <v>341</v>
      </c>
      <c r="AD2116" s="176">
        <v>1.3</v>
      </c>
    </row>
    <row r="2117" spans="1:30" x14ac:dyDescent="0.35">
      <c r="A2117" t="s">
        <v>305</v>
      </c>
      <c r="B2117">
        <v>1026</v>
      </c>
      <c r="C2117" t="s">
        <v>5206</v>
      </c>
      <c r="D2117">
        <v>51011</v>
      </c>
      <c r="E2117" t="s">
        <v>5207</v>
      </c>
      <c r="F2117" t="s">
        <v>3812</v>
      </c>
      <c r="H2117">
        <v>2.6</v>
      </c>
      <c r="I2117">
        <v>2.2999999999999998</v>
      </c>
      <c r="K2117" t="s">
        <v>404</v>
      </c>
      <c r="L2117" t="s">
        <v>753</v>
      </c>
      <c r="M2117" t="s">
        <v>398</v>
      </c>
      <c r="N2117" t="s">
        <v>1014</v>
      </c>
      <c r="O2117">
        <v>2</v>
      </c>
      <c r="P2117" t="s">
        <v>306</v>
      </c>
      <c r="Q2117" t="s">
        <v>786</v>
      </c>
      <c r="R2117" s="164">
        <v>34392</v>
      </c>
      <c r="S2117" s="164">
        <v>45043</v>
      </c>
      <c r="T2117" t="s">
        <v>1015</v>
      </c>
      <c r="V2117" t="s">
        <v>5208</v>
      </c>
      <c r="W2117" t="s">
        <v>5209</v>
      </c>
      <c r="X2117" t="s">
        <v>5207</v>
      </c>
      <c r="Y2117" t="s">
        <v>5208</v>
      </c>
      <c r="Z2117" t="s">
        <v>5214</v>
      </c>
      <c r="AC2117" t="s">
        <v>341</v>
      </c>
      <c r="AD2117" s="176">
        <v>1.3</v>
      </c>
    </row>
    <row r="2118" spans="1:30" x14ac:dyDescent="0.35">
      <c r="A2118" t="s">
        <v>305</v>
      </c>
      <c r="B2118">
        <v>1079</v>
      </c>
      <c r="C2118" t="s">
        <v>5215</v>
      </c>
      <c r="D2118">
        <v>51011</v>
      </c>
      <c r="E2118" t="s">
        <v>5207</v>
      </c>
      <c r="F2118" t="s">
        <v>3812</v>
      </c>
      <c r="H2118">
        <v>2.6</v>
      </c>
      <c r="I2118">
        <v>2.2999999999999998</v>
      </c>
      <c r="K2118" t="s">
        <v>404</v>
      </c>
      <c r="L2118" t="s">
        <v>753</v>
      </c>
      <c r="M2118" t="s">
        <v>398</v>
      </c>
      <c r="N2118" t="s">
        <v>1014</v>
      </c>
      <c r="O2118">
        <v>2</v>
      </c>
      <c r="P2118" t="s">
        <v>977</v>
      </c>
      <c r="Q2118" t="s">
        <v>674</v>
      </c>
      <c r="R2118" s="164">
        <v>29735</v>
      </c>
      <c r="S2118" s="164">
        <v>34943</v>
      </c>
      <c r="T2118" t="s">
        <v>1015</v>
      </c>
      <c r="V2118" t="s">
        <v>5208</v>
      </c>
      <c r="W2118" t="s">
        <v>5209</v>
      </c>
      <c r="X2118" t="s">
        <v>5207</v>
      </c>
      <c r="Y2118" t="s">
        <v>5208</v>
      </c>
      <c r="Z2118" t="s">
        <v>5216</v>
      </c>
      <c r="AC2118" t="s">
        <v>341</v>
      </c>
      <c r="AD2118" s="176">
        <v>1.3</v>
      </c>
    </row>
    <row r="2119" spans="1:30" x14ac:dyDescent="0.35">
      <c r="A2119" t="s">
        <v>317</v>
      </c>
      <c r="B2119">
        <v>1067</v>
      </c>
      <c r="C2119" t="s">
        <v>5206</v>
      </c>
      <c r="D2119">
        <v>51011</v>
      </c>
      <c r="E2119" t="s">
        <v>5207</v>
      </c>
      <c r="F2119" t="s">
        <v>3812</v>
      </c>
      <c r="H2119">
        <v>2.6</v>
      </c>
      <c r="I2119">
        <v>2.2999999999999998</v>
      </c>
      <c r="K2119" t="s">
        <v>404</v>
      </c>
      <c r="L2119" t="s">
        <v>753</v>
      </c>
      <c r="M2119" t="s">
        <v>398</v>
      </c>
      <c r="N2119" t="s">
        <v>1014</v>
      </c>
      <c r="O2119">
        <v>2</v>
      </c>
      <c r="P2119" t="s">
        <v>306</v>
      </c>
      <c r="Q2119" t="s">
        <v>3966</v>
      </c>
      <c r="R2119" s="164">
        <v>30497</v>
      </c>
      <c r="S2119" s="164">
        <v>33717</v>
      </c>
      <c r="T2119" t="s">
        <v>1015</v>
      </c>
      <c r="V2119" t="s">
        <v>5208</v>
      </c>
      <c r="W2119" t="s">
        <v>5209</v>
      </c>
      <c r="X2119" t="s">
        <v>5207</v>
      </c>
      <c r="Y2119" t="s">
        <v>5208</v>
      </c>
      <c r="Z2119" t="s">
        <v>5217</v>
      </c>
      <c r="AC2119" t="s">
        <v>341</v>
      </c>
      <c r="AD2119" s="176">
        <v>1.3</v>
      </c>
    </row>
    <row r="2120" spans="1:30" x14ac:dyDescent="0.35">
      <c r="A2120" t="s">
        <v>408</v>
      </c>
      <c r="B2120">
        <v>1058</v>
      </c>
      <c r="C2120" t="s">
        <v>5218</v>
      </c>
      <c r="D2120">
        <v>51011</v>
      </c>
      <c r="E2120" t="s">
        <v>5207</v>
      </c>
      <c r="F2120" t="s">
        <v>3812</v>
      </c>
      <c r="H2120">
        <v>2.6</v>
      </c>
      <c r="I2120">
        <v>2.2999999999999998</v>
      </c>
      <c r="K2120" t="s">
        <v>404</v>
      </c>
      <c r="L2120" t="s">
        <v>410</v>
      </c>
      <c r="M2120" t="s">
        <v>398</v>
      </c>
      <c r="N2120" t="s">
        <v>1014</v>
      </c>
      <c r="O2120">
        <v>2</v>
      </c>
      <c r="P2120" t="s">
        <v>306</v>
      </c>
      <c r="Q2120" t="s">
        <v>2038</v>
      </c>
      <c r="R2120" s="164">
        <v>39188</v>
      </c>
      <c r="S2120" s="164">
        <v>39188</v>
      </c>
      <c r="T2120" t="s">
        <v>1015</v>
      </c>
      <c r="V2120" t="s">
        <v>5208</v>
      </c>
      <c r="W2120" t="s">
        <v>5209</v>
      </c>
      <c r="X2120" t="s">
        <v>5207</v>
      </c>
      <c r="Y2120" t="s">
        <v>5208</v>
      </c>
      <c r="Z2120" t="s">
        <v>5219</v>
      </c>
      <c r="AC2120" t="s">
        <v>341</v>
      </c>
      <c r="AD2120" s="176">
        <v>1.3</v>
      </c>
    </row>
    <row r="2121" spans="1:30" x14ac:dyDescent="0.35">
      <c r="A2121" t="s">
        <v>408</v>
      </c>
      <c r="B2121">
        <v>1104</v>
      </c>
      <c r="C2121" t="s">
        <v>5220</v>
      </c>
      <c r="D2121">
        <v>51011</v>
      </c>
      <c r="E2121" t="s">
        <v>5207</v>
      </c>
      <c r="F2121" t="s">
        <v>3812</v>
      </c>
      <c r="H2121">
        <v>2.6</v>
      </c>
      <c r="I2121">
        <v>2.2999999999999998</v>
      </c>
      <c r="K2121" t="s">
        <v>404</v>
      </c>
      <c r="L2121" t="s">
        <v>4257</v>
      </c>
      <c r="M2121" t="s">
        <v>398</v>
      </c>
      <c r="N2121" t="s">
        <v>1014</v>
      </c>
      <c r="O2121">
        <v>2</v>
      </c>
      <c r="P2121" t="s">
        <v>306</v>
      </c>
      <c r="Q2121" t="s">
        <v>2038</v>
      </c>
      <c r="R2121" s="164">
        <v>39188</v>
      </c>
      <c r="S2121" s="164">
        <v>39188</v>
      </c>
      <c r="T2121" t="s">
        <v>1015</v>
      </c>
      <c r="V2121" t="s">
        <v>5208</v>
      </c>
      <c r="W2121" t="s">
        <v>5209</v>
      </c>
      <c r="X2121" t="s">
        <v>5207</v>
      </c>
      <c r="Y2121" t="s">
        <v>5208</v>
      </c>
      <c r="Z2121" t="s">
        <v>5221</v>
      </c>
      <c r="AC2121" t="s">
        <v>341</v>
      </c>
      <c r="AD2121" s="176">
        <v>1.3</v>
      </c>
    </row>
    <row r="2122" spans="1:30" x14ac:dyDescent="0.35">
      <c r="A2122" t="s">
        <v>469</v>
      </c>
      <c r="B2122">
        <v>1061</v>
      </c>
      <c r="C2122" t="s">
        <v>5222</v>
      </c>
      <c r="D2122">
        <v>51011</v>
      </c>
      <c r="E2122" t="s">
        <v>5207</v>
      </c>
      <c r="F2122" t="s">
        <v>3812</v>
      </c>
      <c r="H2122">
        <v>2.6</v>
      </c>
      <c r="I2122">
        <v>2.2999999999999998</v>
      </c>
      <c r="K2122" t="s">
        <v>296</v>
      </c>
      <c r="L2122" t="s">
        <v>753</v>
      </c>
      <c r="M2122" t="s">
        <v>398</v>
      </c>
      <c r="N2122" t="s">
        <v>1014</v>
      </c>
      <c r="O2122">
        <v>2</v>
      </c>
      <c r="P2122" t="s">
        <v>306</v>
      </c>
      <c r="Q2122" t="s">
        <v>4327</v>
      </c>
      <c r="R2122" s="164">
        <v>30284</v>
      </c>
      <c r="T2122" t="s">
        <v>1015</v>
      </c>
      <c r="V2122" t="s">
        <v>5208</v>
      </c>
      <c r="W2122" t="s">
        <v>5209</v>
      </c>
      <c r="X2122" t="s">
        <v>5207</v>
      </c>
      <c r="Y2122" t="s">
        <v>5208</v>
      </c>
      <c r="Z2122" t="s">
        <v>5223</v>
      </c>
      <c r="AC2122" t="s">
        <v>341</v>
      </c>
      <c r="AD2122" s="176">
        <v>1.3</v>
      </c>
    </row>
    <row r="2123" spans="1:30" x14ac:dyDescent="0.35">
      <c r="A2123" t="s">
        <v>432</v>
      </c>
      <c r="B2123">
        <v>1038</v>
      </c>
      <c r="C2123" t="s">
        <v>5206</v>
      </c>
      <c r="D2123">
        <v>51011</v>
      </c>
      <c r="E2123" t="s">
        <v>5207</v>
      </c>
      <c r="F2123" t="s">
        <v>3812</v>
      </c>
      <c r="H2123">
        <v>2.6</v>
      </c>
      <c r="I2123">
        <v>2.2999999999999998</v>
      </c>
      <c r="K2123" t="s">
        <v>404</v>
      </c>
      <c r="L2123" t="s">
        <v>753</v>
      </c>
      <c r="M2123" t="s">
        <v>398</v>
      </c>
      <c r="N2123" t="s">
        <v>1014</v>
      </c>
      <c r="O2123">
        <v>2</v>
      </c>
      <c r="P2123" t="s">
        <v>306</v>
      </c>
      <c r="Q2123" s="164">
        <v>37995</v>
      </c>
      <c r="R2123" s="164">
        <v>38231</v>
      </c>
      <c r="S2123" s="164">
        <v>38231</v>
      </c>
      <c r="T2123" t="s">
        <v>1015</v>
      </c>
      <c r="V2123" t="s">
        <v>5208</v>
      </c>
      <c r="W2123" t="s">
        <v>5209</v>
      </c>
      <c r="X2123" t="s">
        <v>5207</v>
      </c>
      <c r="Y2123" t="s">
        <v>5208</v>
      </c>
      <c r="Z2123" t="s">
        <v>5224</v>
      </c>
      <c r="AC2123" t="s">
        <v>341</v>
      </c>
      <c r="AD2123" s="176">
        <v>1.3</v>
      </c>
    </row>
    <row r="2124" spans="1:30" x14ac:dyDescent="0.35">
      <c r="A2124" t="s">
        <v>584</v>
      </c>
      <c r="B2124">
        <v>1054</v>
      </c>
      <c r="C2124" t="s">
        <v>5206</v>
      </c>
      <c r="D2124">
        <v>51011</v>
      </c>
      <c r="E2124" t="s">
        <v>5207</v>
      </c>
      <c r="F2124" t="s">
        <v>3812</v>
      </c>
      <c r="H2124">
        <v>2.6</v>
      </c>
      <c r="I2124">
        <v>2.2999999999999998</v>
      </c>
      <c r="K2124" t="s">
        <v>404</v>
      </c>
      <c r="L2124" t="s">
        <v>753</v>
      </c>
      <c r="M2124" t="s">
        <v>398</v>
      </c>
      <c r="N2124" t="s">
        <v>1014</v>
      </c>
      <c r="O2124">
        <v>2</v>
      </c>
      <c r="P2124" t="s">
        <v>306</v>
      </c>
      <c r="Q2124" s="164">
        <v>39825</v>
      </c>
      <c r="R2124" s="164">
        <v>40148</v>
      </c>
      <c r="S2124" s="164">
        <v>40148</v>
      </c>
      <c r="T2124" t="s">
        <v>1015</v>
      </c>
      <c r="V2124" t="s">
        <v>5208</v>
      </c>
      <c r="W2124" t="s">
        <v>5209</v>
      </c>
      <c r="X2124" t="s">
        <v>5207</v>
      </c>
      <c r="Y2124" t="s">
        <v>5208</v>
      </c>
      <c r="Z2124" t="s">
        <v>5225</v>
      </c>
      <c r="AC2124" t="s">
        <v>341</v>
      </c>
      <c r="AD2124" s="176">
        <v>1.3</v>
      </c>
    </row>
    <row r="2125" spans="1:30" x14ac:dyDescent="0.35">
      <c r="A2125" t="s">
        <v>434</v>
      </c>
      <c r="B2125">
        <v>1014</v>
      </c>
      <c r="C2125" t="s">
        <v>5222</v>
      </c>
      <c r="D2125">
        <v>51011</v>
      </c>
      <c r="E2125" t="s">
        <v>5207</v>
      </c>
      <c r="F2125" t="s">
        <v>3812</v>
      </c>
      <c r="H2125">
        <v>2.6</v>
      </c>
      <c r="I2125">
        <v>2.2999999999999998</v>
      </c>
      <c r="K2125" t="s">
        <v>296</v>
      </c>
      <c r="L2125" t="s">
        <v>410</v>
      </c>
      <c r="M2125" t="s">
        <v>398</v>
      </c>
      <c r="N2125" t="s">
        <v>1014</v>
      </c>
      <c r="O2125">
        <v>2</v>
      </c>
      <c r="P2125" t="s">
        <v>306</v>
      </c>
      <c r="Q2125" t="s">
        <v>786</v>
      </c>
      <c r="R2125" s="164">
        <v>34392</v>
      </c>
      <c r="T2125" t="s">
        <v>1015</v>
      </c>
      <c r="V2125" t="s">
        <v>5208</v>
      </c>
      <c r="W2125" t="s">
        <v>5209</v>
      </c>
      <c r="X2125" t="s">
        <v>5207</v>
      </c>
      <c r="Y2125" t="s">
        <v>5208</v>
      </c>
      <c r="Z2125" t="s">
        <v>5226</v>
      </c>
      <c r="AC2125" t="s">
        <v>341</v>
      </c>
      <c r="AD2125" s="176">
        <v>1.3</v>
      </c>
    </row>
    <row r="2126" spans="1:30" x14ac:dyDescent="0.35">
      <c r="A2126" t="s">
        <v>434</v>
      </c>
      <c r="B2126">
        <v>1033</v>
      </c>
      <c r="C2126" t="s">
        <v>5227</v>
      </c>
      <c r="D2126">
        <v>51011</v>
      </c>
      <c r="E2126" t="s">
        <v>5207</v>
      </c>
      <c r="F2126" t="s">
        <v>3812</v>
      </c>
      <c r="H2126">
        <v>2.6</v>
      </c>
      <c r="I2126">
        <v>2.2999999999999998</v>
      </c>
      <c r="K2126" t="s">
        <v>404</v>
      </c>
      <c r="L2126" t="s">
        <v>4257</v>
      </c>
      <c r="M2126" t="s">
        <v>398</v>
      </c>
      <c r="N2126" t="s">
        <v>1014</v>
      </c>
      <c r="O2126">
        <v>2</v>
      </c>
      <c r="P2126" t="s">
        <v>306</v>
      </c>
      <c r="Q2126" t="s">
        <v>3966</v>
      </c>
      <c r="R2126" s="164">
        <v>30497</v>
      </c>
      <c r="S2126" s="164">
        <v>33328</v>
      </c>
      <c r="T2126" t="s">
        <v>1015</v>
      </c>
      <c r="V2126" t="s">
        <v>5208</v>
      </c>
      <c r="W2126" t="s">
        <v>5209</v>
      </c>
      <c r="X2126" t="s">
        <v>5207</v>
      </c>
      <c r="Y2126" t="s">
        <v>5208</v>
      </c>
      <c r="Z2126" t="s">
        <v>5228</v>
      </c>
      <c r="AC2126" t="s">
        <v>341</v>
      </c>
      <c r="AD2126" s="176">
        <v>1.3</v>
      </c>
    </row>
    <row r="2127" spans="1:30" x14ac:dyDescent="0.35">
      <c r="A2127" t="s">
        <v>447</v>
      </c>
      <c r="B2127">
        <v>1032</v>
      </c>
      <c r="C2127" t="s">
        <v>5206</v>
      </c>
      <c r="D2127">
        <v>51011</v>
      </c>
      <c r="E2127" t="s">
        <v>5207</v>
      </c>
      <c r="F2127" t="s">
        <v>3812</v>
      </c>
      <c r="H2127">
        <v>2.6</v>
      </c>
      <c r="I2127">
        <v>2.2999999999999998</v>
      </c>
      <c r="K2127" t="s">
        <v>404</v>
      </c>
      <c r="L2127" t="s">
        <v>753</v>
      </c>
      <c r="M2127" t="s">
        <v>398</v>
      </c>
      <c r="N2127" t="s">
        <v>1014</v>
      </c>
      <c r="O2127">
        <v>2</v>
      </c>
      <c r="P2127" t="s">
        <v>306</v>
      </c>
      <c r="Q2127" t="s">
        <v>3913</v>
      </c>
      <c r="R2127" s="164">
        <v>42247</v>
      </c>
      <c r="S2127" s="164">
        <v>42248</v>
      </c>
      <c r="T2127" t="s">
        <v>1015</v>
      </c>
      <c r="V2127" t="s">
        <v>5208</v>
      </c>
      <c r="W2127" t="s">
        <v>5209</v>
      </c>
      <c r="X2127" t="s">
        <v>5207</v>
      </c>
      <c r="Y2127" t="s">
        <v>5208</v>
      </c>
      <c r="Z2127" t="s">
        <v>5229</v>
      </c>
      <c r="AC2127" t="s">
        <v>341</v>
      </c>
      <c r="AD2127" s="176">
        <v>1.3</v>
      </c>
    </row>
    <row r="2128" spans="1:30" x14ac:dyDescent="0.35">
      <c r="A2128" t="s">
        <v>494</v>
      </c>
      <c r="B2128">
        <v>1036</v>
      </c>
      <c r="C2128" t="s">
        <v>5220</v>
      </c>
      <c r="D2128">
        <v>51011</v>
      </c>
      <c r="E2128" t="s">
        <v>5207</v>
      </c>
      <c r="F2128" t="s">
        <v>3812</v>
      </c>
      <c r="H2128">
        <v>2.6</v>
      </c>
      <c r="I2128">
        <v>2.2999999999999998</v>
      </c>
      <c r="K2128" t="s">
        <v>404</v>
      </c>
      <c r="L2128" t="s">
        <v>410</v>
      </c>
      <c r="M2128" t="s">
        <v>398</v>
      </c>
      <c r="N2128" t="s">
        <v>1014</v>
      </c>
      <c r="O2128">
        <v>2</v>
      </c>
      <c r="P2128" t="s">
        <v>306</v>
      </c>
      <c r="Q2128" s="164">
        <v>31415</v>
      </c>
      <c r="R2128" s="164">
        <v>31472</v>
      </c>
      <c r="S2128" s="164">
        <v>31472</v>
      </c>
      <c r="T2128" t="s">
        <v>1015</v>
      </c>
      <c r="V2128" t="s">
        <v>5208</v>
      </c>
      <c r="W2128" t="s">
        <v>5209</v>
      </c>
      <c r="X2128" t="s">
        <v>5207</v>
      </c>
      <c r="Y2128" t="s">
        <v>5208</v>
      </c>
      <c r="Z2128" t="s">
        <v>5230</v>
      </c>
      <c r="AC2128" t="s">
        <v>341</v>
      </c>
      <c r="AD2128" s="176">
        <v>1.3</v>
      </c>
    </row>
    <row r="2129" spans="1:30" x14ac:dyDescent="0.35">
      <c r="A2129" t="s">
        <v>414</v>
      </c>
      <c r="B2129">
        <v>1034</v>
      </c>
      <c r="C2129" t="s">
        <v>5222</v>
      </c>
      <c r="D2129">
        <v>51011</v>
      </c>
      <c r="E2129" t="s">
        <v>5207</v>
      </c>
      <c r="F2129" t="s">
        <v>3812</v>
      </c>
      <c r="H2129">
        <v>2.6</v>
      </c>
      <c r="I2129">
        <v>2.2999999999999998</v>
      </c>
      <c r="K2129" t="s">
        <v>296</v>
      </c>
      <c r="L2129" t="s">
        <v>410</v>
      </c>
      <c r="M2129" t="s">
        <v>398</v>
      </c>
      <c r="N2129" t="s">
        <v>1014</v>
      </c>
      <c r="O2129">
        <v>2</v>
      </c>
      <c r="P2129" t="s">
        <v>306</v>
      </c>
      <c r="Q2129" t="s">
        <v>786</v>
      </c>
      <c r="R2129" s="164">
        <v>34392</v>
      </c>
      <c r="T2129" t="s">
        <v>1015</v>
      </c>
      <c r="V2129" t="s">
        <v>5208</v>
      </c>
      <c r="W2129" t="s">
        <v>5209</v>
      </c>
      <c r="X2129" t="s">
        <v>5207</v>
      </c>
      <c r="Y2129" t="s">
        <v>5208</v>
      </c>
      <c r="Z2129" t="s">
        <v>5231</v>
      </c>
      <c r="AC2129" t="s">
        <v>341</v>
      </c>
      <c r="AD2129" s="176">
        <v>1.3</v>
      </c>
    </row>
    <row r="2130" spans="1:30" x14ac:dyDescent="0.35">
      <c r="A2130" t="s">
        <v>419</v>
      </c>
      <c r="B2130">
        <v>1055</v>
      </c>
      <c r="C2130" t="s">
        <v>5222</v>
      </c>
      <c r="D2130">
        <v>51011</v>
      </c>
      <c r="E2130" t="s">
        <v>5207</v>
      </c>
      <c r="F2130" t="s">
        <v>3812</v>
      </c>
      <c r="H2130">
        <v>2.6</v>
      </c>
      <c r="I2130">
        <v>2.2999999999999998</v>
      </c>
      <c r="K2130" t="s">
        <v>843</v>
      </c>
      <c r="L2130" t="s">
        <v>753</v>
      </c>
      <c r="M2130" t="s">
        <v>398</v>
      </c>
      <c r="N2130" t="s">
        <v>1014</v>
      </c>
      <c r="O2130">
        <v>2</v>
      </c>
      <c r="P2130" t="s">
        <v>306</v>
      </c>
      <c r="Q2130" s="164">
        <v>30472</v>
      </c>
      <c r="R2130" s="164">
        <v>30442</v>
      </c>
      <c r="T2130" t="s">
        <v>1015</v>
      </c>
      <c r="V2130" t="s">
        <v>5208</v>
      </c>
      <c r="W2130" t="s">
        <v>5209</v>
      </c>
      <c r="X2130" t="s">
        <v>5207</v>
      </c>
      <c r="Y2130" t="s">
        <v>5208</v>
      </c>
      <c r="Z2130" t="s">
        <v>5232</v>
      </c>
      <c r="AA2130" t="s">
        <v>1</v>
      </c>
      <c r="AC2130" t="s">
        <v>341</v>
      </c>
      <c r="AD2130" s="176">
        <v>1.3</v>
      </c>
    </row>
    <row r="2131" spans="1:30" x14ac:dyDescent="0.35">
      <c r="A2131" t="s">
        <v>499</v>
      </c>
      <c r="B2131">
        <v>1033</v>
      </c>
      <c r="C2131" t="s">
        <v>5222</v>
      </c>
      <c r="D2131">
        <v>51011</v>
      </c>
      <c r="E2131" t="s">
        <v>5207</v>
      </c>
      <c r="F2131" t="s">
        <v>3812</v>
      </c>
      <c r="H2131">
        <v>2.6</v>
      </c>
      <c r="I2131">
        <v>2.2999999999999998</v>
      </c>
      <c r="K2131" t="s">
        <v>296</v>
      </c>
      <c r="L2131" t="s">
        <v>753</v>
      </c>
      <c r="M2131" t="s">
        <v>398</v>
      </c>
      <c r="N2131" t="s">
        <v>1014</v>
      </c>
      <c r="O2131">
        <v>2</v>
      </c>
      <c r="P2131" t="s">
        <v>306</v>
      </c>
      <c r="Q2131" t="s">
        <v>5233</v>
      </c>
      <c r="R2131" s="164">
        <v>40623</v>
      </c>
      <c r="T2131" t="s">
        <v>1015</v>
      </c>
      <c r="V2131" t="s">
        <v>5208</v>
      </c>
      <c r="W2131" t="s">
        <v>5209</v>
      </c>
      <c r="X2131" t="s">
        <v>5207</v>
      </c>
      <c r="Y2131" t="s">
        <v>5208</v>
      </c>
      <c r="Z2131" t="s">
        <v>5234</v>
      </c>
      <c r="AC2131" t="s">
        <v>341</v>
      </c>
      <c r="AD2131" s="176">
        <v>1.3</v>
      </c>
    </row>
    <row r="2132" spans="1:30" x14ac:dyDescent="0.35">
      <c r="A2132" t="s">
        <v>499</v>
      </c>
      <c r="B2132">
        <v>1034</v>
      </c>
      <c r="C2132" t="s">
        <v>5235</v>
      </c>
      <c r="D2132">
        <v>51011</v>
      </c>
      <c r="E2132" t="s">
        <v>5207</v>
      </c>
      <c r="F2132" t="s">
        <v>3812</v>
      </c>
      <c r="H2132">
        <v>2.6</v>
      </c>
      <c r="I2132">
        <v>2.2999999999999998</v>
      </c>
      <c r="K2132" t="s">
        <v>404</v>
      </c>
      <c r="L2132" t="s">
        <v>753</v>
      </c>
      <c r="M2132" t="s">
        <v>398</v>
      </c>
      <c r="N2132" t="s">
        <v>1014</v>
      </c>
      <c r="O2132">
        <v>2</v>
      </c>
      <c r="P2132" t="s">
        <v>306</v>
      </c>
      <c r="Q2132" s="164">
        <v>37995</v>
      </c>
      <c r="R2132" s="164">
        <v>38231</v>
      </c>
      <c r="S2132" s="164">
        <v>38231</v>
      </c>
      <c r="T2132" t="s">
        <v>1015</v>
      </c>
      <c r="V2132" t="s">
        <v>5208</v>
      </c>
      <c r="W2132" t="s">
        <v>5209</v>
      </c>
      <c r="X2132" t="s">
        <v>5207</v>
      </c>
      <c r="Y2132" t="s">
        <v>5208</v>
      </c>
      <c r="Z2132" t="s">
        <v>5236</v>
      </c>
      <c r="AC2132" t="s">
        <v>341</v>
      </c>
      <c r="AD2132" s="176">
        <v>1.3</v>
      </c>
    </row>
    <row r="2133" spans="1:30" x14ac:dyDescent="0.35">
      <c r="A2133" t="s">
        <v>566</v>
      </c>
      <c r="B2133">
        <v>1241</v>
      </c>
      <c r="C2133" t="s">
        <v>5207</v>
      </c>
      <c r="D2133">
        <v>51011</v>
      </c>
      <c r="E2133" t="s">
        <v>5207</v>
      </c>
      <c r="F2133" t="s">
        <v>3812</v>
      </c>
      <c r="H2133">
        <v>2.6</v>
      </c>
      <c r="I2133">
        <v>2.2999999999999998</v>
      </c>
      <c r="K2133" t="s">
        <v>0</v>
      </c>
      <c r="L2133" t="s">
        <v>753</v>
      </c>
      <c r="M2133" t="s">
        <v>398</v>
      </c>
      <c r="N2133" t="s">
        <v>1014</v>
      </c>
      <c r="O2133">
        <v>2</v>
      </c>
      <c r="P2133" t="s">
        <v>306</v>
      </c>
      <c r="Q2133" s="164">
        <v>40484</v>
      </c>
      <c r="R2133" s="164">
        <v>40422</v>
      </c>
      <c r="T2133" t="s">
        <v>1015</v>
      </c>
      <c r="V2133" t="s">
        <v>5208</v>
      </c>
      <c r="W2133" t="s">
        <v>5209</v>
      </c>
      <c r="X2133" t="s">
        <v>5207</v>
      </c>
      <c r="Y2133" t="s">
        <v>5208</v>
      </c>
      <c r="Z2133" t="s">
        <v>5237</v>
      </c>
      <c r="AC2133" t="s">
        <v>341</v>
      </c>
      <c r="AD2133" s="176">
        <v>1.3</v>
      </c>
    </row>
    <row r="2134" spans="1:30" x14ac:dyDescent="0.35">
      <c r="A2134" t="s">
        <v>454</v>
      </c>
      <c r="B2134">
        <v>1341</v>
      </c>
      <c r="C2134" t="s">
        <v>5238</v>
      </c>
      <c r="D2134">
        <v>51020</v>
      </c>
      <c r="E2134" t="s">
        <v>5238</v>
      </c>
      <c r="F2134" t="s">
        <v>3812</v>
      </c>
      <c r="H2134">
        <v>2.6</v>
      </c>
      <c r="I2134">
        <v>2.2999999999999998</v>
      </c>
      <c r="K2134" t="s">
        <v>404</v>
      </c>
      <c r="L2134" t="s">
        <v>753</v>
      </c>
      <c r="M2134" t="s">
        <v>398</v>
      </c>
      <c r="N2134" t="s">
        <v>879</v>
      </c>
      <c r="O2134">
        <v>2</v>
      </c>
      <c r="P2134" t="s">
        <v>306</v>
      </c>
      <c r="Q2134" s="164">
        <v>36900</v>
      </c>
      <c r="R2134" s="164">
        <v>37135</v>
      </c>
      <c r="S2134" s="164">
        <v>42248</v>
      </c>
      <c r="T2134" t="s">
        <v>5239</v>
      </c>
      <c r="V2134" t="s">
        <v>5240</v>
      </c>
      <c r="W2134" t="s">
        <v>5241</v>
      </c>
      <c r="X2134" t="s">
        <v>5238</v>
      </c>
      <c r="Y2134" t="s">
        <v>5240</v>
      </c>
      <c r="Z2134" t="s">
        <v>5242</v>
      </c>
      <c r="AC2134" t="s">
        <v>341</v>
      </c>
      <c r="AD2134" s="176">
        <v>1.3</v>
      </c>
    </row>
    <row r="2135" spans="1:30" x14ac:dyDescent="0.35">
      <c r="A2135" t="s">
        <v>494</v>
      </c>
      <c r="B2135">
        <v>1177</v>
      </c>
      <c r="C2135" t="s">
        <v>5238</v>
      </c>
      <c r="D2135">
        <v>51020</v>
      </c>
      <c r="E2135" t="s">
        <v>5238</v>
      </c>
      <c r="F2135" t="s">
        <v>3812</v>
      </c>
      <c r="H2135">
        <v>2.6</v>
      </c>
      <c r="I2135">
        <v>2.2999999999999998</v>
      </c>
      <c r="K2135" t="s">
        <v>296</v>
      </c>
      <c r="L2135" t="s">
        <v>753</v>
      </c>
      <c r="M2135" t="s">
        <v>398</v>
      </c>
      <c r="N2135" t="s">
        <v>879</v>
      </c>
      <c r="O2135">
        <v>2</v>
      </c>
      <c r="P2135" t="s">
        <v>306</v>
      </c>
      <c r="Q2135" t="s">
        <v>4486</v>
      </c>
      <c r="R2135" s="164">
        <v>37135</v>
      </c>
      <c r="T2135" t="s">
        <v>5239</v>
      </c>
      <c r="V2135" t="s">
        <v>5240</v>
      </c>
      <c r="W2135" t="s">
        <v>5241</v>
      </c>
      <c r="X2135" t="s">
        <v>5238</v>
      </c>
      <c r="Y2135" t="s">
        <v>5240</v>
      </c>
      <c r="Z2135" t="s">
        <v>5243</v>
      </c>
      <c r="AC2135" t="s">
        <v>341</v>
      </c>
      <c r="AD2135" s="176">
        <v>1.3</v>
      </c>
    </row>
    <row r="2136" spans="1:30" x14ac:dyDescent="0.35">
      <c r="A2136" t="s">
        <v>454</v>
      </c>
      <c r="B2136">
        <v>1187</v>
      </c>
      <c r="C2136" t="s">
        <v>5244</v>
      </c>
      <c r="D2136">
        <v>51021</v>
      </c>
      <c r="E2136" t="s">
        <v>5245</v>
      </c>
      <c r="F2136" t="s">
        <v>3812</v>
      </c>
      <c r="H2136">
        <v>2.6</v>
      </c>
      <c r="I2136">
        <v>2.2999999999999998</v>
      </c>
      <c r="K2136" t="s">
        <v>404</v>
      </c>
      <c r="L2136" t="s">
        <v>2197</v>
      </c>
      <c r="M2136" t="s">
        <v>398</v>
      </c>
      <c r="N2136" t="s">
        <v>879</v>
      </c>
      <c r="O2136">
        <v>2</v>
      </c>
      <c r="P2136" t="s">
        <v>306</v>
      </c>
      <c r="Q2136" t="s">
        <v>1233</v>
      </c>
      <c r="R2136" s="164">
        <v>30253</v>
      </c>
      <c r="S2136" s="164">
        <v>37865</v>
      </c>
      <c r="T2136" t="s">
        <v>1027</v>
      </c>
      <c r="V2136" t="s">
        <v>5246</v>
      </c>
      <c r="W2136" t="s">
        <v>5247</v>
      </c>
      <c r="X2136" t="s">
        <v>5248</v>
      </c>
      <c r="Y2136" t="s">
        <v>5249</v>
      </c>
      <c r="Z2136" t="s">
        <v>5250</v>
      </c>
      <c r="AC2136" t="s">
        <v>341</v>
      </c>
      <c r="AD2136" s="176">
        <v>1.3</v>
      </c>
    </row>
    <row r="2137" spans="1:30" x14ac:dyDescent="0.35">
      <c r="A2137" t="s">
        <v>454</v>
      </c>
      <c r="B2137">
        <v>1188</v>
      </c>
      <c r="C2137" t="s">
        <v>5251</v>
      </c>
      <c r="D2137">
        <v>51021</v>
      </c>
      <c r="E2137" t="s">
        <v>5245</v>
      </c>
      <c r="F2137" t="s">
        <v>3812</v>
      </c>
      <c r="H2137">
        <v>2.6</v>
      </c>
      <c r="I2137">
        <v>2.2999999999999998</v>
      </c>
      <c r="K2137" t="s">
        <v>404</v>
      </c>
      <c r="L2137" t="s">
        <v>2197</v>
      </c>
      <c r="M2137" t="s">
        <v>398</v>
      </c>
      <c r="N2137" t="s">
        <v>879</v>
      </c>
      <c r="O2137">
        <v>2</v>
      </c>
      <c r="P2137" t="s">
        <v>1</v>
      </c>
      <c r="Q2137" t="s">
        <v>1233</v>
      </c>
      <c r="R2137" s="164">
        <v>30253</v>
      </c>
      <c r="S2137" s="164">
        <v>31472</v>
      </c>
      <c r="T2137" t="s">
        <v>1027</v>
      </c>
      <c r="V2137" t="s">
        <v>5246</v>
      </c>
      <c r="W2137" t="s">
        <v>5247</v>
      </c>
      <c r="X2137" t="s">
        <v>5248</v>
      </c>
      <c r="Y2137" t="s">
        <v>5249</v>
      </c>
      <c r="Z2137" t="s">
        <v>5252</v>
      </c>
      <c r="AC2137" t="s">
        <v>341</v>
      </c>
      <c r="AD2137" s="176">
        <v>1.3</v>
      </c>
    </row>
    <row r="2138" spans="1:30" x14ac:dyDescent="0.35">
      <c r="A2138" t="s">
        <v>454</v>
      </c>
      <c r="B2138">
        <v>1241</v>
      </c>
      <c r="C2138" t="s">
        <v>5248</v>
      </c>
      <c r="D2138">
        <v>51021</v>
      </c>
      <c r="E2138" t="s">
        <v>5245</v>
      </c>
      <c r="F2138" t="s">
        <v>3812</v>
      </c>
      <c r="H2138">
        <v>2.6</v>
      </c>
      <c r="I2138">
        <v>2.2999999999999998</v>
      </c>
      <c r="K2138" t="s">
        <v>296</v>
      </c>
      <c r="L2138" t="s">
        <v>5183</v>
      </c>
      <c r="M2138" t="s">
        <v>398</v>
      </c>
      <c r="N2138" t="s">
        <v>879</v>
      </c>
      <c r="O2138">
        <v>2</v>
      </c>
      <c r="P2138" t="s">
        <v>306</v>
      </c>
      <c r="Q2138" s="164">
        <v>31052</v>
      </c>
      <c r="R2138" s="164">
        <v>31168</v>
      </c>
      <c r="T2138" t="s">
        <v>1027</v>
      </c>
      <c r="V2138" t="s">
        <v>5246</v>
      </c>
      <c r="W2138" t="s">
        <v>5247</v>
      </c>
      <c r="X2138" t="s">
        <v>5248</v>
      </c>
      <c r="Y2138" t="s">
        <v>5249</v>
      </c>
      <c r="Z2138" t="s">
        <v>5253</v>
      </c>
      <c r="AA2138" t="s">
        <v>295</v>
      </c>
      <c r="AC2138" t="s">
        <v>341</v>
      </c>
      <c r="AD2138" s="176">
        <v>1.3</v>
      </c>
    </row>
    <row r="2139" spans="1:30" x14ac:dyDescent="0.35">
      <c r="A2139" t="s">
        <v>305</v>
      </c>
      <c r="B2139">
        <v>1312</v>
      </c>
      <c r="C2139" t="s">
        <v>5254</v>
      </c>
      <c r="D2139">
        <v>51021</v>
      </c>
      <c r="E2139" t="s">
        <v>5245</v>
      </c>
      <c r="F2139" t="s">
        <v>3812</v>
      </c>
      <c r="G2139" s="163">
        <v>3111.42</v>
      </c>
      <c r="H2139">
        <v>2.6</v>
      </c>
      <c r="I2139">
        <v>2.2999999999999998</v>
      </c>
      <c r="J2139" t="s">
        <v>1</v>
      </c>
      <c r="K2139" t="s">
        <v>296</v>
      </c>
      <c r="L2139" t="s">
        <v>753</v>
      </c>
      <c r="M2139" t="s">
        <v>398</v>
      </c>
      <c r="N2139" t="s">
        <v>879</v>
      </c>
      <c r="O2139">
        <v>2</v>
      </c>
      <c r="P2139" t="s">
        <v>306</v>
      </c>
      <c r="Q2139" s="164">
        <v>43350</v>
      </c>
      <c r="R2139" s="164">
        <v>43709</v>
      </c>
      <c r="T2139" t="s">
        <v>1027</v>
      </c>
      <c r="V2139" t="s">
        <v>5246</v>
      </c>
      <c r="W2139" t="s">
        <v>5247</v>
      </c>
      <c r="X2139" t="s">
        <v>5248</v>
      </c>
      <c r="Y2139" t="s">
        <v>5249</v>
      </c>
      <c r="Z2139" t="s">
        <v>5255</v>
      </c>
      <c r="AA2139" t="s">
        <v>1</v>
      </c>
      <c r="AB2139" s="164">
        <v>43325</v>
      </c>
      <c r="AC2139" t="s">
        <v>341</v>
      </c>
      <c r="AD2139" s="176">
        <v>1.3</v>
      </c>
    </row>
    <row r="2140" spans="1:30" x14ac:dyDescent="0.35">
      <c r="A2140" t="s">
        <v>317</v>
      </c>
      <c r="B2140">
        <v>1066</v>
      </c>
      <c r="C2140" t="s">
        <v>5256</v>
      </c>
      <c r="D2140">
        <v>51021</v>
      </c>
      <c r="E2140" t="s">
        <v>5245</v>
      </c>
      <c r="F2140" t="s">
        <v>3812</v>
      </c>
      <c r="H2140">
        <v>2.6</v>
      </c>
      <c r="I2140">
        <v>2.2999999999999998</v>
      </c>
      <c r="K2140" t="s">
        <v>404</v>
      </c>
      <c r="L2140" t="s">
        <v>753</v>
      </c>
      <c r="M2140" t="s">
        <v>398</v>
      </c>
      <c r="N2140" t="s">
        <v>879</v>
      </c>
      <c r="O2140">
        <v>2</v>
      </c>
      <c r="P2140" t="s">
        <v>306</v>
      </c>
      <c r="Q2140" t="s">
        <v>3966</v>
      </c>
      <c r="R2140" s="164">
        <v>30497</v>
      </c>
      <c r="S2140" s="164">
        <v>38231</v>
      </c>
      <c r="T2140" t="s">
        <v>1027</v>
      </c>
      <c r="V2140" t="s">
        <v>5246</v>
      </c>
      <c r="W2140" t="s">
        <v>5247</v>
      </c>
      <c r="X2140" t="s">
        <v>5248</v>
      </c>
      <c r="Y2140" t="s">
        <v>5249</v>
      </c>
      <c r="Z2140" t="s">
        <v>5257</v>
      </c>
      <c r="AC2140" t="s">
        <v>341</v>
      </c>
      <c r="AD2140" s="176">
        <v>1.3</v>
      </c>
    </row>
    <row r="2141" spans="1:30" x14ac:dyDescent="0.35">
      <c r="A2141" t="s">
        <v>408</v>
      </c>
      <c r="B2141">
        <v>1048</v>
      </c>
      <c r="C2141" t="s">
        <v>5258</v>
      </c>
      <c r="D2141">
        <v>51021</v>
      </c>
      <c r="E2141" t="s">
        <v>5245</v>
      </c>
      <c r="F2141" t="s">
        <v>3812</v>
      </c>
      <c r="H2141">
        <v>2.6</v>
      </c>
      <c r="I2141">
        <v>2.2999999999999998</v>
      </c>
      <c r="K2141" t="s">
        <v>296</v>
      </c>
      <c r="L2141" t="s">
        <v>753</v>
      </c>
      <c r="M2141" t="s">
        <v>398</v>
      </c>
      <c r="N2141" t="s">
        <v>879</v>
      </c>
      <c r="O2141">
        <v>2</v>
      </c>
      <c r="P2141" t="s">
        <v>306</v>
      </c>
      <c r="Q2141" s="164">
        <v>35342</v>
      </c>
      <c r="R2141" s="164">
        <v>35165</v>
      </c>
      <c r="T2141" t="s">
        <v>1027</v>
      </c>
      <c r="V2141" t="s">
        <v>5246</v>
      </c>
      <c r="W2141" t="s">
        <v>5247</v>
      </c>
      <c r="X2141" t="s">
        <v>5248</v>
      </c>
      <c r="Y2141" t="s">
        <v>5249</v>
      </c>
      <c r="Z2141" t="s">
        <v>5259</v>
      </c>
      <c r="AC2141" t="s">
        <v>341</v>
      </c>
      <c r="AD2141" s="176">
        <v>1.3</v>
      </c>
    </row>
    <row r="2142" spans="1:30" x14ac:dyDescent="0.35">
      <c r="A2142" t="s">
        <v>324</v>
      </c>
      <c r="B2142">
        <v>1068</v>
      </c>
      <c r="C2142" t="s">
        <v>5260</v>
      </c>
      <c r="D2142">
        <v>51021</v>
      </c>
      <c r="E2142" t="s">
        <v>5245</v>
      </c>
      <c r="F2142" t="s">
        <v>3812</v>
      </c>
      <c r="H2142">
        <v>2.6</v>
      </c>
      <c r="I2142">
        <v>2.2999999999999998</v>
      </c>
      <c r="K2142" t="s">
        <v>404</v>
      </c>
      <c r="L2142" t="s">
        <v>753</v>
      </c>
      <c r="M2142" t="s">
        <v>398</v>
      </c>
      <c r="N2142" t="s">
        <v>879</v>
      </c>
      <c r="O2142">
        <v>2</v>
      </c>
      <c r="P2142" t="s">
        <v>306</v>
      </c>
      <c r="Q2142" s="164">
        <v>30690</v>
      </c>
      <c r="R2142" s="164">
        <v>30926</v>
      </c>
      <c r="S2142" s="164">
        <v>33117</v>
      </c>
      <c r="T2142" t="s">
        <v>1027</v>
      </c>
      <c r="V2142" t="s">
        <v>5246</v>
      </c>
      <c r="W2142" t="s">
        <v>5247</v>
      </c>
      <c r="X2142" t="s">
        <v>5248</v>
      </c>
      <c r="Y2142" t="s">
        <v>5249</v>
      </c>
      <c r="Z2142" t="s">
        <v>5261</v>
      </c>
      <c r="AC2142" t="s">
        <v>341</v>
      </c>
      <c r="AD2142" s="176">
        <v>1.3</v>
      </c>
    </row>
    <row r="2143" spans="1:30" x14ac:dyDescent="0.35">
      <c r="A2143" t="s">
        <v>324</v>
      </c>
      <c r="B2143">
        <v>1073</v>
      </c>
      <c r="C2143" t="s">
        <v>5262</v>
      </c>
      <c r="D2143">
        <v>51021</v>
      </c>
      <c r="E2143" t="s">
        <v>5245</v>
      </c>
      <c r="F2143" t="s">
        <v>3812</v>
      </c>
      <c r="H2143">
        <v>2.6</v>
      </c>
      <c r="I2143">
        <v>2.2999999999999998</v>
      </c>
      <c r="K2143" t="s">
        <v>404</v>
      </c>
      <c r="L2143" t="s">
        <v>753</v>
      </c>
      <c r="M2143" t="s">
        <v>398</v>
      </c>
      <c r="N2143" t="s">
        <v>879</v>
      </c>
      <c r="O2143">
        <v>2</v>
      </c>
      <c r="P2143" t="s">
        <v>306</v>
      </c>
      <c r="Q2143" s="164">
        <v>31786</v>
      </c>
      <c r="R2143" s="164">
        <v>32021</v>
      </c>
      <c r="S2143" s="164">
        <v>33482</v>
      </c>
      <c r="T2143" t="s">
        <v>1027</v>
      </c>
      <c r="V2143" t="s">
        <v>5246</v>
      </c>
      <c r="W2143" t="s">
        <v>5247</v>
      </c>
      <c r="X2143" t="s">
        <v>5248</v>
      </c>
      <c r="Y2143" t="s">
        <v>5249</v>
      </c>
      <c r="Z2143" t="s">
        <v>5263</v>
      </c>
      <c r="AC2143" t="s">
        <v>341</v>
      </c>
      <c r="AD2143" s="176">
        <v>1.3</v>
      </c>
    </row>
    <row r="2144" spans="1:30" x14ac:dyDescent="0.35">
      <c r="A2144" t="s">
        <v>309</v>
      </c>
      <c r="B2144">
        <v>1067</v>
      </c>
      <c r="C2144" t="s">
        <v>5264</v>
      </c>
      <c r="D2144">
        <v>51021</v>
      </c>
      <c r="E2144" t="s">
        <v>5245</v>
      </c>
      <c r="F2144" t="s">
        <v>3812</v>
      </c>
      <c r="H2144">
        <v>2.6</v>
      </c>
      <c r="I2144">
        <v>2.2999999999999998</v>
      </c>
      <c r="K2144" t="s">
        <v>404</v>
      </c>
      <c r="L2144" t="s">
        <v>753</v>
      </c>
      <c r="M2144" t="s">
        <v>398</v>
      </c>
      <c r="N2144" t="s">
        <v>879</v>
      </c>
      <c r="O2144">
        <v>2</v>
      </c>
      <c r="P2144" t="s">
        <v>306</v>
      </c>
      <c r="Q2144" s="164">
        <v>30691</v>
      </c>
      <c r="R2144" s="164">
        <v>30956</v>
      </c>
      <c r="S2144" s="164">
        <v>38231</v>
      </c>
      <c r="T2144" t="s">
        <v>1027</v>
      </c>
      <c r="V2144" t="s">
        <v>5246</v>
      </c>
      <c r="W2144" t="s">
        <v>5247</v>
      </c>
      <c r="X2144" t="s">
        <v>5248</v>
      </c>
      <c r="Y2144" t="s">
        <v>5249</v>
      </c>
      <c r="Z2144" t="s">
        <v>5265</v>
      </c>
      <c r="AC2144" t="s">
        <v>341</v>
      </c>
      <c r="AD2144" s="176">
        <v>1.3</v>
      </c>
    </row>
    <row r="2145" spans="1:30" x14ac:dyDescent="0.35">
      <c r="A2145" t="s">
        <v>476</v>
      </c>
      <c r="B2145">
        <v>1275</v>
      </c>
      <c r="C2145" t="s">
        <v>5245</v>
      </c>
      <c r="D2145">
        <v>51021</v>
      </c>
      <c r="E2145" t="s">
        <v>5245</v>
      </c>
      <c r="F2145" t="s">
        <v>3812</v>
      </c>
      <c r="H2145">
        <v>2.6</v>
      </c>
      <c r="I2145">
        <v>2.2999999999999998</v>
      </c>
      <c r="K2145" t="s">
        <v>296</v>
      </c>
      <c r="L2145" t="s">
        <v>640</v>
      </c>
      <c r="M2145" t="s">
        <v>398</v>
      </c>
      <c r="N2145" t="s">
        <v>879</v>
      </c>
      <c r="O2145">
        <v>2</v>
      </c>
      <c r="P2145" t="s">
        <v>306</v>
      </c>
      <c r="Q2145" t="s">
        <v>911</v>
      </c>
      <c r="R2145" s="164">
        <v>40422</v>
      </c>
      <c r="T2145" t="s">
        <v>1027</v>
      </c>
      <c r="V2145" t="s">
        <v>5246</v>
      </c>
      <c r="W2145" t="s">
        <v>5247</v>
      </c>
      <c r="X2145" t="s">
        <v>5248</v>
      </c>
      <c r="Y2145" t="s">
        <v>5249</v>
      </c>
      <c r="Z2145" t="s">
        <v>5266</v>
      </c>
      <c r="AC2145" t="s">
        <v>341</v>
      </c>
      <c r="AD2145" s="176">
        <v>1.3</v>
      </c>
    </row>
    <row r="2146" spans="1:30" x14ac:dyDescent="0.35">
      <c r="A2146" t="s">
        <v>482</v>
      </c>
      <c r="B2146">
        <v>1306</v>
      </c>
      <c r="C2146" t="s">
        <v>5254</v>
      </c>
      <c r="D2146">
        <v>51021</v>
      </c>
      <c r="E2146" t="s">
        <v>5245</v>
      </c>
      <c r="F2146" t="s">
        <v>3812</v>
      </c>
      <c r="G2146" s="163">
        <v>3238.32</v>
      </c>
      <c r="H2146">
        <v>2.6</v>
      </c>
      <c r="I2146">
        <v>2.2999999999999998</v>
      </c>
      <c r="J2146" t="s">
        <v>1</v>
      </c>
      <c r="K2146" t="s">
        <v>296</v>
      </c>
      <c r="L2146" t="s">
        <v>753</v>
      </c>
      <c r="M2146" t="s">
        <v>398</v>
      </c>
      <c r="N2146" t="s">
        <v>879</v>
      </c>
      <c r="O2146">
        <v>2</v>
      </c>
      <c r="P2146" t="s">
        <v>306</v>
      </c>
      <c r="Q2146" s="164">
        <v>45386</v>
      </c>
      <c r="R2146" s="164">
        <v>45901</v>
      </c>
      <c r="T2146" t="s">
        <v>1027</v>
      </c>
      <c r="V2146" t="s">
        <v>5246</v>
      </c>
      <c r="W2146" t="s">
        <v>5247</v>
      </c>
      <c r="X2146" t="s">
        <v>5248</v>
      </c>
      <c r="Y2146" t="s">
        <v>5249</v>
      </c>
      <c r="Z2146" t="s">
        <v>5267</v>
      </c>
      <c r="AA2146" t="s">
        <v>295</v>
      </c>
      <c r="AB2146" s="164">
        <v>45468</v>
      </c>
      <c r="AC2146" t="s">
        <v>341</v>
      </c>
      <c r="AD2146" s="176">
        <v>1.3</v>
      </c>
    </row>
    <row r="2147" spans="1:30" x14ac:dyDescent="0.35">
      <c r="A2147" t="s">
        <v>432</v>
      </c>
      <c r="B2147">
        <v>1236</v>
      </c>
      <c r="C2147" t="s">
        <v>5248</v>
      </c>
      <c r="D2147">
        <v>51021</v>
      </c>
      <c r="E2147" t="s">
        <v>5245</v>
      </c>
      <c r="F2147" t="s">
        <v>3812</v>
      </c>
      <c r="H2147">
        <v>2.6</v>
      </c>
      <c r="I2147">
        <v>2.2999999999999998</v>
      </c>
      <c r="K2147" t="s">
        <v>296</v>
      </c>
      <c r="L2147" t="s">
        <v>753</v>
      </c>
      <c r="M2147" t="s">
        <v>398</v>
      </c>
      <c r="N2147" t="s">
        <v>879</v>
      </c>
      <c r="O2147">
        <v>2</v>
      </c>
      <c r="P2147" t="s">
        <v>306</v>
      </c>
      <c r="Q2147" t="s">
        <v>5268</v>
      </c>
      <c r="R2147" s="164">
        <v>38596</v>
      </c>
      <c r="T2147" t="s">
        <v>1027</v>
      </c>
      <c r="V2147" t="s">
        <v>5246</v>
      </c>
      <c r="W2147" t="s">
        <v>5247</v>
      </c>
      <c r="X2147" t="s">
        <v>5248</v>
      </c>
      <c r="Y2147" t="s">
        <v>5249</v>
      </c>
      <c r="Z2147" t="s">
        <v>5269</v>
      </c>
      <c r="AC2147" t="s">
        <v>341</v>
      </c>
      <c r="AD2147" s="176">
        <v>1.3</v>
      </c>
    </row>
    <row r="2148" spans="1:30" x14ac:dyDescent="0.35">
      <c r="A2148" t="s">
        <v>584</v>
      </c>
      <c r="B2148">
        <v>1028</v>
      </c>
      <c r="C2148" t="s">
        <v>5248</v>
      </c>
      <c r="D2148">
        <v>51021</v>
      </c>
      <c r="E2148" t="s">
        <v>5245</v>
      </c>
      <c r="F2148" t="s">
        <v>3812</v>
      </c>
      <c r="H2148">
        <v>2.6</v>
      </c>
      <c r="I2148">
        <v>2.2999999999999998</v>
      </c>
      <c r="K2148" t="s">
        <v>296</v>
      </c>
      <c r="L2148" t="s">
        <v>753</v>
      </c>
      <c r="M2148" t="s">
        <v>398</v>
      </c>
      <c r="N2148" t="s">
        <v>879</v>
      </c>
      <c r="O2148">
        <v>2</v>
      </c>
      <c r="P2148" t="s">
        <v>306</v>
      </c>
      <c r="Q2148" t="s">
        <v>786</v>
      </c>
      <c r="R2148" s="164">
        <v>34392</v>
      </c>
      <c r="T2148" t="s">
        <v>1027</v>
      </c>
      <c r="V2148" t="s">
        <v>5246</v>
      </c>
      <c r="W2148" t="s">
        <v>5247</v>
      </c>
      <c r="X2148" t="s">
        <v>5248</v>
      </c>
      <c r="Y2148" t="s">
        <v>5249</v>
      </c>
      <c r="Z2148" t="s">
        <v>5270</v>
      </c>
      <c r="AC2148" t="s">
        <v>341</v>
      </c>
      <c r="AD2148" s="176">
        <v>1.3</v>
      </c>
    </row>
    <row r="2149" spans="1:30" x14ac:dyDescent="0.35">
      <c r="A2149" t="s">
        <v>584</v>
      </c>
      <c r="B2149">
        <v>1029</v>
      </c>
      <c r="C2149" t="s">
        <v>5244</v>
      </c>
      <c r="D2149">
        <v>51021</v>
      </c>
      <c r="E2149" t="s">
        <v>5245</v>
      </c>
      <c r="F2149" t="s">
        <v>3812</v>
      </c>
      <c r="H2149">
        <v>2.6</v>
      </c>
      <c r="I2149">
        <v>2.2999999999999998</v>
      </c>
      <c r="K2149" t="s">
        <v>404</v>
      </c>
      <c r="L2149" t="s">
        <v>410</v>
      </c>
      <c r="M2149" t="s">
        <v>398</v>
      </c>
      <c r="N2149" t="s">
        <v>879</v>
      </c>
      <c r="O2149">
        <v>2</v>
      </c>
      <c r="P2149" t="s">
        <v>306</v>
      </c>
      <c r="Q2149" s="164">
        <v>37995</v>
      </c>
      <c r="R2149" s="164">
        <v>38231</v>
      </c>
      <c r="S2149" s="164">
        <v>38231</v>
      </c>
      <c r="T2149" t="s">
        <v>1027</v>
      </c>
      <c r="V2149" t="s">
        <v>5246</v>
      </c>
      <c r="W2149" t="s">
        <v>5247</v>
      </c>
      <c r="X2149" t="s">
        <v>5248</v>
      </c>
      <c r="Y2149" t="s">
        <v>5249</v>
      </c>
      <c r="Z2149" t="s">
        <v>5271</v>
      </c>
      <c r="AC2149" t="s">
        <v>341</v>
      </c>
      <c r="AD2149" s="176">
        <v>1.3</v>
      </c>
    </row>
    <row r="2150" spans="1:30" x14ac:dyDescent="0.35">
      <c r="A2150" t="s">
        <v>375</v>
      </c>
      <c r="B2150">
        <v>1094</v>
      </c>
      <c r="C2150" t="s">
        <v>5272</v>
      </c>
      <c r="D2150">
        <v>51021</v>
      </c>
      <c r="E2150" t="s">
        <v>5245</v>
      </c>
      <c r="F2150" t="s">
        <v>3812</v>
      </c>
      <c r="H2150">
        <v>2.6</v>
      </c>
      <c r="I2150">
        <v>2.2999999999999998</v>
      </c>
      <c r="K2150" t="s">
        <v>404</v>
      </c>
      <c r="L2150" t="s">
        <v>753</v>
      </c>
      <c r="M2150" t="s">
        <v>398</v>
      </c>
      <c r="N2150" t="s">
        <v>879</v>
      </c>
      <c r="O2150">
        <v>2</v>
      </c>
      <c r="P2150" t="s">
        <v>1</v>
      </c>
      <c r="Q2150" s="164">
        <v>34707</v>
      </c>
      <c r="R2150" s="164">
        <v>34912</v>
      </c>
      <c r="S2150" s="164">
        <v>37865</v>
      </c>
      <c r="T2150" t="s">
        <v>1027</v>
      </c>
      <c r="V2150" t="s">
        <v>5246</v>
      </c>
      <c r="W2150" t="s">
        <v>5247</v>
      </c>
      <c r="X2150" t="s">
        <v>5248</v>
      </c>
      <c r="Y2150" t="s">
        <v>5249</v>
      </c>
      <c r="Z2150" t="s">
        <v>5273</v>
      </c>
      <c r="AC2150" t="s">
        <v>338</v>
      </c>
      <c r="AD2150" s="176">
        <v>1.3</v>
      </c>
    </row>
    <row r="2151" spans="1:30" x14ac:dyDescent="0.35">
      <c r="A2151" t="s">
        <v>434</v>
      </c>
      <c r="B2151">
        <v>1140</v>
      </c>
      <c r="C2151" t="s">
        <v>5245</v>
      </c>
      <c r="D2151">
        <v>51021</v>
      </c>
      <c r="E2151" t="s">
        <v>5245</v>
      </c>
      <c r="F2151" t="s">
        <v>3812</v>
      </c>
      <c r="H2151">
        <v>2.6</v>
      </c>
      <c r="I2151">
        <v>2.2999999999999998</v>
      </c>
      <c r="K2151" t="s">
        <v>0</v>
      </c>
      <c r="L2151" t="s">
        <v>753</v>
      </c>
      <c r="M2151" t="s">
        <v>398</v>
      </c>
      <c r="N2151" t="s">
        <v>879</v>
      </c>
      <c r="O2151">
        <v>2</v>
      </c>
      <c r="P2151" t="s">
        <v>306</v>
      </c>
      <c r="Q2151" t="s">
        <v>5274</v>
      </c>
      <c r="R2151" s="164">
        <v>41883</v>
      </c>
      <c r="T2151" t="s">
        <v>1027</v>
      </c>
      <c r="V2151" t="s">
        <v>5246</v>
      </c>
      <c r="W2151" t="s">
        <v>5247</v>
      </c>
      <c r="X2151" t="s">
        <v>5248</v>
      </c>
      <c r="Y2151" t="s">
        <v>5249</v>
      </c>
      <c r="Z2151" t="s">
        <v>5275</v>
      </c>
      <c r="AC2151" t="s">
        <v>341</v>
      </c>
      <c r="AD2151" s="176">
        <v>1.3</v>
      </c>
    </row>
    <row r="2152" spans="1:30" x14ac:dyDescent="0.35">
      <c r="A2152" t="s">
        <v>403</v>
      </c>
      <c r="B2152">
        <v>1192</v>
      </c>
      <c r="C2152" t="s">
        <v>5254</v>
      </c>
      <c r="D2152">
        <v>51021</v>
      </c>
      <c r="E2152" t="s">
        <v>5245</v>
      </c>
      <c r="F2152" t="s">
        <v>3812</v>
      </c>
      <c r="G2152" s="163">
        <v>2722.08</v>
      </c>
      <c r="H2152">
        <v>2.6</v>
      </c>
      <c r="I2152">
        <v>2.2999999999999998</v>
      </c>
      <c r="J2152" t="s">
        <v>1</v>
      </c>
      <c r="K2152" t="s">
        <v>296</v>
      </c>
      <c r="L2152" t="s">
        <v>753</v>
      </c>
      <c r="M2152" t="s">
        <v>398</v>
      </c>
      <c r="N2152" t="s">
        <v>879</v>
      </c>
      <c r="O2152">
        <v>2</v>
      </c>
      <c r="P2152" t="s">
        <v>306</v>
      </c>
      <c r="Q2152" t="s">
        <v>5276</v>
      </c>
      <c r="R2152" s="164">
        <v>44440</v>
      </c>
      <c r="T2152" t="s">
        <v>1027</v>
      </c>
      <c r="V2152" t="s">
        <v>5246</v>
      </c>
      <c r="W2152" t="s">
        <v>5247</v>
      </c>
      <c r="X2152" t="s">
        <v>5248</v>
      </c>
      <c r="Y2152" t="s">
        <v>5249</v>
      </c>
      <c r="Z2152" t="s">
        <v>5277</v>
      </c>
      <c r="AA2152" t="s">
        <v>1</v>
      </c>
      <c r="AB2152" s="164">
        <v>44312</v>
      </c>
      <c r="AC2152" t="s">
        <v>341</v>
      </c>
      <c r="AD2152" s="176">
        <v>1.3</v>
      </c>
    </row>
    <row r="2153" spans="1:30" x14ac:dyDescent="0.35">
      <c r="A2153" t="s">
        <v>494</v>
      </c>
      <c r="B2153">
        <v>1024</v>
      </c>
      <c r="C2153" t="s">
        <v>5248</v>
      </c>
      <c r="D2153">
        <v>51021</v>
      </c>
      <c r="E2153" t="s">
        <v>5245</v>
      </c>
      <c r="F2153" t="s">
        <v>3812</v>
      </c>
      <c r="H2153">
        <v>2.6</v>
      </c>
      <c r="I2153">
        <v>2.2999999999999998</v>
      </c>
      <c r="K2153" t="s">
        <v>404</v>
      </c>
      <c r="L2153" t="s">
        <v>410</v>
      </c>
      <c r="M2153" t="s">
        <v>398</v>
      </c>
      <c r="N2153" t="s">
        <v>879</v>
      </c>
      <c r="O2153">
        <v>2</v>
      </c>
      <c r="P2153" t="s">
        <v>306</v>
      </c>
      <c r="Q2153" t="s">
        <v>5278</v>
      </c>
      <c r="R2153" s="164">
        <v>29455</v>
      </c>
      <c r="S2153" s="164">
        <v>29455</v>
      </c>
      <c r="T2153" t="s">
        <v>1027</v>
      </c>
      <c r="V2153" t="s">
        <v>5246</v>
      </c>
      <c r="W2153" t="s">
        <v>5247</v>
      </c>
      <c r="X2153" t="s">
        <v>5248</v>
      </c>
      <c r="Y2153" t="s">
        <v>5249</v>
      </c>
      <c r="Z2153" t="s">
        <v>5279</v>
      </c>
      <c r="AC2153" t="s">
        <v>341</v>
      </c>
      <c r="AD2153" s="176">
        <v>1.3</v>
      </c>
    </row>
    <row r="2154" spans="1:30" x14ac:dyDescent="0.35">
      <c r="A2154" t="s">
        <v>711</v>
      </c>
      <c r="B2154">
        <v>1168</v>
      </c>
      <c r="C2154" t="s">
        <v>5245</v>
      </c>
      <c r="D2154">
        <v>51021</v>
      </c>
      <c r="E2154" t="s">
        <v>5245</v>
      </c>
      <c r="F2154" t="s">
        <v>3812</v>
      </c>
      <c r="H2154">
        <v>2.6</v>
      </c>
      <c r="I2154">
        <v>2.2999999999999998</v>
      </c>
      <c r="K2154" t="s">
        <v>296</v>
      </c>
      <c r="L2154" t="s">
        <v>753</v>
      </c>
      <c r="M2154" t="s">
        <v>398</v>
      </c>
      <c r="N2154" t="s">
        <v>879</v>
      </c>
      <c r="O2154">
        <v>2</v>
      </c>
      <c r="P2154" t="s">
        <v>306</v>
      </c>
      <c r="Q2154" t="s">
        <v>2591</v>
      </c>
      <c r="R2154" s="164">
        <v>35309</v>
      </c>
      <c r="T2154" t="s">
        <v>1027</v>
      </c>
      <c r="V2154" t="s">
        <v>5246</v>
      </c>
      <c r="W2154" t="s">
        <v>5247</v>
      </c>
      <c r="X2154" t="s">
        <v>5248</v>
      </c>
      <c r="Y2154" t="s">
        <v>5249</v>
      </c>
      <c r="Z2154" t="s">
        <v>5280</v>
      </c>
      <c r="AC2154" t="s">
        <v>341</v>
      </c>
      <c r="AD2154" s="176">
        <v>1.3</v>
      </c>
    </row>
    <row r="2155" spans="1:30" x14ac:dyDescent="0.35">
      <c r="A2155" t="s">
        <v>499</v>
      </c>
      <c r="B2155">
        <v>1103</v>
      </c>
      <c r="C2155" t="s">
        <v>5281</v>
      </c>
      <c r="D2155">
        <v>51021</v>
      </c>
      <c r="E2155" t="s">
        <v>5245</v>
      </c>
      <c r="F2155" t="s">
        <v>3812</v>
      </c>
      <c r="H2155">
        <v>2.6</v>
      </c>
      <c r="I2155">
        <v>2.2999999999999998</v>
      </c>
      <c r="K2155" t="s">
        <v>404</v>
      </c>
      <c r="L2155" t="s">
        <v>753</v>
      </c>
      <c r="M2155" t="s">
        <v>398</v>
      </c>
      <c r="N2155" t="s">
        <v>879</v>
      </c>
      <c r="O2155">
        <v>2</v>
      </c>
      <c r="P2155" t="s">
        <v>306</v>
      </c>
      <c r="Q2155" s="164">
        <v>30742</v>
      </c>
      <c r="R2155" s="164">
        <v>30684</v>
      </c>
      <c r="S2155" s="164">
        <v>39195</v>
      </c>
      <c r="T2155" t="s">
        <v>1027</v>
      </c>
      <c r="V2155" t="s">
        <v>5246</v>
      </c>
      <c r="W2155" t="s">
        <v>5247</v>
      </c>
      <c r="X2155" t="s">
        <v>5248</v>
      </c>
      <c r="Y2155" t="s">
        <v>5249</v>
      </c>
      <c r="Z2155" t="s">
        <v>5282</v>
      </c>
      <c r="AC2155" t="s">
        <v>341</v>
      </c>
      <c r="AD2155" s="176">
        <v>1.3</v>
      </c>
    </row>
    <row r="2156" spans="1:30" x14ac:dyDescent="0.35">
      <c r="A2156" t="s">
        <v>499</v>
      </c>
      <c r="B2156">
        <v>1237</v>
      </c>
      <c r="C2156" t="s">
        <v>5245</v>
      </c>
      <c r="D2156">
        <v>51021</v>
      </c>
      <c r="E2156" t="s">
        <v>5245</v>
      </c>
      <c r="F2156" t="s">
        <v>3812</v>
      </c>
      <c r="G2156" s="163">
        <v>3697.86</v>
      </c>
      <c r="H2156">
        <v>2.6</v>
      </c>
      <c r="I2156">
        <v>2.2999999999999998</v>
      </c>
      <c r="J2156" t="s">
        <v>295</v>
      </c>
      <c r="K2156" t="s">
        <v>296</v>
      </c>
      <c r="L2156" t="s">
        <v>753</v>
      </c>
      <c r="M2156" t="s">
        <v>398</v>
      </c>
      <c r="N2156" t="s">
        <v>879</v>
      </c>
      <c r="O2156">
        <v>2</v>
      </c>
      <c r="P2156" t="s">
        <v>306</v>
      </c>
      <c r="Q2156" t="s">
        <v>5283</v>
      </c>
      <c r="R2156" s="164">
        <v>45170</v>
      </c>
      <c r="T2156" t="s">
        <v>1027</v>
      </c>
      <c r="V2156" t="s">
        <v>5246</v>
      </c>
      <c r="W2156" t="s">
        <v>5247</v>
      </c>
      <c r="X2156" t="s">
        <v>5248</v>
      </c>
      <c r="Y2156" t="s">
        <v>5249</v>
      </c>
      <c r="Z2156" t="s">
        <v>5284</v>
      </c>
      <c r="AA2156" t="s">
        <v>1</v>
      </c>
      <c r="AB2156" s="164">
        <v>44867</v>
      </c>
      <c r="AC2156" t="s">
        <v>341</v>
      </c>
      <c r="AD2156" s="176">
        <v>1.3</v>
      </c>
    </row>
    <row r="2157" spans="1:30" x14ac:dyDescent="0.35">
      <c r="A2157" t="s">
        <v>566</v>
      </c>
      <c r="B2157">
        <v>1073</v>
      </c>
      <c r="C2157" t="s">
        <v>5256</v>
      </c>
      <c r="D2157">
        <v>51021</v>
      </c>
      <c r="E2157" t="s">
        <v>5245</v>
      </c>
      <c r="F2157" t="s">
        <v>3812</v>
      </c>
      <c r="H2157">
        <v>2.6</v>
      </c>
      <c r="I2157">
        <v>2.2999999999999998</v>
      </c>
      <c r="K2157" t="s">
        <v>404</v>
      </c>
      <c r="L2157" t="s">
        <v>2197</v>
      </c>
      <c r="M2157" t="s">
        <v>398</v>
      </c>
      <c r="N2157" t="s">
        <v>879</v>
      </c>
      <c r="O2157">
        <v>2</v>
      </c>
      <c r="P2157" t="s">
        <v>306</v>
      </c>
      <c r="Q2157" t="s">
        <v>5285</v>
      </c>
      <c r="R2157" s="164">
        <v>30316</v>
      </c>
      <c r="S2157" s="164">
        <v>39195</v>
      </c>
      <c r="T2157" t="s">
        <v>1027</v>
      </c>
      <c r="V2157" t="s">
        <v>5246</v>
      </c>
      <c r="W2157" t="s">
        <v>5247</v>
      </c>
      <c r="X2157" t="s">
        <v>5248</v>
      </c>
      <c r="Y2157" t="s">
        <v>5249</v>
      </c>
      <c r="Z2157" t="s">
        <v>5286</v>
      </c>
      <c r="AC2157" t="s">
        <v>341</v>
      </c>
      <c r="AD2157" s="176">
        <v>1.3</v>
      </c>
    </row>
    <row r="2158" spans="1:30" x14ac:dyDescent="0.35">
      <c r="A2158" t="s">
        <v>438</v>
      </c>
      <c r="B2158">
        <v>1023</v>
      </c>
      <c r="C2158" t="s">
        <v>5248</v>
      </c>
      <c r="D2158">
        <v>51021</v>
      </c>
      <c r="E2158" t="s">
        <v>5245</v>
      </c>
      <c r="F2158" t="s">
        <v>3812</v>
      </c>
      <c r="H2158">
        <v>2.6</v>
      </c>
      <c r="I2158">
        <v>2.2999999999999998</v>
      </c>
      <c r="K2158" t="s">
        <v>404</v>
      </c>
      <c r="L2158" t="s">
        <v>753</v>
      </c>
      <c r="M2158" t="s">
        <v>398</v>
      </c>
      <c r="N2158" t="s">
        <v>879</v>
      </c>
      <c r="O2158">
        <v>2</v>
      </c>
      <c r="P2158" t="s">
        <v>306</v>
      </c>
      <c r="Q2158" t="s">
        <v>4682</v>
      </c>
      <c r="R2158" s="164">
        <v>27513</v>
      </c>
      <c r="S2158" s="164">
        <v>36039</v>
      </c>
      <c r="T2158" t="s">
        <v>1027</v>
      </c>
      <c r="V2158" t="s">
        <v>5246</v>
      </c>
      <c r="W2158" t="s">
        <v>5247</v>
      </c>
      <c r="X2158" t="s">
        <v>5248</v>
      </c>
      <c r="Y2158" t="s">
        <v>5249</v>
      </c>
      <c r="Z2158" t="s">
        <v>5287</v>
      </c>
      <c r="AC2158" t="s">
        <v>341</v>
      </c>
      <c r="AD2158" s="176">
        <v>1.3</v>
      </c>
    </row>
    <row r="2159" spans="1:30" x14ac:dyDescent="0.35">
      <c r="A2159" t="s">
        <v>438</v>
      </c>
      <c r="B2159">
        <v>1218</v>
      </c>
      <c r="C2159" t="s">
        <v>5288</v>
      </c>
      <c r="D2159">
        <v>51021</v>
      </c>
      <c r="E2159" t="s">
        <v>5245</v>
      </c>
      <c r="F2159" t="s">
        <v>3812</v>
      </c>
      <c r="H2159">
        <v>2.6</v>
      </c>
      <c r="I2159">
        <v>2.2999999999999998</v>
      </c>
      <c r="K2159" t="s">
        <v>296</v>
      </c>
      <c r="L2159" t="s">
        <v>753</v>
      </c>
      <c r="M2159" t="s">
        <v>398</v>
      </c>
      <c r="N2159" t="s">
        <v>879</v>
      </c>
      <c r="O2159">
        <v>2</v>
      </c>
      <c r="P2159" t="s">
        <v>306</v>
      </c>
      <c r="Q2159" s="164">
        <v>40636</v>
      </c>
      <c r="R2159" s="164">
        <v>40787</v>
      </c>
      <c r="T2159" t="s">
        <v>1027</v>
      </c>
      <c r="V2159" t="s">
        <v>5246</v>
      </c>
      <c r="W2159" t="s">
        <v>5247</v>
      </c>
      <c r="X2159" t="s">
        <v>5248</v>
      </c>
      <c r="Y2159" t="s">
        <v>5249</v>
      </c>
      <c r="Z2159" t="s">
        <v>5289</v>
      </c>
      <c r="AC2159" t="s">
        <v>341</v>
      </c>
      <c r="AD2159" s="176">
        <v>1.3</v>
      </c>
    </row>
    <row r="2160" spans="1:30" x14ac:dyDescent="0.35">
      <c r="A2160" t="s">
        <v>305</v>
      </c>
      <c r="B2160">
        <v>1289</v>
      </c>
      <c r="C2160" t="s">
        <v>5290</v>
      </c>
      <c r="D2160">
        <v>51022</v>
      </c>
      <c r="E2160" t="s">
        <v>5290</v>
      </c>
      <c r="F2160" t="s">
        <v>3812</v>
      </c>
      <c r="H2160">
        <v>2.8</v>
      </c>
      <c r="I2160">
        <v>2.2999999999999998</v>
      </c>
      <c r="K2160" t="s">
        <v>404</v>
      </c>
      <c r="L2160" t="s">
        <v>753</v>
      </c>
      <c r="M2160" t="s">
        <v>398</v>
      </c>
      <c r="N2160" t="s">
        <v>879</v>
      </c>
      <c r="O2160">
        <v>2</v>
      </c>
      <c r="P2160" t="s">
        <v>306</v>
      </c>
      <c r="Q2160" t="s">
        <v>5291</v>
      </c>
      <c r="R2160" s="164">
        <v>41153</v>
      </c>
      <c r="S2160" s="164">
        <v>45043</v>
      </c>
      <c r="T2160" t="s">
        <v>5292</v>
      </c>
      <c r="V2160" t="s">
        <v>5293</v>
      </c>
      <c r="W2160" t="s">
        <v>5294</v>
      </c>
      <c r="X2160" t="s">
        <v>5290</v>
      </c>
      <c r="Y2160" t="s">
        <v>5293</v>
      </c>
      <c r="Z2160" t="s">
        <v>5295</v>
      </c>
      <c r="AC2160" t="s">
        <v>341</v>
      </c>
      <c r="AD2160" s="176">
        <v>1.5</v>
      </c>
    </row>
    <row r="2161" spans="1:31" x14ac:dyDescent="0.35">
      <c r="A2161" t="s">
        <v>499</v>
      </c>
      <c r="B2161">
        <v>1196</v>
      </c>
      <c r="C2161" t="s">
        <v>5290</v>
      </c>
      <c r="D2161">
        <v>51022</v>
      </c>
      <c r="E2161" t="s">
        <v>5290</v>
      </c>
      <c r="F2161" t="s">
        <v>3812</v>
      </c>
      <c r="H2161">
        <v>2.8</v>
      </c>
      <c r="I2161">
        <v>2.2999999999999998</v>
      </c>
      <c r="K2161" t="s">
        <v>296</v>
      </c>
      <c r="L2161" t="s">
        <v>753</v>
      </c>
      <c r="M2161" t="s">
        <v>398</v>
      </c>
      <c r="N2161" t="s">
        <v>879</v>
      </c>
      <c r="O2161">
        <v>2</v>
      </c>
      <c r="P2161" t="s">
        <v>306</v>
      </c>
      <c r="Q2161" s="164">
        <v>39360</v>
      </c>
      <c r="R2161" s="164">
        <v>39326</v>
      </c>
      <c r="T2161" t="s">
        <v>5292</v>
      </c>
      <c r="V2161" t="s">
        <v>5293</v>
      </c>
      <c r="W2161" t="s">
        <v>5294</v>
      </c>
      <c r="X2161" t="s">
        <v>5290</v>
      </c>
      <c r="Y2161" t="s">
        <v>5293</v>
      </c>
      <c r="Z2161" t="s">
        <v>5296</v>
      </c>
      <c r="AC2161" t="s">
        <v>341</v>
      </c>
      <c r="AD2161" s="176">
        <v>1.5</v>
      </c>
    </row>
    <row r="2162" spans="1:31" x14ac:dyDescent="0.35">
      <c r="A2162" t="s">
        <v>438</v>
      </c>
      <c r="B2162">
        <v>1206</v>
      </c>
      <c r="C2162" t="s">
        <v>5290</v>
      </c>
      <c r="D2162">
        <v>51022</v>
      </c>
      <c r="E2162" t="s">
        <v>5290</v>
      </c>
      <c r="F2162" t="s">
        <v>3812</v>
      </c>
      <c r="H2162">
        <v>2.8</v>
      </c>
      <c r="I2162">
        <v>2.2999999999999998</v>
      </c>
      <c r="K2162" t="s">
        <v>0</v>
      </c>
      <c r="L2162" t="s">
        <v>753</v>
      </c>
      <c r="M2162" t="s">
        <v>398</v>
      </c>
      <c r="N2162" t="s">
        <v>879</v>
      </c>
      <c r="O2162">
        <v>2</v>
      </c>
      <c r="P2162" t="s">
        <v>306</v>
      </c>
      <c r="Q2162" s="164">
        <v>40396</v>
      </c>
      <c r="R2162" s="164">
        <v>40422</v>
      </c>
      <c r="T2162" t="s">
        <v>5292</v>
      </c>
      <c r="V2162" t="s">
        <v>5293</v>
      </c>
      <c r="W2162" t="s">
        <v>5294</v>
      </c>
      <c r="X2162" t="s">
        <v>5290</v>
      </c>
      <c r="Y2162" t="s">
        <v>5293</v>
      </c>
      <c r="Z2162" t="s">
        <v>5297</v>
      </c>
      <c r="AC2162" t="s">
        <v>341</v>
      </c>
      <c r="AD2162" s="176">
        <v>1.5</v>
      </c>
    </row>
    <row r="2163" spans="1:31" x14ac:dyDescent="0.35">
      <c r="A2163" t="s">
        <v>324</v>
      </c>
      <c r="B2163">
        <v>1279</v>
      </c>
      <c r="C2163" t="s">
        <v>5298</v>
      </c>
      <c r="D2163">
        <v>51024</v>
      </c>
      <c r="E2163" t="s">
        <v>5299</v>
      </c>
      <c r="F2163" t="s">
        <v>3812</v>
      </c>
      <c r="H2163">
        <v>2.6</v>
      </c>
      <c r="I2163">
        <v>2.2999999999999998</v>
      </c>
      <c r="K2163" t="s">
        <v>296</v>
      </c>
      <c r="L2163" t="s">
        <v>753</v>
      </c>
      <c r="M2163" t="s">
        <v>398</v>
      </c>
      <c r="N2163" t="s">
        <v>879</v>
      </c>
      <c r="O2163">
        <v>2</v>
      </c>
      <c r="P2163" t="s">
        <v>306</v>
      </c>
      <c r="Q2163" s="164">
        <v>41310</v>
      </c>
      <c r="R2163" s="164">
        <v>41518</v>
      </c>
      <c r="T2163" t="s">
        <v>5300</v>
      </c>
      <c r="V2163" t="s">
        <v>5301</v>
      </c>
      <c r="W2163" t="s">
        <v>5302</v>
      </c>
      <c r="X2163" t="s">
        <v>5299</v>
      </c>
      <c r="Y2163" t="s">
        <v>5303</v>
      </c>
      <c r="Z2163" t="s">
        <v>5304</v>
      </c>
      <c r="AA2163" t="s">
        <v>1</v>
      </c>
      <c r="AC2163" t="s">
        <v>341</v>
      </c>
      <c r="AD2163" s="176">
        <v>1.3</v>
      </c>
    </row>
    <row r="2164" spans="1:31" x14ac:dyDescent="0.35">
      <c r="A2164" t="s">
        <v>434</v>
      </c>
      <c r="B2164">
        <v>1181</v>
      </c>
      <c r="C2164" t="s">
        <v>5305</v>
      </c>
      <c r="D2164">
        <v>51024</v>
      </c>
      <c r="E2164" t="s">
        <v>5299</v>
      </c>
      <c r="F2164" t="s">
        <v>3812</v>
      </c>
      <c r="G2164" s="163">
        <v>2825</v>
      </c>
      <c r="H2164">
        <v>2.6</v>
      </c>
      <c r="I2164">
        <v>2.2999999999999998</v>
      </c>
      <c r="J2164" t="s">
        <v>1</v>
      </c>
      <c r="K2164" t="s">
        <v>296</v>
      </c>
      <c r="L2164" t="s">
        <v>753</v>
      </c>
      <c r="M2164" t="s">
        <v>398</v>
      </c>
      <c r="N2164" t="s">
        <v>879</v>
      </c>
      <c r="O2164">
        <v>2</v>
      </c>
      <c r="P2164" t="s">
        <v>306</v>
      </c>
      <c r="Q2164" t="s">
        <v>3942</v>
      </c>
      <c r="R2164" s="164">
        <v>45536</v>
      </c>
      <c r="T2164" t="s">
        <v>5300</v>
      </c>
      <c r="V2164" t="s">
        <v>5301</v>
      </c>
      <c r="W2164" t="s">
        <v>5302</v>
      </c>
      <c r="X2164" t="s">
        <v>5299</v>
      </c>
      <c r="Y2164" t="s">
        <v>5303</v>
      </c>
      <c r="Z2164" t="s">
        <v>5306</v>
      </c>
      <c r="AA2164" t="s">
        <v>295</v>
      </c>
      <c r="AB2164" s="164">
        <v>45153</v>
      </c>
      <c r="AC2164" t="s">
        <v>341</v>
      </c>
      <c r="AD2164" s="176">
        <v>1.3</v>
      </c>
    </row>
    <row r="2165" spans="1:31" x14ac:dyDescent="0.35">
      <c r="A2165" t="s">
        <v>566</v>
      </c>
      <c r="B2165">
        <v>1191</v>
      </c>
      <c r="C2165" t="s">
        <v>5307</v>
      </c>
      <c r="D2165">
        <v>51100</v>
      </c>
      <c r="E2165" t="s">
        <v>5307</v>
      </c>
      <c r="F2165" t="s">
        <v>3812</v>
      </c>
      <c r="H2165" s="174">
        <f t="shared" ref="H2165:H2174" si="74">AD2165</f>
        <v>1.3</v>
      </c>
      <c r="I2165">
        <v>2.5</v>
      </c>
      <c r="K2165" t="s">
        <v>404</v>
      </c>
      <c r="L2165" t="s">
        <v>753</v>
      </c>
      <c r="M2165" t="s">
        <v>398</v>
      </c>
      <c r="N2165" t="s">
        <v>1014</v>
      </c>
      <c r="O2165">
        <v>2</v>
      </c>
      <c r="P2165" t="s">
        <v>306</v>
      </c>
      <c r="Q2165" s="164">
        <v>36900</v>
      </c>
      <c r="R2165" s="164">
        <v>37135</v>
      </c>
      <c r="S2165" s="164">
        <v>41883</v>
      </c>
      <c r="T2165" t="s">
        <v>5308</v>
      </c>
      <c r="V2165" t="s">
        <v>5309</v>
      </c>
      <c r="W2165" t="s">
        <v>5310</v>
      </c>
      <c r="X2165" t="s">
        <v>5307</v>
      </c>
      <c r="Y2165" t="s">
        <v>5309</v>
      </c>
      <c r="Z2165" t="s">
        <v>5311</v>
      </c>
      <c r="AC2165" t="s">
        <v>341</v>
      </c>
      <c r="AD2165" s="176">
        <v>1.3</v>
      </c>
      <c r="AE2165" s="177" t="s">
        <v>16954</v>
      </c>
    </row>
    <row r="2166" spans="1:31" x14ac:dyDescent="0.35">
      <c r="A2166" t="s">
        <v>305</v>
      </c>
      <c r="B2166">
        <v>1262</v>
      </c>
      <c r="C2166" t="s">
        <v>5312</v>
      </c>
      <c r="D2166">
        <v>51101</v>
      </c>
      <c r="E2166" t="s">
        <v>5312</v>
      </c>
      <c r="F2166" t="s">
        <v>3812</v>
      </c>
      <c r="H2166" s="174">
        <f t="shared" si="74"/>
        <v>1.3</v>
      </c>
      <c r="I2166">
        <v>2.1</v>
      </c>
      <c r="K2166" t="s">
        <v>404</v>
      </c>
      <c r="L2166" t="s">
        <v>4319</v>
      </c>
      <c r="M2166" t="s">
        <v>398</v>
      </c>
      <c r="N2166" t="s">
        <v>1014</v>
      </c>
      <c r="O2166">
        <v>2</v>
      </c>
      <c r="P2166" t="s">
        <v>306</v>
      </c>
      <c r="Q2166" s="164">
        <v>38361</v>
      </c>
      <c r="R2166" s="164">
        <v>38596</v>
      </c>
      <c r="S2166" s="164">
        <v>42248</v>
      </c>
      <c r="T2166" t="s">
        <v>5313</v>
      </c>
      <c r="V2166" t="s">
        <v>5314</v>
      </c>
      <c r="W2166" t="s">
        <v>5315</v>
      </c>
      <c r="X2166" t="s">
        <v>5312</v>
      </c>
      <c r="Y2166" t="s">
        <v>5314</v>
      </c>
      <c r="Z2166" t="s">
        <v>5316</v>
      </c>
      <c r="AC2166" t="s">
        <v>341</v>
      </c>
      <c r="AD2166" s="176">
        <v>1.3</v>
      </c>
      <c r="AE2166" s="177" t="s">
        <v>16954</v>
      </c>
    </row>
    <row r="2167" spans="1:31" x14ac:dyDescent="0.35">
      <c r="A2167" t="s">
        <v>476</v>
      </c>
      <c r="B2167">
        <v>1007</v>
      </c>
      <c r="C2167" t="s">
        <v>5317</v>
      </c>
      <c r="D2167">
        <v>51200</v>
      </c>
      <c r="E2167" t="s">
        <v>5318</v>
      </c>
      <c r="F2167" t="s">
        <v>3812</v>
      </c>
      <c r="H2167" s="174">
        <f t="shared" si="74"/>
        <v>2.1</v>
      </c>
      <c r="I2167">
        <v>1.5</v>
      </c>
      <c r="K2167" t="s">
        <v>404</v>
      </c>
      <c r="L2167" t="s">
        <v>410</v>
      </c>
      <c r="M2167" t="s">
        <v>398</v>
      </c>
      <c r="N2167" t="s">
        <v>747</v>
      </c>
      <c r="O2167">
        <v>2</v>
      </c>
      <c r="P2167" t="s">
        <v>306</v>
      </c>
      <c r="Q2167" s="164">
        <v>29739</v>
      </c>
      <c r="R2167" s="164">
        <v>29623</v>
      </c>
      <c r="S2167" s="164">
        <v>29623</v>
      </c>
      <c r="T2167" t="s">
        <v>1047</v>
      </c>
      <c r="V2167" t="s">
        <v>5319</v>
      </c>
      <c r="W2167" t="s">
        <v>5320</v>
      </c>
      <c r="X2167" t="s">
        <v>5321</v>
      </c>
      <c r="Y2167" t="s">
        <v>5319</v>
      </c>
      <c r="Z2167" t="s">
        <v>5322</v>
      </c>
      <c r="AC2167" t="s">
        <v>366</v>
      </c>
      <c r="AD2167" s="176">
        <v>2.1</v>
      </c>
      <c r="AE2167" s="177" t="s">
        <v>16954</v>
      </c>
    </row>
    <row r="2168" spans="1:31" x14ac:dyDescent="0.35">
      <c r="A2168" t="s">
        <v>432</v>
      </c>
      <c r="B2168">
        <v>1152</v>
      </c>
      <c r="C2168" t="s">
        <v>5323</v>
      </c>
      <c r="D2168">
        <v>51200</v>
      </c>
      <c r="E2168" t="s">
        <v>5318</v>
      </c>
      <c r="F2168" t="s">
        <v>3812</v>
      </c>
      <c r="H2168" s="174">
        <f t="shared" si="74"/>
        <v>2.1</v>
      </c>
      <c r="I2168">
        <v>1.5</v>
      </c>
      <c r="K2168" t="s">
        <v>296</v>
      </c>
      <c r="L2168" t="s">
        <v>753</v>
      </c>
      <c r="M2168" t="s">
        <v>398</v>
      </c>
      <c r="N2168" t="s">
        <v>747</v>
      </c>
      <c r="O2168">
        <v>2</v>
      </c>
      <c r="P2168" t="s">
        <v>306</v>
      </c>
      <c r="Q2168" s="164">
        <v>33247</v>
      </c>
      <c r="R2168" s="164">
        <v>33482</v>
      </c>
      <c r="T2168" t="s">
        <v>1047</v>
      </c>
      <c r="V2168" t="s">
        <v>5319</v>
      </c>
      <c r="W2168" t="s">
        <v>5320</v>
      </c>
      <c r="X2168" t="s">
        <v>5321</v>
      </c>
      <c r="Y2168" t="s">
        <v>5319</v>
      </c>
      <c r="Z2168" t="s">
        <v>5324</v>
      </c>
      <c r="AC2168" t="s">
        <v>366</v>
      </c>
      <c r="AD2168" s="176">
        <v>2.1</v>
      </c>
      <c r="AE2168" s="177" t="s">
        <v>16954</v>
      </c>
    </row>
    <row r="2169" spans="1:31" x14ac:dyDescent="0.35">
      <c r="A2169" t="s">
        <v>454</v>
      </c>
      <c r="B2169">
        <v>1168</v>
      </c>
      <c r="C2169" t="s">
        <v>1069</v>
      </c>
      <c r="D2169">
        <v>51205</v>
      </c>
      <c r="E2169" t="s">
        <v>1069</v>
      </c>
      <c r="F2169" t="s">
        <v>3812</v>
      </c>
      <c r="H2169" s="174">
        <f t="shared" si="74"/>
        <v>1.1000000000000001</v>
      </c>
      <c r="I2169">
        <v>1.8</v>
      </c>
      <c r="K2169" t="s">
        <v>404</v>
      </c>
      <c r="L2169" t="s">
        <v>753</v>
      </c>
      <c r="M2169" t="s">
        <v>398</v>
      </c>
      <c r="N2169" t="s">
        <v>1064</v>
      </c>
      <c r="O2169">
        <v>2</v>
      </c>
      <c r="P2169" t="s">
        <v>306</v>
      </c>
      <c r="Q2169" s="164">
        <v>35804</v>
      </c>
      <c r="R2169" s="164">
        <v>36039</v>
      </c>
      <c r="S2169" s="164">
        <v>36039</v>
      </c>
      <c r="T2169" t="s">
        <v>1070</v>
      </c>
      <c r="V2169" t="s">
        <v>5325</v>
      </c>
      <c r="W2169" t="s">
        <v>5326</v>
      </c>
      <c r="X2169" t="s">
        <v>5327</v>
      </c>
      <c r="Y2169" t="s">
        <v>5325</v>
      </c>
      <c r="Z2169" t="s">
        <v>5328</v>
      </c>
      <c r="AC2169" t="s">
        <v>366</v>
      </c>
      <c r="AD2169" s="176">
        <v>1.1000000000000001</v>
      </c>
      <c r="AE2169" s="177" t="s">
        <v>16954</v>
      </c>
    </row>
    <row r="2170" spans="1:31" x14ac:dyDescent="0.35">
      <c r="A2170" t="s">
        <v>454</v>
      </c>
      <c r="B2170">
        <v>1170</v>
      </c>
      <c r="C2170" t="s">
        <v>1069</v>
      </c>
      <c r="D2170">
        <v>51205</v>
      </c>
      <c r="E2170" t="s">
        <v>1069</v>
      </c>
      <c r="F2170" t="s">
        <v>3812</v>
      </c>
      <c r="H2170" s="174">
        <f t="shared" si="74"/>
        <v>1.1000000000000001</v>
      </c>
      <c r="I2170">
        <v>1.8</v>
      </c>
      <c r="K2170" t="s">
        <v>404</v>
      </c>
      <c r="L2170" t="s">
        <v>753</v>
      </c>
      <c r="M2170" t="s">
        <v>398</v>
      </c>
      <c r="N2170" t="s">
        <v>1064</v>
      </c>
      <c r="O2170">
        <v>2</v>
      </c>
      <c r="P2170" t="s">
        <v>1</v>
      </c>
      <c r="Q2170" s="164">
        <v>32882</v>
      </c>
      <c r="R2170" s="164">
        <v>33117</v>
      </c>
      <c r="S2170" s="164">
        <v>33117</v>
      </c>
      <c r="T2170" t="s">
        <v>1070</v>
      </c>
      <c r="V2170" t="s">
        <v>5325</v>
      </c>
      <c r="W2170" t="s">
        <v>5326</v>
      </c>
      <c r="X2170" t="s">
        <v>5327</v>
      </c>
      <c r="Y2170" t="s">
        <v>5325</v>
      </c>
      <c r="Z2170" t="s">
        <v>5329</v>
      </c>
      <c r="AC2170" t="s">
        <v>366</v>
      </c>
      <c r="AD2170" s="176">
        <v>1.1000000000000001</v>
      </c>
      <c r="AE2170" s="177" t="s">
        <v>16954</v>
      </c>
    </row>
    <row r="2171" spans="1:31" x14ac:dyDescent="0.35">
      <c r="A2171" t="s">
        <v>469</v>
      </c>
      <c r="B2171">
        <v>1054</v>
      </c>
      <c r="C2171" t="s">
        <v>1069</v>
      </c>
      <c r="D2171">
        <v>51205</v>
      </c>
      <c r="E2171" t="s">
        <v>1069</v>
      </c>
      <c r="F2171" t="s">
        <v>3812</v>
      </c>
      <c r="H2171" s="174">
        <f t="shared" si="74"/>
        <v>1.1000000000000001</v>
      </c>
      <c r="I2171">
        <v>1.8</v>
      </c>
      <c r="K2171" t="s">
        <v>404</v>
      </c>
      <c r="L2171" t="s">
        <v>5330</v>
      </c>
      <c r="M2171" t="s">
        <v>398</v>
      </c>
      <c r="N2171" t="s">
        <v>1064</v>
      </c>
      <c r="O2171">
        <v>2</v>
      </c>
      <c r="P2171" t="s">
        <v>306</v>
      </c>
      <c r="Q2171" t="s">
        <v>674</v>
      </c>
      <c r="R2171" s="164">
        <v>29735</v>
      </c>
      <c r="S2171" s="164">
        <v>39539</v>
      </c>
      <c r="T2171" t="s">
        <v>1070</v>
      </c>
      <c r="V2171" t="s">
        <v>5325</v>
      </c>
      <c r="W2171" t="s">
        <v>5326</v>
      </c>
      <c r="X2171" t="s">
        <v>5327</v>
      </c>
      <c r="Y2171" t="s">
        <v>5325</v>
      </c>
      <c r="Z2171" t="s">
        <v>5331</v>
      </c>
      <c r="AC2171" t="s">
        <v>366</v>
      </c>
      <c r="AD2171" s="176">
        <v>1.1000000000000001</v>
      </c>
      <c r="AE2171" s="177" t="s">
        <v>16954</v>
      </c>
    </row>
    <row r="2172" spans="1:31" x14ac:dyDescent="0.35">
      <c r="A2172" t="s">
        <v>375</v>
      </c>
      <c r="B2172">
        <v>1101</v>
      </c>
      <c r="C2172" t="s">
        <v>5332</v>
      </c>
      <c r="D2172">
        <v>51205</v>
      </c>
      <c r="E2172" t="s">
        <v>1069</v>
      </c>
      <c r="F2172" t="s">
        <v>3812</v>
      </c>
      <c r="H2172" s="174">
        <f t="shared" si="74"/>
        <v>1.1000000000000001</v>
      </c>
      <c r="I2172">
        <v>1.8</v>
      </c>
      <c r="K2172" t="s">
        <v>404</v>
      </c>
      <c r="L2172" t="s">
        <v>753</v>
      </c>
      <c r="M2172" t="s">
        <v>398</v>
      </c>
      <c r="N2172" t="s">
        <v>1064</v>
      </c>
      <c r="O2172">
        <v>2</v>
      </c>
      <c r="P2172" t="s">
        <v>1</v>
      </c>
      <c r="Q2172" s="164">
        <v>35072</v>
      </c>
      <c r="R2172" s="164">
        <v>35278</v>
      </c>
      <c r="S2172" s="164">
        <v>36678</v>
      </c>
      <c r="T2172" t="s">
        <v>1070</v>
      </c>
      <c r="V2172" t="s">
        <v>5325</v>
      </c>
      <c r="W2172" t="s">
        <v>5326</v>
      </c>
      <c r="X2172" t="s">
        <v>5327</v>
      </c>
      <c r="Y2172" t="s">
        <v>5325</v>
      </c>
      <c r="Z2172" t="s">
        <v>5333</v>
      </c>
      <c r="AC2172" t="s">
        <v>366</v>
      </c>
      <c r="AD2172" s="176">
        <v>1.1000000000000001</v>
      </c>
      <c r="AE2172" s="177" t="s">
        <v>16954</v>
      </c>
    </row>
    <row r="2173" spans="1:31" x14ac:dyDescent="0.35">
      <c r="A2173" t="s">
        <v>419</v>
      </c>
      <c r="B2173">
        <v>1081</v>
      </c>
      <c r="C2173" t="s">
        <v>5334</v>
      </c>
      <c r="D2173">
        <v>51205</v>
      </c>
      <c r="E2173" t="s">
        <v>1069</v>
      </c>
      <c r="F2173" t="s">
        <v>3812</v>
      </c>
      <c r="H2173" s="174">
        <f t="shared" si="74"/>
        <v>1.1000000000000001</v>
      </c>
      <c r="I2173">
        <v>1.8</v>
      </c>
      <c r="K2173" t="s">
        <v>404</v>
      </c>
      <c r="L2173" t="s">
        <v>753</v>
      </c>
      <c r="M2173" t="s">
        <v>398</v>
      </c>
      <c r="N2173" t="s">
        <v>1064</v>
      </c>
      <c r="O2173">
        <v>2</v>
      </c>
      <c r="P2173" t="s">
        <v>306</v>
      </c>
      <c r="Q2173" s="164">
        <v>32151</v>
      </c>
      <c r="R2173" s="164">
        <v>32387</v>
      </c>
      <c r="S2173" s="164">
        <v>42614</v>
      </c>
      <c r="T2173" t="s">
        <v>1070</v>
      </c>
      <c r="V2173" t="s">
        <v>5325</v>
      </c>
      <c r="W2173" t="s">
        <v>5326</v>
      </c>
      <c r="X2173" t="s">
        <v>5327</v>
      </c>
      <c r="Y2173" t="s">
        <v>5325</v>
      </c>
      <c r="Z2173" t="s">
        <v>5335</v>
      </c>
      <c r="AC2173" t="s">
        <v>366</v>
      </c>
      <c r="AD2173" s="176">
        <v>1.1000000000000001</v>
      </c>
      <c r="AE2173" s="177" t="s">
        <v>16954</v>
      </c>
    </row>
    <row r="2174" spans="1:31" x14ac:dyDescent="0.35">
      <c r="A2174" t="s">
        <v>432</v>
      </c>
      <c r="B2174">
        <v>1231</v>
      </c>
      <c r="C2174" t="s">
        <v>5336</v>
      </c>
      <c r="D2174">
        <v>51207</v>
      </c>
      <c r="E2174" t="s">
        <v>5336</v>
      </c>
      <c r="F2174" t="s">
        <v>3812</v>
      </c>
      <c r="H2174" s="174">
        <f t="shared" si="74"/>
        <v>1.5</v>
      </c>
      <c r="I2174">
        <v>2</v>
      </c>
      <c r="K2174" t="s">
        <v>404</v>
      </c>
      <c r="L2174" t="s">
        <v>753</v>
      </c>
      <c r="M2174" t="s">
        <v>398</v>
      </c>
      <c r="N2174" t="s">
        <v>747</v>
      </c>
      <c r="O2174">
        <v>2</v>
      </c>
      <c r="P2174" t="s">
        <v>306</v>
      </c>
      <c r="Q2174" s="164">
        <v>38023</v>
      </c>
      <c r="R2174" s="164">
        <v>38231</v>
      </c>
      <c r="S2174" s="164">
        <v>42979</v>
      </c>
      <c r="T2174" t="s">
        <v>5337</v>
      </c>
      <c r="V2174" t="s">
        <v>5338</v>
      </c>
      <c r="W2174" t="s">
        <v>5339</v>
      </c>
      <c r="X2174" t="s">
        <v>5336</v>
      </c>
      <c r="Y2174" t="s">
        <v>5338</v>
      </c>
      <c r="Z2174" t="s">
        <v>5340</v>
      </c>
      <c r="AC2174" t="s">
        <v>366</v>
      </c>
      <c r="AD2174" s="176">
        <v>1.5</v>
      </c>
      <c r="AE2174" s="177" t="s">
        <v>16954</v>
      </c>
    </row>
    <row r="2175" spans="1:31" x14ac:dyDescent="0.35">
      <c r="A2175" t="s">
        <v>454</v>
      </c>
      <c r="B2175">
        <v>1038</v>
      </c>
      <c r="C2175" t="s">
        <v>5341</v>
      </c>
      <c r="D2175">
        <v>51211</v>
      </c>
      <c r="E2175" t="s">
        <v>5341</v>
      </c>
      <c r="F2175" t="s">
        <v>3812</v>
      </c>
      <c r="H2175">
        <v>2.2000000000000002</v>
      </c>
      <c r="I2175">
        <v>1.6</v>
      </c>
      <c r="K2175" t="s">
        <v>296</v>
      </c>
      <c r="L2175" t="s">
        <v>410</v>
      </c>
      <c r="M2175" t="s">
        <v>398</v>
      </c>
      <c r="N2175" t="s">
        <v>1064</v>
      </c>
      <c r="O2175">
        <v>2</v>
      </c>
      <c r="P2175" t="s">
        <v>306</v>
      </c>
      <c r="Q2175" t="s">
        <v>786</v>
      </c>
      <c r="R2175" s="164">
        <v>34392</v>
      </c>
      <c r="T2175" t="s">
        <v>1093</v>
      </c>
      <c r="V2175" t="s">
        <v>5342</v>
      </c>
      <c r="W2175" t="s">
        <v>5343</v>
      </c>
      <c r="X2175" t="s">
        <v>5341</v>
      </c>
      <c r="Y2175" t="s">
        <v>5342</v>
      </c>
      <c r="Z2175" t="s">
        <v>5344</v>
      </c>
      <c r="AC2175" t="s">
        <v>366</v>
      </c>
      <c r="AD2175" s="176">
        <v>1.3</v>
      </c>
    </row>
    <row r="2176" spans="1:31" x14ac:dyDescent="0.35">
      <c r="A2176" t="s">
        <v>454</v>
      </c>
      <c r="B2176">
        <v>1153</v>
      </c>
      <c r="C2176" t="s">
        <v>5341</v>
      </c>
      <c r="D2176">
        <v>51211</v>
      </c>
      <c r="E2176" t="s">
        <v>5341</v>
      </c>
      <c r="F2176" t="s">
        <v>3812</v>
      </c>
      <c r="H2176">
        <v>2.2000000000000002</v>
      </c>
      <c r="I2176">
        <v>1.6</v>
      </c>
      <c r="K2176" t="s">
        <v>295</v>
      </c>
      <c r="L2176" t="s">
        <v>410</v>
      </c>
      <c r="M2176" t="s">
        <v>398</v>
      </c>
      <c r="N2176" t="s">
        <v>1064</v>
      </c>
      <c r="O2176">
        <v>2</v>
      </c>
      <c r="P2176" t="s">
        <v>1</v>
      </c>
      <c r="Q2176" s="164">
        <v>32882</v>
      </c>
      <c r="R2176" s="164">
        <v>33117</v>
      </c>
      <c r="S2176" s="164">
        <v>33117</v>
      </c>
      <c r="T2176" t="s">
        <v>1093</v>
      </c>
      <c r="V2176" t="s">
        <v>5342</v>
      </c>
      <c r="W2176" t="s">
        <v>5343</v>
      </c>
      <c r="X2176" t="s">
        <v>5341</v>
      </c>
      <c r="Y2176" t="s">
        <v>5342</v>
      </c>
      <c r="Z2176" t="s">
        <v>5345</v>
      </c>
      <c r="AC2176" t="s">
        <v>366</v>
      </c>
      <c r="AD2176" s="176">
        <v>1.3</v>
      </c>
    </row>
    <row r="2177" spans="1:30" x14ac:dyDescent="0.35">
      <c r="A2177" t="s">
        <v>454</v>
      </c>
      <c r="B2177">
        <v>1276</v>
      </c>
      <c r="C2177" t="s">
        <v>5341</v>
      </c>
      <c r="D2177">
        <v>51211</v>
      </c>
      <c r="E2177" t="s">
        <v>5341</v>
      </c>
      <c r="F2177" t="s">
        <v>3812</v>
      </c>
      <c r="H2177">
        <v>2.2000000000000002</v>
      </c>
      <c r="I2177">
        <v>1.6</v>
      </c>
      <c r="K2177" t="s">
        <v>404</v>
      </c>
      <c r="L2177" t="s">
        <v>640</v>
      </c>
      <c r="M2177" t="s">
        <v>398</v>
      </c>
      <c r="N2177" t="s">
        <v>1064</v>
      </c>
      <c r="O2177">
        <v>2</v>
      </c>
      <c r="P2177" t="s">
        <v>306</v>
      </c>
      <c r="Q2177" s="164">
        <v>32882</v>
      </c>
      <c r="R2177" s="164">
        <v>33117</v>
      </c>
      <c r="S2177" s="164">
        <v>36281</v>
      </c>
      <c r="T2177" t="s">
        <v>1093</v>
      </c>
      <c r="V2177" t="s">
        <v>5342</v>
      </c>
      <c r="W2177" t="s">
        <v>5343</v>
      </c>
      <c r="X2177" t="s">
        <v>5341</v>
      </c>
      <c r="Y2177" t="s">
        <v>5342</v>
      </c>
      <c r="Z2177" t="s">
        <v>5346</v>
      </c>
      <c r="AC2177" t="s">
        <v>366</v>
      </c>
      <c r="AD2177" s="176">
        <v>1.3</v>
      </c>
    </row>
    <row r="2178" spans="1:30" x14ac:dyDescent="0.35">
      <c r="A2178" t="s">
        <v>291</v>
      </c>
      <c r="B2178">
        <v>1024</v>
      </c>
      <c r="C2178" t="s">
        <v>5347</v>
      </c>
      <c r="D2178">
        <v>51211</v>
      </c>
      <c r="E2178" t="s">
        <v>5341</v>
      </c>
      <c r="F2178" t="s">
        <v>3812</v>
      </c>
      <c r="H2178">
        <v>2.2000000000000002</v>
      </c>
      <c r="I2178">
        <v>1.6</v>
      </c>
      <c r="K2178" t="s">
        <v>296</v>
      </c>
      <c r="L2178" t="s">
        <v>753</v>
      </c>
      <c r="M2178" t="s">
        <v>398</v>
      </c>
      <c r="N2178" t="s">
        <v>1064</v>
      </c>
      <c r="O2178">
        <v>2</v>
      </c>
      <c r="P2178" t="s">
        <v>1</v>
      </c>
      <c r="Q2178" s="164">
        <v>34708</v>
      </c>
      <c r="R2178" s="164">
        <v>34943</v>
      </c>
      <c r="T2178" t="s">
        <v>1093</v>
      </c>
      <c r="V2178" t="s">
        <v>5342</v>
      </c>
      <c r="W2178" t="s">
        <v>5343</v>
      </c>
      <c r="X2178" t="s">
        <v>5341</v>
      </c>
      <c r="Y2178" t="s">
        <v>5342</v>
      </c>
      <c r="Z2178" t="s">
        <v>5348</v>
      </c>
      <c r="AC2178" t="s">
        <v>366</v>
      </c>
      <c r="AD2178" s="176">
        <v>1.3</v>
      </c>
    </row>
    <row r="2179" spans="1:30" x14ac:dyDescent="0.35">
      <c r="A2179" t="s">
        <v>305</v>
      </c>
      <c r="B2179">
        <v>1018</v>
      </c>
      <c r="C2179" t="s">
        <v>5341</v>
      </c>
      <c r="D2179">
        <v>51211</v>
      </c>
      <c r="E2179" t="s">
        <v>5341</v>
      </c>
      <c r="F2179" t="s">
        <v>3812</v>
      </c>
      <c r="H2179">
        <v>2.2000000000000002</v>
      </c>
      <c r="I2179">
        <v>1.6</v>
      </c>
      <c r="K2179" t="s">
        <v>296</v>
      </c>
      <c r="L2179" t="s">
        <v>753</v>
      </c>
      <c r="M2179" t="s">
        <v>398</v>
      </c>
      <c r="N2179" t="s">
        <v>1064</v>
      </c>
      <c r="O2179">
        <v>2</v>
      </c>
      <c r="P2179" t="s">
        <v>306</v>
      </c>
      <c r="Q2179" t="s">
        <v>786</v>
      </c>
      <c r="R2179" s="164">
        <v>34392</v>
      </c>
      <c r="T2179" t="s">
        <v>1093</v>
      </c>
      <c r="V2179" t="s">
        <v>5342</v>
      </c>
      <c r="W2179" t="s">
        <v>5343</v>
      </c>
      <c r="X2179" t="s">
        <v>5341</v>
      </c>
      <c r="Y2179" t="s">
        <v>5342</v>
      </c>
      <c r="Z2179" t="s">
        <v>5349</v>
      </c>
      <c r="AC2179" t="s">
        <v>366</v>
      </c>
      <c r="AD2179" s="176">
        <v>1.3</v>
      </c>
    </row>
    <row r="2180" spans="1:30" x14ac:dyDescent="0.35">
      <c r="A2180" t="s">
        <v>305</v>
      </c>
      <c r="B2180">
        <v>1063</v>
      </c>
      <c r="C2180" t="s">
        <v>5341</v>
      </c>
      <c r="D2180">
        <v>51211</v>
      </c>
      <c r="E2180" t="s">
        <v>5341</v>
      </c>
      <c r="F2180" t="s">
        <v>3812</v>
      </c>
      <c r="H2180">
        <v>2.2000000000000002</v>
      </c>
      <c r="I2180">
        <v>1.6</v>
      </c>
      <c r="K2180" t="s">
        <v>295</v>
      </c>
      <c r="L2180" t="s">
        <v>753</v>
      </c>
      <c r="M2180" t="s">
        <v>398</v>
      </c>
      <c r="N2180" t="s">
        <v>1064</v>
      </c>
      <c r="O2180">
        <v>2</v>
      </c>
      <c r="P2180" t="s">
        <v>1</v>
      </c>
      <c r="Q2180" s="164">
        <v>34708</v>
      </c>
      <c r="R2180" s="164">
        <v>34943</v>
      </c>
      <c r="S2180" s="164">
        <v>34943</v>
      </c>
      <c r="T2180" t="s">
        <v>1093</v>
      </c>
      <c r="V2180" t="s">
        <v>5342</v>
      </c>
      <c r="W2180" t="s">
        <v>5343</v>
      </c>
      <c r="X2180" t="s">
        <v>5341</v>
      </c>
      <c r="Y2180" t="s">
        <v>5342</v>
      </c>
      <c r="Z2180" t="s">
        <v>5350</v>
      </c>
      <c r="AC2180" t="s">
        <v>366</v>
      </c>
      <c r="AD2180" s="176">
        <v>1.3</v>
      </c>
    </row>
    <row r="2181" spans="1:30" x14ac:dyDescent="0.35">
      <c r="A2181" t="s">
        <v>305</v>
      </c>
      <c r="B2181">
        <v>1161</v>
      </c>
      <c r="C2181" t="s">
        <v>5351</v>
      </c>
      <c r="D2181">
        <v>51211</v>
      </c>
      <c r="E2181" t="s">
        <v>5341</v>
      </c>
      <c r="F2181" t="s">
        <v>3812</v>
      </c>
      <c r="H2181">
        <v>2.2000000000000002</v>
      </c>
      <c r="I2181">
        <v>1.6</v>
      </c>
      <c r="K2181" t="s">
        <v>296</v>
      </c>
      <c r="L2181" t="s">
        <v>753</v>
      </c>
      <c r="M2181" t="s">
        <v>398</v>
      </c>
      <c r="N2181" t="s">
        <v>1064</v>
      </c>
      <c r="O2181">
        <v>2</v>
      </c>
      <c r="P2181" t="s">
        <v>306</v>
      </c>
      <c r="Q2181" s="164">
        <v>33247</v>
      </c>
      <c r="R2181" s="164">
        <v>33482</v>
      </c>
      <c r="T2181" t="s">
        <v>1093</v>
      </c>
      <c r="V2181" t="s">
        <v>5342</v>
      </c>
      <c r="W2181" t="s">
        <v>5343</v>
      </c>
      <c r="X2181" t="s">
        <v>5341</v>
      </c>
      <c r="Y2181" t="s">
        <v>5342</v>
      </c>
      <c r="Z2181" t="s">
        <v>5352</v>
      </c>
      <c r="AC2181" t="s">
        <v>366</v>
      </c>
      <c r="AD2181" s="176">
        <v>1.3</v>
      </c>
    </row>
    <row r="2182" spans="1:30" x14ac:dyDescent="0.35">
      <c r="A2182" t="s">
        <v>317</v>
      </c>
      <c r="B2182">
        <v>1012</v>
      </c>
      <c r="C2182" t="s">
        <v>5341</v>
      </c>
      <c r="D2182">
        <v>51211</v>
      </c>
      <c r="E2182" t="s">
        <v>5341</v>
      </c>
      <c r="F2182" t="s">
        <v>3812</v>
      </c>
      <c r="H2182">
        <v>2.2000000000000002</v>
      </c>
      <c r="I2182">
        <v>1.6</v>
      </c>
      <c r="K2182" t="s">
        <v>296</v>
      </c>
      <c r="L2182" t="s">
        <v>753</v>
      </c>
      <c r="M2182" t="s">
        <v>398</v>
      </c>
      <c r="N2182" t="s">
        <v>1064</v>
      </c>
      <c r="O2182">
        <v>2</v>
      </c>
      <c r="P2182" t="s">
        <v>306</v>
      </c>
      <c r="Q2182" t="s">
        <v>786</v>
      </c>
      <c r="R2182" s="164">
        <v>34392</v>
      </c>
      <c r="T2182" t="s">
        <v>1093</v>
      </c>
      <c r="V2182" t="s">
        <v>5342</v>
      </c>
      <c r="W2182" t="s">
        <v>5343</v>
      </c>
      <c r="X2182" t="s">
        <v>5341</v>
      </c>
      <c r="Y2182" t="s">
        <v>5342</v>
      </c>
      <c r="Z2182" t="s">
        <v>5353</v>
      </c>
      <c r="AC2182" t="s">
        <v>366</v>
      </c>
      <c r="AD2182" s="176">
        <v>1.3</v>
      </c>
    </row>
    <row r="2183" spans="1:30" x14ac:dyDescent="0.35">
      <c r="A2183" t="s">
        <v>317</v>
      </c>
      <c r="B2183">
        <v>1216</v>
      </c>
      <c r="C2183" t="s">
        <v>5354</v>
      </c>
      <c r="D2183">
        <v>51211</v>
      </c>
      <c r="E2183" t="s">
        <v>5341</v>
      </c>
      <c r="F2183" t="s">
        <v>3812</v>
      </c>
      <c r="G2183" s="163">
        <v>2849.02</v>
      </c>
      <c r="H2183">
        <v>2.2000000000000002</v>
      </c>
      <c r="I2183">
        <v>1.6</v>
      </c>
      <c r="J2183" t="s">
        <v>1</v>
      </c>
      <c r="K2183" t="s">
        <v>296</v>
      </c>
      <c r="L2183" t="s">
        <v>753</v>
      </c>
      <c r="M2183" t="s">
        <v>398</v>
      </c>
      <c r="N2183" t="s">
        <v>1064</v>
      </c>
      <c r="O2183">
        <v>2</v>
      </c>
      <c r="P2183" t="s">
        <v>306</v>
      </c>
      <c r="Q2183" t="s">
        <v>5355</v>
      </c>
      <c r="R2183" s="164">
        <v>42614</v>
      </c>
      <c r="T2183" t="s">
        <v>1093</v>
      </c>
      <c r="V2183" t="s">
        <v>5342</v>
      </c>
      <c r="W2183" t="s">
        <v>5343</v>
      </c>
      <c r="X2183" t="s">
        <v>5341</v>
      </c>
      <c r="Y2183" t="s">
        <v>5342</v>
      </c>
      <c r="Z2183" t="s">
        <v>5356</v>
      </c>
      <c r="AA2183" t="s">
        <v>1</v>
      </c>
      <c r="AB2183" s="164">
        <v>42542</v>
      </c>
      <c r="AC2183" t="s">
        <v>366</v>
      </c>
      <c r="AD2183" s="176">
        <v>1.3</v>
      </c>
    </row>
    <row r="2184" spans="1:30" x14ac:dyDescent="0.35">
      <c r="A2184" t="s">
        <v>408</v>
      </c>
      <c r="B2184">
        <v>1037</v>
      </c>
      <c r="C2184" t="s">
        <v>5341</v>
      </c>
      <c r="D2184">
        <v>51211</v>
      </c>
      <c r="E2184" t="s">
        <v>5341</v>
      </c>
      <c r="F2184" t="s">
        <v>3812</v>
      </c>
      <c r="H2184">
        <v>2.2000000000000002</v>
      </c>
      <c r="I2184">
        <v>1.6</v>
      </c>
      <c r="K2184" t="s">
        <v>296</v>
      </c>
      <c r="L2184" t="s">
        <v>410</v>
      </c>
      <c r="M2184" t="s">
        <v>398</v>
      </c>
      <c r="N2184" t="s">
        <v>1064</v>
      </c>
      <c r="O2184">
        <v>2</v>
      </c>
      <c r="P2184" t="s">
        <v>306</v>
      </c>
      <c r="Q2184" t="s">
        <v>786</v>
      </c>
      <c r="R2184" s="164">
        <v>34392</v>
      </c>
      <c r="T2184" t="s">
        <v>1093</v>
      </c>
      <c r="V2184" t="s">
        <v>5342</v>
      </c>
      <c r="W2184" t="s">
        <v>5343</v>
      </c>
      <c r="X2184" t="s">
        <v>5341</v>
      </c>
      <c r="Y2184" t="s">
        <v>5342</v>
      </c>
      <c r="Z2184" t="s">
        <v>5357</v>
      </c>
      <c r="AC2184" t="s">
        <v>366</v>
      </c>
      <c r="AD2184" s="176">
        <v>1.3</v>
      </c>
    </row>
    <row r="2185" spans="1:30" x14ac:dyDescent="0.35">
      <c r="A2185" t="s">
        <v>469</v>
      </c>
      <c r="B2185">
        <v>1019</v>
      </c>
      <c r="C2185" t="s">
        <v>5341</v>
      </c>
      <c r="D2185">
        <v>51211</v>
      </c>
      <c r="E2185" t="s">
        <v>5341</v>
      </c>
      <c r="F2185" t="s">
        <v>3812</v>
      </c>
      <c r="H2185">
        <v>2.2000000000000002</v>
      </c>
      <c r="I2185">
        <v>1.6</v>
      </c>
      <c r="K2185" t="s">
        <v>296</v>
      </c>
      <c r="L2185" t="s">
        <v>753</v>
      </c>
      <c r="M2185" t="s">
        <v>398</v>
      </c>
      <c r="N2185" t="s">
        <v>1064</v>
      </c>
      <c r="O2185">
        <v>2</v>
      </c>
      <c r="P2185" t="s">
        <v>306</v>
      </c>
      <c r="Q2185" t="s">
        <v>786</v>
      </c>
      <c r="R2185" s="164">
        <v>34392</v>
      </c>
      <c r="T2185" t="s">
        <v>1093</v>
      </c>
      <c r="V2185" t="s">
        <v>5342</v>
      </c>
      <c r="W2185" t="s">
        <v>5343</v>
      </c>
      <c r="X2185" t="s">
        <v>5341</v>
      </c>
      <c r="Y2185" t="s">
        <v>5342</v>
      </c>
      <c r="Z2185" t="s">
        <v>5358</v>
      </c>
      <c r="AC2185" t="s">
        <v>366</v>
      </c>
      <c r="AD2185" s="176">
        <v>1.3</v>
      </c>
    </row>
    <row r="2186" spans="1:30" x14ac:dyDescent="0.35">
      <c r="A2186" t="s">
        <v>324</v>
      </c>
      <c r="B2186">
        <v>1015</v>
      </c>
      <c r="C2186" t="s">
        <v>5341</v>
      </c>
      <c r="D2186">
        <v>51211</v>
      </c>
      <c r="E2186" t="s">
        <v>5341</v>
      </c>
      <c r="F2186" t="s">
        <v>3812</v>
      </c>
      <c r="H2186">
        <v>2.2000000000000002</v>
      </c>
      <c r="I2186">
        <v>1.6</v>
      </c>
      <c r="K2186" t="s">
        <v>296</v>
      </c>
      <c r="L2186" t="s">
        <v>753</v>
      </c>
      <c r="M2186" t="s">
        <v>398</v>
      </c>
      <c r="N2186" t="s">
        <v>1064</v>
      </c>
      <c r="O2186">
        <v>2</v>
      </c>
      <c r="P2186" t="s">
        <v>306</v>
      </c>
      <c r="Q2186" t="s">
        <v>786</v>
      </c>
      <c r="R2186" s="164">
        <v>34392</v>
      </c>
      <c r="T2186" t="s">
        <v>1093</v>
      </c>
      <c r="V2186" t="s">
        <v>5342</v>
      </c>
      <c r="W2186" t="s">
        <v>5343</v>
      </c>
      <c r="X2186" t="s">
        <v>5341</v>
      </c>
      <c r="Y2186" t="s">
        <v>5342</v>
      </c>
      <c r="Z2186" t="s">
        <v>5359</v>
      </c>
      <c r="AC2186" t="s">
        <v>366</v>
      </c>
      <c r="AD2186" s="176">
        <v>1.3</v>
      </c>
    </row>
    <row r="2187" spans="1:30" x14ac:dyDescent="0.35">
      <c r="A2187" t="s">
        <v>309</v>
      </c>
      <c r="B2187">
        <v>1070</v>
      </c>
      <c r="C2187" t="s">
        <v>5341</v>
      </c>
      <c r="D2187">
        <v>51211</v>
      </c>
      <c r="E2187" t="s">
        <v>5341</v>
      </c>
      <c r="F2187" t="s">
        <v>3812</v>
      </c>
      <c r="H2187">
        <v>2.2000000000000002</v>
      </c>
      <c r="I2187">
        <v>1.6</v>
      </c>
      <c r="K2187" t="s">
        <v>296</v>
      </c>
      <c r="L2187" t="s">
        <v>753</v>
      </c>
      <c r="M2187" t="s">
        <v>398</v>
      </c>
      <c r="N2187" t="s">
        <v>1064</v>
      </c>
      <c r="O2187">
        <v>2</v>
      </c>
      <c r="P2187" t="s">
        <v>306</v>
      </c>
      <c r="Q2187" s="164">
        <v>31056</v>
      </c>
      <c r="R2187" s="164">
        <v>31291</v>
      </c>
      <c r="T2187" t="s">
        <v>1093</v>
      </c>
      <c r="V2187" t="s">
        <v>5342</v>
      </c>
      <c r="W2187" t="s">
        <v>5343</v>
      </c>
      <c r="X2187" t="s">
        <v>5341</v>
      </c>
      <c r="Y2187" t="s">
        <v>5342</v>
      </c>
      <c r="Z2187" t="s">
        <v>5360</v>
      </c>
      <c r="AC2187" t="s">
        <v>366</v>
      </c>
      <c r="AD2187" s="176">
        <v>1.3</v>
      </c>
    </row>
    <row r="2188" spans="1:30" x14ac:dyDescent="0.35">
      <c r="A2188" t="s">
        <v>476</v>
      </c>
      <c r="B2188">
        <v>1028</v>
      </c>
      <c r="C2188" t="s">
        <v>5341</v>
      </c>
      <c r="D2188">
        <v>51211</v>
      </c>
      <c r="E2188" t="s">
        <v>5341</v>
      </c>
      <c r="F2188" t="s">
        <v>3812</v>
      </c>
      <c r="H2188">
        <v>2.2000000000000002</v>
      </c>
      <c r="I2188">
        <v>1.6</v>
      </c>
      <c r="K2188" t="s">
        <v>296</v>
      </c>
      <c r="L2188" t="s">
        <v>410</v>
      </c>
      <c r="M2188" t="s">
        <v>398</v>
      </c>
      <c r="N2188" t="s">
        <v>1064</v>
      </c>
      <c r="O2188">
        <v>2</v>
      </c>
      <c r="P2188" t="s">
        <v>306</v>
      </c>
      <c r="Q2188" t="s">
        <v>786</v>
      </c>
      <c r="R2188" s="164">
        <v>34392</v>
      </c>
      <c r="T2188" t="s">
        <v>1093</v>
      </c>
      <c r="V2188" t="s">
        <v>5342</v>
      </c>
      <c r="W2188" t="s">
        <v>5343</v>
      </c>
      <c r="X2188" t="s">
        <v>5341</v>
      </c>
      <c r="Y2188" t="s">
        <v>5342</v>
      </c>
      <c r="Z2188" t="s">
        <v>5361</v>
      </c>
      <c r="AC2188" t="s">
        <v>366</v>
      </c>
      <c r="AD2188" s="176">
        <v>1.3</v>
      </c>
    </row>
    <row r="2189" spans="1:30" x14ac:dyDescent="0.35">
      <c r="A2189" t="s">
        <v>482</v>
      </c>
      <c r="B2189">
        <v>1024</v>
      </c>
      <c r="C2189" t="s">
        <v>5341</v>
      </c>
      <c r="D2189">
        <v>51211</v>
      </c>
      <c r="E2189" t="s">
        <v>5341</v>
      </c>
      <c r="F2189" t="s">
        <v>3812</v>
      </c>
      <c r="H2189">
        <v>2.2000000000000002</v>
      </c>
      <c r="I2189">
        <v>1.6</v>
      </c>
      <c r="K2189" t="s">
        <v>296</v>
      </c>
      <c r="L2189" t="s">
        <v>753</v>
      </c>
      <c r="M2189" t="s">
        <v>398</v>
      </c>
      <c r="N2189" t="s">
        <v>1064</v>
      </c>
      <c r="O2189">
        <v>2</v>
      </c>
      <c r="P2189" t="s">
        <v>306</v>
      </c>
      <c r="Q2189" t="s">
        <v>786</v>
      </c>
      <c r="R2189" s="164">
        <v>34392</v>
      </c>
      <c r="T2189" t="s">
        <v>1093</v>
      </c>
      <c r="V2189" t="s">
        <v>5342</v>
      </c>
      <c r="W2189" t="s">
        <v>5343</v>
      </c>
      <c r="X2189" t="s">
        <v>5341</v>
      </c>
      <c r="Y2189" t="s">
        <v>5342</v>
      </c>
      <c r="Z2189" t="s">
        <v>5362</v>
      </c>
      <c r="AC2189" t="s">
        <v>366</v>
      </c>
      <c r="AD2189" s="176">
        <v>1.3</v>
      </c>
    </row>
    <row r="2190" spans="1:30" x14ac:dyDescent="0.35">
      <c r="A2190" t="s">
        <v>432</v>
      </c>
      <c r="B2190">
        <v>1027</v>
      </c>
      <c r="C2190" t="s">
        <v>5341</v>
      </c>
      <c r="D2190">
        <v>51211</v>
      </c>
      <c r="E2190" t="s">
        <v>5341</v>
      </c>
      <c r="F2190" t="s">
        <v>3812</v>
      </c>
      <c r="H2190">
        <v>2.2000000000000002</v>
      </c>
      <c r="I2190">
        <v>1.6</v>
      </c>
      <c r="K2190" t="s">
        <v>296</v>
      </c>
      <c r="L2190" t="s">
        <v>753</v>
      </c>
      <c r="M2190" t="s">
        <v>398</v>
      </c>
      <c r="N2190" t="s">
        <v>1064</v>
      </c>
      <c r="O2190">
        <v>2</v>
      </c>
      <c r="P2190" t="s">
        <v>306</v>
      </c>
      <c r="Q2190" t="s">
        <v>786</v>
      </c>
      <c r="R2190" s="164">
        <v>34392</v>
      </c>
      <c r="T2190" t="s">
        <v>1093</v>
      </c>
      <c r="V2190" t="s">
        <v>5342</v>
      </c>
      <c r="W2190" t="s">
        <v>5343</v>
      </c>
      <c r="X2190" t="s">
        <v>5341</v>
      </c>
      <c r="Y2190" t="s">
        <v>5342</v>
      </c>
      <c r="Z2190" t="s">
        <v>5363</v>
      </c>
      <c r="AC2190" t="s">
        <v>366</v>
      </c>
      <c r="AD2190" s="176">
        <v>1.3</v>
      </c>
    </row>
    <row r="2191" spans="1:30" x14ac:dyDescent="0.35">
      <c r="A2191" t="s">
        <v>584</v>
      </c>
      <c r="B2191">
        <v>1025</v>
      </c>
      <c r="C2191" t="s">
        <v>5341</v>
      </c>
      <c r="D2191">
        <v>51211</v>
      </c>
      <c r="E2191" t="s">
        <v>5341</v>
      </c>
      <c r="F2191" t="s">
        <v>3812</v>
      </c>
      <c r="H2191">
        <v>2.2000000000000002</v>
      </c>
      <c r="I2191">
        <v>1.6</v>
      </c>
      <c r="K2191" t="s">
        <v>296</v>
      </c>
      <c r="L2191" t="s">
        <v>753</v>
      </c>
      <c r="M2191" t="s">
        <v>398</v>
      </c>
      <c r="N2191" t="s">
        <v>1064</v>
      </c>
      <c r="O2191">
        <v>2</v>
      </c>
      <c r="P2191" t="s">
        <v>306</v>
      </c>
      <c r="Q2191" t="s">
        <v>786</v>
      </c>
      <c r="R2191" s="164">
        <v>34392</v>
      </c>
      <c r="T2191" t="s">
        <v>1093</v>
      </c>
      <c r="V2191" t="s">
        <v>5342</v>
      </c>
      <c r="W2191" t="s">
        <v>5343</v>
      </c>
      <c r="X2191" t="s">
        <v>5341</v>
      </c>
      <c r="Y2191" t="s">
        <v>5342</v>
      </c>
      <c r="Z2191" t="s">
        <v>5364</v>
      </c>
      <c r="AC2191" t="s">
        <v>366</v>
      </c>
      <c r="AD2191" s="176">
        <v>1.3</v>
      </c>
    </row>
    <row r="2192" spans="1:30" x14ac:dyDescent="0.35">
      <c r="A2192" t="s">
        <v>375</v>
      </c>
      <c r="B2192">
        <v>1017</v>
      </c>
      <c r="C2192" t="s">
        <v>5347</v>
      </c>
      <c r="D2192">
        <v>51211</v>
      </c>
      <c r="E2192" t="s">
        <v>5341</v>
      </c>
      <c r="F2192" t="s">
        <v>3812</v>
      </c>
      <c r="H2192">
        <v>2.2000000000000002</v>
      </c>
      <c r="I2192">
        <v>1.6</v>
      </c>
      <c r="K2192" t="s">
        <v>296</v>
      </c>
      <c r="L2192" t="s">
        <v>4817</v>
      </c>
      <c r="M2192" t="s">
        <v>398</v>
      </c>
      <c r="N2192" t="s">
        <v>1064</v>
      </c>
      <c r="O2192">
        <v>2</v>
      </c>
      <c r="P2192" t="s">
        <v>1</v>
      </c>
      <c r="Q2192" s="164">
        <v>32882</v>
      </c>
      <c r="R2192" s="164">
        <v>33117</v>
      </c>
      <c r="T2192" t="s">
        <v>1093</v>
      </c>
      <c r="V2192" t="s">
        <v>5342</v>
      </c>
      <c r="W2192" t="s">
        <v>5343</v>
      </c>
      <c r="X2192" t="s">
        <v>5341</v>
      </c>
      <c r="Y2192" t="s">
        <v>5342</v>
      </c>
      <c r="Z2192" t="s">
        <v>5365</v>
      </c>
      <c r="AA2192" t="s">
        <v>1</v>
      </c>
      <c r="AC2192" t="s">
        <v>366</v>
      </c>
      <c r="AD2192" s="176">
        <v>1.3</v>
      </c>
    </row>
    <row r="2193" spans="1:30" x14ac:dyDescent="0.35">
      <c r="A2193" t="s">
        <v>434</v>
      </c>
      <c r="B2193">
        <v>1010</v>
      </c>
      <c r="C2193" t="s">
        <v>5341</v>
      </c>
      <c r="D2193">
        <v>51211</v>
      </c>
      <c r="E2193" t="s">
        <v>5341</v>
      </c>
      <c r="F2193" t="s">
        <v>3812</v>
      </c>
      <c r="H2193">
        <v>2.2000000000000002</v>
      </c>
      <c r="I2193">
        <v>1.6</v>
      </c>
      <c r="K2193" t="s">
        <v>296</v>
      </c>
      <c r="L2193" t="s">
        <v>753</v>
      </c>
      <c r="M2193" t="s">
        <v>398</v>
      </c>
      <c r="N2193" t="s">
        <v>1064</v>
      </c>
      <c r="O2193">
        <v>2</v>
      </c>
      <c r="P2193" t="s">
        <v>306</v>
      </c>
      <c r="Q2193" t="s">
        <v>786</v>
      </c>
      <c r="R2193" s="164">
        <v>34392</v>
      </c>
      <c r="T2193" t="s">
        <v>1093</v>
      </c>
      <c r="V2193" t="s">
        <v>5342</v>
      </c>
      <c r="W2193" t="s">
        <v>5343</v>
      </c>
      <c r="X2193" t="s">
        <v>5341</v>
      </c>
      <c r="Y2193" t="s">
        <v>5342</v>
      </c>
      <c r="Z2193" t="s">
        <v>5366</v>
      </c>
      <c r="AC2193" t="s">
        <v>366</v>
      </c>
      <c r="AD2193" s="176">
        <v>1.3</v>
      </c>
    </row>
    <row r="2194" spans="1:30" x14ac:dyDescent="0.35">
      <c r="A2194" t="s">
        <v>403</v>
      </c>
      <c r="B2194">
        <v>1015</v>
      </c>
      <c r="C2194" t="s">
        <v>5341</v>
      </c>
      <c r="D2194">
        <v>51211</v>
      </c>
      <c r="E2194" t="s">
        <v>5341</v>
      </c>
      <c r="F2194" t="s">
        <v>3812</v>
      </c>
      <c r="H2194">
        <v>2.2000000000000002</v>
      </c>
      <c r="I2194">
        <v>1.6</v>
      </c>
      <c r="K2194" t="s">
        <v>296</v>
      </c>
      <c r="L2194" t="s">
        <v>753</v>
      </c>
      <c r="M2194" t="s">
        <v>398</v>
      </c>
      <c r="N2194" t="s">
        <v>1064</v>
      </c>
      <c r="O2194">
        <v>2</v>
      </c>
      <c r="P2194" t="s">
        <v>306</v>
      </c>
      <c r="Q2194" t="s">
        <v>786</v>
      </c>
      <c r="R2194" s="164">
        <v>34392</v>
      </c>
      <c r="T2194" t="s">
        <v>1093</v>
      </c>
      <c r="V2194" t="s">
        <v>5342</v>
      </c>
      <c r="W2194" t="s">
        <v>5343</v>
      </c>
      <c r="X2194" t="s">
        <v>5341</v>
      </c>
      <c r="Y2194" t="s">
        <v>5342</v>
      </c>
      <c r="Z2194" t="s">
        <v>5367</v>
      </c>
      <c r="AC2194" t="s">
        <v>366</v>
      </c>
      <c r="AD2194" s="176">
        <v>1.3</v>
      </c>
    </row>
    <row r="2195" spans="1:30" x14ac:dyDescent="0.35">
      <c r="A2195" t="s">
        <v>447</v>
      </c>
      <c r="B2195">
        <v>1022</v>
      </c>
      <c r="C2195" t="s">
        <v>5341</v>
      </c>
      <c r="D2195">
        <v>51211</v>
      </c>
      <c r="E2195" t="s">
        <v>5341</v>
      </c>
      <c r="F2195" t="s">
        <v>3812</v>
      </c>
      <c r="H2195">
        <v>2.2000000000000002</v>
      </c>
      <c r="I2195">
        <v>1.6</v>
      </c>
      <c r="K2195" t="s">
        <v>296</v>
      </c>
      <c r="L2195" t="s">
        <v>753</v>
      </c>
      <c r="M2195" t="s">
        <v>398</v>
      </c>
      <c r="N2195" t="s">
        <v>1064</v>
      </c>
      <c r="O2195">
        <v>2</v>
      </c>
      <c r="P2195" t="s">
        <v>306</v>
      </c>
      <c r="Q2195" t="s">
        <v>786</v>
      </c>
      <c r="R2195" s="164">
        <v>34392</v>
      </c>
      <c r="T2195" t="s">
        <v>1093</v>
      </c>
      <c r="V2195" t="s">
        <v>5342</v>
      </c>
      <c r="W2195" t="s">
        <v>5343</v>
      </c>
      <c r="X2195" t="s">
        <v>5341</v>
      </c>
      <c r="Y2195" t="s">
        <v>5342</v>
      </c>
      <c r="Z2195" t="s">
        <v>5368</v>
      </c>
      <c r="AC2195" t="s">
        <v>366</v>
      </c>
      <c r="AD2195" s="176">
        <v>1.3</v>
      </c>
    </row>
    <row r="2196" spans="1:30" x14ac:dyDescent="0.35">
      <c r="A2196" t="s">
        <v>494</v>
      </c>
      <c r="B2196">
        <v>1021</v>
      </c>
      <c r="C2196" t="s">
        <v>5341</v>
      </c>
      <c r="D2196">
        <v>51211</v>
      </c>
      <c r="E2196" t="s">
        <v>5341</v>
      </c>
      <c r="F2196" t="s">
        <v>3812</v>
      </c>
      <c r="H2196">
        <v>2.2000000000000002</v>
      </c>
      <c r="I2196">
        <v>1.6</v>
      </c>
      <c r="K2196" t="s">
        <v>296</v>
      </c>
      <c r="L2196" t="s">
        <v>753</v>
      </c>
      <c r="M2196" t="s">
        <v>398</v>
      </c>
      <c r="N2196" t="s">
        <v>1064</v>
      </c>
      <c r="O2196">
        <v>2</v>
      </c>
      <c r="P2196" t="s">
        <v>306</v>
      </c>
      <c r="Q2196" t="s">
        <v>786</v>
      </c>
      <c r="R2196" s="164">
        <v>34392</v>
      </c>
      <c r="T2196" t="s">
        <v>1093</v>
      </c>
      <c r="V2196" t="s">
        <v>5342</v>
      </c>
      <c r="W2196" t="s">
        <v>5343</v>
      </c>
      <c r="X2196" t="s">
        <v>5341</v>
      </c>
      <c r="Y2196" t="s">
        <v>5342</v>
      </c>
      <c r="Z2196" t="s">
        <v>5369</v>
      </c>
      <c r="AC2196" t="s">
        <v>366</v>
      </c>
      <c r="AD2196" s="176">
        <v>1.3</v>
      </c>
    </row>
    <row r="2197" spans="1:30" x14ac:dyDescent="0.35">
      <c r="A2197" t="s">
        <v>494</v>
      </c>
      <c r="B2197">
        <v>1071</v>
      </c>
      <c r="C2197" t="s">
        <v>5370</v>
      </c>
      <c r="D2197">
        <v>51211</v>
      </c>
      <c r="E2197" t="s">
        <v>5341</v>
      </c>
      <c r="F2197" t="s">
        <v>3812</v>
      </c>
      <c r="H2197">
        <v>2.2000000000000002</v>
      </c>
      <c r="I2197">
        <v>1.6</v>
      </c>
      <c r="K2197" t="s">
        <v>404</v>
      </c>
      <c r="L2197" t="s">
        <v>753</v>
      </c>
      <c r="M2197" t="s">
        <v>398</v>
      </c>
      <c r="N2197" t="s">
        <v>1064</v>
      </c>
      <c r="O2197">
        <v>2</v>
      </c>
      <c r="P2197" t="s">
        <v>977</v>
      </c>
      <c r="Q2197" s="164">
        <v>29649</v>
      </c>
      <c r="R2197" s="164">
        <v>29679</v>
      </c>
      <c r="S2197" s="164">
        <v>33847</v>
      </c>
      <c r="T2197" t="s">
        <v>1093</v>
      </c>
      <c r="V2197" t="s">
        <v>5342</v>
      </c>
      <c r="W2197" t="s">
        <v>5343</v>
      </c>
      <c r="X2197" t="s">
        <v>5341</v>
      </c>
      <c r="Y2197" t="s">
        <v>5342</v>
      </c>
      <c r="Z2197" t="s">
        <v>5371</v>
      </c>
      <c r="AC2197" t="s">
        <v>366</v>
      </c>
      <c r="AD2197" s="176">
        <v>1.3</v>
      </c>
    </row>
    <row r="2198" spans="1:30" x14ac:dyDescent="0.35">
      <c r="A2198" t="s">
        <v>494</v>
      </c>
      <c r="B2198">
        <v>1108</v>
      </c>
      <c r="C2198" t="s">
        <v>5341</v>
      </c>
      <c r="D2198">
        <v>51211</v>
      </c>
      <c r="E2198" t="s">
        <v>5341</v>
      </c>
      <c r="F2198" t="s">
        <v>3812</v>
      </c>
      <c r="H2198">
        <v>2.2000000000000002</v>
      </c>
      <c r="I2198">
        <v>1.6</v>
      </c>
      <c r="K2198" t="s">
        <v>295</v>
      </c>
      <c r="L2198" t="s">
        <v>410</v>
      </c>
      <c r="M2198" t="s">
        <v>398</v>
      </c>
      <c r="N2198" t="s">
        <v>1064</v>
      </c>
      <c r="O2198">
        <v>2</v>
      </c>
      <c r="P2198" t="s">
        <v>1</v>
      </c>
      <c r="Q2198" s="164">
        <v>33247</v>
      </c>
      <c r="R2198" s="164">
        <v>33482</v>
      </c>
      <c r="S2198" s="164">
        <v>34943</v>
      </c>
      <c r="T2198" t="s">
        <v>1093</v>
      </c>
      <c r="V2198" t="s">
        <v>5342</v>
      </c>
      <c r="W2198" t="s">
        <v>5343</v>
      </c>
      <c r="X2198" t="s">
        <v>5341</v>
      </c>
      <c r="Y2198" t="s">
        <v>5342</v>
      </c>
      <c r="Z2198" t="s">
        <v>5372</v>
      </c>
      <c r="AC2198" t="s">
        <v>366</v>
      </c>
      <c r="AD2198" s="176">
        <v>1.3</v>
      </c>
    </row>
    <row r="2199" spans="1:30" x14ac:dyDescent="0.35">
      <c r="A2199" t="s">
        <v>494</v>
      </c>
      <c r="B2199">
        <v>1142</v>
      </c>
      <c r="C2199" t="s">
        <v>5373</v>
      </c>
      <c r="D2199">
        <v>51211</v>
      </c>
      <c r="E2199" t="s">
        <v>5341</v>
      </c>
      <c r="F2199" t="s">
        <v>3812</v>
      </c>
      <c r="H2199">
        <v>2.2000000000000002</v>
      </c>
      <c r="I2199">
        <v>1.6</v>
      </c>
      <c r="K2199" t="s">
        <v>404</v>
      </c>
      <c r="L2199" t="s">
        <v>410</v>
      </c>
      <c r="M2199" t="s">
        <v>398</v>
      </c>
      <c r="N2199" t="s">
        <v>1064</v>
      </c>
      <c r="O2199">
        <v>2</v>
      </c>
      <c r="P2199" t="s">
        <v>306</v>
      </c>
      <c r="Q2199" t="s">
        <v>1701</v>
      </c>
      <c r="R2199" s="164">
        <v>35309</v>
      </c>
      <c r="S2199" s="164">
        <v>45536</v>
      </c>
      <c r="T2199" t="s">
        <v>1093</v>
      </c>
      <c r="V2199" t="s">
        <v>5342</v>
      </c>
      <c r="W2199" t="s">
        <v>5343</v>
      </c>
      <c r="X2199" t="s">
        <v>5341</v>
      </c>
      <c r="Y2199" t="s">
        <v>5342</v>
      </c>
      <c r="Z2199" t="s">
        <v>5374</v>
      </c>
      <c r="AC2199" t="s">
        <v>366</v>
      </c>
      <c r="AD2199" s="176">
        <v>1.3</v>
      </c>
    </row>
    <row r="2200" spans="1:30" x14ac:dyDescent="0.35">
      <c r="A2200" t="s">
        <v>414</v>
      </c>
      <c r="B2200">
        <v>1062</v>
      </c>
      <c r="C2200" t="s">
        <v>5341</v>
      </c>
      <c r="D2200">
        <v>51211</v>
      </c>
      <c r="E2200" t="s">
        <v>5341</v>
      </c>
      <c r="F2200" t="s">
        <v>3812</v>
      </c>
      <c r="H2200">
        <v>2.2000000000000002</v>
      </c>
      <c r="I2200">
        <v>1.6</v>
      </c>
      <c r="K2200" t="s">
        <v>296</v>
      </c>
      <c r="L2200" t="s">
        <v>410</v>
      </c>
      <c r="M2200" t="s">
        <v>398</v>
      </c>
      <c r="N2200" t="s">
        <v>1064</v>
      </c>
      <c r="O2200">
        <v>2</v>
      </c>
      <c r="P2200" t="s">
        <v>306</v>
      </c>
      <c r="Q2200" t="s">
        <v>786</v>
      </c>
      <c r="R2200" s="164">
        <v>34392</v>
      </c>
      <c r="T2200" t="s">
        <v>1093</v>
      </c>
      <c r="V2200" t="s">
        <v>5342</v>
      </c>
      <c r="W2200" t="s">
        <v>5343</v>
      </c>
      <c r="X2200" t="s">
        <v>5341</v>
      </c>
      <c r="Y2200" t="s">
        <v>5342</v>
      </c>
      <c r="Z2200" t="s">
        <v>5375</v>
      </c>
      <c r="AC2200" t="s">
        <v>366</v>
      </c>
      <c r="AD2200" s="176">
        <v>1.3</v>
      </c>
    </row>
    <row r="2201" spans="1:30" x14ac:dyDescent="0.35">
      <c r="A2201" t="s">
        <v>414</v>
      </c>
      <c r="B2201">
        <v>1082</v>
      </c>
      <c r="C2201" t="s">
        <v>5370</v>
      </c>
      <c r="D2201">
        <v>51211</v>
      </c>
      <c r="E2201" t="s">
        <v>5341</v>
      </c>
      <c r="F2201" t="s">
        <v>3812</v>
      </c>
      <c r="H2201">
        <v>2.2000000000000002</v>
      </c>
      <c r="I2201">
        <v>1.6</v>
      </c>
      <c r="K2201" t="s">
        <v>404</v>
      </c>
      <c r="L2201" t="s">
        <v>753</v>
      </c>
      <c r="M2201" t="s">
        <v>398</v>
      </c>
      <c r="N2201" t="s">
        <v>1064</v>
      </c>
      <c r="O2201">
        <v>2</v>
      </c>
      <c r="P2201" t="s">
        <v>977</v>
      </c>
      <c r="Q2201" t="s">
        <v>671</v>
      </c>
      <c r="R2201" s="164">
        <v>29825</v>
      </c>
      <c r="S2201" s="164">
        <v>34943</v>
      </c>
      <c r="T2201" t="s">
        <v>1093</v>
      </c>
      <c r="V2201" t="s">
        <v>5342</v>
      </c>
      <c r="W2201" t="s">
        <v>5343</v>
      </c>
      <c r="X2201" t="s">
        <v>5341</v>
      </c>
      <c r="Y2201" t="s">
        <v>5342</v>
      </c>
      <c r="Z2201" t="s">
        <v>5376</v>
      </c>
      <c r="AC2201" t="s">
        <v>366</v>
      </c>
      <c r="AD2201" s="176">
        <v>1.3</v>
      </c>
    </row>
    <row r="2202" spans="1:30" x14ac:dyDescent="0.35">
      <c r="A2202" t="s">
        <v>414</v>
      </c>
      <c r="B2202">
        <v>1133</v>
      </c>
      <c r="C2202" t="s">
        <v>5341</v>
      </c>
      <c r="D2202">
        <v>51211</v>
      </c>
      <c r="E2202" t="s">
        <v>5341</v>
      </c>
      <c r="F2202" t="s">
        <v>3812</v>
      </c>
      <c r="H2202">
        <v>2.2000000000000002</v>
      </c>
      <c r="I2202">
        <v>1.6</v>
      </c>
      <c r="K2202" t="s">
        <v>404</v>
      </c>
      <c r="L2202" t="s">
        <v>753</v>
      </c>
      <c r="M2202" t="s">
        <v>398</v>
      </c>
      <c r="N2202" t="s">
        <v>1064</v>
      </c>
      <c r="O2202">
        <v>2</v>
      </c>
      <c r="P2202" t="s">
        <v>1</v>
      </c>
      <c r="Q2202" s="164">
        <v>32151</v>
      </c>
      <c r="R2202" s="164">
        <v>32387</v>
      </c>
      <c r="S2202" s="164">
        <v>34943</v>
      </c>
      <c r="T2202" t="s">
        <v>1093</v>
      </c>
      <c r="V2202" t="s">
        <v>5342</v>
      </c>
      <c r="W2202" t="s">
        <v>5343</v>
      </c>
      <c r="X2202" t="s">
        <v>5341</v>
      </c>
      <c r="Y2202" t="s">
        <v>5342</v>
      </c>
      <c r="Z2202" t="s">
        <v>5377</v>
      </c>
      <c r="AC2202" t="s">
        <v>366</v>
      </c>
      <c r="AD2202" s="176">
        <v>1.3</v>
      </c>
    </row>
    <row r="2203" spans="1:30" x14ac:dyDescent="0.35">
      <c r="A2203" t="s">
        <v>419</v>
      </c>
      <c r="B2203">
        <v>1016</v>
      </c>
      <c r="C2203" t="s">
        <v>5341</v>
      </c>
      <c r="D2203">
        <v>51211</v>
      </c>
      <c r="E2203" t="s">
        <v>5341</v>
      </c>
      <c r="F2203" t="s">
        <v>3812</v>
      </c>
      <c r="H2203">
        <v>2.2000000000000002</v>
      </c>
      <c r="I2203">
        <v>1.6</v>
      </c>
      <c r="K2203" t="s">
        <v>296</v>
      </c>
      <c r="L2203" t="s">
        <v>410</v>
      </c>
      <c r="M2203" t="s">
        <v>398</v>
      </c>
      <c r="N2203" t="s">
        <v>1064</v>
      </c>
      <c r="O2203">
        <v>2</v>
      </c>
      <c r="P2203" t="s">
        <v>306</v>
      </c>
      <c r="Q2203" t="s">
        <v>786</v>
      </c>
      <c r="R2203" s="164">
        <v>34392</v>
      </c>
      <c r="T2203" t="s">
        <v>1093</v>
      </c>
      <c r="V2203" t="s">
        <v>5342</v>
      </c>
      <c r="W2203" t="s">
        <v>5343</v>
      </c>
      <c r="X2203" t="s">
        <v>5341</v>
      </c>
      <c r="Y2203" t="s">
        <v>5342</v>
      </c>
      <c r="Z2203" t="s">
        <v>5378</v>
      </c>
      <c r="AC2203" t="s">
        <v>366</v>
      </c>
      <c r="AD2203" s="176">
        <v>1.3</v>
      </c>
    </row>
    <row r="2204" spans="1:30" x14ac:dyDescent="0.35">
      <c r="A2204" t="s">
        <v>314</v>
      </c>
      <c r="B2204">
        <v>1033</v>
      </c>
      <c r="C2204" t="s">
        <v>5341</v>
      </c>
      <c r="D2204">
        <v>51211</v>
      </c>
      <c r="E2204" t="s">
        <v>5341</v>
      </c>
      <c r="F2204" t="s">
        <v>3812</v>
      </c>
      <c r="H2204">
        <v>2.2000000000000002</v>
      </c>
      <c r="I2204">
        <v>1.6</v>
      </c>
      <c r="K2204" t="s">
        <v>296</v>
      </c>
      <c r="L2204" t="s">
        <v>753</v>
      </c>
      <c r="M2204" t="s">
        <v>398</v>
      </c>
      <c r="N2204" t="s">
        <v>1064</v>
      </c>
      <c r="O2204">
        <v>2</v>
      </c>
      <c r="P2204" t="s">
        <v>306</v>
      </c>
      <c r="Q2204" t="s">
        <v>786</v>
      </c>
      <c r="R2204" s="164">
        <v>34392</v>
      </c>
      <c r="T2204" t="s">
        <v>1093</v>
      </c>
      <c r="V2204" t="s">
        <v>5342</v>
      </c>
      <c r="W2204" t="s">
        <v>5343</v>
      </c>
      <c r="X2204" t="s">
        <v>5341</v>
      </c>
      <c r="Y2204" t="s">
        <v>5342</v>
      </c>
      <c r="Z2204" t="s">
        <v>5379</v>
      </c>
      <c r="AC2204" t="s">
        <v>366</v>
      </c>
      <c r="AD2204" s="176">
        <v>1.3</v>
      </c>
    </row>
    <row r="2205" spans="1:30" x14ac:dyDescent="0.35">
      <c r="A2205" t="s">
        <v>711</v>
      </c>
      <c r="B2205">
        <v>1024</v>
      </c>
      <c r="C2205" t="s">
        <v>5341</v>
      </c>
      <c r="D2205">
        <v>51211</v>
      </c>
      <c r="E2205" t="s">
        <v>5341</v>
      </c>
      <c r="F2205" t="s">
        <v>3812</v>
      </c>
      <c r="H2205">
        <v>2.2000000000000002</v>
      </c>
      <c r="I2205">
        <v>1.6</v>
      </c>
      <c r="K2205" t="s">
        <v>296</v>
      </c>
      <c r="L2205" t="s">
        <v>753</v>
      </c>
      <c r="M2205" t="s">
        <v>398</v>
      </c>
      <c r="N2205" t="s">
        <v>1064</v>
      </c>
      <c r="O2205">
        <v>2</v>
      </c>
      <c r="P2205" t="s">
        <v>306</v>
      </c>
      <c r="Q2205" t="s">
        <v>786</v>
      </c>
      <c r="R2205" s="164">
        <v>34392</v>
      </c>
      <c r="T2205" t="s">
        <v>1093</v>
      </c>
      <c r="V2205" t="s">
        <v>5342</v>
      </c>
      <c r="W2205" t="s">
        <v>5343</v>
      </c>
      <c r="X2205" t="s">
        <v>5341</v>
      </c>
      <c r="Y2205" t="s">
        <v>5342</v>
      </c>
      <c r="Z2205" t="s">
        <v>5380</v>
      </c>
      <c r="AC2205" t="s">
        <v>366</v>
      </c>
      <c r="AD2205" s="176">
        <v>1.3</v>
      </c>
    </row>
    <row r="2206" spans="1:30" x14ac:dyDescent="0.35">
      <c r="A2206" t="s">
        <v>711</v>
      </c>
      <c r="B2206">
        <v>90015</v>
      </c>
      <c r="C2206" t="s">
        <v>5381</v>
      </c>
      <c r="D2206">
        <v>51211</v>
      </c>
      <c r="E2206" t="s">
        <v>5341</v>
      </c>
      <c r="F2206" t="s">
        <v>3812</v>
      </c>
      <c r="H2206">
        <v>2.2000000000000002</v>
      </c>
      <c r="I2206">
        <v>1.6</v>
      </c>
      <c r="K2206" t="s">
        <v>404</v>
      </c>
      <c r="L2206" t="s">
        <v>410</v>
      </c>
      <c r="M2206" t="s">
        <v>398</v>
      </c>
      <c r="N2206" t="s">
        <v>1064</v>
      </c>
      <c r="O2206">
        <v>2</v>
      </c>
      <c r="P2206" t="s">
        <v>306</v>
      </c>
      <c r="Q2206" s="164">
        <v>34337</v>
      </c>
      <c r="R2206" s="164">
        <v>34394</v>
      </c>
      <c r="S2206" s="164">
        <v>34394</v>
      </c>
      <c r="T2206" t="s">
        <v>1093</v>
      </c>
      <c r="V2206" t="s">
        <v>5342</v>
      </c>
      <c r="W2206" t="s">
        <v>5343</v>
      </c>
      <c r="X2206" t="s">
        <v>5341</v>
      </c>
      <c r="Y2206" t="s">
        <v>5342</v>
      </c>
      <c r="Z2206" t="s">
        <v>5382</v>
      </c>
      <c r="AC2206" t="s">
        <v>366</v>
      </c>
      <c r="AD2206" s="176">
        <v>1.3</v>
      </c>
    </row>
    <row r="2207" spans="1:30" x14ac:dyDescent="0.35">
      <c r="A2207" t="s">
        <v>499</v>
      </c>
      <c r="B2207">
        <v>1024</v>
      </c>
      <c r="C2207" t="s">
        <v>5341</v>
      </c>
      <c r="D2207">
        <v>51211</v>
      </c>
      <c r="E2207" t="s">
        <v>5341</v>
      </c>
      <c r="F2207" t="s">
        <v>3812</v>
      </c>
      <c r="H2207">
        <v>2.2000000000000002</v>
      </c>
      <c r="I2207">
        <v>1.6</v>
      </c>
      <c r="K2207" t="s">
        <v>296</v>
      </c>
      <c r="L2207" t="s">
        <v>753</v>
      </c>
      <c r="M2207" t="s">
        <v>398</v>
      </c>
      <c r="N2207" t="s">
        <v>1064</v>
      </c>
      <c r="O2207">
        <v>2</v>
      </c>
      <c r="P2207" t="s">
        <v>306</v>
      </c>
      <c r="Q2207" t="s">
        <v>786</v>
      </c>
      <c r="R2207" s="164">
        <v>34392</v>
      </c>
      <c r="T2207" t="s">
        <v>1093</v>
      </c>
      <c r="V2207" t="s">
        <v>5342</v>
      </c>
      <c r="W2207" t="s">
        <v>5343</v>
      </c>
      <c r="X2207" t="s">
        <v>5341</v>
      </c>
      <c r="Y2207" t="s">
        <v>5342</v>
      </c>
      <c r="Z2207" t="s">
        <v>5383</v>
      </c>
      <c r="AC2207" t="s">
        <v>366</v>
      </c>
      <c r="AD2207" s="176">
        <v>1.3</v>
      </c>
    </row>
    <row r="2208" spans="1:30" x14ac:dyDescent="0.35">
      <c r="A2208" t="s">
        <v>499</v>
      </c>
      <c r="B2208">
        <v>1068</v>
      </c>
      <c r="C2208" t="s">
        <v>5370</v>
      </c>
      <c r="D2208">
        <v>51211</v>
      </c>
      <c r="E2208" t="s">
        <v>5341</v>
      </c>
      <c r="F2208" t="s">
        <v>3812</v>
      </c>
      <c r="H2208">
        <v>2.2000000000000002</v>
      </c>
      <c r="I2208">
        <v>1.6</v>
      </c>
      <c r="K2208" t="s">
        <v>404</v>
      </c>
      <c r="L2208" t="s">
        <v>753</v>
      </c>
      <c r="M2208" t="s">
        <v>398</v>
      </c>
      <c r="N2208" t="s">
        <v>1064</v>
      </c>
      <c r="O2208">
        <v>2</v>
      </c>
      <c r="P2208" t="s">
        <v>977</v>
      </c>
      <c r="Q2208" s="164">
        <v>32874</v>
      </c>
      <c r="R2208" s="164">
        <v>32874</v>
      </c>
      <c r="S2208" s="164">
        <v>32874</v>
      </c>
      <c r="T2208" t="s">
        <v>1093</v>
      </c>
      <c r="V2208" t="s">
        <v>5342</v>
      </c>
      <c r="W2208" t="s">
        <v>5343</v>
      </c>
      <c r="X2208" t="s">
        <v>5341</v>
      </c>
      <c r="Y2208" t="s">
        <v>5342</v>
      </c>
      <c r="Z2208" t="s">
        <v>5384</v>
      </c>
      <c r="AC2208" t="s">
        <v>366</v>
      </c>
      <c r="AD2208" s="176">
        <v>1.3</v>
      </c>
    </row>
    <row r="2209" spans="1:31" x14ac:dyDescent="0.35">
      <c r="A2209" t="s">
        <v>499</v>
      </c>
      <c r="B2209">
        <v>1069</v>
      </c>
      <c r="C2209" t="s">
        <v>5341</v>
      </c>
      <c r="D2209">
        <v>51211</v>
      </c>
      <c r="E2209" t="s">
        <v>5341</v>
      </c>
      <c r="F2209" t="s">
        <v>3812</v>
      </c>
      <c r="H2209">
        <v>2.2000000000000002</v>
      </c>
      <c r="I2209">
        <v>1.6</v>
      </c>
      <c r="K2209" t="s">
        <v>404</v>
      </c>
      <c r="L2209" t="s">
        <v>753</v>
      </c>
      <c r="M2209" t="s">
        <v>398</v>
      </c>
      <c r="N2209" t="s">
        <v>1064</v>
      </c>
      <c r="O2209">
        <v>2</v>
      </c>
      <c r="P2209" t="s">
        <v>1</v>
      </c>
      <c r="Q2209" t="s">
        <v>2200</v>
      </c>
      <c r="R2209" s="164">
        <v>29586</v>
      </c>
      <c r="S2209" s="164">
        <v>32874</v>
      </c>
      <c r="T2209" t="s">
        <v>1093</v>
      </c>
      <c r="V2209" t="s">
        <v>5342</v>
      </c>
      <c r="W2209" t="s">
        <v>5343</v>
      </c>
      <c r="X2209" t="s">
        <v>5341</v>
      </c>
      <c r="Y2209" t="s">
        <v>5342</v>
      </c>
      <c r="Z2209" t="s">
        <v>5385</v>
      </c>
      <c r="AC2209" t="s">
        <v>366</v>
      </c>
      <c r="AD2209" s="176">
        <v>1.3</v>
      </c>
    </row>
    <row r="2210" spans="1:31" x14ac:dyDescent="0.35">
      <c r="A2210" t="s">
        <v>566</v>
      </c>
      <c r="B2210">
        <v>1006</v>
      </c>
      <c r="C2210" t="s">
        <v>5341</v>
      </c>
      <c r="D2210">
        <v>51211</v>
      </c>
      <c r="E2210" t="s">
        <v>5341</v>
      </c>
      <c r="F2210" t="s">
        <v>3812</v>
      </c>
      <c r="H2210">
        <v>2.2000000000000002</v>
      </c>
      <c r="I2210">
        <v>1.6</v>
      </c>
      <c r="K2210" t="s">
        <v>296</v>
      </c>
      <c r="L2210" t="s">
        <v>753</v>
      </c>
      <c r="M2210" t="s">
        <v>398</v>
      </c>
      <c r="N2210" t="s">
        <v>1064</v>
      </c>
      <c r="O2210">
        <v>2</v>
      </c>
      <c r="P2210" t="s">
        <v>306</v>
      </c>
      <c r="Q2210" t="s">
        <v>786</v>
      </c>
      <c r="R2210" s="164">
        <v>34392</v>
      </c>
      <c r="T2210" t="s">
        <v>1093</v>
      </c>
      <c r="V2210" t="s">
        <v>5342</v>
      </c>
      <c r="W2210" t="s">
        <v>5343</v>
      </c>
      <c r="X2210" t="s">
        <v>5341</v>
      </c>
      <c r="Y2210" t="s">
        <v>5342</v>
      </c>
      <c r="Z2210" t="s">
        <v>5386</v>
      </c>
      <c r="AC2210" t="s">
        <v>366</v>
      </c>
      <c r="AD2210" s="176">
        <v>1.3</v>
      </c>
    </row>
    <row r="2211" spans="1:31" x14ac:dyDescent="0.35">
      <c r="A2211" t="s">
        <v>566</v>
      </c>
      <c r="B2211">
        <v>90008</v>
      </c>
      <c r="C2211" t="s">
        <v>5387</v>
      </c>
      <c r="D2211">
        <v>51211</v>
      </c>
      <c r="E2211" t="s">
        <v>5341</v>
      </c>
      <c r="F2211" t="s">
        <v>3812</v>
      </c>
      <c r="H2211">
        <v>2.2000000000000002</v>
      </c>
      <c r="I2211">
        <v>1.6</v>
      </c>
      <c r="K2211" t="s">
        <v>404</v>
      </c>
      <c r="L2211" t="s">
        <v>753</v>
      </c>
      <c r="M2211" t="s">
        <v>398</v>
      </c>
      <c r="N2211" t="s">
        <v>1064</v>
      </c>
      <c r="O2211">
        <v>2</v>
      </c>
      <c r="P2211" t="s">
        <v>306</v>
      </c>
      <c r="Q2211" s="164">
        <v>39825</v>
      </c>
      <c r="R2211" s="164">
        <v>40148</v>
      </c>
      <c r="S2211" s="164">
        <v>40148</v>
      </c>
      <c r="T2211" t="s">
        <v>1093</v>
      </c>
      <c r="V2211" t="s">
        <v>5342</v>
      </c>
      <c r="W2211" t="s">
        <v>5343</v>
      </c>
      <c r="X2211" t="s">
        <v>5341</v>
      </c>
      <c r="Y2211" t="s">
        <v>5342</v>
      </c>
      <c r="Z2211" t="s">
        <v>5388</v>
      </c>
      <c r="AC2211" t="s">
        <v>366</v>
      </c>
      <c r="AD2211" s="176">
        <v>1.3</v>
      </c>
    </row>
    <row r="2212" spans="1:31" x14ac:dyDescent="0.35">
      <c r="A2212" t="s">
        <v>438</v>
      </c>
      <c r="B2212">
        <v>1020</v>
      </c>
      <c r="C2212" t="s">
        <v>5341</v>
      </c>
      <c r="D2212">
        <v>51211</v>
      </c>
      <c r="E2212" t="s">
        <v>5341</v>
      </c>
      <c r="F2212" t="s">
        <v>3812</v>
      </c>
      <c r="H2212">
        <v>2.2000000000000002</v>
      </c>
      <c r="I2212">
        <v>1.6</v>
      </c>
      <c r="K2212" t="s">
        <v>296</v>
      </c>
      <c r="L2212" t="s">
        <v>410</v>
      </c>
      <c r="M2212" t="s">
        <v>398</v>
      </c>
      <c r="N2212" t="s">
        <v>1064</v>
      </c>
      <c r="O2212">
        <v>2</v>
      </c>
      <c r="P2212" t="s">
        <v>306</v>
      </c>
      <c r="Q2212" t="s">
        <v>786</v>
      </c>
      <c r="R2212" s="164">
        <v>34392</v>
      </c>
      <c r="T2212" t="s">
        <v>1093</v>
      </c>
      <c r="V2212" t="s">
        <v>5342</v>
      </c>
      <c r="W2212" t="s">
        <v>5343</v>
      </c>
      <c r="X2212" t="s">
        <v>5341</v>
      </c>
      <c r="Y2212" t="s">
        <v>5342</v>
      </c>
      <c r="Z2212" t="s">
        <v>5389</v>
      </c>
      <c r="AC2212" t="s">
        <v>366</v>
      </c>
      <c r="AD2212" s="176">
        <v>1.3</v>
      </c>
    </row>
    <row r="2213" spans="1:31" x14ac:dyDescent="0.35">
      <c r="A2213" t="s">
        <v>438</v>
      </c>
      <c r="B2213">
        <v>1161</v>
      </c>
      <c r="C2213" t="s">
        <v>5390</v>
      </c>
      <c r="D2213">
        <v>51211</v>
      </c>
      <c r="E2213" t="s">
        <v>5341</v>
      </c>
      <c r="F2213" t="s">
        <v>3812</v>
      </c>
      <c r="H2213">
        <v>2.2000000000000002</v>
      </c>
      <c r="I2213">
        <v>1.6</v>
      </c>
      <c r="K2213" t="s">
        <v>296</v>
      </c>
      <c r="L2213" t="s">
        <v>753</v>
      </c>
      <c r="M2213" t="s">
        <v>398</v>
      </c>
      <c r="N2213" t="s">
        <v>1064</v>
      </c>
      <c r="O2213">
        <v>2</v>
      </c>
      <c r="P2213" t="s">
        <v>306</v>
      </c>
      <c r="Q2213" s="164">
        <v>36534</v>
      </c>
      <c r="R2213" s="164">
        <v>36770</v>
      </c>
      <c r="T2213" t="s">
        <v>1093</v>
      </c>
      <c r="V2213" t="s">
        <v>5342</v>
      </c>
      <c r="W2213" t="s">
        <v>5343</v>
      </c>
      <c r="X2213" t="s">
        <v>5341</v>
      </c>
      <c r="Y2213" t="s">
        <v>5342</v>
      </c>
      <c r="Z2213" t="s">
        <v>5391</v>
      </c>
      <c r="AC2213" t="s">
        <v>366</v>
      </c>
      <c r="AD2213" s="176">
        <v>1.3</v>
      </c>
    </row>
    <row r="2214" spans="1:31" x14ac:dyDescent="0.35">
      <c r="A2214" t="s">
        <v>305</v>
      </c>
      <c r="B2214">
        <v>1001</v>
      </c>
      <c r="C2214" t="s">
        <v>5392</v>
      </c>
      <c r="D2214">
        <v>51213</v>
      </c>
      <c r="E2214" t="s">
        <v>5393</v>
      </c>
      <c r="F2214" t="s">
        <v>3812</v>
      </c>
      <c r="H2214" s="174">
        <f t="shared" ref="H2214:H2225" si="75">AD2214</f>
        <v>1.3</v>
      </c>
      <c r="I2214">
        <v>2</v>
      </c>
      <c r="K2214" t="s">
        <v>404</v>
      </c>
      <c r="L2214" t="s">
        <v>753</v>
      </c>
      <c r="M2214" t="s">
        <v>398</v>
      </c>
      <c r="N2214" t="s">
        <v>360</v>
      </c>
      <c r="O2214">
        <v>2</v>
      </c>
      <c r="P2214" t="s">
        <v>977</v>
      </c>
      <c r="Q2214" t="s">
        <v>2395</v>
      </c>
      <c r="R2214" s="164">
        <v>29311</v>
      </c>
      <c r="S2214" s="164">
        <v>34943</v>
      </c>
      <c r="T2214" t="s">
        <v>5394</v>
      </c>
      <c r="V2214" t="s">
        <v>5395</v>
      </c>
      <c r="W2214" t="s">
        <v>5396</v>
      </c>
      <c r="X2214" t="s">
        <v>5393</v>
      </c>
      <c r="Y2214" t="s">
        <v>5395</v>
      </c>
      <c r="Z2214" t="s">
        <v>5397</v>
      </c>
      <c r="AC2214" t="s">
        <v>366</v>
      </c>
      <c r="AD2214" s="176">
        <v>1.3</v>
      </c>
      <c r="AE2214" s="177" t="s">
        <v>16954</v>
      </c>
    </row>
    <row r="2215" spans="1:31" x14ac:dyDescent="0.35">
      <c r="A2215" t="s">
        <v>305</v>
      </c>
      <c r="B2215">
        <v>1068</v>
      </c>
      <c r="C2215" t="s">
        <v>5393</v>
      </c>
      <c r="D2215">
        <v>51213</v>
      </c>
      <c r="E2215" t="s">
        <v>5393</v>
      </c>
      <c r="F2215" t="s">
        <v>3812</v>
      </c>
      <c r="H2215" s="174">
        <f t="shared" si="75"/>
        <v>1.3</v>
      </c>
      <c r="I2215">
        <v>2</v>
      </c>
      <c r="K2215" t="s">
        <v>404</v>
      </c>
      <c r="L2215" t="s">
        <v>753</v>
      </c>
      <c r="M2215" t="s">
        <v>398</v>
      </c>
      <c r="N2215" t="s">
        <v>360</v>
      </c>
      <c r="O2215">
        <v>2</v>
      </c>
      <c r="P2215" t="s">
        <v>306</v>
      </c>
      <c r="Q2215" s="164">
        <v>39825</v>
      </c>
      <c r="R2215" s="164">
        <v>40148</v>
      </c>
      <c r="S2215" s="164">
        <v>40148</v>
      </c>
      <c r="T2215" t="s">
        <v>5394</v>
      </c>
      <c r="V2215" t="s">
        <v>5395</v>
      </c>
      <c r="W2215" t="s">
        <v>5396</v>
      </c>
      <c r="X2215" t="s">
        <v>5393</v>
      </c>
      <c r="Y2215" t="s">
        <v>5395</v>
      </c>
      <c r="Z2215" t="s">
        <v>5398</v>
      </c>
      <c r="AC2215" t="s">
        <v>366</v>
      </c>
      <c r="AD2215" s="176">
        <v>1.3</v>
      </c>
      <c r="AE2215" s="177" t="s">
        <v>16954</v>
      </c>
    </row>
    <row r="2216" spans="1:31" x14ac:dyDescent="0.35">
      <c r="A2216" t="s">
        <v>469</v>
      </c>
      <c r="B2216">
        <v>1003</v>
      </c>
      <c r="C2216" t="s">
        <v>5393</v>
      </c>
      <c r="D2216">
        <v>51213</v>
      </c>
      <c r="E2216" t="s">
        <v>5393</v>
      </c>
      <c r="F2216" t="s">
        <v>3812</v>
      </c>
      <c r="H2216" s="174">
        <f t="shared" si="75"/>
        <v>1.3</v>
      </c>
      <c r="I2216">
        <v>2</v>
      </c>
      <c r="K2216" t="s">
        <v>404</v>
      </c>
      <c r="L2216" t="s">
        <v>410</v>
      </c>
      <c r="M2216" t="s">
        <v>398</v>
      </c>
      <c r="N2216" t="s">
        <v>360</v>
      </c>
      <c r="O2216">
        <v>2</v>
      </c>
      <c r="P2216" t="s">
        <v>306</v>
      </c>
      <c r="Q2216" s="164">
        <v>31415</v>
      </c>
      <c r="R2216" s="164">
        <v>31472</v>
      </c>
      <c r="S2216" s="164">
        <v>31472</v>
      </c>
      <c r="T2216" t="s">
        <v>5394</v>
      </c>
      <c r="V2216" t="s">
        <v>5395</v>
      </c>
      <c r="W2216" t="s">
        <v>5396</v>
      </c>
      <c r="X2216" t="s">
        <v>5393</v>
      </c>
      <c r="Y2216" t="s">
        <v>5395</v>
      </c>
      <c r="Z2216" t="s">
        <v>5399</v>
      </c>
      <c r="AC2216" t="s">
        <v>366</v>
      </c>
      <c r="AD2216" s="176">
        <v>1.3</v>
      </c>
      <c r="AE2216" s="177" t="s">
        <v>16954</v>
      </c>
    </row>
    <row r="2217" spans="1:31" x14ac:dyDescent="0.35">
      <c r="A2217" t="s">
        <v>476</v>
      </c>
      <c r="B2217">
        <v>1005</v>
      </c>
      <c r="C2217" t="s">
        <v>5400</v>
      </c>
      <c r="D2217">
        <v>51213</v>
      </c>
      <c r="E2217" t="s">
        <v>5393</v>
      </c>
      <c r="F2217" t="s">
        <v>3812</v>
      </c>
      <c r="H2217" s="174">
        <f t="shared" si="75"/>
        <v>1.3</v>
      </c>
      <c r="I2217">
        <v>2</v>
      </c>
      <c r="K2217" t="s">
        <v>404</v>
      </c>
      <c r="L2217" t="s">
        <v>410</v>
      </c>
      <c r="M2217" t="s">
        <v>398</v>
      </c>
      <c r="N2217" t="s">
        <v>360</v>
      </c>
      <c r="O2217">
        <v>2</v>
      </c>
      <c r="P2217" t="s">
        <v>306</v>
      </c>
      <c r="Q2217" t="s">
        <v>5401</v>
      </c>
      <c r="R2217" s="164">
        <v>36306</v>
      </c>
      <c r="S2217" s="164">
        <v>43374</v>
      </c>
      <c r="T2217" t="s">
        <v>5394</v>
      </c>
      <c r="V2217" t="s">
        <v>5395</v>
      </c>
      <c r="W2217" t="s">
        <v>5396</v>
      </c>
      <c r="X2217" t="s">
        <v>5393</v>
      </c>
      <c r="Y2217" t="s">
        <v>5395</v>
      </c>
      <c r="Z2217" t="s">
        <v>5402</v>
      </c>
      <c r="AC2217" t="s">
        <v>366</v>
      </c>
      <c r="AD2217" s="176">
        <v>1.3</v>
      </c>
      <c r="AE2217" s="177" t="s">
        <v>16954</v>
      </c>
    </row>
    <row r="2218" spans="1:31" x14ac:dyDescent="0.35">
      <c r="A2218" t="s">
        <v>476</v>
      </c>
      <c r="B2218">
        <v>1236</v>
      </c>
      <c r="C2218" t="s">
        <v>5403</v>
      </c>
      <c r="D2218">
        <v>51213</v>
      </c>
      <c r="E2218" t="s">
        <v>5393</v>
      </c>
      <c r="F2218" t="s">
        <v>3812</v>
      </c>
      <c r="H2218" s="174">
        <f t="shared" si="75"/>
        <v>1.3</v>
      </c>
      <c r="I2218">
        <v>2</v>
      </c>
      <c r="K2218" t="s">
        <v>404</v>
      </c>
      <c r="L2218" t="s">
        <v>410</v>
      </c>
      <c r="M2218" t="s">
        <v>398</v>
      </c>
      <c r="N2218" t="s">
        <v>360</v>
      </c>
      <c r="O2218">
        <v>2</v>
      </c>
      <c r="P2218" t="s">
        <v>306</v>
      </c>
      <c r="Q2218" s="164">
        <v>37658</v>
      </c>
      <c r="R2218" s="164">
        <v>37865</v>
      </c>
      <c r="S2218" s="164">
        <v>45043</v>
      </c>
      <c r="T2218" t="s">
        <v>5394</v>
      </c>
      <c r="V2218" t="s">
        <v>5395</v>
      </c>
      <c r="W2218" t="s">
        <v>5396</v>
      </c>
      <c r="X2218" t="s">
        <v>5393</v>
      </c>
      <c r="Y2218" t="s">
        <v>5395</v>
      </c>
      <c r="Z2218" t="s">
        <v>5404</v>
      </c>
      <c r="AC2218" t="s">
        <v>366</v>
      </c>
      <c r="AD2218" s="176">
        <v>1.3</v>
      </c>
      <c r="AE2218" s="177" t="s">
        <v>16954</v>
      </c>
    </row>
    <row r="2219" spans="1:31" x14ac:dyDescent="0.35">
      <c r="A2219" t="s">
        <v>584</v>
      </c>
      <c r="B2219">
        <v>1100</v>
      </c>
      <c r="C2219" t="s">
        <v>5405</v>
      </c>
      <c r="D2219">
        <v>51213</v>
      </c>
      <c r="E2219" t="s">
        <v>5393</v>
      </c>
      <c r="F2219" t="s">
        <v>3812</v>
      </c>
      <c r="H2219" s="174">
        <f t="shared" si="75"/>
        <v>1.3</v>
      </c>
      <c r="I2219">
        <v>2</v>
      </c>
      <c r="K2219" t="s">
        <v>404</v>
      </c>
      <c r="L2219" t="s">
        <v>753</v>
      </c>
      <c r="M2219" t="s">
        <v>398</v>
      </c>
      <c r="N2219" t="s">
        <v>360</v>
      </c>
      <c r="O2219">
        <v>2</v>
      </c>
      <c r="P2219" t="s">
        <v>306</v>
      </c>
      <c r="Q2219" t="s">
        <v>5406</v>
      </c>
      <c r="R2219" s="164">
        <v>35823</v>
      </c>
      <c r="S2219" s="164">
        <v>36130</v>
      </c>
      <c r="T2219" t="s">
        <v>5394</v>
      </c>
      <c r="V2219" t="s">
        <v>5395</v>
      </c>
      <c r="W2219" t="s">
        <v>5396</v>
      </c>
      <c r="X2219" t="s">
        <v>5393</v>
      </c>
      <c r="Y2219" t="s">
        <v>5395</v>
      </c>
      <c r="Z2219" t="s">
        <v>5407</v>
      </c>
      <c r="AC2219" t="s">
        <v>366</v>
      </c>
      <c r="AD2219" s="176">
        <v>1.3</v>
      </c>
      <c r="AE2219" s="177" t="s">
        <v>16954</v>
      </c>
    </row>
    <row r="2220" spans="1:31" x14ac:dyDescent="0.35">
      <c r="A2220" t="s">
        <v>403</v>
      </c>
      <c r="B2220">
        <v>1038</v>
      </c>
      <c r="C2220" t="s">
        <v>5408</v>
      </c>
      <c r="D2220">
        <v>51213</v>
      </c>
      <c r="E2220" t="s">
        <v>5393</v>
      </c>
      <c r="F2220" t="s">
        <v>3812</v>
      </c>
      <c r="H2220" s="174">
        <f t="shared" si="75"/>
        <v>1.3</v>
      </c>
      <c r="I2220">
        <v>2</v>
      </c>
      <c r="K2220" t="s">
        <v>404</v>
      </c>
      <c r="L2220" t="s">
        <v>410</v>
      </c>
      <c r="M2220" t="s">
        <v>398</v>
      </c>
      <c r="N2220" t="s">
        <v>360</v>
      </c>
      <c r="O2220">
        <v>2</v>
      </c>
      <c r="P2220" t="s">
        <v>306</v>
      </c>
      <c r="Q2220" s="164">
        <v>31415</v>
      </c>
      <c r="R2220" s="164">
        <v>31472</v>
      </c>
      <c r="S2220" s="164">
        <v>31472</v>
      </c>
      <c r="T2220" t="s">
        <v>5394</v>
      </c>
      <c r="V2220" t="s">
        <v>5395</v>
      </c>
      <c r="W2220" t="s">
        <v>5396</v>
      </c>
      <c r="X2220" t="s">
        <v>5393</v>
      </c>
      <c r="Y2220" t="s">
        <v>5395</v>
      </c>
      <c r="Z2220" t="s">
        <v>5409</v>
      </c>
      <c r="AC2220" t="s">
        <v>366</v>
      </c>
      <c r="AD2220" s="176">
        <v>1.3</v>
      </c>
      <c r="AE2220" s="177" t="s">
        <v>16954</v>
      </c>
    </row>
    <row r="2221" spans="1:31" x14ac:dyDescent="0.35">
      <c r="A2221" t="s">
        <v>314</v>
      </c>
      <c r="B2221">
        <v>1002</v>
      </c>
      <c r="C2221" t="s">
        <v>5405</v>
      </c>
      <c r="D2221">
        <v>51213</v>
      </c>
      <c r="E2221" t="s">
        <v>5393</v>
      </c>
      <c r="F2221" t="s">
        <v>3812</v>
      </c>
      <c r="H2221" s="174">
        <f t="shared" si="75"/>
        <v>1.3</v>
      </c>
      <c r="I2221">
        <v>2</v>
      </c>
      <c r="K2221" t="s">
        <v>404</v>
      </c>
      <c r="L2221" t="s">
        <v>753</v>
      </c>
      <c r="M2221" t="s">
        <v>398</v>
      </c>
      <c r="N2221" t="s">
        <v>360</v>
      </c>
      <c r="O2221">
        <v>2</v>
      </c>
      <c r="P2221" t="s">
        <v>306</v>
      </c>
      <c r="Q2221" t="s">
        <v>1154</v>
      </c>
      <c r="R2221" s="164">
        <v>39189</v>
      </c>
      <c r="S2221" s="164">
        <v>39189</v>
      </c>
      <c r="T2221" t="s">
        <v>5394</v>
      </c>
      <c r="V2221" t="s">
        <v>5395</v>
      </c>
      <c r="W2221" t="s">
        <v>5396</v>
      </c>
      <c r="X2221" t="s">
        <v>5393</v>
      </c>
      <c r="Y2221" t="s">
        <v>5395</v>
      </c>
      <c r="Z2221" t="s">
        <v>5410</v>
      </c>
      <c r="AC2221" t="s">
        <v>366</v>
      </c>
      <c r="AD2221" s="176">
        <v>1.3</v>
      </c>
      <c r="AE2221" s="177" t="s">
        <v>16954</v>
      </c>
    </row>
    <row r="2222" spans="1:31" x14ac:dyDescent="0.35">
      <c r="A2222" t="s">
        <v>314</v>
      </c>
      <c r="B2222">
        <v>1034</v>
      </c>
      <c r="C2222" t="s">
        <v>5411</v>
      </c>
      <c r="D2222">
        <v>51213</v>
      </c>
      <c r="E2222" t="s">
        <v>5393</v>
      </c>
      <c r="F2222" t="s">
        <v>3812</v>
      </c>
      <c r="H2222" s="174">
        <f t="shared" si="75"/>
        <v>1.3</v>
      </c>
      <c r="I2222">
        <v>2</v>
      </c>
      <c r="K2222" t="s">
        <v>404</v>
      </c>
      <c r="L2222" t="s">
        <v>410</v>
      </c>
      <c r="M2222" t="s">
        <v>398</v>
      </c>
      <c r="N2222" t="s">
        <v>360</v>
      </c>
      <c r="O2222">
        <v>2</v>
      </c>
      <c r="P2222" t="s">
        <v>306</v>
      </c>
      <c r="Q2222" s="164">
        <v>32874</v>
      </c>
      <c r="R2222" s="164">
        <v>32874</v>
      </c>
      <c r="S2222" s="164">
        <v>32874</v>
      </c>
      <c r="T2222" t="s">
        <v>5394</v>
      </c>
      <c r="V2222" t="s">
        <v>5395</v>
      </c>
      <c r="W2222" t="s">
        <v>5396</v>
      </c>
      <c r="X2222" t="s">
        <v>5393</v>
      </c>
      <c r="Y2222" t="s">
        <v>5395</v>
      </c>
      <c r="Z2222" t="s">
        <v>5412</v>
      </c>
      <c r="AC2222" t="s">
        <v>366</v>
      </c>
      <c r="AD2222" s="176">
        <v>1.3</v>
      </c>
      <c r="AE2222" s="177" t="s">
        <v>16954</v>
      </c>
    </row>
    <row r="2223" spans="1:31" x14ac:dyDescent="0.35">
      <c r="A2223" t="s">
        <v>314</v>
      </c>
      <c r="B2223">
        <v>1090</v>
      </c>
      <c r="C2223" t="s">
        <v>5413</v>
      </c>
      <c r="D2223">
        <v>51213</v>
      </c>
      <c r="E2223" t="s">
        <v>5393</v>
      </c>
      <c r="F2223" t="s">
        <v>3812</v>
      </c>
      <c r="H2223" s="174">
        <f t="shared" si="75"/>
        <v>1.3</v>
      </c>
      <c r="I2223">
        <v>2</v>
      </c>
      <c r="K2223" t="s">
        <v>404</v>
      </c>
      <c r="L2223" t="s">
        <v>410</v>
      </c>
      <c r="M2223" t="s">
        <v>398</v>
      </c>
      <c r="N2223" t="s">
        <v>360</v>
      </c>
      <c r="O2223">
        <v>2</v>
      </c>
      <c r="P2223" t="s">
        <v>306</v>
      </c>
      <c r="Q2223" t="s">
        <v>1154</v>
      </c>
      <c r="R2223" s="164">
        <v>39189</v>
      </c>
      <c r="S2223" s="164">
        <v>39189</v>
      </c>
      <c r="T2223" t="s">
        <v>5394</v>
      </c>
      <c r="V2223" t="s">
        <v>5395</v>
      </c>
      <c r="W2223" t="s">
        <v>5396</v>
      </c>
      <c r="X2223" t="s">
        <v>5393</v>
      </c>
      <c r="Y2223" t="s">
        <v>5395</v>
      </c>
      <c r="Z2223" t="s">
        <v>5414</v>
      </c>
      <c r="AC2223" t="s">
        <v>366</v>
      </c>
      <c r="AD2223" s="176">
        <v>1.3</v>
      </c>
      <c r="AE2223" s="177" t="s">
        <v>16954</v>
      </c>
    </row>
    <row r="2224" spans="1:31" x14ac:dyDescent="0.35">
      <c r="A2224" t="s">
        <v>566</v>
      </c>
      <c r="B2224">
        <v>1055</v>
      </c>
      <c r="C2224" t="s">
        <v>5393</v>
      </c>
      <c r="D2224">
        <v>51213</v>
      </c>
      <c r="E2224" t="s">
        <v>5393</v>
      </c>
      <c r="F2224" t="s">
        <v>3812</v>
      </c>
      <c r="H2224" s="174">
        <f t="shared" si="75"/>
        <v>1.3</v>
      </c>
      <c r="I2224">
        <v>2</v>
      </c>
      <c r="K2224" t="s">
        <v>404</v>
      </c>
      <c r="L2224" t="s">
        <v>410</v>
      </c>
      <c r="M2224" t="s">
        <v>398</v>
      </c>
      <c r="N2224" t="s">
        <v>360</v>
      </c>
      <c r="O2224">
        <v>2</v>
      </c>
      <c r="P2224" t="s">
        <v>306</v>
      </c>
      <c r="Q2224" s="164">
        <v>25206</v>
      </c>
      <c r="R2224" s="164">
        <v>25263</v>
      </c>
      <c r="S2224" s="164">
        <v>38231</v>
      </c>
      <c r="T2224" t="s">
        <v>5394</v>
      </c>
      <c r="V2224" t="s">
        <v>5395</v>
      </c>
      <c r="W2224" t="s">
        <v>5396</v>
      </c>
      <c r="X2224" t="s">
        <v>5393</v>
      </c>
      <c r="Y2224" t="s">
        <v>5395</v>
      </c>
      <c r="Z2224" t="s">
        <v>5415</v>
      </c>
      <c r="AC2224" t="s">
        <v>366</v>
      </c>
      <c r="AD2224" s="176">
        <v>1.3</v>
      </c>
      <c r="AE2224" s="177" t="s">
        <v>16954</v>
      </c>
    </row>
    <row r="2225" spans="1:31" x14ac:dyDescent="0.35">
      <c r="A2225" t="s">
        <v>566</v>
      </c>
      <c r="B2225">
        <v>1084</v>
      </c>
      <c r="C2225" t="s">
        <v>5416</v>
      </c>
      <c r="D2225">
        <v>51213</v>
      </c>
      <c r="E2225" t="s">
        <v>5393</v>
      </c>
      <c r="F2225" t="s">
        <v>3812</v>
      </c>
      <c r="H2225" s="174">
        <f t="shared" si="75"/>
        <v>1.3</v>
      </c>
      <c r="I2225">
        <v>2</v>
      </c>
      <c r="K2225" t="s">
        <v>404</v>
      </c>
      <c r="L2225" t="s">
        <v>753</v>
      </c>
      <c r="M2225" t="s">
        <v>398</v>
      </c>
      <c r="N2225" t="s">
        <v>360</v>
      </c>
      <c r="O2225">
        <v>2</v>
      </c>
      <c r="P2225" t="s">
        <v>306</v>
      </c>
      <c r="Q2225" s="164">
        <v>30595</v>
      </c>
      <c r="R2225" s="164">
        <v>30477</v>
      </c>
      <c r="S2225" s="164">
        <v>38231</v>
      </c>
      <c r="T2225" t="s">
        <v>5394</v>
      </c>
      <c r="V2225" t="s">
        <v>5395</v>
      </c>
      <c r="W2225" t="s">
        <v>5396</v>
      </c>
      <c r="X2225" t="s">
        <v>5393</v>
      </c>
      <c r="Y2225" t="s">
        <v>5395</v>
      </c>
      <c r="Z2225" t="s">
        <v>5417</v>
      </c>
      <c r="AC2225" t="s">
        <v>366</v>
      </c>
      <c r="AD2225" s="176">
        <v>1.3</v>
      </c>
      <c r="AE2225" s="177" t="s">
        <v>16954</v>
      </c>
    </row>
    <row r="2226" spans="1:31" x14ac:dyDescent="0.35">
      <c r="A2226" t="s">
        <v>291</v>
      </c>
      <c r="B2226">
        <v>1129</v>
      </c>
      <c r="C2226" t="s">
        <v>5418</v>
      </c>
      <c r="D2226">
        <v>51228</v>
      </c>
      <c r="E2226" t="s">
        <v>5419</v>
      </c>
      <c r="F2226" t="s">
        <v>3812</v>
      </c>
      <c r="H2226">
        <v>2.2000000000000002</v>
      </c>
      <c r="I2226">
        <v>1.2</v>
      </c>
      <c r="K2226" t="s">
        <v>296</v>
      </c>
      <c r="L2226" t="s">
        <v>753</v>
      </c>
      <c r="M2226" t="s">
        <v>398</v>
      </c>
      <c r="N2226" t="s">
        <v>1064</v>
      </c>
      <c r="O2226">
        <v>2</v>
      </c>
      <c r="P2226" t="s">
        <v>1</v>
      </c>
      <c r="Q2226" s="164">
        <v>38726</v>
      </c>
      <c r="R2226" s="164">
        <v>38961</v>
      </c>
      <c r="T2226" t="s">
        <v>1133</v>
      </c>
      <c r="V2226" t="s">
        <v>5420</v>
      </c>
      <c r="W2226" t="s">
        <v>5421</v>
      </c>
      <c r="X2226" t="s">
        <v>5422</v>
      </c>
      <c r="Y2226" t="s">
        <v>5423</v>
      </c>
      <c r="Z2226" t="s">
        <v>5424</v>
      </c>
      <c r="AC2226" t="s">
        <v>366</v>
      </c>
      <c r="AD2226" s="176">
        <v>1.2</v>
      </c>
    </row>
    <row r="2227" spans="1:31" x14ac:dyDescent="0.35">
      <c r="A2227" t="s">
        <v>408</v>
      </c>
      <c r="B2227">
        <v>1249</v>
      </c>
      <c r="C2227" t="s">
        <v>5419</v>
      </c>
      <c r="D2227">
        <v>51228</v>
      </c>
      <c r="E2227" t="s">
        <v>5419</v>
      </c>
      <c r="F2227" t="s">
        <v>3812</v>
      </c>
      <c r="H2227">
        <v>2.2000000000000002</v>
      </c>
      <c r="I2227">
        <v>1.2</v>
      </c>
      <c r="K2227" t="s">
        <v>296</v>
      </c>
      <c r="L2227" t="s">
        <v>753</v>
      </c>
      <c r="M2227" t="s">
        <v>398</v>
      </c>
      <c r="N2227" t="s">
        <v>1064</v>
      </c>
      <c r="O2227">
        <v>2</v>
      </c>
      <c r="P2227" t="s">
        <v>306</v>
      </c>
      <c r="Q2227" s="164">
        <v>40187</v>
      </c>
      <c r="R2227" s="164">
        <v>40422</v>
      </c>
      <c r="T2227" t="s">
        <v>1133</v>
      </c>
      <c r="V2227" t="s">
        <v>5420</v>
      </c>
      <c r="W2227" t="s">
        <v>5421</v>
      </c>
      <c r="X2227" t="s">
        <v>5422</v>
      </c>
      <c r="Y2227" t="s">
        <v>5423</v>
      </c>
      <c r="Z2227" t="s">
        <v>5425</v>
      </c>
      <c r="AC2227" t="s">
        <v>366</v>
      </c>
      <c r="AD2227" s="176">
        <v>1.2</v>
      </c>
    </row>
    <row r="2228" spans="1:31" x14ac:dyDescent="0.35">
      <c r="A2228" t="s">
        <v>469</v>
      </c>
      <c r="B2228">
        <v>1176</v>
      </c>
      <c r="C2228" t="s">
        <v>5419</v>
      </c>
      <c r="D2228">
        <v>51228</v>
      </c>
      <c r="E2228" t="s">
        <v>5419</v>
      </c>
      <c r="F2228" t="s">
        <v>3812</v>
      </c>
      <c r="H2228">
        <v>2.2000000000000002</v>
      </c>
      <c r="I2228">
        <v>1.2</v>
      </c>
      <c r="K2228" t="s">
        <v>296</v>
      </c>
      <c r="L2228" t="s">
        <v>753</v>
      </c>
      <c r="M2228" t="s">
        <v>398</v>
      </c>
      <c r="N2228" t="s">
        <v>1064</v>
      </c>
      <c r="O2228">
        <v>2</v>
      </c>
      <c r="P2228" t="s">
        <v>306</v>
      </c>
      <c r="Q2228" s="164">
        <v>37995</v>
      </c>
      <c r="R2228" s="164">
        <v>38231</v>
      </c>
      <c r="T2228" t="s">
        <v>1133</v>
      </c>
      <c r="V2228" t="s">
        <v>5420</v>
      </c>
      <c r="W2228" t="s">
        <v>5421</v>
      </c>
      <c r="X2228" t="s">
        <v>5422</v>
      </c>
      <c r="Y2228" t="s">
        <v>5423</v>
      </c>
      <c r="Z2228" t="s">
        <v>5426</v>
      </c>
      <c r="AC2228" t="s">
        <v>366</v>
      </c>
      <c r="AD2228" s="176">
        <v>1.2</v>
      </c>
    </row>
    <row r="2229" spans="1:31" x14ac:dyDescent="0.35">
      <c r="A2229" t="s">
        <v>324</v>
      </c>
      <c r="B2229">
        <v>1287</v>
      </c>
      <c r="C2229" t="s">
        <v>5419</v>
      </c>
      <c r="D2229">
        <v>51228</v>
      </c>
      <c r="E2229" t="s">
        <v>5419</v>
      </c>
      <c r="F2229" t="s">
        <v>3812</v>
      </c>
      <c r="H2229">
        <v>2.2000000000000002</v>
      </c>
      <c r="I2229">
        <v>1.2</v>
      </c>
      <c r="K2229" t="s">
        <v>296</v>
      </c>
      <c r="L2229" t="s">
        <v>753</v>
      </c>
      <c r="M2229" t="s">
        <v>398</v>
      </c>
      <c r="N2229" t="s">
        <v>1064</v>
      </c>
      <c r="O2229">
        <v>2</v>
      </c>
      <c r="P2229" t="s">
        <v>306</v>
      </c>
      <c r="Q2229" t="s">
        <v>616</v>
      </c>
      <c r="R2229" s="164">
        <v>41883</v>
      </c>
      <c r="T2229" t="s">
        <v>1133</v>
      </c>
      <c r="V2229" t="s">
        <v>5420</v>
      </c>
      <c r="W2229" t="s">
        <v>5421</v>
      </c>
      <c r="X2229" t="s">
        <v>5422</v>
      </c>
      <c r="Y2229" t="s">
        <v>5423</v>
      </c>
      <c r="Z2229" t="s">
        <v>5427</v>
      </c>
      <c r="AC2229" t="s">
        <v>366</v>
      </c>
      <c r="AD2229" s="176">
        <v>1.2</v>
      </c>
    </row>
    <row r="2230" spans="1:31" x14ac:dyDescent="0.35">
      <c r="A2230" t="s">
        <v>309</v>
      </c>
      <c r="B2230">
        <v>1173</v>
      </c>
      <c r="C2230" t="s">
        <v>5419</v>
      </c>
      <c r="D2230">
        <v>51228</v>
      </c>
      <c r="E2230" t="s">
        <v>5419</v>
      </c>
      <c r="F2230" t="s">
        <v>3812</v>
      </c>
      <c r="H2230">
        <v>2.2000000000000002</v>
      </c>
      <c r="I2230">
        <v>1.2</v>
      </c>
      <c r="K2230" t="s">
        <v>296</v>
      </c>
      <c r="L2230" t="s">
        <v>5428</v>
      </c>
      <c r="M2230" t="s">
        <v>398</v>
      </c>
      <c r="N2230" t="s">
        <v>1064</v>
      </c>
      <c r="O2230">
        <v>2</v>
      </c>
      <c r="P2230" t="s">
        <v>306</v>
      </c>
      <c r="Q2230" s="164">
        <v>38726</v>
      </c>
      <c r="R2230" s="164">
        <v>38961</v>
      </c>
      <c r="T2230" t="s">
        <v>1133</v>
      </c>
      <c r="V2230" t="s">
        <v>5420</v>
      </c>
      <c r="W2230" t="s">
        <v>5421</v>
      </c>
      <c r="X2230" t="s">
        <v>5422</v>
      </c>
      <c r="Y2230" t="s">
        <v>5423</v>
      </c>
      <c r="Z2230" t="s">
        <v>5429</v>
      </c>
      <c r="AC2230" t="s">
        <v>366</v>
      </c>
      <c r="AD2230" s="176">
        <v>1.2</v>
      </c>
    </row>
    <row r="2231" spans="1:31" x14ac:dyDescent="0.35">
      <c r="A2231" t="s">
        <v>476</v>
      </c>
      <c r="B2231">
        <v>1365</v>
      </c>
      <c r="C2231" t="s">
        <v>5419</v>
      </c>
      <c r="D2231">
        <v>51228</v>
      </c>
      <c r="E2231" t="s">
        <v>5419</v>
      </c>
      <c r="F2231" t="s">
        <v>3812</v>
      </c>
      <c r="G2231" s="163">
        <v>2720.52</v>
      </c>
      <c r="H2231">
        <v>2.2000000000000002</v>
      </c>
      <c r="I2231">
        <v>1.2</v>
      </c>
      <c r="J2231" t="s">
        <v>1</v>
      </c>
      <c r="K2231" t="s">
        <v>296</v>
      </c>
      <c r="L2231" t="s">
        <v>753</v>
      </c>
      <c r="M2231" t="s">
        <v>398</v>
      </c>
      <c r="N2231" t="s">
        <v>1064</v>
      </c>
      <c r="O2231">
        <v>2</v>
      </c>
      <c r="P2231" t="s">
        <v>306</v>
      </c>
      <c r="Q2231" t="s">
        <v>5430</v>
      </c>
      <c r="R2231" s="164">
        <v>44075</v>
      </c>
      <c r="T2231" t="s">
        <v>1133</v>
      </c>
      <c r="V2231" t="s">
        <v>5420</v>
      </c>
      <c r="W2231" t="s">
        <v>5421</v>
      </c>
      <c r="X2231" t="s">
        <v>5422</v>
      </c>
      <c r="Y2231" t="s">
        <v>5423</v>
      </c>
      <c r="Z2231" t="s">
        <v>5431</v>
      </c>
      <c r="AA2231" t="s">
        <v>1</v>
      </c>
      <c r="AB2231" s="164">
        <v>43769</v>
      </c>
      <c r="AC2231" t="s">
        <v>366</v>
      </c>
      <c r="AD2231" s="176">
        <v>1.2</v>
      </c>
    </row>
    <row r="2232" spans="1:31" x14ac:dyDescent="0.35">
      <c r="A2232" t="s">
        <v>432</v>
      </c>
      <c r="B2232">
        <v>1226</v>
      </c>
      <c r="C2232" t="s">
        <v>5432</v>
      </c>
      <c r="D2232">
        <v>51228</v>
      </c>
      <c r="E2232" t="s">
        <v>5419</v>
      </c>
      <c r="F2232" t="s">
        <v>3812</v>
      </c>
      <c r="H2232">
        <v>2.2000000000000002</v>
      </c>
      <c r="I2232">
        <v>1.2</v>
      </c>
      <c r="K2232" t="s">
        <v>404</v>
      </c>
      <c r="L2232" t="s">
        <v>4319</v>
      </c>
      <c r="M2232" t="s">
        <v>398</v>
      </c>
      <c r="N2232" t="s">
        <v>1064</v>
      </c>
      <c r="O2232">
        <v>2</v>
      </c>
      <c r="P2232" t="s">
        <v>306</v>
      </c>
      <c r="Q2232" s="164">
        <v>37630</v>
      </c>
      <c r="R2232" s="164">
        <v>37865</v>
      </c>
      <c r="S2232" s="164">
        <v>42248</v>
      </c>
      <c r="T2232" t="s">
        <v>1133</v>
      </c>
      <c r="V2232" t="s">
        <v>5420</v>
      </c>
      <c r="W2232" t="s">
        <v>5421</v>
      </c>
      <c r="X2232" t="s">
        <v>5422</v>
      </c>
      <c r="Y2232" t="s">
        <v>5423</v>
      </c>
      <c r="Z2232" t="s">
        <v>5433</v>
      </c>
      <c r="AC2232" t="s">
        <v>366</v>
      </c>
      <c r="AD2232" s="176">
        <v>1.2</v>
      </c>
    </row>
    <row r="2233" spans="1:31" x14ac:dyDescent="0.35">
      <c r="A2233" t="s">
        <v>447</v>
      </c>
      <c r="B2233">
        <v>1212</v>
      </c>
      <c r="C2233" t="s">
        <v>5419</v>
      </c>
      <c r="D2233">
        <v>51228</v>
      </c>
      <c r="E2233" t="s">
        <v>5419</v>
      </c>
      <c r="F2233" t="s">
        <v>3812</v>
      </c>
      <c r="H2233">
        <v>2.2000000000000002</v>
      </c>
      <c r="I2233">
        <v>1.2</v>
      </c>
      <c r="K2233" t="s">
        <v>296</v>
      </c>
      <c r="L2233" t="s">
        <v>753</v>
      </c>
      <c r="M2233" t="s">
        <v>398</v>
      </c>
      <c r="N2233" t="s">
        <v>1064</v>
      </c>
      <c r="O2233">
        <v>2</v>
      </c>
      <c r="P2233" t="s">
        <v>306</v>
      </c>
      <c r="Q2233" s="164">
        <v>38726</v>
      </c>
      <c r="R2233" s="164">
        <v>38961</v>
      </c>
      <c r="T2233" t="s">
        <v>1133</v>
      </c>
      <c r="V2233" t="s">
        <v>5420</v>
      </c>
      <c r="W2233" t="s">
        <v>5421</v>
      </c>
      <c r="X2233" t="s">
        <v>5422</v>
      </c>
      <c r="Y2233" t="s">
        <v>5423</v>
      </c>
      <c r="Z2233" t="s">
        <v>5434</v>
      </c>
      <c r="AC2233" t="s">
        <v>366</v>
      </c>
      <c r="AD2233" s="176">
        <v>1.2</v>
      </c>
    </row>
    <row r="2234" spans="1:31" x14ac:dyDescent="0.35">
      <c r="A2234" t="s">
        <v>414</v>
      </c>
      <c r="B2234">
        <v>1186</v>
      </c>
      <c r="C2234" t="s">
        <v>5419</v>
      </c>
      <c r="D2234">
        <v>51228</v>
      </c>
      <c r="E2234" t="s">
        <v>5419</v>
      </c>
      <c r="F2234" t="s">
        <v>3812</v>
      </c>
      <c r="H2234">
        <v>2.2000000000000002</v>
      </c>
      <c r="I2234">
        <v>1.2</v>
      </c>
      <c r="K2234" t="s">
        <v>296</v>
      </c>
      <c r="L2234" t="s">
        <v>753</v>
      </c>
      <c r="M2234" t="s">
        <v>398</v>
      </c>
      <c r="N2234" t="s">
        <v>1064</v>
      </c>
      <c r="O2234">
        <v>2</v>
      </c>
      <c r="P2234" t="s">
        <v>306</v>
      </c>
      <c r="Q2234" s="164">
        <v>36169</v>
      </c>
      <c r="R2234" s="164">
        <v>36404</v>
      </c>
      <c r="T2234" t="s">
        <v>1133</v>
      </c>
      <c r="V2234" t="s">
        <v>5420</v>
      </c>
      <c r="W2234" t="s">
        <v>5421</v>
      </c>
      <c r="X2234" t="s">
        <v>5422</v>
      </c>
      <c r="Y2234" t="s">
        <v>5423</v>
      </c>
      <c r="Z2234" t="s">
        <v>5435</v>
      </c>
      <c r="AC2234" t="s">
        <v>366</v>
      </c>
      <c r="AD2234" s="176">
        <v>1.2</v>
      </c>
    </row>
    <row r="2235" spans="1:31" x14ac:dyDescent="0.35">
      <c r="A2235" t="s">
        <v>419</v>
      </c>
      <c r="B2235">
        <v>1249</v>
      </c>
      <c r="C2235" t="s">
        <v>5419</v>
      </c>
      <c r="D2235">
        <v>51228</v>
      </c>
      <c r="E2235" t="s">
        <v>5419</v>
      </c>
      <c r="F2235" t="s">
        <v>3812</v>
      </c>
      <c r="G2235" s="163">
        <v>2648.2</v>
      </c>
      <c r="H2235">
        <v>2.2000000000000002</v>
      </c>
      <c r="I2235">
        <v>1.2</v>
      </c>
      <c r="J2235" t="s">
        <v>1</v>
      </c>
      <c r="K2235" t="s">
        <v>296</v>
      </c>
      <c r="L2235" t="s">
        <v>753</v>
      </c>
      <c r="M2235" t="s">
        <v>398</v>
      </c>
      <c r="N2235" t="s">
        <v>1064</v>
      </c>
      <c r="O2235">
        <v>2</v>
      </c>
      <c r="P2235" t="s">
        <v>306</v>
      </c>
      <c r="Q2235" s="164">
        <v>45299</v>
      </c>
      <c r="R2235" s="164">
        <v>45901</v>
      </c>
      <c r="T2235" t="s">
        <v>1133</v>
      </c>
      <c r="V2235" t="s">
        <v>5420</v>
      </c>
      <c r="W2235" t="s">
        <v>5421</v>
      </c>
      <c r="X2235" t="s">
        <v>5422</v>
      </c>
      <c r="Y2235" t="s">
        <v>5423</v>
      </c>
      <c r="Z2235" t="s">
        <v>5436</v>
      </c>
      <c r="AA2235" t="s">
        <v>1</v>
      </c>
      <c r="AB2235" s="164">
        <v>45574</v>
      </c>
      <c r="AC2235" t="s">
        <v>366</v>
      </c>
      <c r="AD2235" s="176">
        <v>1.2</v>
      </c>
    </row>
    <row r="2236" spans="1:31" x14ac:dyDescent="0.35">
      <c r="A2236" t="s">
        <v>711</v>
      </c>
      <c r="B2236">
        <v>1225</v>
      </c>
      <c r="C2236" t="s">
        <v>5419</v>
      </c>
      <c r="D2236">
        <v>51228</v>
      </c>
      <c r="E2236" t="s">
        <v>5419</v>
      </c>
      <c r="F2236" t="s">
        <v>3812</v>
      </c>
      <c r="H2236">
        <v>2.2000000000000002</v>
      </c>
      <c r="I2236">
        <v>1.2</v>
      </c>
      <c r="K2236" t="s">
        <v>296</v>
      </c>
      <c r="L2236" t="s">
        <v>753</v>
      </c>
      <c r="M2236" t="s">
        <v>398</v>
      </c>
      <c r="N2236" t="s">
        <v>1064</v>
      </c>
      <c r="O2236">
        <v>2</v>
      </c>
      <c r="P2236" t="s">
        <v>306</v>
      </c>
      <c r="Q2236" s="164">
        <v>39456</v>
      </c>
      <c r="R2236" s="164">
        <v>39692</v>
      </c>
      <c r="T2236" t="s">
        <v>1133</v>
      </c>
      <c r="V2236" t="s">
        <v>5420</v>
      </c>
      <c r="W2236" t="s">
        <v>5421</v>
      </c>
      <c r="X2236" t="s">
        <v>5422</v>
      </c>
      <c r="Y2236" t="s">
        <v>5423</v>
      </c>
      <c r="Z2236" t="s">
        <v>5437</v>
      </c>
      <c r="AC2236" t="s">
        <v>366</v>
      </c>
      <c r="AD2236" s="176">
        <v>1.2</v>
      </c>
    </row>
    <row r="2237" spans="1:31" x14ac:dyDescent="0.35">
      <c r="A2237" t="s">
        <v>566</v>
      </c>
      <c r="B2237">
        <v>1121</v>
      </c>
      <c r="C2237" t="s">
        <v>5419</v>
      </c>
      <c r="D2237">
        <v>51228</v>
      </c>
      <c r="E2237" t="s">
        <v>5419</v>
      </c>
      <c r="F2237" t="s">
        <v>3812</v>
      </c>
      <c r="H2237">
        <v>2.2000000000000002</v>
      </c>
      <c r="I2237">
        <v>1.2</v>
      </c>
      <c r="K2237" t="s">
        <v>296</v>
      </c>
      <c r="L2237" t="s">
        <v>753</v>
      </c>
      <c r="M2237" t="s">
        <v>398</v>
      </c>
      <c r="N2237" t="s">
        <v>1064</v>
      </c>
      <c r="O2237">
        <v>2</v>
      </c>
      <c r="P2237" t="s">
        <v>306</v>
      </c>
      <c r="Q2237" s="164">
        <v>32517</v>
      </c>
      <c r="R2237" s="164">
        <v>32752</v>
      </c>
      <c r="T2237" t="s">
        <v>1133</v>
      </c>
      <c r="V2237" t="s">
        <v>5420</v>
      </c>
      <c r="W2237" t="s">
        <v>5421</v>
      </c>
      <c r="X2237" t="s">
        <v>5422</v>
      </c>
      <c r="Y2237" t="s">
        <v>5423</v>
      </c>
      <c r="Z2237" t="s">
        <v>5438</v>
      </c>
      <c r="AC2237" t="s">
        <v>366</v>
      </c>
      <c r="AD2237" s="176">
        <v>1.2</v>
      </c>
    </row>
    <row r="2238" spans="1:31" x14ac:dyDescent="0.35">
      <c r="A2238" t="s">
        <v>438</v>
      </c>
      <c r="B2238">
        <v>1190</v>
      </c>
      <c r="C2238" t="s">
        <v>5419</v>
      </c>
      <c r="D2238">
        <v>51228</v>
      </c>
      <c r="E2238" t="s">
        <v>5419</v>
      </c>
      <c r="F2238" t="s">
        <v>3812</v>
      </c>
      <c r="H2238">
        <v>2.2000000000000002</v>
      </c>
      <c r="I2238">
        <v>1.2</v>
      </c>
      <c r="K2238" t="s">
        <v>296</v>
      </c>
      <c r="L2238" t="s">
        <v>753</v>
      </c>
      <c r="M2238" t="s">
        <v>398</v>
      </c>
      <c r="N2238" t="s">
        <v>1064</v>
      </c>
      <c r="O2238">
        <v>2</v>
      </c>
      <c r="P2238" t="s">
        <v>306</v>
      </c>
      <c r="Q2238" s="164">
        <v>38726</v>
      </c>
      <c r="R2238" s="164">
        <v>38961</v>
      </c>
      <c r="T2238" t="s">
        <v>1133</v>
      </c>
      <c r="V2238" t="s">
        <v>5420</v>
      </c>
      <c r="W2238" t="s">
        <v>5421</v>
      </c>
      <c r="X2238" t="s">
        <v>5422</v>
      </c>
      <c r="Y2238" t="s">
        <v>5423</v>
      </c>
      <c r="Z2238" t="s">
        <v>5439</v>
      </c>
      <c r="AC2238" t="s">
        <v>366</v>
      </c>
      <c r="AD2238" s="176">
        <v>1.2</v>
      </c>
    </row>
    <row r="2239" spans="1:31" x14ac:dyDescent="0.35">
      <c r="A2239" t="s">
        <v>469</v>
      </c>
      <c r="B2239">
        <v>1091</v>
      </c>
      <c r="C2239" t="s">
        <v>5440</v>
      </c>
      <c r="D2239">
        <v>51229</v>
      </c>
      <c r="E2239" t="s">
        <v>5440</v>
      </c>
      <c r="F2239" t="s">
        <v>3812</v>
      </c>
      <c r="H2239" s="174">
        <f t="shared" ref="H2239:H2242" si="76">AD2239</f>
        <v>1.2</v>
      </c>
      <c r="I2239">
        <v>1.6</v>
      </c>
      <c r="K2239" t="s">
        <v>404</v>
      </c>
      <c r="L2239" t="s">
        <v>753</v>
      </c>
      <c r="M2239" t="s">
        <v>398</v>
      </c>
      <c r="N2239" t="s">
        <v>1064</v>
      </c>
      <c r="O2239">
        <v>2</v>
      </c>
      <c r="P2239" t="s">
        <v>306</v>
      </c>
      <c r="Q2239" s="164">
        <v>31783</v>
      </c>
      <c r="R2239" s="164">
        <v>31929</v>
      </c>
      <c r="S2239" s="164">
        <v>41153</v>
      </c>
      <c r="T2239" t="s">
        <v>1147</v>
      </c>
      <c r="V2239" t="s">
        <v>5441</v>
      </c>
      <c r="W2239" t="s">
        <v>5442</v>
      </c>
      <c r="X2239" t="s">
        <v>5440</v>
      </c>
      <c r="Y2239" t="s">
        <v>5441</v>
      </c>
      <c r="Z2239" t="s">
        <v>5443</v>
      </c>
      <c r="AC2239" t="s">
        <v>366</v>
      </c>
      <c r="AD2239" s="176">
        <v>1.2</v>
      </c>
      <c r="AE2239" s="177" t="s">
        <v>16954</v>
      </c>
    </row>
    <row r="2240" spans="1:31" x14ac:dyDescent="0.35">
      <c r="A2240" t="s">
        <v>419</v>
      </c>
      <c r="B2240">
        <v>1080</v>
      </c>
      <c r="C2240" t="s">
        <v>5444</v>
      </c>
      <c r="D2240">
        <v>51229</v>
      </c>
      <c r="E2240" t="s">
        <v>5440</v>
      </c>
      <c r="F2240" t="s">
        <v>3812</v>
      </c>
      <c r="H2240" s="174">
        <f t="shared" si="76"/>
        <v>1.2</v>
      </c>
      <c r="I2240">
        <v>1.6</v>
      </c>
      <c r="K2240" t="s">
        <v>404</v>
      </c>
      <c r="L2240" t="s">
        <v>753</v>
      </c>
      <c r="M2240" t="s">
        <v>398</v>
      </c>
      <c r="N2240" t="s">
        <v>1064</v>
      </c>
      <c r="O2240">
        <v>2</v>
      </c>
      <c r="P2240" t="s">
        <v>306</v>
      </c>
      <c r="Q2240" s="164">
        <v>32151</v>
      </c>
      <c r="R2240" s="164">
        <v>32387</v>
      </c>
      <c r="S2240" s="164">
        <v>40148</v>
      </c>
      <c r="T2240" t="s">
        <v>1147</v>
      </c>
      <c r="V2240" t="s">
        <v>5441</v>
      </c>
      <c r="W2240" t="s">
        <v>5442</v>
      </c>
      <c r="X2240" t="s">
        <v>5440</v>
      </c>
      <c r="Y2240" t="s">
        <v>5441</v>
      </c>
      <c r="Z2240" t="s">
        <v>5445</v>
      </c>
      <c r="AC2240" t="s">
        <v>366</v>
      </c>
      <c r="AD2240" s="176">
        <v>1.2</v>
      </c>
      <c r="AE2240" s="177" t="s">
        <v>16954</v>
      </c>
    </row>
    <row r="2241" spans="1:31" x14ac:dyDescent="0.35">
      <c r="A2241" t="s">
        <v>711</v>
      </c>
      <c r="B2241">
        <v>1040</v>
      </c>
      <c r="C2241" t="s">
        <v>5446</v>
      </c>
      <c r="D2241">
        <v>51229</v>
      </c>
      <c r="E2241" t="s">
        <v>5440</v>
      </c>
      <c r="F2241" t="s">
        <v>3812</v>
      </c>
      <c r="H2241" s="174">
        <f t="shared" si="76"/>
        <v>1.2</v>
      </c>
      <c r="I2241">
        <v>1.6</v>
      </c>
      <c r="K2241" t="s">
        <v>404</v>
      </c>
      <c r="L2241" t="s">
        <v>410</v>
      </c>
      <c r="M2241" t="s">
        <v>398</v>
      </c>
      <c r="N2241" t="s">
        <v>1064</v>
      </c>
      <c r="O2241">
        <v>2</v>
      </c>
      <c r="P2241" t="s">
        <v>306</v>
      </c>
      <c r="Q2241" s="164">
        <v>31415</v>
      </c>
      <c r="R2241" s="164">
        <v>31472</v>
      </c>
      <c r="S2241" s="164">
        <v>31472</v>
      </c>
      <c r="T2241" t="s">
        <v>1147</v>
      </c>
      <c r="V2241" t="s">
        <v>5441</v>
      </c>
      <c r="W2241" t="s">
        <v>5442</v>
      </c>
      <c r="X2241" t="s">
        <v>5440</v>
      </c>
      <c r="Y2241" t="s">
        <v>5441</v>
      </c>
      <c r="Z2241" t="s">
        <v>5447</v>
      </c>
      <c r="AC2241" t="s">
        <v>366</v>
      </c>
      <c r="AD2241" s="176">
        <v>1.2</v>
      </c>
      <c r="AE2241" s="177" t="s">
        <v>16954</v>
      </c>
    </row>
    <row r="2242" spans="1:31" x14ac:dyDescent="0.35">
      <c r="A2242" t="s">
        <v>499</v>
      </c>
      <c r="B2242">
        <v>1141</v>
      </c>
      <c r="C2242" t="s">
        <v>1131</v>
      </c>
      <c r="D2242">
        <v>51229</v>
      </c>
      <c r="E2242" t="s">
        <v>5440</v>
      </c>
      <c r="F2242" t="s">
        <v>3812</v>
      </c>
      <c r="H2242" s="174">
        <f t="shared" si="76"/>
        <v>1.2</v>
      </c>
      <c r="I2242">
        <v>1.6</v>
      </c>
      <c r="K2242" t="s">
        <v>404</v>
      </c>
      <c r="L2242" t="s">
        <v>753</v>
      </c>
      <c r="M2242" t="s">
        <v>398</v>
      </c>
      <c r="N2242" t="s">
        <v>1064</v>
      </c>
      <c r="O2242">
        <v>2</v>
      </c>
      <c r="P2242" t="s">
        <v>306</v>
      </c>
      <c r="Q2242" s="164">
        <v>33978</v>
      </c>
      <c r="R2242" s="164">
        <v>34213</v>
      </c>
      <c r="S2242" s="164">
        <v>41883</v>
      </c>
      <c r="T2242" t="s">
        <v>1147</v>
      </c>
      <c r="V2242" t="s">
        <v>5441</v>
      </c>
      <c r="W2242" t="s">
        <v>5442</v>
      </c>
      <c r="X2242" t="s">
        <v>5440</v>
      </c>
      <c r="Y2242" t="s">
        <v>5441</v>
      </c>
      <c r="Z2242" t="s">
        <v>5448</v>
      </c>
      <c r="AC2242" t="s">
        <v>366</v>
      </c>
      <c r="AD2242" s="176">
        <v>1.2</v>
      </c>
      <c r="AE2242" s="177" t="s">
        <v>16954</v>
      </c>
    </row>
    <row r="2243" spans="1:31" x14ac:dyDescent="0.35">
      <c r="A2243" t="s">
        <v>494</v>
      </c>
      <c r="B2243">
        <v>1061</v>
      </c>
      <c r="C2243" t="s">
        <v>5449</v>
      </c>
      <c r="D2243">
        <v>51237</v>
      </c>
      <c r="E2243" t="s">
        <v>5450</v>
      </c>
      <c r="F2243" t="s">
        <v>3812</v>
      </c>
      <c r="H2243">
        <v>2.2000000000000002</v>
      </c>
      <c r="I2243">
        <v>1.6</v>
      </c>
      <c r="K2243" t="s">
        <v>296</v>
      </c>
      <c r="L2243" t="s">
        <v>753</v>
      </c>
      <c r="M2243" t="s">
        <v>398</v>
      </c>
      <c r="N2243" t="s">
        <v>1064</v>
      </c>
      <c r="O2243">
        <v>2</v>
      </c>
      <c r="P2243" t="s">
        <v>306</v>
      </c>
      <c r="Q2243" t="s">
        <v>5451</v>
      </c>
      <c r="R2243" s="164">
        <v>37092</v>
      </c>
      <c r="T2243" t="s">
        <v>5452</v>
      </c>
      <c r="V2243" t="s">
        <v>5453</v>
      </c>
      <c r="W2243" t="s">
        <v>5454</v>
      </c>
      <c r="X2243" t="s">
        <v>5450</v>
      </c>
      <c r="Y2243" t="s">
        <v>5453</v>
      </c>
      <c r="Z2243" t="s">
        <v>5455</v>
      </c>
      <c r="AA2243" t="s">
        <v>1</v>
      </c>
      <c r="AC2243" t="s">
        <v>366</v>
      </c>
      <c r="AD2243" s="176">
        <v>1.3</v>
      </c>
    </row>
    <row r="2244" spans="1:31" x14ac:dyDescent="0.35">
      <c r="A2244" t="s">
        <v>711</v>
      </c>
      <c r="B2244">
        <v>1011</v>
      </c>
      <c r="C2244" t="s">
        <v>5456</v>
      </c>
      <c r="D2244">
        <v>51239</v>
      </c>
      <c r="E2244" t="s">
        <v>5456</v>
      </c>
      <c r="F2244" t="s">
        <v>3812</v>
      </c>
      <c r="H2244" s="174">
        <f>AD2244</f>
        <v>0</v>
      </c>
      <c r="I2244">
        <v>0</v>
      </c>
      <c r="K2244" t="s">
        <v>404</v>
      </c>
      <c r="L2244" t="s">
        <v>753</v>
      </c>
      <c r="M2244" t="s">
        <v>398</v>
      </c>
      <c r="N2244" t="s">
        <v>738</v>
      </c>
      <c r="O2244">
        <v>0</v>
      </c>
      <c r="P2244" t="s">
        <v>306</v>
      </c>
      <c r="Q2244" s="164">
        <v>32517</v>
      </c>
      <c r="R2244" s="164">
        <v>32752</v>
      </c>
      <c r="S2244" s="164">
        <v>32752</v>
      </c>
      <c r="T2244" t="s">
        <v>5457</v>
      </c>
      <c r="V2244" t="s">
        <v>5458</v>
      </c>
      <c r="W2244" t="s">
        <v>5459</v>
      </c>
      <c r="X2244" t="s">
        <v>5456</v>
      </c>
      <c r="Y2244" t="s">
        <v>5458</v>
      </c>
      <c r="Z2244" t="s">
        <v>5460</v>
      </c>
      <c r="AC2244" t="s">
        <v>366</v>
      </c>
      <c r="AD2244" s="176">
        <v>0</v>
      </c>
      <c r="AE2244" s="177" t="s">
        <v>16954</v>
      </c>
    </row>
    <row r="2245" spans="1:31" x14ac:dyDescent="0.35">
      <c r="A2245" t="s">
        <v>291</v>
      </c>
      <c r="B2245">
        <v>1044</v>
      </c>
      <c r="C2245" t="s">
        <v>5461</v>
      </c>
      <c r="D2245">
        <v>51301</v>
      </c>
      <c r="E2245" t="s">
        <v>5462</v>
      </c>
      <c r="F2245" t="s">
        <v>3812</v>
      </c>
      <c r="H2245">
        <v>2.6</v>
      </c>
      <c r="I2245">
        <v>2.2000000000000002</v>
      </c>
      <c r="K2245" t="s">
        <v>404</v>
      </c>
      <c r="L2245" t="s">
        <v>753</v>
      </c>
      <c r="M2245" t="s">
        <v>398</v>
      </c>
      <c r="N2245" t="s">
        <v>1161</v>
      </c>
      <c r="O2245">
        <v>2</v>
      </c>
      <c r="P2245" t="s">
        <v>1</v>
      </c>
      <c r="Q2245" s="164">
        <v>34708</v>
      </c>
      <c r="R2245" s="164">
        <v>34943</v>
      </c>
      <c r="S2245" s="164">
        <v>37135</v>
      </c>
      <c r="T2245" t="s">
        <v>1162</v>
      </c>
      <c r="V2245" t="s">
        <v>5463</v>
      </c>
      <c r="W2245" t="s">
        <v>5464</v>
      </c>
      <c r="X2245" t="s">
        <v>5462</v>
      </c>
      <c r="Y2245" t="s">
        <v>5463</v>
      </c>
      <c r="Z2245" t="s">
        <v>5465</v>
      </c>
      <c r="AC2245" t="s">
        <v>338</v>
      </c>
      <c r="AD2245" s="176">
        <v>1.3</v>
      </c>
    </row>
    <row r="2246" spans="1:31" x14ac:dyDescent="0.35">
      <c r="A2246" t="s">
        <v>305</v>
      </c>
      <c r="B2246">
        <v>1010</v>
      </c>
      <c r="C2246" t="s">
        <v>5462</v>
      </c>
      <c r="D2246">
        <v>51301</v>
      </c>
      <c r="E2246" t="s">
        <v>5462</v>
      </c>
      <c r="F2246" t="s">
        <v>3812</v>
      </c>
      <c r="H2246">
        <v>2.6</v>
      </c>
      <c r="I2246">
        <v>2.2000000000000002</v>
      </c>
      <c r="K2246" t="s">
        <v>404</v>
      </c>
      <c r="L2246" t="s">
        <v>753</v>
      </c>
      <c r="M2246" t="s">
        <v>398</v>
      </c>
      <c r="N2246" t="s">
        <v>1161</v>
      </c>
      <c r="O2246">
        <v>2</v>
      </c>
      <c r="P2246" t="s">
        <v>306</v>
      </c>
      <c r="Q2246" s="164">
        <v>39825</v>
      </c>
      <c r="R2246" s="164">
        <v>40148</v>
      </c>
      <c r="S2246" s="164">
        <v>40148</v>
      </c>
      <c r="T2246" t="s">
        <v>1162</v>
      </c>
      <c r="V2246" t="s">
        <v>5463</v>
      </c>
      <c r="W2246" t="s">
        <v>5464</v>
      </c>
      <c r="X2246" t="s">
        <v>5462</v>
      </c>
      <c r="Y2246" t="s">
        <v>5463</v>
      </c>
      <c r="Z2246" t="s">
        <v>5466</v>
      </c>
      <c r="AC2246" t="s">
        <v>341</v>
      </c>
      <c r="AD2246" s="176">
        <v>1.3</v>
      </c>
    </row>
    <row r="2247" spans="1:31" x14ac:dyDescent="0.35">
      <c r="A2247" t="s">
        <v>305</v>
      </c>
      <c r="B2247">
        <v>1166</v>
      </c>
      <c r="C2247" t="s">
        <v>5467</v>
      </c>
      <c r="D2247">
        <v>51301</v>
      </c>
      <c r="E2247" t="s">
        <v>5462</v>
      </c>
      <c r="F2247" t="s">
        <v>3812</v>
      </c>
      <c r="H2247">
        <v>2.6</v>
      </c>
      <c r="I2247">
        <v>2.2000000000000002</v>
      </c>
      <c r="K2247" t="s">
        <v>295</v>
      </c>
      <c r="L2247" t="s">
        <v>753</v>
      </c>
      <c r="M2247" t="s">
        <v>398</v>
      </c>
      <c r="N2247" t="s">
        <v>1161</v>
      </c>
      <c r="O2247">
        <v>2</v>
      </c>
      <c r="P2247" t="s">
        <v>1</v>
      </c>
      <c r="Q2247" s="164">
        <v>33247</v>
      </c>
      <c r="R2247" s="164">
        <v>33482</v>
      </c>
      <c r="S2247" s="164">
        <v>34943</v>
      </c>
      <c r="T2247" t="s">
        <v>1162</v>
      </c>
      <c r="V2247" t="s">
        <v>5463</v>
      </c>
      <c r="W2247" t="s">
        <v>5464</v>
      </c>
      <c r="X2247" t="s">
        <v>5462</v>
      </c>
      <c r="Y2247" t="s">
        <v>5463</v>
      </c>
      <c r="Z2247" t="s">
        <v>5468</v>
      </c>
      <c r="AC2247" t="s">
        <v>341</v>
      </c>
      <c r="AD2247" s="176">
        <v>1.3</v>
      </c>
    </row>
    <row r="2248" spans="1:31" x14ac:dyDescent="0.35">
      <c r="A2248" t="s">
        <v>305</v>
      </c>
      <c r="B2248">
        <v>1332</v>
      </c>
      <c r="C2248" t="s">
        <v>5462</v>
      </c>
      <c r="D2248">
        <v>51301</v>
      </c>
      <c r="E2248" t="s">
        <v>5462</v>
      </c>
      <c r="F2248" t="s">
        <v>3812</v>
      </c>
      <c r="G2248" s="163">
        <v>2718.72</v>
      </c>
      <c r="H2248">
        <v>2.6</v>
      </c>
      <c r="I2248">
        <v>2.2000000000000002</v>
      </c>
      <c r="J2248" t="s">
        <v>1</v>
      </c>
      <c r="K2248" t="s">
        <v>296</v>
      </c>
      <c r="L2248" t="s">
        <v>753</v>
      </c>
      <c r="M2248" t="s">
        <v>398</v>
      </c>
      <c r="N2248" t="s">
        <v>1161</v>
      </c>
      <c r="O2248">
        <v>2</v>
      </c>
      <c r="P2248" t="s">
        <v>306</v>
      </c>
      <c r="Q2248" t="s">
        <v>5469</v>
      </c>
      <c r="R2248" s="164">
        <v>44805</v>
      </c>
      <c r="T2248" t="s">
        <v>1162</v>
      </c>
      <c r="V2248" t="s">
        <v>5463</v>
      </c>
      <c r="W2248" t="s">
        <v>5464</v>
      </c>
      <c r="X2248" t="s">
        <v>5462</v>
      </c>
      <c r="Y2248" t="s">
        <v>5463</v>
      </c>
      <c r="Z2248" t="s">
        <v>5470</v>
      </c>
      <c r="AA2248" t="s">
        <v>1</v>
      </c>
      <c r="AB2248" s="164">
        <v>44629</v>
      </c>
      <c r="AC2248" t="s">
        <v>341</v>
      </c>
      <c r="AD2248" s="176">
        <v>1.3</v>
      </c>
    </row>
    <row r="2249" spans="1:31" x14ac:dyDescent="0.35">
      <c r="A2249" t="s">
        <v>317</v>
      </c>
      <c r="B2249">
        <v>1115</v>
      </c>
      <c r="C2249" t="s">
        <v>5471</v>
      </c>
      <c r="D2249">
        <v>51301</v>
      </c>
      <c r="E2249" t="s">
        <v>5462</v>
      </c>
      <c r="F2249" t="s">
        <v>3812</v>
      </c>
      <c r="H2249">
        <v>2.6</v>
      </c>
      <c r="I2249">
        <v>2.2000000000000002</v>
      </c>
      <c r="K2249" t="s">
        <v>404</v>
      </c>
      <c r="L2249" t="s">
        <v>753</v>
      </c>
      <c r="M2249" t="s">
        <v>398</v>
      </c>
      <c r="N2249" t="s">
        <v>1161</v>
      </c>
      <c r="O2249">
        <v>2</v>
      </c>
      <c r="P2249" t="s">
        <v>306</v>
      </c>
      <c r="Q2249" s="164">
        <v>35073</v>
      </c>
      <c r="R2249" s="164">
        <v>35309</v>
      </c>
      <c r="S2249" s="164">
        <v>39188</v>
      </c>
      <c r="T2249" t="s">
        <v>1162</v>
      </c>
      <c r="V2249" t="s">
        <v>5463</v>
      </c>
      <c r="W2249" t="s">
        <v>5464</v>
      </c>
      <c r="X2249" t="s">
        <v>5462</v>
      </c>
      <c r="Y2249" t="s">
        <v>5463</v>
      </c>
      <c r="Z2249" t="s">
        <v>5472</v>
      </c>
      <c r="AC2249" t="s">
        <v>341</v>
      </c>
      <c r="AD2249" s="176">
        <v>1.3</v>
      </c>
    </row>
    <row r="2250" spans="1:31" x14ac:dyDescent="0.35">
      <c r="A2250" t="s">
        <v>408</v>
      </c>
      <c r="B2250">
        <v>1006</v>
      </c>
      <c r="C2250" t="s">
        <v>5473</v>
      </c>
      <c r="D2250">
        <v>51301</v>
      </c>
      <c r="E2250" t="s">
        <v>5462</v>
      </c>
      <c r="F2250" t="s">
        <v>3812</v>
      </c>
      <c r="H2250">
        <v>2.6</v>
      </c>
      <c r="I2250">
        <v>2.2000000000000002</v>
      </c>
      <c r="K2250" t="s">
        <v>404</v>
      </c>
      <c r="L2250" t="s">
        <v>753</v>
      </c>
      <c r="M2250" t="s">
        <v>398</v>
      </c>
      <c r="N2250" t="s">
        <v>1161</v>
      </c>
      <c r="O2250">
        <v>2</v>
      </c>
      <c r="P2250" t="s">
        <v>306</v>
      </c>
      <c r="Q2250" s="164">
        <v>39825</v>
      </c>
      <c r="R2250" s="164">
        <v>40148</v>
      </c>
      <c r="S2250" s="164">
        <v>40148</v>
      </c>
      <c r="T2250" t="s">
        <v>1162</v>
      </c>
      <c r="V2250" t="s">
        <v>5463</v>
      </c>
      <c r="W2250" t="s">
        <v>5464</v>
      </c>
      <c r="X2250" t="s">
        <v>5462</v>
      </c>
      <c r="Y2250" t="s">
        <v>5463</v>
      </c>
      <c r="Z2250" t="s">
        <v>5474</v>
      </c>
      <c r="AC2250" t="s">
        <v>341</v>
      </c>
      <c r="AD2250" s="176">
        <v>1.3</v>
      </c>
    </row>
    <row r="2251" spans="1:31" x14ac:dyDescent="0.35">
      <c r="A2251" t="s">
        <v>408</v>
      </c>
      <c r="B2251">
        <v>1021</v>
      </c>
      <c r="C2251" t="s">
        <v>5475</v>
      </c>
      <c r="D2251">
        <v>51301</v>
      </c>
      <c r="E2251" t="s">
        <v>5462</v>
      </c>
      <c r="F2251" t="s">
        <v>3812</v>
      </c>
      <c r="H2251">
        <v>2.6</v>
      </c>
      <c r="I2251">
        <v>2.2000000000000002</v>
      </c>
      <c r="K2251" t="s">
        <v>404</v>
      </c>
      <c r="L2251" t="s">
        <v>753</v>
      </c>
      <c r="M2251" t="s">
        <v>398</v>
      </c>
      <c r="N2251" t="s">
        <v>1161</v>
      </c>
      <c r="O2251">
        <v>2</v>
      </c>
      <c r="P2251" t="s">
        <v>306</v>
      </c>
      <c r="Q2251" s="164">
        <v>39825</v>
      </c>
      <c r="R2251" s="164">
        <v>40148</v>
      </c>
      <c r="S2251" s="164">
        <v>40148</v>
      </c>
      <c r="T2251" t="s">
        <v>1162</v>
      </c>
      <c r="V2251" t="s">
        <v>5463</v>
      </c>
      <c r="W2251" t="s">
        <v>5464</v>
      </c>
      <c r="X2251" t="s">
        <v>5462</v>
      </c>
      <c r="Y2251" t="s">
        <v>5463</v>
      </c>
      <c r="Z2251" t="s">
        <v>5476</v>
      </c>
      <c r="AC2251" t="s">
        <v>341</v>
      </c>
      <c r="AD2251" s="176">
        <v>1.3</v>
      </c>
    </row>
    <row r="2252" spans="1:31" x14ac:dyDescent="0.35">
      <c r="A2252" t="s">
        <v>408</v>
      </c>
      <c r="B2252">
        <v>1022</v>
      </c>
      <c r="C2252" t="s">
        <v>5477</v>
      </c>
      <c r="D2252">
        <v>51301</v>
      </c>
      <c r="E2252" t="s">
        <v>5462</v>
      </c>
      <c r="F2252" t="s">
        <v>3812</v>
      </c>
      <c r="H2252">
        <v>2.6</v>
      </c>
      <c r="I2252">
        <v>2.2000000000000002</v>
      </c>
      <c r="K2252" t="s">
        <v>404</v>
      </c>
      <c r="L2252" t="s">
        <v>410</v>
      </c>
      <c r="M2252" t="s">
        <v>398</v>
      </c>
      <c r="N2252" t="s">
        <v>1161</v>
      </c>
      <c r="O2252">
        <v>2</v>
      </c>
      <c r="P2252" t="s">
        <v>306</v>
      </c>
      <c r="Q2252" t="s">
        <v>2038</v>
      </c>
      <c r="R2252" s="164">
        <v>39188</v>
      </c>
      <c r="S2252" s="164">
        <v>39188</v>
      </c>
      <c r="T2252" t="s">
        <v>1162</v>
      </c>
      <c r="V2252" t="s">
        <v>5463</v>
      </c>
      <c r="W2252" t="s">
        <v>5464</v>
      </c>
      <c r="X2252" t="s">
        <v>5462</v>
      </c>
      <c r="Y2252" t="s">
        <v>5463</v>
      </c>
      <c r="Z2252" t="s">
        <v>5478</v>
      </c>
      <c r="AC2252" t="s">
        <v>341</v>
      </c>
      <c r="AD2252" s="176">
        <v>1.3</v>
      </c>
    </row>
    <row r="2253" spans="1:31" x14ac:dyDescent="0.35">
      <c r="A2253" t="s">
        <v>482</v>
      </c>
      <c r="B2253">
        <v>1005</v>
      </c>
      <c r="C2253" t="s">
        <v>5462</v>
      </c>
      <c r="D2253">
        <v>51301</v>
      </c>
      <c r="E2253" t="s">
        <v>5462</v>
      </c>
      <c r="F2253" t="s">
        <v>3812</v>
      </c>
      <c r="H2253">
        <v>2.6</v>
      </c>
      <c r="I2253">
        <v>2.2000000000000002</v>
      </c>
      <c r="K2253" t="s">
        <v>404</v>
      </c>
      <c r="L2253" t="s">
        <v>410</v>
      </c>
      <c r="M2253" t="s">
        <v>398</v>
      </c>
      <c r="N2253" t="s">
        <v>1161</v>
      </c>
      <c r="O2253">
        <v>2</v>
      </c>
      <c r="P2253" t="s">
        <v>306</v>
      </c>
      <c r="Q2253" s="164">
        <v>35804</v>
      </c>
      <c r="R2253" s="164">
        <v>36039</v>
      </c>
      <c r="S2253" s="164">
        <v>36039</v>
      </c>
      <c r="T2253" t="s">
        <v>1162</v>
      </c>
      <c r="V2253" t="s">
        <v>5463</v>
      </c>
      <c r="W2253" t="s">
        <v>5464</v>
      </c>
      <c r="X2253" t="s">
        <v>5462</v>
      </c>
      <c r="Y2253" t="s">
        <v>5463</v>
      </c>
      <c r="Z2253" t="s">
        <v>5479</v>
      </c>
      <c r="AC2253" t="s">
        <v>341</v>
      </c>
      <c r="AD2253" s="176">
        <v>1.3</v>
      </c>
    </row>
    <row r="2254" spans="1:31" x14ac:dyDescent="0.35">
      <c r="A2254" t="s">
        <v>432</v>
      </c>
      <c r="B2254">
        <v>1125</v>
      </c>
      <c r="C2254" t="s">
        <v>5480</v>
      </c>
      <c r="D2254">
        <v>51301</v>
      </c>
      <c r="E2254" t="s">
        <v>5462</v>
      </c>
      <c r="F2254" t="s">
        <v>3812</v>
      </c>
      <c r="H2254">
        <v>2.6</v>
      </c>
      <c r="I2254">
        <v>2.2000000000000002</v>
      </c>
      <c r="K2254" t="s">
        <v>404</v>
      </c>
      <c r="L2254" t="s">
        <v>753</v>
      </c>
      <c r="M2254" t="s">
        <v>398</v>
      </c>
      <c r="N2254" t="s">
        <v>1161</v>
      </c>
      <c r="O2254">
        <v>2</v>
      </c>
      <c r="P2254" t="s">
        <v>306</v>
      </c>
      <c r="Q2254" s="164">
        <v>31056</v>
      </c>
      <c r="R2254" s="164">
        <v>31291</v>
      </c>
      <c r="S2254" s="164">
        <v>36039</v>
      </c>
      <c r="T2254" t="s">
        <v>1162</v>
      </c>
      <c r="V2254" t="s">
        <v>5463</v>
      </c>
      <c r="W2254" t="s">
        <v>5464</v>
      </c>
      <c r="X2254" t="s">
        <v>5462</v>
      </c>
      <c r="Y2254" t="s">
        <v>5463</v>
      </c>
      <c r="Z2254" t="s">
        <v>5481</v>
      </c>
      <c r="AC2254" t="s">
        <v>341</v>
      </c>
      <c r="AD2254" s="176">
        <v>1.3</v>
      </c>
    </row>
    <row r="2255" spans="1:31" x14ac:dyDescent="0.35">
      <c r="A2255" t="s">
        <v>584</v>
      </c>
      <c r="B2255">
        <v>1013</v>
      </c>
      <c r="C2255" t="s">
        <v>5482</v>
      </c>
      <c r="D2255">
        <v>51301</v>
      </c>
      <c r="E2255" t="s">
        <v>5462</v>
      </c>
      <c r="F2255" t="s">
        <v>3812</v>
      </c>
      <c r="H2255">
        <v>2.6</v>
      </c>
      <c r="I2255">
        <v>2.2000000000000002</v>
      </c>
      <c r="K2255" t="s">
        <v>404</v>
      </c>
      <c r="L2255" t="s">
        <v>410</v>
      </c>
      <c r="M2255" t="s">
        <v>398</v>
      </c>
      <c r="N2255" t="s">
        <v>1161</v>
      </c>
      <c r="O2255">
        <v>2</v>
      </c>
      <c r="P2255" t="s">
        <v>306</v>
      </c>
      <c r="Q2255" s="164">
        <v>37995</v>
      </c>
      <c r="R2255" s="164">
        <v>38231</v>
      </c>
      <c r="S2255" s="164">
        <v>38231</v>
      </c>
      <c r="T2255" t="s">
        <v>1162</v>
      </c>
      <c r="V2255" t="s">
        <v>5463</v>
      </c>
      <c r="W2255" t="s">
        <v>5464</v>
      </c>
      <c r="X2255" t="s">
        <v>5462</v>
      </c>
      <c r="Y2255" t="s">
        <v>5463</v>
      </c>
      <c r="Z2255" t="s">
        <v>5483</v>
      </c>
      <c r="AC2255" t="s">
        <v>341</v>
      </c>
      <c r="AD2255" s="176">
        <v>1.3</v>
      </c>
    </row>
    <row r="2256" spans="1:31" x14ac:dyDescent="0.35">
      <c r="A2256" t="s">
        <v>434</v>
      </c>
      <c r="B2256">
        <v>1006</v>
      </c>
      <c r="C2256" t="s">
        <v>5462</v>
      </c>
      <c r="D2256">
        <v>51301</v>
      </c>
      <c r="E2256" t="s">
        <v>5462</v>
      </c>
      <c r="F2256" t="s">
        <v>3812</v>
      </c>
      <c r="H2256">
        <v>2.6</v>
      </c>
      <c r="I2256">
        <v>2.2000000000000002</v>
      </c>
      <c r="K2256" t="s">
        <v>404</v>
      </c>
      <c r="L2256" t="s">
        <v>753</v>
      </c>
      <c r="M2256" t="s">
        <v>398</v>
      </c>
      <c r="N2256" t="s">
        <v>1161</v>
      </c>
      <c r="O2256">
        <v>2</v>
      </c>
      <c r="P2256" t="s">
        <v>306</v>
      </c>
      <c r="Q2256" s="164">
        <v>39825</v>
      </c>
      <c r="R2256" s="164">
        <v>40148</v>
      </c>
      <c r="S2256" s="164">
        <v>40148</v>
      </c>
      <c r="T2256" t="s">
        <v>1162</v>
      </c>
      <c r="V2256" t="s">
        <v>5463</v>
      </c>
      <c r="W2256" t="s">
        <v>5464</v>
      </c>
      <c r="X2256" t="s">
        <v>5462</v>
      </c>
      <c r="Y2256" t="s">
        <v>5463</v>
      </c>
      <c r="Z2256" t="s">
        <v>5484</v>
      </c>
      <c r="AC2256" t="s">
        <v>341</v>
      </c>
      <c r="AD2256" s="176">
        <v>1.3</v>
      </c>
    </row>
    <row r="2257" spans="1:30" x14ac:dyDescent="0.35">
      <c r="A2257" t="s">
        <v>403</v>
      </c>
      <c r="B2257">
        <v>1009</v>
      </c>
      <c r="C2257" t="s">
        <v>5462</v>
      </c>
      <c r="D2257">
        <v>51301</v>
      </c>
      <c r="E2257" t="s">
        <v>5462</v>
      </c>
      <c r="F2257" t="s">
        <v>3812</v>
      </c>
      <c r="H2257">
        <v>2.6</v>
      </c>
      <c r="I2257">
        <v>2.2000000000000002</v>
      </c>
      <c r="K2257" t="s">
        <v>0</v>
      </c>
      <c r="L2257" t="s">
        <v>410</v>
      </c>
      <c r="M2257" t="s">
        <v>398</v>
      </c>
      <c r="N2257" t="s">
        <v>1161</v>
      </c>
      <c r="O2257">
        <v>2</v>
      </c>
      <c r="P2257" t="s">
        <v>306</v>
      </c>
      <c r="Q2257" t="s">
        <v>786</v>
      </c>
      <c r="R2257" s="164">
        <v>34392</v>
      </c>
      <c r="T2257" t="s">
        <v>1162</v>
      </c>
      <c r="V2257" t="s">
        <v>5463</v>
      </c>
      <c r="W2257" t="s">
        <v>5464</v>
      </c>
      <c r="X2257" t="s">
        <v>5462</v>
      </c>
      <c r="Y2257" t="s">
        <v>5463</v>
      </c>
      <c r="Z2257" t="s">
        <v>5485</v>
      </c>
      <c r="AC2257" t="s">
        <v>341</v>
      </c>
      <c r="AD2257" s="176">
        <v>1.3</v>
      </c>
    </row>
    <row r="2258" spans="1:30" x14ac:dyDescent="0.35">
      <c r="A2258" t="s">
        <v>447</v>
      </c>
      <c r="B2258">
        <v>1012</v>
      </c>
      <c r="C2258" t="s">
        <v>5486</v>
      </c>
      <c r="D2258">
        <v>51301</v>
      </c>
      <c r="E2258" t="s">
        <v>5462</v>
      </c>
      <c r="F2258" t="s">
        <v>3812</v>
      </c>
      <c r="H2258">
        <v>2.6</v>
      </c>
      <c r="I2258">
        <v>2.2000000000000002</v>
      </c>
      <c r="K2258" t="s">
        <v>404</v>
      </c>
      <c r="L2258" t="s">
        <v>410</v>
      </c>
      <c r="M2258" t="s">
        <v>398</v>
      </c>
      <c r="N2258" t="s">
        <v>1161</v>
      </c>
      <c r="O2258">
        <v>2</v>
      </c>
      <c r="P2258" t="s">
        <v>306</v>
      </c>
      <c r="Q2258" t="s">
        <v>5487</v>
      </c>
      <c r="R2258" s="164">
        <v>39370</v>
      </c>
      <c r="S2258" s="164">
        <v>42614</v>
      </c>
      <c r="T2258" t="s">
        <v>1162</v>
      </c>
      <c r="V2258" t="s">
        <v>5463</v>
      </c>
      <c r="W2258" t="s">
        <v>5464</v>
      </c>
      <c r="X2258" t="s">
        <v>5462</v>
      </c>
      <c r="Y2258" t="s">
        <v>5463</v>
      </c>
      <c r="Z2258" t="s">
        <v>5488</v>
      </c>
      <c r="AC2258" t="s">
        <v>341</v>
      </c>
      <c r="AD2258" s="176">
        <v>1.3</v>
      </c>
    </row>
    <row r="2259" spans="1:30" x14ac:dyDescent="0.35">
      <c r="A2259" t="s">
        <v>494</v>
      </c>
      <c r="B2259">
        <v>1012</v>
      </c>
      <c r="C2259" t="s">
        <v>5462</v>
      </c>
      <c r="D2259">
        <v>51301</v>
      </c>
      <c r="E2259" t="s">
        <v>5462</v>
      </c>
      <c r="F2259" t="s">
        <v>3812</v>
      </c>
      <c r="H2259">
        <v>2.6</v>
      </c>
      <c r="I2259">
        <v>2.2000000000000002</v>
      </c>
      <c r="K2259" t="s">
        <v>404</v>
      </c>
      <c r="L2259" t="s">
        <v>410</v>
      </c>
      <c r="M2259" t="s">
        <v>398</v>
      </c>
      <c r="N2259" t="s">
        <v>1161</v>
      </c>
      <c r="O2259">
        <v>2</v>
      </c>
      <c r="P2259" t="s">
        <v>306</v>
      </c>
      <c r="Q2259" s="164">
        <v>32151</v>
      </c>
      <c r="R2259" s="164">
        <v>32387</v>
      </c>
      <c r="S2259" s="164">
        <v>32387</v>
      </c>
      <c r="T2259" t="s">
        <v>1162</v>
      </c>
      <c r="V2259" t="s">
        <v>5463</v>
      </c>
      <c r="W2259" t="s">
        <v>5464</v>
      </c>
      <c r="X2259" t="s">
        <v>5462</v>
      </c>
      <c r="Y2259" t="s">
        <v>5463</v>
      </c>
      <c r="Z2259" t="s">
        <v>5489</v>
      </c>
      <c r="AC2259" t="s">
        <v>341</v>
      </c>
      <c r="AD2259" s="176">
        <v>1.3</v>
      </c>
    </row>
    <row r="2260" spans="1:30" x14ac:dyDescent="0.35">
      <c r="A2260" t="s">
        <v>414</v>
      </c>
      <c r="B2260">
        <v>1011</v>
      </c>
      <c r="C2260" t="s">
        <v>5462</v>
      </c>
      <c r="D2260">
        <v>51301</v>
      </c>
      <c r="E2260" t="s">
        <v>5462</v>
      </c>
      <c r="F2260" t="s">
        <v>3812</v>
      </c>
      <c r="H2260">
        <v>2.6</v>
      </c>
      <c r="I2260">
        <v>2.2000000000000002</v>
      </c>
      <c r="K2260" t="s">
        <v>404</v>
      </c>
      <c r="L2260" t="s">
        <v>410</v>
      </c>
      <c r="M2260" t="s">
        <v>398</v>
      </c>
      <c r="N2260" t="s">
        <v>1161</v>
      </c>
      <c r="O2260">
        <v>2</v>
      </c>
      <c r="P2260" t="s">
        <v>306</v>
      </c>
      <c r="Q2260" s="164">
        <v>31415</v>
      </c>
      <c r="R2260" s="164">
        <v>31472</v>
      </c>
      <c r="S2260" s="164">
        <v>31472</v>
      </c>
      <c r="T2260" t="s">
        <v>1162</v>
      </c>
      <c r="V2260" t="s">
        <v>5463</v>
      </c>
      <c r="W2260" t="s">
        <v>5464</v>
      </c>
      <c r="X2260" t="s">
        <v>5462</v>
      </c>
      <c r="Y2260" t="s">
        <v>5463</v>
      </c>
      <c r="Z2260" t="s">
        <v>5490</v>
      </c>
      <c r="AC2260" t="s">
        <v>341</v>
      </c>
      <c r="AD2260" s="176">
        <v>1.3</v>
      </c>
    </row>
    <row r="2261" spans="1:30" x14ac:dyDescent="0.35">
      <c r="A2261" t="s">
        <v>414</v>
      </c>
      <c r="B2261">
        <v>1012</v>
      </c>
      <c r="C2261" t="s">
        <v>5475</v>
      </c>
      <c r="D2261">
        <v>51301</v>
      </c>
      <c r="E2261" t="s">
        <v>5462</v>
      </c>
      <c r="F2261" t="s">
        <v>3812</v>
      </c>
      <c r="H2261">
        <v>2.6</v>
      </c>
      <c r="I2261">
        <v>2.2000000000000002</v>
      </c>
      <c r="K2261" t="s">
        <v>404</v>
      </c>
      <c r="L2261" t="s">
        <v>410</v>
      </c>
      <c r="M2261" t="s">
        <v>398</v>
      </c>
      <c r="N2261" t="s">
        <v>1161</v>
      </c>
      <c r="O2261">
        <v>2</v>
      </c>
      <c r="P2261" t="s">
        <v>306</v>
      </c>
      <c r="Q2261" t="s">
        <v>4368</v>
      </c>
      <c r="R2261" s="164">
        <v>29385</v>
      </c>
      <c r="S2261" s="164">
        <v>29385</v>
      </c>
      <c r="T2261" t="s">
        <v>1162</v>
      </c>
      <c r="V2261" t="s">
        <v>5463</v>
      </c>
      <c r="W2261" t="s">
        <v>5464</v>
      </c>
      <c r="X2261" t="s">
        <v>5462</v>
      </c>
      <c r="Y2261" t="s">
        <v>5463</v>
      </c>
      <c r="Z2261" t="s">
        <v>5491</v>
      </c>
      <c r="AC2261" t="s">
        <v>341</v>
      </c>
      <c r="AD2261" s="176">
        <v>1.3</v>
      </c>
    </row>
    <row r="2262" spans="1:30" x14ac:dyDescent="0.35">
      <c r="A2262" t="s">
        <v>414</v>
      </c>
      <c r="B2262">
        <v>1014</v>
      </c>
      <c r="C2262" t="s">
        <v>5492</v>
      </c>
      <c r="D2262">
        <v>51301</v>
      </c>
      <c r="E2262" t="s">
        <v>5462</v>
      </c>
      <c r="F2262" t="s">
        <v>3812</v>
      </c>
      <c r="H2262">
        <v>2.6</v>
      </c>
      <c r="I2262">
        <v>2.2000000000000002</v>
      </c>
      <c r="K2262" t="s">
        <v>404</v>
      </c>
      <c r="L2262" t="s">
        <v>410</v>
      </c>
      <c r="M2262" t="s">
        <v>398</v>
      </c>
      <c r="N2262" t="s">
        <v>1161</v>
      </c>
      <c r="O2262">
        <v>2</v>
      </c>
      <c r="P2262" t="s">
        <v>306</v>
      </c>
      <c r="Q2262" s="164">
        <v>31415</v>
      </c>
      <c r="R2262" s="164">
        <v>31472</v>
      </c>
      <c r="S2262" s="164">
        <v>31472</v>
      </c>
      <c r="T2262" t="s">
        <v>1162</v>
      </c>
      <c r="V2262" t="s">
        <v>5463</v>
      </c>
      <c r="W2262" t="s">
        <v>5464</v>
      </c>
      <c r="X2262" t="s">
        <v>5462</v>
      </c>
      <c r="Y2262" t="s">
        <v>5463</v>
      </c>
      <c r="Z2262" t="s">
        <v>5493</v>
      </c>
      <c r="AC2262" t="s">
        <v>341</v>
      </c>
      <c r="AD2262" s="176">
        <v>1.3</v>
      </c>
    </row>
    <row r="2263" spans="1:30" x14ac:dyDescent="0.35">
      <c r="A2263" t="s">
        <v>419</v>
      </c>
      <c r="B2263">
        <v>1010</v>
      </c>
      <c r="C2263" t="s">
        <v>5462</v>
      </c>
      <c r="D2263">
        <v>51301</v>
      </c>
      <c r="E2263" t="s">
        <v>5462</v>
      </c>
      <c r="F2263" t="s">
        <v>3812</v>
      </c>
      <c r="H2263">
        <v>2.6</v>
      </c>
      <c r="I2263">
        <v>2.2000000000000002</v>
      </c>
      <c r="K2263" t="s">
        <v>404</v>
      </c>
      <c r="L2263" t="s">
        <v>753</v>
      </c>
      <c r="M2263" t="s">
        <v>398</v>
      </c>
      <c r="N2263" t="s">
        <v>1161</v>
      </c>
      <c r="O2263">
        <v>2</v>
      </c>
      <c r="P2263" t="s">
        <v>306</v>
      </c>
      <c r="Q2263" s="164">
        <v>35804</v>
      </c>
      <c r="R2263" s="164">
        <v>36039</v>
      </c>
      <c r="S2263" s="164">
        <v>36039</v>
      </c>
      <c r="T2263" t="s">
        <v>1162</v>
      </c>
      <c r="V2263" t="s">
        <v>5463</v>
      </c>
      <c r="W2263" t="s">
        <v>5464</v>
      </c>
      <c r="X2263" t="s">
        <v>5462</v>
      </c>
      <c r="Y2263" t="s">
        <v>5463</v>
      </c>
      <c r="Z2263" t="s">
        <v>5494</v>
      </c>
      <c r="AC2263" t="s">
        <v>341</v>
      </c>
      <c r="AD2263" s="176">
        <v>1.3</v>
      </c>
    </row>
    <row r="2264" spans="1:30" x14ac:dyDescent="0.35">
      <c r="A2264" t="s">
        <v>314</v>
      </c>
      <c r="B2264">
        <v>1004</v>
      </c>
      <c r="C2264" t="s">
        <v>5495</v>
      </c>
      <c r="D2264">
        <v>51301</v>
      </c>
      <c r="E2264" t="s">
        <v>5462</v>
      </c>
      <c r="F2264" t="s">
        <v>3812</v>
      </c>
      <c r="H2264">
        <v>2.6</v>
      </c>
      <c r="I2264">
        <v>2.2000000000000002</v>
      </c>
      <c r="K2264" t="s">
        <v>404</v>
      </c>
      <c r="L2264" t="s">
        <v>410</v>
      </c>
      <c r="M2264" t="s">
        <v>398</v>
      </c>
      <c r="N2264" t="s">
        <v>1161</v>
      </c>
      <c r="O2264">
        <v>2</v>
      </c>
      <c r="P2264" t="s">
        <v>306</v>
      </c>
      <c r="Q2264" t="s">
        <v>1154</v>
      </c>
      <c r="R2264" s="164">
        <v>39189</v>
      </c>
      <c r="S2264" s="164">
        <v>39189</v>
      </c>
      <c r="T2264" t="s">
        <v>1162</v>
      </c>
      <c r="V2264" t="s">
        <v>5463</v>
      </c>
      <c r="W2264" t="s">
        <v>5464</v>
      </c>
      <c r="X2264" t="s">
        <v>5462</v>
      </c>
      <c r="Y2264" t="s">
        <v>5463</v>
      </c>
      <c r="Z2264" t="s">
        <v>5496</v>
      </c>
      <c r="AC2264" t="s">
        <v>341</v>
      </c>
      <c r="AD2264" s="176">
        <v>1.3</v>
      </c>
    </row>
    <row r="2265" spans="1:30" x14ac:dyDescent="0.35">
      <c r="A2265" t="s">
        <v>711</v>
      </c>
      <c r="B2265">
        <v>1013</v>
      </c>
      <c r="C2265" t="s">
        <v>5482</v>
      </c>
      <c r="D2265">
        <v>51301</v>
      </c>
      <c r="E2265" t="s">
        <v>5462</v>
      </c>
      <c r="F2265" t="s">
        <v>3812</v>
      </c>
      <c r="H2265">
        <v>2.6</v>
      </c>
      <c r="I2265">
        <v>2.2000000000000002</v>
      </c>
      <c r="K2265" t="s">
        <v>404</v>
      </c>
      <c r="L2265" t="s">
        <v>410</v>
      </c>
      <c r="M2265" t="s">
        <v>398</v>
      </c>
      <c r="N2265" t="s">
        <v>1161</v>
      </c>
      <c r="O2265">
        <v>2</v>
      </c>
      <c r="P2265" t="s">
        <v>306</v>
      </c>
      <c r="Q2265" t="s">
        <v>2038</v>
      </c>
      <c r="R2265" s="164">
        <v>39188</v>
      </c>
      <c r="S2265" s="164">
        <v>39188</v>
      </c>
      <c r="T2265" t="s">
        <v>1162</v>
      </c>
      <c r="V2265" t="s">
        <v>5463</v>
      </c>
      <c r="W2265" t="s">
        <v>5464</v>
      </c>
      <c r="X2265" t="s">
        <v>5462</v>
      </c>
      <c r="Y2265" t="s">
        <v>5463</v>
      </c>
      <c r="Z2265" t="s">
        <v>5497</v>
      </c>
      <c r="AC2265" t="s">
        <v>341</v>
      </c>
      <c r="AD2265" s="176">
        <v>1.3</v>
      </c>
    </row>
    <row r="2266" spans="1:30" x14ac:dyDescent="0.35">
      <c r="A2266" t="s">
        <v>499</v>
      </c>
      <c r="B2266">
        <v>1074</v>
      </c>
      <c r="C2266" t="s">
        <v>5498</v>
      </c>
      <c r="D2266">
        <v>51301</v>
      </c>
      <c r="E2266" t="s">
        <v>5462</v>
      </c>
      <c r="F2266" t="s">
        <v>3812</v>
      </c>
      <c r="H2266">
        <v>2.6</v>
      </c>
      <c r="I2266">
        <v>2.2000000000000002</v>
      </c>
      <c r="K2266" t="s">
        <v>404</v>
      </c>
      <c r="L2266" t="s">
        <v>753</v>
      </c>
      <c r="M2266" t="s">
        <v>398</v>
      </c>
      <c r="N2266" t="s">
        <v>1161</v>
      </c>
      <c r="O2266">
        <v>2</v>
      </c>
      <c r="P2266" t="s">
        <v>306</v>
      </c>
      <c r="Q2266" s="164">
        <v>29716</v>
      </c>
      <c r="R2266" s="164">
        <v>29864</v>
      </c>
      <c r="S2266" s="164">
        <v>32874</v>
      </c>
      <c r="T2266" t="s">
        <v>1162</v>
      </c>
      <c r="V2266" t="s">
        <v>5463</v>
      </c>
      <c r="W2266" t="s">
        <v>5464</v>
      </c>
      <c r="X2266" t="s">
        <v>5462</v>
      </c>
      <c r="Y2266" t="s">
        <v>5463</v>
      </c>
      <c r="Z2266" t="s">
        <v>5499</v>
      </c>
      <c r="AC2266" t="s">
        <v>341</v>
      </c>
      <c r="AD2266" s="176">
        <v>1.3</v>
      </c>
    </row>
    <row r="2267" spans="1:30" x14ac:dyDescent="0.35">
      <c r="A2267" t="s">
        <v>566</v>
      </c>
      <c r="B2267">
        <v>1037</v>
      </c>
      <c r="C2267" t="s">
        <v>5498</v>
      </c>
      <c r="D2267">
        <v>51301</v>
      </c>
      <c r="E2267" t="s">
        <v>5462</v>
      </c>
      <c r="F2267" t="s">
        <v>3812</v>
      </c>
      <c r="H2267">
        <v>2.6</v>
      </c>
      <c r="I2267">
        <v>2.2000000000000002</v>
      </c>
      <c r="K2267" t="s">
        <v>404</v>
      </c>
      <c r="L2267" t="s">
        <v>410</v>
      </c>
      <c r="M2267" t="s">
        <v>398</v>
      </c>
      <c r="N2267" t="s">
        <v>1161</v>
      </c>
      <c r="O2267">
        <v>2</v>
      </c>
      <c r="P2267" t="s">
        <v>306</v>
      </c>
      <c r="Q2267" t="s">
        <v>4428</v>
      </c>
      <c r="R2267" s="164">
        <v>37243</v>
      </c>
      <c r="S2267" s="164">
        <v>37347</v>
      </c>
      <c r="T2267" t="s">
        <v>1162</v>
      </c>
      <c r="V2267" t="s">
        <v>5463</v>
      </c>
      <c r="W2267" t="s">
        <v>5464</v>
      </c>
      <c r="X2267" t="s">
        <v>5462</v>
      </c>
      <c r="Y2267" t="s">
        <v>5463</v>
      </c>
      <c r="Z2267" t="s">
        <v>5500</v>
      </c>
      <c r="AC2267" t="s">
        <v>341</v>
      </c>
      <c r="AD2267" s="176">
        <v>1.3</v>
      </c>
    </row>
    <row r="2268" spans="1:30" x14ac:dyDescent="0.35">
      <c r="A2268" t="s">
        <v>291</v>
      </c>
      <c r="B2268">
        <v>1106</v>
      </c>
      <c r="C2268" t="s">
        <v>5461</v>
      </c>
      <c r="D2268">
        <v>51302</v>
      </c>
      <c r="E2268" t="s">
        <v>5501</v>
      </c>
      <c r="F2268" t="s">
        <v>3812</v>
      </c>
      <c r="H2268">
        <v>2.6</v>
      </c>
      <c r="I2268">
        <v>2.2000000000000002</v>
      </c>
      <c r="K2268" t="s">
        <v>296</v>
      </c>
      <c r="L2268" t="s">
        <v>753</v>
      </c>
      <c r="M2268" t="s">
        <v>398</v>
      </c>
      <c r="N2268" t="s">
        <v>1161</v>
      </c>
      <c r="O2268">
        <v>2</v>
      </c>
      <c r="P2268" t="s">
        <v>1</v>
      </c>
      <c r="Q2268" s="164">
        <v>36534</v>
      </c>
      <c r="R2268" s="164">
        <v>36770</v>
      </c>
      <c r="T2268" t="s">
        <v>5502</v>
      </c>
      <c r="V2268" t="s">
        <v>5503</v>
      </c>
      <c r="W2268" t="s">
        <v>5504</v>
      </c>
      <c r="X2268" t="s">
        <v>5501</v>
      </c>
      <c r="Y2268" t="s">
        <v>5503</v>
      </c>
      <c r="Z2268" t="s">
        <v>5505</v>
      </c>
      <c r="AC2268" t="s">
        <v>338</v>
      </c>
      <c r="AD2268" s="176">
        <v>1.3</v>
      </c>
    </row>
    <row r="2269" spans="1:30" x14ac:dyDescent="0.35">
      <c r="A2269" t="s">
        <v>309</v>
      </c>
      <c r="B2269">
        <v>1184</v>
      </c>
      <c r="C2269" t="s">
        <v>5501</v>
      </c>
      <c r="D2269">
        <v>51302</v>
      </c>
      <c r="E2269" t="s">
        <v>5501</v>
      </c>
      <c r="F2269" t="s">
        <v>3812</v>
      </c>
      <c r="H2269">
        <v>2.6</v>
      </c>
      <c r="I2269">
        <v>2.2000000000000002</v>
      </c>
      <c r="K2269" t="s">
        <v>296</v>
      </c>
      <c r="L2269" t="s">
        <v>753</v>
      </c>
      <c r="M2269" t="s">
        <v>398</v>
      </c>
      <c r="N2269" t="s">
        <v>1161</v>
      </c>
      <c r="O2269">
        <v>2</v>
      </c>
      <c r="P2269" t="s">
        <v>306</v>
      </c>
      <c r="Q2269" t="s">
        <v>5506</v>
      </c>
      <c r="R2269" s="164">
        <v>40544</v>
      </c>
      <c r="T2269" t="s">
        <v>5502</v>
      </c>
      <c r="V2269" t="s">
        <v>5503</v>
      </c>
      <c r="W2269" t="s">
        <v>5504</v>
      </c>
      <c r="X2269" t="s">
        <v>5501</v>
      </c>
      <c r="Y2269" t="s">
        <v>5503</v>
      </c>
      <c r="Z2269" t="s">
        <v>5507</v>
      </c>
      <c r="AC2269" t="s">
        <v>341</v>
      </c>
      <c r="AD2269" s="176">
        <v>1.3</v>
      </c>
    </row>
    <row r="2270" spans="1:30" x14ac:dyDescent="0.35">
      <c r="A2270" t="s">
        <v>584</v>
      </c>
      <c r="B2270">
        <v>1266</v>
      </c>
      <c r="C2270" t="s">
        <v>5501</v>
      </c>
      <c r="D2270">
        <v>51302</v>
      </c>
      <c r="E2270" t="s">
        <v>5501</v>
      </c>
      <c r="F2270" t="s">
        <v>3812</v>
      </c>
      <c r="H2270">
        <v>2.6</v>
      </c>
      <c r="I2270">
        <v>2.2000000000000002</v>
      </c>
      <c r="K2270" t="s">
        <v>404</v>
      </c>
      <c r="L2270" t="s">
        <v>753</v>
      </c>
      <c r="M2270" t="s">
        <v>398</v>
      </c>
      <c r="N2270" t="s">
        <v>1161</v>
      </c>
      <c r="O2270">
        <v>2</v>
      </c>
      <c r="P2270" t="s">
        <v>306</v>
      </c>
      <c r="Q2270" s="164">
        <v>36534</v>
      </c>
      <c r="R2270" s="164">
        <v>36770</v>
      </c>
      <c r="S2270" s="164">
        <v>40787</v>
      </c>
      <c r="T2270" t="s">
        <v>5502</v>
      </c>
      <c r="V2270" t="s">
        <v>5503</v>
      </c>
      <c r="W2270" t="s">
        <v>5504</v>
      </c>
      <c r="X2270" t="s">
        <v>5501</v>
      </c>
      <c r="Y2270" t="s">
        <v>5503</v>
      </c>
      <c r="Z2270" t="s">
        <v>5508</v>
      </c>
      <c r="AC2270" t="s">
        <v>341</v>
      </c>
      <c r="AD2270" s="176">
        <v>1.3</v>
      </c>
    </row>
    <row r="2271" spans="1:30" x14ac:dyDescent="0.35">
      <c r="A2271" t="s">
        <v>434</v>
      </c>
      <c r="B2271">
        <v>1135</v>
      </c>
      <c r="C2271" t="s">
        <v>5501</v>
      </c>
      <c r="D2271">
        <v>51302</v>
      </c>
      <c r="E2271" t="s">
        <v>5501</v>
      </c>
      <c r="F2271" t="s">
        <v>3812</v>
      </c>
      <c r="H2271">
        <v>2.6</v>
      </c>
      <c r="I2271">
        <v>2.2000000000000002</v>
      </c>
      <c r="K2271" t="s">
        <v>296</v>
      </c>
      <c r="L2271" t="s">
        <v>753</v>
      </c>
      <c r="M2271" t="s">
        <v>398</v>
      </c>
      <c r="N2271" t="s">
        <v>1161</v>
      </c>
      <c r="O2271">
        <v>2</v>
      </c>
      <c r="P2271" t="s">
        <v>306</v>
      </c>
      <c r="Q2271" s="164">
        <v>40917</v>
      </c>
      <c r="R2271" s="164">
        <v>41153</v>
      </c>
      <c r="T2271" t="s">
        <v>5502</v>
      </c>
      <c r="V2271" t="s">
        <v>5503</v>
      </c>
      <c r="W2271" t="s">
        <v>5504</v>
      </c>
      <c r="X2271" t="s">
        <v>5501</v>
      </c>
      <c r="Y2271" t="s">
        <v>5503</v>
      </c>
      <c r="Z2271" t="s">
        <v>5509</v>
      </c>
      <c r="AC2271" t="s">
        <v>341</v>
      </c>
      <c r="AD2271" s="176">
        <v>1.3</v>
      </c>
    </row>
    <row r="2272" spans="1:30" x14ac:dyDescent="0.35">
      <c r="A2272" t="s">
        <v>314</v>
      </c>
      <c r="B2272">
        <v>1221</v>
      </c>
      <c r="C2272" t="s">
        <v>5501</v>
      </c>
      <c r="D2272">
        <v>51302</v>
      </c>
      <c r="E2272" t="s">
        <v>5501</v>
      </c>
      <c r="F2272" t="s">
        <v>3812</v>
      </c>
      <c r="H2272">
        <v>2.6</v>
      </c>
      <c r="I2272">
        <v>2.2000000000000002</v>
      </c>
      <c r="K2272" t="s">
        <v>296</v>
      </c>
      <c r="L2272" t="s">
        <v>753</v>
      </c>
      <c r="M2272" t="s">
        <v>398</v>
      </c>
      <c r="N2272" t="s">
        <v>1161</v>
      </c>
      <c r="O2272">
        <v>2</v>
      </c>
      <c r="P2272" t="s">
        <v>306</v>
      </c>
      <c r="Q2272" s="164">
        <v>36534</v>
      </c>
      <c r="R2272" s="164">
        <v>36770</v>
      </c>
      <c r="T2272" t="s">
        <v>5502</v>
      </c>
      <c r="V2272" t="s">
        <v>5503</v>
      </c>
      <c r="W2272" t="s">
        <v>5504</v>
      </c>
      <c r="X2272" t="s">
        <v>5501</v>
      </c>
      <c r="Y2272" t="s">
        <v>5503</v>
      </c>
      <c r="Z2272" t="s">
        <v>5510</v>
      </c>
      <c r="AC2272" t="s">
        <v>341</v>
      </c>
      <c r="AD2272" s="176">
        <v>1.3</v>
      </c>
    </row>
    <row r="2273" spans="1:30" x14ac:dyDescent="0.35">
      <c r="A2273" t="s">
        <v>711</v>
      </c>
      <c r="B2273">
        <v>1196</v>
      </c>
      <c r="C2273" t="s">
        <v>5501</v>
      </c>
      <c r="D2273">
        <v>51302</v>
      </c>
      <c r="E2273" t="s">
        <v>5501</v>
      </c>
      <c r="F2273" t="s">
        <v>3812</v>
      </c>
      <c r="H2273">
        <v>2.6</v>
      </c>
      <c r="I2273">
        <v>2.2000000000000002</v>
      </c>
      <c r="K2273" t="s">
        <v>296</v>
      </c>
      <c r="L2273" t="s">
        <v>753</v>
      </c>
      <c r="M2273" t="s">
        <v>398</v>
      </c>
      <c r="N2273" t="s">
        <v>1161</v>
      </c>
      <c r="O2273">
        <v>2</v>
      </c>
      <c r="P2273" t="s">
        <v>306</v>
      </c>
      <c r="Q2273" s="164">
        <v>36534</v>
      </c>
      <c r="R2273" s="164">
        <v>36770</v>
      </c>
      <c r="T2273" t="s">
        <v>5502</v>
      </c>
      <c r="V2273" t="s">
        <v>5503</v>
      </c>
      <c r="W2273" t="s">
        <v>5504</v>
      </c>
      <c r="X2273" t="s">
        <v>5501</v>
      </c>
      <c r="Y2273" t="s">
        <v>5503</v>
      </c>
      <c r="Z2273" t="s">
        <v>5511</v>
      </c>
      <c r="AC2273" t="s">
        <v>341</v>
      </c>
      <c r="AD2273" s="176">
        <v>1.3</v>
      </c>
    </row>
    <row r="2274" spans="1:30" x14ac:dyDescent="0.35">
      <c r="A2274" t="s">
        <v>317</v>
      </c>
      <c r="B2274">
        <v>1147</v>
      </c>
      <c r="C2274" t="s">
        <v>5512</v>
      </c>
      <c r="D2274">
        <v>51304</v>
      </c>
      <c r="E2274" t="s">
        <v>5513</v>
      </c>
      <c r="F2274" t="s">
        <v>3812</v>
      </c>
      <c r="H2274">
        <v>2.6</v>
      </c>
      <c r="I2274">
        <v>2.2999999999999998</v>
      </c>
      <c r="K2274" t="s">
        <v>296</v>
      </c>
      <c r="L2274" t="s">
        <v>753</v>
      </c>
      <c r="M2274" t="s">
        <v>398</v>
      </c>
      <c r="N2274" t="s">
        <v>1161</v>
      </c>
      <c r="O2274">
        <v>2</v>
      </c>
      <c r="P2274" t="s">
        <v>306</v>
      </c>
      <c r="Q2274" s="164">
        <v>37202</v>
      </c>
      <c r="R2274" s="164">
        <v>37135</v>
      </c>
      <c r="T2274" t="s">
        <v>352</v>
      </c>
      <c r="V2274" t="s">
        <v>5514</v>
      </c>
      <c r="W2274" t="s">
        <v>5515</v>
      </c>
      <c r="X2274" t="s">
        <v>5513</v>
      </c>
      <c r="Y2274" t="s">
        <v>5514</v>
      </c>
      <c r="Z2274" t="s">
        <v>5516</v>
      </c>
      <c r="AC2274" t="s">
        <v>341</v>
      </c>
      <c r="AD2274" s="176">
        <v>1.3</v>
      </c>
    </row>
    <row r="2275" spans="1:30" x14ac:dyDescent="0.35">
      <c r="A2275" t="s">
        <v>317</v>
      </c>
      <c r="B2275">
        <v>1227</v>
      </c>
      <c r="C2275" t="s">
        <v>5517</v>
      </c>
      <c r="D2275">
        <v>51304</v>
      </c>
      <c r="E2275" t="s">
        <v>5513</v>
      </c>
      <c r="F2275" t="s">
        <v>3812</v>
      </c>
      <c r="G2275" s="163">
        <v>3022.52</v>
      </c>
      <c r="H2275">
        <v>2.6</v>
      </c>
      <c r="I2275">
        <v>2.2999999999999998</v>
      </c>
      <c r="J2275" t="s">
        <v>1</v>
      </c>
      <c r="K2275" t="s">
        <v>296</v>
      </c>
      <c r="L2275" t="s">
        <v>753</v>
      </c>
      <c r="M2275" t="s">
        <v>398</v>
      </c>
      <c r="N2275" t="s">
        <v>1161</v>
      </c>
      <c r="O2275">
        <v>2</v>
      </c>
      <c r="P2275" t="s">
        <v>306</v>
      </c>
      <c r="Q2275" t="s">
        <v>5518</v>
      </c>
      <c r="R2275" s="164">
        <v>43344</v>
      </c>
      <c r="T2275" t="s">
        <v>352</v>
      </c>
      <c r="V2275" t="s">
        <v>5514</v>
      </c>
      <c r="W2275" t="s">
        <v>5515</v>
      </c>
      <c r="X2275" t="s">
        <v>5513</v>
      </c>
      <c r="Y2275" t="s">
        <v>5514</v>
      </c>
      <c r="Z2275" t="s">
        <v>5519</v>
      </c>
      <c r="AA2275" t="s">
        <v>1</v>
      </c>
      <c r="AB2275" s="164">
        <v>42914</v>
      </c>
      <c r="AC2275" t="s">
        <v>341</v>
      </c>
      <c r="AD2275" s="176">
        <v>1.3</v>
      </c>
    </row>
    <row r="2276" spans="1:30" x14ac:dyDescent="0.35">
      <c r="A2276" t="s">
        <v>408</v>
      </c>
      <c r="B2276">
        <v>1181</v>
      </c>
      <c r="C2276" t="s">
        <v>5520</v>
      </c>
      <c r="D2276">
        <v>51304</v>
      </c>
      <c r="E2276" t="s">
        <v>5513</v>
      </c>
      <c r="F2276" t="s">
        <v>3812</v>
      </c>
      <c r="H2276">
        <v>2.6</v>
      </c>
      <c r="I2276">
        <v>2.2999999999999998</v>
      </c>
      <c r="K2276" t="s">
        <v>296</v>
      </c>
      <c r="L2276" t="s">
        <v>753</v>
      </c>
      <c r="M2276" t="s">
        <v>398</v>
      </c>
      <c r="N2276" t="s">
        <v>1161</v>
      </c>
      <c r="O2276">
        <v>2</v>
      </c>
      <c r="P2276" t="s">
        <v>306</v>
      </c>
      <c r="Q2276" s="164">
        <v>36534</v>
      </c>
      <c r="R2276" s="164">
        <v>36770</v>
      </c>
      <c r="T2276" t="s">
        <v>352</v>
      </c>
      <c r="V2276" t="s">
        <v>5514</v>
      </c>
      <c r="W2276" t="s">
        <v>5515</v>
      </c>
      <c r="X2276" t="s">
        <v>5513</v>
      </c>
      <c r="Y2276" t="s">
        <v>5514</v>
      </c>
      <c r="Z2276" t="s">
        <v>5521</v>
      </c>
      <c r="AC2276" t="s">
        <v>341</v>
      </c>
      <c r="AD2276" s="176">
        <v>1.3</v>
      </c>
    </row>
    <row r="2277" spans="1:30" x14ac:dyDescent="0.35">
      <c r="A2277" t="s">
        <v>324</v>
      </c>
      <c r="B2277">
        <v>1176</v>
      </c>
      <c r="C2277" t="s">
        <v>5512</v>
      </c>
      <c r="D2277">
        <v>51304</v>
      </c>
      <c r="E2277" t="s">
        <v>5513</v>
      </c>
      <c r="F2277" t="s">
        <v>3812</v>
      </c>
      <c r="H2277">
        <v>2.6</v>
      </c>
      <c r="I2277">
        <v>2.2999999999999998</v>
      </c>
      <c r="K2277" t="s">
        <v>296</v>
      </c>
      <c r="L2277" t="s">
        <v>753</v>
      </c>
      <c r="M2277" t="s">
        <v>398</v>
      </c>
      <c r="N2277" t="s">
        <v>1161</v>
      </c>
      <c r="O2277">
        <v>2</v>
      </c>
      <c r="P2277" t="s">
        <v>306</v>
      </c>
      <c r="Q2277" t="s">
        <v>3354</v>
      </c>
      <c r="R2277" s="164">
        <v>38961</v>
      </c>
      <c r="T2277" t="s">
        <v>352</v>
      </c>
      <c r="V2277" t="s">
        <v>5514</v>
      </c>
      <c r="W2277" t="s">
        <v>5515</v>
      </c>
      <c r="X2277" t="s">
        <v>5513</v>
      </c>
      <c r="Y2277" t="s">
        <v>5514</v>
      </c>
      <c r="Z2277" t="s">
        <v>5522</v>
      </c>
      <c r="AC2277" t="s">
        <v>341</v>
      </c>
      <c r="AD2277" s="176">
        <v>1.3</v>
      </c>
    </row>
    <row r="2278" spans="1:30" x14ac:dyDescent="0.35">
      <c r="A2278" t="s">
        <v>476</v>
      </c>
      <c r="B2278">
        <v>1398</v>
      </c>
      <c r="C2278" t="s">
        <v>5513</v>
      </c>
      <c r="D2278">
        <v>51304</v>
      </c>
      <c r="E2278" t="s">
        <v>5513</v>
      </c>
      <c r="F2278" t="s">
        <v>3812</v>
      </c>
      <c r="G2278" s="163">
        <v>2720.52</v>
      </c>
      <c r="H2278">
        <v>2.6</v>
      </c>
      <c r="I2278">
        <v>2.2999999999999998</v>
      </c>
      <c r="J2278" t="s">
        <v>1</v>
      </c>
      <c r="K2278" t="s">
        <v>296</v>
      </c>
      <c r="L2278" t="s">
        <v>753</v>
      </c>
      <c r="M2278" t="s">
        <v>398</v>
      </c>
      <c r="N2278" t="s">
        <v>1161</v>
      </c>
      <c r="O2278">
        <v>2</v>
      </c>
      <c r="P2278" t="s">
        <v>306</v>
      </c>
      <c r="Q2278" t="s">
        <v>5523</v>
      </c>
      <c r="R2278" s="164">
        <v>45536</v>
      </c>
      <c r="T2278" t="s">
        <v>352</v>
      </c>
      <c r="V2278" t="s">
        <v>5514</v>
      </c>
      <c r="W2278" t="s">
        <v>5515</v>
      </c>
      <c r="X2278" t="s">
        <v>5513</v>
      </c>
      <c r="Y2278" t="s">
        <v>5514</v>
      </c>
      <c r="Z2278" t="s">
        <v>5524</v>
      </c>
      <c r="AA2278" t="s">
        <v>295</v>
      </c>
      <c r="AB2278" s="164">
        <v>45211</v>
      </c>
      <c r="AC2278" t="s">
        <v>341</v>
      </c>
      <c r="AD2278" s="176">
        <v>1.3</v>
      </c>
    </row>
    <row r="2279" spans="1:30" x14ac:dyDescent="0.35">
      <c r="A2279" t="s">
        <v>482</v>
      </c>
      <c r="B2279">
        <v>1272</v>
      </c>
      <c r="C2279" t="s">
        <v>5525</v>
      </c>
      <c r="D2279">
        <v>51304</v>
      </c>
      <c r="E2279" t="s">
        <v>5513</v>
      </c>
      <c r="F2279" t="s">
        <v>3812</v>
      </c>
      <c r="G2279" s="163">
        <v>3493.34</v>
      </c>
      <c r="H2279">
        <v>2.6</v>
      </c>
      <c r="I2279">
        <v>2.2999999999999998</v>
      </c>
      <c r="J2279" t="s">
        <v>1</v>
      </c>
      <c r="K2279" t="s">
        <v>296</v>
      </c>
      <c r="L2279" t="s">
        <v>753</v>
      </c>
      <c r="M2279" t="s">
        <v>398</v>
      </c>
      <c r="N2279" t="s">
        <v>1161</v>
      </c>
      <c r="O2279">
        <v>2</v>
      </c>
      <c r="P2279" t="s">
        <v>306</v>
      </c>
      <c r="Q2279" t="s">
        <v>5526</v>
      </c>
      <c r="R2279" s="164">
        <v>42979</v>
      </c>
      <c r="T2279" t="s">
        <v>352</v>
      </c>
      <c r="V2279" t="s">
        <v>5514</v>
      </c>
      <c r="W2279" t="s">
        <v>5515</v>
      </c>
      <c r="X2279" t="s">
        <v>5513</v>
      </c>
      <c r="Y2279" t="s">
        <v>5514</v>
      </c>
      <c r="Z2279" t="s">
        <v>5527</v>
      </c>
      <c r="AA2279" t="s">
        <v>1</v>
      </c>
      <c r="AB2279" s="164">
        <v>42569</v>
      </c>
      <c r="AC2279" t="s">
        <v>341</v>
      </c>
      <c r="AD2279" s="176">
        <v>1.3</v>
      </c>
    </row>
    <row r="2280" spans="1:30" x14ac:dyDescent="0.35">
      <c r="A2280" t="s">
        <v>584</v>
      </c>
      <c r="B2280">
        <v>1349</v>
      </c>
      <c r="C2280" t="s">
        <v>5513</v>
      </c>
      <c r="D2280">
        <v>51304</v>
      </c>
      <c r="E2280" t="s">
        <v>5513</v>
      </c>
      <c r="F2280" t="s">
        <v>3812</v>
      </c>
      <c r="H2280">
        <v>2.6</v>
      </c>
      <c r="I2280">
        <v>2.2999999999999998</v>
      </c>
      <c r="K2280" t="s">
        <v>296</v>
      </c>
      <c r="L2280" t="s">
        <v>753</v>
      </c>
      <c r="M2280" t="s">
        <v>398</v>
      </c>
      <c r="N2280" t="s">
        <v>1161</v>
      </c>
      <c r="O2280">
        <v>2</v>
      </c>
      <c r="P2280" t="s">
        <v>306</v>
      </c>
      <c r="Q2280" t="s">
        <v>885</v>
      </c>
      <c r="R2280" s="164">
        <v>42248</v>
      </c>
      <c r="T2280" t="s">
        <v>352</v>
      </c>
      <c r="V2280" t="s">
        <v>5514</v>
      </c>
      <c r="W2280" t="s">
        <v>5515</v>
      </c>
      <c r="X2280" t="s">
        <v>5513</v>
      </c>
      <c r="Y2280" t="s">
        <v>5514</v>
      </c>
      <c r="Z2280" t="s">
        <v>5528</v>
      </c>
      <c r="AC2280" t="s">
        <v>341</v>
      </c>
      <c r="AD2280" s="176">
        <v>1.3</v>
      </c>
    </row>
    <row r="2281" spans="1:30" x14ac:dyDescent="0.35">
      <c r="A2281" t="s">
        <v>403</v>
      </c>
      <c r="B2281">
        <v>1103</v>
      </c>
      <c r="C2281" t="s">
        <v>5513</v>
      </c>
      <c r="D2281">
        <v>51304</v>
      </c>
      <c r="E2281" t="s">
        <v>5513</v>
      </c>
      <c r="F2281" t="s">
        <v>3812</v>
      </c>
      <c r="H2281">
        <v>2.6</v>
      </c>
      <c r="I2281">
        <v>2.2999999999999998</v>
      </c>
      <c r="K2281" t="s">
        <v>296</v>
      </c>
      <c r="L2281" t="s">
        <v>753</v>
      </c>
      <c r="M2281" t="s">
        <v>398</v>
      </c>
      <c r="N2281" t="s">
        <v>1161</v>
      </c>
      <c r="O2281">
        <v>2</v>
      </c>
      <c r="P2281" t="s">
        <v>306</v>
      </c>
      <c r="Q2281" s="164">
        <v>36534</v>
      </c>
      <c r="R2281" s="164">
        <v>36770</v>
      </c>
      <c r="T2281" t="s">
        <v>352</v>
      </c>
      <c r="V2281" t="s">
        <v>5514</v>
      </c>
      <c r="W2281" t="s">
        <v>5515</v>
      </c>
      <c r="X2281" t="s">
        <v>5513</v>
      </c>
      <c r="Y2281" t="s">
        <v>5514</v>
      </c>
      <c r="Z2281" t="s">
        <v>5529</v>
      </c>
      <c r="AA2281" t="s">
        <v>1</v>
      </c>
      <c r="AC2281" t="s">
        <v>341</v>
      </c>
      <c r="AD2281" s="176">
        <v>1.3</v>
      </c>
    </row>
    <row r="2282" spans="1:30" x14ac:dyDescent="0.35">
      <c r="A2282" t="s">
        <v>447</v>
      </c>
      <c r="B2282">
        <v>1197</v>
      </c>
      <c r="C2282" t="s">
        <v>5512</v>
      </c>
      <c r="D2282">
        <v>51304</v>
      </c>
      <c r="E2282" t="s">
        <v>5513</v>
      </c>
      <c r="F2282" t="s">
        <v>3812</v>
      </c>
      <c r="H2282">
        <v>2.6</v>
      </c>
      <c r="I2282">
        <v>2.2999999999999998</v>
      </c>
      <c r="K2282" t="s">
        <v>296</v>
      </c>
      <c r="L2282" t="s">
        <v>753</v>
      </c>
      <c r="M2282" t="s">
        <v>398</v>
      </c>
      <c r="N2282" t="s">
        <v>1161</v>
      </c>
      <c r="O2282">
        <v>2</v>
      </c>
      <c r="P2282" t="s">
        <v>306</v>
      </c>
      <c r="Q2282" s="164">
        <v>38023</v>
      </c>
      <c r="R2282" s="164">
        <v>38231</v>
      </c>
      <c r="T2282" t="s">
        <v>352</v>
      </c>
      <c r="V2282" t="s">
        <v>5514</v>
      </c>
      <c r="W2282" t="s">
        <v>5515</v>
      </c>
      <c r="X2282" t="s">
        <v>5513</v>
      </c>
      <c r="Y2282" t="s">
        <v>5514</v>
      </c>
      <c r="Z2282" t="s">
        <v>5530</v>
      </c>
      <c r="AC2282" t="s">
        <v>341</v>
      </c>
      <c r="AD2282" s="176">
        <v>1.3</v>
      </c>
    </row>
    <row r="2283" spans="1:30" x14ac:dyDescent="0.35">
      <c r="A2283" t="s">
        <v>454</v>
      </c>
      <c r="B2283">
        <v>1352</v>
      </c>
      <c r="C2283" t="s">
        <v>1208</v>
      </c>
      <c r="D2283">
        <v>51407</v>
      </c>
      <c r="E2283" t="s">
        <v>1208</v>
      </c>
      <c r="F2283" t="s">
        <v>3812</v>
      </c>
      <c r="H2283">
        <v>1.9</v>
      </c>
      <c r="I2283">
        <v>2.5</v>
      </c>
      <c r="K2283" t="s">
        <v>296</v>
      </c>
      <c r="L2283" t="s">
        <v>753</v>
      </c>
      <c r="M2283" t="s">
        <v>398</v>
      </c>
      <c r="N2283" t="s">
        <v>1168</v>
      </c>
      <c r="O2283">
        <v>2.5</v>
      </c>
      <c r="P2283" t="s">
        <v>306</v>
      </c>
      <c r="Q2283" t="s">
        <v>782</v>
      </c>
      <c r="R2283" s="164">
        <v>37500</v>
      </c>
      <c r="T2283" t="s">
        <v>1210</v>
      </c>
      <c r="V2283" t="s">
        <v>1211</v>
      </c>
      <c r="W2283" t="s">
        <v>5531</v>
      </c>
      <c r="X2283" t="s">
        <v>5532</v>
      </c>
      <c r="Y2283" t="s">
        <v>5533</v>
      </c>
      <c r="Z2283" t="s">
        <v>5534</v>
      </c>
      <c r="AC2283" t="s">
        <v>357</v>
      </c>
      <c r="AD2283" s="176">
        <v>1.6</v>
      </c>
    </row>
    <row r="2284" spans="1:30" x14ac:dyDescent="0.35">
      <c r="A2284" t="s">
        <v>291</v>
      </c>
      <c r="B2284">
        <v>1110</v>
      </c>
      <c r="C2284" t="s">
        <v>1211</v>
      </c>
      <c r="D2284">
        <v>51407</v>
      </c>
      <c r="E2284" t="s">
        <v>1208</v>
      </c>
      <c r="F2284" t="s">
        <v>3812</v>
      </c>
      <c r="H2284">
        <v>1.9</v>
      </c>
      <c r="I2284">
        <v>2.5</v>
      </c>
      <c r="K2284" t="s">
        <v>296</v>
      </c>
      <c r="L2284" t="s">
        <v>4319</v>
      </c>
      <c r="M2284" t="s">
        <v>398</v>
      </c>
      <c r="N2284" t="s">
        <v>1168</v>
      </c>
      <c r="O2284">
        <v>2.5</v>
      </c>
      <c r="P2284" t="s">
        <v>1</v>
      </c>
      <c r="Q2284" t="s">
        <v>3095</v>
      </c>
      <c r="R2284" s="164">
        <v>37500</v>
      </c>
      <c r="T2284" t="s">
        <v>1210</v>
      </c>
      <c r="V2284" t="s">
        <v>1211</v>
      </c>
      <c r="W2284" t="s">
        <v>5531</v>
      </c>
      <c r="X2284" t="s">
        <v>5532</v>
      </c>
      <c r="Y2284" t="s">
        <v>5533</v>
      </c>
      <c r="Z2284" t="s">
        <v>5535</v>
      </c>
      <c r="AC2284" t="s">
        <v>1223</v>
      </c>
      <c r="AD2284" s="176">
        <v>1.6</v>
      </c>
    </row>
    <row r="2285" spans="1:30" x14ac:dyDescent="0.35">
      <c r="A2285" t="s">
        <v>305</v>
      </c>
      <c r="B2285">
        <v>1251</v>
      </c>
      <c r="C2285" t="s">
        <v>1208</v>
      </c>
      <c r="D2285">
        <v>51407</v>
      </c>
      <c r="E2285" t="s">
        <v>1208</v>
      </c>
      <c r="F2285" t="s">
        <v>3812</v>
      </c>
      <c r="H2285">
        <v>1.9</v>
      </c>
      <c r="I2285">
        <v>2.5</v>
      </c>
      <c r="K2285" t="s">
        <v>296</v>
      </c>
      <c r="L2285" t="s">
        <v>753</v>
      </c>
      <c r="M2285" t="s">
        <v>398</v>
      </c>
      <c r="N2285" t="s">
        <v>1168</v>
      </c>
      <c r="O2285">
        <v>2.5</v>
      </c>
      <c r="P2285" t="s">
        <v>306</v>
      </c>
      <c r="Q2285" t="s">
        <v>3236</v>
      </c>
      <c r="R2285" s="164">
        <v>37500</v>
      </c>
      <c r="T2285" t="s">
        <v>1210</v>
      </c>
      <c r="V2285" t="s">
        <v>1211</v>
      </c>
      <c r="W2285" t="s">
        <v>5531</v>
      </c>
      <c r="X2285" t="s">
        <v>5532</v>
      </c>
      <c r="Y2285" t="s">
        <v>5533</v>
      </c>
      <c r="Z2285" t="s">
        <v>5536</v>
      </c>
      <c r="AC2285" t="s">
        <v>357</v>
      </c>
      <c r="AD2285" s="176">
        <v>1.6</v>
      </c>
    </row>
    <row r="2286" spans="1:30" x14ac:dyDescent="0.35">
      <c r="A2286" t="s">
        <v>317</v>
      </c>
      <c r="B2286">
        <v>1150</v>
      </c>
      <c r="C2286" t="s">
        <v>1208</v>
      </c>
      <c r="D2286">
        <v>51407</v>
      </c>
      <c r="E2286" t="s">
        <v>1208</v>
      </c>
      <c r="F2286" t="s">
        <v>3812</v>
      </c>
      <c r="H2286">
        <v>1.9</v>
      </c>
      <c r="I2286">
        <v>2.5</v>
      </c>
      <c r="K2286" t="s">
        <v>296</v>
      </c>
      <c r="L2286" t="s">
        <v>753</v>
      </c>
      <c r="M2286" t="s">
        <v>398</v>
      </c>
      <c r="N2286" t="s">
        <v>1168</v>
      </c>
      <c r="O2286">
        <v>2.5</v>
      </c>
      <c r="P2286" t="s">
        <v>306</v>
      </c>
      <c r="Q2286" t="s">
        <v>3236</v>
      </c>
      <c r="R2286" s="164">
        <v>37500</v>
      </c>
      <c r="T2286" t="s">
        <v>1210</v>
      </c>
      <c r="V2286" t="s">
        <v>1211</v>
      </c>
      <c r="W2286" t="s">
        <v>5531</v>
      </c>
      <c r="X2286" t="s">
        <v>5532</v>
      </c>
      <c r="Y2286" t="s">
        <v>5533</v>
      </c>
      <c r="Z2286" t="s">
        <v>5537</v>
      </c>
      <c r="AC2286" t="s">
        <v>357</v>
      </c>
      <c r="AD2286" s="176">
        <v>1.6</v>
      </c>
    </row>
    <row r="2287" spans="1:30" x14ac:dyDescent="0.35">
      <c r="A2287" t="s">
        <v>408</v>
      </c>
      <c r="B2287">
        <v>1183</v>
      </c>
      <c r="C2287" t="s">
        <v>1208</v>
      </c>
      <c r="D2287">
        <v>51407</v>
      </c>
      <c r="E2287" t="s">
        <v>1208</v>
      </c>
      <c r="F2287" t="s">
        <v>3812</v>
      </c>
      <c r="H2287">
        <v>1.9</v>
      </c>
      <c r="I2287">
        <v>2.5</v>
      </c>
      <c r="K2287" t="s">
        <v>296</v>
      </c>
      <c r="L2287" t="s">
        <v>753</v>
      </c>
      <c r="M2287" t="s">
        <v>398</v>
      </c>
      <c r="N2287" t="s">
        <v>1168</v>
      </c>
      <c r="O2287">
        <v>2.5</v>
      </c>
      <c r="P2287" t="s">
        <v>306</v>
      </c>
      <c r="Q2287" s="164">
        <v>36896</v>
      </c>
      <c r="R2287" s="164">
        <v>37012</v>
      </c>
      <c r="T2287" t="s">
        <v>1210</v>
      </c>
      <c r="V2287" t="s">
        <v>1211</v>
      </c>
      <c r="W2287" t="s">
        <v>5531</v>
      </c>
      <c r="X2287" t="s">
        <v>5532</v>
      </c>
      <c r="Y2287" t="s">
        <v>5533</v>
      </c>
      <c r="Z2287" t="s">
        <v>5538</v>
      </c>
      <c r="AC2287" t="s">
        <v>357</v>
      </c>
      <c r="AD2287" s="176">
        <v>1.6</v>
      </c>
    </row>
    <row r="2288" spans="1:30" x14ac:dyDescent="0.35">
      <c r="A2288" t="s">
        <v>469</v>
      </c>
      <c r="B2288">
        <v>1164</v>
      </c>
      <c r="C2288" t="s">
        <v>1208</v>
      </c>
      <c r="D2288">
        <v>51407</v>
      </c>
      <c r="E2288" t="s">
        <v>1208</v>
      </c>
      <c r="F2288" t="s">
        <v>3812</v>
      </c>
      <c r="H2288">
        <v>1.9</v>
      </c>
      <c r="I2288">
        <v>2.5</v>
      </c>
      <c r="K2288" t="s">
        <v>296</v>
      </c>
      <c r="L2288" t="s">
        <v>753</v>
      </c>
      <c r="M2288" t="s">
        <v>398</v>
      </c>
      <c r="N2288" t="s">
        <v>1168</v>
      </c>
      <c r="O2288">
        <v>2.5</v>
      </c>
      <c r="P2288" t="s">
        <v>306</v>
      </c>
      <c r="Q2288" s="164">
        <v>37383</v>
      </c>
      <c r="R2288" s="164">
        <v>37500</v>
      </c>
      <c r="T2288" t="s">
        <v>1210</v>
      </c>
      <c r="V2288" t="s">
        <v>1211</v>
      </c>
      <c r="W2288" t="s">
        <v>5531</v>
      </c>
      <c r="X2288" t="s">
        <v>5532</v>
      </c>
      <c r="Y2288" t="s">
        <v>5533</v>
      </c>
      <c r="Z2288" t="s">
        <v>5539</v>
      </c>
      <c r="AC2288" t="s">
        <v>357</v>
      </c>
      <c r="AD2288" s="176">
        <v>1.6</v>
      </c>
    </row>
    <row r="2289" spans="1:30" x14ac:dyDescent="0.35">
      <c r="A2289" t="s">
        <v>324</v>
      </c>
      <c r="B2289">
        <v>1154</v>
      </c>
      <c r="C2289" t="s">
        <v>1208</v>
      </c>
      <c r="D2289">
        <v>51407</v>
      </c>
      <c r="E2289" t="s">
        <v>1208</v>
      </c>
      <c r="F2289" t="s">
        <v>3812</v>
      </c>
      <c r="H2289">
        <v>1.9</v>
      </c>
      <c r="I2289">
        <v>2.5</v>
      </c>
      <c r="K2289" t="s">
        <v>296</v>
      </c>
      <c r="L2289" t="s">
        <v>753</v>
      </c>
      <c r="M2289" t="s">
        <v>398</v>
      </c>
      <c r="N2289" t="s">
        <v>1168</v>
      </c>
      <c r="O2289">
        <v>2.5</v>
      </c>
      <c r="P2289" t="s">
        <v>306</v>
      </c>
      <c r="Q2289" t="s">
        <v>3236</v>
      </c>
      <c r="R2289" s="164">
        <v>37500</v>
      </c>
      <c r="T2289" t="s">
        <v>1210</v>
      </c>
      <c r="V2289" t="s">
        <v>1211</v>
      </c>
      <c r="W2289" t="s">
        <v>5531</v>
      </c>
      <c r="X2289" t="s">
        <v>5532</v>
      </c>
      <c r="Y2289" t="s">
        <v>5533</v>
      </c>
      <c r="Z2289" t="s">
        <v>5540</v>
      </c>
      <c r="AC2289" t="s">
        <v>357</v>
      </c>
      <c r="AD2289" s="176">
        <v>1.6</v>
      </c>
    </row>
    <row r="2290" spans="1:30" x14ac:dyDescent="0.35">
      <c r="A2290" t="s">
        <v>309</v>
      </c>
      <c r="B2290">
        <v>1124</v>
      </c>
      <c r="C2290" t="s">
        <v>1208</v>
      </c>
      <c r="D2290">
        <v>51407</v>
      </c>
      <c r="E2290" t="s">
        <v>1208</v>
      </c>
      <c r="F2290" t="s">
        <v>3812</v>
      </c>
      <c r="H2290">
        <v>1.9</v>
      </c>
      <c r="I2290">
        <v>2.5</v>
      </c>
      <c r="K2290" t="s">
        <v>296</v>
      </c>
      <c r="L2290" t="s">
        <v>753</v>
      </c>
      <c r="M2290" t="s">
        <v>398</v>
      </c>
      <c r="N2290" t="s">
        <v>1168</v>
      </c>
      <c r="O2290">
        <v>2.5</v>
      </c>
      <c r="P2290" t="s">
        <v>306</v>
      </c>
      <c r="Q2290" s="164">
        <v>36896</v>
      </c>
      <c r="R2290" s="164">
        <v>37012</v>
      </c>
      <c r="T2290" t="s">
        <v>1210</v>
      </c>
      <c r="V2290" t="s">
        <v>1211</v>
      </c>
      <c r="W2290" t="s">
        <v>5531</v>
      </c>
      <c r="X2290" t="s">
        <v>5532</v>
      </c>
      <c r="Y2290" t="s">
        <v>5533</v>
      </c>
      <c r="Z2290" t="s">
        <v>5541</v>
      </c>
      <c r="AC2290" t="s">
        <v>357</v>
      </c>
      <c r="AD2290" s="176">
        <v>1.6</v>
      </c>
    </row>
    <row r="2291" spans="1:30" x14ac:dyDescent="0.35">
      <c r="A2291" t="s">
        <v>476</v>
      </c>
      <c r="B2291">
        <v>1227</v>
      </c>
      <c r="C2291" t="s">
        <v>1208</v>
      </c>
      <c r="D2291">
        <v>51407</v>
      </c>
      <c r="E2291" t="s">
        <v>1208</v>
      </c>
      <c r="F2291" t="s">
        <v>3812</v>
      </c>
      <c r="H2291">
        <v>1.9</v>
      </c>
      <c r="I2291">
        <v>2.5</v>
      </c>
      <c r="K2291" t="s">
        <v>296</v>
      </c>
      <c r="L2291" t="s">
        <v>753</v>
      </c>
      <c r="M2291" t="s">
        <v>398</v>
      </c>
      <c r="N2291" t="s">
        <v>1168</v>
      </c>
      <c r="O2291">
        <v>2.5</v>
      </c>
      <c r="P2291" t="s">
        <v>306</v>
      </c>
      <c r="Q2291" t="s">
        <v>3236</v>
      </c>
      <c r="R2291" s="164">
        <v>37500</v>
      </c>
      <c r="T2291" t="s">
        <v>1210</v>
      </c>
      <c r="V2291" t="s">
        <v>1211</v>
      </c>
      <c r="W2291" t="s">
        <v>5531</v>
      </c>
      <c r="X2291" t="s">
        <v>5532</v>
      </c>
      <c r="Y2291" t="s">
        <v>5533</v>
      </c>
      <c r="Z2291" t="s">
        <v>5542</v>
      </c>
      <c r="AC2291" t="s">
        <v>357</v>
      </c>
      <c r="AD2291" s="176">
        <v>1.6</v>
      </c>
    </row>
    <row r="2292" spans="1:30" x14ac:dyDescent="0.35">
      <c r="A2292" t="s">
        <v>482</v>
      </c>
      <c r="B2292">
        <v>1162</v>
      </c>
      <c r="C2292" t="s">
        <v>1208</v>
      </c>
      <c r="D2292">
        <v>51407</v>
      </c>
      <c r="E2292" t="s">
        <v>1208</v>
      </c>
      <c r="F2292" t="s">
        <v>3812</v>
      </c>
      <c r="H2292">
        <v>1.9</v>
      </c>
      <c r="I2292">
        <v>2.5</v>
      </c>
      <c r="K2292" t="s">
        <v>296</v>
      </c>
      <c r="L2292" t="s">
        <v>753</v>
      </c>
      <c r="M2292" t="s">
        <v>398</v>
      </c>
      <c r="N2292" t="s">
        <v>1168</v>
      </c>
      <c r="O2292">
        <v>2.5</v>
      </c>
      <c r="P2292" t="s">
        <v>306</v>
      </c>
      <c r="Q2292" t="s">
        <v>5543</v>
      </c>
      <c r="R2292" s="164">
        <v>37500</v>
      </c>
      <c r="T2292" t="s">
        <v>1210</v>
      </c>
      <c r="V2292" t="s">
        <v>1211</v>
      </c>
      <c r="W2292" t="s">
        <v>5531</v>
      </c>
      <c r="X2292" t="s">
        <v>5532</v>
      </c>
      <c r="Y2292" t="s">
        <v>5533</v>
      </c>
      <c r="Z2292" t="s">
        <v>5544</v>
      </c>
      <c r="AC2292" t="s">
        <v>357</v>
      </c>
      <c r="AD2292" s="176">
        <v>1.6</v>
      </c>
    </row>
    <row r="2293" spans="1:30" x14ac:dyDescent="0.35">
      <c r="A2293" t="s">
        <v>432</v>
      </c>
      <c r="B2293">
        <v>1213</v>
      </c>
      <c r="C2293" t="s">
        <v>1208</v>
      </c>
      <c r="D2293">
        <v>51407</v>
      </c>
      <c r="E2293" t="s">
        <v>1208</v>
      </c>
      <c r="F2293" t="s">
        <v>3812</v>
      </c>
      <c r="H2293">
        <v>1.9</v>
      </c>
      <c r="I2293">
        <v>2.5</v>
      </c>
      <c r="K2293" t="s">
        <v>296</v>
      </c>
      <c r="L2293" t="s">
        <v>753</v>
      </c>
      <c r="M2293" t="s">
        <v>398</v>
      </c>
      <c r="N2293" t="s">
        <v>1168</v>
      </c>
      <c r="O2293">
        <v>2.5</v>
      </c>
      <c r="P2293" t="s">
        <v>306</v>
      </c>
      <c r="Q2293" t="s">
        <v>5545</v>
      </c>
      <c r="R2293" s="164">
        <v>37500</v>
      </c>
      <c r="T2293" t="s">
        <v>1210</v>
      </c>
      <c r="V2293" t="s">
        <v>1211</v>
      </c>
      <c r="W2293" t="s">
        <v>5531</v>
      </c>
      <c r="X2293" t="s">
        <v>5532</v>
      </c>
      <c r="Y2293" t="s">
        <v>5533</v>
      </c>
      <c r="Z2293" t="s">
        <v>5546</v>
      </c>
      <c r="AC2293" t="s">
        <v>357</v>
      </c>
      <c r="AD2293" s="176">
        <v>1.6</v>
      </c>
    </row>
    <row r="2294" spans="1:30" x14ac:dyDescent="0.35">
      <c r="A2294" t="s">
        <v>584</v>
      </c>
      <c r="B2294">
        <v>1272</v>
      </c>
      <c r="C2294" t="s">
        <v>1208</v>
      </c>
      <c r="D2294">
        <v>51407</v>
      </c>
      <c r="E2294" t="s">
        <v>1208</v>
      </c>
      <c r="F2294" t="s">
        <v>3812</v>
      </c>
      <c r="H2294">
        <v>1.9</v>
      </c>
      <c r="I2294">
        <v>2.5</v>
      </c>
      <c r="K2294" t="s">
        <v>296</v>
      </c>
      <c r="L2294" t="s">
        <v>753</v>
      </c>
      <c r="M2294" t="s">
        <v>398</v>
      </c>
      <c r="N2294" t="s">
        <v>1168</v>
      </c>
      <c r="O2294">
        <v>2.5</v>
      </c>
      <c r="P2294" t="s">
        <v>306</v>
      </c>
      <c r="Q2294" s="164">
        <v>36900</v>
      </c>
      <c r="R2294" s="164">
        <v>37135</v>
      </c>
      <c r="T2294" t="s">
        <v>1210</v>
      </c>
      <c r="V2294" t="s">
        <v>1211</v>
      </c>
      <c r="W2294" t="s">
        <v>5531</v>
      </c>
      <c r="X2294" t="s">
        <v>5532</v>
      </c>
      <c r="Y2294" t="s">
        <v>5533</v>
      </c>
      <c r="Z2294" t="s">
        <v>5547</v>
      </c>
      <c r="AC2294" t="s">
        <v>357</v>
      </c>
      <c r="AD2294" s="176">
        <v>1.6</v>
      </c>
    </row>
    <row r="2295" spans="1:30" x14ac:dyDescent="0.35">
      <c r="A2295" t="s">
        <v>375</v>
      </c>
      <c r="B2295">
        <v>1130</v>
      </c>
      <c r="C2295" t="s">
        <v>1211</v>
      </c>
      <c r="D2295">
        <v>51407</v>
      </c>
      <c r="E2295" t="s">
        <v>1208</v>
      </c>
      <c r="F2295" t="s">
        <v>3812</v>
      </c>
      <c r="H2295">
        <v>1.9</v>
      </c>
      <c r="I2295">
        <v>2.5</v>
      </c>
      <c r="K2295" t="s">
        <v>296</v>
      </c>
      <c r="L2295" t="s">
        <v>5548</v>
      </c>
      <c r="M2295" t="s">
        <v>398</v>
      </c>
      <c r="N2295" t="s">
        <v>1168</v>
      </c>
      <c r="O2295">
        <v>2.5</v>
      </c>
      <c r="P2295" t="s">
        <v>1</v>
      </c>
      <c r="Q2295" t="s">
        <v>5545</v>
      </c>
      <c r="R2295" s="164">
        <v>37500</v>
      </c>
      <c r="T2295" t="s">
        <v>1210</v>
      </c>
      <c r="V2295" t="s">
        <v>1211</v>
      </c>
      <c r="W2295" t="s">
        <v>5531</v>
      </c>
      <c r="X2295" t="s">
        <v>5532</v>
      </c>
      <c r="Y2295" t="s">
        <v>5533</v>
      </c>
      <c r="Z2295" t="s">
        <v>5549</v>
      </c>
      <c r="AA2295" t="s">
        <v>1</v>
      </c>
      <c r="AC2295" t="s">
        <v>1223</v>
      </c>
      <c r="AD2295" s="176">
        <v>1.6</v>
      </c>
    </row>
    <row r="2296" spans="1:30" x14ac:dyDescent="0.35">
      <c r="A2296" t="s">
        <v>434</v>
      </c>
      <c r="B2296">
        <v>1086</v>
      </c>
      <c r="C2296" t="s">
        <v>1208</v>
      </c>
      <c r="D2296">
        <v>51407</v>
      </c>
      <c r="E2296" t="s">
        <v>1208</v>
      </c>
      <c r="F2296" t="s">
        <v>3812</v>
      </c>
      <c r="H2296">
        <v>1.9</v>
      </c>
      <c r="I2296">
        <v>2.5</v>
      </c>
      <c r="K2296" t="s">
        <v>296</v>
      </c>
      <c r="L2296" t="s">
        <v>753</v>
      </c>
      <c r="M2296" t="s">
        <v>398</v>
      </c>
      <c r="N2296" t="s">
        <v>1168</v>
      </c>
      <c r="O2296">
        <v>2.5</v>
      </c>
      <c r="P2296" t="s">
        <v>306</v>
      </c>
      <c r="Q2296" t="s">
        <v>3236</v>
      </c>
      <c r="R2296" s="164">
        <v>37500</v>
      </c>
      <c r="T2296" t="s">
        <v>1210</v>
      </c>
      <c r="V2296" t="s">
        <v>1211</v>
      </c>
      <c r="W2296" t="s">
        <v>5531</v>
      </c>
      <c r="X2296" t="s">
        <v>5532</v>
      </c>
      <c r="Y2296" t="s">
        <v>5533</v>
      </c>
      <c r="Z2296" t="s">
        <v>5550</v>
      </c>
      <c r="AC2296" t="s">
        <v>357</v>
      </c>
      <c r="AD2296" s="176">
        <v>1.6</v>
      </c>
    </row>
    <row r="2297" spans="1:30" x14ac:dyDescent="0.35">
      <c r="A2297" t="s">
        <v>403</v>
      </c>
      <c r="B2297">
        <v>1110</v>
      </c>
      <c r="C2297" t="s">
        <v>1208</v>
      </c>
      <c r="D2297">
        <v>51407</v>
      </c>
      <c r="E2297" t="s">
        <v>1208</v>
      </c>
      <c r="F2297" t="s">
        <v>3812</v>
      </c>
      <c r="H2297">
        <v>1.9</v>
      </c>
      <c r="I2297">
        <v>2.5</v>
      </c>
      <c r="K2297" t="s">
        <v>296</v>
      </c>
      <c r="L2297" t="s">
        <v>753</v>
      </c>
      <c r="M2297" t="s">
        <v>398</v>
      </c>
      <c r="N2297" t="s">
        <v>1168</v>
      </c>
      <c r="O2297">
        <v>2.5</v>
      </c>
      <c r="P2297" t="s">
        <v>306</v>
      </c>
      <c r="Q2297" t="s">
        <v>3236</v>
      </c>
      <c r="R2297" s="164">
        <v>37500</v>
      </c>
      <c r="T2297" t="s">
        <v>1210</v>
      </c>
      <c r="V2297" t="s">
        <v>1211</v>
      </c>
      <c r="W2297" t="s">
        <v>5531</v>
      </c>
      <c r="X2297" t="s">
        <v>5532</v>
      </c>
      <c r="Y2297" t="s">
        <v>5533</v>
      </c>
      <c r="Z2297" t="s">
        <v>5551</v>
      </c>
      <c r="AC2297" t="s">
        <v>357</v>
      </c>
      <c r="AD2297" s="176">
        <v>1.6</v>
      </c>
    </row>
    <row r="2298" spans="1:30" x14ac:dyDescent="0.35">
      <c r="A2298" t="s">
        <v>447</v>
      </c>
      <c r="B2298">
        <v>1183</v>
      </c>
      <c r="C2298" t="s">
        <v>1208</v>
      </c>
      <c r="D2298">
        <v>51407</v>
      </c>
      <c r="E2298" t="s">
        <v>1208</v>
      </c>
      <c r="F2298" t="s">
        <v>3812</v>
      </c>
      <c r="H2298">
        <v>1.9</v>
      </c>
      <c r="I2298">
        <v>2.5</v>
      </c>
      <c r="K2298" t="s">
        <v>296</v>
      </c>
      <c r="L2298" t="s">
        <v>753</v>
      </c>
      <c r="M2298" t="s">
        <v>398</v>
      </c>
      <c r="N2298" t="s">
        <v>1168</v>
      </c>
      <c r="O2298">
        <v>2.5</v>
      </c>
      <c r="P2298" t="s">
        <v>306</v>
      </c>
      <c r="Q2298" t="s">
        <v>782</v>
      </c>
      <c r="R2298" s="164">
        <v>37500</v>
      </c>
      <c r="T2298" t="s">
        <v>1210</v>
      </c>
      <c r="V2298" t="s">
        <v>1211</v>
      </c>
      <c r="W2298" t="s">
        <v>5531</v>
      </c>
      <c r="X2298" t="s">
        <v>5532</v>
      </c>
      <c r="Y2298" t="s">
        <v>5533</v>
      </c>
      <c r="Z2298" t="s">
        <v>5552</v>
      </c>
      <c r="AC2298" t="s">
        <v>357</v>
      </c>
      <c r="AD2298" s="176">
        <v>1.6</v>
      </c>
    </row>
    <row r="2299" spans="1:30" x14ac:dyDescent="0.35">
      <c r="A2299" t="s">
        <v>494</v>
      </c>
      <c r="B2299">
        <v>1197</v>
      </c>
      <c r="C2299" t="s">
        <v>1208</v>
      </c>
      <c r="D2299">
        <v>51407</v>
      </c>
      <c r="E2299" t="s">
        <v>1208</v>
      </c>
      <c r="F2299" t="s">
        <v>3812</v>
      </c>
      <c r="H2299">
        <v>1.9</v>
      </c>
      <c r="I2299">
        <v>2.5</v>
      </c>
      <c r="K2299" t="s">
        <v>296</v>
      </c>
      <c r="L2299" t="s">
        <v>753</v>
      </c>
      <c r="M2299" t="s">
        <v>398</v>
      </c>
      <c r="N2299" t="s">
        <v>1168</v>
      </c>
      <c r="O2299">
        <v>2.5</v>
      </c>
      <c r="P2299" t="s">
        <v>306</v>
      </c>
      <c r="Q2299" s="164">
        <v>38905</v>
      </c>
      <c r="R2299" s="164">
        <v>38961</v>
      </c>
      <c r="T2299" t="s">
        <v>1210</v>
      </c>
      <c r="V2299" t="s">
        <v>1211</v>
      </c>
      <c r="W2299" t="s">
        <v>5531</v>
      </c>
      <c r="X2299" t="s">
        <v>5532</v>
      </c>
      <c r="Y2299" t="s">
        <v>5533</v>
      </c>
      <c r="Z2299" t="s">
        <v>5553</v>
      </c>
      <c r="AC2299" t="s">
        <v>357</v>
      </c>
      <c r="AD2299" s="176">
        <v>1.6</v>
      </c>
    </row>
    <row r="2300" spans="1:30" x14ac:dyDescent="0.35">
      <c r="A2300" t="s">
        <v>414</v>
      </c>
      <c r="B2300">
        <v>1196</v>
      </c>
      <c r="C2300" t="s">
        <v>1208</v>
      </c>
      <c r="D2300">
        <v>51407</v>
      </c>
      <c r="E2300" t="s">
        <v>1208</v>
      </c>
      <c r="F2300" t="s">
        <v>3812</v>
      </c>
      <c r="H2300">
        <v>1.9</v>
      </c>
      <c r="I2300">
        <v>2.5</v>
      </c>
      <c r="K2300" t="s">
        <v>296</v>
      </c>
      <c r="L2300" t="s">
        <v>753</v>
      </c>
      <c r="M2300" t="s">
        <v>398</v>
      </c>
      <c r="N2300" t="s">
        <v>1168</v>
      </c>
      <c r="O2300">
        <v>2.5</v>
      </c>
      <c r="P2300" t="s">
        <v>306</v>
      </c>
      <c r="Q2300" t="s">
        <v>782</v>
      </c>
      <c r="R2300" s="164">
        <v>37500</v>
      </c>
      <c r="T2300" t="s">
        <v>1210</v>
      </c>
      <c r="V2300" t="s">
        <v>1211</v>
      </c>
      <c r="W2300" t="s">
        <v>5531</v>
      </c>
      <c r="X2300" t="s">
        <v>5532</v>
      </c>
      <c r="Y2300" t="s">
        <v>5533</v>
      </c>
      <c r="Z2300" t="s">
        <v>5554</v>
      </c>
      <c r="AC2300" t="s">
        <v>357</v>
      </c>
      <c r="AD2300" s="176">
        <v>1.6</v>
      </c>
    </row>
    <row r="2301" spans="1:30" x14ac:dyDescent="0.35">
      <c r="A2301" t="s">
        <v>419</v>
      </c>
      <c r="B2301">
        <v>1157</v>
      </c>
      <c r="C2301" t="s">
        <v>1208</v>
      </c>
      <c r="D2301">
        <v>51407</v>
      </c>
      <c r="E2301" t="s">
        <v>1208</v>
      </c>
      <c r="F2301" t="s">
        <v>3812</v>
      </c>
      <c r="H2301">
        <v>1.9</v>
      </c>
      <c r="I2301">
        <v>2.5</v>
      </c>
      <c r="K2301" t="s">
        <v>296</v>
      </c>
      <c r="L2301" t="s">
        <v>753</v>
      </c>
      <c r="M2301" t="s">
        <v>398</v>
      </c>
      <c r="N2301" t="s">
        <v>1168</v>
      </c>
      <c r="O2301">
        <v>2.5</v>
      </c>
      <c r="P2301" t="s">
        <v>306</v>
      </c>
      <c r="Q2301" t="s">
        <v>5555</v>
      </c>
      <c r="R2301" s="164">
        <v>37500</v>
      </c>
      <c r="T2301" t="s">
        <v>1210</v>
      </c>
      <c r="V2301" t="s">
        <v>1211</v>
      </c>
      <c r="W2301" t="s">
        <v>5531</v>
      </c>
      <c r="X2301" t="s">
        <v>5532</v>
      </c>
      <c r="Y2301" t="s">
        <v>5533</v>
      </c>
      <c r="Z2301" t="s">
        <v>5556</v>
      </c>
      <c r="AC2301" t="s">
        <v>357</v>
      </c>
      <c r="AD2301" s="176">
        <v>1.6</v>
      </c>
    </row>
    <row r="2302" spans="1:30" x14ac:dyDescent="0.35">
      <c r="A2302" t="s">
        <v>314</v>
      </c>
      <c r="B2302">
        <v>1229</v>
      </c>
      <c r="C2302" t="s">
        <v>1208</v>
      </c>
      <c r="D2302">
        <v>51407</v>
      </c>
      <c r="E2302" t="s">
        <v>1208</v>
      </c>
      <c r="F2302" t="s">
        <v>3812</v>
      </c>
      <c r="H2302">
        <v>1.9</v>
      </c>
      <c r="I2302">
        <v>2.5</v>
      </c>
      <c r="K2302" t="s">
        <v>296</v>
      </c>
      <c r="L2302" t="s">
        <v>753</v>
      </c>
      <c r="M2302" t="s">
        <v>398</v>
      </c>
      <c r="N2302" t="s">
        <v>1168</v>
      </c>
      <c r="O2302">
        <v>2.5</v>
      </c>
      <c r="P2302" t="s">
        <v>306</v>
      </c>
      <c r="Q2302" t="s">
        <v>5555</v>
      </c>
      <c r="R2302" s="164">
        <v>37500</v>
      </c>
      <c r="T2302" t="s">
        <v>1210</v>
      </c>
      <c r="V2302" t="s">
        <v>1211</v>
      </c>
      <c r="W2302" t="s">
        <v>5531</v>
      </c>
      <c r="X2302" t="s">
        <v>5532</v>
      </c>
      <c r="Y2302" t="s">
        <v>5533</v>
      </c>
      <c r="Z2302" t="s">
        <v>5557</v>
      </c>
      <c r="AC2302" t="s">
        <v>357</v>
      </c>
      <c r="AD2302" s="176">
        <v>1.6</v>
      </c>
    </row>
    <row r="2303" spans="1:30" x14ac:dyDescent="0.35">
      <c r="A2303" t="s">
        <v>711</v>
      </c>
      <c r="B2303">
        <v>1203</v>
      </c>
      <c r="C2303" t="s">
        <v>1208</v>
      </c>
      <c r="D2303">
        <v>51407</v>
      </c>
      <c r="E2303" t="s">
        <v>1208</v>
      </c>
      <c r="F2303" t="s">
        <v>3812</v>
      </c>
      <c r="H2303">
        <v>1.9</v>
      </c>
      <c r="I2303">
        <v>2.5</v>
      </c>
      <c r="K2303" t="s">
        <v>296</v>
      </c>
      <c r="L2303" t="s">
        <v>753</v>
      </c>
      <c r="M2303" t="s">
        <v>398</v>
      </c>
      <c r="N2303" t="s">
        <v>1168</v>
      </c>
      <c r="O2303">
        <v>2.5</v>
      </c>
      <c r="P2303" t="s">
        <v>306</v>
      </c>
      <c r="Q2303" s="164">
        <v>37961</v>
      </c>
      <c r="R2303" s="164">
        <v>37865</v>
      </c>
      <c r="T2303" t="s">
        <v>1210</v>
      </c>
      <c r="V2303" t="s">
        <v>1211</v>
      </c>
      <c r="W2303" t="s">
        <v>5531</v>
      </c>
      <c r="X2303" t="s">
        <v>5532</v>
      </c>
      <c r="Y2303" t="s">
        <v>5533</v>
      </c>
      <c r="Z2303" t="s">
        <v>5558</v>
      </c>
      <c r="AC2303" t="s">
        <v>357</v>
      </c>
      <c r="AD2303" s="176">
        <v>1.6</v>
      </c>
    </row>
    <row r="2304" spans="1:30" x14ac:dyDescent="0.35">
      <c r="A2304" t="s">
        <v>499</v>
      </c>
      <c r="B2304">
        <v>1167</v>
      </c>
      <c r="C2304" t="s">
        <v>1208</v>
      </c>
      <c r="D2304">
        <v>51407</v>
      </c>
      <c r="E2304" t="s">
        <v>1208</v>
      </c>
      <c r="F2304" t="s">
        <v>3812</v>
      </c>
      <c r="H2304">
        <v>1.9</v>
      </c>
      <c r="I2304">
        <v>2.5</v>
      </c>
      <c r="K2304" t="s">
        <v>296</v>
      </c>
      <c r="L2304" t="s">
        <v>753</v>
      </c>
      <c r="M2304" t="s">
        <v>398</v>
      </c>
      <c r="N2304" t="s">
        <v>1168</v>
      </c>
      <c r="O2304">
        <v>2.5</v>
      </c>
      <c r="P2304" t="s">
        <v>306</v>
      </c>
      <c r="Q2304" s="164">
        <v>36896</v>
      </c>
      <c r="R2304" s="164">
        <v>37012</v>
      </c>
      <c r="T2304" t="s">
        <v>1210</v>
      </c>
      <c r="V2304" t="s">
        <v>1211</v>
      </c>
      <c r="W2304" t="s">
        <v>5531</v>
      </c>
      <c r="X2304" t="s">
        <v>5532</v>
      </c>
      <c r="Y2304" t="s">
        <v>5533</v>
      </c>
      <c r="Z2304" t="s">
        <v>5559</v>
      </c>
      <c r="AC2304" t="s">
        <v>357</v>
      </c>
      <c r="AD2304" s="176">
        <v>1.6</v>
      </c>
    </row>
    <row r="2305" spans="1:31" x14ac:dyDescent="0.35">
      <c r="A2305" t="s">
        <v>566</v>
      </c>
      <c r="B2305">
        <v>1197</v>
      </c>
      <c r="C2305" t="s">
        <v>1208</v>
      </c>
      <c r="D2305">
        <v>51407</v>
      </c>
      <c r="E2305" t="s">
        <v>1208</v>
      </c>
      <c r="F2305" t="s">
        <v>3812</v>
      </c>
      <c r="H2305">
        <v>1.9</v>
      </c>
      <c r="I2305">
        <v>2.5</v>
      </c>
      <c r="K2305" t="s">
        <v>296</v>
      </c>
      <c r="L2305" t="s">
        <v>753</v>
      </c>
      <c r="M2305" t="s">
        <v>398</v>
      </c>
      <c r="N2305" t="s">
        <v>1168</v>
      </c>
      <c r="O2305">
        <v>2.5</v>
      </c>
      <c r="P2305" t="s">
        <v>306</v>
      </c>
      <c r="Q2305" t="s">
        <v>782</v>
      </c>
      <c r="R2305" s="164">
        <v>37500</v>
      </c>
      <c r="T2305" t="s">
        <v>1210</v>
      </c>
      <c r="V2305" t="s">
        <v>1211</v>
      </c>
      <c r="W2305" t="s">
        <v>5531</v>
      </c>
      <c r="X2305" t="s">
        <v>5532</v>
      </c>
      <c r="Y2305" t="s">
        <v>5533</v>
      </c>
      <c r="Z2305" t="s">
        <v>5560</v>
      </c>
      <c r="AC2305" t="s">
        <v>357</v>
      </c>
      <c r="AD2305" s="176">
        <v>1.6</v>
      </c>
    </row>
    <row r="2306" spans="1:31" x14ac:dyDescent="0.35">
      <c r="A2306" t="s">
        <v>438</v>
      </c>
      <c r="B2306">
        <v>1169</v>
      </c>
      <c r="C2306" t="s">
        <v>1208</v>
      </c>
      <c r="D2306">
        <v>51407</v>
      </c>
      <c r="E2306" t="s">
        <v>1208</v>
      </c>
      <c r="F2306" t="s">
        <v>3812</v>
      </c>
      <c r="H2306">
        <v>1.9</v>
      </c>
      <c r="I2306">
        <v>2.5</v>
      </c>
      <c r="K2306" t="s">
        <v>296</v>
      </c>
      <c r="L2306" t="s">
        <v>753</v>
      </c>
      <c r="M2306" t="s">
        <v>398</v>
      </c>
      <c r="N2306" t="s">
        <v>1168</v>
      </c>
      <c r="O2306">
        <v>2.5</v>
      </c>
      <c r="P2306" t="s">
        <v>306</v>
      </c>
      <c r="Q2306" t="s">
        <v>5555</v>
      </c>
      <c r="R2306" s="164">
        <v>37500</v>
      </c>
      <c r="T2306" t="s">
        <v>1210</v>
      </c>
      <c r="V2306" t="s">
        <v>1211</v>
      </c>
      <c r="W2306" t="s">
        <v>5531</v>
      </c>
      <c r="X2306" t="s">
        <v>5532</v>
      </c>
      <c r="Y2306" t="s">
        <v>5533</v>
      </c>
      <c r="Z2306" t="s">
        <v>5561</v>
      </c>
      <c r="AC2306" t="s">
        <v>357</v>
      </c>
      <c r="AD2306" s="176">
        <v>1.6</v>
      </c>
    </row>
    <row r="2307" spans="1:31" x14ac:dyDescent="0.35">
      <c r="A2307" t="s">
        <v>469</v>
      </c>
      <c r="B2307">
        <v>1055</v>
      </c>
      <c r="C2307" t="s">
        <v>5562</v>
      </c>
      <c r="D2307">
        <v>51470</v>
      </c>
      <c r="E2307" t="s">
        <v>5562</v>
      </c>
      <c r="F2307" t="s">
        <v>3812</v>
      </c>
      <c r="H2307" s="174">
        <f t="shared" ref="H2307:H2311" si="77">AD2307</f>
        <v>1.1000000000000001</v>
      </c>
      <c r="I2307">
        <v>1.4</v>
      </c>
      <c r="K2307" t="s">
        <v>404</v>
      </c>
      <c r="L2307" t="s">
        <v>753</v>
      </c>
      <c r="M2307" t="s">
        <v>398</v>
      </c>
      <c r="N2307" t="s">
        <v>1168</v>
      </c>
      <c r="O2307">
        <v>2</v>
      </c>
      <c r="P2307" t="s">
        <v>306</v>
      </c>
      <c r="Q2307" t="s">
        <v>671</v>
      </c>
      <c r="R2307" s="164">
        <v>29825</v>
      </c>
      <c r="S2307" s="164">
        <v>38231</v>
      </c>
      <c r="T2307" t="s">
        <v>5563</v>
      </c>
      <c r="V2307" t="s">
        <v>5564</v>
      </c>
      <c r="W2307" t="s">
        <v>5565</v>
      </c>
      <c r="X2307" t="s">
        <v>5562</v>
      </c>
      <c r="Y2307" t="s">
        <v>5564</v>
      </c>
      <c r="Z2307" t="s">
        <v>5566</v>
      </c>
      <c r="AC2307" t="s">
        <v>357</v>
      </c>
      <c r="AD2307" s="176">
        <v>1.1000000000000001</v>
      </c>
      <c r="AE2307" s="177" t="s">
        <v>16954</v>
      </c>
    </row>
    <row r="2308" spans="1:31" x14ac:dyDescent="0.35">
      <c r="A2308" t="s">
        <v>414</v>
      </c>
      <c r="B2308">
        <v>1173</v>
      </c>
      <c r="C2308" t="s">
        <v>5562</v>
      </c>
      <c r="D2308">
        <v>51470</v>
      </c>
      <c r="E2308" t="s">
        <v>5562</v>
      </c>
      <c r="F2308" t="s">
        <v>3812</v>
      </c>
      <c r="H2308" s="174">
        <f t="shared" si="77"/>
        <v>1.1000000000000001</v>
      </c>
      <c r="I2308">
        <v>1.4</v>
      </c>
      <c r="K2308" t="s">
        <v>404</v>
      </c>
      <c r="L2308" t="s">
        <v>753</v>
      </c>
      <c r="M2308" t="s">
        <v>398</v>
      </c>
      <c r="N2308" t="s">
        <v>1168</v>
      </c>
      <c r="O2308">
        <v>2</v>
      </c>
      <c r="P2308" t="s">
        <v>306</v>
      </c>
      <c r="Q2308" s="164">
        <v>35439</v>
      </c>
      <c r="R2308" s="164">
        <v>35674</v>
      </c>
      <c r="S2308" s="164">
        <v>39374</v>
      </c>
      <c r="T2308" t="s">
        <v>5563</v>
      </c>
      <c r="V2308" t="s">
        <v>5564</v>
      </c>
      <c r="W2308" t="s">
        <v>5565</v>
      </c>
      <c r="X2308" t="s">
        <v>5562</v>
      </c>
      <c r="Y2308" t="s">
        <v>5564</v>
      </c>
      <c r="Z2308" t="s">
        <v>5567</v>
      </c>
      <c r="AC2308" t="s">
        <v>357</v>
      </c>
      <c r="AD2308" s="176">
        <v>1.1000000000000001</v>
      </c>
      <c r="AE2308" s="177" t="s">
        <v>16954</v>
      </c>
    </row>
    <row r="2309" spans="1:31" x14ac:dyDescent="0.35">
      <c r="A2309" t="s">
        <v>419</v>
      </c>
      <c r="B2309">
        <v>1120</v>
      </c>
      <c r="C2309" t="s">
        <v>5562</v>
      </c>
      <c r="D2309">
        <v>51470</v>
      </c>
      <c r="E2309" t="s">
        <v>5562</v>
      </c>
      <c r="F2309" t="s">
        <v>3812</v>
      </c>
      <c r="H2309" s="174">
        <f t="shared" si="77"/>
        <v>1.1000000000000001</v>
      </c>
      <c r="I2309">
        <v>1.4</v>
      </c>
      <c r="K2309" t="s">
        <v>404</v>
      </c>
      <c r="L2309" t="s">
        <v>753</v>
      </c>
      <c r="M2309" t="s">
        <v>398</v>
      </c>
      <c r="N2309" t="s">
        <v>1168</v>
      </c>
      <c r="O2309">
        <v>2</v>
      </c>
      <c r="P2309" t="s">
        <v>306</v>
      </c>
      <c r="Q2309" s="164">
        <v>34343</v>
      </c>
      <c r="R2309" s="164">
        <v>34578</v>
      </c>
      <c r="S2309" s="164">
        <v>39217</v>
      </c>
      <c r="T2309" t="s">
        <v>5563</v>
      </c>
      <c r="V2309" t="s">
        <v>5564</v>
      </c>
      <c r="W2309" t="s">
        <v>5565</v>
      </c>
      <c r="X2309" t="s">
        <v>5562</v>
      </c>
      <c r="Y2309" t="s">
        <v>5564</v>
      </c>
      <c r="Z2309" t="s">
        <v>5568</v>
      </c>
      <c r="AC2309" t="s">
        <v>357</v>
      </c>
      <c r="AD2309" s="176">
        <v>1.1000000000000001</v>
      </c>
      <c r="AE2309" s="177" t="s">
        <v>16954</v>
      </c>
    </row>
    <row r="2310" spans="1:31" x14ac:dyDescent="0.35">
      <c r="A2310" t="s">
        <v>711</v>
      </c>
      <c r="B2310">
        <v>1146</v>
      </c>
      <c r="C2310" t="s">
        <v>5562</v>
      </c>
      <c r="D2310">
        <v>51470</v>
      </c>
      <c r="E2310" t="s">
        <v>5562</v>
      </c>
      <c r="F2310" t="s">
        <v>3812</v>
      </c>
      <c r="H2310" s="174">
        <f t="shared" si="77"/>
        <v>1.1000000000000001</v>
      </c>
      <c r="I2310">
        <v>1.4</v>
      </c>
      <c r="K2310" t="s">
        <v>404</v>
      </c>
      <c r="L2310" t="s">
        <v>753</v>
      </c>
      <c r="M2310" t="s">
        <v>398</v>
      </c>
      <c r="N2310" t="s">
        <v>1168</v>
      </c>
      <c r="O2310">
        <v>2</v>
      </c>
      <c r="P2310" t="s">
        <v>306</v>
      </c>
      <c r="Q2310" s="164">
        <v>33612</v>
      </c>
      <c r="R2310" s="164">
        <v>33848</v>
      </c>
      <c r="S2310" s="164">
        <v>34211</v>
      </c>
      <c r="T2310" t="s">
        <v>5563</v>
      </c>
      <c r="V2310" t="s">
        <v>5564</v>
      </c>
      <c r="W2310" t="s">
        <v>5565</v>
      </c>
      <c r="X2310" t="s">
        <v>5562</v>
      </c>
      <c r="Y2310" t="s">
        <v>5564</v>
      </c>
      <c r="Z2310" t="s">
        <v>5569</v>
      </c>
      <c r="AC2310" t="s">
        <v>357</v>
      </c>
      <c r="AD2310" s="176">
        <v>1.1000000000000001</v>
      </c>
      <c r="AE2310" s="177" t="s">
        <v>16954</v>
      </c>
    </row>
    <row r="2311" spans="1:31" x14ac:dyDescent="0.35">
      <c r="A2311" t="s">
        <v>584</v>
      </c>
      <c r="B2311">
        <v>1282</v>
      </c>
      <c r="C2311" t="s">
        <v>1377</v>
      </c>
      <c r="D2311">
        <v>51501</v>
      </c>
      <c r="E2311" t="s">
        <v>1377</v>
      </c>
      <c r="F2311" t="s">
        <v>3812</v>
      </c>
      <c r="H2311" s="174">
        <f t="shared" si="77"/>
        <v>1.3</v>
      </c>
      <c r="I2311">
        <v>1.8</v>
      </c>
      <c r="K2311" t="s">
        <v>404</v>
      </c>
      <c r="L2311" t="s">
        <v>753</v>
      </c>
      <c r="M2311" t="s">
        <v>398</v>
      </c>
      <c r="N2311" t="s">
        <v>351</v>
      </c>
      <c r="O2311">
        <v>2</v>
      </c>
      <c r="P2311" t="s">
        <v>306</v>
      </c>
      <c r="Q2311" s="164">
        <v>37265</v>
      </c>
      <c r="R2311" s="164">
        <v>37500</v>
      </c>
      <c r="S2311" s="164">
        <v>40787</v>
      </c>
      <c r="T2311" t="s">
        <v>1373</v>
      </c>
      <c r="V2311" t="s">
        <v>1371</v>
      </c>
      <c r="W2311" t="s">
        <v>5570</v>
      </c>
      <c r="X2311" t="s">
        <v>1377</v>
      </c>
      <c r="Y2311" t="s">
        <v>5571</v>
      </c>
      <c r="Z2311" t="s">
        <v>5572</v>
      </c>
      <c r="AC2311" t="s">
        <v>357</v>
      </c>
      <c r="AD2311" s="176">
        <v>1.3</v>
      </c>
      <c r="AE2311" s="177" t="s">
        <v>16954</v>
      </c>
    </row>
    <row r="2312" spans="1:31" x14ac:dyDescent="0.35">
      <c r="A2312" t="s">
        <v>454</v>
      </c>
      <c r="B2312">
        <v>1450</v>
      </c>
      <c r="C2312" t="s">
        <v>5573</v>
      </c>
      <c r="D2312">
        <v>51502</v>
      </c>
      <c r="E2312" t="s">
        <v>1384</v>
      </c>
      <c r="F2312" t="s">
        <v>3812</v>
      </c>
      <c r="H2312">
        <v>1.8</v>
      </c>
      <c r="I2312">
        <v>2.2000000000000002</v>
      </c>
      <c r="K2312" t="s">
        <v>296</v>
      </c>
      <c r="L2312" t="s">
        <v>753</v>
      </c>
      <c r="M2312" t="s">
        <v>398</v>
      </c>
      <c r="N2312" t="s">
        <v>351</v>
      </c>
      <c r="O2312">
        <v>2</v>
      </c>
      <c r="P2312" t="s">
        <v>306</v>
      </c>
      <c r="Q2312" t="s">
        <v>885</v>
      </c>
      <c r="R2312" s="164">
        <v>42248</v>
      </c>
      <c r="T2312" t="s">
        <v>1385</v>
      </c>
      <c r="V2312" t="s">
        <v>1386</v>
      </c>
      <c r="W2312" t="s">
        <v>5574</v>
      </c>
      <c r="X2312" t="s">
        <v>5575</v>
      </c>
      <c r="Y2312" t="s">
        <v>5576</v>
      </c>
      <c r="Z2312" t="s">
        <v>5577</v>
      </c>
      <c r="AC2312" t="s">
        <v>357</v>
      </c>
      <c r="AD2312" s="176">
        <v>1.3</v>
      </c>
    </row>
    <row r="2313" spans="1:31" x14ac:dyDescent="0.35">
      <c r="A2313" t="s">
        <v>291</v>
      </c>
      <c r="B2313">
        <v>1123</v>
      </c>
      <c r="C2313" t="s">
        <v>5578</v>
      </c>
      <c r="D2313">
        <v>51502</v>
      </c>
      <c r="E2313" t="s">
        <v>1384</v>
      </c>
      <c r="F2313" t="s">
        <v>3812</v>
      </c>
      <c r="H2313">
        <v>1.8</v>
      </c>
      <c r="I2313">
        <v>2.2000000000000002</v>
      </c>
      <c r="K2313" t="s">
        <v>296</v>
      </c>
      <c r="L2313" t="s">
        <v>4319</v>
      </c>
      <c r="M2313" t="s">
        <v>398</v>
      </c>
      <c r="N2313" t="s">
        <v>351</v>
      </c>
      <c r="O2313">
        <v>2</v>
      </c>
      <c r="P2313" t="s">
        <v>1</v>
      </c>
      <c r="Q2313" s="164">
        <v>38361</v>
      </c>
      <c r="R2313" s="164">
        <v>38596</v>
      </c>
      <c r="T2313" t="s">
        <v>1385</v>
      </c>
      <c r="V2313" t="s">
        <v>1386</v>
      </c>
      <c r="W2313" t="s">
        <v>5574</v>
      </c>
      <c r="X2313" t="s">
        <v>5575</v>
      </c>
      <c r="Y2313" t="s">
        <v>5576</v>
      </c>
      <c r="Z2313" t="s">
        <v>5579</v>
      </c>
      <c r="AC2313" t="s">
        <v>1223</v>
      </c>
      <c r="AD2313" s="176">
        <v>1.3</v>
      </c>
    </row>
    <row r="2314" spans="1:31" x14ac:dyDescent="0.35">
      <c r="A2314" t="s">
        <v>305</v>
      </c>
      <c r="B2314">
        <v>1317</v>
      </c>
      <c r="C2314" t="s">
        <v>5580</v>
      </c>
      <c r="D2314">
        <v>51502</v>
      </c>
      <c r="E2314" t="s">
        <v>1384</v>
      </c>
      <c r="F2314" t="s">
        <v>3812</v>
      </c>
      <c r="G2314" s="163">
        <v>3384</v>
      </c>
      <c r="H2314">
        <v>1.8</v>
      </c>
      <c r="I2314">
        <v>2.2000000000000002</v>
      </c>
      <c r="J2314" t="s">
        <v>1</v>
      </c>
      <c r="K2314" t="s">
        <v>296</v>
      </c>
      <c r="L2314" t="s">
        <v>753</v>
      </c>
      <c r="M2314" t="s">
        <v>398</v>
      </c>
      <c r="N2314" t="s">
        <v>351</v>
      </c>
      <c r="O2314">
        <v>2</v>
      </c>
      <c r="P2314" t="s">
        <v>306</v>
      </c>
      <c r="Q2314" s="164">
        <v>43651</v>
      </c>
      <c r="R2314" s="164">
        <v>44075</v>
      </c>
      <c r="T2314" t="s">
        <v>1385</v>
      </c>
      <c r="V2314" t="s">
        <v>1386</v>
      </c>
      <c r="W2314" t="s">
        <v>5574</v>
      </c>
      <c r="X2314" t="s">
        <v>5575</v>
      </c>
      <c r="Y2314" t="s">
        <v>5576</v>
      </c>
      <c r="Z2314" t="s">
        <v>5581</v>
      </c>
      <c r="AA2314" t="s">
        <v>1</v>
      </c>
      <c r="AB2314" s="164">
        <v>43615</v>
      </c>
      <c r="AC2314" t="s">
        <v>357</v>
      </c>
      <c r="AD2314" s="176">
        <v>1.3</v>
      </c>
    </row>
    <row r="2315" spans="1:31" x14ac:dyDescent="0.35">
      <c r="A2315" t="s">
        <v>317</v>
      </c>
      <c r="B2315">
        <v>1196</v>
      </c>
      <c r="C2315" t="s">
        <v>5580</v>
      </c>
      <c r="D2315">
        <v>51502</v>
      </c>
      <c r="E2315" t="s">
        <v>1384</v>
      </c>
      <c r="F2315" t="s">
        <v>3812</v>
      </c>
      <c r="H2315">
        <v>1.8</v>
      </c>
      <c r="I2315">
        <v>2.2000000000000002</v>
      </c>
      <c r="K2315" t="s">
        <v>296</v>
      </c>
      <c r="L2315" t="s">
        <v>753</v>
      </c>
      <c r="M2315" t="s">
        <v>398</v>
      </c>
      <c r="N2315" t="s">
        <v>351</v>
      </c>
      <c r="O2315">
        <v>2</v>
      </c>
      <c r="P2315" t="s">
        <v>306</v>
      </c>
      <c r="Q2315" t="s">
        <v>919</v>
      </c>
      <c r="R2315" s="164">
        <v>41153</v>
      </c>
      <c r="T2315" t="s">
        <v>1385</v>
      </c>
      <c r="V2315" t="s">
        <v>1386</v>
      </c>
      <c r="W2315" t="s">
        <v>5574</v>
      </c>
      <c r="X2315" t="s">
        <v>5575</v>
      </c>
      <c r="Y2315" t="s">
        <v>5576</v>
      </c>
      <c r="Z2315" t="s">
        <v>5582</v>
      </c>
      <c r="AC2315" t="s">
        <v>357</v>
      </c>
      <c r="AD2315" s="176">
        <v>1.3</v>
      </c>
    </row>
    <row r="2316" spans="1:31" x14ac:dyDescent="0.35">
      <c r="A2316" t="s">
        <v>408</v>
      </c>
      <c r="B2316">
        <v>1209</v>
      </c>
      <c r="C2316" t="s">
        <v>5580</v>
      </c>
      <c r="D2316">
        <v>51502</v>
      </c>
      <c r="E2316" t="s">
        <v>1384</v>
      </c>
      <c r="F2316" t="s">
        <v>3812</v>
      </c>
      <c r="H2316">
        <v>1.8</v>
      </c>
      <c r="I2316">
        <v>2.2000000000000002</v>
      </c>
      <c r="K2316" t="s">
        <v>296</v>
      </c>
      <c r="L2316" t="s">
        <v>753</v>
      </c>
      <c r="M2316" t="s">
        <v>398</v>
      </c>
      <c r="N2316" t="s">
        <v>351</v>
      </c>
      <c r="O2316">
        <v>2</v>
      </c>
      <c r="P2316" t="s">
        <v>306</v>
      </c>
      <c r="Q2316" t="s">
        <v>2707</v>
      </c>
      <c r="R2316" s="164">
        <v>38961</v>
      </c>
      <c r="T2316" t="s">
        <v>1385</v>
      </c>
      <c r="V2316" t="s">
        <v>1386</v>
      </c>
      <c r="W2316" t="s">
        <v>5574</v>
      </c>
      <c r="X2316" t="s">
        <v>5575</v>
      </c>
      <c r="Y2316" t="s">
        <v>5576</v>
      </c>
      <c r="Z2316" t="s">
        <v>5583</v>
      </c>
      <c r="AC2316" t="s">
        <v>357</v>
      </c>
      <c r="AD2316" s="176">
        <v>1.3</v>
      </c>
    </row>
    <row r="2317" spans="1:31" x14ac:dyDescent="0.35">
      <c r="A2317" t="s">
        <v>324</v>
      </c>
      <c r="B2317">
        <v>1167</v>
      </c>
      <c r="C2317" t="s">
        <v>5580</v>
      </c>
      <c r="D2317">
        <v>51502</v>
      </c>
      <c r="E2317" t="s">
        <v>1384</v>
      </c>
      <c r="F2317" t="s">
        <v>3812</v>
      </c>
      <c r="H2317">
        <v>1.8</v>
      </c>
      <c r="I2317">
        <v>2.2000000000000002</v>
      </c>
      <c r="K2317" t="s">
        <v>296</v>
      </c>
      <c r="L2317" t="s">
        <v>753</v>
      </c>
      <c r="M2317" t="s">
        <v>398</v>
      </c>
      <c r="N2317" t="s">
        <v>351</v>
      </c>
      <c r="O2317">
        <v>2</v>
      </c>
      <c r="P2317" t="s">
        <v>306</v>
      </c>
      <c r="Q2317" t="s">
        <v>5584</v>
      </c>
      <c r="R2317" s="164">
        <v>37865</v>
      </c>
      <c r="T2317" t="s">
        <v>1385</v>
      </c>
      <c r="V2317" t="s">
        <v>1386</v>
      </c>
      <c r="W2317" t="s">
        <v>5574</v>
      </c>
      <c r="X2317" t="s">
        <v>5575</v>
      </c>
      <c r="Y2317" t="s">
        <v>5576</v>
      </c>
      <c r="Z2317" t="s">
        <v>5585</v>
      </c>
      <c r="AC2317" t="s">
        <v>357</v>
      </c>
      <c r="AD2317" s="176">
        <v>1.3</v>
      </c>
    </row>
    <row r="2318" spans="1:31" x14ac:dyDescent="0.35">
      <c r="A2318" t="s">
        <v>309</v>
      </c>
      <c r="B2318">
        <v>1212</v>
      </c>
      <c r="C2318" t="s">
        <v>5580</v>
      </c>
      <c r="D2318">
        <v>51502</v>
      </c>
      <c r="E2318" t="s">
        <v>1384</v>
      </c>
      <c r="F2318" t="s">
        <v>3812</v>
      </c>
      <c r="H2318">
        <v>1.8</v>
      </c>
      <c r="I2318">
        <v>2.2000000000000002</v>
      </c>
      <c r="K2318" t="s">
        <v>296</v>
      </c>
      <c r="L2318" t="s">
        <v>753</v>
      </c>
      <c r="M2318" t="s">
        <v>398</v>
      </c>
      <c r="N2318" t="s">
        <v>351</v>
      </c>
      <c r="O2318">
        <v>2</v>
      </c>
      <c r="P2318" t="s">
        <v>306</v>
      </c>
      <c r="Q2318" t="s">
        <v>3389</v>
      </c>
      <c r="R2318" s="164">
        <v>41518</v>
      </c>
      <c r="T2318" t="s">
        <v>1385</v>
      </c>
      <c r="V2318" t="s">
        <v>1386</v>
      </c>
      <c r="W2318" t="s">
        <v>5574</v>
      </c>
      <c r="X2318" t="s">
        <v>5575</v>
      </c>
      <c r="Y2318" t="s">
        <v>5576</v>
      </c>
      <c r="Z2318" t="s">
        <v>5586</v>
      </c>
      <c r="AC2318" t="s">
        <v>357</v>
      </c>
      <c r="AD2318" s="176">
        <v>1.3</v>
      </c>
    </row>
    <row r="2319" spans="1:31" x14ac:dyDescent="0.35">
      <c r="A2319" t="s">
        <v>476</v>
      </c>
      <c r="B2319">
        <v>1340</v>
      </c>
      <c r="C2319" t="s">
        <v>5580</v>
      </c>
      <c r="D2319">
        <v>51502</v>
      </c>
      <c r="E2319" t="s">
        <v>1384</v>
      </c>
      <c r="F2319" t="s">
        <v>3812</v>
      </c>
      <c r="G2319" s="163">
        <v>3022.8</v>
      </c>
      <c r="H2319">
        <v>1.8</v>
      </c>
      <c r="I2319">
        <v>2.2000000000000002</v>
      </c>
      <c r="J2319" t="s">
        <v>1</v>
      </c>
      <c r="K2319" t="s">
        <v>296</v>
      </c>
      <c r="L2319" t="s">
        <v>4103</v>
      </c>
      <c r="M2319" t="s">
        <v>398</v>
      </c>
      <c r="N2319" t="s">
        <v>351</v>
      </c>
      <c r="O2319">
        <v>2</v>
      </c>
      <c r="P2319" t="s">
        <v>306</v>
      </c>
      <c r="Q2319" s="164">
        <v>42918</v>
      </c>
      <c r="R2319" s="164">
        <v>43344</v>
      </c>
      <c r="T2319" t="s">
        <v>1385</v>
      </c>
      <c r="V2319" t="s">
        <v>1386</v>
      </c>
      <c r="W2319" t="s">
        <v>5574</v>
      </c>
      <c r="X2319" t="s">
        <v>5575</v>
      </c>
      <c r="Y2319" t="s">
        <v>5576</v>
      </c>
      <c r="Z2319" t="s">
        <v>5587</v>
      </c>
      <c r="AA2319" t="s">
        <v>1</v>
      </c>
      <c r="AB2319" s="164">
        <v>42804</v>
      </c>
      <c r="AC2319" t="s">
        <v>357</v>
      </c>
      <c r="AD2319" s="176">
        <v>1.3</v>
      </c>
    </row>
    <row r="2320" spans="1:31" x14ac:dyDescent="0.35">
      <c r="A2320" t="s">
        <v>482</v>
      </c>
      <c r="B2320">
        <v>1235</v>
      </c>
      <c r="C2320" t="s">
        <v>5580</v>
      </c>
      <c r="D2320">
        <v>51502</v>
      </c>
      <c r="E2320" t="s">
        <v>1384</v>
      </c>
      <c r="F2320" t="s">
        <v>3812</v>
      </c>
      <c r="H2320">
        <v>1.8</v>
      </c>
      <c r="I2320">
        <v>2.2000000000000002</v>
      </c>
      <c r="K2320" t="s">
        <v>296</v>
      </c>
      <c r="L2320" t="s">
        <v>753</v>
      </c>
      <c r="M2320" t="s">
        <v>398</v>
      </c>
      <c r="N2320" t="s">
        <v>351</v>
      </c>
      <c r="O2320">
        <v>2</v>
      </c>
      <c r="P2320" t="s">
        <v>306</v>
      </c>
      <c r="Q2320" t="s">
        <v>485</v>
      </c>
      <c r="R2320" s="164">
        <v>41153</v>
      </c>
      <c r="T2320" t="s">
        <v>1385</v>
      </c>
      <c r="V2320" t="s">
        <v>1386</v>
      </c>
      <c r="W2320" t="s">
        <v>5574</v>
      </c>
      <c r="X2320" t="s">
        <v>5575</v>
      </c>
      <c r="Y2320" t="s">
        <v>5576</v>
      </c>
      <c r="Z2320" t="s">
        <v>5588</v>
      </c>
      <c r="AC2320" t="s">
        <v>357</v>
      </c>
      <c r="AD2320" s="176">
        <v>1.3</v>
      </c>
    </row>
    <row r="2321" spans="1:31" x14ac:dyDescent="0.35">
      <c r="A2321" t="s">
        <v>432</v>
      </c>
      <c r="B2321">
        <v>1362</v>
      </c>
      <c r="C2321" t="s">
        <v>5589</v>
      </c>
      <c r="D2321">
        <v>51502</v>
      </c>
      <c r="E2321" t="s">
        <v>1384</v>
      </c>
      <c r="F2321" t="s">
        <v>3812</v>
      </c>
      <c r="G2321" s="163">
        <v>4642.4799999999996</v>
      </c>
      <c r="H2321">
        <v>1.8</v>
      </c>
      <c r="I2321">
        <v>2.2000000000000002</v>
      </c>
      <c r="J2321" t="s">
        <v>295</v>
      </c>
      <c r="K2321" t="s">
        <v>296</v>
      </c>
      <c r="L2321" t="s">
        <v>753</v>
      </c>
      <c r="M2321" t="s">
        <v>398</v>
      </c>
      <c r="N2321" t="s">
        <v>351</v>
      </c>
      <c r="O2321">
        <v>2</v>
      </c>
      <c r="P2321" t="s">
        <v>306</v>
      </c>
      <c r="Q2321" s="164">
        <v>45749</v>
      </c>
      <c r="R2321" s="164">
        <v>45901</v>
      </c>
      <c r="T2321" t="s">
        <v>1385</v>
      </c>
      <c r="V2321" t="s">
        <v>1386</v>
      </c>
      <c r="W2321" t="s">
        <v>5574</v>
      </c>
      <c r="X2321" t="s">
        <v>5575</v>
      </c>
      <c r="Y2321" t="s">
        <v>5576</v>
      </c>
      <c r="Z2321" t="s">
        <v>5590</v>
      </c>
      <c r="AA2321" t="s">
        <v>1</v>
      </c>
      <c r="AB2321" s="164">
        <v>45812</v>
      </c>
      <c r="AC2321" t="s">
        <v>357</v>
      </c>
      <c r="AD2321" s="176">
        <v>1.3</v>
      </c>
    </row>
    <row r="2322" spans="1:31" x14ac:dyDescent="0.35">
      <c r="A2322" t="s">
        <v>584</v>
      </c>
      <c r="B2322">
        <v>1297</v>
      </c>
      <c r="C2322" t="s">
        <v>5580</v>
      </c>
      <c r="D2322">
        <v>51502</v>
      </c>
      <c r="E2322" t="s">
        <v>1384</v>
      </c>
      <c r="F2322" t="s">
        <v>3812</v>
      </c>
      <c r="H2322">
        <v>1.8</v>
      </c>
      <c r="I2322">
        <v>2.2000000000000002</v>
      </c>
      <c r="K2322" t="s">
        <v>296</v>
      </c>
      <c r="L2322" t="s">
        <v>753</v>
      </c>
      <c r="M2322" t="s">
        <v>398</v>
      </c>
      <c r="N2322" t="s">
        <v>351</v>
      </c>
      <c r="O2322">
        <v>2</v>
      </c>
      <c r="P2322" t="s">
        <v>306</v>
      </c>
      <c r="Q2322" s="164">
        <v>38361</v>
      </c>
      <c r="R2322" s="164">
        <v>38596</v>
      </c>
      <c r="T2322" t="s">
        <v>1385</v>
      </c>
      <c r="V2322" t="s">
        <v>1386</v>
      </c>
      <c r="W2322" t="s">
        <v>5574</v>
      </c>
      <c r="X2322" t="s">
        <v>5575</v>
      </c>
      <c r="Y2322" t="s">
        <v>5576</v>
      </c>
      <c r="Z2322" t="s">
        <v>5591</v>
      </c>
      <c r="AC2322" t="s">
        <v>357</v>
      </c>
      <c r="AD2322" s="176">
        <v>1.3</v>
      </c>
    </row>
    <row r="2323" spans="1:31" x14ac:dyDescent="0.35">
      <c r="A2323" t="s">
        <v>375</v>
      </c>
      <c r="B2323">
        <v>1142</v>
      </c>
      <c r="C2323" t="s">
        <v>5578</v>
      </c>
      <c r="D2323">
        <v>51502</v>
      </c>
      <c r="E2323" t="s">
        <v>1384</v>
      </c>
      <c r="F2323" t="s">
        <v>3812</v>
      </c>
      <c r="H2323">
        <v>1.8</v>
      </c>
      <c r="I2323">
        <v>2.2000000000000002</v>
      </c>
      <c r="K2323" t="s">
        <v>0</v>
      </c>
      <c r="L2323" t="s">
        <v>753</v>
      </c>
      <c r="M2323" t="s">
        <v>398</v>
      </c>
      <c r="N2323" t="s">
        <v>351</v>
      </c>
      <c r="O2323">
        <v>2</v>
      </c>
      <c r="P2323" t="s">
        <v>1</v>
      </c>
      <c r="Q2323" t="s">
        <v>5592</v>
      </c>
      <c r="R2323" s="164">
        <v>38596</v>
      </c>
      <c r="T2323" t="s">
        <v>1385</v>
      </c>
      <c r="V2323" t="s">
        <v>1386</v>
      </c>
      <c r="W2323" t="s">
        <v>5574</v>
      </c>
      <c r="X2323" t="s">
        <v>5575</v>
      </c>
      <c r="Y2323" t="s">
        <v>5576</v>
      </c>
      <c r="Z2323" t="s">
        <v>5593</v>
      </c>
      <c r="AA2323" t="s">
        <v>1</v>
      </c>
      <c r="AC2323" t="s">
        <v>1223</v>
      </c>
      <c r="AD2323" s="176">
        <v>1.3</v>
      </c>
    </row>
    <row r="2324" spans="1:31" x14ac:dyDescent="0.35">
      <c r="A2324" t="s">
        <v>434</v>
      </c>
      <c r="B2324">
        <v>1166</v>
      </c>
      <c r="C2324" t="s">
        <v>5580</v>
      </c>
      <c r="D2324">
        <v>51502</v>
      </c>
      <c r="E2324" t="s">
        <v>1384</v>
      </c>
      <c r="F2324" t="s">
        <v>3812</v>
      </c>
      <c r="G2324" s="163">
        <v>3117</v>
      </c>
      <c r="H2324">
        <v>1.8</v>
      </c>
      <c r="I2324">
        <v>2.2000000000000002</v>
      </c>
      <c r="J2324" t="s">
        <v>1</v>
      </c>
      <c r="K2324" t="s">
        <v>296</v>
      </c>
      <c r="L2324" t="s">
        <v>753</v>
      </c>
      <c r="M2324" t="s">
        <v>398</v>
      </c>
      <c r="N2324" t="s">
        <v>351</v>
      </c>
      <c r="O2324">
        <v>2</v>
      </c>
      <c r="P2324" t="s">
        <v>306</v>
      </c>
      <c r="Q2324" t="s">
        <v>1474</v>
      </c>
      <c r="R2324" s="164">
        <v>43709</v>
      </c>
      <c r="T2324" t="s">
        <v>1385</v>
      </c>
      <c r="V2324" t="s">
        <v>1386</v>
      </c>
      <c r="W2324" t="s">
        <v>5574</v>
      </c>
      <c r="X2324" t="s">
        <v>5575</v>
      </c>
      <c r="Y2324" t="s">
        <v>5576</v>
      </c>
      <c r="Z2324" t="s">
        <v>5594</v>
      </c>
      <c r="AA2324" t="s">
        <v>1</v>
      </c>
      <c r="AB2324" s="164">
        <v>43433</v>
      </c>
      <c r="AC2324" t="s">
        <v>357</v>
      </c>
      <c r="AD2324" s="176">
        <v>1.3</v>
      </c>
    </row>
    <row r="2325" spans="1:31" x14ac:dyDescent="0.35">
      <c r="A2325" t="s">
        <v>403</v>
      </c>
      <c r="B2325">
        <v>1176</v>
      </c>
      <c r="C2325" t="s">
        <v>5580</v>
      </c>
      <c r="D2325">
        <v>51502</v>
      </c>
      <c r="E2325" t="s">
        <v>1384</v>
      </c>
      <c r="F2325" t="s">
        <v>3812</v>
      </c>
      <c r="G2325" s="163">
        <v>4429.62</v>
      </c>
      <c r="H2325">
        <v>1.8</v>
      </c>
      <c r="I2325">
        <v>2.2000000000000002</v>
      </c>
      <c r="J2325" t="s">
        <v>295</v>
      </c>
      <c r="K2325" t="s">
        <v>296</v>
      </c>
      <c r="L2325" t="s">
        <v>753</v>
      </c>
      <c r="M2325" t="s">
        <v>398</v>
      </c>
      <c r="N2325" t="s">
        <v>351</v>
      </c>
      <c r="O2325">
        <v>2</v>
      </c>
      <c r="P2325" t="s">
        <v>306</v>
      </c>
      <c r="Q2325" s="164">
        <v>43134</v>
      </c>
      <c r="R2325" s="164">
        <v>43344</v>
      </c>
      <c r="T2325" t="s">
        <v>1385</v>
      </c>
      <c r="V2325" t="s">
        <v>1386</v>
      </c>
      <c r="W2325" t="s">
        <v>5574</v>
      </c>
      <c r="X2325" t="s">
        <v>5575</v>
      </c>
      <c r="Y2325" t="s">
        <v>5576</v>
      </c>
      <c r="Z2325" t="s">
        <v>5595</v>
      </c>
      <c r="AA2325" t="s">
        <v>1</v>
      </c>
      <c r="AB2325" s="164">
        <v>43182</v>
      </c>
      <c r="AC2325" t="s">
        <v>357</v>
      </c>
      <c r="AD2325" s="176">
        <v>1.3</v>
      </c>
    </row>
    <row r="2326" spans="1:31" x14ac:dyDescent="0.35">
      <c r="A2326" t="s">
        <v>447</v>
      </c>
      <c r="B2326">
        <v>1195</v>
      </c>
      <c r="C2326" t="s">
        <v>5580</v>
      </c>
      <c r="D2326">
        <v>51502</v>
      </c>
      <c r="E2326" t="s">
        <v>1384</v>
      </c>
      <c r="F2326" t="s">
        <v>3812</v>
      </c>
      <c r="H2326">
        <v>1.8</v>
      </c>
      <c r="I2326">
        <v>2.2000000000000002</v>
      </c>
      <c r="K2326" t="s">
        <v>296</v>
      </c>
      <c r="L2326" t="s">
        <v>753</v>
      </c>
      <c r="M2326" t="s">
        <v>398</v>
      </c>
      <c r="N2326" t="s">
        <v>351</v>
      </c>
      <c r="O2326">
        <v>2</v>
      </c>
      <c r="P2326" t="s">
        <v>306</v>
      </c>
      <c r="Q2326" s="164">
        <v>37995</v>
      </c>
      <c r="R2326" s="164">
        <v>38231</v>
      </c>
      <c r="T2326" t="s">
        <v>1385</v>
      </c>
      <c r="V2326" t="s">
        <v>1386</v>
      </c>
      <c r="W2326" t="s">
        <v>5574</v>
      </c>
      <c r="X2326" t="s">
        <v>5575</v>
      </c>
      <c r="Y2326" t="s">
        <v>5576</v>
      </c>
      <c r="Z2326" t="s">
        <v>5596</v>
      </c>
      <c r="AA2326" t="s">
        <v>1</v>
      </c>
      <c r="AC2326" t="s">
        <v>357</v>
      </c>
      <c r="AD2326" s="176">
        <v>1.3</v>
      </c>
    </row>
    <row r="2327" spans="1:31" x14ac:dyDescent="0.35">
      <c r="A2327" t="s">
        <v>494</v>
      </c>
      <c r="B2327">
        <v>1209</v>
      </c>
      <c r="C2327" t="s">
        <v>5580</v>
      </c>
      <c r="D2327">
        <v>51502</v>
      </c>
      <c r="E2327" t="s">
        <v>1384</v>
      </c>
      <c r="F2327" t="s">
        <v>3812</v>
      </c>
      <c r="H2327">
        <v>1.8</v>
      </c>
      <c r="I2327">
        <v>2.2000000000000002</v>
      </c>
      <c r="K2327" t="s">
        <v>296</v>
      </c>
      <c r="L2327" t="s">
        <v>753</v>
      </c>
      <c r="M2327" t="s">
        <v>398</v>
      </c>
      <c r="N2327" t="s">
        <v>351</v>
      </c>
      <c r="O2327">
        <v>2</v>
      </c>
      <c r="P2327" t="s">
        <v>306</v>
      </c>
      <c r="Q2327" s="164">
        <v>40060</v>
      </c>
      <c r="R2327" s="164">
        <v>40057</v>
      </c>
      <c r="T2327" t="s">
        <v>1385</v>
      </c>
      <c r="V2327" t="s">
        <v>1386</v>
      </c>
      <c r="W2327" t="s">
        <v>5574</v>
      </c>
      <c r="X2327" t="s">
        <v>5575</v>
      </c>
      <c r="Y2327" t="s">
        <v>5576</v>
      </c>
      <c r="Z2327" t="s">
        <v>5597</v>
      </c>
      <c r="AC2327" t="s">
        <v>357</v>
      </c>
      <c r="AD2327" s="176">
        <v>1.3</v>
      </c>
    </row>
    <row r="2328" spans="1:31" x14ac:dyDescent="0.35">
      <c r="A2328" t="s">
        <v>414</v>
      </c>
      <c r="B2328">
        <v>1234</v>
      </c>
      <c r="C2328" t="s">
        <v>5598</v>
      </c>
      <c r="D2328">
        <v>51502</v>
      </c>
      <c r="E2328" t="s">
        <v>1384</v>
      </c>
      <c r="F2328" t="s">
        <v>3812</v>
      </c>
      <c r="H2328">
        <v>1.8</v>
      </c>
      <c r="I2328">
        <v>2.2000000000000002</v>
      </c>
      <c r="K2328" t="s">
        <v>296</v>
      </c>
      <c r="L2328" t="s">
        <v>753</v>
      </c>
      <c r="M2328" t="s">
        <v>398</v>
      </c>
      <c r="N2328" t="s">
        <v>351</v>
      </c>
      <c r="O2328">
        <v>2</v>
      </c>
      <c r="P2328" t="s">
        <v>306</v>
      </c>
      <c r="Q2328" t="s">
        <v>1559</v>
      </c>
      <c r="R2328" s="164">
        <v>42614</v>
      </c>
      <c r="T2328" t="s">
        <v>1385</v>
      </c>
      <c r="V2328" t="s">
        <v>1386</v>
      </c>
      <c r="W2328" t="s">
        <v>5574</v>
      </c>
      <c r="X2328" t="s">
        <v>5575</v>
      </c>
      <c r="Y2328" t="s">
        <v>5576</v>
      </c>
      <c r="Z2328" t="s">
        <v>5599</v>
      </c>
      <c r="AC2328" t="s">
        <v>357</v>
      </c>
      <c r="AD2328" s="176">
        <v>1.3</v>
      </c>
    </row>
    <row r="2329" spans="1:31" x14ac:dyDescent="0.35">
      <c r="A2329" t="s">
        <v>419</v>
      </c>
      <c r="B2329">
        <v>1160</v>
      </c>
      <c r="C2329" t="s">
        <v>5580</v>
      </c>
      <c r="D2329">
        <v>51502</v>
      </c>
      <c r="E2329" t="s">
        <v>1384</v>
      </c>
      <c r="F2329" t="s">
        <v>3812</v>
      </c>
      <c r="H2329">
        <v>1.8</v>
      </c>
      <c r="I2329">
        <v>2.2000000000000002</v>
      </c>
      <c r="K2329" t="s">
        <v>296</v>
      </c>
      <c r="L2329" t="s">
        <v>753</v>
      </c>
      <c r="M2329" t="s">
        <v>398</v>
      </c>
      <c r="N2329" t="s">
        <v>351</v>
      </c>
      <c r="O2329">
        <v>2</v>
      </c>
      <c r="P2329" t="s">
        <v>306</v>
      </c>
      <c r="Q2329" t="s">
        <v>5584</v>
      </c>
      <c r="R2329" s="164">
        <v>37865</v>
      </c>
      <c r="T2329" t="s">
        <v>1385</v>
      </c>
      <c r="V2329" t="s">
        <v>1386</v>
      </c>
      <c r="W2329" t="s">
        <v>5574</v>
      </c>
      <c r="X2329" t="s">
        <v>5575</v>
      </c>
      <c r="Y2329" t="s">
        <v>5576</v>
      </c>
      <c r="Z2329" t="s">
        <v>5600</v>
      </c>
      <c r="AC2329" t="s">
        <v>357</v>
      </c>
      <c r="AD2329" s="176">
        <v>1.3</v>
      </c>
    </row>
    <row r="2330" spans="1:31" x14ac:dyDescent="0.35">
      <c r="A2330" t="s">
        <v>314</v>
      </c>
      <c r="B2330">
        <v>1344</v>
      </c>
      <c r="C2330" t="s">
        <v>5580</v>
      </c>
      <c r="D2330">
        <v>51502</v>
      </c>
      <c r="E2330" t="s">
        <v>1384</v>
      </c>
      <c r="F2330" t="s">
        <v>3812</v>
      </c>
      <c r="G2330" s="163">
        <v>4200</v>
      </c>
      <c r="H2330">
        <v>1.8</v>
      </c>
      <c r="I2330">
        <v>2.2000000000000002</v>
      </c>
      <c r="J2330" t="s">
        <v>295</v>
      </c>
      <c r="K2330" t="s">
        <v>296</v>
      </c>
      <c r="L2330" t="s">
        <v>753</v>
      </c>
      <c r="M2330" t="s">
        <v>398</v>
      </c>
      <c r="N2330" t="s">
        <v>351</v>
      </c>
      <c r="O2330">
        <v>2</v>
      </c>
      <c r="P2330" t="s">
        <v>306</v>
      </c>
      <c r="Q2330" t="s">
        <v>5601</v>
      </c>
      <c r="R2330" s="164">
        <v>45536</v>
      </c>
      <c r="T2330" t="s">
        <v>1385</v>
      </c>
      <c r="V2330" t="s">
        <v>1386</v>
      </c>
      <c r="W2330" t="s">
        <v>5574</v>
      </c>
      <c r="X2330" t="s">
        <v>5575</v>
      </c>
      <c r="Y2330" t="s">
        <v>5576</v>
      </c>
      <c r="Z2330" t="s">
        <v>5602</v>
      </c>
      <c r="AA2330" t="s">
        <v>1</v>
      </c>
      <c r="AB2330" s="164">
        <v>44782</v>
      </c>
      <c r="AC2330" t="s">
        <v>357</v>
      </c>
      <c r="AD2330" s="176">
        <v>1.3</v>
      </c>
    </row>
    <row r="2331" spans="1:31" x14ac:dyDescent="0.35">
      <c r="A2331" t="s">
        <v>566</v>
      </c>
      <c r="B2331">
        <v>1204</v>
      </c>
      <c r="C2331" t="s">
        <v>5580</v>
      </c>
      <c r="D2331">
        <v>51502</v>
      </c>
      <c r="E2331" t="s">
        <v>1384</v>
      </c>
      <c r="F2331" t="s">
        <v>3812</v>
      </c>
      <c r="H2331">
        <v>1.8</v>
      </c>
      <c r="I2331">
        <v>2.2000000000000002</v>
      </c>
      <c r="K2331" t="s">
        <v>296</v>
      </c>
      <c r="L2331" t="s">
        <v>753</v>
      </c>
      <c r="M2331" t="s">
        <v>398</v>
      </c>
      <c r="N2331" t="s">
        <v>351</v>
      </c>
      <c r="O2331">
        <v>2</v>
      </c>
      <c r="P2331" t="s">
        <v>306</v>
      </c>
      <c r="Q2331" t="s">
        <v>5584</v>
      </c>
      <c r="R2331" s="164">
        <v>37865</v>
      </c>
      <c r="T2331" t="s">
        <v>1385</v>
      </c>
      <c r="V2331" t="s">
        <v>1386</v>
      </c>
      <c r="W2331" t="s">
        <v>5574</v>
      </c>
      <c r="X2331" t="s">
        <v>5575</v>
      </c>
      <c r="Y2331" t="s">
        <v>5576</v>
      </c>
      <c r="Z2331" t="s">
        <v>5603</v>
      </c>
      <c r="AC2331" t="s">
        <v>357</v>
      </c>
      <c r="AD2331" s="176">
        <v>1.3</v>
      </c>
    </row>
    <row r="2332" spans="1:31" x14ac:dyDescent="0.35">
      <c r="A2332" t="s">
        <v>438</v>
      </c>
      <c r="B2332">
        <v>1199</v>
      </c>
      <c r="C2332" t="s">
        <v>5580</v>
      </c>
      <c r="D2332">
        <v>51502</v>
      </c>
      <c r="E2332" t="s">
        <v>1384</v>
      </c>
      <c r="F2332" t="s">
        <v>3812</v>
      </c>
      <c r="H2332">
        <v>1.8</v>
      </c>
      <c r="I2332">
        <v>2.2000000000000002</v>
      </c>
      <c r="K2332" t="s">
        <v>296</v>
      </c>
      <c r="L2332" t="s">
        <v>753</v>
      </c>
      <c r="M2332" t="s">
        <v>398</v>
      </c>
      <c r="N2332" t="s">
        <v>351</v>
      </c>
      <c r="O2332">
        <v>2</v>
      </c>
      <c r="P2332" t="s">
        <v>306</v>
      </c>
      <c r="Q2332" t="s">
        <v>463</v>
      </c>
      <c r="R2332" s="164">
        <v>40787</v>
      </c>
      <c r="T2332" t="s">
        <v>1385</v>
      </c>
      <c r="V2332" t="s">
        <v>1386</v>
      </c>
      <c r="W2332" t="s">
        <v>5574</v>
      </c>
      <c r="X2332" t="s">
        <v>5575</v>
      </c>
      <c r="Y2332" t="s">
        <v>5576</v>
      </c>
      <c r="Z2332" t="s">
        <v>5604</v>
      </c>
      <c r="AC2332" t="s">
        <v>357</v>
      </c>
      <c r="AD2332" s="176">
        <v>1.3</v>
      </c>
    </row>
    <row r="2333" spans="1:31" x14ac:dyDescent="0.35">
      <c r="A2333" t="s">
        <v>584</v>
      </c>
      <c r="B2333">
        <v>1281</v>
      </c>
      <c r="C2333" t="s">
        <v>1401</v>
      </c>
      <c r="D2333">
        <v>51503</v>
      </c>
      <c r="E2333" t="s">
        <v>1401</v>
      </c>
      <c r="F2333" t="s">
        <v>3812</v>
      </c>
      <c r="H2333" s="174">
        <f>AD2333</f>
        <v>1.3</v>
      </c>
      <c r="I2333">
        <v>1.8</v>
      </c>
      <c r="K2333" t="s">
        <v>404</v>
      </c>
      <c r="L2333" t="s">
        <v>753</v>
      </c>
      <c r="M2333" t="s">
        <v>398</v>
      </c>
      <c r="N2333" t="s">
        <v>351</v>
      </c>
      <c r="O2333">
        <v>2</v>
      </c>
      <c r="P2333" t="s">
        <v>306</v>
      </c>
      <c r="Q2333" s="164">
        <v>37265</v>
      </c>
      <c r="R2333" s="164">
        <v>37500</v>
      </c>
      <c r="S2333" s="164">
        <v>40787</v>
      </c>
      <c r="T2333" t="s">
        <v>1397</v>
      </c>
      <c r="V2333" t="s">
        <v>1395</v>
      </c>
      <c r="W2333" t="s">
        <v>5605</v>
      </c>
      <c r="X2333" t="s">
        <v>1401</v>
      </c>
      <c r="Y2333" t="s">
        <v>5606</v>
      </c>
      <c r="Z2333" t="s">
        <v>5607</v>
      </c>
      <c r="AC2333" t="s">
        <v>357</v>
      </c>
      <c r="AD2333" s="176">
        <v>1.3</v>
      </c>
      <c r="AE2333" s="177" t="s">
        <v>16954</v>
      </c>
    </row>
    <row r="2334" spans="1:31" x14ac:dyDescent="0.35">
      <c r="A2334" t="s">
        <v>482</v>
      </c>
      <c r="B2334">
        <v>1312</v>
      </c>
      <c r="C2334" t="s">
        <v>5608</v>
      </c>
      <c r="D2334">
        <v>51526</v>
      </c>
      <c r="E2334" t="s">
        <v>5608</v>
      </c>
      <c r="F2334" t="s">
        <v>3812</v>
      </c>
      <c r="G2334" s="163">
        <v>12680.62</v>
      </c>
      <c r="H2334" s="174">
        <f>AD2334</f>
        <v>1.1000000000000001</v>
      </c>
      <c r="I2334">
        <v>2.2000000000000002</v>
      </c>
      <c r="J2334" t="s">
        <v>295</v>
      </c>
      <c r="K2334" t="s">
        <v>296</v>
      </c>
      <c r="L2334" t="s">
        <v>753</v>
      </c>
      <c r="M2334" t="s">
        <v>398</v>
      </c>
      <c r="N2334" t="s">
        <v>351</v>
      </c>
      <c r="O2334">
        <v>2</v>
      </c>
      <c r="P2334" t="s">
        <v>306</v>
      </c>
      <c r="Q2334" t="s">
        <v>2360</v>
      </c>
      <c r="R2334" s="164">
        <v>46266</v>
      </c>
      <c r="T2334" t="s">
        <v>5609</v>
      </c>
      <c r="V2334" t="s">
        <v>5610</v>
      </c>
      <c r="W2334" t="s">
        <v>5611</v>
      </c>
      <c r="X2334" t="s">
        <v>5608</v>
      </c>
      <c r="Y2334" t="s">
        <v>5610</v>
      </c>
      <c r="Z2334" t="s">
        <v>5612</v>
      </c>
      <c r="AA2334" t="s">
        <v>1</v>
      </c>
      <c r="AB2334" s="164">
        <v>45800</v>
      </c>
      <c r="AC2334" t="s">
        <v>357</v>
      </c>
      <c r="AD2334" s="176">
        <v>1.1000000000000001</v>
      </c>
      <c r="AE2334" s="177" t="s">
        <v>16953</v>
      </c>
    </row>
    <row r="2335" spans="1:31" x14ac:dyDescent="0.35">
      <c r="A2335" t="s">
        <v>454</v>
      </c>
      <c r="B2335">
        <v>1359</v>
      </c>
      <c r="C2335" t="s">
        <v>5613</v>
      </c>
      <c r="D2335">
        <v>51603</v>
      </c>
      <c r="E2335" t="s">
        <v>5613</v>
      </c>
      <c r="F2335" t="s">
        <v>3812</v>
      </c>
      <c r="H2335">
        <v>3.7</v>
      </c>
      <c r="I2335">
        <v>2.4</v>
      </c>
      <c r="K2335" t="s">
        <v>296</v>
      </c>
      <c r="L2335" t="s">
        <v>753</v>
      </c>
      <c r="M2335" t="s">
        <v>398</v>
      </c>
      <c r="N2335" t="s">
        <v>1538</v>
      </c>
      <c r="O2335">
        <v>2</v>
      </c>
      <c r="P2335" t="s">
        <v>306</v>
      </c>
      <c r="Q2335" t="s">
        <v>5614</v>
      </c>
      <c r="R2335" s="164">
        <v>37865</v>
      </c>
      <c r="T2335" t="s">
        <v>1549</v>
      </c>
      <c r="V2335" t="s">
        <v>5615</v>
      </c>
      <c r="W2335" t="s">
        <v>5616</v>
      </c>
      <c r="X2335" t="s">
        <v>5613</v>
      </c>
      <c r="Y2335" t="s">
        <v>5615</v>
      </c>
      <c r="Z2335" t="s">
        <v>5617</v>
      </c>
      <c r="AC2335" t="s">
        <v>357</v>
      </c>
      <c r="AD2335" s="176">
        <v>1.6</v>
      </c>
    </row>
    <row r="2336" spans="1:31" x14ac:dyDescent="0.35">
      <c r="A2336" t="s">
        <v>291</v>
      </c>
      <c r="B2336">
        <v>1080</v>
      </c>
      <c r="C2336" t="s">
        <v>5615</v>
      </c>
      <c r="D2336">
        <v>51603</v>
      </c>
      <c r="E2336" t="s">
        <v>5613</v>
      </c>
      <c r="F2336" t="s">
        <v>3812</v>
      </c>
      <c r="H2336">
        <v>3.7</v>
      </c>
      <c r="I2336">
        <v>2.4</v>
      </c>
      <c r="K2336" t="s">
        <v>296</v>
      </c>
      <c r="L2336" t="s">
        <v>753</v>
      </c>
      <c r="M2336" t="s">
        <v>398</v>
      </c>
      <c r="N2336" t="s">
        <v>1538</v>
      </c>
      <c r="O2336">
        <v>2</v>
      </c>
      <c r="P2336" t="s">
        <v>1</v>
      </c>
      <c r="Q2336" s="164">
        <v>35439</v>
      </c>
      <c r="R2336" s="164">
        <v>35674</v>
      </c>
      <c r="T2336" t="s">
        <v>1549</v>
      </c>
      <c r="V2336" t="s">
        <v>5615</v>
      </c>
      <c r="W2336" t="s">
        <v>5616</v>
      </c>
      <c r="X2336" t="s">
        <v>5613</v>
      </c>
      <c r="Y2336" t="s">
        <v>5615</v>
      </c>
      <c r="Z2336" t="s">
        <v>5618</v>
      </c>
      <c r="AC2336" t="s">
        <v>1223</v>
      </c>
      <c r="AD2336" s="176">
        <v>1.6</v>
      </c>
    </row>
    <row r="2337" spans="1:31" x14ac:dyDescent="0.35">
      <c r="A2337" t="s">
        <v>324</v>
      </c>
      <c r="B2337">
        <v>1373</v>
      </c>
      <c r="C2337" t="s">
        <v>5613</v>
      </c>
      <c r="D2337">
        <v>51603</v>
      </c>
      <c r="E2337" t="s">
        <v>5613</v>
      </c>
      <c r="F2337" t="s">
        <v>3812</v>
      </c>
      <c r="G2337" s="163">
        <v>3439</v>
      </c>
      <c r="H2337">
        <v>3.7</v>
      </c>
      <c r="I2337">
        <v>2.4</v>
      </c>
      <c r="J2337" t="s">
        <v>295</v>
      </c>
      <c r="K2337" t="s">
        <v>296</v>
      </c>
      <c r="L2337" t="s">
        <v>753</v>
      </c>
      <c r="M2337" t="s">
        <v>398</v>
      </c>
      <c r="N2337" t="s">
        <v>1538</v>
      </c>
      <c r="O2337">
        <v>2</v>
      </c>
      <c r="P2337" t="s">
        <v>306</v>
      </c>
      <c r="Q2337" t="s">
        <v>1539</v>
      </c>
      <c r="R2337" s="164">
        <v>44805</v>
      </c>
      <c r="T2337" t="s">
        <v>1549</v>
      </c>
      <c r="V2337" t="s">
        <v>5615</v>
      </c>
      <c r="W2337" t="s">
        <v>5616</v>
      </c>
      <c r="X2337" t="s">
        <v>5613</v>
      </c>
      <c r="Y2337" t="s">
        <v>5615</v>
      </c>
      <c r="Z2337" t="s">
        <v>5619</v>
      </c>
      <c r="AA2337" t="s">
        <v>1</v>
      </c>
      <c r="AB2337" s="164">
        <v>44680</v>
      </c>
      <c r="AC2337" t="s">
        <v>357</v>
      </c>
      <c r="AD2337" s="176">
        <v>1.6</v>
      </c>
    </row>
    <row r="2338" spans="1:31" x14ac:dyDescent="0.35">
      <c r="A2338" t="s">
        <v>476</v>
      </c>
      <c r="B2338">
        <v>1396</v>
      </c>
      <c r="C2338" t="s">
        <v>5613</v>
      </c>
      <c r="D2338">
        <v>51603</v>
      </c>
      <c r="E2338" t="s">
        <v>5613</v>
      </c>
      <c r="F2338" t="s">
        <v>3812</v>
      </c>
      <c r="G2338" s="163">
        <v>3014.84</v>
      </c>
      <c r="H2338">
        <v>3.7</v>
      </c>
      <c r="I2338">
        <v>2.4</v>
      </c>
      <c r="J2338" t="s">
        <v>1</v>
      </c>
      <c r="K2338" t="s">
        <v>296</v>
      </c>
      <c r="L2338" t="s">
        <v>753</v>
      </c>
      <c r="M2338" t="s">
        <v>398</v>
      </c>
      <c r="N2338" t="s">
        <v>1538</v>
      </c>
      <c r="O2338">
        <v>2</v>
      </c>
      <c r="P2338" t="s">
        <v>306</v>
      </c>
      <c r="Q2338" t="s">
        <v>5620</v>
      </c>
      <c r="R2338" s="164">
        <v>45413</v>
      </c>
      <c r="T2338" t="s">
        <v>1549</v>
      </c>
      <c r="V2338" t="s">
        <v>5615</v>
      </c>
      <c r="W2338" t="s">
        <v>5616</v>
      </c>
      <c r="X2338" t="s">
        <v>5613</v>
      </c>
      <c r="Y2338" t="s">
        <v>5615</v>
      </c>
      <c r="Z2338" t="s">
        <v>5621</v>
      </c>
      <c r="AA2338" t="s">
        <v>1</v>
      </c>
      <c r="AB2338" s="164">
        <v>45254</v>
      </c>
      <c r="AC2338" t="s">
        <v>357</v>
      </c>
      <c r="AD2338" s="176">
        <v>1.6</v>
      </c>
    </row>
    <row r="2339" spans="1:31" x14ac:dyDescent="0.35">
      <c r="A2339" t="s">
        <v>482</v>
      </c>
      <c r="B2339">
        <v>1170</v>
      </c>
      <c r="C2339" t="s">
        <v>5613</v>
      </c>
      <c r="D2339">
        <v>51603</v>
      </c>
      <c r="E2339" t="s">
        <v>5613</v>
      </c>
      <c r="F2339" t="s">
        <v>3812</v>
      </c>
      <c r="H2339">
        <v>3.7</v>
      </c>
      <c r="I2339">
        <v>2.4</v>
      </c>
      <c r="K2339" t="s">
        <v>296</v>
      </c>
      <c r="L2339" t="s">
        <v>753</v>
      </c>
      <c r="M2339" t="s">
        <v>398</v>
      </c>
      <c r="N2339" t="s">
        <v>1538</v>
      </c>
      <c r="O2339">
        <v>2</v>
      </c>
      <c r="P2339" t="s">
        <v>306</v>
      </c>
      <c r="Q2339" s="164">
        <v>37570</v>
      </c>
      <c r="R2339" s="164">
        <v>37865</v>
      </c>
      <c r="T2339" t="s">
        <v>1549</v>
      </c>
      <c r="V2339" t="s">
        <v>5615</v>
      </c>
      <c r="W2339" t="s">
        <v>5616</v>
      </c>
      <c r="X2339" t="s">
        <v>5613</v>
      </c>
      <c r="Y2339" t="s">
        <v>5615</v>
      </c>
      <c r="Z2339" t="s">
        <v>5622</v>
      </c>
      <c r="AC2339" t="s">
        <v>357</v>
      </c>
      <c r="AD2339" s="176">
        <v>1.6</v>
      </c>
    </row>
    <row r="2340" spans="1:31" x14ac:dyDescent="0.35">
      <c r="A2340" t="s">
        <v>414</v>
      </c>
      <c r="B2340">
        <v>1168</v>
      </c>
      <c r="C2340" t="s">
        <v>5613</v>
      </c>
      <c r="D2340">
        <v>51603</v>
      </c>
      <c r="E2340" t="s">
        <v>5613</v>
      </c>
      <c r="F2340" t="s">
        <v>3812</v>
      </c>
      <c r="H2340">
        <v>3.7</v>
      </c>
      <c r="I2340">
        <v>2.4</v>
      </c>
      <c r="K2340" t="s">
        <v>296</v>
      </c>
      <c r="L2340" t="s">
        <v>753</v>
      </c>
      <c r="M2340" t="s">
        <v>398</v>
      </c>
      <c r="N2340" t="s">
        <v>1538</v>
      </c>
      <c r="O2340">
        <v>2</v>
      </c>
      <c r="P2340" t="s">
        <v>306</v>
      </c>
      <c r="Q2340" s="164">
        <v>35073</v>
      </c>
      <c r="R2340" s="164">
        <v>35309</v>
      </c>
      <c r="T2340" t="s">
        <v>1549</v>
      </c>
      <c r="V2340" t="s">
        <v>5615</v>
      </c>
      <c r="W2340" t="s">
        <v>5616</v>
      </c>
      <c r="X2340" t="s">
        <v>5613</v>
      </c>
      <c r="Y2340" t="s">
        <v>5615</v>
      </c>
      <c r="Z2340" t="s">
        <v>5623</v>
      </c>
      <c r="AC2340" t="s">
        <v>357</v>
      </c>
      <c r="AD2340" s="176">
        <v>1.6</v>
      </c>
    </row>
    <row r="2341" spans="1:31" x14ac:dyDescent="0.35">
      <c r="A2341" t="s">
        <v>314</v>
      </c>
      <c r="B2341">
        <v>1001</v>
      </c>
      <c r="C2341" t="s">
        <v>5613</v>
      </c>
      <c r="D2341">
        <v>51603</v>
      </c>
      <c r="E2341" t="s">
        <v>5613</v>
      </c>
      <c r="F2341" t="s">
        <v>3812</v>
      </c>
      <c r="H2341">
        <v>3.7</v>
      </c>
      <c r="I2341">
        <v>2.4</v>
      </c>
      <c r="K2341" t="s">
        <v>296</v>
      </c>
      <c r="L2341" t="s">
        <v>410</v>
      </c>
      <c r="M2341" t="s">
        <v>398</v>
      </c>
      <c r="N2341" t="s">
        <v>1538</v>
      </c>
      <c r="O2341">
        <v>2</v>
      </c>
      <c r="P2341" t="s">
        <v>306</v>
      </c>
      <c r="Q2341" t="s">
        <v>786</v>
      </c>
      <c r="R2341" s="164">
        <v>34392</v>
      </c>
      <c r="T2341" t="s">
        <v>1549</v>
      </c>
      <c r="V2341" t="s">
        <v>5615</v>
      </c>
      <c r="W2341" t="s">
        <v>5616</v>
      </c>
      <c r="X2341" t="s">
        <v>5613</v>
      </c>
      <c r="Y2341" t="s">
        <v>5615</v>
      </c>
      <c r="Z2341" t="s">
        <v>5624</v>
      </c>
      <c r="AC2341" t="s">
        <v>357</v>
      </c>
      <c r="AD2341" s="176">
        <v>1.6</v>
      </c>
    </row>
    <row r="2342" spans="1:31" x14ac:dyDescent="0.35">
      <c r="A2342" t="s">
        <v>711</v>
      </c>
      <c r="B2342">
        <v>1226</v>
      </c>
      <c r="C2342" t="s">
        <v>5613</v>
      </c>
      <c r="D2342">
        <v>51603</v>
      </c>
      <c r="E2342" t="s">
        <v>5613</v>
      </c>
      <c r="F2342" t="s">
        <v>3812</v>
      </c>
      <c r="H2342">
        <v>3.7</v>
      </c>
      <c r="I2342">
        <v>2.4</v>
      </c>
      <c r="K2342" t="s">
        <v>296</v>
      </c>
      <c r="L2342" t="s">
        <v>4103</v>
      </c>
      <c r="M2342" t="s">
        <v>398</v>
      </c>
      <c r="N2342" t="s">
        <v>1538</v>
      </c>
      <c r="O2342">
        <v>2</v>
      </c>
      <c r="P2342" t="s">
        <v>306</v>
      </c>
      <c r="Q2342" t="s">
        <v>478</v>
      </c>
      <c r="R2342" s="164">
        <v>39692</v>
      </c>
      <c r="T2342" t="s">
        <v>1549</v>
      </c>
      <c r="V2342" t="s">
        <v>5615</v>
      </c>
      <c r="W2342" t="s">
        <v>5616</v>
      </c>
      <c r="X2342" t="s">
        <v>5613</v>
      </c>
      <c r="Y2342" t="s">
        <v>5615</v>
      </c>
      <c r="Z2342" t="s">
        <v>5625</v>
      </c>
      <c r="AC2342" t="s">
        <v>357</v>
      </c>
      <c r="AD2342" s="176">
        <v>1.6</v>
      </c>
    </row>
    <row r="2343" spans="1:31" x14ac:dyDescent="0.35">
      <c r="A2343" t="s">
        <v>438</v>
      </c>
      <c r="B2343">
        <v>1002</v>
      </c>
      <c r="C2343" t="s">
        <v>5613</v>
      </c>
      <c r="D2343">
        <v>51603</v>
      </c>
      <c r="E2343" t="s">
        <v>5613</v>
      </c>
      <c r="F2343" t="s">
        <v>3812</v>
      </c>
      <c r="H2343">
        <v>3.7</v>
      </c>
      <c r="I2343">
        <v>2.4</v>
      </c>
      <c r="K2343" t="s">
        <v>296</v>
      </c>
      <c r="L2343" t="s">
        <v>753</v>
      </c>
      <c r="M2343" t="s">
        <v>398</v>
      </c>
      <c r="N2343" t="s">
        <v>1538</v>
      </c>
      <c r="O2343">
        <v>2</v>
      </c>
      <c r="P2343" t="s">
        <v>306</v>
      </c>
      <c r="Q2343" t="s">
        <v>786</v>
      </c>
      <c r="R2343" s="164">
        <v>34392</v>
      </c>
      <c r="T2343" t="s">
        <v>1549</v>
      </c>
      <c r="V2343" t="s">
        <v>5615</v>
      </c>
      <c r="W2343" t="s">
        <v>5616</v>
      </c>
      <c r="X2343" t="s">
        <v>5613</v>
      </c>
      <c r="Y2343" t="s">
        <v>5615</v>
      </c>
      <c r="Z2343" t="s">
        <v>5626</v>
      </c>
      <c r="AC2343" t="s">
        <v>357</v>
      </c>
      <c r="AD2343" s="176">
        <v>1.6</v>
      </c>
    </row>
    <row r="2344" spans="1:31" x14ac:dyDescent="0.35">
      <c r="A2344" t="s">
        <v>305</v>
      </c>
      <c r="B2344">
        <v>1082</v>
      </c>
      <c r="C2344" t="s">
        <v>5627</v>
      </c>
      <c r="D2344">
        <v>51605</v>
      </c>
      <c r="E2344" t="s">
        <v>5628</v>
      </c>
      <c r="F2344" t="s">
        <v>3812</v>
      </c>
      <c r="H2344" s="174">
        <f t="shared" ref="H2344:H2345" si="78">AD2344</f>
        <v>2.7</v>
      </c>
      <c r="I2344">
        <v>2.5</v>
      </c>
      <c r="K2344" t="s">
        <v>295</v>
      </c>
      <c r="L2344" t="s">
        <v>5629</v>
      </c>
      <c r="M2344" t="s">
        <v>398</v>
      </c>
      <c r="N2344" t="s">
        <v>351</v>
      </c>
      <c r="O2344">
        <v>2.5</v>
      </c>
      <c r="P2344" t="s">
        <v>977</v>
      </c>
      <c r="Q2344" t="s">
        <v>5285</v>
      </c>
      <c r="R2344" s="164">
        <v>30316</v>
      </c>
      <c r="S2344" s="164">
        <v>34943</v>
      </c>
      <c r="T2344" t="s">
        <v>1565</v>
      </c>
      <c r="V2344" t="s">
        <v>5630</v>
      </c>
      <c r="W2344" t="s">
        <v>5631</v>
      </c>
      <c r="X2344" t="s">
        <v>5628</v>
      </c>
      <c r="Y2344" t="s">
        <v>5630</v>
      </c>
      <c r="Z2344" t="s">
        <v>5632</v>
      </c>
      <c r="AC2344" t="s">
        <v>357</v>
      </c>
      <c r="AD2344" s="176">
        <v>2.7</v>
      </c>
      <c r="AE2344" s="177" t="s">
        <v>16954</v>
      </c>
    </row>
    <row r="2345" spans="1:31" x14ac:dyDescent="0.35">
      <c r="A2345" t="s">
        <v>447</v>
      </c>
      <c r="B2345">
        <v>1046</v>
      </c>
      <c r="C2345" t="s">
        <v>5628</v>
      </c>
      <c r="D2345">
        <v>51605</v>
      </c>
      <c r="E2345" t="s">
        <v>5628</v>
      </c>
      <c r="F2345" t="s">
        <v>3812</v>
      </c>
      <c r="H2345" s="174">
        <f t="shared" si="78"/>
        <v>2.7</v>
      </c>
      <c r="I2345">
        <v>2.5</v>
      </c>
      <c r="K2345" t="s">
        <v>404</v>
      </c>
      <c r="L2345" t="s">
        <v>297</v>
      </c>
      <c r="M2345" t="s">
        <v>398</v>
      </c>
      <c r="N2345" t="s">
        <v>351</v>
      </c>
      <c r="O2345">
        <v>2.5</v>
      </c>
      <c r="P2345" t="s">
        <v>306</v>
      </c>
      <c r="Q2345" s="164">
        <v>35125</v>
      </c>
      <c r="R2345" s="164">
        <v>35067</v>
      </c>
      <c r="S2345" s="164">
        <v>35765</v>
      </c>
      <c r="T2345" t="s">
        <v>1565</v>
      </c>
      <c r="V2345" t="s">
        <v>5630</v>
      </c>
      <c r="W2345" t="s">
        <v>5631</v>
      </c>
      <c r="X2345" t="s">
        <v>5628</v>
      </c>
      <c r="Y2345" t="s">
        <v>5630</v>
      </c>
      <c r="Z2345" t="s">
        <v>5633</v>
      </c>
      <c r="AC2345" t="s">
        <v>357</v>
      </c>
      <c r="AD2345" s="176">
        <v>2.7</v>
      </c>
      <c r="AE2345" s="177" t="s">
        <v>16954</v>
      </c>
    </row>
    <row r="2346" spans="1:31" x14ac:dyDescent="0.35">
      <c r="A2346" t="s">
        <v>375</v>
      </c>
      <c r="B2346">
        <v>1145</v>
      </c>
      <c r="C2346" t="s">
        <v>5634</v>
      </c>
      <c r="D2346">
        <v>51606</v>
      </c>
      <c r="E2346" t="s">
        <v>5635</v>
      </c>
      <c r="F2346" t="s">
        <v>3812</v>
      </c>
      <c r="H2346">
        <v>4</v>
      </c>
      <c r="I2346">
        <v>2.8</v>
      </c>
      <c r="K2346" t="s">
        <v>296</v>
      </c>
      <c r="L2346" t="s">
        <v>753</v>
      </c>
      <c r="M2346" t="s">
        <v>398</v>
      </c>
      <c r="N2346" t="s">
        <v>351</v>
      </c>
      <c r="O2346">
        <v>2</v>
      </c>
      <c r="P2346" t="s">
        <v>1</v>
      </c>
      <c r="Q2346" s="164">
        <v>38726</v>
      </c>
      <c r="R2346" s="164">
        <v>38961</v>
      </c>
      <c r="T2346" t="s">
        <v>5636</v>
      </c>
      <c r="V2346" t="s">
        <v>5637</v>
      </c>
      <c r="W2346" t="s">
        <v>5638</v>
      </c>
      <c r="X2346" t="s">
        <v>5635</v>
      </c>
      <c r="Y2346" t="s">
        <v>5639</v>
      </c>
      <c r="Z2346" t="s">
        <v>5640</v>
      </c>
      <c r="AA2346" t="s">
        <v>1</v>
      </c>
      <c r="AC2346" t="s">
        <v>1223</v>
      </c>
      <c r="AD2346" s="176">
        <v>1.7</v>
      </c>
    </row>
    <row r="2347" spans="1:31" x14ac:dyDescent="0.35">
      <c r="A2347" t="s">
        <v>482</v>
      </c>
      <c r="B2347">
        <v>1023</v>
      </c>
      <c r="C2347" t="s">
        <v>5641</v>
      </c>
      <c r="D2347">
        <v>51611</v>
      </c>
      <c r="E2347" t="s">
        <v>5641</v>
      </c>
      <c r="F2347" t="s">
        <v>3812</v>
      </c>
      <c r="H2347">
        <v>1.8</v>
      </c>
      <c r="I2347">
        <v>2.1</v>
      </c>
      <c r="K2347" t="s">
        <v>296</v>
      </c>
      <c r="L2347" t="s">
        <v>753</v>
      </c>
      <c r="M2347" t="s">
        <v>398</v>
      </c>
      <c r="N2347" t="s">
        <v>351</v>
      </c>
      <c r="O2347">
        <v>2</v>
      </c>
      <c r="P2347" t="s">
        <v>306</v>
      </c>
      <c r="Q2347" t="s">
        <v>3419</v>
      </c>
      <c r="R2347" s="164">
        <v>35298</v>
      </c>
      <c r="T2347" t="s">
        <v>5642</v>
      </c>
      <c r="V2347" t="s">
        <v>5643</v>
      </c>
      <c r="W2347" t="s">
        <v>5644</v>
      </c>
      <c r="X2347" t="s">
        <v>5641</v>
      </c>
      <c r="Y2347" t="s">
        <v>5643</v>
      </c>
      <c r="Z2347" t="s">
        <v>5645</v>
      </c>
      <c r="AC2347" t="s">
        <v>357</v>
      </c>
      <c r="AD2347" s="176">
        <v>1.5</v>
      </c>
    </row>
    <row r="2348" spans="1:31" x14ac:dyDescent="0.35">
      <c r="A2348" t="s">
        <v>375</v>
      </c>
      <c r="B2348">
        <v>1193</v>
      </c>
      <c r="C2348" t="s">
        <v>5646</v>
      </c>
      <c r="D2348">
        <v>51611</v>
      </c>
      <c r="E2348" t="s">
        <v>5641</v>
      </c>
      <c r="F2348" t="s">
        <v>3812</v>
      </c>
      <c r="G2348" s="163">
        <v>7500</v>
      </c>
      <c r="H2348">
        <v>1.8</v>
      </c>
      <c r="I2348">
        <v>2.1</v>
      </c>
      <c r="J2348" t="s">
        <v>295</v>
      </c>
      <c r="K2348" t="s">
        <v>296</v>
      </c>
      <c r="L2348" t="s">
        <v>753</v>
      </c>
      <c r="M2348" t="s">
        <v>398</v>
      </c>
      <c r="N2348" t="s">
        <v>351</v>
      </c>
      <c r="O2348">
        <v>2</v>
      </c>
      <c r="P2348" t="s">
        <v>1</v>
      </c>
      <c r="Q2348" s="164">
        <v>42616</v>
      </c>
      <c r="R2348" s="164">
        <v>42979</v>
      </c>
      <c r="T2348" t="s">
        <v>5642</v>
      </c>
      <c r="V2348" t="s">
        <v>5643</v>
      </c>
      <c r="W2348" t="s">
        <v>5644</v>
      </c>
      <c r="X2348" t="s">
        <v>5641</v>
      </c>
      <c r="Y2348" t="s">
        <v>5643</v>
      </c>
      <c r="Z2348" t="s">
        <v>5647</v>
      </c>
      <c r="AA2348" t="s">
        <v>295</v>
      </c>
      <c r="AB2348" s="164">
        <v>42656</v>
      </c>
      <c r="AC2348" t="s">
        <v>1223</v>
      </c>
      <c r="AD2348" s="176">
        <v>1.5</v>
      </c>
    </row>
    <row r="2349" spans="1:31" x14ac:dyDescent="0.35">
      <c r="A2349" t="s">
        <v>314</v>
      </c>
      <c r="B2349">
        <v>1162</v>
      </c>
      <c r="C2349" t="s">
        <v>5641</v>
      </c>
      <c r="D2349">
        <v>51611</v>
      </c>
      <c r="E2349" t="s">
        <v>5641</v>
      </c>
      <c r="F2349" t="s">
        <v>3812</v>
      </c>
      <c r="H2349">
        <v>1.8</v>
      </c>
      <c r="I2349">
        <v>2.1</v>
      </c>
      <c r="K2349" t="s">
        <v>296</v>
      </c>
      <c r="L2349" t="s">
        <v>410</v>
      </c>
      <c r="M2349" t="s">
        <v>398</v>
      </c>
      <c r="N2349" t="s">
        <v>351</v>
      </c>
      <c r="O2349">
        <v>2</v>
      </c>
      <c r="P2349" t="s">
        <v>306</v>
      </c>
      <c r="Q2349" s="164">
        <v>32517</v>
      </c>
      <c r="R2349" s="164">
        <v>32752</v>
      </c>
      <c r="T2349" t="s">
        <v>5642</v>
      </c>
      <c r="V2349" t="s">
        <v>5643</v>
      </c>
      <c r="W2349" t="s">
        <v>5644</v>
      </c>
      <c r="X2349" t="s">
        <v>5641</v>
      </c>
      <c r="Y2349" t="s">
        <v>5643</v>
      </c>
      <c r="Z2349" t="s">
        <v>5648</v>
      </c>
      <c r="AC2349" t="s">
        <v>357</v>
      </c>
      <c r="AD2349" s="176">
        <v>1.5</v>
      </c>
    </row>
    <row r="2350" spans="1:31" x14ac:dyDescent="0.35">
      <c r="A2350" t="s">
        <v>454</v>
      </c>
      <c r="B2350">
        <v>1481</v>
      </c>
      <c r="C2350" t="s">
        <v>5649</v>
      </c>
      <c r="D2350">
        <v>51612</v>
      </c>
      <c r="E2350" t="s">
        <v>5649</v>
      </c>
      <c r="F2350" t="s">
        <v>3812</v>
      </c>
      <c r="G2350" s="163">
        <v>4240.34</v>
      </c>
      <c r="H2350">
        <v>4</v>
      </c>
      <c r="I2350">
        <v>2.9</v>
      </c>
      <c r="J2350" t="s">
        <v>295</v>
      </c>
      <c r="K2350" t="s">
        <v>296</v>
      </c>
      <c r="L2350" t="s">
        <v>4103</v>
      </c>
      <c r="M2350" t="s">
        <v>398</v>
      </c>
      <c r="N2350" t="s">
        <v>351</v>
      </c>
      <c r="O2350">
        <v>2</v>
      </c>
      <c r="P2350" t="s">
        <v>306</v>
      </c>
      <c r="Q2350" t="s">
        <v>456</v>
      </c>
      <c r="R2350" s="164">
        <v>43709</v>
      </c>
      <c r="T2350" t="s">
        <v>1608</v>
      </c>
      <c r="V2350" t="s">
        <v>5650</v>
      </c>
      <c r="W2350" t="s">
        <v>5651</v>
      </c>
      <c r="X2350" t="s">
        <v>5649</v>
      </c>
      <c r="Y2350" t="s">
        <v>5650</v>
      </c>
      <c r="Z2350" t="s">
        <v>5652</v>
      </c>
      <c r="AA2350" t="s">
        <v>1</v>
      </c>
      <c r="AB2350" s="164">
        <v>43378</v>
      </c>
      <c r="AC2350" t="s">
        <v>357</v>
      </c>
      <c r="AD2350" s="176">
        <v>1.5</v>
      </c>
    </row>
    <row r="2351" spans="1:31" x14ac:dyDescent="0.35">
      <c r="A2351" t="s">
        <v>324</v>
      </c>
      <c r="B2351">
        <v>1443</v>
      </c>
      <c r="C2351" t="s">
        <v>5649</v>
      </c>
      <c r="D2351">
        <v>51612</v>
      </c>
      <c r="E2351" t="s">
        <v>5649</v>
      </c>
      <c r="F2351" t="s">
        <v>3812</v>
      </c>
      <c r="G2351" s="163">
        <v>3565.34</v>
      </c>
      <c r="H2351">
        <v>4</v>
      </c>
      <c r="I2351">
        <v>2.9</v>
      </c>
      <c r="J2351" t="s">
        <v>295</v>
      </c>
      <c r="K2351" t="s">
        <v>296</v>
      </c>
      <c r="L2351" t="s">
        <v>4103</v>
      </c>
      <c r="M2351" t="s">
        <v>398</v>
      </c>
      <c r="N2351" t="s">
        <v>351</v>
      </c>
      <c r="O2351">
        <v>2</v>
      </c>
      <c r="P2351" t="s">
        <v>306</v>
      </c>
      <c r="Q2351" s="164">
        <v>45749</v>
      </c>
      <c r="R2351" s="164">
        <v>46023</v>
      </c>
      <c r="T2351" t="s">
        <v>1608</v>
      </c>
      <c r="V2351" t="s">
        <v>5650</v>
      </c>
      <c r="W2351" t="s">
        <v>5651</v>
      </c>
      <c r="X2351" t="s">
        <v>5649</v>
      </c>
      <c r="Y2351" t="s">
        <v>5650</v>
      </c>
      <c r="Z2351" t="s">
        <v>5653</v>
      </c>
      <c r="AA2351" t="s">
        <v>1</v>
      </c>
      <c r="AB2351" s="164">
        <v>45867</v>
      </c>
      <c r="AC2351" t="s">
        <v>357</v>
      </c>
      <c r="AD2351" s="176">
        <v>1.5</v>
      </c>
    </row>
    <row r="2352" spans="1:31" x14ac:dyDescent="0.35">
      <c r="A2352" t="s">
        <v>447</v>
      </c>
      <c r="B2352">
        <v>1214</v>
      </c>
      <c r="C2352" t="s">
        <v>5649</v>
      </c>
      <c r="D2352">
        <v>51612</v>
      </c>
      <c r="E2352" t="s">
        <v>5649</v>
      </c>
      <c r="F2352" t="s">
        <v>3812</v>
      </c>
      <c r="H2352">
        <v>4</v>
      </c>
      <c r="I2352">
        <v>2.9</v>
      </c>
      <c r="K2352" t="s">
        <v>296</v>
      </c>
      <c r="L2352" t="s">
        <v>4103</v>
      </c>
      <c r="M2352" t="s">
        <v>398</v>
      </c>
      <c r="N2352" t="s">
        <v>351</v>
      </c>
      <c r="O2352">
        <v>2</v>
      </c>
      <c r="P2352" t="s">
        <v>306</v>
      </c>
      <c r="Q2352" s="164">
        <v>38726</v>
      </c>
      <c r="R2352" s="164">
        <v>38961</v>
      </c>
      <c r="T2352" t="s">
        <v>1608</v>
      </c>
      <c r="V2352" t="s">
        <v>5650</v>
      </c>
      <c r="W2352" t="s">
        <v>5651</v>
      </c>
      <c r="X2352" t="s">
        <v>5649</v>
      </c>
      <c r="Y2352" t="s">
        <v>5650</v>
      </c>
      <c r="Z2352" t="s">
        <v>5654</v>
      </c>
      <c r="AC2352" t="s">
        <v>357</v>
      </c>
      <c r="AD2352" s="176">
        <v>1.5</v>
      </c>
    </row>
    <row r="2353" spans="1:31" x14ac:dyDescent="0.35">
      <c r="A2353" t="s">
        <v>438</v>
      </c>
      <c r="B2353">
        <v>1224</v>
      </c>
      <c r="C2353" t="s">
        <v>5649</v>
      </c>
      <c r="D2353">
        <v>51612</v>
      </c>
      <c r="E2353" t="s">
        <v>5649</v>
      </c>
      <c r="F2353" t="s">
        <v>3812</v>
      </c>
      <c r="H2353">
        <v>4</v>
      </c>
      <c r="I2353">
        <v>2.9</v>
      </c>
      <c r="K2353" t="s">
        <v>296</v>
      </c>
      <c r="L2353" t="s">
        <v>297</v>
      </c>
      <c r="M2353" t="s">
        <v>398</v>
      </c>
      <c r="N2353" t="s">
        <v>351</v>
      </c>
      <c r="O2353">
        <v>2</v>
      </c>
      <c r="P2353" t="s">
        <v>306</v>
      </c>
      <c r="Q2353" s="164">
        <v>40549</v>
      </c>
      <c r="R2353" s="164">
        <v>40787</v>
      </c>
      <c r="T2353" t="s">
        <v>1608</v>
      </c>
      <c r="V2353" t="s">
        <v>5650</v>
      </c>
      <c r="W2353" t="s">
        <v>5651</v>
      </c>
      <c r="X2353" t="s">
        <v>5649</v>
      </c>
      <c r="Y2353" t="s">
        <v>5650</v>
      </c>
      <c r="Z2353" t="s">
        <v>5655</v>
      </c>
      <c r="AC2353" t="s">
        <v>357</v>
      </c>
      <c r="AD2353" s="176">
        <v>1.5</v>
      </c>
    </row>
    <row r="2354" spans="1:31" x14ac:dyDescent="0.35">
      <c r="A2354" t="s">
        <v>476</v>
      </c>
      <c r="B2354">
        <v>1411</v>
      </c>
      <c r="C2354" t="s">
        <v>5656</v>
      </c>
      <c r="D2354">
        <v>51616</v>
      </c>
      <c r="E2354" t="s">
        <v>1612</v>
      </c>
      <c r="F2354" t="s">
        <v>3812</v>
      </c>
      <c r="G2354" s="163">
        <v>2720.52</v>
      </c>
      <c r="H2354" s="174">
        <f>AD2354</f>
        <v>1</v>
      </c>
      <c r="I2354">
        <v>1.7</v>
      </c>
      <c r="J2354" t="s">
        <v>1</v>
      </c>
      <c r="K2354" t="s">
        <v>296</v>
      </c>
      <c r="L2354" t="s">
        <v>753</v>
      </c>
      <c r="M2354" t="s">
        <v>398</v>
      </c>
      <c r="N2354" t="s">
        <v>579</v>
      </c>
      <c r="O2354">
        <v>2</v>
      </c>
      <c r="P2354" t="s">
        <v>306</v>
      </c>
      <c r="Q2354" s="164">
        <v>45718</v>
      </c>
      <c r="R2354" s="164">
        <v>46266</v>
      </c>
      <c r="T2354" t="s">
        <v>1614</v>
      </c>
      <c r="V2354" t="s">
        <v>1615</v>
      </c>
      <c r="W2354" t="s">
        <v>5657</v>
      </c>
      <c r="X2354" t="s">
        <v>1612</v>
      </c>
      <c r="Y2354" t="s">
        <v>1615</v>
      </c>
      <c r="Z2354" t="s">
        <v>5658</v>
      </c>
      <c r="AA2354" t="s">
        <v>1</v>
      </c>
      <c r="AB2354" s="164">
        <v>45806</v>
      </c>
      <c r="AC2354" t="s">
        <v>357</v>
      </c>
      <c r="AD2354" s="176">
        <v>1</v>
      </c>
      <c r="AE2354" s="177" t="s">
        <v>16954</v>
      </c>
    </row>
    <row r="2355" spans="1:31" x14ac:dyDescent="0.35">
      <c r="A2355" t="s">
        <v>291</v>
      </c>
      <c r="B2355">
        <v>1109</v>
      </c>
      <c r="C2355" t="s">
        <v>5659</v>
      </c>
      <c r="D2355">
        <v>51623</v>
      </c>
      <c r="E2355" t="s">
        <v>5660</v>
      </c>
      <c r="F2355" t="s">
        <v>3812</v>
      </c>
      <c r="H2355">
        <v>2.8</v>
      </c>
      <c r="I2355">
        <v>1.9</v>
      </c>
      <c r="K2355" t="s">
        <v>296</v>
      </c>
      <c r="L2355" t="s">
        <v>4319</v>
      </c>
      <c r="M2355" t="s">
        <v>398</v>
      </c>
      <c r="N2355" t="s">
        <v>351</v>
      </c>
      <c r="O2355">
        <v>2</v>
      </c>
      <c r="P2355" t="s">
        <v>1</v>
      </c>
      <c r="Q2355" t="s">
        <v>3095</v>
      </c>
      <c r="R2355" s="164">
        <v>37500</v>
      </c>
      <c r="T2355" t="s">
        <v>1626</v>
      </c>
      <c r="V2355" t="s">
        <v>5659</v>
      </c>
      <c r="W2355" t="s">
        <v>5661</v>
      </c>
      <c r="X2355" t="s">
        <v>5660</v>
      </c>
      <c r="Y2355" t="s">
        <v>5659</v>
      </c>
      <c r="Z2355" t="s">
        <v>5662</v>
      </c>
      <c r="AC2355" t="s">
        <v>1223</v>
      </c>
      <c r="AD2355" s="176">
        <v>1.3</v>
      </c>
    </row>
    <row r="2356" spans="1:31" x14ac:dyDescent="0.35">
      <c r="A2356" t="s">
        <v>408</v>
      </c>
      <c r="B2356">
        <v>1173</v>
      </c>
      <c r="C2356" t="s">
        <v>5660</v>
      </c>
      <c r="D2356">
        <v>51623</v>
      </c>
      <c r="E2356" t="s">
        <v>5660</v>
      </c>
      <c r="F2356" t="s">
        <v>3812</v>
      </c>
      <c r="H2356">
        <v>2.8</v>
      </c>
      <c r="I2356">
        <v>1.9</v>
      </c>
      <c r="K2356" t="s">
        <v>296</v>
      </c>
      <c r="L2356" t="s">
        <v>753</v>
      </c>
      <c r="M2356" t="s">
        <v>398</v>
      </c>
      <c r="N2356" t="s">
        <v>351</v>
      </c>
      <c r="O2356">
        <v>2</v>
      </c>
      <c r="P2356" t="s">
        <v>306</v>
      </c>
      <c r="Q2356" s="164">
        <v>36534</v>
      </c>
      <c r="R2356" s="164">
        <v>36770</v>
      </c>
      <c r="T2356" t="s">
        <v>1626</v>
      </c>
      <c r="V2356" t="s">
        <v>5659</v>
      </c>
      <c r="W2356" t="s">
        <v>5661</v>
      </c>
      <c r="X2356" t="s">
        <v>5660</v>
      </c>
      <c r="Y2356" t="s">
        <v>5659</v>
      </c>
      <c r="Z2356" t="s">
        <v>5663</v>
      </c>
      <c r="AC2356" t="s">
        <v>357</v>
      </c>
      <c r="AD2356" s="176">
        <v>1.3</v>
      </c>
    </row>
    <row r="2357" spans="1:31" x14ac:dyDescent="0.35">
      <c r="A2357" t="s">
        <v>469</v>
      </c>
      <c r="B2357">
        <v>1210</v>
      </c>
      <c r="C2357" t="s">
        <v>5660</v>
      </c>
      <c r="D2357">
        <v>51623</v>
      </c>
      <c r="E2357" t="s">
        <v>5660</v>
      </c>
      <c r="F2357" t="s">
        <v>3812</v>
      </c>
      <c r="G2357" s="163">
        <v>2720</v>
      </c>
      <c r="H2357">
        <v>2.8</v>
      </c>
      <c r="I2357">
        <v>1.9</v>
      </c>
      <c r="J2357" t="s">
        <v>1</v>
      </c>
      <c r="K2357" t="s">
        <v>296</v>
      </c>
      <c r="L2357" t="s">
        <v>753</v>
      </c>
      <c r="M2357" t="s">
        <v>398</v>
      </c>
      <c r="N2357" t="s">
        <v>351</v>
      </c>
      <c r="O2357">
        <v>2</v>
      </c>
      <c r="P2357" t="s">
        <v>306</v>
      </c>
      <c r="Q2357" s="164">
        <v>45237</v>
      </c>
      <c r="R2357" s="164">
        <v>45536</v>
      </c>
      <c r="T2357" t="s">
        <v>1626</v>
      </c>
      <c r="V2357" t="s">
        <v>5659</v>
      </c>
      <c r="W2357" t="s">
        <v>5661</v>
      </c>
      <c r="X2357" t="s">
        <v>5660</v>
      </c>
      <c r="Y2357" t="s">
        <v>5659</v>
      </c>
      <c r="Z2357" t="s">
        <v>5664</v>
      </c>
      <c r="AA2357" t="s">
        <v>1</v>
      </c>
      <c r="AB2357" s="164">
        <v>45194</v>
      </c>
      <c r="AC2357" t="s">
        <v>357</v>
      </c>
      <c r="AD2357" s="176">
        <v>1.3</v>
      </c>
    </row>
    <row r="2358" spans="1:31" x14ac:dyDescent="0.35">
      <c r="A2358" t="s">
        <v>324</v>
      </c>
      <c r="B2358">
        <v>1341</v>
      </c>
      <c r="C2358" t="s">
        <v>5660</v>
      </c>
      <c r="D2358">
        <v>51623</v>
      </c>
      <c r="E2358" t="s">
        <v>5660</v>
      </c>
      <c r="F2358" t="s">
        <v>3812</v>
      </c>
      <c r="G2358" s="163">
        <v>3136.91</v>
      </c>
      <c r="H2358">
        <v>2.8</v>
      </c>
      <c r="I2358">
        <v>1.9</v>
      </c>
      <c r="J2358" t="s">
        <v>1</v>
      </c>
      <c r="K2358" t="s">
        <v>296</v>
      </c>
      <c r="L2358" t="s">
        <v>753</v>
      </c>
      <c r="M2358" t="s">
        <v>398</v>
      </c>
      <c r="N2358" t="s">
        <v>351</v>
      </c>
      <c r="O2358">
        <v>2</v>
      </c>
      <c r="P2358" t="s">
        <v>306</v>
      </c>
      <c r="Q2358" t="s">
        <v>5665</v>
      </c>
      <c r="R2358" s="164">
        <v>44075</v>
      </c>
      <c r="T2358" t="s">
        <v>1626</v>
      </c>
      <c r="V2358" t="s">
        <v>5659</v>
      </c>
      <c r="W2358" t="s">
        <v>5661</v>
      </c>
      <c r="X2358" t="s">
        <v>5660</v>
      </c>
      <c r="Y2358" t="s">
        <v>5659</v>
      </c>
      <c r="Z2358" t="s">
        <v>5666</v>
      </c>
      <c r="AA2358" t="s">
        <v>1</v>
      </c>
      <c r="AB2358" s="164">
        <v>43629</v>
      </c>
      <c r="AC2358" t="s">
        <v>357</v>
      </c>
      <c r="AD2358" s="176">
        <v>1.3</v>
      </c>
    </row>
    <row r="2359" spans="1:31" x14ac:dyDescent="0.35">
      <c r="A2359" t="s">
        <v>476</v>
      </c>
      <c r="B2359">
        <v>1218</v>
      </c>
      <c r="C2359" t="s">
        <v>5660</v>
      </c>
      <c r="D2359">
        <v>51623</v>
      </c>
      <c r="E2359" t="s">
        <v>5660</v>
      </c>
      <c r="F2359" t="s">
        <v>3812</v>
      </c>
      <c r="H2359">
        <v>2.8</v>
      </c>
      <c r="I2359">
        <v>1.9</v>
      </c>
      <c r="K2359" t="s">
        <v>296</v>
      </c>
      <c r="L2359" t="s">
        <v>753</v>
      </c>
      <c r="M2359" t="s">
        <v>398</v>
      </c>
      <c r="N2359" t="s">
        <v>351</v>
      </c>
      <c r="O2359">
        <v>2</v>
      </c>
      <c r="P2359" t="s">
        <v>306</v>
      </c>
      <c r="Q2359" s="164">
        <v>36534</v>
      </c>
      <c r="R2359" s="164">
        <v>36770</v>
      </c>
      <c r="T2359" t="s">
        <v>1626</v>
      </c>
      <c r="V2359" t="s">
        <v>5659</v>
      </c>
      <c r="W2359" t="s">
        <v>5661</v>
      </c>
      <c r="X2359" t="s">
        <v>5660</v>
      </c>
      <c r="Y2359" t="s">
        <v>5659</v>
      </c>
      <c r="Z2359" t="s">
        <v>5667</v>
      </c>
      <c r="AC2359" t="s">
        <v>357</v>
      </c>
      <c r="AD2359" s="176">
        <v>1.3</v>
      </c>
    </row>
    <row r="2360" spans="1:31" x14ac:dyDescent="0.35">
      <c r="A2360" t="s">
        <v>482</v>
      </c>
      <c r="B2360">
        <v>1226</v>
      </c>
      <c r="C2360" t="s">
        <v>5660</v>
      </c>
      <c r="D2360">
        <v>51623</v>
      </c>
      <c r="E2360" t="s">
        <v>5660</v>
      </c>
      <c r="F2360" t="s">
        <v>3812</v>
      </c>
      <c r="H2360">
        <v>2.8</v>
      </c>
      <c r="I2360">
        <v>1.9</v>
      </c>
      <c r="K2360" t="s">
        <v>296</v>
      </c>
      <c r="L2360" t="s">
        <v>753</v>
      </c>
      <c r="M2360" t="s">
        <v>398</v>
      </c>
      <c r="N2360" t="s">
        <v>351</v>
      </c>
      <c r="O2360">
        <v>2</v>
      </c>
      <c r="P2360" t="s">
        <v>306</v>
      </c>
      <c r="Q2360" t="s">
        <v>1662</v>
      </c>
      <c r="R2360" s="164">
        <v>40787</v>
      </c>
      <c r="T2360" t="s">
        <v>1626</v>
      </c>
      <c r="V2360" t="s">
        <v>5659</v>
      </c>
      <c r="W2360" t="s">
        <v>5661</v>
      </c>
      <c r="X2360" t="s">
        <v>5660</v>
      </c>
      <c r="Y2360" t="s">
        <v>5659</v>
      </c>
      <c r="Z2360" t="s">
        <v>5668</v>
      </c>
      <c r="AC2360" t="s">
        <v>357</v>
      </c>
      <c r="AD2360" s="176">
        <v>1.3</v>
      </c>
    </row>
    <row r="2361" spans="1:31" x14ac:dyDescent="0.35">
      <c r="A2361" t="s">
        <v>584</v>
      </c>
      <c r="B2361">
        <v>1262</v>
      </c>
      <c r="C2361" t="s">
        <v>5660</v>
      </c>
      <c r="D2361">
        <v>51623</v>
      </c>
      <c r="E2361" t="s">
        <v>5660</v>
      </c>
      <c r="F2361" t="s">
        <v>3812</v>
      </c>
      <c r="H2361">
        <v>2.8</v>
      </c>
      <c r="I2361">
        <v>1.9</v>
      </c>
      <c r="K2361" t="s">
        <v>296</v>
      </c>
      <c r="L2361" t="s">
        <v>753</v>
      </c>
      <c r="M2361" t="s">
        <v>398</v>
      </c>
      <c r="N2361" t="s">
        <v>351</v>
      </c>
      <c r="O2361">
        <v>2</v>
      </c>
      <c r="P2361" t="s">
        <v>306</v>
      </c>
      <c r="Q2361" s="164">
        <v>36534</v>
      </c>
      <c r="R2361" s="164">
        <v>36770</v>
      </c>
      <c r="T2361" t="s">
        <v>1626</v>
      </c>
      <c r="V2361" t="s">
        <v>5659</v>
      </c>
      <c r="W2361" t="s">
        <v>5661</v>
      </c>
      <c r="X2361" t="s">
        <v>5660</v>
      </c>
      <c r="Y2361" t="s">
        <v>5659</v>
      </c>
      <c r="Z2361" t="s">
        <v>5669</v>
      </c>
      <c r="AC2361" t="s">
        <v>357</v>
      </c>
      <c r="AD2361" s="176">
        <v>1.3</v>
      </c>
    </row>
    <row r="2362" spans="1:31" x14ac:dyDescent="0.35">
      <c r="A2362" t="s">
        <v>375</v>
      </c>
      <c r="B2362">
        <v>1129</v>
      </c>
      <c r="C2362" t="s">
        <v>5659</v>
      </c>
      <c r="D2362">
        <v>51623</v>
      </c>
      <c r="E2362" t="s">
        <v>5660</v>
      </c>
      <c r="F2362" t="s">
        <v>3812</v>
      </c>
      <c r="H2362">
        <v>2.8</v>
      </c>
      <c r="I2362">
        <v>1.9</v>
      </c>
      <c r="K2362" t="s">
        <v>296</v>
      </c>
      <c r="L2362" t="s">
        <v>5670</v>
      </c>
      <c r="M2362" t="s">
        <v>398</v>
      </c>
      <c r="N2362" t="s">
        <v>351</v>
      </c>
      <c r="O2362">
        <v>2</v>
      </c>
      <c r="P2362" t="s">
        <v>1</v>
      </c>
      <c r="Q2362" t="s">
        <v>3095</v>
      </c>
      <c r="R2362" s="164">
        <v>37500</v>
      </c>
      <c r="T2362" t="s">
        <v>1626</v>
      </c>
      <c r="V2362" t="s">
        <v>5659</v>
      </c>
      <c r="W2362" t="s">
        <v>5661</v>
      </c>
      <c r="X2362" t="s">
        <v>5660</v>
      </c>
      <c r="Y2362" t="s">
        <v>5659</v>
      </c>
      <c r="Z2362" t="s">
        <v>5671</v>
      </c>
      <c r="AA2362" t="s">
        <v>1</v>
      </c>
      <c r="AC2362" t="s">
        <v>1223</v>
      </c>
      <c r="AD2362" s="176">
        <v>1.3</v>
      </c>
    </row>
    <row r="2363" spans="1:31" x14ac:dyDescent="0.35">
      <c r="A2363" t="s">
        <v>434</v>
      </c>
      <c r="B2363">
        <v>1094</v>
      </c>
      <c r="C2363" t="s">
        <v>5660</v>
      </c>
      <c r="D2363">
        <v>51623</v>
      </c>
      <c r="E2363" t="s">
        <v>5660</v>
      </c>
      <c r="F2363" t="s">
        <v>3812</v>
      </c>
      <c r="H2363">
        <v>2.8</v>
      </c>
      <c r="I2363">
        <v>1.9</v>
      </c>
      <c r="K2363" t="s">
        <v>296</v>
      </c>
      <c r="L2363" t="s">
        <v>753</v>
      </c>
      <c r="M2363" t="s">
        <v>398</v>
      </c>
      <c r="N2363" t="s">
        <v>351</v>
      </c>
      <c r="O2363">
        <v>2</v>
      </c>
      <c r="P2363" t="s">
        <v>306</v>
      </c>
      <c r="Q2363" t="s">
        <v>5672</v>
      </c>
      <c r="R2363" s="164">
        <v>38961</v>
      </c>
      <c r="T2363" t="s">
        <v>1626</v>
      </c>
      <c r="V2363" t="s">
        <v>5659</v>
      </c>
      <c r="W2363" t="s">
        <v>5661</v>
      </c>
      <c r="X2363" t="s">
        <v>5660</v>
      </c>
      <c r="Y2363" t="s">
        <v>5659</v>
      </c>
      <c r="Z2363" t="s">
        <v>5673</v>
      </c>
      <c r="AC2363" t="s">
        <v>357</v>
      </c>
      <c r="AD2363" s="176">
        <v>1.3</v>
      </c>
    </row>
    <row r="2364" spans="1:31" x14ac:dyDescent="0.35">
      <c r="A2364" t="s">
        <v>403</v>
      </c>
      <c r="B2364">
        <v>1205</v>
      </c>
      <c r="C2364" t="s">
        <v>5660</v>
      </c>
      <c r="D2364">
        <v>51623</v>
      </c>
      <c r="E2364" t="s">
        <v>5660</v>
      </c>
      <c r="F2364" t="s">
        <v>3812</v>
      </c>
      <c r="G2364" s="163">
        <v>2907.93</v>
      </c>
      <c r="H2364">
        <v>2.8</v>
      </c>
      <c r="I2364">
        <v>1.9</v>
      </c>
      <c r="J2364" t="s">
        <v>1</v>
      </c>
      <c r="K2364" t="s">
        <v>296</v>
      </c>
      <c r="L2364" t="s">
        <v>753</v>
      </c>
      <c r="M2364" t="s">
        <v>398</v>
      </c>
      <c r="N2364" t="s">
        <v>351</v>
      </c>
      <c r="O2364">
        <v>2</v>
      </c>
      <c r="P2364" t="s">
        <v>306</v>
      </c>
      <c r="Q2364" s="164">
        <v>45391</v>
      </c>
      <c r="R2364" s="164">
        <v>45901</v>
      </c>
      <c r="T2364" t="s">
        <v>1626</v>
      </c>
      <c r="V2364" t="s">
        <v>5659</v>
      </c>
      <c r="W2364" t="s">
        <v>5661</v>
      </c>
      <c r="X2364" t="s">
        <v>5660</v>
      </c>
      <c r="Y2364" t="s">
        <v>5659</v>
      </c>
      <c r="Z2364" t="s">
        <v>5674</v>
      </c>
      <c r="AA2364" t="s">
        <v>1</v>
      </c>
      <c r="AB2364" s="164">
        <v>45681</v>
      </c>
      <c r="AC2364" t="s">
        <v>357</v>
      </c>
      <c r="AD2364" s="176">
        <v>1.3</v>
      </c>
    </row>
    <row r="2365" spans="1:31" x14ac:dyDescent="0.35">
      <c r="A2365" t="s">
        <v>447</v>
      </c>
      <c r="B2365">
        <v>1163</v>
      </c>
      <c r="C2365" t="s">
        <v>5660</v>
      </c>
      <c r="D2365">
        <v>51623</v>
      </c>
      <c r="E2365" t="s">
        <v>5660</v>
      </c>
      <c r="F2365" t="s">
        <v>3812</v>
      </c>
      <c r="H2365">
        <v>2.8</v>
      </c>
      <c r="I2365">
        <v>1.9</v>
      </c>
      <c r="K2365" t="s">
        <v>296</v>
      </c>
      <c r="L2365" t="s">
        <v>753</v>
      </c>
      <c r="M2365" t="s">
        <v>398</v>
      </c>
      <c r="N2365" t="s">
        <v>351</v>
      </c>
      <c r="O2365">
        <v>2</v>
      </c>
      <c r="P2365" t="s">
        <v>306</v>
      </c>
      <c r="Q2365" s="164">
        <v>36838</v>
      </c>
      <c r="R2365" s="164">
        <v>36770</v>
      </c>
      <c r="T2365" t="s">
        <v>1626</v>
      </c>
      <c r="V2365" t="s">
        <v>5659</v>
      </c>
      <c r="W2365" t="s">
        <v>5661</v>
      </c>
      <c r="X2365" t="s">
        <v>5660</v>
      </c>
      <c r="Y2365" t="s">
        <v>5659</v>
      </c>
      <c r="Z2365" t="s">
        <v>5675</v>
      </c>
      <c r="AC2365" t="s">
        <v>357</v>
      </c>
      <c r="AD2365" s="176">
        <v>1.3</v>
      </c>
    </row>
    <row r="2366" spans="1:31" x14ac:dyDescent="0.35">
      <c r="A2366" t="s">
        <v>494</v>
      </c>
      <c r="B2366">
        <v>1174</v>
      </c>
      <c r="C2366" t="s">
        <v>5660</v>
      </c>
      <c r="D2366">
        <v>51623</v>
      </c>
      <c r="E2366" t="s">
        <v>5660</v>
      </c>
      <c r="F2366" t="s">
        <v>3812</v>
      </c>
      <c r="H2366">
        <v>2.8</v>
      </c>
      <c r="I2366">
        <v>1.9</v>
      </c>
      <c r="K2366" t="s">
        <v>296</v>
      </c>
      <c r="L2366" t="s">
        <v>4319</v>
      </c>
      <c r="M2366" t="s">
        <v>398</v>
      </c>
      <c r="N2366" t="s">
        <v>351</v>
      </c>
      <c r="O2366">
        <v>2</v>
      </c>
      <c r="P2366" t="s">
        <v>306</v>
      </c>
      <c r="Q2366" s="164">
        <v>36807</v>
      </c>
      <c r="R2366" s="164">
        <v>36770</v>
      </c>
      <c r="T2366" t="s">
        <v>1626</v>
      </c>
      <c r="V2366" t="s">
        <v>5659</v>
      </c>
      <c r="W2366" t="s">
        <v>5661</v>
      </c>
      <c r="X2366" t="s">
        <v>5660</v>
      </c>
      <c r="Y2366" t="s">
        <v>5659</v>
      </c>
      <c r="Z2366" t="s">
        <v>5676</v>
      </c>
      <c r="AC2366" t="s">
        <v>357</v>
      </c>
      <c r="AD2366" s="176">
        <v>1.3</v>
      </c>
    </row>
    <row r="2367" spans="1:31" x14ac:dyDescent="0.35">
      <c r="A2367" t="s">
        <v>419</v>
      </c>
      <c r="B2367">
        <v>1197</v>
      </c>
      <c r="C2367" t="s">
        <v>5660</v>
      </c>
      <c r="D2367">
        <v>51623</v>
      </c>
      <c r="E2367" t="s">
        <v>5660</v>
      </c>
      <c r="F2367" t="s">
        <v>3812</v>
      </c>
      <c r="H2367">
        <v>2.8</v>
      </c>
      <c r="I2367">
        <v>1.9</v>
      </c>
      <c r="K2367" t="s">
        <v>404</v>
      </c>
      <c r="L2367" t="s">
        <v>753</v>
      </c>
      <c r="M2367" t="s">
        <v>398</v>
      </c>
      <c r="N2367" t="s">
        <v>351</v>
      </c>
      <c r="O2367">
        <v>2</v>
      </c>
      <c r="P2367" t="s">
        <v>306</v>
      </c>
      <c r="Q2367" s="164">
        <v>40583</v>
      </c>
      <c r="R2367" s="164">
        <v>40788</v>
      </c>
      <c r="S2367" s="164">
        <v>45536</v>
      </c>
      <c r="T2367" t="s">
        <v>1626</v>
      </c>
      <c r="V2367" t="s">
        <v>5659</v>
      </c>
      <c r="W2367" t="s">
        <v>5661</v>
      </c>
      <c r="X2367" t="s">
        <v>5660</v>
      </c>
      <c r="Y2367" t="s">
        <v>5659</v>
      </c>
      <c r="Z2367" t="s">
        <v>5677</v>
      </c>
      <c r="AC2367" t="s">
        <v>357</v>
      </c>
      <c r="AD2367" s="176">
        <v>1.3</v>
      </c>
    </row>
    <row r="2368" spans="1:31" x14ac:dyDescent="0.35">
      <c r="A2368" t="s">
        <v>711</v>
      </c>
      <c r="B2368">
        <v>1192</v>
      </c>
      <c r="C2368" t="s">
        <v>5660</v>
      </c>
      <c r="D2368">
        <v>51623</v>
      </c>
      <c r="E2368" t="s">
        <v>5660</v>
      </c>
      <c r="F2368" t="s">
        <v>3812</v>
      </c>
      <c r="H2368">
        <v>2.8</v>
      </c>
      <c r="I2368">
        <v>1.9</v>
      </c>
      <c r="K2368" t="s">
        <v>296</v>
      </c>
      <c r="L2368" t="s">
        <v>753</v>
      </c>
      <c r="M2368" t="s">
        <v>398</v>
      </c>
      <c r="N2368" t="s">
        <v>351</v>
      </c>
      <c r="O2368">
        <v>2</v>
      </c>
      <c r="P2368" t="s">
        <v>306</v>
      </c>
      <c r="Q2368" s="164">
        <v>36807</v>
      </c>
      <c r="R2368" s="164">
        <v>36770</v>
      </c>
      <c r="T2368" t="s">
        <v>1626</v>
      </c>
      <c r="V2368" t="s">
        <v>5659</v>
      </c>
      <c r="W2368" t="s">
        <v>5661</v>
      </c>
      <c r="X2368" t="s">
        <v>5660</v>
      </c>
      <c r="Y2368" t="s">
        <v>5659</v>
      </c>
      <c r="Z2368" t="s">
        <v>5678</v>
      </c>
      <c r="AC2368" t="s">
        <v>357</v>
      </c>
      <c r="AD2368" s="176">
        <v>1.3</v>
      </c>
    </row>
    <row r="2369" spans="1:31" x14ac:dyDescent="0.35">
      <c r="A2369" t="s">
        <v>566</v>
      </c>
      <c r="B2369">
        <v>1249</v>
      </c>
      <c r="C2369" t="s">
        <v>5660</v>
      </c>
      <c r="D2369">
        <v>51623</v>
      </c>
      <c r="E2369" t="s">
        <v>5660</v>
      </c>
      <c r="F2369" t="s">
        <v>3812</v>
      </c>
      <c r="H2369">
        <v>2.8</v>
      </c>
      <c r="I2369">
        <v>1.9</v>
      </c>
      <c r="K2369" t="s">
        <v>296</v>
      </c>
      <c r="L2369" t="s">
        <v>753</v>
      </c>
      <c r="M2369" t="s">
        <v>398</v>
      </c>
      <c r="N2369" t="s">
        <v>351</v>
      </c>
      <c r="O2369">
        <v>2</v>
      </c>
      <c r="P2369" t="s">
        <v>306</v>
      </c>
      <c r="Q2369" t="s">
        <v>463</v>
      </c>
      <c r="R2369" s="164">
        <v>40787</v>
      </c>
      <c r="T2369" t="s">
        <v>1626</v>
      </c>
      <c r="V2369" t="s">
        <v>5659</v>
      </c>
      <c r="W2369" t="s">
        <v>5661</v>
      </c>
      <c r="X2369" t="s">
        <v>5660</v>
      </c>
      <c r="Y2369" t="s">
        <v>5659</v>
      </c>
      <c r="Z2369" t="s">
        <v>5679</v>
      </c>
      <c r="AC2369" t="s">
        <v>357</v>
      </c>
      <c r="AD2369" s="176">
        <v>1.3</v>
      </c>
    </row>
    <row r="2370" spans="1:31" x14ac:dyDescent="0.35">
      <c r="A2370" t="s">
        <v>438</v>
      </c>
      <c r="B2370">
        <v>1158</v>
      </c>
      <c r="C2370" t="s">
        <v>5660</v>
      </c>
      <c r="D2370">
        <v>51623</v>
      </c>
      <c r="E2370" t="s">
        <v>5660</v>
      </c>
      <c r="F2370" t="s">
        <v>3812</v>
      </c>
      <c r="H2370">
        <v>2.8</v>
      </c>
      <c r="I2370">
        <v>1.9</v>
      </c>
      <c r="K2370" t="s">
        <v>296</v>
      </c>
      <c r="L2370" t="s">
        <v>4319</v>
      </c>
      <c r="M2370" t="s">
        <v>398</v>
      </c>
      <c r="N2370" t="s">
        <v>351</v>
      </c>
      <c r="O2370">
        <v>2</v>
      </c>
      <c r="P2370" t="s">
        <v>306</v>
      </c>
      <c r="Q2370" s="164">
        <v>36807</v>
      </c>
      <c r="R2370" s="164">
        <v>36770</v>
      </c>
      <c r="T2370" t="s">
        <v>1626</v>
      </c>
      <c r="V2370" t="s">
        <v>5659</v>
      </c>
      <c r="W2370" t="s">
        <v>5661</v>
      </c>
      <c r="X2370" t="s">
        <v>5660</v>
      </c>
      <c r="Y2370" t="s">
        <v>5659</v>
      </c>
      <c r="Z2370" t="s">
        <v>5680</v>
      </c>
      <c r="AC2370" t="s">
        <v>357</v>
      </c>
      <c r="AD2370" s="176">
        <v>1.3</v>
      </c>
    </row>
    <row r="2371" spans="1:31" x14ac:dyDescent="0.35">
      <c r="A2371" t="s">
        <v>432</v>
      </c>
      <c r="B2371">
        <v>1047</v>
      </c>
      <c r="C2371" t="s">
        <v>5681</v>
      </c>
      <c r="D2371">
        <v>51625</v>
      </c>
      <c r="E2371" t="s">
        <v>5681</v>
      </c>
      <c r="F2371" t="s">
        <v>3812</v>
      </c>
      <c r="H2371">
        <v>3</v>
      </c>
      <c r="I2371">
        <v>2.5</v>
      </c>
      <c r="K2371" t="s">
        <v>296</v>
      </c>
      <c r="L2371" t="s">
        <v>410</v>
      </c>
      <c r="M2371" t="s">
        <v>398</v>
      </c>
      <c r="N2371" t="s">
        <v>351</v>
      </c>
      <c r="O2371">
        <v>2</v>
      </c>
      <c r="P2371" t="s">
        <v>306</v>
      </c>
      <c r="Q2371" t="s">
        <v>786</v>
      </c>
      <c r="R2371" s="164">
        <v>34392</v>
      </c>
      <c r="T2371" t="s">
        <v>5682</v>
      </c>
      <c r="V2371" t="s">
        <v>5683</v>
      </c>
      <c r="W2371" t="s">
        <v>5684</v>
      </c>
      <c r="X2371" t="s">
        <v>5681</v>
      </c>
      <c r="Y2371" t="s">
        <v>5683</v>
      </c>
      <c r="Z2371" t="s">
        <v>5685</v>
      </c>
      <c r="AC2371" t="s">
        <v>357</v>
      </c>
      <c r="AD2371" s="176">
        <v>1.5</v>
      </c>
    </row>
    <row r="2372" spans="1:31" x14ac:dyDescent="0.35">
      <c r="A2372" t="s">
        <v>454</v>
      </c>
      <c r="B2372">
        <v>1035</v>
      </c>
      <c r="C2372" t="s">
        <v>5686</v>
      </c>
      <c r="D2372">
        <v>51627</v>
      </c>
      <c r="E2372" t="s">
        <v>5686</v>
      </c>
      <c r="F2372" t="s">
        <v>3812</v>
      </c>
      <c r="H2372" s="174">
        <f t="shared" ref="H2372:H2380" si="79">AD2372</f>
        <v>2.2000000000000002</v>
      </c>
      <c r="I2372">
        <v>1.3</v>
      </c>
      <c r="K2372" t="s">
        <v>404</v>
      </c>
      <c r="L2372" t="s">
        <v>753</v>
      </c>
      <c r="M2372" t="s">
        <v>398</v>
      </c>
      <c r="N2372" t="s">
        <v>351</v>
      </c>
      <c r="O2372">
        <v>1.25</v>
      </c>
      <c r="P2372" t="s">
        <v>306</v>
      </c>
      <c r="Q2372" s="164">
        <v>26393</v>
      </c>
      <c r="R2372" s="164">
        <v>26393</v>
      </c>
      <c r="S2372" s="164">
        <v>36039</v>
      </c>
      <c r="T2372" t="s">
        <v>1672</v>
      </c>
      <c r="V2372" t="s">
        <v>5687</v>
      </c>
      <c r="W2372" t="s">
        <v>5688</v>
      </c>
      <c r="X2372" t="s">
        <v>5686</v>
      </c>
      <c r="Y2372" t="s">
        <v>5687</v>
      </c>
      <c r="Z2372" t="s">
        <v>5689</v>
      </c>
      <c r="AC2372" t="s">
        <v>357</v>
      </c>
      <c r="AD2372" s="176">
        <v>2.2000000000000002</v>
      </c>
      <c r="AE2372" s="177" t="s">
        <v>16954</v>
      </c>
    </row>
    <row r="2373" spans="1:31" x14ac:dyDescent="0.35">
      <c r="A2373" t="s">
        <v>454</v>
      </c>
      <c r="B2373">
        <v>1183</v>
      </c>
      <c r="C2373" t="s">
        <v>5686</v>
      </c>
      <c r="D2373">
        <v>51627</v>
      </c>
      <c r="E2373" t="s">
        <v>5686</v>
      </c>
      <c r="F2373" t="s">
        <v>3812</v>
      </c>
      <c r="H2373" s="174">
        <f t="shared" si="79"/>
        <v>2.2000000000000002</v>
      </c>
      <c r="I2373">
        <v>1.3</v>
      </c>
      <c r="K2373" t="s">
        <v>295</v>
      </c>
      <c r="L2373" t="s">
        <v>753</v>
      </c>
      <c r="M2373" t="s">
        <v>398</v>
      </c>
      <c r="N2373" t="s">
        <v>351</v>
      </c>
      <c r="O2373">
        <v>1.25</v>
      </c>
      <c r="P2373" t="s">
        <v>1</v>
      </c>
      <c r="Q2373" s="164">
        <v>29955</v>
      </c>
      <c r="R2373" s="164">
        <v>30042</v>
      </c>
      <c r="S2373" s="164">
        <v>33117</v>
      </c>
      <c r="T2373" t="s">
        <v>1672</v>
      </c>
      <c r="V2373" t="s">
        <v>5687</v>
      </c>
      <c r="W2373" t="s">
        <v>5688</v>
      </c>
      <c r="X2373" t="s">
        <v>5686</v>
      </c>
      <c r="Y2373" t="s">
        <v>5687</v>
      </c>
      <c r="Z2373" t="s">
        <v>5690</v>
      </c>
      <c r="AC2373" t="s">
        <v>357</v>
      </c>
      <c r="AD2373" s="176">
        <v>2.2000000000000002</v>
      </c>
      <c r="AE2373" s="177" t="s">
        <v>16954</v>
      </c>
    </row>
    <row r="2374" spans="1:31" x14ac:dyDescent="0.35">
      <c r="A2374" t="s">
        <v>291</v>
      </c>
      <c r="B2374">
        <v>1031</v>
      </c>
      <c r="C2374" t="s">
        <v>5687</v>
      </c>
      <c r="D2374">
        <v>51627</v>
      </c>
      <c r="E2374" t="s">
        <v>5686</v>
      </c>
      <c r="F2374" t="s">
        <v>3812</v>
      </c>
      <c r="H2374" s="174">
        <f t="shared" si="79"/>
        <v>2.2000000000000002</v>
      </c>
      <c r="I2374">
        <v>1.3</v>
      </c>
      <c r="K2374" t="s">
        <v>404</v>
      </c>
      <c r="L2374" t="s">
        <v>753</v>
      </c>
      <c r="M2374" t="s">
        <v>398</v>
      </c>
      <c r="N2374" t="s">
        <v>351</v>
      </c>
      <c r="O2374">
        <v>1.25</v>
      </c>
      <c r="P2374" t="s">
        <v>1</v>
      </c>
      <c r="Q2374" s="164">
        <v>34708</v>
      </c>
      <c r="R2374" s="164">
        <v>34943</v>
      </c>
      <c r="S2374" s="164">
        <v>36039</v>
      </c>
      <c r="T2374" t="s">
        <v>1672</v>
      </c>
      <c r="V2374" t="s">
        <v>5687</v>
      </c>
      <c r="W2374" t="s">
        <v>5688</v>
      </c>
      <c r="X2374" t="s">
        <v>5686</v>
      </c>
      <c r="Y2374" t="s">
        <v>5687</v>
      </c>
      <c r="Z2374" t="s">
        <v>5691</v>
      </c>
      <c r="AC2374" t="s">
        <v>1223</v>
      </c>
      <c r="AD2374" s="176">
        <v>2.2000000000000002</v>
      </c>
      <c r="AE2374" s="177" t="s">
        <v>16954</v>
      </c>
    </row>
    <row r="2375" spans="1:31" x14ac:dyDescent="0.35">
      <c r="A2375" t="s">
        <v>305</v>
      </c>
      <c r="B2375">
        <v>1016</v>
      </c>
      <c r="C2375" t="s">
        <v>5686</v>
      </c>
      <c r="D2375">
        <v>51627</v>
      </c>
      <c r="E2375" t="s">
        <v>5686</v>
      </c>
      <c r="F2375" t="s">
        <v>3812</v>
      </c>
      <c r="H2375" s="174">
        <f t="shared" si="79"/>
        <v>2.2000000000000002</v>
      </c>
      <c r="I2375">
        <v>1.3</v>
      </c>
      <c r="K2375" t="s">
        <v>404</v>
      </c>
      <c r="L2375" t="s">
        <v>753</v>
      </c>
      <c r="M2375" t="s">
        <v>398</v>
      </c>
      <c r="N2375" t="s">
        <v>351</v>
      </c>
      <c r="O2375">
        <v>1.25</v>
      </c>
      <c r="P2375" t="s">
        <v>306</v>
      </c>
      <c r="Q2375" s="164">
        <v>35804</v>
      </c>
      <c r="R2375" s="164">
        <v>36039</v>
      </c>
      <c r="S2375" s="164">
        <v>36039</v>
      </c>
      <c r="T2375" t="s">
        <v>1672</v>
      </c>
      <c r="V2375" t="s">
        <v>5687</v>
      </c>
      <c r="W2375" t="s">
        <v>5688</v>
      </c>
      <c r="X2375" t="s">
        <v>5686</v>
      </c>
      <c r="Y2375" t="s">
        <v>5687</v>
      </c>
      <c r="Z2375" t="s">
        <v>5692</v>
      </c>
      <c r="AC2375" t="s">
        <v>357</v>
      </c>
      <c r="AD2375" s="176">
        <v>2.2000000000000002</v>
      </c>
      <c r="AE2375" s="177" t="s">
        <v>16954</v>
      </c>
    </row>
    <row r="2376" spans="1:31" x14ac:dyDescent="0.35">
      <c r="A2376" t="s">
        <v>305</v>
      </c>
      <c r="B2376">
        <v>1132</v>
      </c>
      <c r="C2376" t="s">
        <v>5686</v>
      </c>
      <c r="D2376">
        <v>51627</v>
      </c>
      <c r="E2376" t="s">
        <v>5686</v>
      </c>
      <c r="F2376" t="s">
        <v>3812</v>
      </c>
      <c r="H2376" s="174">
        <f t="shared" si="79"/>
        <v>2.2000000000000002</v>
      </c>
      <c r="I2376">
        <v>1.3</v>
      </c>
      <c r="K2376" t="s">
        <v>295</v>
      </c>
      <c r="L2376" t="s">
        <v>753</v>
      </c>
      <c r="M2376" t="s">
        <v>398</v>
      </c>
      <c r="N2376" t="s">
        <v>351</v>
      </c>
      <c r="O2376">
        <v>1.25</v>
      </c>
      <c r="P2376" t="s">
        <v>1</v>
      </c>
      <c r="Q2376" s="164">
        <v>32151</v>
      </c>
      <c r="R2376" s="164">
        <v>32387</v>
      </c>
      <c r="S2376" s="164">
        <v>34943</v>
      </c>
      <c r="T2376" t="s">
        <v>1672</v>
      </c>
      <c r="V2376" t="s">
        <v>5687</v>
      </c>
      <c r="W2376" t="s">
        <v>5688</v>
      </c>
      <c r="X2376" t="s">
        <v>5686</v>
      </c>
      <c r="Y2376" t="s">
        <v>5687</v>
      </c>
      <c r="Z2376" t="s">
        <v>5693</v>
      </c>
      <c r="AC2376" t="s">
        <v>357</v>
      </c>
      <c r="AD2376" s="176">
        <v>2.2000000000000002</v>
      </c>
      <c r="AE2376" s="177" t="s">
        <v>16954</v>
      </c>
    </row>
    <row r="2377" spans="1:31" x14ac:dyDescent="0.35">
      <c r="A2377" t="s">
        <v>317</v>
      </c>
      <c r="B2377">
        <v>1011</v>
      </c>
      <c r="C2377" t="s">
        <v>5686</v>
      </c>
      <c r="D2377">
        <v>51627</v>
      </c>
      <c r="E2377" t="s">
        <v>5686</v>
      </c>
      <c r="F2377" t="s">
        <v>3812</v>
      </c>
      <c r="H2377" s="174">
        <f t="shared" si="79"/>
        <v>2.2000000000000002</v>
      </c>
      <c r="I2377">
        <v>1.3</v>
      </c>
      <c r="K2377" t="s">
        <v>404</v>
      </c>
      <c r="L2377" t="s">
        <v>753</v>
      </c>
      <c r="M2377" t="s">
        <v>398</v>
      </c>
      <c r="N2377" t="s">
        <v>351</v>
      </c>
      <c r="O2377">
        <v>1.25</v>
      </c>
      <c r="P2377" t="s">
        <v>306</v>
      </c>
      <c r="Q2377" s="164">
        <v>37630</v>
      </c>
      <c r="R2377" s="164">
        <v>37865</v>
      </c>
      <c r="S2377" s="164">
        <v>37865</v>
      </c>
      <c r="T2377" t="s">
        <v>1672</v>
      </c>
      <c r="V2377" t="s">
        <v>5687</v>
      </c>
      <c r="W2377" t="s">
        <v>5688</v>
      </c>
      <c r="X2377" t="s">
        <v>5686</v>
      </c>
      <c r="Y2377" t="s">
        <v>5687</v>
      </c>
      <c r="Z2377" t="s">
        <v>5694</v>
      </c>
      <c r="AC2377" t="s">
        <v>357</v>
      </c>
      <c r="AD2377" s="176">
        <v>2.2000000000000002</v>
      </c>
      <c r="AE2377" s="177" t="s">
        <v>16954</v>
      </c>
    </row>
    <row r="2378" spans="1:31" x14ac:dyDescent="0.35">
      <c r="A2378" t="s">
        <v>469</v>
      </c>
      <c r="B2378">
        <v>1016</v>
      </c>
      <c r="C2378" t="s">
        <v>5686</v>
      </c>
      <c r="D2378">
        <v>51627</v>
      </c>
      <c r="E2378" t="s">
        <v>5686</v>
      </c>
      <c r="F2378" t="s">
        <v>3812</v>
      </c>
      <c r="H2378" s="174">
        <f t="shared" si="79"/>
        <v>2.2000000000000002</v>
      </c>
      <c r="I2378">
        <v>1.3</v>
      </c>
      <c r="K2378" t="s">
        <v>404</v>
      </c>
      <c r="L2378" t="s">
        <v>753</v>
      </c>
      <c r="M2378" t="s">
        <v>398</v>
      </c>
      <c r="N2378" t="s">
        <v>351</v>
      </c>
      <c r="O2378">
        <v>1.25</v>
      </c>
      <c r="P2378" t="s">
        <v>306</v>
      </c>
      <c r="Q2378" t="s">
        <v>5695</v>
      </c>
      <c r="R2378" s="164">
        <v>37707</v>
      </c>
      <c r="S2378" s="164">
        <v>37865</v>
      </c>
      <c r="T2378" t="s">
        <v>1672</v>
      </c>
      <c r="V2378" t="s">
        <v>5687</v>
      </c>
      <c r="W2378" t="s">
        <v>5688</v>
      </c>
      <c r="X2378" t="s">
        <v>5686</v>
      </c>
      <c r="Y2378" t="s">
        <v>5687</v>
      </c>
      <c r="Z2378" t="s">
        <v>5696</v>
      </c>
      <c r="AC2378" t="s">
        <v>357</v>
      </c>
      <c r="AD2378" s="176">
        <v>2.2000000000000002</v>
      </c>
      <c r="AE2378" s="177" t="s">
        <v>16954</v>
      </c>
    </row>
    <row r="2379" spans="1:31" x14ac:dyDescent="0.35">
      <c r="A2379" t="s">
        <v>309</v>
      </c>
      <c r="B2379">
        <v>1020</v>
      </c>
      <c r="C2379" t="s">
        <v>5686</v>
      </c>
      <c r="D2379">
        <v>51627</v>
      </c>
      <c r="E2379" t="s">
        <v>5686</v>
      </c>
      <c r="F2379" t="s">
        <v>3812</v>
      </c>
      <c r="H2379" s="174">
        <f t="shared" si="79"/>
        <v>2.2000000000000002</v>
      </c>
      <c r="I2379">
        <v>1.3</v>
      </c>
      <c r="K2379" t="s">
        <v>404</v>
      </c>
      <c r="L2379" t="s">
        <v>753</v>
      </c>
      <c r="M2379" t="s">
        <v>398</v>
      </c>
      <c r="N2379" t="s">
        <v>351</v>
      </c>
      <c r="O2379">
        <v>1.25</v>
      </c>
      <c r="P2379" t="s">
        <v>306</v>
      </c>
      <c r="Q2379" s="164">
        <v>37630</v>
      </c>
      <c r="R2379" s="164">
        <v>37865</v>
      </c>
      <c r="S2379" s="164">
        <v>37865</v>
      </c>
      <c r="T2379" t="s">
        <v>1672</v>
      </c>
      <c r="V2379" t="s">
        <v>5687</v>
      </c>
      <c r="W2379" t="s">
        <v>5688</v>
      </c>
      <c r="X2379" t="s">
        <v>5686</v>
      </c>
      <c r="Y2379" t="s">
        <v>5687</v>
      </c>
      <c r="Z2379" t="s">
        <v>5697</v>
      </c>
      <c r="AC2379" t="s">
        <v>357</v>
      </c>
      <c r="AD2379" s="176">
        <v>2.2000000000000002</v>
      </c>
      <c r="AE2379" s="177" t="s">
        <v>16954</v>
      </c>
    </row>
    <row r="2380" spans="1:31" x14ac:dyDescent="0.35">
      <c r="A2380" t="s">
        <v>476</v>
      </c>
      <c r="B2380">
        <v>1020</v>
      </c>
      <c r="C2380" t="s">
        <v>5686</v>
      </c>
      <c r="D2380">
        <v>51627</v>
      </c>
      <c r="E2380" t="s">
        <v>5686</v>
      </c>
      <c r="F2380" t="s">
        <v>3812</v>
      </c>
      <c r="H2380" s="174">
        <f t="shared" si="79"/>
        <v>2.2000000000000002</v>
      </c>
      <c r="I2380">
        <v>1.3</v>
      </c>
      <c r="K2380" t="s">
        <v>404</v>
      </c>
      <c r="L2380" t="s">
        <v>397</v>
      </c>
      <c r="M2380" t="s">
        <v>398</v>
      </c>
      <c r="N2380" t="s">
        <v>351</v>
      </c>
      <c r="O2380">
        <v>1.25</v>
      </c>
      <c r="P2380" t="s">
        <v>306</v>
      </c>
      <c r="Q2380" s="164">
        <v>37630</v>
      </c>
      <c r="R2380" s="164">
        <v>37865</v>
      </c>
      <c r="S2380" s="164">
        <v>37865</v>
      </c>
      <c r="T2380" t="s">
        <v>1672</v>
      </c>
      <c r="V2380" t="s">
        <v>5687</v>
      </c>
      <c r="W2380" t="s">
        <v>5688</v>
      </c>
      <c r="X2380" t="s">
        <v>5686</v>
      </c>
      <c r="Y2380" t="s">
        <v>5687</v>
      </c>
      <c r="Z2380" t="s">
        <v>5698</v>
      </c>
      <c r="AC2380" t="s">
        <v>357</v>
      </c>
      <c r="AD2380" s="176">
        <v>2.2000000000000002</v>
      </c>
      <c r="AE2380" s="177" t="s">
        <v>16954</v>
      </c>
    </row>
    <row r="2381" spans="1:31" x14ac:dyDescent="0.35">
      <c r="A2381" t="s">
        <v>482</v>
      </c>
      <c r="B2381">
        <v>1010</v>
      </c>
      <c r="C2381" t="s">
        <v>5686</v>
      </c>
      <c r="D2381">
        <v>51627</v>
      </c>
      <c r="E2381" t="s">
        <v>5686</v>
      </c>
      <c r="F2381" t="s">
        <v>3812</v>
      </c>
      <c r="H2381" s="174">
        <f>AD2381</f>
        <v>2.2000000000000002</v>
      </c>
      <c r="I2381">
        <v>1.3</v>
      </c>
      <c r="K2381" t="s">
        <v>404</v>
      </c>
      <c r="L2381" t="s">
        <v>640</v>
      </c>
      <c r="M2381" t="s">
        <v>398</v>
      </c>
      <c r="N2381" t="s">
        <v>351</v>
      </c>
      <c r="O2381">
        <v>1.25</v>
      </c>
      <c r="P2381" t="s">
        <v>306</v>
      </c>
      <c r="Q2381" t="s">
        <v>5695</v>
      </c>
      <c r="R2381" s="164">
        <v>37707</v>
      </c>
      <c r="S2381" s="164">
        <v>37865</v>
      </c>
      <c r="T2381" t="s">
        <v>1672</v>
      </c>
      <c r="V2381" t="s">
        <v>5687</v>
      </c>
      <c r="W2381" t="s">
        <v>5688</v>
      </c>
      <c r="X2381" t="s">
        <v>5686</v>
      </c>
      <c r="Y2381" t="s">
        <v>5687</v>
      </c>
      <c r="Z2381" t="s">
        <v>5699</v>
      </c>
      <c r="AC2381" t="s">
        <v>357</v>
      </c>
      <c r="AD2381" s="176">
        <v>2.2000000000000002</v>
      </c>
      <c r="AE2381" s="177" t="s">
        <v>16953</v>
      </c>
    </row>
    <row r="2382" spans="1:31" x14ac:dyDescent="0.35">
      <c r="A2382" t="s">
        <v>432</v>
      </c>
      <c r="B2382">
        <v>1021</v>
      </c>
      <c r="C2382" t="s">
        <v>5686</v>
      </c>
      <c r="D2382">
        <v>51627</v>
      </c>
      <c r="E2382" t="s">
        <v>5686</v>
      </c>
      <c r="F2382" t="s">
        <v>3812</v>
      </c>
      <c r="H2382" s="174">
        <f t="shared" ref="H2382:H2393" si="80">AD2382</f>
        <v>2.2000000000000002</v>
      </c>
      <c r="I2382">
        <v>1.3</v>
      </c>
      <c r="K2382" t="s">
        <v>404</v>
      </c>
      <c r="L2382" t="s">
        <v>410</v>
      </c>
      <c r="M2382" t="s">
        <v>398</v>
      </c>
      <c r="N2382" t="s">
        <v>351</v>
      </c>
      <c r="O2382">
        <v>1.25</v>
      </c>
      <c r="P2382" t="s">
        <v>306</v>
      </c>
      <c r="Q2382" s="164">
        <v>35804</v>
      </c>
      <c r="R2382" s="164">
        <v>36039</v>
      </c>
      <c r="S2382" s="164">
        <v>36039</v>
      </c>
      <c r="T2382" t="s">
        <v>1672</v>
      </c>
      <c r="V2382" t="s">
        <v>5687</v>
      </c>
      <c r="W2382" t="s">
        <v>5688</v>
      </c>
      <c r="X2382" t="s">
        <v>5686</v>
      </c>
      <c r="Y2382" t="s">
        <v>5687</v>
      </c>
      <c r="Z2382" t="s">
        <v>5700</v>
      </c>
      <c r="AC2382" t="s">
        <v>357</v>
      </c>
      <c r="AD2382" s="176">
        <v>2.2000000000000002</v>
      </c>
      <c r="AE2382" s="177" t="s">
        <v>16954</v>
      </c>
    </row>
    <row r="2383" spans="1:31" x14ac:dyDescent="0.35">
      <c r="A2383" t="s">
        <v>375</v>
      </c>
      <c r="B2383">
        <v>1023</v>
      </c>
      <c r="C2383" t="s">
        <v>5687</v>
      </c>
      <c r="D2383">
        <v>51627</v>
      </c>
      <c r="E2383" t="s">
        <v>5686</v>
      </c>
      <c r="F2383" t="s">
        <v>3812</v>
      </c>
      <c r="H2383" s="174">
        <f t="shared" si="80"/>
        <v>2.2000000000000002</v>
      </c>
      <c r="I2383">
        <v>1.3</v>
      </c>
      <c r="K2383" t="s">
        <v>404</v>
      </c>
      <c r="L2383" t="s">
        <v>753</v>
      </c>
      <c r="M2383" t="s">
        <v>398</v>
      </c>
      <c r="N2383" t="s">
        <v>351</v>
      </c>
      <c r="O2383">
        <v>1.25</v>
      </c>
      <c r="P2383" t="s">
        <v>1</v>
      </c>
      <c r="Q2383" s="164">
        <v>32882</v>
      </c>
      <c r="R2383" s="164">
        <v>33117</v>
      </c>
      <c r="S2383" s="164">
        <v>36039</v>
      </c>
      <c r="T2383" t="s">
        <v>1672</v>
      </c>
      <c r="V2383" t="s">
        <v>5687</v>
      </c>
      <c r="W2383" t="s">
        <v>5688</v>
      </c>
      <c r="X2383" t="s">
        <v>5686</v>
      </c>
      <c r="Y2383" t="s">
        <v>5687</v>
      </c>
      <c r="Z2383" t="s">
        <v>5701</v>
      </c>
      <c r="AC2383" t="s">
        <v>1223</v>
      </c>
      <c r="AD2383" s="176">
        <v>2.2000000000000002</v>
      </c>
      <c r="AE2383" s="177" t="s">
        <v>16954</v>
      </c>
    </row>
    <row r="2384" spans="1:31" x14ac:dyDescent="0.35">
      <c r="A2384" t="s">
        <v>494</v>
      </c>
      <c r="B2384">
        <v>1018</v>
      </c>
      <c r="C2384" t="s">
        <v>5686</v>
      </c>
      <c r="D2384">
        <v>51627</v>
      </c>
      <c r="E2384" t="s">
        <v>5686</v>
      </c>
      <c r="F2384" t="s">
        <v>3812</v>
      </c>
      <c r="H2384" s="174">
        <f t="shared" si="80"/>
        <v>2.2000000000000002</v>
      </c>
      <c r="I2384">
        <v>1.3</v>
      </c>
      <c r="K2384" t="s">
        <v>404</v>
      </c>
      <c r="L2384" t="s">
        <v>410</v>
      </c>
      <c r="M2384" t="s">
        <v>398</v>
      </c>
      <c r="N2384" t="s">
        <v>351</v>
      </c>
      <c r="O2384">
        <v>1.25</v>
      </c>
      <c r="P2384" t="s">
        <v>306</v>
      </c>
      <c r="Q2384" s="164">
        <v>35439</v>
      </c>
      <c r="R2384" s="164">
        <v>35674</v>
      </c>
      <c r="S2384" s="164">
        <v>35674</v>
      </c>
      <c r="T2384" t="s">
        <v>1672</v>
      </c>
      <c r="V2384" t="s">
        <v>5687</v>
      </c>
      <c r="W2384" t="s">
        <v>5688</v>
      </c>
      <c r="X2384" t="s">
        <v>5686</v>
      </c>
      <c r="Y2384" t="s">
        <v>5687</v>
      </c>
      <c r="Z2384" t="s">
        <v>5702</v>
      </c>
      <c r="AC2384" t="s">
        <v>357</v>
      </c>
      <c r="AD2384" s="176">
        <v>2.2000000000000002</v>
      </c>
      <c r="AE2384" s="177" t="s">
        <v>16954</v>
      </c>
    </row>
    <row r="2385" spans="1:31" x14ac:dyDescent="0.35">
      <c r="A2385" t="s">
        <v>314</v>
      </c>
      <c r="B2385">
        <v>1030</v>
      </c>
      <c r="C2385" t="s">
        <v>5686</v>
      </c>
      <c r="D2385">
        <v>51627</v>
      </c>
      <c r="E2385" t="s">
        <v>5686</v>
      </c>
      <c r="F2385" t="s">
        <v>3812</v>
      </c>
      <c r="H2385" s="174">
        <f t="shared" si="80"/>
        <v>2.2000000000000002</v>
      </c>
      <c r="I2385">
        <v>1.3</v>
      </c>
      <c r="K2385" t="s">
        <v>404</v>
      </c>
      <c r="L2385" t="s">
        <v>410</v>
      </c>
      <c r="M2385" t="s">
        <v>398</v>
      </c>
      <c r="N2385" t="s">
        <v>351</v>
      </c>
      <c r="O2385">
        <v>1.25</v>
      </c>
      <c r="P2385" t="s">
        <v>306</v>
      </c>
      <c r="Q2385" t="s">
        <v>1701</v>
      </c>
      <c r="R2385" s="164">
        <v>35299</v>
      </c>
      <c r="S2385" s="164">
        <v>35309</v>
      </c>
      <c r="T2385" t="s">
        <v>1672</v>
      </c>
      <c r="V2385" t="s">
        <v>5687</v>
      </c>
      <c r="W2385" t="s">
        <v>5688</v>
      </c>
      <c r="X2385" t="s">
        <v>5686</v>
      </c>
      <c r="Y2385" t="s">
        <v>5687</v>
      </c>
      <c r="Z2385" t="s">
        <v>5703</v>
      </c>
      <c r="AC2385" t="s">
        <v>357</v>
      </c>
      <c r="AD2385" s="176">
        <v>2.2000000000000002</v>
      </c>
      <c r="AE2385" s="177" t="s">
        <v>16954</v>
      </c>
    </row>
    <row r="2386" spans="1:31" x14ac:dyDescent="0.35">
      <c r="A2386" t="s">
        <v>438</v>
      </c>
      <c r="B2386">
        <v>1052</v>
      </c>
      <c r="C2386" t="s">
        <v>5686</v>
      </c>
      <c r="D2386">
        <v>51627</v>
      </c>
      <c r="E2386" t="s">
        <v>5686</v>
      </c>
      <c r="F2386" t="s">
        <v>3812</v>
      </c>
      <c r="H2386" s="174">
        <f t="shared" si="80"/>
        <v>2.2000000000000002</v>
      </c>
      <c r="I2386">
        <v>1.3</v>
      </c>
      <c r="K2386" t="s">
        <v>404</v>
      </c>
      <c r="L2386" t="s">
        <v>410</v>
      </c>
      <c r="M2386" t="s">
        <v>398</v>
      </c>
      <c r="N2386" t="s">
        <v>351</v>
      </c>
      <c r="O2386">
        <v>1.25</v>
      </c>
      <c r="P2386" t="s">
        <v>306</v>
      </c>
      <c r="Q2386" t="s">
        <v>5695</v>
      </c>
      <c r="R2386" s="164">
        <v>37707</v>
      </c>
      <c r="S2386" s="164">
        <v>37865</v>
      </c>
      <c r="T2386" t="s">
        <v>1672</v>
      </c>
      <c r="V2386" t="s">
        <v>5687</v>
      </c>
      <c r="W2386" t="s">
        <v>5688</v>
      </c>
      <c r="X2386" t="s">
        <v>5686</v>
      </c>
      <c r="Y2386" t="s">
        <v>5687</v>
      </c>
      <c r="Z2386" t="s">
        <v>5704</v>
      </c>
      <c r="AC2386" t="s">
        <v>357</v>
      </c>
      <c r="AD2386" s="176">
        <v>2.2000000000000002</v>
      </c>
      <c r="AE2386" s="177" t="s">
        <v>16954</v>
      </c>
    </row>
    <row r="2387" spans="1:31" x14ac:dyDescent="0.35">
      <c r="A2387" t="s">
        <v>454</v>
      </c>
      <c r="B2387">
        <v>1319</v>
      </c>
      <c r="C2387" t="s">
        <v>5686</v>
      </c>
      <c r="D2387">
        <v>51628</v>
      </c>
      <c r="E2387" t="s">
        <v>5686</v>
      </c>
      <c r="F2387" t="s">
        <v>3812</v>
      </c>
      <c r="H2387" s="174">
        <f t="shared" si="80"/>
        <v>1.5</v>
      </c>
      <c r="I2387">
        <v>3.4</v>
      </c>
      <c r="K2387" t="s">
        <v>404</v>
      </c>
      <c r="L2387" t="s">
        <v>753</v>
      </c>
      <c r="M2387" t="s">
        <v>398</v>
      </c>
      <c r="N2387" t="s">
        <v>351</v>
      </c>
      <c r="O2387">
        <v>3</v>
      </c>
      <c r="P2387" t="s">
        <v>306</v>
      </c>
      <c r="Q2387" s="164">
        <v>35439</v>
      </c>
      <c r="R2387" s="164">
        <v>35674</v>
      </c>
      <c r="S2387" s="164">
        <v>41517</v>
      </c>
      <c r="T2387" t="s">
        <v>1708</v>
      </c>
      <c r="V2387" t="s">
        <v>5687</v>
      </c>
      <c r="W2387" t="s">
        <v>5688</v>
      </c>
      <c r="X2387" t="s">
        <v>5686</v>
      </c>
      <c r="Y2387" t="s">
        <v>5687</v>
      </c>
      <c r="Z2387" t="s">
        <v>5705</v>
      </c>
      <c r="AC2387" t="s">
        <v>357</v>
      </c>
      <c r="AD2387" s="176">
        <v>1.5</v>
      </c>
      <c r="AE2387" s="177" t="s">
        <v>16954</v>
      </c>
    </row>
    <row r="2388" spans="1:31" x14ac:dyDescent="0.35">
      <c r="A2388" t="s">
        <v>291</v>
      </c>
      <c r="B2388">
        <v>1094</v>
      </c>
      <c r="C2388" t="s">
        <v>5687</v>
      </c>
      <c r="D2388">
        <v>51628</v>
      </c>
      <c r="E2388" t="s">
        <v>5686</v>
      </c>
      <c r="F2388" t="s">
        <v>3812</v>
      </c>
      <c r="H2388" s="174">
        <f t="shared" si="80"/>
        <v>1.5</v>
      </c>
      <c r="I2388">
        <v>3.4</v>
      </c>
      <c r="K2388" t="s">
        <v>404</v>
      </c>
      <c r="L2388" t="s">
        <v>753</v>
      </c>
      <c r="M2388" t="s">
        <v>398</v>
      </c>
      <c r="N2388" t="s">
        <v>351</v>
      </c>
      <c r="O2388">
        <v>3</v>
      </c>
      <c r="P2388" t="s">
        <v>1</v>
      </c>
      <c r="Q2388" s="164">
        <v>35804</v>
      </c>
      <c r="R2388" s="164">
        <v>36039</v>
      </c>
      <c r="S2388" s="164">
        <v>41517</v>
      </c>
      <c r="T2388" t="s">
        <v>1708</v>
      </c>
      <c r="V2388" t="s">
        <v>5687</v>
      </c>
      <c r="W2388" t="s">
        <v>5688</v>
      </c>
      <c r="X2388" t="s">
        <v>5686</v>
      </c>
      <c r="Y2388" t="s">
        <v>5687</v>
      </c>
      <c r="Z2388" t="s">
        <v>5706</v>
      </c>
      <c r="AC2388" t="s">
        <v>1223</v>
      </c>
      <c r="AD2388" s="176">
        <v>1.5</v>
      </c>
      <c r="AE2388" s="177" t="s">
        <v>16954</v>
      </c>
    </row>
    <row r="2389" spans="1:31" x14ac:dyDescent="0.35">
      <c r="A2389" t="s">
        <v>305</v>
      </c>
      <c r="B2389">
        <v>1217</v>
      </c>
      <c r="C2389" t="s">
        <v>5686</v>
      </c>
      <c r="D2389">
        <v>51628</v>
      </c>
      <c r="E2389" t="s">
        <v>5686</v>
      </c>
      <c r="F2389" t="s">
        <v>3812</v>
      </c>
      <c r="H2389" s="174">
        <f t="shared" si="80"/>
        <v>1.5</v>
      </c>
      <c r="I2389">
        <v>3.4</v>
      </c>
      <c r="K2389" t="s">
        <v>404</v>
      </c>
      <c r="L2389" t="s">
        <v>753</v>
      </c>
      <c r="M2389" t="s">
        <v>398</v>
      </c>
      <c r="N2389" t="s">
        <v>351</v>
      </c>
      <c r="O2389">
        <v>3</v>
      </c>
      <c r="P2389" t="s">
        <v>306</v>
      </c>
      <c r="Q2389" s="164">
        <v>35804</v>
      </c>
      <c r="R2389" s="164">
        <v>36039</v>
      </c>
      <c r="S2389" s="164">
        <v>41517</v>
      </c>
      <c r="T2389" t="s">
        <v>1708</v>
      </c>
      <c r="V2389" t="s">
        <v>5687</v>
      </c>
      <c r="W2389" t="s">
        <v>5688</v>
      </c>
      <c r="X2389" t="s">
        <v>5686</v>
      </c>
      <c r="Y2389" t="s">
        <v>5687</v>
      </c>
      <c r="Z2389" t="s">
        <v>5707</v>
      </c>
      <c r="AC2389" t="s">
        <v>357</v>
      </c>
      <c r="AD2389" s="176">
        <v>1.5</v>
      </c>
      <c r="AE2389" s="177" t="s">
        <v>16954</v>
      </c>
    </row>
    <row r="2390" spans="1:31" x14ac:dyDescent="0.35">
      <c r="A2390" t="s">
        <v>317</v>
      </c>
      <c r="B2390">
        <v>1164</v>
      </c>
      <c r="C2390" t="s">
        <v>5686</v>
      </c>
      <c r="D2390">
        <v>51628</v>
      </c>
      <c r="E2390" t="s">
        <v>5686</v>
      </c>
      <c r="F2390" t="s">
        <v>3812</v>
      </c>
      <c r="H2390" s="174">
        <f t="shared" si="80"/>
        <v>1.5</v>
      </c>
      <c r="I2390">
        <v>3.4</v>
      </c>
      <c r="K2390" t="s">
        <v>404</v>
      </c>
      <c r="L2390" t="s">
        <v>753</v>
      </c>
      <c r="M2390" t="s">
        <v>398</v>
      </c>
      <c r="N2390" t="s">
        <v>351</v>
      </c>
      <c r="O2390">
        <v>3</v>
      </c>
      <c r="P2390" t="s">
        <v>306</v>
      </c>
      <c r="Q2390" s="164">
        <v>37630</v>
      </c>
      <c r="R2390" s="164">
        <v>37865</v>
      </c>
      <c r="S2390" s="164">
        <v>41517</v>
      </c>
      <c r="T2390" t="s">
        <v>1708</v>
      </c>
      <c r="V2390" t="s">
        <v>5687</v>
      </c>
      <c r="W2390" t="s">
        <v>5688</v>
      </c>
      <c r="X2390" t="s">
        <v>5686</v>
      </c>
      <c r="Y2390" t="s">
        <v>5687</v>
      </c>
      <c r="Z2390" t="s">
        <v>5708</v>
      </c>
      <c r="AC2390" t="s">
        <v>357</v>
      </c>
      <c r="AD2390" s="176">
        <v>1.5</v>
      </c>
      <c r="AE2390" s="177" t="s">
        <v>16954</v>
      </c>
    </row>
    <row r="2391" spans="1:31" x14ac:dyDescent="0.35">
      <c r="A2391" t="s">
        <v>469</v>
      </c>
      <c r="B2391">
        <v>1166</v>
      </c>
      <c r="C2391" t="s">
        <v>5686</v>
      </c>
      <c r="D2391">
        <v>51628</v>
      </c>
      <c r="E2391" t="s">
        <v>5686</v>
      </c>
      <c r="F2391" t="s">
        <v>3812</v>
      </c>
      <c r="H2391" s="174">
        <f t="shared" si="80"/>
        <v>1.5</v>
      </c>
      <c r="I2391">
        <v>3.4</v>
      </c>
      <c r="K2391" t="s">
        <v>404</v>
      </c>
      <c r="L2391" t="s">
        <v>4319</v>
      </c>
      <c r="M2391" t="s">
        <v>398</v>
      </c>
      <c r="N2391" t="s">
        <v>351</v>
      </c>
      <c r="O2391">
        <v>3</v>
      </c>
      <c r="P2391" t="s">
        <v>306</v>
      </c>
      <c r="Q2391" s="164">
        <v>37265</v>
      </c>
      <c r="R2391" s="164">
        <v>37500</v>
      </c>
      <c r="S2391" s="164">
        <v>41517</v>
      </c>
      <c r="T2391" t="s">
        <v>1708</v>
      </c>
      <c r="V2391" t="s">
        <v>5687</v>
      </c>
      <c r="W2391" t="s">
        <v>5688</v>
      </c>
      <c r="X2391" t="s">
        <v>5686</v>
      </c>
      <c r="Y2391" t="s">
        <v>5687</v>
      </c>
      <c r="Z2391" t="s">
        <v>5709</v>
      </c>
      <c r="AC2391" t="s">
        <v>357</v>
      </c>
      <c r="AD2391" s="176">
        <v>1.5</v>
      </c>
      <c r="AE2391" s="177" t="s">
        <v>16954</v>
      </c>
    </row>
    <row r="2392" spans="1:31" x14ac:dyDescent="0.35">
      <c r="A2392" t="s">
        <v>309</v>
      </c>
      <c r="B2392">
        <v>1112</v>
      </c>
      <c r="C2392" t="s">
        <v>5686</v>
      </c>
      <c r="D2392">
        <v>51628</v>
      </c>
      <c r="E2392" t="s">
        <v>5686</v>
      </c>
      <c r="F2392" t="s">
        <v>3812</v>
      </c>
      <c r="H2392" s="174">
        <f t="shared" si="80"/>
        <v>1.5</v>
      </c>
      <c r="I2392">
        <v>3.4</v>
      </c>
      <c r="K2392" t="s">
        <v>404</v>
      </c>
      <c r="L2392" t="s">
        <v>753</v>
      </c>
      <c r="M2392" t="s">
        <v>398</v>
      </c>
      <c r="N2392" t="s">
        <v>351</v>
      </c>
      <c r="O2392">
        <v>3</v>
      </c>
      <c r="P2392" t="s">
        <v>306</v>
      </c>
      <c r="Q2392" s="164">
        <v>36169</v>
      </c>
      <c r="R2392" s="164">
        <v>36404</v>
      </c>
      <c r="S2392" s="164">
        <v>41517</v>
      </c>
      <c r="T2392" t="s">
        <v>1708</v>
      </c>
      <c r="V2392" t="s">
        <v>5687</v>
      </c>
      <c r="W2392" t="s">
        <v>5688</v>
      </c>
      <c r="X2392" t="s">
        <v>5686</v>
      </c>
      <c r="Y2392" t="s">
        <v>5687</v>
      </c>
      <c r="Z2392" t="s">
        <v>5710</v>
      </c>
      <c r="AC2392" t="s">
        <v>357</v>
      </c>
      <c r="AD2392" s="176">
        <v>1.5</v>
      </c>
      <c r="AE2392" s="177" t="s">
        <v>16954</v>
      </c>
    </row>
    <row r="2393" spans="1:31" x14ac:dyDescent="0.35">
      <c r="A2393" t="s">
        <v>476</v>
      </c>
      <c r="B2393">
        <v>1232</v>
      </c>
      <c r="C2393" t="s">
        <v>5686</v>
      </c>
      <c r="D2393">
        <v>51628</v>
      </c>
      <c r="E2393" t="s">
        <v>5686</v>
      </c>
      <c r="F2393" t="s">
        <v>3812</v>
      </c>
      <c r="H2393" s="174">
        <f t="shared" si="80"/>
        <v>1.5</v>
      </c>
      <c r="I2393">
        <v>3.4</v>
      </c>
      <c r="K2393" t="s">
        <v>404</v>
      </c>
      <c r="L2393" t="s">
        <v>5711</v>
      </c>
      <c r="M2393" t="s">
        <v>398</v>
      </c>
      <c r="N2393" t="s">
        <v>351</v>
      </c>
      <c r="O2393">
        <v>3</v>
      </c>
      <c r="P2393" t="s">
        <v>306</v>
      </c>
      <c r="Q2393" s="164">
        <v>37630</v>
      </c>
      <c r="R2393" s="164">
        <v>37865</v>
      </c>
      <c r="S2393" s="164">
        <v>41517</v>
      </c>
      <c r="T2393" t="s">
        <v>1708</v>
      </c>
      <c r="V2393" t="s">
        <v>5687</v>
      </c>
      <c r="W2393" t="s">
        <v>5688</v>
      </c>
      <c r="X2393" t="s">
        <v>5686</v>
      </c>
      <c r="Y2393" t="s">
        <v>5687</v>
      </c>
      <c r="Z2393" t="s">
        <v>5712</v>
      </c>
      <c r="AC2393" t="s">
        <v>357</v>
      </c>
      <c r="AD2393" s="176">
        <v>1.5</v>
      </c>
      <c r="AE2393" s="177" t="s">
        <v>16954</v>
      </c>
    </row>
    <row r="2394" spans="1:31" x14ac:dyDescent="0.35">
      <c r="A2394" t="s">
        <v>482</v>
      </c>
      <c r="B2394">
        <v>1159</v>
      </c>
      <c r="C2394" t="s">
        <v>5686</v>
      </c>
      <c r="D2394">
        <v>51628</v>
      </c>
      <c r="E2394" t="s">
        <v>5686</v>
      </c>
      <c r="F2394" t="s">
        <v>3812</v>
      </c>
      <c r="H2394" s="174">
        <f>AD2394</f>
        <v>1.5</v>
      </c>
      <c r="I2394">
        <v>3.4</v>
      </c>
      <c r="K2394" t="s">
        <v>404</v>
      </c>
      <c r="L2394" t="s">
        <v>4103</v>
      </c>
      <c r="M2394" t="s">
        <v>398</v>
      </c>
      <c r="N2394" t="s">
        <v>351</v>
      </c>
      <c r="O2394">
        <v>3</v>
      </c>
      <c r="P2394" t="s">
        <v>306</v>
      </c>
      <c r="Q2394" s="164">
        <v>36900</v>
      </c>
      <c r="R2394" s="164">
        <v>37135</v>
      </c>
      <c r="S2394" s="164">
        <v>41517</v>
      </c>
      <c r="T2394" t="s">
        <v>1708</v>
      </c>
      <c r="V2394" t="s">
        <v>5687</v>
      </c>
      <c r="W2394" t="s">
        <v>5688</v>
      </c>
      <c r="X2394" t="s">
        <v>5686</v>
      </c>
      <c r="Y2394" t="s">
        <v>5687</v>
      </c>
      <c r="Z2394" t="s">
        <v>5713</v>
      </c>
      <c r="AC2394" t="s">
        <v>357</v>
      </c>
      <c r="AD2394" s="176">
        <v>1.5</v>
      </c>
      <c r="AE2394" s="177" t="s">
        <v>16953</v>
      </c>
    </row>
    <row r="2395" spans="1:31" x14ac:dyDescent="0.35">
      <c r="A2395" t="s">
        <v>432</v>
      </c>
      <c r="B2395">
        <v>1174</v>
      </c>
      <c r="C2395" t="s">
        <v>5686</v>
      </c>
      <c r="D2395">
        <v>51628</v>
      </c>
      <c r="E2395" t="s">
        <v>5686</v>
      </c>
      <c r="F2395" t="s">
        <v>3812</v>
      </c>
      <c r="H2395" s="174">
        <f t="shared" ref="H2395:H2398" si="81">AD2395</f>
        <v>1.5</v>
      </c>
      <c r="I2395">
        <v>3.4</v>
      </c>
      <c r="K2395" t="s">
        <v>404</v>
      </c>
      <c r="L2395" t="s">
        <v>753</v>
      </c>
      <c r="M2395" t="s">
        <v>398</v>
      </c>
      <c r="N2395" t="s">
        <v>351</v>
      </c>
      <c r="O2395">
        <v>3</v>
      </c>
      <c r="P2395" t="s">
        <v>306</v>
      </c>
      <c r="Q2395" s="164">
        <v>35439</v>
      </c>
      <c r="R2395" s="164">
        <v>35674</v>
      </c>
      <c r="S2395" s="164">
        <v>41517</v>
      </c>
      <c r="T2395" t="s">
        <v>1708</v>
      </c>
      <c r="V2395" t="s">
        <v>5687</v>
      </c>
      <c r="W2395" t="s">
        <v>5688</v>
      </c>
      <c r="X2395" t="s">
        <v>5686</v>
      </c>
      <c r="Y2395" t="s">
        <v>5687</v>
      </c>
      <c r="Z2395" t="s">
        <v>5714</v>
      </c>
      <c r="AC2395" t="s">
        <v>357</v>
      </c>
      <c r="AD2395" s="176">
        <v>1.5</v>
      </c>
      <c r="AE2395" s="177" t="s">
        <v>16954</v>
      </c>
    </row>
    <row r="2396" spans="1:31" x14ac:dyDescent="0.35">
      <c r="A2396" t="s">
        <v>375</v>
      </c>
      <c r="B2396">
        <v>1113</v>
      </c>
      <c r="C2396" t="s">
        <v>5687</v>
      </c>
      <c r="D2396">
        <v>51628</v>
      </c>
      <c r="E2396" t="s">
        <v>5686</v>
      </c>
      <c r="F2396" t="s">
        <v>3812</v>
      </c>
      <c r="H2396" s="174">
        <f t="shared" si="81"/>
        <v>1.5</v>
      </c>
      <c r="I2396">
        <v>3.4</v>
      </c>
      <c r="K2396" t="s">
        <v>404</v>
      </c>
      <c r="L2396" t="s">
        <v>753</v>
      </c>
      <c r="M2396" t="s">
        <v>398</v>
      </c>
      <c r="N2396" t="s">
        <v>351</v>
      </c>
      <c r="O2396">
        <v>3</v>
      </c>
      <c r="P2396" t="s">
        <v>1</v>
      </c>
      <c r="Q2396" s="164">
        <v>35804</v>
      </c>
      <c r="R2396" s="164">
        <v>36039</v>
      </c>
      <c r="S2396" s="164">
        <v>41517</v>
      </c>
      <c r="T2396" t="s">
        <v>1708</v>
      </c>
      <c r="V2396" t="s">
        <v>5687</v>
      </c>
      <c r="W2396" t="s">
        <v>5688</v>
      </c>
      <c r="X2396" t="s">
        <v>5686</v>
      </c>
      <c r="Y2396" t="s">
        <v>5687</v>
      </c>
      <c r="Z2396" t="s">
        <v>5715</v>
      </c>
      <c r="AC2396" t="s">
        <v>1223</v>
      </c>
      <c r="AD2396" s="176">
        <v>1.5</v>
      </c>
      <c r="AE2396" s="177" t="s">
        <v>16954</v>
      </c>
    </row>
    <row r="2397" spans="1:31" x14ac:dyDescent="0.35">
      <c r="A2397" t="s">
        <v>494</v>
      </c>
      <c r="B2397">
        <v>1166</v>
      </c>
      <c r="C2397" t="s">
        <v>5686</v>
      </c>
      <c r="D2397">
        <v>51628</v>
      </c>
      <c r="E2397" t="s">
        <v>5686</v>
      </c>
      <c r="F2397" t="s">
        <v>3812</v>
      </c>
      <c r="H2397" s="174">
        <f t="shared" si="81"/>
        <v>1.5</v>
      </c>
      <c r="I2397">
        <v>3.4</v>
      </c>
      <c r="K2397" t="s">
        <v>404</v>
      </c>
      <c r="L2397" t="s">
        <v>4319</v>
      </c>
      <c r="M2397" t="s">
        <v>398</v>
      </c>
      <c r="N2397" t="s">
        <v>351</v>
      </c>
      <c r="O2397">
        <v>3</v>
      </c>
      <c r="P2397" t="s">
        <v>306</v>
      </c>
      <c r="Q2397" s="164">
        <v>35073</v>
      </c>
      <c r="R2397" s="164">
        <v>35309</v>
      </c>
      <c r="S2397" s="164">
        <v>41517</v>
      </c>
      <c r="T2397" t="s">
        <v>1708</v>
      </c>
      <c r="V2397" t="s">
        <v>5687</v>
      </c>
      <c r="W2397" t="s">
        <v>5688</v>
      </c>
      <c r="X2397" t="s">
        <v>5686</v>
      </c>
      <c r="Y2397" t="s">
        <v>5687</v>
      </c>
      <c r="Z2397" t="s">
        <v>5716</v>
      </c>
      <c r="AC2397" t="s">
        <v>357</v>
      </c>
      <c r="AD2397" s="176">
        <v>1.5</v>
      </c>
      <c r="AE2397" s="177" t="s">
        <v>16954</v>
      </c>
    </row>
    <row r="2398" spans="1:31" x14ac:dyDescent="0.35">
      <c r="A2398" t="s">
        <v>438</v>
      </c>
      <c r="B2398">
        <v>1163</v>
      </c>
      <c r="C2398" t="s">
        <v>5686</v>
      </c>
      <c r="D2398">
        <v>51628</v>
      </c>
      <c r="E2398" t="s">
        <v>5686</v>
      </c>
      <c r="F2398" t="s">
        <v>3812</v>
      </c>
      <c r="H2398" s="174">
        <f t="shared" si="81"/>
        <v>1.5</v>
      </c>
      <c r="I2398">
        <v>3.4</v>
      </c>
      <c r="K2398" t="s">
        <v>404</v>
      </c>
      <c r="L2398" t="s">
        <v>753</v>
      </c>
      <c r="M2398" t="s">
        <v>398</v>
      </c>
      <c r="N2398" t="s">
        <v>351</v>
      </c>
      <c r="O2398">
        <v>3</v>
      </c>
      <c r="P2398" t="s">
        <v>306</v>
      </c>
      <c r="Q2398" s="164">
        <v>36900</v>
      </c>
      <c r="R2398" s="164">
        <v>37135</v>
      </c>
      <c r="S2398" s="164">
        <v>41517</v>
      </c>
      <c r="T2398" t="s">
        <v>1708</v>
      </c>
      <c r="V2398" t="s">
        <v>5687</v>
      </c>
      <c r="W2398" t="s">
        <v>5688</v>
      </c>
      <c r="X2398" t="s">
        <v>5686</v>
      </c>
      <c r="Y2398" t="s">
        <v>5687</v>
      </c>
      <c r="Z2398" t="s">
        <v>5717</v>
      </c>
      <c r="AC2398" t="s">
        <v>357</v>
      </c>
      <c r="AD2398" s="176">
        <v>1.5</v>
      </c>
      <c r="AE2398" s="177" t="s">
        <v>16954</v>
      </c>
    </row>
    <row r="2399" spans="1:31" x14ac:dyDescent="0.35">
      <c r="A2399" t="s">
        <v>309</v>
      </c>
      <c r="B2399">
        <v>1178</v>
      </c>
      <c r="C2399" t="s">
        <v>5718</v>
      </c>
      <c r="D2399">
        <v>51634</v>
      </c>
      <c r="E2399" t="s">
        <v>5719</v>
      </c>
      <c r="F2399" t="s">
        <v>3812</v>
      </c>
      <c r="H2399">
        <v>1.8</v>
      </c>
      <c r="I2399">
        <v>2.2000000000000002</v>
      </c>
      <c r="K2399" t="s">
        <v>296</v>
      </c>
      <c r="L2399" t="s">
        <v>753</v>
      </c>
      <c r="M2399" t="s">
        <v>398</v>
      </c>
      <c r="N2399" t="s">
        <v>579</v>
      </c>
      <c r="O2399">
        <v>2</v>
      </c>
      <c r="P2399" t="s">
        <v>306</v>
      </c>
      <c r="Q2399" t="s">
        <v>1839</v>
      </c>
      <c r="R2399" s="164">
        <v>39692</v>
      </c>
      <c r="T2399" t="s">
        <v>1737</v>
      </c>
      <c r="V2399" t="s">
        <v>5720</v>
      </c>
      <c r="W2399" t="s">
        <v>5721</v>
      </c>
      <c r="X2399" t="s">
        <v>5719</v>
      </c>
      <c r="Y2399" t="s">
        <v>5720</v>
      </c>
      <c r="Z2399" t="s">
        <v>5722</v>
      </c>
      <c r="AC2399" t="s">
        <v>357</v>
      </c>
      <c r="AD2399" s="176">
        <v>1</v>
      </c>
    </row>
    <row r="2400" spans="1:31" x14ac:dyDescent="0.35">
      <c r="A2400" t="s">
        <v>375</v>
      </c>
      <c r="B2400">
        <v>1170</v>
      </c>
      <c r="C2400" t="s">
        <v>5723</v>
      </c>
      <c r="D2400">
        <v>51634</v>
      </c>
      <c r="E2400" t="s">
        <v>5719</v>
      </c>
      <c r="F2400" t="s">
        <v>3812</v>
      </c>
      <c r="H2400">
        <v>1.8</v>
      </c>
      <c r="I2400">
        <v>2.2000000000000002</v>
      </c>
      <c r="K2400" t="s">
        <v>0</v>
      </c>
      <c r="L2400" t="s">
        <v>753</v>
      </c>
      <c r="M2400" t="s">
        <v>398</v>
      </c>
      <c r="N2400" t="s">
        <v>579</v>
      </c>
      <c r="O2400">
        <v>2</v>
      </c>
      <c r="P2400" t="s">
        <v>1</v>
      </c>
      <c r="Q2400" t="s">
        <v>1662</v>
      </c>
      <c r="R2400" s="164">
        <v>40787</v>
      </c>
      <c r="T2400" t="s">
        <v>1737</v>
      </c>
      <c r="V2400" t="s">
        <v>5720</v>
      </c>
      <c r="W2400" t="s">
        <v>5721</v>
      </c>
      <c r="X2400" t="s">
        <v>5719</v>
      </c>
      <c r="Y2400" t="s">
        <v>5720</v>
      </c>
      <c r="Z2400" t="s">
        <v>5724</v>
      </c>
      <c r="AA2400" t="s">
        <v>1</v>
      </c>
      <c r="AC2400" t="s">
        <v>1223</v>
      </c>
      <c r="AD2400" s="176">
        <v>1</v>
      </c>
    </row>
    <row r="2401" spans="1:30" x14ac:dyDescent="0.35">
      <c r="A2401" t="s">
        <v>454</v>
      </c>
      <c r="B2401">
        <v>1330</v>
      </c>
      <c r="C2401" t="s">
        <v>1756</v>
      </c>
      <c r="D2401">
        <v>51637</v>
      </c>
      <c r="E2401" t="s">
        <v>1756</v>
      </c>
      <c r="F2401" t="s">
        <v>3812</v>
      </c>
      <c r="H2401">
        <v>3</v>
      </c>
      <c r="I2401">
        <v>1.8</v>
      </c>
      <c r="K2401" t="s">
        <v>296</v>
      </c>
      <c r="L2401" t="s">
        <v>753</v>
      </c>
      <c r="M2401" t="s">
        <v>398</v>
      </c>
      <c r="N2401" t="s">
        <v>579</v>
      </c>
      <c r="O2401">
        <v>2</v>
      </c>
      <c r="P2401" t="s">
        <v>306</v>
      </c>
      <c r="Q2401" t="s">
        <v>5725</v>
      </c>
      <c r="R2401" s="164">
        <v>36404</v>
      </c>
      <c r="T2401" t="s">
        <v>1757</v>
      </c>
      <c r="V2401" t="s">
        <v>1758</v>
      </c>
      <c r="W2401" t="s">
        <v>5726</v>
      </c>
      <c r="X2401" t="s">
        <v>5727</v>
      </c>
      <c r="Y2401" t="s">
        <v>5728</v>
      </c>
      <c r="Z2401" t="s">
        <v>5729</v>
      </c>
      <c r="AC2401" t="s">
        <v>357</v>
      </c>
      <c r="AD2401" s="176">
        <v>1.7</v>
      </c>
    </row>
    <row r="2402" spans="1:30" x14ac:dyDescent="0.35">
      <c r="A2402" t="s">
        <v>291</v>
      </c>
      <c r="B2402">
        <v>1097</v>
      </c>
      <c r="C2402" t="s">
        <v>1758</v>
      </c>
      <c r="D2402">
        <v>51637</v>
      </c>
      <c r="E2402" t="s">
        <v>1756</v>
      </c>
      <c r="F2402" t="s">
        <v>3812</v>
      </c>
      <c r="H2402">
        <v>3</v>
      </c>
      <c r="I2402">
        <v>1.8</v>
      </c>
      <c r="K2402" t="s">
        <v>296</v>
      </c>
      <c r="L2402" t="s">
        <v>753</v>
      </c>
      <c r="M2402" t="s">
        <v>398</v>
      </c>
      <c r="N2402" t="s">
        <v>579</v>
      </c>
      <c r="O2402">
        <v>2</v>
      </c>
      <c r="P2402" t="s">
        <v>1</v>
      </c>
      <c r="Q2402" s="164">
        <v>36169</v>
      </c>
      <c r="R2402" s="164">
        <v>36404</v>
      </c>
      <c r="T2402" t="s">
        <v>1757</v>
      </c>
      <c r="V2402" t="s">
        <v>1758</v>
      </c>
      <c r="W2402" t="s">
        <v>5726</v>
      </c>
      <c r="X2402" t="s">
        <v>5727</v>
      </c>
      <c r="Y2402" t="s">
        <v>5728</v>
      </c>
      <c r="Z2402" t="s">
        <v>5730</v>
      </c>
      <c r="AC2402" t="s">
        <v>1223</v>
      </c>
      <c r="AD2402" s="176">
        <v>1.7</v>
      </c>
    </row>
    <row r="2403" spans="1:30" x14ac:dyDescent="0.35">
      <c r="A2403" t="s">
        <v>305</v>
      </c>
      <c r="B2403">
        <v>1229</v>
      </c>
      <c r="C2403" t="s">
        <v>1756</v>
      </c>
      <c r="D2403">
        <v>51637</v>
      </c>
      <c r="E2403" t="s">
        <v>1756</v>
      </c>
      <c r="F2403" t="s">
        <v>3812</v>
      </c>
      <c r="H2403">
        <v>3</v>
      </c>
      <c r="I2403">
        <v>1.8</v>
      </c>
      <c r="K2403" t="s">
        <v>296</v>
      </c>
      <c r="L2403" t="s">
        <v>753</v>
      </c>
      <c r="M2403" t="s">
        <v>398</v>
      </c>
      <c r="N2403" t="s">
        <v>579</v>
      </c>
      <c r="O2403">
        <v>2</v>
      </c>
      <c r="P2403" t="s">
        <v>306</v>
      </c>
      <c r="Q2403" s="164">
        <v>36169</v>
      </c>
      <c r="R2403" s="164">
        <v>36404</v>
      </c>
      <c r="T2403" t="s">
        <v>1757</v>
      </c>
      <c r="V2403" t="s">
        <v>1758</v>
      </c>
      <c r="W2403" t="s">
        <v>5726</v>
      </c>
      <c r="X2403" t="s">
        <v>5727</v>
      </c>
      <c r="Y2403" t="s">
        <v>5728</v>
      </c>
      <c r="Z2403" t="s">
        <v>5731</v>
      </c>
      <c r="AC2403" t="s">
        <v>357</v>
      </c>
      <c r="AD2403" s="176">
        <v>1.7</v>
      </c>
    </row>
    <row r="2404" spans="1:30" x14ac:dyDescent="0.35">
      <c r="A2404" t="s">
        <v>408</v>
      </c>
      <c r="B2404">
        <v>1168</v>
      </c>
      <c r="C2404" t="s">
        <v>1756</v>
      </c>
      <c r="D2404">
        <v>51637</v>
      </c>
      <c r="E2404" t="s">
        <v>1756</v>
      </c>
      <c r="F2404" t="s">
        <v>3812</v>
      </c>
      <c r="H2404">
        <v>3</v>
      </c>
      <c r="I2404">
        <v>1.8</v>
      </c>
      <c r="K2404" t="s">
        <v>296</v>
      </c>
      <c r="L2404" t="s">
        <v>753</v>
      </c>
      <c r="M2404" t="s">
        <v>398</v>
      </c>
      <c r="N2404" t="s">
        <v>579</v>
      </c>
      <c r="O2404">
        <v>2</v>
      </c>
      <c r="P2404" t="s">
        <v>306</v>
      </c>
      <c r="Q2404" t="s">
        <v>5725</v>
      </c>
      <c r="R2404" s="164">
        <v>36404</v>
      </c>
      <c r="T2404" t="s">
        <v>1757</v>
      </c>
      <c r="V2404" t="s">
        <v>1758</v>
      </c>
      <c r="W2404" t="s">
        <v>5726</v>
      </c>
      <c r="X2404" t="s">
        <v>5727</v>
      </c>
      <c r="Y2404" t="s">
        <v>5728</v>
      </c>
      <c r="Z2404" t="s">
        <v>5732</v>
      </c>
      <c r="AC2404" t="s">
        <v>357</v>
      </c>
      <c r="AD2404" s="176">
        <v>1.7</v>
      </c>
    </row>
    <row r="2405" spans="1:30" x14ac:dyDescent="0.35">
      <c r="A2405" t="s">
        <v>469</v>
      </c>
      <c r="B2405">
        <v>1154</v>
      </c>
      <c r="C2405" t="s">
        <v>1756</v>
      </c>
      <c r="D2405">
        <v>51637</v>
      </c>
      <c r="E2405" t="s">
        <v>1756</v>
      </c>
      <c r="F2405" t="s">
        <v>3812</v>
      </c>
      <c r="H2405">
        <v>3</v>
      </c>
      <c r="I2405">
        <v>1.8</v>
      </c>
      <c r="K2405" t="s">
        <v>296</v>
      </c>
      <c r="L2405" t="s">
        <v>753</v>
      </c>
      <c r="M2405" t="s">
        <v>398</v>
      </c>
      <c r="N2405" t="s">
        <v>579</v>
      </c>
      <c r="O2405">
        <v>2</v>
      </c>
      <c r="P2405" t="s">
        <v>306</v>
      </c>
      <c r="Q2405" t="s">
        <v>5725</v>
      </c>
      <c r="R2405" s="164">
        <v>36404</v>
      </c>
      <c r="T2405" t="s">
        <v>1757</v>
      </c>
      <c r="V2405" t="s">
        <v>1758</v>
      </c>
      <c r="W2405" t="s">
        <v>5726</v>
      </c>
      <c r="X2405" t="s">
        <v>5727</v>
      </c>
      <c r="Y2405" t="s">
        <v>5728</v>
      </c>
      <c r="Z2405" t="s">
        <v>5733</v>
      </c>
      <c r="AC2405" t="s">
        <v>357</v>
      </c>
      <c r="AD2405" s="176">
        <v>1.7</v>
      </c>
    </row>
    <row r="2406" spans="1:30" x14ac:dyDescent="0.35">
      <c r="A2406" t="s">
        <v>324</v>
      </c>
      <c r="B2406">
        <v>1121</v>
      </c>
      <c r="C2406" t="s">
        <v>1756</v>
      </c>
      <c r="D2406">
        <v>51637</v>
      </c>
      <c r="E2406" t="s">
        <v>1756</v>
      </c>
      <c r="F2406" t="s">
        <v>3812</v>
      </c>
      <c r="H2406">
        <v>3</v>
      </c>
      <c r="I2406">
        <v>1.8</v>
      </c>
      <c r="K2406" t="s">
        <v>296</v>
      </c>
      <c r="L2406" t="s">
        <v>753</v>
      </c>
      <c r="M2406" t="s">
        <v>398</v>
      </c>
      <c r="N2406" t="s">
        <v>579</v>
      </c>
      <c r="O2406">
        <v>2</v>
      </c>
      <c r="P2406" t="s">
        <v>306</v>
      </c>
      <c r="Q2406" t="s">
        <v>5725</v>
      </c>
      <c r="R2406" s="164">
        <v>36404</v>
      </c>
      <c r="T2406" t="s">
        <v>1757</v>
      </c>
      <c r="V2406" t="s">
        <v>1758</v>
      </c>
      <c r="W2406" t="s">
        <v>5726</v>
      </c>
      <c r="X2406" t="s">
        <v>5727</v>
      </c>
      <c r="Y2406" t="s">
        <v>5728</v>
      </c>
      <c r="Z2406" t="s">
        <v>5734</v>
      </c>
      <c r="AC2406" t="s">
        <v>357</v>
      </c>
      <c r="AD2406" s="176">
        <v>1.7</v>
      </c>
    </row>
    <row r="2407" spans="1:30" x14ac:dyDescent="0.35">
      <c r="A2407" t="s">
        <v>309</v>
      </c>
      <c r="B2407">
        <v>1138</v>
      </c>
      <c r="C2407" t="s">
        <v>1756</v>
      </c>
      <c r="D2407">
        <v>51637</v>
      </c>
      <c r="E2407" t="s">
        <v>1756</v>
      </c>
      <c r="F2407" t="s">
        <v>3812</v>
      </c>
      <c r="H2407">
        <v>3</v>
      </c>
      <c r="I2407">
        <v>1.8</v>
      </c>
      <c r="K2407" t="s">
        <v>296</v>
      </c>
      <c r="L2407" t="s">
        <v>753</v>
      </c>
      <c r="M2407" t="s">
        <v>398</v>
      </c>
      <c r="N2407" t="s">
        <v>579</v>
      </c>
      <c r="O2407">
        <v>2</v>
      </c>
      <c r="P2407" t="s">
        <v>306</v>
      </c>
      <c r="Q2407" t="s">
        <v>1529</v>
      </c>
      <c r="R2407" s="164">
        <v>37500</v>
      </c>
      <c r="T2407" t="s">
        <v>1757</v>
      </c>
      <c r="V2407" t="s">
        <v>1758</v>
      </c>
      <c r="W2407" t="s">
        <v>5726</v>
      </c>
      <c r="X2407" t="s">
        <v>5727</v>
      </c>
      <c r="Y2407" t="s">
        <v>5728</v>
      </c>
      <c r="Z2407" t="s">
        <v>5735</v>
      </c>
      <c r="AC2407" t="s">
        <v>357</v>
      </c>
      <c r="AD2407" s="176">
        <v>1.7</v>
      </c>
    </row>
    <row r="2408" spans="1:30" x14ac:dyDescent="0.35">
      <c r="A2408" t="s">
        <v>476</v>
      </c>
      <c r="B2408">
        <v>1196</v>
      </c>
      <c r="C2408" t="s">
        <v>1756</v>
      </c>
      <c r="D2408">
        <v>51637</v>
      </c>
      <c r="E2408" t="s">
        <v>1756</v>
      </c>
      <c r="F2408" t="s">
        <v>3812</v>
      </c>
      <c r="H2408">
        <v>3</v>
      </c>
      <c r="I2408">
        <v>1.8</v>
      </c>
      <c r="K2408" t="s">
        <v>296</v>
      </c>
      <c r="L2408" t="s">
        <v>753</v>
      </c>
      <c r="M2408" t="s">
        <v>398</v>
      </c>
      <c r="N2408" t="s">
        <v>579</v>
      </c>
      <c r="O2408">
        <v>2</v>
      </c>
      <c r="P2408" t="s">
        <v>306</v>
      </c>
      <c r="Q2408" t="s">
        <v>5725</v>
      </c>
      <c r="R2408" s="164">
        <v>36404</v>
      </c>
      <c r="T2408" t="s">
        <v>1757</v>
      </c>
      <c r="V2408" t="s">
        <v>1758</v>
      </c>
      <c r="W2408" t="s">
        <v>5726</v>
      </c>
      <c r="X2408" t="s">
        <v>5727</v>
      </c>
      <c r="Y2408" t="s">
        <v>5728</v>
      </c>
      <c r="Z2408" t="s">
        <v>5736</v>
      </c>
      <c r="AC2408" t="s">
        <v>357</v>
      </c>
      <c r="AD2408" s="176">
        <v>1.7</v>
      </c>
    </row>
    <row r="2409" spans="1:30" x14ac:dyDescent="0.35">
      <c r="A2409" t="s">
        <v>482</v>
      </c>
      <c r="B2409">
        <v>1178</v>
      </c>
      <c r="C2409" t="s">
        <v>1756</v>
      </c>
      <c r="D2409">
        <v>51637</v>
      </c>
      <c r="E2409" t="s">
        <v>1756</v>
      </c>
      <c r="F2409" t="s">
        <v>3812</v>
      </c>
      <c r="H2409">
        <v>3</v>
      </c>
      <c r="I2409">
        <v>1.8</v>
      </c>
      <c r="K2409" t="s">
        <v>296</v>
      </c>
      <c r="L2409" t="s">
        <v>753</v>
      </c>
      <c r="M2409" t="s">
        <v>398</v>
      </c>
      <c r="N2409" t="s">
        <v>579</v>
      </c>
      <c r="O2409">
        <v>2</v>
      </c>
      <c r="P2409" t="s">
        <v>306</v>
      </c>
      <c r="Q2409" s="164">
        <v>38356</v>
      </c>
      <c r="R2409" s="164">
        <v>38443</v>
      </c>
      <c r="T2409" t="s">
        <v>1757</v>
      </c>
      <c r="V2409" t="s">
        <v>1758</v>
      </c>
      <c r="W2409" t="s">
        <v>5726</v>
      </c>
      <c r="X2409" t="s">
        <v>5727</v>
      </c>
      <c r="Y2409" t="s">
        <v>5728</v>
      </c>
      <c r="Z2409" t="s">
        <v>5737</v>
      </c>
      <c r="AC2409" t="s">
        <v>357</v>
      </c>
      <c r="AD2409" s="176">
        <v>1.7</v>
      </c>
    </row>
    <row r="2410" spans="1:30" x14ac:dyDescent="0.35">
      <c r="A2410" t="s">
        <v>584</v>
      </c>
      <c r="B2410">
        <v>1244</v>
      </c>
      <c r="C2410" t="s">
        <v>1756</v>
      </c>
      <c r="D2410">
        <v>51637</v>
      </c>
      <c r="E2410" t="s">
        <v>1756</v>
      </c>
      <c r="F2410" t="s">
        <v>3812</v>
      </c>
      <c r="H2410">
        <v>3</v>
      </c>
      <c r="I2410">
        <v>1.8</v>
      </c>
      <c r="K2410" t="s">
        <v>296</v>
      </c>
      <c r="L2410" t="s">
        <v>753</v>
      </c>
      <c r="M2410" t="s">
        <v>398</v>
      </c>
      <c r="N2410" t="s">
        <v>579</v>
      </c>
      <c r="O2410">
        <v>2</v>
      </c>
      <c r="P2410" t="s">
        <v>306</v>
      </c>
      <c r="Q2410" s="164">
        <v>36169</v>
      </c>
      <c r="R2410" s="164">
        <v>36404</v>
      </c>
      <c r="T2410" t="s">
        <v>1757</v>
      </c>
      <c r="V2410" t="s">
        <v>1758</v>
      </c>
      <c r="W2410" t="s">
        <v>5726</v>
      </c>
      <c r="X2410" t="s">
        <v>5727</v>
      </c>
      <c r="Y2410" t="s">
        <v>5728</v>
      </c>
      <c r="Z2410" t="s">
        <v>5738</v>
      </c>
      <c r="AC2410" t="s">
        <v>357</v>
      </c>
      <c r="AD2410" s="176">
        <v>1.7</v>
      </c>
    </row>
    <row r="2411" spans="1:30" x14ac:dyDescent="0.35">
      <c r="A2411" t="s">
        <v>375</v>
      </c>
      <c r="B2411">
        <v>1116</v>
      </c>
      <c r="C2411" t="s">
        <v>1758</v>
      </c>
      <c r="D2411">
        <v>51637</v>
      </c>
      <c r="E2411" t="s">
        <v>1756</v>
      </c>
      <c r="F2411" t="s">
        <v>3812</v>
      </c>
      <c r="H2411">
        <v>3</v>
      </c>
      <c r="I2411">
        <v>1.8</v>
      </c>
      <c r="K2411" t="s">
        <v>296</v>
      </c>
      <c r="L2411" t="s">
        <v>753</v>
      </c>
      <c r="M2411" t="s">
        <v>398</v>
      </c>
      <c r="N2411" t="s">
        <v>579</v>
      </c>
      <c r="O2411">
        <v>2</v>
      </c>
      <c r="P2411" t="s">
        <v>1</v>
      </c>
      <c r="Q2411" s="164">
        <v>36169</v>
      </c>
      <c r="R2411" s="164">
        <v>36404</v>
      </c>
      <c r="T2411" t="s">
        <v>1757</v>
      </c>
      <c r="V2411" t="s">
        <v>1758</v>
      </c>
      <c r="W2411" t="s">
        <v>5726</v>
      </c>
      <c r="X2411" t="s">
        <v>5727</v>
      </c>
      <c r="Y2411" t="s">
        <v>5728</v>
      </c>
      <c r="Z2411" t="s">
        <v>5739</v>
      </c>
      <c r="AA2411" t="s">
        <v>1</v>
      </c>
      <c r="AC2411" t="s">
        <v>1223</v>
      </c>
      <c r="AD2411" s="176">
        <v>1.7</v>
      </c>
    </row>
    <row r="2412" spans="1:30" x14ac:dyDescent="0.35">
      <c r="A2412" t="s">
        <v>434</v>
      </c>
      <c r="B2412">
        <v>1092</v>
      </c>
      <c r="C2412" t="s">
        <v>1756</v>
      </c>
      <c r="D2412">
        <v>51637</v>
      </c>
      <c r="E2412" t="s">
        <v>1756</v>
      </c>
      <c r="F2412" t="s">
        <v>3812</v>
      </c>
      <c r="H2412">
        <v>3</v>
      </c>
      <c r="I2412">
        <v>1.8</v>
      </c>
      <c r="K2412" t="s">
        <v>296</v>
      </c>
      <c r="L2412" t="s">
        <v>753</v>
      </c>
      <c r="M2412" t="s">
        <v>398</v>
      </c>
      <c r="N2412" t="s">
        <v>579</v>
      </c>
      <c r="O2412">
        <v>2</v>
      </c>
      <c r="P2412" t="s">
        <v>306</v>
      </c>
      <c r="Q2412" s="164">
        <v>38361</v>
      </c>
      <c r="R2412" s="164">
        <v>38596</v>
      </c>
      <c r="T2412" t="s">
        <v>1757</v>
      </c>
      <c r="V2412" t="s">
        <v>1758</v>
      </c>
      <c r="W2412" t="s">
        <v>5726</v>
      </c>
      <c r="X2412" t="s">
        <v>5727</v>
      </c>
      <c r="Y2412" t="s">
        <v>5728</v>
      </c>
      <c r="Z2412" t="s">
        <v>5740</v>
      </c>
      <c r="AC2412" t="s">
        <v>357</v>
      </c>
      <c r="AD2412" s="176">
        <v>1.7</v>
      </c>
    </row>
    <row r="2413" spans="1:30" x14ac:dyDescent="0.35">
      <c r="A2413" t="s">
        <v>403</v>
      </c>
      <c r="B2413">
        <v>1099</v>
      </c>
      <c r="C2413" t="s">
        <v>5741</v>
      </c>
      <c r="D2413">
        <v>51637</v>
      </c>
      <c r="E2413" t="s">
        <v>1756</v>
      </c>
      <c r="F2413" t="s">
        <v>3812</v>
      </c>
      <c r="H2413">
        <v>3</v>
      </c>
      <c r="I2413">
        <v>1.8</v>
      </c>
      <c r="K2413" t="s">
        <v>404</v>
      </c>
      <c r="L2413" t="s">
        <v>753</v>
      </c>
      <c r="M2413" t="s">
        <v>398</v>
      </c>
      <c r="N2413" t="s">
        <v>579</v>
      </c>
      <c r="O2413">
        <v>2</v>
      </c>
      <c r="P2413" t="s">
        <v>306</v>
      </c>
      <c r="Q2413" s="164">
        <v>36169</v>
      </c>
      <c r="R2413" s="164">
        <v>36404</v>
      </c>
      <c r="S2413" s="164">
        <v>45043</v>
      </c>
      <c r="T2413" t="s">
        <v>1757</v>
      </c>
      <c r="V2413" t="s">
        <v>1758</v>
      </c>
      <c r="W2413" t="s">
        <v>5726</v>
      </c>
      <c r="X2413" t="s">
        <v>5727</v>
      </c>
      <c r="Y2413" t="s">
        <v>5728</v>
      </c>
      <c r="Z2413" t="s">
        <v>5742</v>
      </c>
      <c r="AC2413" t="s">
        <v>357</v>
      </c>
      <c r="AD2413" s="176">
        <v>1.7</v>
      </c>
    </row>
    <row r="2414" spans="1:30" x14ac:dyDescent="0.35">
      <c r="A2414" t="s">
        <v>403</v>
      </c>
      <c r="B2414">
        <v>1167</v>
      </c>
      <c r="C2414" t="s">
        <v>1756</v>
      </c>
      <c r="D2414">
        <v>51637</v>
      </c>
      <c r="E2414" t="s">
        <v>1756</v>
      </c>
      <c r="F2414" t="s">
        <v>3812</v>
      </c>
      <c r="H2414">
        <v>3</v>
      </c>
      <c r="I2414">
        <v>1.8</v>
      </c>
      <c r="K2414" t="s">
        <v>296</v>
      </c>
      <c r="L2414" t="s">
        <v>753</v>
      </c>
      <c r="M2414" t="s">
        <v>398</v>
      </c>
      <c r="N2414" t="s">
        <v>579</v>
      </c>
      <c r="O2414">
        <v>2</v>
      </c>
      <c r="P2414" t="s">
        <v>306</v>
      </c>
      <c r="Q2414" s="164">
        <v>42005</v>
      </c>
      <c r="R2414" s="164">
        <v>42005</v>
      </c>
      <c r="T2414" t="s">
        <v>1757</v>
      </c>
      <c r="V2414" t="s">
        <v>1758</v>
      </c>
      <c r="W2414" t="s">
        <v>5726</v>
      </c>
      <c r="X2414" t="s">
        <v>5727</v>
      </c>
      <c r="Y2414" t="s">
        <v>5728</v>
      </c>
      <c r="Z2414" t="s">
        <v>5743</v>
      </c>
      <c r="AC2414" t="s">
        <v>357</v>
      </c>
      <c r="AD2414" s="176">
        <v>1.7</v>
      </c>
    </row>
    <row r="2415" spans="1:30" x14ac:dyDescent="0.35">
      <c r="A2415" t="s">
        <v>447</v>
      </c>
      <c r="B2415">
        <v>1182</v>
      </c>
      <c r="C2415" t="s">
        <v>1756</v>
      </c>
      <c r="D2415">
        <v>51637</v>
      </c>
      <c r="E2415" t="s">
        <v>1756</v>
      </c>
      <c r="F2415" t="s">
        <v>3812</v>
      </c>
      <c r="H2415">
        <v>3</v>
      </c>
      <c r="I2415">
        <v>1.8</v>
      </c>
      <c r="K2415" t="s">
        <v>404</v>
      </c>
      <c r="L2415" t="s">
        <v>753</v>
      </c>
      <c r="M2415" t="s">
        <v>398</v>
      </c>
      <c r="N2415" t="s">
        <v>579</v>
      </c>
      <c r="O2415">
        <v>2</v>
      </c>
      <c r="P2415" t="s">
        <v>306</v>
      </c>
      <c r="Q2415" s="164">
        <v>37257</v>
      </c>
      <c r="R2415" s="164">
        <v>37257</v>
      </c>
      <c r="S2415" s="164">
        <v>42248</v>
      </c>
      <c r="T2415" t="s">
        <v>1757</v>
      </c>
      <c r="V2415" t="s">
        <v>1758</v>
      </c>
      <c r="W2415" t="s">
        <v>5726</v>
      </c>
      <c r="X2415" t="s">
        <v>5727</v>
      </c>
      <c r="Y2415" t="s">
        <v>5728</v>
      </c>
      <c r="Z2415" t="s">
        <v>5744</v>
      </c>
      <c r="AC2415" t="s">
        <v>357</v>
      </c>
      <c r="AD2415" s="176">
        <v>1.7</v>
      </c>
    </row>
    <row r="2416" spans="1:30" x14ac:dyDescent="0.35">
      <c r="A2416" t="s">
        <v>494</v>
      </c>
      <c r="B2416">
        <v>1164</v>
      </c>
      <c r="C2416" t="s">
        <v>1756</v>
      </c>
      <c r="D2416">
        <v>51637</v>
      </c>
      <c r="E2416" t="s">
        <v>1756</v>
      </c>
      <c r="F2416" t="s">
        <v>3812</v>
      </c>
      <c r="H2416">
        <v>3</v>
      </c>
      <c r="I2416">
        <v>1.8</v>
      </c>
      <c r="K2416" t="s">
        <v>296</v>
      </c>
      <c r="L2416" t="s">
        <v>753</v>
      </c>
      <c r="M2416" t="s">
        <v>398</v>
      </c>
      <c r="N2416" t="s">
        <v>579</v>
      </c>
      <c r="O2416">
        <v>2</v>
      </c>
      <c r="P2416" t="s">
        <v>306</v>
      </c>
      <c r="Q2416" t="s">
        <v>5725</v>
      </c>
      <c r="R2416" s="164">
        <v>36404</v>
      </c>
      <c r="T2416" t="s">
        <v>1757</v>
      </c>
      <c r="V2416" t="s">
        <v>1758</v>
      </c>
      <c r="W2416" t="s">
        <v>5726</v>
      </c>
      <c r="X2416" t="s">
        <v>5727</v>
      </c>
      <c r="Y2416" t="s">
        <v>5728</v>
      </c>
      <c r="Z2416" t="s">
        <v>5745</v>
      </c>
      <c r="AC2416" t="s">
        <v>357</v>
      </c>
      <c r="AD2416" s="176">
        <v>1.7</v>
      </c>
    </row>
    <row r="2417" spans="1:30" x14ac:dyDescent="0.35">
      <c r="A2417" t="s">
        <v>414</v>
      </c>
      <c r="B2417">
        <v>1184</v>
      </c>
      <c r="C2417" t="s">
        <v>1756</v>
      </c>
      <c r="D2417">
        <v>51637</v>
      </c>
      <c r="E2417" t="s">
        <v>1756</v>
      </c>
      <c r="F2417" t="s">
        <v>3812</v>
      </c>
      <c r="H2417">
        <v>3</v>
      </c>
      <c r="I2417">
        <v>1.8</v>
      </c>
      <c r="K2417" t="s">
        <v>296</v>
      </c>
      <c r="L2417" t="s">
        <v>753</v>
      </c>
      <c r="M2417" t="s">
        <v>398</v>
      </c>
      <c r="N2417" t="s">
        <v>579</v>
      </c>
      <c r="O2417">
        <v>2</v>
      </c>
      <c r="P2417" t="s">
        <v>306</v>
      </c>
      <c r="Q2417" t="s">
        <v>5725</v>
      </c>
      <c r="R2417" s="164">
        <v>36404</v>
      </c>
      <c r="T2417" t="s">
        <v>1757</v>
      </c>
      <c r="V2417" t="s">
        <v>1758</v>
      </c>
      <c r="W2417" t="s">
        <v>5726</v>
      </c>
      <c r="X2417" t="s">
        <v>5727</v>
      </c>
      <c r="Y2417" t="s">
        <v>5728</v>
      </c>
      <c r="Z2417" t="s">
        <v>5746</v>
      </c>
      <c r="AC2417" t="s">
        <v>357</v>
      </c>
      <c r="AD2417" s="176">
        <v>1.7</v>
      </c>
    </row>
    <row r="2418" spans="1:30" x14ac:dyDescent="0.35">
      <c r="A2418" t="s">
        <v>499</v>
      </c>
      <c r="B2418">
        <v>1173</v>
      </c>
      <c r="C2418" t="s">
        <v>1756</v>
      </c>
      <c r="D2418">
        <v>51637</v>
      </c>
      <c r="E2418" t="s">
        <v>1756</v>
      </c>
      <c r="F2418" t="s">
        <v>3812</v>
      </c>
      <c r="H2418">
        <v>3</v>
      </c>
      <c r="I2418">
        <v>1.8</v>
      </c>
      <c r="K2418" t="s">
        <v>296</v>
      </c>
      <c r="L2418" t="s">
        <v>753</v>
      </c>
      <c r="M2418" t="s">
        <v>398</v>
      </c>
      <c r="N2418" t="s">
        <v>579</v>
      </c>
      <c r="O2418">
        <v>2</v>
      </c>
      <c r="P2418" t="s">
        <v>306</v>
      </c>
      <c r="Q2418" s="164">
        <v>37780</v>
      </c>
      <c r="R2418" s="164">
        <v>37865</v>
      </c>
      <c r="T2418" t="s">
        <v>1757</v>
      </c>
      <c r="V2418" t="s">
        <v>1758</v>
      </c>
      <c r="W2418" t="s">
        <v>5726</v>
      </c>
      <c r="X2418" t="s">
        <v>5727</v>
      </c>
      <c r="Y2418" t="s">
        <v>5728</v>
      </c>
      <c r="Z2418" t="s">
        <v>5747</v>
      </c>
      <c r="AC2418" t="s">
        <v>357</v>
      </c>
      <c r="AD2418" s="176">
        <v>1.7</v>
      </c>
    </row>
    <row r="2419" spans="1:30" x14ac:dyDescent="0.35">
      <c r="A2419" t="s">
        <v>566</v>
      </c>
      <c r="B2419">
        <v>1201</v>
      </c>
      <c r="C2419" t="s">
        <v>1756</v>
      </c>
      <c r="D2419">
        <v>51637</v>
      </c>
      <c r="E2419" t="s">
        <v>1756</v>
      </c>
      <c r="F2419" t="s">
        <v>3812</v>
      </c>
      <c r="H2419">
        <v>3</v>
      </c>
      <c r="I2419">
        <v>1.8</v>
      </c>
      <c r="K2419" t="s">
        <v>296</v>
      </c>
      <c r="L2419" t="s">
        <v>753</v>
      </c>
      <c r="M2419" t="s">
        <v>398</v>
      </c>
      <c r="N2419" t="s">
        <v>579</v>
      </c>
      <c r="O2419">
        <v>2</v>
      </c>
      <c r="P2419" t="s">
        <v>306</v>
      </c>
      <c r="Q2419" s="164">
        <v>37683</v>
      </c>
      <c r="R2419" s="164">
        <v>37865</v>
      </c>
      <c r="T2419" t="s">
        <v>1757</v>
      </c>
      <c r="V2419" t="s">
        <v>1758</v>
      </c>
      <c r="W2419" t="s">
        <v>5726</v>
      </c>
      <c r="X2419" t="s">
        <v>5727</v>
      </c>
      <c r="Y2419" t="s">
        <v>5728</v>
      </c>
      <c r="Z2419" t="s">
        <v>5748</v>
      </c>
      <c r="AC2419" t="s">
        <v>357</v>
      </c>
      <c r="AD2419" s="176">
        <v>1.7</v>
      </c>
    </row>
    <row r="2420" spans="1:30" x14ac:dyDescent="0.35">
      <c r="A2420" t="s">
        <v>438</v>
      </c>
      <c r="B2420">
        <v>1153</v>
      </c>
      <c r="C2420" t="s">
        <v>1756</v>
      </c>
      <c r="D2420">
        <v>51637</v>
      </c>
      <c r="E2420" t="s">
        <v>1756</v>
      </c>
      <c r="F2420" t="s">
        <v>3812</v>
      </c>
      <c r="H2420">
        <v>3</v>
      </c>
      <c r="I2420">
        <v>1.8</v>
      </c>
      <c r="K2420" t="s">
        <v>296</v>
      </c>
      <c r="L2420" t="s">
        <v>753</v>
      </c>
      <c r="M2420" t="s">
        <v>398</v>
      </c>
      <c r="N2420" t="s">
        <v>579</v>
      </c>
      <c r="O2420">
        <v>2</v>
      </c>
      <c r="P2420" t="s">
        <v>306</v>
      </c>
      <c r="Q2420" t="s">
        <v>5725</v>
      </c>
      <c r="R2420" s="164">
        <v>36404</v>
      </c>
      <c r="T2420" t="s">
        <v>1757</v>
      </c>
      <c r="V2420" t="s">
        <v>1758</v>
      </c>
      <c r="W2420" t="s">
        <v>5726</v>
      </c>
      <c r="X2420" t="s">
        <v>5727</v>
      </c>
      <c r="Y2420" t="s">
        <v>5728</v>
      </c>
      <c r="Z2420" t="s">
        <v>5749</v>
      </c>
      <c r="AC2420" t="s">
        <v>357</v>
      </c>
      <c r="AD2420" s="176">
        <v>1.7</v>
      </c>
    </row>
    <row r="2421" spans="1:30" x14ac:dyDescent="0.35">
      <c r="A2421" t="s">
        <v>454</v>
      </c>
      <c r="B2421">
        <v>1076</v>
      </c>
      <c r="C2421" t="s">
        <v>5750</v>
      </c>
      <c r="D2421">
        <v>51641</v>
      </c>
      <c r="E2421" t="s">
        <v>5750</v>
      </c>
      <c r="F2421" t="s">
        <v>3812</v>
      </c>
      <c r="H2421">
        <v>1.8</v>
      </c>
      <c r="I2421">
        <v>1.6</v>
      </c>
      <c r="K2421" t="s">
        <v>296</v>
      </c>
      <c r="L2421" t="s">
        <v>753</v>
      </c>
      <c r="M2421" t="s">
        <v>398</v>
      </c>
      <c r="N2421" t="s">
        <v>1046</v>
      </c>
      <c r="O2421">
        <v>2</v>
      </c>
      <c r="P2421" t="s">
        <v>306</v>
      </c>
      <c r="Q2421" t="s">
        <v>786</v>
      </c>
      <c r="R2421" s="164">
        <v>34392</v>
      </c>
      <c r="T2421" t="s">
        <v>1799</v>
      </c>
      <c r="V2421" t="s">
        <v>5751</v>
      </c>
      <c r="W2421" t="s">
        <v>5752</v>
      </c>
      <c r="X2421" t="s">
        <v>5750</v>
      </c>
      <c r="Y2421" t="s">
        <v>5751</v>
      </c>
      <c r="Z2421" t="s">
        <v>5753</v>
      </c>
      <c r="AC2421" t="s">
        <v>366</v>
      </c>
      <c r="AD2421" s="176">
        <v>1.4</v>
      </c>
    </row>
    <row r="2422" spans="1:30" x14ac:dyDescent="0.35">
      <c r="A2422" t="s">
        <v>454</v>
      </c>
      <c r="B2422">
        <v>1144</v>
      </c>
      <c r="C2422" t="s">
        <v>5750</v>
      </c>
      <c r="D2422">
        <v>51641</v>
      </c>
      <c r="E2422" t="s">
        <v>5750</v>
      </c>
      <c r="F2422" t="s">
        <v>3812</v>
      </c>
      <c r="H2422">
        <v>1.8</v>
      </c>
      <c r="I2422">
        <v>1.6</v>
      </c>
      <c r="K2422" t="s">
        <v>295</v>
      </c>
      <c r="L2422" t="s">
        <v>753</v>
      </c>
      <c r="M2422" t="s">
        <v>398</v>
      </c>
      <c r="N2422" t="s">
        <v>1046</v>
      </c>
      <c r="O2422">
        <v>2</v>
      </c>
      <c r="P2422" t="s">
        <v>1</v>
      </c>
      <c r="Q2422" s="164">
        <v>32882</v>
      </c>
      <c r="R2422" s="164">
        <v>33117</v>
      </c>
      <c r="S2422" s="164">
        <v>33117</v>
      </c>
      <c r="T2422" t="s">
        <v>1799</v>
      </c>
      <c r="V2422" t="s">
        <v>5751</v>
      </c>
      <c r="W2422" t="s">
        <v>5752</v>
      </c>
      <c r="X2422" t="s">
        <v>5750</v>
      </c>
      <c r="Y2422" t="s">
        <v>5751</v>
      </c>
      <c r="Z2422" t="s">
        <v>5754</v>
      </c>
      <c r="AC2422" t="s">
        <v>366</v>
      </c>
      <c r="AD2422" s="176">
        <v>1.4</v>
      </c>
    </row>
    <row r="2423" spans="1:30" x14ac:dyDescent="0.35">
      <c r="A2423" t="s">
        <v>291</v>
      </c>
      <c r="B2423">
        <v>1039</v>
      </c>
      <c r="C2423" t="s">
        <v>5755</v>
      </c>
      <c r="D2423">
        <v>51641</v>
      </c>
      <c r="E2423" t="s">
        <v>5750</v>
      </c>
      <c r="F2423" t="s">
        <v>3812</v>
      </c>
      <c r="H2423">
        <v>1.8</v>
      </c>
      <c r="I2423">
        <v>1.6</v>
      </c>
      <c r="K2423" t="s">
        <v>843</v>
      </c>
      <c r="L2423" t="s">
        <v>753</v>
      </c>
      <c r="M2423" t="s">
        <v>398</v>
      </c>
      <c r="N2423" t="s">
        <v>1046</v>
      </c>
      <c r="O2423">
        <v>2</v>
      </c>
      <c r="P2423" t="s">
        <v>1</v>
      </c>
      <c r="Q2423" t="s">
        <v>2402</v>
      </c>
      <c r="R2423" s="164">
        <v>42248</v>
      </c>
      <c r="T2423" t="s">
        <v>1799</v>
      </c>
      <c r="V2423" t="s">
        <v>5751</v>
      </c>
      <c r="W2423" t="s">
        <v>5752</v>
      </c>
      <c r="X2423" t="s">
        <v>5750</v>
      </c>
      <c r="Y2423" t="s">
        <v>5751</v>
      </c>
      <c r="Z2423" t="s">
        <v>5756</v>
      </c>
      <c r="AC2423" t="s">
        <v>366</v>
      </c>
      <c r="AD2423" s="176">
        <v>1.4</v>
      </c>
    </row>
    <row r="2424" spans="1:30" x14ac:dyDescent="0.35">
      <c r="A2424" t="s">
        <v>305</v>
      </c>
      <c r="B2424">
        <v>1032</v>
      </c>
      <c r="C2424" t="s">
        <v>5750</v>
      </c>
      <c r="D2424">
        <v>51641</v>
      </c>
      <c r="E2424" t="s">
        <v>5750</v>
      </c>
      <c r="F2424" t="s">
        <v>3812</v>
      </c>
      <c r="H2424">
        <v>1.8</v>
      </c>
      <c r="I2424">
        <v>1.6</v>
      </c>
      <c r="K2424" t="s">
        <v>296</v>
      </c>
      <c r="L2424" t="s">
        <v>753</v>
      </c>
      <c r="M2424" t="s">
        <v>398</v>
      </c>
      <c r="N2424" t="s">
        <v>1046</v>
      </c>
      <c r="O2424">
        <v>2</v>
      </c>
      <c r="P2424" t="s">
        <v>306</v>
      </c>
      <c r="Q2424" t="s">
        <v>786</v>
      </c>
      <c r="R2424" s="164">
        <v>34392</v>
      </c>
      <c r="T2424" t="s">
        <v>1799</v>
      </c>
      <c r="V2424" t="s">
        <v>5751</v>
      </c>
      <c r="W2424" t="s">
        <v>5752</v>
      </c>
      <c r="X2424" t="s">
        <v>5750</v>
      </c>
      <c r="Y2424" t="s">
        <v>5751</v>
      </c>
      <c r="Z2424" t="s">
        <v>5757</v>
      </c>
      <c r="AC2424" t="s">
        <v>366</v>
      </c>
      <c r="AD2424" s="176">
        <v>1.4</v>
      </c>
    </row>
    <row r="2425" spans="1:30" x14ac:dyDescent="0.35">
      <c r="A2425" t="s">
        <v>305</v>
      </c>
      <c r="B2425">
        <v>1078</v>
      </c>
      <c r="C2425" t="s">
        <v>5750</v>
      </c>
      <c r="D2425">
        <v>51641</v>
      </c>
      <c r="E2425" t="s">
        <v>5750</v>
      </c>
      <c r="F2425" t="s">
        <v>3812</v>
      </c>
      <c r="H2425">
        <v>1.8</v>
      </c>
      <c r="I2425">
        <v>1.6</v>
      </c>
      <c r="K2425" t="s">
        <v>295</v>
      </c>
      <c r="L2425" t="s">
        <v>753</v>
      </c>
      <c r="M2425" t="s">
        <v>398</v>
      </c>
      <c r="N2425" t="s">
        <v>1046</v>
      </c>
      <c r="O2425">
        <v>2</v>
      </c>
      <c r="P2425" t="s">
        <v>1</v>
      </c>
      <c r="Q2425" s="164">
        <v>29803</v>
      </c>
      <c r="R2425" s="164">
        <v>29714</v>
      </c>
      <c r="S2425" s="164">
        <v>34943</v>
      </c>
      <c r="T2425" t="s">
        <v>1799</v>
      </c>
      <c r="V2425" t="s">
        <v>5751</v>
      </c>
      <c r="W2425" t="s">
        <v>5752</v>
      </c>
      <c r="X2425" t="s">
        <v>5750</v>
      </c>
      <c r="Y2425" t="s">
        <v>5751</v>
      </c>
      <c r="Z2425" t="s">
        <v>5758</v>
      </c>
      <c r="AC2425" t="s">
        <v>366</v>
      </c>
      <c r="AD2425" s="176">
        <v>1.4</v>
      </c>
    </row>
    <row r="2426" spans="1:30" x14ac:dyDescent="0.35">
      <c r="A2426" t="s">
        <v>408</v>
      </c>
      <c r="B2426">
        <v>1067</v>
      </c>
      <c r="C2426" t="s">
        <v>5750</v>
      </c>
      <c r="D2426">
        <v>51641</v>
      </c>
      <c r="E2426" t="s">
        <v>5750</v>
      </c>
      <c r="F2426" t="s">
        <v>3812</v>
      </c>
      <c r="H2426">
        <v>1.8</v>
      </c>
      <c r="I2426">
        <v>1.6</v>
      </c>
      <c r="K2426" t="s">
        <v>296</v>
      </c>
      <c r="L2426" t="s">
        <v>753</v>
      </c>
      <c r="M2426" t="s">
        <v>398</v>
      </c>
      <c r="N2426" t="s">
        <v>1046</v>
      </c>
      <c r="O2426">
        <v>2</v>
      </c>
      <c r="P2426" t="s">
        <v>306</v>
      </c>
      <c r="Q2426" t="s">
        <v>786</v>
      </c>
      <c r="R2426" s="164">
        <v>34392</v>
      </c>
      <c r="T2426" t="s">
        <v>1799</v>
      </c>
      <c r="V2426" t="s">
        <v>5751</v>
      </c>
      <c r="W2426" t="s">
        <v>5752</v>
      </c>
      <c r="X2426" t="s">
        <v>5750</v>
      </c>
      <c r="Y2426" t="s">
        <v>5751</v>
      </c>
      <c r="Z2426" t="s">
        <v>5759</v>
      </c>
      <c r="AC2426" t="s">
        <v>366</v>
      </c>
      <c r="AD2426" s="176">
        <v>1.4</v>
      </c>
    </row>
    <row r="2427" spans="1:30" x14ac:dyDescent="0.35">
      <c r="A2427" t="s">
        <v>469</v>
      </c>
      <c r="B2427">
        <v>1034</v>
      </c>
      <c r="C2427" t="s">
        <v>5750</v>
      </c>
      <c r="D2427">
        <v>51641</v>
      </c>
      <c r="E2427" t="s">
        <v>5750</v>
      </c>
      <c r="F2427" t="s">
        <v>3812</v>
      </c>
      <c r="H2427">
        <v>1.8</v>
      </c>
      <c r="I2427">
        <v>1.6</v>
      </c>
      <c r="K2427" t="s">
        <v>296</v>
      </c>
      <c r="L2427" t="s">
        <v>753</v>
      </c>
      <c r="M2427" t="s">
        <v>398</v>
      </c>
      <c r="N2427" t="s">
        <v>1046</v>
      </c>
      <c r="O2427">
        <v>2</v>
      </c>
      <c r="P2427" t="s">
        <v>306</v>
      </c>
      <c r="Q2427" t="s">
        <v>786</v>
      </c>
      <c r="R2427" s="164">
        <v>34392</v>
      </c>
      <c r="T2427" t="s">
        <v>1799</v>
      </c>
      <c r="V2427" t="s">
        <v>5751</v>
      </c>
      <c r="W2427" t="s">
        <v>5752</v>
      </c>
      <c r="X2427" t="s">
        <v>5750</v>
      </c>
      <c r="Y2427" t="s">
        <v>5751</v>
      </c>
      <c r="Z2427" t="s">
        <v>5760</v>
      </c>
      <c r="AC2427" t="s">
        <v>366</v>
      </c>
      <c r="AD2427" s="176">
        <v>1.4</v>
      </c>
    </row>
    <row r="2428" spans="1:30" x14ac:dyDescent="0.35">
      <c r="A2428" t="s">
        <v>324</v>
      </c>
      <c r="B2428">
        <v>1446</v>
      </c>
      <c r="C2428" t="s">
        <v>5761</v>
      </c>
      <c r="D2428">
        <v>51641</v>
      </c>
      <c r="E2428" t="s">
        <v>5750</v>
      </c>
      <c r="F2428" t="s">
        <v>3812</v>
      </c>
      <c r="G2428" s="163">
        <v>3384.07</v>
      </c>
      <c r="H2428">
        <v>1.8</v>
      </c>
      <c r="I2428">
        <v>1.6</v>
      </c>
      <c r="J2428" t="s">
        <v>1</v>
      </c>
      <c r="K2428" t="s">
        <v>296</v>
      </c>
      <c r="L2428" t="s">
        <v>753</v>
      </c>
      <c r="M2428" t="s">
        <v>398</v>
      </c>
      <c r="N2428" t="s">
        <v>1046</v>
      </c>
      <c r="O2428">
        <v>2</v>
      </c>
      <c r="P2428" t="s">
        <v>306</v>
      </c>
      <c r="Q2428" s="164">
        <v>45810</v>
      </c>
      <c r="R2428" s="164">
        <v>45901</v>
      </c>
      <c r="T2428" t="s">
        <v>1799</v>
      </c>
      <c r="V2428" t="s">
        <v>5751</v>
      </c>
      <c r="W2428" t="s">
        <v>5752</v>
      </c>
      <c r="X2428" t="s">
        <v>5750</v>
      </c>
      <c r="Y2428" t="s">
        <v>5751</v>
      </c>
      <c r="Z2428" t="s">
        <v>5762</v>
      </c>
      <c r="AA2428" t="s">
        <v>1</v>
      </c>
      <c r="AB2428" s="164">
        <v>45789</v>
      </c>
      <c r="AC2428" t="s">
        <v>366</v>
      </c>
      <c r="AD2428" s="176">
        <v>1.4</v>
      </c>
    </row>
    <row r="2429" spans="1:30" x14ac:dyDescent="0.35">
      <c r="A2429" t="s">
        <v>309</v>
      </c>
      <c r="B2429">
        <v>1189</v>
      </c>
      <c r="C2429" t="s">
        <v>5750</v>
      </c>
      <c r="D2429">
        <v>51641</v>
      </c>
      <c r="E2429" t="s">
        <v>5750</v>
      </c>
      <c r="F2429" t="s">
        <v>3812</v>
      </c>
      <c r="H2429">
        <v>1.8</v>
      </c>
      <c r="I2429">
        <v>1.6</v>
      </c>
      <c r="K2429" t="s">
        <v>296</v>
      </c>
      <c r="L2429" t="s">
        <v>753</v>
      </c>
      <c r="M2429" t="s">
        <v>398</v>
      </c>
      <c r="N2429" t="s">
        <v>1046</v>
      </c>
      <c r="O2429">
        <v>2</v>
      </c>
      <c r="P2429" t="s">
        <v>306</v>
      </c>
      <c r="Q2429" t="s">
        <v>1662</v>
      </c>
      <c r="R2429" s="164">
        <v>40787</v>
      </c>
      <c r="T2429" t="s">
        <v>1799</v>
      </c>
      <c r="V2429" t="s">
        <v>5751</v>
      </c>
      <c r="W2429" t="s">
        <v>5752</v>
      </c>
      <c r="X2429" t="s">
        <v>5750</v>
      </c>
      <c r="Y2429" t="s">
        <v>5751</v>
      </c>
      <c r="Z2429" t="s">
        <v>5763</v>
      </c>
      <c r="AC2429" t="s">
        <v>366</v>
      </c>
      <c r="AD2429" s="176">
        <v>1.4</v>
      </c>
    </row>
    <row r="2430" spans="1:30" x14ac:dyDescent="0.35">
      <c r="A2430" t="s">
        <v>476</v>
      </c>
      <c r="B2430">
        <v>1063</v>
      </c>
      <c r="C2430" t="s">
        <v>5750</v>
      </c>
      <c r="D2430">
        <v>51641</v>
      </c>
      <c r="E2430" t="s">
        <v>5750</v>
      </c>
      <c r="F2430" t="s">
        <v>3812</v>
      </c>
      <c r="H2430">
        <v>1.8</v>
      </c>
      <c r="I2430">
        <v>1.6</v>
      </c>
      <c r="K2430" t="s">
        <v>296</v>
      </c>
      <c r="L2430" t="s">
        <v>753</v>
      </c>
      <c r="M2430" t="s">
        <v>398</v>
      </c>
      <c r="N2430" t="s">
        <v>1046</v>
      </c>
      <c r="O2430">
        <v>2</v>
      </c>
      <c r="P2430" t="s">
        <v>306</v>
      </c>
      <c r="Q2430" t="s">
        <v>786</v>
      </c>
      <c r="R2430" s="164">
        <v>34392</v>
      </c>
      <c r="T2430" t="s">
        <v>1799</v>
      </c>
      <c r="V2430" t="s">
        <v>5751</v>
      </c>
      <c r="W2430" t="s">
        <v>5752</v>
      </c>
      <c r="X2430" t="s">
        <v>5750</v>
      </c>
      <c r="Y2430" t="s">
        <v>5751</v>
      </c>
      <c r="Z2430" t="s">
        <v>5764</v>
      </c>
      <c r="AC2430" t="s">
        <v>366</v>
      </c>
      <c r="AD2430" s="176">
        <v>1.4</v>
      </c>
    </row>
    <row r="2431" spans="1:30" x14ac:dyDescent="0.35">
      <c r="A2431" t="s">
        <v>482</v>
      </c>
      <c r="B2431">
        <v>1037</v>
      </c>
      <c r="C2431" t="s">
        <v>5750</v>
      </c>
      <c r="D2431">
        <v>51641</v>
      </c>
      <c r="E2431" t="s">
        <v>5750</v>
      </c>
      <c r="F2431" t="s">
        <v>3812</v>
      </c>
      <c r="H2431">
        <v>1.8</v>
      </c>
      <c r="I2431">
        <v>1.6</v>
      </c>
      <c r="K2431" t="s">
        <v>296</v>
      </c>
      <c r="L2431" t="s">
        <v>753</v>
      </c>
      <c r="M2431" t="s">
        <v>398</v>
      </c>
      <c r="N2431" t="s">
        <v>1046</v>
      </c>
      <c r="O2431">
        <v>2</v>
      </c>
      <c r="P2431" t="s">
        <v>306</v>
      </c>
      <c r="Q2431" t="s">
        <v>786</v>
      </c>
      <c r="R2431" s="164">
        <v>34392</v>
      </c>
      <c r="T2431" t="s">
        <v>1799</v>
      </c>
      <c r="V2431" t="s">
        <v>5751</v>
      </c>
      <c r="W2431" t="s">
        <v>5752</v>
      </c>
      <c r="X2431" t="s">
        <v>5750</v>
      </c>
      <c r="Y2431" t="s">
        <v>5751</v>
      </c>
      <c r="Z2431" t="s">
        <v>5765</v>
      </c>
      <c r="AC2431" t="s">
        <v>366</v>
      </c>
      <c r="AD2431" s="176">
        <v>1.4</v>
      </c>
    </row>
    <row r="2432" spans="1:30" x14ac:dyDescent="0.35">
      <c r="A2432" t="s">
        <v>584</v>
      </c>
      <c r="B2432">
        <v>1067</v>
      </c>
      <c r="C2432" t="s">
        <v>5750</v>
      </c>
      <c r="D2432">
        <v>51641</v>
      </c>
      <c r="E2432" t="s">
        <v>5750</v>
      </c>
      <c r="F2432" t="s">
        <v>3812</v>
      </c>
      <c r="H2432">
        <v>1.8</v>
      </c>
      <c r="I2432">
        <v>1.6</v>
      </c>
      <c r="K2432" t="s">
        <v>296</v>
      </c>
      <c r="L2432" t="s">
        <v>753</v>
      </c>
      <c r="M2432" t="s">
        <v>398</v>
      </c>
      <c r="N2432" t="s">
        <v>1046</v>
      </c>
      <c r="O2432">
        <v>2</v>
      </c>
      <c r="P2432" t="s">
        <v>306</v>
      </c>
      <c r="Q2432" t="s">
        <v>786</v>
      </c>
      <c r="R2432" s="164">
        <v>34392</v>
      </c>
      <c r="T2432" t="s">
        <v>1799</v>
      </c>
      <c r="V2432" t="s">
        <v>5751</v>
      </c>
      <c r="W2432" t="s">
        <v>5752</v>
      </c>
      <c r="X2432" t="s">
        <v>5750</v>
      </c>
      <c r="Y2432" t="s">
        <v>5751</v>
      </c>
      <c r="Z2432" t="s">
        <v>5766</v>
      </c>
      <c r="AC2432" t="s">
        <v>366</v>
      </c>
      <c r="AD2432" s="176">
        <v>1.4</v>
      </c>
    </row>
    <row r="2433" spans="1:30" x14ac:dyDescent="0.35">
      <c r="A2433" t="s">
        <v>375</v>
      </c>
      <c r="B2433">
        <v>1056</v>
      </c>
      <c r="C2433" t="s">
        <v>5767</v>
      </c>
      <c r="D2433">
        <v>51641</v>
      </c>
      <c r="E2433" t="s">
        <v>5750</v>
      </c>
      <c r="F2433" t="s">
        <v>3812</v>
      </c>
      <c r="H2433">
        <v>1.8</v>
      </c>
      <c r="I2433">
        <v>1.6</v>
      </c>
      <c r="K2433" t="s">
        <v>0</v>
      </c>
      <c r="L2433" t="s">
        <v>753</v>
      </c>
      <c r="M2433" t="s">
        <v>398</v>
      </c>
      <c r="N2433" t="s">
        <v>1046</v>
      </c>
      <c r="O2433">
        <v>2</v>
      </c>
      <c r="P2433" t="s">
        <v>1</v>
      </c>
      <c r="Q2433" s="164">
        <v>32882</v>
      </c>
      <c r="R2433" s="164">
        <v>33117</v>
      </c>
      <c r="T2433" t="s">
        <v>1799</v>
      </c>
      <c r="V2433" t="s">
        <v>5751</v>
      </c>
      <c r="W2433" t="s">
        <v>5752</v>
      </c>
      <c r="X2433" t="s">
        <v>5750</v>
      </c>
      <c r="Y2433" t="s">
        <v>5751</v>
      </c>
      <c r="Z2433" t="s">
        <v>5768</v>
      </c>
      <c r="AA2433" t="s">
        <v>1</v>
      </c>
      <c r="AC2433" t="s">
        <v>366</v>
      </c>
      <c r="AD2433" s="176">
        <v>1.4</v>
      </c>
    </row>
    <row r="2434" spans="1:30" x14ac:dyDescent="0.35">
      <c r="A2434" t="s">
        <v>434</v>
      </c>
      <c r="B2434">
        <v>1130</v>
      </c>
      <c r="C2434" t="s">
        <v>5750</v>
      </c>
      <c r="D2434">
        <v>51641</v>
      </c>
      <c r="E2434" t="s">
        <v>5750</v>
      </c>
      <c r="F2434" t="s">
        <v>3812</v>
      </c>
      <c r="H2434">
        <v>1.8</v>
      </c>
      <c r="I2434">
        <v>1.6</v>
      </c>
      <c r="K2434" t="s">
        <v>296</v>
      </c>
      <c r="L2434" t="s">
        <v>640</v>
      </c>
      <c r="M2434" t="s">
        <v>398</v>
      </c>
      <c r="N2434" t="s">
        <v>1046</v>
      </c>
      <c r="O2434">
        <v>2</v>
      </c>
      <c r="P2434" t="s">
        <v>306</v>
      </c>
      <c r="Q2434" t="s">
        <v>919</v>
      </c>
      <c r="R2434" s="164">
        <v>41153</v>
      </c>
      <c r="T2434" t="s">
        <v>1799</v>
      </c>
      <c r="V2434" t="s">
        <v>5751</v>
      </c>
      <c r="W2434" t="s">
        <v>5752</v>
      </c>
      <c r="X2434" t="s">
        <v>5750</v>
      </c>
      <c r="Y2434" t="s">
        <v>5751</v>
      </c>
      <c r="Z2434" t="s">
        <v>5769</v>
      </c>
      <c r="AC2434" t="s">
        <v>366</v>
      </c>
      <c r="AD2434" s="176">
        <v>1.4</v>
      </c>
    </row>
    <row r="2435" spans="1:30" x14ac:dyDescent="0.35">
      <c r="A2435" t="s">
        <v>403</v>
      </c>
      <c r="B2435">
        <v>1032</v>
      </c>
      <c r="C2435" t="s">
        <v>5750</v>
      </c>
      <c r="D2435">
        <v>51641</v>
      </c>
      <c r="E2435" t="s">
        <v>5750</v>
      </c>
      <c r="F2435" t="s">
        <v>3812</v>
      </c>
      <c r="H2435">
        <v>1.8</v>
      </c>
      <c r="I2435">
        <v>1.6</v>
      </c>
      <c r="K2435" t="s">
        <v>296</v>
      </c>
      <c r="L2435" t="s">
        <v>753</v>
      </c>
      <c r="M2435" t="s">
        <v>398</v>
      </c>
      <c r="N2435" t="s">
        <v>1046</v>
      </c>
      <c r="O2435">
        <v>2</v>
      </c>
      <c r="P2435" t="s">
        <v>306</v>
      </c>
      <c r="Q2435" t="s">
        <v>786</v>
      </c>
      <c r="R2435" s="164">
        <v>34392</v>
      </c>
      <c r="T2435" t="s">
        <v>1799</v>
      </c>
      <c r="V2435" t="s">
        <v>5751</v>
      </c>
      <c r="W2435" t="s">
        <v>5752</v>
      </c>
      <c r="X2435" t="s">
        <v>5750</v>
      </c>
      <c r="Y2435" t="s">
        <v>5751</v>
      </c>
      <c r="Z2435" t="s">
        <v>5770</v>
      </c>
      <c r="AC2435" t="s">
        <v>366</v>
      </c>
      <c r="AD2435" s="176">
        <v>1.4</v>
      </c>
    </row>
    <row r="2436" spans="1:30" x14ac:dyDescent="0.35">
      <c r="A2436" t="s">
        <v>414</v>
      </c>
      <c r="B2436">
        <v>1081</v>
      </c>
      <c r="C2436" t="s">
        <v>5771</v>
      </c>
      <c r="D2436">
        <v>51641</v>
      </c>
      <c r="E2436" t="s">
        <v>5750</v>
      </c>
      <c r="F2436" t="s">
        <v>3812</v>
      </c>
      <c r="H2436">
        <v>1.8</v>
      </c>
      <c r="I2436">
        <v>1.6</v>
      </c>
      <c r="K2436" t="s">
        <v>404</v>
      </c>
      <c r="L2436" t="s">
        <v>753</v>
      </c>
      <c r="M2436" t="s">
        <v>398</v>
      </c>
      <c r="N2436" t="s">
        <v>1046</v>
      </c>
      <c r="O2436">
        <v>2</v>
      </c>
      <c r="P2436" t="s">
        <v>977</v>
      </c>
      <c r="Q2436" s="164">
        <v>29803</v>
      </c>
      <c r="R2436" s="164">
        <v>29714</v>
      </c>
      <c r="S2436" s="164">
        <v>34943</v>
      </c>
      <c r="T2436" t="s">
        <v>1799</v>
      </c>
      <c r="V2436" t="s">
        <v>5751</v>
      </c>
      <c r="W2436" t="s">
        <v>5752</v>
      </c>
      <c r="X2436" t="s">
        <v>5750</v>
      </c>
      <c r="Y2436" t="s">
        <v>5751</v>
      </c>
      <c r="Z2436" t="s">
        <v>5772</v>
      </c>
      <c r="AC2436" t="s">
        <v>366</v>
      </c>
      <c r="AD2436" s="176">
        <v>1.4</v>
      </c>
    </row>
    <row r="2437" spans="1:30" x14ac:dyDescent="0.35">
      <c r="A2437" t="s">
        <v>414</v>
      </c>
      <c r="B2437">
        <v>1087</v>
      </c>
      <c r="C2437" t="s">
        <v>5750</v>
      </c>
      <c r="D2437">
        <v>51641</v>
      </c>
      <c r="E2437" t="s">
        <v>5750</v>
      </c>
      <c r="F2437" t="s">
        <v>3812</v>
      </c>
      <c r="H2437">
        <v>1.8</v>
      </c>
      <c r="I2437">
        <v>1.6</v>
      </c>
      <c r="K2437" t="s">
        <v>296</v>
      </c>
      <c r="L2437" t="s">
        <v>753</v>
      </c>
      <c r="M2437" t="s">
        <v>398</v>
      </c>
      <c r="N2437" t="s">
        <v>1046</v>
      </c>
      <c r="O2437">
        <v>2</v>
      </c>
      <c r="P2437" t="s">
        <v>306</v>
      </c>
      <c r="Q2437" s="164">
        <v>29803</v>
      </c>
      <c r="R2437" s="164">
        <v>29714</v>
      </c>
      <c r="T2437" t="s">
        <v>1799</v>
      </c>
      <c r="V2437" t="s">
        <v>5751</v>
      </c>
      <c r="W2437" t="s">
        <v>5752</v>
      </c>
      <c r="X2437" t="s">
        <v>5750</v>
      </c>
      <c r="Y2437" t="s">
        <v>5751</v>
      </c>
      <c r="Z2437" t="s">
        <v>5773</v>
      </c>
      <c r="AC2437" t="s">
        <v>366</v>
      </c>
      <c r="AD2437" s="176">
        <v>1.4</v>
      </c>
    </row>
    <row r="2438" spans="1:30" x14ac:dyDescent="0.35">
      <c r="A2438" t="s">
        <v>414</v>
      </c>
      <c r="B2438">
        <v>1131</v>
      </c>
      <c r="C2438" t="s">
        <v>5750</v>
      </c>
      <c r="D2438">
        <v>51641</v>
      </c>
      <c r="E2438" t="s">
        <v>5750</v>
      </c>
      <c r="F2438" t="s">
        <v>3812</v>
      </c>
      <c r="H2438">
        <v>1.8</v>
      </c>
      <c r="I2438">
        <v>1.6</v>
      </c>
      <c r="K2438" t="s">
        <v>404</v>
      </c>
      <c r="L2438" t="s">
        <v>753</v>
      </c>
      <c r="M2438" t="s">
        <v>398</v>
      </c>
      <c r="N2438" t="s">
        <v>1046</v>
      </c>
      <c r="O2438">
        <v>2</v>
      </c>
      <c r="P2438" t="s">
        <v>1</v>
      </c>
      <c r="Q2438" s="164">
        <v>32151</v>
      </c>
      <c r="R2438" s="164">
        <v>32387</v>
      </c>
      <c r="S2438" s="164">
        <v>34943</v>
      </c>
      <c r="T2438" t="s">
        <v>1799</v>
      </c>
      <c r="V2438" t="s">
        <v>5751</v>
      </c>
      <c r="W2438" t="s">
        <v>5752</v>
      </c>
      <c r="X2438" t="s">
        <v>5750</v>
      </c>
      <c r="Y2438" t="s">
        <v>5751</v>
      </c>
      <c r="Z2438" t="s">
        <v>5774</v>
      </c>
      <c r="AC2438" t="s">
        <v>366</v>
      </c>
      <c r="AD2438" s="176">
        <v>1.4</v>
      </c>
    </row>
    <row r="2439" spans="1:30" x14ac:dyDescent="0.35">
      <c r="A2439" t="s">
        <v>419</v>
      </c>
      <c r="B2439">
        <v>1031</v>
      </c>
      <c r="C2439" t="s">
        <v>5750</v>
      </c>
      <c r="D2439">
        <v>51641</v>
      </c>
      <c r="E2439" t="s">
        <v>5750</v>
      </c>
      <c r="F2439" t="s">
        <v>3812</v>
      </c>
      <c r="H2439">
        <v>1.8</v>
      </c>
      <c r="I2439">
        <v>1.6</v>
      </c>
      <c r="K2439" t="s">
        <v>404</v>
      </c>
      <c r="L2439" t="s">
        <v>753</v>
      </c>
      <c r="M2439" t="s">
        <v>398</v>
      </c>
      <c r="N2439" t="s">
        <v>1046</v>
      </c>
      <c r="O2439">
        <v>2</v>
      </c>
      <c r="P2439" t="s">
        <v>306</v>
      </c>
      <c r="Q2439" t="s">
        <v>5775</v>
      </c>
      <c r="R2439" s="164">
        <v>37756</v>
      </c>
      <c r="S2439" s="164">
        <v>37756</v>
      </c>
      <c r="T2439" t="s">
        <v>1799</v>
      </c>
      <c r="V2439" t="s">
        <v>5751</v>
      </c>
      <c r="W2439" t="s">
        <v>5752</v>
      </c>
      <c r="X2439" t="s">
        <v>5750</v>
      </c>
      <c r="Y2439" t="s">
        <v>5751</v>
      </c>
      <c r="Z2439" t="s">
        <v>5776</v>
      </c>
      <c r="AC2439" t="s">
        <v>366</v>
      </c>
      <c r="AD2439" s="176">
        <v>1.4</v>
      </c>
    </row>
    <row r="2440" spans="1:30" x14ac:dyDescent="0.35">
      <c r="A2440" t="s">
        <v>419</v>
      </c>
      <c r="B2440">
        <v>1250</v>
      </c>
      <c r="C2440" t="s">
        <v>5750</v>
      </c>
      <c r="D2440">
        <v>51641</v>
      </c>
      <c r="E2440" t="s">
        <v>5750</v>
      </c>
      <c r="F2440" t="s">
        <v>3812</v>
      </c>
      <c r="G2440" s="163">
        <v>2716.5</v>
      </c>
      <c r="H2440">
        <v>1.8</v>
      </c>
      <c r="I2440">
        <v>1.6</v>
      </c>
      <c r="J2440" t="s">
        <v>1</v>
      </c>
      <c r="K2440" t="s">
        <v>296</v>
      </c>
      <c r="L2440" t="s">
        <v>753</v>
      </c>
      <c r="M2440" t="s">
        <v>398</v>
      </c>
      <c r="N2440" t="s">
        <v>1046</v>
      </c>
      <c r="O2440">
        <v>2</v>
      </c>
      <c r="P2440" t="s">
        <v>306</v>
      </c>
      <c r="Q2440" s="164">
        <v>45299</v>
      </c>
      <c r="R2440" s="164">
        <v>45901</v>
      </c>
      <c r="T2440" t="s">
        <v>1799</v>
      </c>
      <c r="V2440" t="s">
        <v>5751</v>
      </c>
      <c r="W2440" t="s">
        <v>5752</v>
      </c>
      <c r="X2440" t="s">
        <v>5750</v>
      </c>
      <c r="Y2440" t="s">
        <v>5751</v>
      </c>
      <c r="Z2440" t="s">
        <v>5777</v>
      </c>
      <c r="AA2440" t="s">
        <v>1</v>
      </c>
      <c r="AB2440" s="164">
        <v>45553</v>
      </c>
      <c r="AC2440" t="s">
        <v>366</v>
      </c>
      <c r="AD2440" s="176">
        <v>1.4</v>
      </c>
    </row>
    <row r="2441" spans="1:30" x14ac:dyDescent="0.35">
      <c r="A2441" t="s">
        <v>499</v>
      </c>
      <c r="B2441">
        <v>1043</v>
      </c>
      <c r="C2441" t="s">
        <v>5750</v>
      </c>
      <c r="D2441">
        <v>51641</v>
      </c>
      <c r="E2441" t="s">
        <v>5750</v>
      </c>
      <c r="F2441" t="s">
        <v>3812</v>
      </c>
      <c r="H2441">
        <v>1.8</v>
      </c>
      <c r="I2441">
        <v>1.6</v>
      </c>
      <c r="K2441" t="s">
        <v>404</v>
      </c>
      <c r="L2441" t="s">
        <v>753</v>
      </c>
      <c r="M2441" t="s">
        <v>398</v>
      </c>
      <c r="N2441" t="s">
        <v>1046</v>
      </c>
      <c r="O2441">
        <v>2</v>
      </c>
      <c r="P2441" t="s">
        <v>306</v>
      </c>
      <c r="Q2441" t="s">
        <v>5778</v>
      </c>
      <c r="R2441" s="164">
        <v>41772</v>
      </c>
      <c r="S2441" s="164">
        <v>41883</v>
      </c>
      <c r="T2441" t="s">
        <v>1799</v>
      </c>
      <c r="V2441" t="s">
        <v>5751</v>
      </c>
      <c r="W2441" t="s">
        <v>5752</v>
      </c>
      <c r="X2441" t="s">
        <v>5750</v>
      </c>
      <c r="Y2441" t="s">
        <v>5751</v>
      </c>
      <c r="Z2441" t="s">
        <v>5779</v>
      </c>
      <c r="AC2441" t="s">
        <v>366</v>
      </c>
      <c r="AD2441" s="176">
        <v>1.4</v>
      </c>
    </row>
    <row r="2442" spans="1:30" x14ac:dyDescent="0.35">
      <c r="A2442" t="s">
        <v>566</v>
      </c>
      <c r="B2442">
        <v>1253</v>
      </c>
      <c r="C2442" t="s">
        <v>5750</v>
      </c>
      <c r="D2442">
        <v>51641</v>
      </c>
      <c r="E2442" t="s">
        <v>5750</v>
      </c>
      <c r="F2442" t="s">
        <v>3812</v>
      </c>
      <c r="H2442">
        <v>1.8</v>
      </c>
      <c r="I2442">
        <v>1.6</v>
      </c>
      <c r="K2442" t="s">
        <v>296</v>
      </c>
      <c r="L2442" t="s">
        <v>753</v>
      </c>
      <c r="M2442" t="s">
        <v>398</v>
      </c>
      <c r="N2442" t="s">
        <v>1046</v>
      </c>
      <c r="O2442">
        <v>2</v>
      </c>
      <c r="P2442" t="s">
        <v>306</v>
      </c>
      <c r="Q2442" s="164">
        <v>41244</v>
      </c>
      <c r="R2442" s="164">
        <v>41153</v>
      </c>
      <c r="T2442" t="s">
        <v>1799</v>
      </c>
      <c r="V2442" t="s">
        <v>5751</v>
      </c>
      <c r="W2442" t="s">
        <v>5752</v>
      </c>
      <c r="X2442" t="s">
        <v>5750</v>
      </c>
      <c r="Y2442" t="s">
        <v>5751</v>
      </c>
      <c r="Z2442" t="s">
        <v>5780</v>
      </c>
      <c r="AC2442" t="s">
        <v>366</v>
      </c>
      <c r="AD2442" s="176">
        <v>1.4</v>
      </c>
    </row>
    <row r="2443" spans="1:30" x14ac:dyDescent="0.35">
      <c r="A2443" t="s">
        <v>438</v>
      </c>
      <c r="B2443">
        <v>1037</v>
      </c>
      <c r="C2443" t="s">
        <v>5750</v>
      </c>
      <c r="D2443">
        <v>51641</v>
      </c>
      <c r="E2443" t="s">
        <v>5750</v>
      </c>
      <c r="F2443" t="s">
        <v>3812</v>
      </c>
      <c r="H2443">
        <v>1.8</v>
      </c>
      <c r="I2443">
        <v>1.6</v>
      </c>
      <c r="K2443" t="s">
        <v>296</v>
      </c>
      <c r="L2443" t="s">
        <v>753</v>
      </c>
      <c r="M2443" t="s">
        <v>398</v>
      </c>
      <c r="N2443" t="s">
        <v>1046</v>
      </c>
      <c r="O2443">
        <v>2</v>
      </c>
      <c r="P2443" t="s">
        <v>306</v>
      </c>
      <c r="Q2443" t="s">
        <v>786</v>
      </c>
      <c r="R2443" s="164">
        <v>34392</v>
      </c>
      <c r="T2443" t="s">
        <v>1799</v>
      </c>
      <c r="V2443" t="s">
        <v>5751</v>
      </c>
      <c r="W2443" t="s">
        <v>5752</v>
      </c>
      <c r="X2443" t="s">
        <v>5750</v>
      </c>
      <c r="Y2443" t="s">
        <v>5751</v>
      </c>
      <c r="Z2443" t="s">
        <v>5781</v>
      </c>
      <c r="AC2443" t="s">
        <v>366</v>
      </c>
      <c r="AD2443" s="176">
        <v>1.4</v>
      </c>
    </row>
    <row r="2444" spans="1:30" x14ac:dyDescent="0.35">
      <c r="A2444" t="s">
        <v>454</v>
      </c>
      <c r="B2444">
        <v>1464</v>
      </c>
      <c r="C2444" t="s">
        <v>5782</v>
      </c>
      <c r="D2444">
        <v>51642</v>
      </c>
      <c r="E2444" t="s">
        <v>5782</v>
      </c>
      <c r="F2444" t="s">
        <v>3812</v>
      </c>
      <c r="G2444" s="163">
        <v>2880</v>
      </c>
      <c r="H2444">
        <v>4</v>
      </c>
      <c r="I2444">
        <v>2</v>
      </c>
      <c r="J2444" t="s">
        <v>1</v>
      </c>
      <c r="K2444" t="s">
        <v>296</v>
      </c>
      <c r="L2444" t="s">
        <v>753</v>
      </c>
      <c r="M2444" t="s">
        <v>398</v>
      </c>
      <c r="N2444" t="s">
        <v>1564</v>
      </c>
      <c r="O2444">
        <v>2</v>
      </c>
      <c r="P2444" t="s">
        <v>306</v>
      </c>
      <c r="Q2444" t="s">
        <v>5783</v>
      </c>
      <c r="R2444" s="164">
        <v>42979</v>
      </c>
      <c r="T2444" t="s">
        <v>5784</v>
      </c>
      <c r="V2444" t="s">
        <v>5785</v>
      </c>
      <c r="W2444" t="s">
        <v>5786</v>
      </c>
      <c r="X2444" t="s">
        <v>5782</v>
      </c>
      <c r="Y2444" t="s">
        <v>5785</v>
      </c>
      <c r="Z2444" t="s">
        <v>5787</v>
      </c>
      <c r="AA2444" t="s">
        <v>295</v>
      </c>
      <c r="AB2444" s="164">
        <v>42572</v>
      </c>
      <c r="AC2444" t="s">
        <v>341</v>
      </c>
      <c r="AD2444" s="176">
        <v>1.1000000000000001</v>
      </c>
    </row>
    <row r="2445" spans="1:30" x14ac:dyDescent="0.35">
      <c r="A2445" t="s">
        <v>403</v>
      </c>
      <c r="B2445">
        <v>1180</v>
      </c>
      <c r="C2445" t="s">
        <v>5788</v>
      </c>
      <c r="D2445">
        <v>51642</v>
      </c>
      <c r="E2445" t="s">
        <v>5782</v>
      </c>
      <c r="F2445" t="s">
        <v>3812</v>
      </c>
      <c r="G2445" s="163">
        <v>3115.26</v>
      </c>
      <c r="H2445">
        <v>4</v>
      </c>
      <c r="I2445">
        <v>2</v>
      </c>
      <c r="J2445" t="s">
        <v>1</v>
      </c>
      <c r="K2445" t="s">
        <v>296</v>
      </c>
      <c r="L2445" t="s">
        <v>753</v>
      </c>
      <c r="M2445" t="s">
        <v>398</v>
      </c>
      <c r="N2445" t="s">
        <v>1564</v>
      </c>
      <c r="O2445">
        <v>2</v>
      </c>
      <c r="P2445" t="s">
        <v>306</v>
      </c>
      <c r="Q2445" s="164">
        <v>43709</v>
      </c>
      <c r="R2445" s="164">
        <v>43709</v>
      </c>
      <c r="T2445" t="s">
        <v>5784</v>
      </c>
      <c r="V2445" t="s">
        <v>5785</v>
      </c>
      <c r="W2445" t="s">
        <v>5786</v>
      </c>
      <c r="X2445" t="s">
        <v>5782</v>
      </c>
      <c r="Y2445" t="s">
        <v>5785</v>
      </c>
      <c r="Z2445" t="s">
        <v>5789</v>
      </c>
      <c r="AA2445" t="s">
        <v>1</v>
      </c>
      <c r="AB2445" s="164">
        <v>43552</v>
      </c>
      <c r="AC2445" t="s">
        <v>341</v>
      </c>
      <c r="AD2445" s="176">
        <v>1.1000000000000001</v>
      </c>
    </row>
    <row r="2446" spans="1:30" x14ac:dyDescent="0.35">
      <c r="A2446" t="s">
        <v>454</v>
      </c>
      <c r="B2446">
        <v>1057</v>
      </c>
      <c r="C2446" t="s">
        <v>5790</v>
      </c>
      <c r="D2446">
        <v>51643</v>
      </c>
      <c r="E2446" t="s">
        <v>5791</v>
      </c>
      <c r="F2446" t="s">
        <v>3812</v>
      </c>
      <c r="H2446">
        <v>1.1000000000000001</v>
      </c>
      <c r="I2446">
        <v>1.9</v>
      </c>
      <c r="K2446" t="s">
        <v>404</v>
      </c>
      <c r="L2446" t="s">
        <v>640</v>
      </c>
      <c r="M2446" t="s">
        <v>398</v>
      </c>
      <c r="N2446" t="s">
        <v>529</v>
      </c>
      <c r="O2446">
        <v>2</v>
      </c>
      <c r="P2446" t="s">
        <v>306</v>
      </c>
      <c r="Q2446" s="164">
        <v>35442</v>
      </c>
      <c r="R2446" s="164">
        <v>35765</v>
      </c>
      <c r="S2446" s="164">
        <v>35765</v>
      </c>
      <c r="T2446" t="s">
        <v>1804</v>
      </c>
      <c r="V2446" t="s">
        <v>5792</v>
      </c>
      <c r="W2446" t="s">
        <v>5793</v>
      </c>
      <c r="X2446" t="s">
        <v>5791</v>
      </c>
      <c r="Y2446" t="s">
        <v>5794</v>
      </c>
      <c r="Z2446" t="s">
        <v>5795</v>
      </c>
      <c r="AC2446" t="s">
        <v>308</v>
      </c>
      <c r="AD2446" s="176">
        <v>1.1000000000000001</v>
      </c>
    </row>
    <row r="2447" spans="1:30" x14ac:dyDescent="0.35">
      <c r="A2447" t="s">
        <v>454</v>
      </c>
      <c r="B2447">
        <v>1137</v>
      </c>
      <c r="C2447" t="s">
        <v>5790</v>
      </c>
      <c r="D2447">
        <v>51643</v>
      </c>
      <c r="E2447" t="s">
        <v>5791</v>
      </c>
      <c r="F2447" t="s">
        <v>3812</v>
      </c>
      <c r="H2447">
        <v>1.1000000000000001</v>
      </c>
      <c r="I2447">
        <v>1.9</v>
      </c>
      <c r="K2447" t="s">
        <v>404</v>
      </c>
      <c r="L2447" t="s">
        <v>4103</v>
      </c>
      <c r="M2447" t="s">
        <v>398</v>
      </c>
      <c r="N2447" t="s">
        <v>529</v>
      </c>
      <c r="O2447">
        <v>2</v>
      </c>
      <c r="P2447" t="s">
        <v>1</v>
      </c>
      <c r="Q2447" s="164">
        <v>32517</v>
      </c>
      <c r="R2447" s="164">
        <v>32752</v>
      </c>
      <c r="S2447" s="164">
        <v>32752</v>
      </c>
      <c r="T2447" t="s">
        <v>1804</v>
      </c>
      <c r="V2447" t="s">
        <v>5792</v>
      </c>
      <c r="W2447" t="s">
        <v>5793</v>
      </c>
      <c r="X2447" t="s">
        <v>5791</v>
      </c>
      <c r="Y2447" t="s">
        <v>5794</v>
      </c>
      <c r="Z2447" t="s">
        <v>5796</v>
      </c>
      <c r="AC2447" t="s">
        <v>308</v>
      </c>
      <c r="AD2447" s="176">
        <v>1.1000000000000001</v>
      </c>
    </row>
    <row r="2448" spans="1:30" x14ac:dyDescent="0.35">
      <c r="A2448" t="s">
        <v>305</v>
      </c>
      <c r="B2448">
        <v>1264</v>
      </c>
      <c r="C2448" t="s">
        <v>5791</v>
      </c>
      <c r="D2448">
        <v>51643</v>
      </c>
      <c r="E2448" t="s">
        <v>5791</v>
      </c>
      <c r="F2448" t="s">
        <v>3812</v>
      </c>
      <c r="H2448">
        <v>1.1000000000000001</v>
      </c>
      <c r="I2448">
        <v>1.9</v>
      </c>
      <c r="K2448" t="s">
        <v>404</v>
      </c>
      <c r="L2448" t="s">
        <v>4103</v>
      </c>
      <c r="M2448" t="s">
        <v>398</v>
      </c>
      <c r="N2448" t="s">
        <v>529</v>
      </c>
      <c r="O2448">
        <v>2</v>
      </c>
      <c r="P2448" t="s">
        <v>306</v>
      </c>
      <c r="Q2448" s="164">
        <v>38361</v>
      </c>
      <c r="R2448" s="164">
        <v>38596</v>
      </c>
      <c r="S2448" s="164">
        <v>45536</v>
      </c>
      <c r="T2448" t="s">
        <v>1804</v>
      </c>
      <c r="V2448" t="s">
        <v>5792</v>
      </c>
      <c r="W2448" t="s">
        <v>5793</v>
      </c>
      <c r="X2448" t="s">
        <v>5791</v>
      </c>
      <c r="Y2448" t="s">
        <v>5794</v>
      </c>
      <c r="Z2448" t="s">
        <v>5797</v>
      </c>
      <c r="AC2448" t="s">
        <v>308</v>
      </c>
      <c r="AD2448" s="176">
        <v>1.1000000000000001</v>
      </c>
    </row>
    <row r="2449" spans="1:31" x14ac:dyDescent="0.35">
      <c r="A2449" t="s">
        <v>476</v>
      </c>
      <c r="B2449">
        <v>1167</v>
      </c>
      <c r="C2449" t="s">
        <v>5790</v>
      </c>
      <c r="D2449">
        <v>51643</v>
      </c>
      <c r="E2449" t="s">
        <v>5791</v>
      </c>
      <c r="F2449" t="s">
        <v>3812</v>
      </c>
      <c r="H2449">
        <v>1.1000000000000001</v>
      </c>
      <c r="I2449">
        <v>1.9</v>
      </c>
      <c r="K2449" t="s">
        <v>404</v>
      </c>
      <c r="L2449" t="s">
        <v>753</v>
      </c>
      <c r="M2449" t="s">
        <v>398</v>
      </c>
      <c r="N2449" t="s">
        <v>529</v>
      </c>
      <c r="O2449">
        <v>2</v>
      </c>
      <c r="P2449" t="s">
        <v>306</v>
      </c>
      <c r="Q2449" s="164">
        <v>35073</v>
      </c>
      <c r="R2449" s="164">
        <v>35309</v>
      </c>
      <c r="S2449" s="164">
        <v>39188</v>
      </c>
      <c r="T2449" t="s">
        <v>1804</v>
      </c>
      <c r="V2449" t="s">
        <v>5792</v>
      </c>
      <c r="W2449" t="s">
        <v>5793</v>
      </c>
      <c r="X2449" t="s">
        <v>5791</v>
      </c>
      <c r="Y2449" t="s">
        <v>5794</v>
      </c>
      <c r="Z2449" t="s">
        <v>5798</v>
      </c>
      <c r="AC2449" t="s">
        <v>308</v>
      </c>
      <c r="AD2449" s="176">
        <v>1.1000000000000001</v>
      </c>
    </row>
    <row r="2450" spans="1:31" x14ac:dyDescent="0.35">
      <c r="A2450" t="s">
        <v>432</v>
      </c>
      <c r="B2450">
        <v>1135</v>
      </c>
      <c r="C2450" t="s">
        <v>5791</v>
      </c>
      <c r="D2450">
        <v>51643</v>
      </c>
      <c r="E2450" t="s">
        <v>5791</v>
      </c>
      <c r="F2450" t="s">
        <v>3812</v>
      </c>
      <c r="H2450">
        <v>1.1000000000000001</v>
      </c>
      <c r="I2450">
        <v>1.9</v>
      </c>
      <c r="K2450" t="s">
        <v>296</v>
      </c>
      <c r="L2450" t="s">
        <v>753</v>
      </c>
      <c r="M2450" t="s">
        <v>398</v>
      </c>
      <c r="N2450" t="s">
        <v>529</v>
      </c>
      <c r="O2450">
        <v>2</v>
      </c>
      <c r="P2450" t="s">
        <v>306</v>
      </c>
      <c r="Q2450" s="164">
        <v>31786</v>
      </c>
      <c r="R2450" s="164">
        <v>32021</v>
      </c>
      <c r="T2450" t="s">
        <v>1804</v>
      </c>
      <c r="V2450" t="s">
        <v>5792</v>
      </c>
      <c r="W2450" t="s">
        <v>5793</v>
      </c>
      <c r="X2450" t="s">
        <v>5791</v>
      </c>
      <c r="Y2450" t="s">
        <v>5794</v>
      </c>
      <c r="Z2450" t="s">
        <v>5799</v>
      </c>
      <c r="AC2450" t="s">
        <v>308</v>
      </c>
      <c r="AD2450" s="176">
        <v>1.1000000000000001</v>
      </c>
    </row>
    <row r="2451" spans="1:31" x14ac:dyDescent="0.35">
      <c r="A2451" t="s">
        <v>499</v>
      </c>
      <c r="B2451">
        <v>1178</v>
      </c>
      <c r="C2451" t="s">
        <v>5791</v>
      </c>
      <c r="D2451">
        <v>51643</v>
      </c>
      <c r="E2451" t="s">
        <v>5791</v>
      </c>
      <c r="F2451" t="s">
        <v>3812</v>
      </c>
      <c r="H2451">
        <v>1.1000000000000001</v>
      </c>
      <c r="I2451">
        <v>1.9</v>
      </c>
      <c r="K2451" t="s">
        <v>296</v>
      </c>
      <c r="L2451" t="s">
        <v>753</v>
      </c>
      <c r="M2451" t="s">
        <v>398</v>
      </c>
      <c r="N2451" t="s">
        <v>529</v>
      </c>
      <c r="O2451">
        <v>2</v>
      </c>
      <c r="P2451" t="s">
        <v>306</v>
      </c>
      <c r="Q2451" s="164">
        <v>38023</v>
      </c>
      <c r="R2451" s="164">
        <v>38231</v>
      </c>
      <c r="T2451" t="s">
        <v>1804</v>
      </c>
      <c r="V2451" t="s">
        <v>5792</v>
      </c>
      <c r="W2451" t="s">
        <v>5793</v>
      </c>
      <c r="X2451" t="s">
        <v>5791</v>
      </c>
      <c r="Y2451" t="s">
        <v>5794</v>
      </c>
      <c r="Z2451" t="s">
        <v>5800</v>
      </c>
      <c r="AC2451" t="s">
        <v>308</v>
      </c>
      <c r="AD2451" s="176">
        <v>1.1000000000000001</v>
      </c>
    </row>
    <row r="2452" spans="1:31" x14ac:dyDescent="0.35">
      <c r="A2452" t="s">
        <v>566</v>
      </c>
      <c r="B2452">
        <v>1207</v>
      </c>
      <c r="C2452" t="s">
        <v>5791</v>
      </c>
      <c r="D2452">
        <v>51643</v>
      </c>
      <c r="E2452" t="s">
        <v>5791</v>
      </c>
      <c r="F2452" t="s">
        <v>3812</v>
      </c>
      <c r="H2452">
        <v>1.1000000000000001</v>
      </c>
      <c r="I2452">
        <v>1.9</v>
      </c>
      <c r="K2452" t="s">
        <v>0</v>
      </c>
      <c r="L2452" t="s">
        <v>753</v>
      </c>
      <c r="M2452" t="s">
        <v>398</v>
      </c>
      <c r="N2452" t="s">
        <v>529</v>
      </c>
      <c r="O2452">
        <v>2</v>
      </c>
      <c r="P2452" t="s">
        <v>306</v>
      </c>
      <c r="Q2452" s="164">
        <v>38049</v>
      </c>
      <c r="R2452" s="164">
        <v>38231</v>
      </c>
      <c r="T2452" t="s">
        <v>1804</v>
      </c>
      <c r="V2452" t="s">
        <v>5792</v>
      </c>
      <c r="W2452" t="s">
        <v>5793</v>
      </c>
      <c r="X2452" t="s">
        <v>5791</v>
      </c>
      <c r="Y2452" t="s">
        <v>5794</v>
      </c>
      <c r="Z2452" t="s">
        <v>5801</v>
      </c>
      <c r="AC2452" t="s">
        <v>308</v>
      </c>
      <c r="AD2452" s="176">
        <v>1.1000000000000001</v>
      </c>
    </row>
    <row r="2453" spans="1:31" x14ac:dyDescent="0.35">
      <c r="A2453" t="s">
        <v>324</v>
      </c>
      <c r="B2453">
        <v>1193</v>
      </c>
      <c r="C2453" t="s">
        <v>5802</v>
      </c>
      <c r="D2453">
        <v>51645</v>
      </c>
      <c r="E2453" t="s">
        <v>5802</v>
      </c>
      <c r="F2453" t="s">
        <v>3812</v>
      </c>
      <c r="H2453">
        <v>2.7</v>
      </c>
      <c r="I2453">
        <v>2.2999999999999998</v>
      </c>
      <c r="K2453" t="s">
        <v>296</v>
      </c>
      <c r="L2453" t="s">
        <v>753</v>
      </c>
      <c r="M2453" t="s">
        <v>398</v>
      </c>
      <c r="N2453" t="s">
        <v>351</v>
      </c>
      <c r="O2453">
        <v>2</v>
      </c>
      <c r="P2453" t="s">
        <v>306</v>
      </c>
      <c r="Q2453" t="s">
        <v>2079</v>
      </c>
      <c r="R2453" s="164">
        <v>39326</v>
      </c>
      <c r="T2453" t="s">
        <v>1814</v>
      </c>
      <c r="V2453" t="s">
        <v>5803</v>
      </c>
      <c r="W2453" t="s">
        <v>5804</v>
      </c>
      <c r="X2453" t="s">
        <v>5805</v>
      </c>
      <c r="Y2453" t="s">
        <v>5806</v>
      </c>
      <c r="Z2453" t="s">
        <v>5807</v>
      </c>
      <c r="AC2453" t="s">
        <v>357</v>
      </c>
      <c r="AD2453" s="176">
        <v>1.2</v>
      </c>
    </row>
    <row r="2454" spans="1:31" x14ac:dyDescent="0.35">
      <c r="A2454" t="s">
        <v>584</v>
      </c>
      <c r="B2454">
        <v>1387</v>
      </c>
      <c r="C2454" t="s">
        <v>5802</v>
      </c>
      <c r="D2454">
        <v>51645</v>
      </c>
      <c r="E2454" t="s">
        <v>5802</v>
      </c>
      <c r="F2454" t="s">
        <v>3812</v>
      </c>
      <c r="G2454" s="163">
        <v>2696</v>
      </c>
      <c r="H2454">
        <v>2.7</v>
      </c>
      <c r="I2454">
        <v>2.2999999999999998</v>
      </c>
      <c r="J2454" t="s">
        <v>1</v>
      </c>
      <c r="K2454" t="s">
        <v>296</v>
      </c>
      <c r="L2454" t="s">
        <v>753</v>
      </c>
      <c r="M2454" t="s">
        <v>398</v>
      </c>
      <c r="N2454" t="s">
        <v>351</v>
      </c>
      <c r="O2454">
        <v>2</v>
      </c>
      <c r="P2454" t="s">
        <v>306</v>
      </c>
      <c r="Q2454" t="s">
        <v>5808</v>
      </c>
      <c r="R2454" s="164">
        <v>44805</v>
      </c>
      <c r="T2454" t="s">
        <v>1814</v>
      </c>
      <c r="V2454" t="s">
        <v>5803</v>
      </c>
      <c r="W2454" t="s">
        <v>5804</v>
      </c>
      <c r="X2454" t="s">
        <v>5805</v>
      </c>
      <c r="Y2454" t="s">
        <v>5806</v>
      </c>
      <c r="Z2454" t="s">
        <v>5809</v>
      </c>
      <c r="AA2454" t="s">
        <v>1</v>
      </c>
      <c r="AB2454" s="164">
        <v>44607</v>
      </c>
      <c r="AC2454" t="s">
        <v>357</v>
      </c>
      <c r="AD2454" s="176">
        <v>1.2</v>
      </c>
    </row>
    <row r="2455" spans="1:31" x14ac:dyDescent="0.35">
      <c r="A2455" t="s">
        <v>469</v>
      </c>
      <c r="B2455">
        <v>1107</v>
      </c>
      <c r="C2455" t="s">
        <v>1803</v>
      </c>
      <c r="D2455">
        <v>51646</v>
      </c>
      <c r="E2455" t="s">
        <v>1803</v>
      </c>
      <c r="F2455" t="s">
        <v>3812</v>
      </c>
      <c r="H2455" s="174">
        <f t="shared" ref="H2455:H2456" si="82">AD2455</f>
        <v>1.1000000000000001</v>
      </c>
      <c r="I2455">
        <v>1.9</v>
      </c>
      <c r="K2455" t="s">
        <v>404</v>
      </c>
      <c r="L2455" t="s">
        <v>753</v>
      </c>
      <c r="M2455" t="s">
        <v>398</v>
      </c>
      <c r="N2455" t="s">
        <v>529</v>
      </c>
      <c r="O2455">
        <v>2</v>
      </c>
      <c r="P2455" t="s">
        <v>306</v>
      </c>
      <c r="Q2455" s="164">
        <v>32882</v>
      </c>
      <c r="R2455" s="164">
        <v>33117</v>
      </c>
      <c r="S2455" s="164">
        <v>35582</v>
      </c>
      <c r="T2455" t="s">
        <v>5810</v>
      </c>
      <c r="V2455" t="s">
        <v>5811</v>
      </c>
      <c r="W2455" t="s">
        <v>5812</v>
      </c>
      <c r="X2455" t="s">
        <v>5813</v>
      </c>
      <c r="Y2455" t="s">
        <v>5811</v>
      </c>
      <c r="Z2455" t="s">
        <v>5814</v>
      </c>
      <c r="AC2455" t="s">
        <v>308</v>
      </c>
      <c r="AD2455" s="176">
        <v>1.1000000000000001</v>
      </c>
      <c r="AE2455" s="177" t="s">
        <v>16954</v>
      </c>
    </row>
    <row r="2456" spans="1:31" x14ac:dyDescent="0.35">
      <c r="A2456" t="s">
        <v>494</v>
      </c>
      <c r="B2456">
        <v>1031</v>
      </c>
      <c r="C2456" t="s">
        <v>1803</v>
      </c>
      <c r="D2456">
        <v>51646</v>
      </c>
      <c r="E2456" t="s">
        <v>1803</v>
      </c>
      <c r="F2456" t="s">
        <v>3812</v>
      </c>
      <c r="H2456" s="174">
        <f t="shared" si="82"/>
        <v>1.1000000000000001</v>
      </c>
      <c r="I2456">
        <v>1.9</v>
      </c>
      <c r="K2456" t="s">
        <v>404</v>
      </c>
      <c r="L2456" t="s">
        <v>753</v>
      </c>
      <c r="M2456" t="s">
        <v>398</v>
      </c>
      <c r="N2456" t="s">
        <v>529</v>
      </c>
      <c r="O2456">
        <v>2</v>
      </c>
      <c r="P2456" t="s">
        <v>306</v>
      </c>
      <c r="Q2456" s="164">
        <v>37995</v>
      </c>
      <c r="R2456" s="164">
        <v>38231</v>
      </c>
      <c r="S2456" s="164">
        <v>38231</v>
      </c>
      <c r="T2456" t="s">
        <v>5810</v>
      </c>
      <c r="V2456" t="s">
        <v>5811</v>
      </c>
      <c r="W2456" t="s">
        <v>5812</v>
      </c>
      <c r="X2456" t="s">
        <v>5813</v>
      </c>
      <c r="Y2456" t="s">
        <v>5811</v>
      </c>
      <c r="Z2456" t="s">
        <v>5815</v>
      </c>
      <c r="AC2456" t="s">
        <v>308</v>
      </c>
      <c r="AD2456" s="176">
        <v>1.1000000000000001</v>
      </c>
      <c r="AE2456" s="177" t="s">
        <v>16954</v>
      </c>
    </row>
    <row r="2457" spans="1:31" x14ac:dyDescent="0.35">
      <c r="A2457" t="s">
        <v>454</v>
      </c>
      <c r="B2457">
        <v>1047</v>
      </c>
      <c r="C2457" t="s">
        <v>5816</v>
      </c>
      <c r="D2457">
        <v>51800</v>
      </c>
      <c r="E2457" t="s">
        <v>5817</v>
      </c>
      <c r="F2457" t="s">
        <v>3812</v>
      </c>
      <c r="H2457">
        <v>1.1000000000000001</v>
      </c>
      <c r="I2457">
        <v>2.6</v>
      </c>
      <c r="K2457" t="s">
        <v>404</v>
      </c>
      <c r="L2457" t="s">
        <v>410</v>
      </c>
      <c r="M2457" t="s">
        <v>398</v>
      </c>
      <c r="N2457" t="s">
        <v>1829</v>
      </c>
      <c r="O2457">
        <v>2</v>
      </c>
      <c r="P2457" t="s">
        <v>306</v>
      </c>
      <c r="Q2457" s="164">
        <v>31415</v>
      </c>
      <c r="R2457" s="164">
        <v>31472</v>
      </c>
      <c r="S2457" s="164">
        <v>31472</v>
      </c>
      <c r="T2457" t="s">
        <v>1830</v>
      </c>
      <c r="V2457" t="s">
        <v>5818</v>
      </c>
      <c r="W2457" t="s">
        <v>5819</v>
      </c>
      <c r="X2457" t="s">
        <v>5817</v>
      </c>
      <c r="Y2457" t="s">
        <v>5818</v>
      </c>
      <c r="Z2457" t="s">
        <v>5820</v>
      </c>
      <c r="AC2457" t="s">
        <v>366</v>
      </c>
      <c r="AD2457" s="176">
        <v>1.1000000000000001</v>
      </c>
    </row>
    <row r="2458" spans="1:31" x14ac:dyDescent="0.35">
      <c r="A2458" t="s">
        <v>454</v>
      </c>
      <c r="B2458">
        <v>1048</v>
      </c>
      <c r="C2458" t="s">
        <v>5821</v>
      </c>
      <c r="D2458">
        <v>51800</v>
      </c>
      <c r="E2458" t="s">
        <v>5817</v>
      </c>
      <c r="F2458" t="s">
        <v>3812</v>
      </c>
      <c r="H2458">
        <v>1.1000000000000001</v>
      </c>
      <c r="I2458">
        <v>2.6</v>
      </c>
      <c r="K2458" t="s">
        <v>404</v>
      </c>
      <c r="L2458" t="s">
        <v>410</v>
      </c>
      <c r="M2458" t="s">
        <v>398</v>
      </c>
      <c r="N2458" t="s">
        <v>1829</v>
      </c>
      <c r="O2458">
        <v>2</v>
      </c>
      <c r="P2458" t="s">
        <v>306</v>
      </c>
      <c r="Q2458" s="164">
        <v>31415</v>
      </c>
      <c r="R2458" s="164">
        <v>31472</v>
      </c>
      <c r="S2458" s="164">
        <v>31472</v>
      </c>
      <c r="T2458" t="s">
        <v>1830</v>
      </c>
      <c r="V2458" t="s">
        <v>5818</v>
      </c>
      <c r="W2458" t="s">
        <v>5819</v>
      </c>
      <c r="X2458" t="s">
        <v>5817</v>
      </c>
      <c r="Y2458" t="s">
        <v>5818</v>
      </c>
      <c r="Z2458" t="s">
        <v>5822</v>
      </c>
      <c r="AC2458" t="s">
        <v>366</v>
      </c>
      <c r="AD2458" s="176">
        <v>1.1000000000000001</v>
      </c>
    </row>
    <row r="2459" spans="1:31" x14ac:dyDescent="0.35">
      <c r="A2459" t="s">
        <v>454</v>
      </c>
      <c r="B2459">
        <v>1155</v>
      </c>
      <c r="C2459" t="s">
        <v>5816</v>
      </c>
      <c r="D2459">
        <v>51800</v>
      </c>
      <c r="E2459" t="s">
        <v>5817</v>
      </c>
      <c r="F2459" t="s">
        <v>3812</v>
      </c>
      <c r="H2459">
        <v>1.1000000000000001</v>
      </c>
      <c r="I2459">
        <v>2.6</v>
      </c>
      <c r="K2459" t="s">
        <v>404</v>
      </c>
      <c r="L2459" t="s">
        <v>410</v>
      </c>
      <c r="M2459" t="s">
        <v>398</v>
      </c>
      <c r="N2459" t="s">
        <v>1829</v>
      </c>
      <c r="O2459">
        <v>2</v>
      </c>
      <c r="P2459" t="s">
        <v>1</v>
      </c>
      <c r="Q2459" s="164">
        <v>31415</v>
      </c>
      <c r="R2459" s="164">
        <v>31472</v>
      </c>
      <c r="S2459" s="164">
        <v>31472</v>
      </c>
      <c r="T2459" t="s">
        <v>1830</v>
      </c>
      <c r="V2459" t="s">
        <v>5818</v>
      </c>
      <c r="W2459" t="s">
        <v>5819</v>
      </c>
      <c r="X2459" t="s">
        <v>5817</v>
      </c>
      <c r="Y2459" t="s">
        <v>5818</v>
      </c>
      <c r="Z2459" t="s">
        <v>5823</v>
      </c>
      <c r="AC2459" t="s">
        <v>366</v>
      </c>
      <c r="AD2459" s="176">
        <v>1.1000000000000001</v>
      </c>
    </row>
    <row r="2460" spans="1:31" x14ac:dyDescent="0.35">
      <c r="A2460" t="s">
        <v>454</v>
      </c>
      <c r="B2460">
        <v>1156</v>
      </c>
      <c r="C2460" t="s">
        <v>5821</v>
      </c>
      <c r="D2460">
        <v>51800</v>
      </c>
      <c r="E2460" t="s">
        <v>5817</v>
      </c>
      <c r="F2460" t="s">
        <v>3812</v>
      </c>
      <c r="H2460">
        <v>1.1000000000000001</v>
      </c>
      <c r="I2460">
        <v>2.6</v>
      </c>
      <c r="K2460" t="s">
        <v>404</v>
      </c>
      <c r="L2460" t="s">
        <v>410</v>
      </c>
      <c r="M2460" t="s">
        <v>398</v>
      </c>
      <c r="N2460" t="s">
        <v>1829</v>
      </c>
      <c r="O2460">
        <v>2</v>
      </c>
      <c r="P2460" t="s">
        <v>1</v>
      </c>
      <c r="Q2460" s="164">
        <v>31415</v>
      </c>
      <c r="R2460" s="164">
        <v>31472</v>
      </c>
      <c r="S2460" s="164">
        <v>31472</v>
      </c>
      <c r="T2460" t="s">
        <v>1830</v>
      </c>
      <c r="V2460" t="s">
        <v>5818</v>
      </c>
      <c r="W2460" t="s">
        <v>5819</v>
      </c>
      <c r="X2460" t="s">
        <v>5817</v>
      </c>
      <c r="Y2460" t="s">
        <v>5818</v>
      </c>
      <c r="Z2460" t="s">
        <v>5824</v>
      </c>
      <c r="AC2460" t="s">
        <v>366</v>
      </c>
      <c r="AD2460" s="176">
        <v>1.1000000000000001</v>
      </c>
    </row>
    <row r="2461" spans="1:31" x14ac:dyDescent="0.35">
      <c r="A2461" t="s">
        <v>305</v>
      </c>
      <c r="B2461">
        <v>1261</v>
      </c>
      <c r="C2461" t="s">
        <v>5825</v>
      </c>
      <c r="D2461">
        <v>51800</v>
      </c>
      <c r="E2461" t="s">
        <v>5817</v>
      </c>
      <c r="F2461" t="s">
        <v>3812</v>
      </c>
      <c r="H2461">
        <v>1.1000000000000001</v>
      </c>
      <c r="I2461">
        <v>2.6</v>
      </c>
      <c r="K2461" t="s">
        <v>404</v>
      </c>
      <c r="L2461" t="s">
        <v>753</v>
      </c>
      <c r="M2461" t="s">
        <v>398</v>
      </c>
      <c r="N2461" t="s">
        <v>1829</v>
      </c>
      <c r="O2461">
        <v>2</v>
      </c>
      <c r="P2461" t="s">
        <v>306</v>
      </c>
      <c r="Q2461" s="164">
        <v>37995</v>
      </c>
      <c r="R2461" s="164">
        <v>38231</v>
      </c>
      <c r="S2461" s="164">
        <v>41883</v>
      </c>
      <c r="T2461" t="s">
        <v>1830</v>
      </c>
      <c r="V2461" t="s">
        <v>5818</v>
      </c>
      <c r="W2461" t="s">
        <v>5819</v>
      </c>
      <c r="X2461" t="s">
        <v>5817</v>
      </c>
      <c r="Y2461" t="s">
        <v>5818</v>
      </c>
      <c r="Z2461" t="s">
        <v>5826</v>
      </c>
      <c r="AC2461" t="s">
        <v>366</v>
      </c>
      <c r="AD2461" s="176">
        <v>1.1000000000000001</v>
      </c>
    </row>
    <row r="2462" spans="1:31" x14ac:dyDescent="0.35">
      <c r="A2462" t="s">
        <v>317</v>
      </c>
      <c r="B2462">
        <v>1009</v>
      </c>
      <c r="C2462" t="s">
        <v>5827</v>
      </c>
      <c r="D2462">
        <v>51800</v>
      </c>
      <c r="E2462" t="s">
        <v>5817</v>
      </c>
      <c r="F2462" t="s">
        <v>3812</v>
      </c>
      <c r="H2462">
        <v>1.1000000000000001</v>
      </c>
      <c r="I2462">
        <v>2.6</v>
      </c>
      <c r="K2462" t="s">
        <v>404</v>
      </c>
      <c r="L2462" t="s">
        <v>410</v>
      </c>
      <c r="M2462" t="s">
        <v>398</v>
      </c>
      <c r="N2462" t="s">
        <v>1829</v>
      </c>
      <c r="O2462">
        <v>2</v>
      </c>
      <c r="P2462" t="s">
        <v>306</v>
      </c>
      <c r="Q2462" t="s">
        <v>1778</v>
      </c>
      <c r="R2462" s="164">
        <v>29553</v>
      </c>
      <c r="S2462" s="164">
        <v>29553</v>
      </c>
      <c r="T2462" t="s">
        <v>1830</v>
      </c>
      <c r="V2462" t="s">
        <v>5818</v>
      </c>
      <c r="W2462" t="s">
        <v>5819</v>
      </c>
      <c r="X2462" t="s">
        <v>5817</v>
      </c>
      <c r="Y2462" t="s">
        <v>5818</v>
      </c>
      <c r="Z2462" t="s">
        <v>5828</v>
      </c>
      <c r="AC2462" t="s">
        <v>366</v>
      </c>
      <c r="AD2462" s="176">
        <v>1.1000000000000001</v>
      </c>
    </row>
    <row r="2463" spans="1:31" x14ac:dyDescent="0.35">
      <c r="A2463" t="s">
        <v>317</v>
      </c>
      <c r="B2463">
        <v>1036</v>
      </c>
      <c r="C2463" t="s">
        <v>5829</v>
      </c>
      <c r="D2463">
        <v>51800</v>
      </c>
      <c r="E2463" t="s">
        <v>5817</v>
      </c>
      <c r="F2463" t="s">
        <v>3812</v>
      </c>
      <c r="H2463">
        <v>1.1000000000000001</v>
      </c>
      <c r="I2463">
        <v>2.6</v>
      </c>
      <c r="K2463" t="s">
        <v>404</v>
      </c>
      <c r="L2463" t="s">
        <v>410</v>
      </c>
      <c r="M2463" t="s">
        <v>398</v>
      </c>
      <c r="N2463" t="s">
        <v>1829</v>
      </c>
      <c r="O2463">
        <v>2</v>
      </c>
      <c r="P2463" t="s">
        <v>306</v>
      </c>
      <c r="Q2463" s="164">
        <v>35804</v>
      </c>
      <c r="R2463" s="164">
        <v>36039</v>
      </c>
      <c r="S2463" s="164">
        <v>36039</v>
      </c>
      <c r="T2463" t="s">
        <v>1830</v>
      </c>
      <c r="V2463" t="s">
        <v>5818</v>
      </c>
      <c r="W2463" t="s">
        <v>5819</v>
      </c>
      <c r="X2463" t="s">
        <v>5817</v>
      </c>
      <c r="Y2463" t="s">
        <v>5818</v>
      </c>
      <c r="Z2463" t="s">
        <v>5830</v>
      </c>
      <c r="AC2463" t="s">
        <v>366</v>
      </c>
      <c r="AD2463" s="176">
        <v>1.1000000000000001</v>
      </c>
    </row>
    <row r="2464" spans="1:31" x14ac:dyDescent="0.35">
      <c r="A2464" t="s">
        <v>317</v>
      </c>
      <c r="B2464">
        <v>1046</v>
      </c>
      <c r="C2464" t="s">
        <v>5831</v>
      </c>
      <c r="D2464">
        <v>51800</v>
      </c>
      <c r="E2464" t="s">
        <v>5817</v>
      </c>
      <c r="F2464" t="s">
        <v>3812</v>
      </c>
      <c r="H2464">
        <v>1.1000000000000001</v>
      </c>
      <c r="I2464">
        <v>2.6</v>
      </c>
      <c r="K2464" t="s">
        <v>404</v>
      </c>
      <c r="L2464" t="s">
        <v>753</v>
      </c>
      <c r="M2464" t="s">
        <v>398</v>
      </c>
      <c r="N2464" t="s">
        <v>1829</v>
      </c>
      <c r="O2464">
        <v>2</v>
      </c>
      <c r="P2464" t="s">
        <v>306</v>
      </c>
      <c r="Q2464" t="s">
        <v>1778</v>
      </c>
      <c r="R2464" s="164">
        <v>29553</v>
      </c>
      <c r="S2464" s="164">
        <v>40787</v>
      </c>
      <c r="T2464" t="s">
        <v>1830</v>
      </c>
      <c r="V2464" t="s">
        <v>5818</v>
      </c>
      <c r="W2464" t="s">
        <v>5819</v>
      </c>
      <c r="X2464" t="s">
        <v>5817</v>
      </c>
      <c r="Y2464" t="s">
        <v>5818</v>
      </c>
      <c r="Z2464" t="s">
        <v>5832</v>
      </c>
      <c r="AC2464" t="s">
        <v>366</v>
      </c>
      <c r="AD2464" s="176">
        <v>1.1000000000000001</v>
      </c>
    </row>
    <row r="2465" spans="1:30" x14ac:dyDescent="0.35">
      <c r="A2465" t="s">
        <v>408</v>
      </c>
      <c r="B2465">
        <v>1199</v>
      </c>
      <c r="C2465" t="s">
        <v>5833</v>
      </c>
      <c r="D2465">
        <v>51800</v>
      </c>
      <c r="E2465" t="s">
        <v>5817</v>
      </c>
      <c r="F2465" t="s">
        <v>3812</v>
      </c>
      <c r="H2465">
        <v>1.1000000000000001</v>
      </c>
      <c r="I2465">
        <v>2.6</v>
      </c>
      <c r="K2465" t="s">
        <v>296</v>
      </c>
      <c r="L2465" t="s">
        <v>753</v>
      </c>
      <c r="M2465" t="s">
        <v>398</v>
      </c>
      <c r="N2465" t="s">
        <v>1829</v>
      </c>
      <c r="O2465">
        <v>2</v>
      </c>
      <c r="P2465" t="s">
        <v>306</v>
      </c>
      <c r="Q2465" s="164">
        <v>38631</v>
      </c>
      <c r="R2465" s="164">
        <v>38596</v>
      </c>
      <c r="T2465" t="s">
        <v>1830</v>
      </c>
      <c r="V2465" t="s">
        <v>5818</v>
      </c>
      <c r="W2465" t="s">
        <v>5819</v>
      </c>
      <c r="X2465" t="s">
        <v>5817</v>
      </c>
      <c r="Y2465" t="s">
        <v>5818</v>
      </c>
      <c r="Z2465" t="s">
        <v>5834</v>
      </c>
      <c r="AC2465" t="s">
        <v>366</v>
      </c>
      <c r="AD2465" s="176">
        <v>1.1000000000000001</v>
      </c>
    </row>
    <row r="2466" spans="1:30" x14ac:dyDescent="0.35">
      <c r="A2466" t="s">
        <v>482</v>
      </c>
      <c r="B2466">
        <v>1012</v>
      </c>
      <c r="C2466" t="s">
        <v>5816</v>
      </c>
      <c r="D2466">
        <v>51800</v>
      </c>
      <c r="E2466" t="s">
        <v>5817</v>
      </c>
      <c r="F2466" t="s">
        <v>3812</v>
      </c>
      <c r="H2466">
        <v>1.1000000000000001</v>
      </c>
      <c r="I2466">
        <v>2.6</v>
      </c>
      <c r="K2466" t="s">
        <v>296</v>
      </c>
      <c r="L2466" t="s">
        <v>753</v>
      </c>
      <c r="M2466" t="s">
        <v>398</v>
      </c>
      <c r="N2466" t="s">
        <v>1829</v>
      </c>
      <c r="O2466">
        <v>2</v>
      </c>
      <c r="P2466" t="s">
        <v>306</v>
      </c>
      <c r="Q2466" t="s">
        <v>2079</v>
      </c>
      <c r="R2466" s="164">
        <v>39224</v>
      </c>
      <c r="T2466" t="s">
        <v>1830</v>
      </c>
      <c r="V2466" t="s">
        <v>5818</v>
      </c>
      <c r="W2466" t="s">
        <v>5819</v>
      </c>
      <c r="X2466" t="s">
        <v>5817</v>
      </c>
      <c r="Y2466" t="s">
        <v>5818</v>
      </c>
      <c r="Z2466" t="s">
        <v>5835</v>
      </c>
      <c r="AC2466" t="s">
        <v>366</v>
      </c>
      <c r="AD2466" s="176">
        <v>1.1000000000000001</v>
      </c>
    </row>
    <row r="2467" spans="1:30" x14ac:dyDescent="0.35">
      <c r="A2467" t="s">
        <v>482</v>
      </c>
      <c r="B2467">
        <v>1020</v>
      </c>
      <c r="C2467" t="s">
        <v>5836</v>
      </c>
      <c r="D2467">
        <v>51800</v>
      </c>
      <c r="E2467" t="s">
        <v>5817</v>
      </c>
      <c r="F2467" t="s">
        <v>3812</v>
      </c>
      <c r="H2467">
        <v>1.1000000000000001</v>
      </c>
      <c r="I2467">
        <v>2.6</v>
      </c>
      <c r="K2467" t="s">
        <v>404</v>
      </c>
      <c r="L2467" t="s">
        <v>410</v>
      </c>
      <c r="M2467" t="s">
        <v>398</v>
      </c>
      <c r="N2467" t="s">
        <v>1829</v>
      </c>
      <c r="O2467">
        <v>2</v>
      </c>
      <c r="P2467" t="s">
        <v>306</v>
      </c>
      <c r="Q2467" s="164">
        <v>35804</v>
      </c>
      <c r="R2467" s="164">
        <v>36039</v>
      </c>
      <c r="S2467" s="164">
        <v>36039</v>
      </c>
      <c r="T2467" t="s">
        <v>1830</v>
      </c>
      <c r="V2467" t="s">
        <v>5818</v>
      </c>
      <c r="W2467" t="s">
        <v>5819</v>
      </c>
      <c r="X2467" t="s">
        <v>5817</v>
      </c>
      <c r="Y2467" t="s">
        <v>5818</v>
      </c>
      <c r="Z2467" t="s">
        <v>5837</v>
      </c>
      <c r="AC2467" t="s">
        <v>366</v>
      </c>
      <c r="AD2467" s="176">
        <v>1.1000000000000001</v>
      </c>
    </row>
    <row r="2468" spans="1:30" x14ac:dyDescent="0.35">
      <c r="A2468" t="s">
        <v>482</v>
      </c>
      <c r="B2468">
        <v>1297</v>
      </c>
      <c r="C2468" t="s">
        <v>5838</v>
      </c>
      <c r="D2468">
        <v>51800</v>
      </c>
      <c r="E2468" t="s">
        <v>5817</v>
      </c>
      <c r="F2468" t="s">
        <v>3812</v>
      </c>
      <c r="G2468" s="163">
        <v>2720.52</v>
      </c>
      <c r="H2468">
        <v>1.1000000000000001</v>
      </c>
      <c r="I2468">
        <v>2.6</v>
      </c>
      <c r="J2468" t="s">
        <v>1</v>
      </c>
      <c r="K2468" t="s">
        <v>296</v>
      </c>
      <c r="L2468" t="s">
        <v>753</v>
      </c>
      <c r="M2468" t="s">
        <v>398</v>
      </c>
      <c r="N2468" t="s">
        <v>1829</v>
      </c>
      <c r="O2468">
        <v>2</v>
      </c>
      <c r="P2468" t="s">
        <v>306</v>
      </c>
      <c r="Q2468" t="s">
        <v>5839</v>
      </c>
      <c r="R2468" s="164">
        <v>45170</v>
      </c>
      <c r="T2468" t="s">
        <v>1830</v>
      </c>
      <c r="V2468" t="s">
        <v>5818</v>
      </c>
      <c r="W2468" t="s">
        <v>5819</v>
      </c>
      <c r="X2468" t="s">
        <v>5817</v>
      </c>
      <c r="Y2468" t="s">
        <v>5818</v>
      </c>
      <c r="Z2468" t="s">
        <v>5840</v>
      </c>
      <c r="AA2468" t="s">
        <v>1</v>
      </c>
      <c r="AB2468" s="164">
        <v>44641</v>
      </c>
      <c r="AC2468" t="s">
        <v>366</v>
      </c>
      <c r="AD2468" s="176">
        <v>1.1000000000000001</v>
      </c>
    </row>
    <row r="2469" spans="1:30" x14ac:dyDescent="0.35">
      <c r="A2469" t="s">
        <v>414</v>
      </c>
      <c r="B2469">
        <v>1064</v>
      </c>
      <c r="C2469" t="s">
        <v>5817</v>
      </c>
      <c r="D2469">
        <v>51800</v>
      </c>
      <c r="E2469" t="s">
        <v>5817</v>
      </c>
      <c r="F2469" t="s">
        <v>3812</v>
      </c>
      <c r="H2469">
        <v>1.1000000000000001</v>
      </c>
      <c r="I2469">
        <v>2.6</v>
      </c>
      <c r="K2469" t="s">
        <v>404</v>
      </c>
      <c r="L2469" t="s">
        <v>753</v>
      </c>
      <c r="M2469" t="s">
        <v>398</v>
      </c>
      <c r="N2469" t="s">
        <v>1829</v>
      </c>
      <c r="O2469">
        <v>2</v>
      </c>
      <c r="P2469" t="s">
        <v>306</v>
      </c>
      <c r="Q2469" s="164">
        <v>39825</v>
      </c>
      <c r="R2469" s="164">
        <v>40148</v>
      </c>
      <c r="S2469" s="164">
        <v>40148</v>
      </c>
      <c r="T2469" t="s">
        <v>1830</v>
      </c>
      <c r="V2469" t="s">
        <v>5818</v>
      </c>
      <c r="W2469" t="s">
        <v>5819</v>
      </c>
      <c r="X2469" t="s">
        <v>5817</v>
      </c>
      <c r="Y2469" t="s">
        <v>5818</v>
      </c>
      <c r="Z2469" t="s">
        <v>5841</v>
      </c>
      <c r="AC2469" t="s">
        <v>366</v>
      </c>
      <c r="AD2469" s="176">
        <v>1.1000000000000001</v>
      </c>
    </row>
    <row r="2470" spans="1:30" x14ac:dyDescent="0.35">
      <c r="A2470" t="s">
        <v>419</v>
      </c>
      <c r="B2470">
        <v>1093</v>
      </c>
      <c r="C2470" t="s">
        <v>5842</v>
      </c>
      <c r="D2470">
        <v>51800</v>
      </c>
      <c r="E2470" t="s">
        <v>5817</v>
      </c>
      <c r="F2470" t="s">
        <v>3812</v>
      </c>
      <c r="H2470">
        <v>1.1000000000000001</v>
      </c>
      <c r="I2470">
        <v>2.6</v>
      </c>
      <c r="K2470" t="s">
        <v>404</v>
      </c>
      <c r="L2470" t="s">
        <v>753</v>
      </c>
      <c r="M2470" t="s">
        <v>398</v>
      </c>
      <c r="N2470" t="s">
        <v>1829</v>
      </c>
      <c r="O2470">
        <v>2</v>
      </c>
      <c r="P2470" t="s">
        <v>306</v>
      </c>
      <c r="Q2470" s="164">
        <v>32517</v>
      </c>
      <c r="R2470" s="164">
        <v>32752</v>
      </c>
      <c r="S2470" s="164">
        <v>40787</v>
      </c>
      <c r="T2470" t="s">
        <v>1830</v>
      </c>
      <c r="V2470" t="s">
        <v>5818</v>
      </c>
      <c r="W2470" t="s">
        <v>5819</v>
      </c>
      <c r="X2470" t="s">
        <v>5817</v>
      </c>
      <c r="Y2470" t="s">
        <v>5818</v>
      </c>
      <c r="Z2470" t="s">
        <v>5843</v>
      </c>
      <c r="AC2470" t="s">
        <v>366</v>
      </c>
      <c r="AD2470" s="176">
        <v>1.1000000000000001</v>
      </c>
    </row>
    <row r="2471" spans="1:30" x14ac:dyDescent="0.35">
      <c r="A2471" t="s">
        <v>314</v>
      </c>
      <c r="B2471">
        <v>1086</v>
      </c>
      <c r="C2471" t="s">
        <v>5844</v>
      </c>
      <c r="D2471">
        <v>51800</v>
      </c>
      <c r="E2471" t="s">
        <v>5817</v>
      </c>
      <c r="F2471" t="s">
        <v>3812</v>
      </c>
      <c r="H2471">
        <v>1.1000000000000001</v>
      </c>
      <c r="I2471">
        <v>2.6</v>
      </c>
      <c r="K2471" t="s">
        <v>404</v>
      </c>
      <c r="L2471" t="s">
        <v>753</v>
      </c>
      <c r="M2471" t="s">
        <v>398</v>
      </c>
      <c r="N2471" t="s">
        <v>1829</v>
      </c>
      <c r="O2471">
        <v>2</v>
      </c>
      <c r="P2471" t="s">
        <v>306</v>
      </c>
      <c r="Q2471" t="s">
        <v>1154</v>
      </c>
      <c r="R2471" s="164">
        <v>39189</v>
      </c>
      <c r="S2471" s="164">
        <v>39189</v>
      </c>
      <c r="T2471" t="s">
        <v>1830</v>
      </c>
      <c r="V2471" t="s">
        <v>5818</v>
      </c>
      <c r="W2471" t="s">
        <v>5819</v>
      </c>
      <c r="X2471" t="s">
        <v>5817</v>
      </c>
      <c r="Y2471" t="s">
        <v>5818</v>
      </c>
      <c r="Z2471" t="s">
        <v>5845</v>
      </c>
      <c r="AC2471" t="s">
        <v>366</v>
      </c>
      <c r="AD2471" s="176">
        <v>1.1000000000000001</v>
      </c>
    </row>
    <row r="2472" spans="1:30" x14ac:dyDescent="0.35">
      <c r="A2472" t="s">
        <v>711</v>
      </c>
      <c r="B2472">
        <v>1061</v>
      </c>
      <c r="C2472" t="s">
        <v>5846</v>
      </c>
      <c r="D2472">
        <v>51800</v>
      </c>
      <c r="E2472" t="s">
        <v>5817</v>
      </c>
      <c r="F2472" t="s">
        <v>3812</v>
      </c>
      <c r="H2472">
        <v>1.1000000000000001</v>
      </c>
      <c r="I2472">
        <v>2.6</v>
      </c>
      <c r="K2472" t="s">
        <v>404</v>
      </c>
      <c r="L2472" t="s">
        <v>410</v>
      </c>
      <c r="M2472" t="s">
        <v>398</v>
      </c>
      <c r="N2472" t="s">
        <v>1829</v>
      </c>
      <c r="O2472">
        <v>2</v>
      </c>
      <c r="P2472" t="s">
        <v>306</v>
      </c>
      <c r="Q2472" s="164">
        <v>32874</v>
      </c>
      <c r="R2472" s="164">
        <v>32874</v>
      </c>
      <c r="S2472" s="164">
        <v>32874</v>
      </c>
      <c r="T2472" t="s">
        <v>1830</v>
      </c>
      <c r="V2472" t="s">
        <v>5818</v>
      </c>
      <c r="W2472" t="s">
        <v>5819</v>
      </c>
      <c r="X2472" t="s">
        <v>5817</v>
      </c>
      <c r="Y2472" t="s">
        <v>5818</v>
      </c>
      <c r="Z2472" t="s">
        <v>5847</v>
      </c>
      <c r="AC2472" t="s">
        <v>366</v>
      </c>
      <c r="AD2472" s="176">
        <v>1.1000000000000001</v>
      </c>
    </row>
    <row r="2473" spans="1:30" x14ac:dyDescent="0.35">
      <c r="A2473" t="s">
        <v>499</v>
      </c>
      <c r="B2473">
        <v>1080</v>
      </c>
      <c r="C2473" t="s">
        <v>5848</v>
      </c>
      <c r="D2473">
        <v>51800</v>
      </c>
      <c r="E2473" t="s">
        <v>5817</v>
      </c>
      <c r="F2473" t="s">
        <v>3812</v>
      </c>
      <c r="H2473">
        <v>1.1000000000000001</v>
      </c>
      <c r="I2473">
        <v>2.6</v>
      </c>
      <c r="K2473" t="s">
        <v>296</v>
      </c>
      <c r="L2473" t="s">
        <v>753</v>
      </c>
      <c r="M2473" t="s">
        <v>398</v>
      </c>
      <c r="N2473" t="s">
        <v>1829</v>
      </c>
      <c r="O2473">
        <v>2</v>
      </c>
      <c r="P2473" t="s">
        <v>306</v>
      </c>
      <c r="Q2473" t="s">
        <v>3861</v>
      </c>
      <c r="R2473" s="164">
        <v>30130</v>
      </c>
      <c r="T2473" t="s">
        <v>1830</v>
      </c>
      <c r="V2473" t="s">
        <v>5818</v>
      </c>
      <c r="W2473" t="s">
        <v>5819</v>
      </c>
      <c r="X2473" t="s">
        <v>5817</v>
      </c>
      <c r="Y2473" t="s">
        <v>5818</v>
      </c>
      <c r="Z2473" t="s">
        <v>5849</v>
      </c>
      <c r="AC2473" t="s">
        <v>366</v>
      </c>
      <c r="AD2473" s="176">
        <v>1.1000000000000001</v>
      </c>
    </row>
    <row r="2474" spans="1:30" x14ac:dyDescent="0.35">
      <c r="A2474" t="s">
        <v>566</v>
      </c>
      <c r="B2474">
        <v>1131</v>
      </c>
      <c r="C2474" t="s">
        <v>5850</v>
      </c>
      <c r="D2474">
        <v>51800</v>
      </c>
      <c r="E2474" t="s">
        <v>5817</v>
      </c>
      <c r="F2474" t="s">
        <v>3812</v>
      </c>
      <c r="H2474">
        <v>1.1000000000000001</v>
      </c>
      <c r="I2474">
        <v>2.6</v>
      </c>
      <c r="K2474" t="s">
        <v>296</v>
      </c>
      <c r="L2474" t="s">
        <v>753</v>
      </c>
      <c r="M2474" t="s">
        <v>398</v>
      </c>
      <c r="N2474" t="s">
        <v>1829</v>
      </c>
      <c r="O2474">
        <v>2</v>
      </c>
      <c r="P2474" t="s">
        <v>306</v>
      </c>
      <c r="Q2474" s="164">
        <v>32883</v>
      </c>
      <c r="R2474" s="164">
        <v>33147</v>
      </c>
      <c r="T2474" t="s">
        <v>1830</v>
      </c>
      <c r="V2474" t="s">
        <v>5818</v>
      </c>
      <c r="W2474" t="s">
        <v>5819</v>
      </c>
      <c r="X2474" t="s">
        <v>5817</v>
      </c>
      <c r="Y2474" t="s">
        <v>5818</v>
      </c>
      <c r="Z2474" t="s">
        <v>5851</v>
      </c>
      <c r="AC2474" t="s">
        <v>366</v>
      </c>
      <c r="AD2474" s="176">
        <v>1.1000000000000001</v>
      </c>
    </row>
    <row r="2475" spans="1:30" x14ac:dyDescent="0.35">
      <c r="A2475" t="s">
        <v>438</v>
      </c>
      <c r="B2475">
        <v>1016</v>
      </c>
      <c r="C2475" t="s">
        <v>5827</v>
      </c>
      <c r="D2475">
        <v>51800</v>
      </c>
      <c r="E2475" t="s">
        <v>5817</v>
      </c>
      <c r="F2475" t="s">
        <v>3812</v>
      </c>
      <c r="H2475">
        <v>1.1000000000000001</v>
      </c>
      <c r="I2475">
        <v>2.6</v>
      </c>
      <c r="K2475" t="s">
        <v>404</v>
      </c>
      <c r="L2475" t="s">
        <v>753</v>
      </c>
      <c r="M2475" t="s">
        <v>398</v>
      </c>
      <c r="N2475" t="s">
        <v>1829</v>
      </c>
      <c r="O2475">
        <v>2</v>
      </c>
      <c r="P2475" t="s">
        <v>306</v>
      </c>
      <c r="Q2475" s="164">
        <v>35804</v>
      </c>
      <c r="R2475" s="164">
        <v>36039</v>
      </c>
      <c r="S2475" s="164">
        <v>36039</v>
      </c>
      <c r="T2475" t="s">
        <v>1830</v>
      </c>
      <c r="V2475" t="s">
        <v>5818</v>
      </c>
      <c r="W2475" t="s">
        <v>5819</v>
      </c>
      <c r="X2475" t="s">
        <v>5817</v>
      </c>
      <c r="Y2475" t="s">
        <v>5818</v>
      </c>
      <c r="Z2475" t="s">
        <v>5852</v>
      </c>
      <c r="AC2475" t="s">
        <v>366</v>
      </c>
      <c r="AD2475" s="176">
        <v>1.1000000000000001</v>
      </c>
    </row>
    <row r="2476" spans="1:30" x14ac:dyDescent="0.35">
      <c r="A2476" t="s">
        <v>438</v>
      </c>
      <c r="B2476">
        <v>1175</v>
      </c>
      <c r="C2476" t="s">
        <v>5850</v>
      </c>
      <c r="D2476">
        <v>51800</v>
      </c>
      <c r="E2476" t="s">
        <v>5817</v>
      </c>
      <c r="F2476" t="s">
        <v>3812</v>
      </c>
      <c r="H2476">
        <v>1.1000000000000001</v>
      </c>
      <c r="I2476">
        <v>2.6</v>
      </c>
      <c r="K2476" t="s">
        <v>404</v>
      </c>
      <c r="L2476" t="s">
        <v>753</v>
      </c>
      <c r="M2476" t="s">
        <v>398</v>
      </c>
      <c r="N2476" t="s">
        <v>1829</v>
      </c>
      <c r="O2476">
        <v>2</v>
      </c>
      <c r="P2476" t="s">
        <v>306</v>
      </c>
      <c r="Q2476" s="164">
        <v>37993</v>
      </c>
      <c r="R2476" s="164">
        <v>38169</v>
      </c>
      <c r="S2476" s="164">
        <v>41883</v>
      </c>
      <c r="T2476" t="s">
        <v>1830</v>
      </c>
      <c r="V2476" t="s">
        <v>5818</v>
      </c>
      <c r="W2476" t="s">
        <v>5819</v>
      </c>
      <c r="X2476" t="s">
        <v>5817</v>
      </c>
      <c r="Y2476" t="s">
        <v>5818</v>
      </c>
      <c r="Z2476" t="s">
        <v>5853</v>
      </c>
      <c r="AC2476" t="s">
        <v>366</v>
      </c>
      <c r="AD2476" s="176">
        <v>1.1000000000000001</v>
      </c>
    </row>
    <row r="2477" spans="1:30" x14ac:dyDescent="0.35">
      <c r="A2477" t="s">
        <v>305</v>
      </c>
      <c r="B2477">
        <v>1297</v>
      </c>
      <c r="C2477" t="s">
        <v>5854</v>
      </c>
      <c r="D2477">
        <v>51802</v>
      </c>
      <c r="E2477" t="s">
        <v>5855</v>
      </c>
      <c r="F2477" t="s">
        <v>3812</v>
      </c>
      <c r="H2477">
        <v>1.1000000000000001</v>
      </c>
      <c r="I2477">
        <v>1.8</v>
      </c>
      <c r="K2477" t="s">
        <v>296</v>
      </c>
      <c r="L2477" t="s">
        <v>753</v>
      </c>
      <c r="M2477" t="s">
        <v>398</v>
      </c>
      <c r="N2477" t="s">
        <v>1829</v>
      </c>
      <c r="O2477">
        <v>2</v>
      </c>
      <c r="P2477" t="s">
        <v>306</v>
      </c>
      <c r="Q2477" s="164">
        <v>41283</v>
      </c>
      <c r="R2477" s="164">
        <v>41518</v>
      </c>
      <c r="T2477" t="s">
        <v>1883</v>
      </c>
      <c r="V2477" t="s">
        <v>5856</v>
      </c>
      <c r="W2477" t="s">
        <v>5857</v>
      </c>
      <c r="X2477" t="s">
        <v>5855</v>
      </c>
      <c r="Y2477" t="s">
        <v>5856</v>
      </c>
      <c r="Z2477" t="s">
        <v>5858</v>
      </c>
      <c r="AC2477" t="s">
        <v>366</v>
      </c>
      <c r="AD2477" s="176">
        <v>1.1000000000000001</v>
      </c>
    </row>
    <row r="2478" spans="1:30" x14ac:dyDescent="0.35">
      <c r="A2478" t="s">
        <v>482</v>
      </c>
      <c r="B2478">
        <v>1137</v>
      </c>
      <c r="C2478" t="s">
        <v>5855</v>
      </c>
      <c r="D2478">
        <v>51802</v>
      </c>
      <c r="E2478" t="s">
        <v>5855</v>
      </c>
      <c r="F2478" t="s">
        <v>3812</v>
      </c>
      <c r="H2478">
        <v>1.1000000000000001</v>
      </c>
      <c r="I2478">
        <v>1.8</v>
      </c>
      <c r="K2478" t="s">
        <v>0</v>
      </c>
      <c r="L2478" t="s">
        <v>753</v>
      </c>
      <c r="M2478" t="s">
        <v>398</v>
      </c>
      <c r="N2478" t="s">
        <v>1829</v>
      </c>
      <c r="O2478">
        <v>2</v>
      </c>
      <c r="P2478" t="s">
        <v>306</v>
      </c>
      <c r="Q2478" s="164">
        <v>35804</v>
      </c>
      <c r="R2478" s="164">
        <v>36039</v>
      </c>
      <c r="T2478" t="s">
        <v>1883</v>
      </c>
      <c r="V2478" t="s">
        <v>5856</v>
      </c>
      <c r="W2478" t="s">
        <v>5857</v>
      </c>
      <c r="X2478" t="s">
        <v>5855</v>
      </c>
      <c r="Y2478" t="s">
        <v>5856</v>
      </c>
      <c r="Z2478" t="s">
        <v>5859</v>
      </c>
      <c r="AC2478" t="s">
        <v>366</v>
      </c>
      <c r="AD2478" s="176">
        <v>1.1000000000000001</v>
      </c>
    </row>
    <row r="2479" spans="1:30" x14ac:dyDescent="0.35">
      <c r="A2479" t="s">
        <v>375</v>
      </c>
      <c r="B2479">
        <v>1190</v>
      </c>
      <c r="C2479" t="s">
        <v>5860</v>
      </c>
      <c r="D2479">
        <v>51802</v>
      </c>
      <c r="E2479" t="s">
        <v>5855</v>
      </c>
      <c r="F2479" t="s">
        <v>3812</v>
      </c>
      <c r="G2479" s="163">
        <v>3650.58</v>
      </c>
      <c r="H2479">
        <v>1.1000000000000001</v>
      </c>
      <c r="I2479">
        <v>1.8</v>
      </c>
      <c r="J2479" t="s">
        <v>295</v>
      </c>
      <c r="K2479" t="s">
        <v>0</v>
      </c>
      <c r="L2479" t="s">
        <v>753</v>
      </c>
      <c r="M2479" t="s">
        <v>398</v>
      </c>
      <c r="N2479" t="s">
        <v>1829</v>
      </c>
      <c r="O2479">
        <v>2</v>
      </c>
      <c r="P2479" t="s">
        <v>1</v>
      </c>
      <c r="Q2479" s="164">
        <v>42616</v>
      </c>
      <c r="R2479" s="164">
        <v>42979</v>
      </c>
      <c r="T2479" t="s">
        <v>1883</v>
      </c>
      <c r="V2479" t="s">
        <v>5856</v>
      </c>
      <c r="W2479" t="s">
        <v>5857</v>
      </c>
      <c r="X2479" t="s">
        <v>5855</v>
      </c>
      <c r="Y2479" t="s">
        <v>5856</v>
      </c>
      <c r="Z2479" t="s">
        <v>5861</v>
      </c>
      <c r="AA2479" t="s">
        <v>1</v>
      </c>
      <c r="AB2479" s="164">
        <v>42527</v>
      </c>
      <c r="AC2479" t="s">
        <v>366</v>
      </c>
      <c r="AD2479" s="176">
        <v>1.1000000000000001</v>
      </c>
    </row>
    <row r="2480" spans="1:30" x14ac:dyDescent="0.35">
      <c r="A2480" t="s">
        <v>403</v>
      </c>
      <c r="B2480">
        <v>1164</v>
      </c>
      <c r="C2480" t="s">
        <v>5816</v>
      </c>
      <c r="D2480">
        <v>51802</v>
      </c>
      <c r="E2480" t="s">
        <v>5855</v>
      </c>
      <c r="F2480" t="s">
        <v>3812</v>
      </c>
      <c r="H2480">
        <v>1.1000000000000001</v>
      </c>
      <c r="I2480">
        <v>1.8</v>
      </c>
      <c r="K2480" t="s">
        <v>296</v>
      </c>
      <c r="L2480" t="s">
        <v>753</v>
      </c>
      <c r="M2480" t="s">
        <v>398</v>
      </c>
      <c r="N2480" t="s">
        <v>1829</v>
      </c>
      <c r="O2480">
        <v>2</v>
      </c>
      <c r="P2480" t="s">
        <v>306</v>
      </c>
      <c r="Q2480" t="s">
        <v>958</v>
      </c>
      <c r="R2480" s="164">
        <v>41883</v>
      </c>
      <c r="T2480" t="s">
        <v>1883</v>
      </c>
      <c r="V2480" t="s">
        <v>5856</v>
      </c>
      <c r="W2480" t="s">
        <v>5857</v>
      </c>
      <c r="X2480" t="s">
        <v>5855</v>
      </c>
      <c r="Y2480" t="s">
        <v>5856</v>
      </c>
      <c r="Z2480" t="s">
        <v>5862</v>
      </c>
      <c r="AC2480" t="s">
        <v>366</v>
      </c>
      <c r="AD2480" s="176">
        <v>1.1000000000000001</v>
      </c>
    </row>
    <row r="2481" spans="1:31" x14ac:dyDescent="0.35">
      <c r="A2481" t="s">
        <v>711</v>
      </c>
      <c r="B2481">
        <v>1220</v>
      </c>
      <c r="C2481" t="s">
        <v>5850</v>
      </c>
      <c r="D2481">
        <v>51802</v>
      </c>
      <c r="E2481" t="s">
        <v>5855</v>
      </c>
      <c r="F2481" t="s">
        <v>3812</v>
      </c>
      <c r="H2481">
        <v>1.1000000000000001</v>
      </c>
      <c r="I2481">
        <v>1.8</v>
      </c>
      <c r="K2481" t="s">
        <v>296</v>
      </c>
      <c r="L2481" t="s">
        <v>753</v>
      </c>
      <c r="M2481" t="s">
        <v>398</v>
      </c>
      <c r="N2481" t="s">
        <v>1829</v>
      </c>
      <c r="O2481">
        <v>2</v>
      </c>
      <c r="P2481" t="s">
        <v>306</v>
      </c>
      <c r="Q2481" s="164">
        <v>39091</v>
      </c>
      <c r="R2481" s="164">
        <v>39326</v>
      </c>
      <c r="T2481" t="s">
        <v>1883</v>
      </c>
      <c r="V2481" t="s">
        <v>5856</v>
      </c>
      <c r="W2481" t="s">
        <v>5857</v>
      </c>
      <c r="X2481" t="s">
        <v>5855</v>
      </c>
      <c r="Y2481" t="s">
        <v>5856</v>
      </c>
      <c r="Z2481" t="s">
        <v>5863</v>
      </c>
      <c r="AC2481" t="s">
        <v>366</v>
      </c>
      <c r="AD2481" s="176">
        <v>1.1000000000000001</v>
      </c>
    </row>
    <row r="2482" spans="1:31" x14ac:dyDescent="0.35">
      <c r="A2482" t="s">
        <v>566</v>
      </c>
      <c r="B2482">
        <v>1274</v>
      </c>
      <c r="C2482" t="s">
        <v>5864</v>
      </c>
      <c r="D2482">
        <v>51802</v>
      </c>
      <c r="E2482" t="s">
        <v>5855</v>
      </c>
      <c r="F2482" t="s">
        <v>3812</v>
      </c>
      <c r="H2482">
        <v>1.1000000000000001</v>
      </c>
      <c r="I2482">
        <v>1.8</v>
      </c>
      <c r="K2482" t="s">
        <v>0</v>
      </c>
      <c r="L2482" t="s">
        <v>640</v>
      </c>
      <c r="M2482" t="s">
        <v>398</v>
      </c>
      <c r="N2482" t="s">
        <v>1829</v>
      </c>
      <c r="O2482">
        <v>2</v>
      </c>
      <c r="P2482" t="s">
        <v>306</v>
      </c>
      <c r="Q2482" t="s">
        <v>1665</v>
      </c>
      <c r="R2482" s="164">
        <v>41883</v>
      </c>
      <c r="T2482" t="s">
        <v>1883</v>
      </c>
      <c r="V2482" t="s">
        <v>5856</v>
      </c>
      <c r="W2482" t="s">
        <v>5857</v>
      </c>
      <c r="X2482" t="s">
        <v>5855</v>
      </c>
      <c r="Y2482" t="s">
        <v>5856</v>
      </c>
      <c r="Z2482" t="s">
        <v>5865</v>
      </c>
      <c r="AC2482" t="s">
        <v>366</v>
      </c>
      <c r="AD2482" s="176">
        <v>1.1000000000000001</v>
      </c>
    </row>
    <row r="2483" spans="1:31" x14ac:dyDescent="0.35">
      <c r="A2483" t="s">
        <v>317</v>
      </c>
      <c r="B2483">
        <v>1035</v>
      </c>
      <c r="C2483" t="s">
        <v>5866</v>
      </c>
      <c r="D2483">
        <v>51803</v>
      </c>
      <c r="E2483" t="s">
        <v>1887</v>
      </c>
      <c r="F2483" t="s">
        <v>3812</v>
      </c>
      <c r="H2483" s="174">
        <f t="shared" ref="H2483:H2484" si="83">AD2483</f>
        <v>1.2</v>
      </c>
      <c r="I2483">
        <v>2.2999999999999998</v>
      </c>
      <c r="K2483" t="s">
        <v>404</v>
      </c>
      <c r="L2483" t="s">
        <v>410</v>
      </c>
      <c r="M2483" t="s">
        <v>398</v>
      </c>
      <c r="N2483" t="s">
        <v>1888</v>
      </c>
      <c r="O2483">
        <v>2</v>
      </c>
      <c r="P2483" t="s">
        <v>306</v>
      </c>
      <c r="Q2483" s="164">
        <v>35804</v>
      </c>
      <c r="R2483" s="164">
        <v>36039</v>
      </c>
      <c r="S2483" s="164">
        <v>36039</v>
      </c>
      <c r="T2483" t="s">
        <v>1889</v>
      </c>
      <c r="V2483" t="s">
        <v>5867</v>
      </c>
      <c r="W2483" t="s">
        <v>5868</v>
      </c>
      <c r="X2483" t="s">
        <v>5869</v>
      </c>
      <c r="Y2483" t="s">
        <v>5870</v>
      </c>
      <c r="Z2483" t="s">
        <v>5871</v>
      </c>
      <c r="AC2483" t="s">
        <v>366</v>
      </c>
      <c r="AD2483" s="176">
        <v>1.2</v>
      </c>
      <c r="AE2483" s="177" t="s">
        <v>16954</v>
      </c>
    </row>
    <row r="2484" spans="1:31" x14ac:dyDescent="0.35">
      <c r="A2484" t="s">
        <v>432</v>
      </c>
      <c r="B2484">
        <v>1075</v>
      </c>
      <c r="C2484" t="s">
        <v>1887</v>
      </c>
      <c r="D2484">
        <v>51803</v>
      </c>
      <c r="E2484" t="s">
        <v>1887</v>
      </c>
      <c r="F2484" t="s">
        <v>3812</v>
      </c>
      <c r="H2484" s="174">
        <f t="shared" si="83"/>
        <v>1.2</v>
      </c>
      <c r="I2484">
        <v>2.2999999999999998</v>
      </c>
      <c r="K2484" t="s">
        <v>404</v>
      </c>
      <c r="L2484" t="s">
        <v>753</v>
      </c>
      <c r="M2484" t="s">
        <v>398</v>
      </c>
      <c r="N2484" t="s">
        <v>1888</v>
      </c>
      <c r="O2484">
        <v>2</v>
      </c>
      <c r="P2484" t="s">
        <v>306</v>
      </c>
      <c r="Q2484" s="164">
        <v>29039</v>
      </c>
      <c r="R2484" s="164">
        <v>28921</v>
      </c>
      <c r="S2484" s="164">
        <v>38231</v>
      </c>
      <c r="T2484" t="s">
        <v>1889</v>
      </c>
      <c r="V2484" t="s">
        <v>5867</v>
      </c>
      <c r="W2484" t="s">
        <v>5868</v>
      </c>
      <c r="X2484" t="s">
        <v>5869</v>
      </c>
      <c r="Y2484" t="s">
        <v>5870</v>
      </c>
      <c r="Z2484" t="s">
        <v>5872</v>
      </c>
      <c r="AC2484" t="s">
        <v>366</v>
      </c>
      <c r="AD2484" s="176">
        <v>1.2</v>
      </c>
      <c r="AE2484" s="177" t="s">
        <v>16954</v>
      </c>
    </row>
    <row r="2485" spans="1:31" x14ac:dyDescent="0.35">
      <c r="A2485" t="s">
        <v>432</v>
      </c>
      <c r="B2485">
        <v>1210</v>
      </c>
      <c r="C2485" t="s">
        <v>5873</v>
      </c>
      <c r="D2485">
        <v>51806</v>
      </c>
      <c r="E2485" t="s">
        <v>5873</v>
      </c>
      <c r="F2485" t="s">
        <v>3812</v>
      </c>
      <c r="H2485">
        <v>1.2</v>
      </c>
      <c r="I2485">
        <v>2.5</v>
      </c>
      <c r="K2485" t="s">
        <v>296</v>
      </c>
      <c r="L2485" t="s">
        <v>753</v>
      </c>
      <c r="M2485" t="s">
        <v>398</v>
      </c>
      <c r="N2485" t="s">
        <v>1888</v>
      </c>
      <c r="O2485">
        <v>2</v>
      </c>
      <c r="P2485" t="s">
        <v>306</v>
      </c>
      <c r="Q2485" t="s">
        <v>1907</v>
      </c>
      <c r="R2485" s="164">
        <v>37500</v>
      </c>
      <c r="T2485" t="s">
        <v>1908</v>
      </c>
      <c r="V2485" t="s">
        <v>5874</v>
      </c>
      <c r="W2485" t="s">
        <v>5875</v>
      </c>
      <c r="X2485" t="s">
        <v>5873</v>
      </c>
      <c r="Y2485" t="s">
        <v>5874</v>
      </c>
      <c r="Z2485" t="s">
        <v>5876</v>
      </c>
      <c r="AC2485" t="s">
        <v>366</v>
      </c>
      <c r="AD2485" s="176">
        <v>1.2</v>
      </c>
    </row>
    <row r="2486" spans="1:31" x14ac:dyDescent="0.35">
      <c r="A2486" t="s">
        <v>482</v>
      </c>
      <c r="B2486">
        <v>1118</v>
      </c>
      <c r="C2486" t="s">
        <v>5877</v>
      </c>
      <c r="D2486">
        <v>51807</v>
      </c>
      <c r="E2486" t="s">
        <v>5878</v>
      </c>
      <c r="F2486" t="s">
        <v>3812</v>
      </c>
      <c r="H2486">
        <v>1.2</v>
      </c>
      <c r="I2486">
        <v>2</v>
      </c>
      <c r="K2486" t="s">
        <v>0</v>
      </c>
      <c r="L2486" t="s">
        <v>753</v>
      </c>
      <c r="M2486" t="s">
        <v>398</v>
      </c>
      <c r="N2486" t="s">
        <v>1888</v>
      </c>
      <c r="O2486">
        <v>2</v>
      </c>
      <c r="P2486" t="s">
        <v>306</v>
      </c>
      <c r="Q2486" s="164">
        <v>34708</v>
      </c>
      <c r="R2486" s="164">
        <v>34943</v>
      </c>
      <c r="T2486" t="s">
        <v>1915</v>
      </c>
      <c r="V2486" t="s">
        <v>5879</v>
      </c>
      <c r="W2486" t="s">
        <v>5880</v>
      </c>
      <c r="X2486" t="s">
        <v>5878</v>
      </c>
      <c r="Y2486" t="s">
        <v>5879</v>
      </c>
      <c r="Z2486" t="s">
        <v>5881</v>
      </c>
      <c r="AC2486" t="s">
        <v>366</v>
      </c>
      <c r="AD2486" s="176">
        <v>1.2</v>
      </c>
    </row>
    <row r="2487" spans="1:31" x14ac:dyDescent="0.35">
      <c r="A2487" t="s">
        <v>482</v>
      </c>
      <c r="B2487">
        <v>1296</v>
      </c>
      <c r="C2487" t="s">
        <v>5882</v>
      </c>
      <c r="D2487">
        <v>51807</v>
      </c>
      <c r="E2487" t="s">
        <v>5878</v>
      </c>
      <c r="F2487" t="s">
        <v>3812</v>
      </c>
      <c r="G2487" s="163">
        <v>2720.52</v>
      </c>
      <c r="H2487">
        <v>1.2</v>
      </c>
      <c r="I2487">
        <v>2</v>
      </c>
      <c r="J2487" t="s">
        <v>1</v>
      </c>
      <c r="K2487" t="s">
        <v>296</v>
      </c>
      <c r="L2487" t="s">
        <v>753</v>
      </c>
      <c r="M2487" t="s">
        <v>398</v>
      </c>
      <c r="N2487" t="s">
        <v>1888</v>
      </c>
      <c r="O2487">
        <v>2</v>
      </c>
      <c r="P2487" t="s">
        <v>306</v>
      </c>
      <c r="Q2487" s="164">
        <v>44867</v>
      </c>
      <c r="R2487" s="164">
        <v>45170</v>
      </c>
      <c r="T2487" t="s">
        <v>1915</v>
      </c>
      <c r="V2487" t="s">
        <v>5879</v>
      </c>
      <c r="W2487" t="s">
        <v>5880</v>
      </c>
      <c r="X2487" t="s">
        <v>5878</v>
      </c>
      <c r="Y2487" t="s">
        <v>5879</v>
      </c>
      <c r="Z2487" t="s">
        <v>5883</v>
      </c>
      <c r="AA2487" t="s">
        <v>1</v>
      </c>
      <c r="AB2487" s="164">
        <v>44655</v>
      </c>
      <c r="AC2487" t="s">
        <v>366</v>
      </c>
      <c r="AD2487" s="176">
        <v>1.2</v>
      </c>
    </row>
    <row r="2488" spans="1:31" x14ac:dyDescent="0.35">
      <c r="A2488" t="s">
        <v>432</v>
      </c>
      <c r="B2488">
        <v>1040</v>
      </c>
      <c r="C2488" t="s">
        <v>5884</v>
      </c>
      <c r="D2488">
        <v>51807</v>
      </c>
      <c r="E2488" t="s">
        <v>5878</v>
      </c>
      <c r="F2488" t="s">
        <v>3812</v>
      </c>
      <c r="H2488">
        <v>1.2</v>
      </c>
      <c r="I2488">
        <v>2</v>
      </c>
      <c r="K2488" t="s">
        <v>404</v>
      </c>
      <c r="L2488" t="s">
        <v>410</v>
      </c>
      <c r="M2488" t="s">
        <v>398</v>
      </c>
      <c r="N2488" t="s">
        <v>1888</v>
      </c>
      <c r="O2488">
        <v>2</v>
      </c>
      <c r="P2488" t="s">
        <v>306</v>
      </c>
      <c r="Q2488" t="s">
        <v>5885</v>
      </c>
      <c r="R2488" s="164">
        <v>32689</v>
      </c>
      <c r="S2488" s="164">
        <v>32689</v>
      </c>
      <c r="T2488" t="s">
        <v>1915</v>
      </c>
      <c r="V2488" t="s">
        <v>5879</v>
      </c>
      <c r="W2488" t="s">
        <v>5880</v>
      </c>
      <c r="X2488" t="s">
        <v>5878</v>
      </c>
      <c r="Y2488" t="s">
        <v>5879</v>
      </c>
      <c r="Z2488" t="s">
        <v>5886</v>
      </c>
      <c r="AC2488" t="s">
        <v>366</v>
      </c>
      <c r="AD2488" s="176">
        <v>1.2</v>
      </c>
    </row>
    <row r="2489" spans="1:31" x14ac:dyDescent="0.35">
      <c r="A2489" t="s">
        <v>317</v>
      </c>
      <c r="B2489">
        <v>1249</v>
      </c>
      <c r="C2489" t="s">
        <v>5887</v>
      </c>
      <c r="D2489">
        <v>51814</v>
      </c>
      <c r="E2489" t="s">
        <v>5888</v>
      </c>
      <c r="F2489" t="s">
        <v>3812</v>
      </c>
      <c r="G2489" s="163">
        <v>2720.24</v>
      </c>
      <c r="H2489">
        <v>1.1000000000000001</v>
      </c>
      <c r="I2489">
        <v>2</v>
      </c>
      <c r="J2489" t="s">
        <v>1</v>
      </c>
      <c r="K2489" t="s">
        <v>296</v>
      </c>
      <c r="L2489" t="s">
        <v>753</v>
      </c>
      <c r="M2489" t="s">
        <v>398</v>
      </c>
      <c r="N2489" t="s">
        <v>1829</v>
      </c>
      <c r="O2489">
        <v>2</v>
      </c>
      <c r="P2489" t="s">
        <v>306</v>
      </c>
      <c r="Q2489" t="s">
        <v>5889</v>
      </c>
      <c r="R2489" s="164">
        <v>44075</v>
      </c>
      <c r="T2489" t="s">
        <v>1933</v>
      </c>
      <c r="V2489" t="s">
        <v>5890</v>
      </c>
      <c r="W2489" t="s">
        <v>5891</v>
      </c>
      <c r="X2489" t="s">
        <v>5888</v>
      </c>
      <c r="Y2489" t="s">
        <v>5890</v>
      </c>
      <c r="Z2489" t="s">
        <v>5892</v>
      </c>
      <c r="AA2489" t="s">
        <v>1</v>
      </c>
      <c r="AB2489" s="164">
        <v>43769</v>
      </c>
      <c r="AC2489" t="s">
        <v>366</v>
      </c>
      <c r="AD2489" s="176">
        <v>1.1000000000000001</v>
      </c>
    </row>
    <row r="2490" spans="1:31" x14ac:dyDescent="0.35">
      <c r="A2490" t="s">
        <v>408</v>
      </c>
      <c r="B2490">
        <v>1297</v>
      </c>
      <c r="C2490" t="s">
        <v>5887</v>
      </c>
      <c r="D2490">
        <v>51814</v>
      </c>
      <c r="E2490" t="s">
        <v>5888</v>
      </c>
      <c r="F2490" t="s">
        <v>3812</v>
      </c>
      <c r="H2490">
        <v>1.1000000000000001</v>
      </c>
      <c r="I2490">
        <v>2</v>
      </c>
      <c r="K2490" t="s">
        <v>296</v>
      </c>
      <c r="L2490" t="s">
        <v>753</v>
      </c>
      <c r="M2490" t="s">
        <v>398</v>
      </c>
      <c r="N2490" t="s">
        <v>1829</v>
      </c>
      <c r="O2490">
        <v>2</v>
      </c>
      <c r="P2490" t="s">
        <v>306</v>
      </c>
      <c r="Q2490" t="s">
        <v>885</v>
      </c>
      <c r="R2490" s="164">
        <v>42248</v>
      </c>
      <c r="T2490" t="s">
        <v>1933</v>
      </c>
      <c r="V2490" t="s">
        <v>5890</v>
      </c>
      <c r="W2490" t="s">
        <v>5891</v>
      </c>
      <c r="X2490" t="s">
        <v>5888</v>
      </c>
      <c r="Y2490" t="s">
        <v>5890</v>
      </c>
      <c r="Z2490" t="s">
        <v>5893</v>
      </c>
      <c r="AC2490" t="s">
        <v>366</v>
      </c>
      <c r="AD2490" s="176">
        <v>1.1000000000000001</v>
      </c>
    </row>
    <row r="2491" spans="1:31" x14ac:dyDescent="0.35">
      <c r="A2491" t="s">
        <v>584</v>
      </c>
      <c r="B2491">
        <v>1295</v>
      </c>
      <c r="C2491" t="s">
        <v>5888</v>
      </c>
      <c r="D2491">
        <v>51814</v>
      </c>
      <c r="E2491" t="s">
        <v>5888</v>
      </c>
      <c r="F2491" t="s">
        <v>3812</v>
      </c>
      <c r="H2491">
        <v>1.1000000000000001</v>
      </c>
      <c r="I2491">
        <v>2</v>
      </c>
      <c r="K2491" t="s">
        <v>296</v>
      </c>
      <c r="L2491" t="s">
        <v>753</v>
      </c>
      <c r="M2491" t="s">
        <v>398</v>
      </c>
      <c r="N2491" t="s">
        <v>1829</v>
      </c>
      <c r="O2491">
        <v>2</v>
      </c>
      <c r="P2491" t="s">
        <v>306</v>
      </c>
      <c r="Q2491" t="s">
        <v>5894</v>
      </c>
      <c r="R2491" s="164">
        <v>38596</v>
      </c>
      <c r="T2491" t="s">
        <v>1933</v>
      </c>
      <c r="V2491" t="s">
        <v>5890</v>
      </c>
      <c r="W2491" t="s">
        <v>5891</v>
      </c>
      <c r="X2491" t="s">
        <v>5888</v>
      </c>
      <c r="Y2491" t="s">
        <v>5890</v>
      </c>
      <c r="Z2491" t="s">
        <v>5895</v>
      </c>
      <c r="AC2491" t="s">
        <v>366</v>
      </c>
      <c r="AD2491" s="176">
        <v>1.1000000000000001</v>
      </c>
    </row>
    <row r="2492" spans="1:31" x14ac:dyDescent="0.35">
      <c r="A2492" t="s">
        <v>375</v>
      </c>
      <c r="B2492">
        <v>1217</v>
      </c>
      <c r="C2492" t="s">
        <v>5896</v>
      </c>
      <c r="D2492">
        <v>51814</v>
      </c>
      <c r="E2492" t="s">
        <v>5888</v>
      </c>
      <c r="F2492" t="s">
        <v>3812</v>
      </c>
      <c r="G2492" s="163">
        <v>5623</v>
      </c>
      <c r="H2492">
        <v>1.1000000000000001</v>
      </c>
      <c r="I2492">
        <v>2</v>
      </c>
      <c r="J2492" t="s">
        <v>295</v>
      </c>
      <c r="K2492" t="s">
        <v>296</v>
      </c>
      <c r="L2492" t="s">
        <v>753</v>
      </c>
      <c r="M2492" t="s">
        <v>398</v>
      </c>
      <c r="N2492" t="s">
        <v>1829</v>
      </c>
      <c r="O2492">
        <v>2</v>
      </c>
      <c r="P2492" t="s">
        <v>1</v>
      </c>
      <c r="Q2492" t="s">
        <v>1932</v>
      </c>
      <c r="R2492" s="164">
        <v>45170</v>
      </c>
      <c r="T2492" t="s">
        <v>1933</v>
      </c>
      <c r="V2492" t="s">
        <v>5890</v>
      </c>
      <c r="W2492" t="s">
        <v>5891</v>
      </c>
      <c r="X2492" t="s">
        <v>5888</v>
      </c>
      <c r="Y2492" t="s">
        <v>5890</v>
      </c>
      <c r="Z2492" t="s">
        <v>5897</v>
      </c>
      <c r="AA2492" t="s">
        <v>1</v>
      </c>
      <c r="AB2492" s="164">
        <v>45036</v>
      </c>
      <c r="AC2492" t="s">
        <v>366</v>
      </c>
      <c r="AD2492" s="176">
        <v>1.1000000000000001</v>
      </c>
    </row>
    <row r="2493" spans="1:31" x14ac:dyDescent="0.35">
      <c r="A2493" t="s">
        <v>314</v>
      </c>
      <c r="B2493">
        <v>1350</v>
      </c>
      <c r="C2493" t="s">
        <v>5898</v>
      </c>
      <c r="D2493">
        <v>51814</v>
      </c>
      <c r="E2493" t="s">
        <v>5888</v>
      </c>
      <c r="F2493" t="s">
        <v>3812</v>
      </c>
      <c r="G2493" s="163">
        <v>5622</v>
      </c>
      <c r="H2493">
        <v>1.1000000000000001</v>
      </c>
      <c r="I2493">
        <v>2</v>
      </c>
      <c r="J2493" t="s">
        <v>295</v>
      </c>
      <c r="K2493" t="s">
        <v>296</v>
      </c>
      <c r="L2493" t="s">
        <v>753</v>
      </c>
      <c r="M2493" t="s">
        <v>398</v>
      </c>
      <c r="N2493" t="s">
        <v>1829</v>
      </c>
      <c r="O2493">
        <v>2</v>
      </c>
      <c r="P2493" t="s">
        <v>306</v>
      </c>
      <c r="Q2493" t="s">
        <v>5899</v>
      </c>
      <c r="R2493" s="164">
        <v>45536</v>
      </c>
      <c r="T2493" t="s">
        <v>1933</v>
      </c>
      <c r="V2493" t="s">
        <v>5890</v>
      </c>
      <c r="W2493" t="s">
        <v>5891</v>
      </c>
      <c r="X2493" t="s">
        <v>5888</v>
      </c>
      <c r="Y2493" t="s">
        <v>5890</v>
      </c>
      <c r="Z2493" t="s">
        <v>5900</v>
      </c>
      <c r="AA2493" t="s">
        <v>1</v>
      </c>
      <c r="AB2493" s="164">
        <v>45267</v>
      </c>
      <c r="AC2493" t="s">
        <v>366</v>
      </c>
      <c r="AD2493" s="176">
        <v>1.1000000000000001</v>
      </c>
    </row>
    <row r="2494" spans="1:31" x14ac:dyDescent="0.35">
      <c r="A2494" t="s">
        <v>375</v>
      </c>
      <c r="B2494">
        <v>1085</v>
      </c>
      <c r="C2494" t="s">
        <v>5901</v>
      </c>
      <c r="D2494">
        <v>51817</v>
      </c>
      <c r="E2494" t="s">
        <v>5902</v>
      </c>
      <c r="F2494" t="s">
        <v>3812</v>
      </c>
      <c r="H2494" s="174">
        <f t="shared" ref="H2494:H2495" si="84">AD2494</f>
        <v>1.1000000000000001</v>
      </c>
      <c r="I2494">
        <v>2.2000000000000002</v>
      </c>
      <c r="K2494" t="s">
        <v>404</v>
      </c>
      <c r="L2494" t="s">
        <v>753</v>
      </c>
      <c r="M2494" t="s">
        <v>398</v>
      </c>
      <c r="N2494" t="s">
        <v>641</v>
      </c>
      <c r="O2494">
        <v>2</v>
      </c>
      <c r="P2494" t="s">
        <v>1</v>
      </c>
      <c r="Q2494" s="164">
        <v>33978</v>
      </c>
      <c r="R2494" s="164">
        <v>34213</v>
      </c>
      <c r="S2494" s="164">
        <v>38231</v>
      </c>
      <c r="T2494" t="s">
        <v>5903</v>
      </c>
      <c r="V2494" t="s">
        <v>5901</v>
      </c>
      <c r="W2494" t="s">
        <v>5904</v>
      </c>
      <c r="X2494" t="s">
        <v>5902</v>
      </c>
      <c r="Y2494" t="s">
        <v>5901</v>
      </c>
      <c r="Z2494" t="s">
        <v>5905</v>
      </c>
      <c r="AC2494" t="s">
        <v>338</v>
      </c>
      <c r="AD2494" s="176">
        <v>1.1000000000000001</v>
      </c>
      <c r="AE2494" s="177" t="s">
        <v>16954</v>
      </c>
    </row>
    <row r="2495" spans="1:31" x14ac:dyDescent="0.35">
      <c r="A2495" t="s">
        <v>584</v>
      </c>
      <c r="B2495">
        <v>1289</v>
      </c>
      <c r="C2495" t="s">
        <v>5906</v>
      </c>
      <c r="D2495">
        <v>51818</v>
      </c>
      <c r="E2495" t="s">
        <v>5906</v>
      </c>
      <c r="F2495" t="s">
        <v>3812</v>
      </c>
      <c r="H2495" s="174">
        <f t="shared" si="84"/>
        <v>1.1000000000000001</v>
      </c>
      <c r="I2495">
        <v>1.9</v>
      </c>
      <c r="K2495" t="s">
        <v>404</v>
      </c>
      <c r="L2495" t="s">
        <v>753</v>
      </c>
      <c r="M2495" t="s">
        <v>398</v>
      </c>
      <c r="N2495" t="s">
        <v>641</v>
      </c>
      <c r="O2495">
        <v>2</v>
      </c>
      <c r="P2495" t="s">
        <v>306</v>
      </c>
      <c r="Q2495" s="164">
        <v>37995</v>
      </c>
      <c r="R2495" s="164">
        <v>38231</v>
      </c>
      <c r="S2495" s="164">
        <v>41518</v>
      </c>
      <c r="T2495" t="s">
        <v>5907</v>
      </c>
      <c r="V2495" t="s">
        <v>5908</v>
      </c>
      <c r="W2495" t="s">
        <v>5909</v>
      </c>
      <c r="X2495" t="s">
        <v>5906</v>
      </c>
      <c r="Y2495" t="s">
        <v>5908</v>
      </c>
      <c r="Z2495" t="s">
        <v>5910</v>
      </c>
      <c r="AC2495" t="s">
        <v>341</v>
      </c>
      <c r="AD2495" s="176">
        <v>1.1000000000000001</v>
      </c>
      <c r="AE2495" s="177" t="s">
        <v>16954</v>
      </c>
    </row>
    <row r="2496" spans="1:31" x14ac:dyDescent="0.35">
      <c r="A2496" t="s">
        <v>454</v>
      </c>
      <c r="B2496">
        <v>1028</v>
      </c>
      <c r="C2496" t="s">
        <v>5911</v>
      </c>
      <c r="D2496">
        <v>51820</v>
      </c>
      <c r="E2496" t="s">
        <v>5912</v>
      </c>
      <c r="F2496" t="s">
        <v>3812</v>
      </c>
      <c r="H2496">
        <v>1.1000000000000001</v>
      </c>
      <c r="I2496">
        <v>2.1</v>
      </c>
      <c r="K2496" t="s">
        <v>404</v>
      </c>
      <c r="L2496" t="s">
        <v>410</v>
      </c>
      <c r="M2496" t="s">
        <v>398</v>
      </c>
      <c r="N2496" t="s">
        <v>1939</v>
      </c>
      <c r="O2496">
        <v>2</v>
      </c>
      <c r="P2496" t="s">
        <v>306</v>
      </c>
      <c r="Q2496" s="164">
        <v>32143</v>
      </c>
      <c r="R2496" s="164">
        <v>32143</v>
      </c>
      <c r="S2496" s="164">
        <v>32143</v>
      </c>
      <c r="T2496" t="s">
        <v>1946</v>
      </c>
      <c r="V2496" t="s">
        <v>5913</v>
      </c>
      <c r="W2496" t="s">
        <v>5914</v>
      </c>
      <c r="X2496" t="s">
        <v>5912</v>
      </c>
      <c r="Y2496" t="s">
        <v>5913</v>
      </c>
      <c r="Z2496" t="s">
        <v>5915</v>
      </c>
      <c r="AC2496" t="s">
        <v>366</v>
      </c>
      <c r="AD2496" s="176">
        <v>1.1000000000000001</v>
      </c>
    </row>
    <row r="2497" spans="1:30" x14ac:dyDescent="0.35">
      <c r="A2497" t="s">
        <v>454</v>
      </c>
      <c r="B2497">
        <v>1132</v>
      </c>
      <c r="C2497" t="s">
        <v>5911</v>
      </c>
      <c r="D2497">
        <v>51820</v>
      </c>
      <c r="E2497" t="s">
        <v>5912</v>
      </c>
      <c r="F2497" t="s">
        <v>3812</v>
      </c>
      <c r="H2497">
        <v>1.1000000000000001</v>
      </c>
      <c r="I2497">
        <v>2.1</v>
      </c>
      <c r="K2497" t="s">
        <v>404</v>
      </c>
      <c r="L2497" t="s">
        <v>410</v>
      </c>
      <c r="M2497" t="s">
        <v>398</v>
      </c>
      <c r="N2497" t="s">
        <v>1939</v>
      </c>
      <c r="O2497">
        <v>2</v>
      </c>
      <c r="P2497" t="s">
        <v>1</v>
      </c>
      <c r="Q2497" s="164">
        <v>31786</v>
      </c>
      <c r="R2497" s="164">
        <v>32021</v>
      </c>
      <c r="S2497" s="164">
        <v>32021</v>
      </c>
      <c r="T2497" t="s">
        <v>1946</v>
      </c>
      <c r="V2497" t="s">
        <v>5913</v>
      </c>
      <c r="W2497" t="s">
        <v>5914</v>
      </c>
      <c r="X2497" t="s">
        <v>5912</v>
      </c>
      <c r="Y2497" t="s">
        <v>5913</v>
      </c>
      <c r="Z2497" t="s">
        <v>5916</v>
      </c>
      <c r="AC2497" t="s">
        <v>366</v>
      </c>
      <c r="AD2497" s="176">
        <v>1.1000000000000001</v>
      </c>
    </row>
    <row r="2498" spans="1:30" x14ac:dyDescent="0.35">
      <c r="A2498" t="s">
        <v>454</v>
      </c>
      <c r="B2498">
        <v>1232</v>
      </c>
      <c r="C2498" t="s">
        <v>5912</v>
      </c>
      <c r="D2498">
        <v>51820</v>
      </c>
      <c r="E2498" t="s">
        <v>5912</v>
      </c>
      <c r="F2498" t="s">
        <v>3812</v>
      </c>
      <c r="H2498">
        <v>1.1000000000000001</v>
      </c>
      <c r="I2498">
        <v>2.1</v>
      </c>
      <c r="K2498" t="s">
        <v>404</v>
      </c>
      <c r="L2498" t="s">
        <v>753</v>
      </c>
      <c r="M2498" t="s">
        <v>398</v>
      </c>
      <c r="N2498" t="s">
        <v>1939</v>
      </c>
      <c r="O2498">
        <v>2</v>
      </c>
      <c r="P2498" t="s">
        <v>306</v>
      </c>
      <c r="Q2498" s="164">
        <v>31056</v>
      </c>
      <c r="R2498" s="164">
        <v>31291</v>
      </c>
      <c r="S2498" s="164">
        <v>36646</v>
      </c>
      <c r="T2498" t="s">
        <v>1946</v>
      </c>
      <c r="V2498" t="s">
        <v>5913</v>
      </c>
      <c r="W2498" t="s">
        <v>5914</v>
      </c>
      <c r="X2498" t="s">
        <v>5912</v>
      </c>
      <c r="Y2498" t="s">
        <v>5913</v>
      </c>
      <c r="Z2498" t="s">
        <v>5917</v>
      </c>
      <c r="AC2498" t="s">
        <v>366</v>
      </c>
      <c r="AD2498" s="176">
        <v>1.1000000000000001</v>
      </c>
    </row>
    <row r="2499" spans="1:30" x14ac:dyDescent="0.35">
      <c r="A2499" t="s">
        <v>454</v>
      </c>
      <c r="B2499">
        <v>1233</v>
      </c>
      <c r="C2499" t="s">
        <v>5918</v>
      </c>
      <c r="D2499">
        <v>51820</v>
      </c>
      <c r="E2499" t="s">
        <v>5912</v>
      </c>
      <c r="F2499" t="s">
        <v>3812</v>
      </c>
      <c r="H2499">
        <v>1.1000000000000001</v>
      </c>
      <c r="I2499">
        <v>2.1</v>
      </c>
      <c r="K2499" t="s">
        <v>295</v>
      </c>
      <c r="L2499" t="s">
        <v>753</v>
      </c>
      <c r="M2499" t="s">
        <v>398</v>
      </c>
      <c r="N2499" t="s">
        <v>1939</v>
      </c>
      <c r="O2499">
        <v>2</v>
      </c>
      <c r="P2499" t="s">
        <v>1</v>
      </c>
      <c r="Q2499" s="164">
        <v>31056</v>
      </c>
      <c r="R2499" s="164">
        <v>31291</v>
      </c>
      <c r="S2499" s="164">
        <v>33117</v>
      </c>
      <c r="T2499" t="s">
        <v>1946</v>
      </c>
      <c r="V2499" t="s">
        <v>5913</v>
      </c>
      <c r="W2499" t="s">
        <v>5914</v>
      </c>
      <c r="X2499" t="s">
        <v>5912</v>
      </c>
      <c r="Y2499" t="s">
        <v>5913</v>
      </c>
      <c r="Z2499" t="s">
        <v>5919</v>
      </c>
      <c r="AC2499" t="s">
        <v>366</v>
      </c>
      <c r="AD2499" s="176">
        <v>1.1000000000000001</v>
      </c>
    </row>
    <row r="2500" spans="1:30" x14ac:dyDescent="0.35">
      <c r="A2500" t="s">
        <v>317</v>
      </c>
      <c r="B2500">
        <v>1018</v>
      </c>
      <c r="C2500" t="s">
        <v>5912</v>
      </c>
      <c r="D2500">
        <v>51820</v>
      </c>
      <c r="E2500" t="s">
        <v>5912</v>
      </c>
      <c r="F2500" t="s">
        <v>3812</v>
      </c>
      <c r="H2500">
        <v>1.1000000000000001</v>
      </c>
      <c r="I2500">
        <v>2.1</v>
      </c>
      <c r="K2500" t="s">
        <v>404</v>
      </c>
      <c r="L2500" t="s">
        <v>753</v>
      </c>
      <c r="M2500" t="s">
        <v>398</v>
      </c>
      <c r="N2500" t="s">
        <v>1939</v>
      </c>
      <c r="O2500">
        <v>2</v>
      </c>
      <c r="P2500" t="s">
        <v>306</v>
      </c>
      <c r="Q2500" s="164">
        <v>40851</v>
      </c>
      <c r="R2500" s="164">
        <v>40644</v>
      </c>
      <c r="S2500" s="164">
        <v>40787</v>
      </c>
      <c r="T2500" t="s">
        <v>1946</v>
      </c>
      <c r="V2500" t="s">
        <v>5913</v>
      </c>
      <c r="W2500" t="s">
        <v>5914</v>
      </c>
      <c r="X2500" t="s">
        <v>5912</v>
      </c>
      <c r="Y2500" t="s">
        <v>5913</v>
      </c>
      <c r="Z2500" t="s">
        <v>5920</v>
      </c>
      <c r="AC2500" t="s">
        <v>366</v>
      </c>
      <c r="AD2500" s="176">
        <v>1.1000000000000001</v>
      </c>
    </row>
    <row r="2501" spans="1:30" x14ac:dyDescent="0.35">
      <c r="A2501" t="s">
        <v>309</v>
      </c>
      <c r="B2501">
        <v>1001</v>
      </c>
      <c r="C2501" t="s">
        <v>5912</v>
      </c>
      <c r="D2501">
        <v>51820</v>
      </c>
      <c r="E2501" t="s">
        <v>5912</v>
      </c>
      <c r="F2501" t="s">
        <v>3812</v>
      </c>
      <c r="H2501">
        <v>1.1000000000000001</v>
      </c>
      <c r="I2501">
        <v>2.1</v>
      </c>
      <c r="K2501" t="s">
        <v>404</v>
      </c>
      <c r="L2501" t="s">
        <v>410</v>
      </c>
      <c r="M2501" t="s">
        <v>398</v>
      </c>
      <c r="N2501" t="s">
        <v>1939</v>
      </c>
      <c r="O2501">
        <v>2</v>
      </c>
      <c r="P2501" t="s">
        <v>306</v>
      </c>
      <c r="Q2501" s="164">
        <v>35804</v>
      </c>
      <c r="R2501" s="164">
        <v>36039</v>
      </c>
      <c r="S2501" s="164">
        <v>36039</v>
      </c>
      <c r="T2501" t="s">
        <v>1946</v>
      </c>
      <c r="V2501" t="s">
        <v>5913</v>
      </c>
      <c r="W2501" t="s">
        <v>5914</v>
      </c>
      <c r="X2501" t="s">
        <v>5912</v>
      </c>
      <c r="Y2501" t="s">
        <v>5913</v>
      </c>
      <c r="Z2501" t="s">
        <v>5921</v>
      </c>
      <c r="AC2501" t="s">
        <v>366</v>
      </c>
      <c r="AD2501" s="176">
        <v>1.1000000000000001</v>
      </c>
    </row>
    <row r="2502" spans="1:30" x14ac:dyDescent="0.35">
      <c r="A2502" t="s">
        <v>482</v>
      </c>
      <c r="B2502">
        <v>1014</v>
      </c>
      <c r="C2502" t="s">
        <v>5912</v>
      </c>
      <c r="D2502">
        <v>51820</v>
      </c>
      <c r="E2502" t="s">
        <v>5912</v>
      </c>
      <c r="F2502" t="s">
        <v>3812</v>
      </c>
      <c r="H2502">
        <v>1.1000000000000001</v>
      </c>
      <c r="I2502">
        <v>2.1</v>
      </c>
      <c r="K2502" t="s">
        <v>296</v>
      </c>
      <c r="L2502" t="s">
        <v>410</v>
      </c>
      <c r="M2502" t="s">
        <v>398</v>
      </c>
      <c r="N2502" t="s">
        <v>1939</v>
      </c>
      <c r="O2502">
        <v>2</v>
      </c>
      <c r="P2502" t="s">
        <v>306</v>
      </c>
      <c r="Q2502" t="s">
        <v>5922</v>
      </c>
      <c r="R2502" s="164">
        <v>35534</v>
      </c>
      <c r="T2502" t="s">
        <v>1946</v>
      </c>
      <c r="V2502" t="s">
        <v>5913</v>
      </c>
      <c r="W2502" t="s">
        <v>5914</v>
      </c>
      <c r="X2502" t="s">
        <v>5912</v>
      </c>
      <c r="Y2502" t="s">
        <v>5913</v>
      </c>
      <c r="Z2502" t="s">
        <v>5923</v>
      </c>
      <c r="AC2502" t="s">
        <v>366</v>
      </c>
      <c r="AD2502" s="176">
        <v>1.1000000000000001</v>
      </c>
    </row>
    <row r="2503" spans="1:30" x14ac:dyDescent="0.35">
      <c r="A2503" t="s">
        <v>482</v>
      </c>
      <c r="B2503">
        <v>90001</v>
      </c>
      <c r="C2503" t="s">
        <v>5924</v>
      </c>
      <c r="D2503">
        <v>51820</v>
      </c>
      <c r="E2503" t="s">
        <v>5912</v>
      </c>
      <c r="F2503" t="s">
        <v>3812</v>
      </c>
      <c r="H2503">
        <v>1.1000000000000001</v>
      </c>
      <c r="I2503">
        <v>2.1</v>
      </c>
      <c r="K2503" t="s">
        <v>404</v>
      </c>
      <c r="L2503" t="s">
        <v>753</v>
      </c>
      <c r="M2503" t="s">
        <v>398</v>
      </c>
      <c r="N2503" t="s">
        <v>1939</v>
      </c>
      <c r="O2503">
        <v>2</v>
      </c>
      <c r="P2503" t="s">
        <v>306</v>
      </c>
      <c r="Q2503" s="164">
        <v>39825</v>
      </c>
      <c r="R2503" s="164">
        <v>40148</v>
      </c>
      <c r="S2503" s="164">
        <v>40148</v>
      </c>
      <c r="T2503" t="s">
        <v>1946</v>
      </c>
      <c r="V2503" t="s">
        <v>5913</v>
      </c>
      <c r="W2503" t="s">
        <v>5914</v>
      </c>
      <c r="X2503" t="s">
        <v>5912</v>
      </c>
      <c r="Y2503" t="s">
        <v>5913</v>
      </c>
      <c r="Z2503" t="s">
        <v>5925</v>
      </c>
      <c r="AC2503" t="s">
        <v>366</v>
      </c>
      <c r="AD2503" s="176">
        <v>1.1000000000000001</v>
      </c>
    </row>
    <row r="2504" spans="1:30" x14ac:dyDescent="0.35">
      <c r="A2504" t="s">
        <v>432</v>
      </c>
      <c r="B2504">
        <v>1035</v>
      </c>
      <c r="C2504" t="s">
        <v>5912</v>
      </c>
      <c r="D2504">
        <v>51820</v>
      </c>
      <c r="E2504" t="s">
        <v>5912</v>
      </c>
      <c r="F2504" t="s">
        <v>3812</v>
      </c>
      <c r="H2504">
        <v>1.1000000000000001</v>
      </c>
      <c r="I2504">
        <v>2.1</v>
      </c>
      <c r="K2504" t="s">
        <v>404</v>
      </c>
      <c r="L2504" t="s">
        <v>410</v>
      </c>
      <c r="M2504" t="s">
        <v>398</v>
      </c>
      <c r="N2504" t="s">
        <v>1939</v>
      </c>
      <c r="O2504">
        <v>2</v>
      </c>
      <c r="P2504" t="s">
        <v>306</v>
      </c>
      <c r="Q2504" s="164">
        <v>39360</v>
      </c>
      <c r="R2504" s="164">
        <v>39212</v>
      </c>
      <c r="S2504" s="164">
        <v>39212</v>
      </c>
      <c r="T2504" t="s">
        <v>1946</v>
      </c>
      <c r="V2504" t="s">
        <v>5913</v>
      </c>
      <c r="W2504" t="s">
        <v>5914</v>
      </c>
      <c r="X2504" t="s">
        <v>5912</v>
      </c>
      <c r="Y2504" t="s">
        <v>5913</v>
      </c>
      <c r="Z2504" t="s">
        <v>5926</v>
      </c>
      <c r="AC2504" t="s">
        <v>366</v>
      </c>
      <c r="AD2504" s="176">
        <v>1.1000000000000001</v>
      </c>
    </row>
    <row r="2505" spans="1:30" x14ac:dyDescent="0.35">
      <c r="A2505" t="s">
        <v>584</v>
      </c>
      <c r="B2505">
        <v>1001</v>
      </c>
      <c r="C2505" t="s">
        <v>5927</v>
      </c>
      <c r="D2505">
        <v>51820</v>
      </c>
      <c r="E2505" t="s">
        <v>5912</v>
      </c>
      <c r="F2505" t="s">
        <v>3812</v>
      </c>
      <c r="H2505">
        <v>1.1000000000000001</v>
      </c>
      <c r="I2505">
        <v>2.1</v>
      </c>
      <c r="K2505" t="s">
        <v>296</v>
      </c>
      <c r="L2505" t="s">
        <v>410</v>
      </c>
      <c r="M2505" t="s">
        <v>398</v>
      </c>
      <c r="N2505" t="s">
        <v>1939</v>
      </c>
      <c r="O2505">
        <v>2</v>
      </c>
      <c r="P2505" t="s">
        <v>306</v>
      </c>
      <c r="Q2505" t="s">
        <v>786</v>
      </c>
      <c r="R2505" s="164">
        <v>34392</v>
      </c>
      <c r="T2505" t="s">
        <v>1946</v>
      </c>
      <c r="V2505" t="s">
        <v>5913</v>
      </c>
      <c r="W2505" t="s">
        <v>5914</v>
      </c>
      <c r="X2505" t="s">
        <v>5912</v>
      </c>
      <c r="Y2505" t="s">
        <v>5913</v>
      </c>
      <c r="Z2505" t="s">
        <v>5928</v>
      </c>
      <c r="AC2505" t="s">
        <v>366</v>
      </c>
      <c r="AD2505" s="176">
        <v>1.1000000000000001</v>
      </c>
    </row>
    <row r="2506" spans="1:30" x14ac:dyDescent="0.35">
      <c r="A2506" t="s">
        <v>375</v>
      </c>
      <c r="B2506">
        <v>1015</v>
      </c>
      <c r="C2506" t="s">
        <v>5913</v>
      </c>
      <c r="D2506">
        <v>51820</v>
      </c>
      <c r="E2506" t="s">
        <v>5912</v>
      </c>
      <c r="F2506" t="s">
        <v>3812</v>
      </c>
      <c r="H2506">
        <v>1.1000000000000001</v>
      </c>
      <c r="I2506">
        <v>2.1</v>
      </c>
      <c r="K2506" t="s">
        <v>404</v>
      </c>
      <c r="L2506" t="s">
        <v>753</v>
      </c>
      <c r="M2506" t="s">
        <v>398</v>
      </c>
      <c r="N2506" t="s">
        <v>1939</v>
      </c>
      <c r="O2506">
        <v>2</v>
      </c>
      <c r="P2506" t="s">
        <v>1</v>
      </c>
      <c r="Q2506" s="164">
        <v>32882</v>
      </c>
      <c r="R2506" s="164">
        <v>33117</v>
      </c>
      <c r="S2506" s="164">
        <v>38231</v>
      </c>
      <c r="T2506" t="s">
        <v>1946</v>
      </c>
      <c r="V2506" t="s">
        <v>5913</v>
      </c>
      <c r="W2506" t="s">
        <v>5914</v>
      </c>
      <c r="X2506" t="s">
        <v>5912</v>
      </c>
      <c r="Y2506" t="s">
        <v>5913</v>
      </c>
      <c r="Z2506" t="s">
        <v>5929</v>
      </c>
      <c r="AC2506" t="s">
        <v>366</v>
      </c>
      <c r="AD2506" s="176">
        <v>1.1000000000000001</v>
      </c>
    </row>
    <row r="2507" spans="1:30" x14ac:dyDescent="0.35">
      <c r="A2507" t="s">
        <v>447</v>
      </c>
      <c r="B2507">
        <v>1100</v>
      </c>
      <c r="C2507" t="s">
        <v>5930</v>
      </c>
      <c r="D2507">
        <v>51820</v>
      </c>
      <c r="E2507" t="s">
        <v>5912</v>
      </c>
      <c r="F2507" t="s">
        <v>3812</v>
      </c>
      <c r="H2507">
        <v>1.1000000000000001</v>
      </c>
      <c r="I2507">
        <v>2.1</v>
      </c>
      <c r="K2507" t="s">
        <v>404</v>
      </c>
      <c r="L2507" t="s">
        <v>753</v>
      </c>
      <c r="M2507" t="s">
        <v>398</v>
      </c>
      <c r="N2507" t="s">
        <v>1939</v>
      </c>
      <c r="O2507">
        <v>2</v>
      </c>
      <c r="P2507" t="s">
        <v>306</v>
      </c>
      <c r="Q2507" s="164">
        <v>32517</v>
      </c>
      <c r="R2507" s="164">
        <v>32752</v>
      </c>
      <c r="S2507" s="164">
        <v>45536</v>
      </c>
      <c r="T2507" t="s">
        <v>1946</v>
      </c>
      <c r="V2507" t="s">
        <v>5913</v>
      </c>
      <c r="W2507" t="s">
        <v>5914</v>
      </c>
      <c r="X2507" t="s">
        <v>5912</v>
      </c>
      <c r="Y2507" t="s">
        <v>5913</v>
      </c>
      <c r="Z2507" t="s">
        <v>5931</v>
      </c>
      <c r="AC2507" t="s">
        <v>366</v>
      </c>
      <c r="AD2507" s="176">
        <v>1.1000000000000001</v>
      </c>
    </row>
    <row r="2508" spans="1:30" x14ac:dyDescent="0.35">
      <c r="A2508" t="s">
        <v>447</v>
      </c>
      <c r="B2508">
        <v>1201</v>
      </c>
      <c r="C2508" t="s">
        <v>5932</v>
      </c>
      <c r="D2508">
        <v>51820</v>
      </c>
      <c r="E2508" t="s">
        <v>5912</v>
      </c>
      <c r="F2508" t="s">
        <v>3812</v>
      </c>
      <c r="H2508">
        <v>1.1000000000000001</v>
      </c>
      <c r="I2508">
        <v>2.1</v>
      </c>
      <c r="K2508" t="s">
        <v>404</v>
      </c>
      <c r="L2508" t="s">
        <v>753</v>
      </c>
      <c r="M2508" t="s">
        <v>398</v>
      </c>
      <c r="N2508" t="s">
        <v>1939</v>
      </c>
      <c r="O2508">
        <v>2</v>
      </c>
      <c r="P2508" t="s">
        <v>306</v>
      </c>
      <c r="Q2508" s="164">
        <v>37995</v>
      </c>
      <c r="R2508" s="164">
        <v>38231</v>
      </c>
      <c r="S2508" s="164">
        <v>45536</v>
      </c>
      <c r="T2508" t="s">
        <v>1946</v>
      </c>
      <c r="V2508" t="s">
        <v>5913</v>
      </c>
      <c r="W2508" t="s">
        <v>5914</v>
      </c>
      <c r="X2508" t="s">
        <v>5912</v>
      </c>
      <c r="Y2508" t="s">
        <v>5913</v>
      </c>
      <c r="Z2508" t="s">
        <v>5933</v>
      </c>
      <c r="AC2508" t="s">
        <v>366</v>
      </c>
      <c r="AD2508" s="176">
        <v>1.1000000000000001</v>
      </c>
    </row>
    <row r="2509" spans="1:30" x14ac:dyDescent="0.35">
      <c r="A2509" t="s">
        <v>447</v>
      </c>
      <c r="B2509">
        <v>1202</v>
      </c>
      <c r="C2509" t="s">
        <v>5934</v>
      </c>
      <c r="D2509">
        <v>51820</v>
      </c>
      <c r="E2509" t="s">
        <v>5912</v>
      </c>
      <c r="F2509" t="s">
        <v>3812</v>
      </c>
      <c r="H2509">
        <v>1.1000000000000001</v>
      </c>
      <c r="I2509">
        <v>2.1</v>
      </c>
      <c r="K2509" t="s">
        <v>404</v>
      </c>
      <c r="L2509" t="s">
        <v>753</v>
      </c>
      <c r="M2509" t="s">
        <v>398</v>
      </c>
      <c r="N2509" t="s">
        <v>1939</v>
      </c>
      <c r="O2509">
        <v>2</v>
      </c>
      <c r="P2509" t="s">
        <v>306</v>
      </c>
      <c r="Q2509" s="164">
        <v>37995</v>
      </c>
      <c r="R2509" s="164">
        <v>38231</v>
      </c>
      <c r="S2509" s="164">
        <v>45536</v>
      </c>
      <c r="T2509" t="s">
        <v>1946</v>
      </c>
      <c r="V2509" t="s">
        <v>5913</v>
      </c>
      <c r="W2509" t="s">
        <v>5914</v>
      </c>
      <c r="X2509" t="s">
        <v>5912</v>
      </c>
      <c r="Y2509" t="s">
        <v>5913</v>
      </c>
      <c r="Z2509" t="s">
        <v>5935</v>
      </c>
      <c r="AC2509" t="s">
        <v>366</v>
      </c>
      <c r="AD2509" s="176">
        <v>1.1000000000000001</v>
      </c>
    </row>
    <row r="2510" spans="1:30" x14ac:dyDescent="0.35">
      <c r="A2510" t="s">
        <v>447</v>
      </c>
      <c r="B2510">
        <v>1239</v>
      </c>
      <c r="C2510" t="s">
        <v>5936</v>
      </c>
      <c r="D2510">
        <v>51820</v>
      </c>
      <c r="E2510" t="s">
        <v>5912</v>
      </c>
      <c r="F2510" t="s">
        <v>3812</v>
      </c>
      <c r="H2510">
        <v>1.1000000000000001</v>
      </c>
      <c r="I2510">
        <v>2.1</v>
      </c>
      <c r="K2510" t="s">
        <v>296</v>
      </c>
      <c r="L2510" t="s">
        <v>311</v>
      </c>
      <c r="M2510" t="s">
        <v>398</v>
      </c>
      <c r="N2510" t="s">
        <v>1939</v>
      </c>
      <c r="O2510">
        <v>2</v>
      </c>
      <c r="P2510" t="s">
        <v>306</v>
      </c>
      <c r="Q2510" s="164">
        <v>40152</v>
      </c>
      <c r="R2510" s="164">
        <v>40057</v>
      </c>
      <c r="T2510" t="s">
        <v>1946</v>
      </c>
      <c r="V2510" t="s">
        <v>5913</v>
      </c>
      <c r="W2510" t="s">
        <v>5914</v>
      </c>
      <c r="X2510" t="s">
        <v>5912</v>
      </c>
      <c r="Y2510" t="s">
        <v>5913</v>
      </c>
      <c r="Z2510" t="s">
        <v>5937</v>
      </c>
      <c r="AC2510" t="s">
        <v>366</v>
      </c>
      <c r="AD2510" s="176">
        <v>1.1000000000000001</v>
      </c>
    </row>
    <row r="2511" spans="1:30" x14ac:dyDescent="0.35">
      <c r="A2511" t="s">
        <v>494</v>
      </c>
      <c r="B2511">
        <v>1099</v>
      </c>
      <c r="C2511" t="s">
        <v>5938</v>
      </c>
      <c r="D2511">
        <v>51820</v>
      </c>
      <c r="E2511" t="s">
        <v>5912</v>
      </c>
      <c r="F2511" t="s">
        <v>3812</v>
      </c>
      <c r="H2511">
        <v>1.1000000000000001</v>
      </c>
      <c r="I2511">
        <v>2.1</v>
      </c>
      <c r="K2511" t="s">
        <v>296</v>
      </c>
      <c r="L2511" t="s">
        <v>753</v>
      </c>
      <c r="M2511" t="s">
        <v>398</v>
      </c>
      <c r="N2511" t="s">
        <v>1939</v>
      </c>
      <c r="O2511">
        <v>2</v>
      </c>
      <c r="P2511" t="s">
        <v>306</v>
      </c>
      <c r="Q2511" s="164">
        <v>32517</v>
      </c>
      <c r="R2511" s="164">
        <v>32752</v>
      </c>
      <c r="T2511" t="s">
        <v>1946</v>
      </c>
      <c r="V2511" t="s">
        <v>5913</v>
      </c>
      <c r="W2511" t="s">
        <v>5914</v>
      </c>
      <c r="X2511" t="s">
        <v>5912</v>
      </c>
      <c r="Y2511" t="s">
        <v>5913</v>
      </c>
      <c r="Z2511" t="s">
        <v>5939</v>
      </c>
      <c r="AC2511" t="s">
        <v>366</v>
      </c>
      <c r="AD2511" s="176">
        <v>1.1000000000000001</v>
      </c>
    </row>
    <row r="2512" spans="1:30" x14ac:dyDescent="0.35">
      <c r="A2512" t="s">
        <v>314</v>
      </c>
      <c r="B2512">
        <v>1106</v>
      </c>
      <c r="C2512" t="s">
        <v>5912</v>
      </c>
      <c r="D2512">
        <v>51820</v>
      </c>
      <c r="E2512" t="s">
        <v>5912</v>
      </c>
      <c r="F2512" t="s">
        <v>3812</v>
      </c>
      <c r="H2512">
        <v>1.1000000000000001</v>
      </c>
      <c r="I2512">
        <v>2.1</v>
      </c>
      <c r="K2512" t="s">
        <v>404</v>
      </c>
      <c r="L2512" t="s">
        <v>753</v>
      </c>
      <c r="M2512" t="s">
        <v>398</v>
      </c>
      <c r="N2512" t="s">
        <v>1939</v>
      </c>
      <c r="O2512">
        <v>2</v>
      </c>
      <c r="P2512" t="s">
        <v>306</v>
      </c>
      <c r="Q2512" t="s">
        <v>1154</v>
      </c>
      <c r="R2512" s="164">
        <v>39189</v>
      </c>
      <c r="S2512" s="164">
        <v>39189</v>
      </c>
      <c r="T2512" t="s">
        <v>1946</v>
      </c>
      <c r="V2512" t="s">
        <v>5913</v>
      </c>
      <c r="W2512" t="s">
        <v>5914</v>
      </c>
      <c r="X2512" t="s">
        <v>5912</v>
      </c>
      <c r="Y2512" t="s">
        <v>5913</v>
      </c>
      <c r="Z2512" t="s">
        <v>5940</v>
      </c>
      <c r="AC2512" t="s">
        <v>366</v>
      </c>
      <c r="AD2512" s="176">
        <v>1.1000000000000001</v>
      </c>
    </row>
    <row r="2513" spans="1:31" x14ac:dyDescent="0.35">
      <c r="A2513" t="s">
        <v>314</v>
      </c>
      <c r="B2513">
        <v>1137</v>
      </c>
      <c r="C2513" t="s">
        <v>5941</v>
      </c>
      <c r="D2513">
        <v>51820</v>
      </c>
      <c r="E2513" t="s">
        <v>5912</v>
      </c>
      <c r="F2513" t="s">
        <v>3812</v>
      </c>
      <c r="H2513">
        <v>1.1000000000000001</v>
      </c>
      <c r="I2513">
        <v>2.1</v>
      </c>
      <c r="K2513" t="s">
        <v>404</v>
      </c>
      <c r="L2513" t="s">
        <v>753</v>
      </c>
      <c r="M2513" t="s">
        <v>398</v>
      </c>
      <c r="N2513" t="s">
        <v>1939</v>
      </c>
      <c r="O2513">
        <v>2</v>
      </c>
      <c r="P2513" t="s">
        <v>306</v>
      </c>
      <c r="Q2513" s="164">
        <v>31413</v>
      </c>
      <c r="R2513" s="164">
        <v>31413</v>
      </c>
      <c r="S2513" s="164">
        <v>39189</v>
      </c>
      <c r="T2513" t="s">
        <v>1946</v>
      </c>
      <c r="V2513" t="s">
        <v>5913</v>
      </c>
      <c r="W2513" t="s">
        <v>5914</v>
      </c>
      <c r="X2513" t="s">
        <v>5912</v>
      </c>
      <c r="Y2513" t="s">
        <v>5913</v>
      </c>
      <c r="Z2513" t="s">
        <v>5942</v>
      </c>
      <c r="AC2513" t="s">
        <v>366</v>
      </c>
      <c r="AD2513" s="176">
        <v>1.1000000000000001</v>
      </c>
    </row>
    <row r="2514" spans="1:31" x14ac:dyDescent="0.35">
      <c r="A2514" t="s">
        <v>314</v>
      </c>
      <c r="B2514">
        <v>1138</v>
      </c>
      <c r="C2514" t="s">
        <v>5943</v>
      </c>
      <c r="D2514">
        <v>51820</v>
      </c>
      <c r="E2514" t="s">
        <v>5912</v>
      </c>
      <c r="F2514" t="s">
        <v>3812</v>
      </c>
      <c r="H2514">
        <v>1.1000000000000001</v>
      </c>
      <c r="I2514">
        <v>2.1</v>
      </c>
      <c r="K2514" t="s">
        <v>404</v>
      </c>
      <c r="L2514" t="s">
        <v>753</v>
      </c>
      <c r="M2514" t="s">
        <v>398</v>
      </c>
      <c r="N2514" t="s">
        <v>1939</v>
      </c>
      <c r="O2514">
        <v>2</v>
      </c>
      <c r="P2514" t="s">
        <v>306</v>
      </c>
      <c r="Q2514" s="164">
        <v>31413</v>
      </c>
      <c r="R2514" s="164">
        <v>31413</v>
      </c>
      <c r="S2514" s="164">
        <v>39189</v>
      </c>
      <c r="T2514" t="s">
        <v>1946</v>
      </c>
      <c r="V2514" t="s">
        <v>5913</v>
      </c>
      <c r="W2514" t="s">
        <v>5914</v>
      </c>
      <c r="X2514" t="s">
        <v>5912</v>
      </c>
      <c r="Y2514" t="s">
        <v>5913</v>
      </c>
      <c r="Z2514" t="s">
        <v>5944</v>
      </c>
      <c r="AC2514" t="s">
        <v>366</v>
      </c>
      <c r="AD2514" s="176">
        <v>1.1000000000000001</v>
      </c>
    </row>
    <row r="2515" spans="1:31" x14ac:dyDescent="0.35">
      <c r="A2515" t="s">
        <v>499</v>
      </c>
      <c r="B2515">
        <v>1144</v>
      </c>
      <c r="C2515" t="s">
        <v>5912</v>
      </c>
      <c r="D2515">
        <v>51820</v>
      </c>
      <c r="E2515" t="s">
        <v>5912</v>
      </c>
      <c r="F2515" t="s">
        <v>3812</v>
      </c>
      <c r="H2515">
        <v>1.1000000000000001</v>
      </c>
      <c r="I2515">
        <v>2.1</v>
      </c>
      <c r="K2515" t="s">
        <v>404</v>
      </c>
      <c r="L2515" t="s">
        <v>753</v>
      </c>
      <c r="M2515" t="s">
        <v>398</v>
      </c>
      <c r="N2515" t="s">
        <v>1939</v>
      </c>
      <c r="O2515">
        <v>2</v>
      </c>
      <c r="P2515" t="s">
        <v>306</v>
      </c>
      <c r="Q2515" s="164">
        <v>33978</v>
      </c>
      <c r="R2515" s="164">
        <v>34213</v>
      </c>
      <c r="S2515" s="164">
        <v>38231</v>
      </c>
      <c r="T2515" t="s">
        <v>1946</v>
      </c>
      <c r="V2515" t="s">
        <v>5913</v>
      </c>
      <c r="W2515" t="s">
        <v>5914</v>
      </c>
      <c r="X2515" t="s">
        <v>5912</v>
      </c>
      <c r="Y2515" t="s">
        <v>5913</v>
      </c>
      <c r="Z2515" t="s">
        <v>5945</v>
      </c>
      <c r="AC2515" t="s">
        <v>366</v>
      </c>
      <c r="AD2515" s="176">
        <v>1.1000000000000001</v>
      </c>
    </row>
    <row r="2516" spans="1:31" x14ac:dyDescent="0.35">
      <c r="A2516" t="s">
        <v>438</v>
      </c>
      <c r="B2516">
        <v>1064</v>
      </c>
      <c r="C2516" t="s">
        <v>5912</v>
      </c>
      <c r="D2516">
        <v>51820</v>
      </c>
      <c r="E2516" t="s">
        <v>5912</v>
      </c>
      <c r="F2516" t="s">
        <v>3812</v>
      </c>
      <c r="H2516">
        <v>1.1000000000000001</v>
      </c>
      <c r="I2516">
        <v>2.1</v>
      </c>
      <c r="K2516" t="s">
        <v>404</v>
      </c>
      <c r="L2516" t="s">
        <v>753</v>
      </c>
      <c r="M2516" t="s">
        <v>398</v>
      </c>
      <c r="N2516" t="s">
        <v>1939</v>
      </c>
      <c r="O2516">
        <v>2</v>
      </c>
      <c r="P2516" t="s">
        <v>306</v>
      </c>
      <c r="Q2516" s="164">
        <v>29318</v>
      </c>
      <c r="R2516" s="164">
        <v>29406</v>
      </c>
      <c r="S2516" s="164">
        <v>37347</v>
      </c>
      <c r="T2516" t="s">
        <v>1946</v>
      </c>
      <c r="V2516" t="s">
        <v>5913</v>
      </c>
      <c r="W2516" t="s">
        <v>5914</v>
      </c>
      <c r="X2516" t="s">
        <v>5912</v>
      </c>
      <c r="Y2516" t="s">
        <v>5913</v>
      </c>
      <c r="Z2516" t="s">
        <v>5946</v>
      </c>
      <c r="AC2516" t="s">
        <v>366</v>
      </c>
      <c r="AD2516" s="176">
        <v>1.1000000000000001</v>
      </c>
    </row>
    <row r="2517" spans="1:31" x14ac:dyDescent="0.35">
      <c r="A2517" t="s">
        <v>375</v>
      </c>
      <c r="B2517">
        <v>1189</v>
      </c>
      <c r="C2517" t="s">
        <v>5947</v>
      </c>
      <c r="D2517">
        <v>51821</v>
      </c>
      <c r="E2517" t="s">
        <v>5948</v>
      </c>
      <c r="F2517" t="s">
        <v>3812</v>
      </c>
      <c r="G2517" s="163">
        <v>3650.58</v>
      </c>
      <c r="H2517" s="174">
        <f t="shared" ref="H2517:H2518" si="85">AD2517</f>
        <v>1.3</v>
      </c>
      <c r="I2517">
        <v>2.2000000000000002</v>
      </c>
      <c r="J2517" t="s">
        <v>295</v>
      </c>
      <c r="K2517" t="s">
        <v>404</v>
      </c>
      <c r="L2517" t="s">
        <v>753</v>
      </c>
      <c r="M2517" t="s">
        <v>398</v>
      </c>
      <c r="N2517" t="s">
        <v>1939</v>
      </c>
      <c r="O2517">
        <v>2</v>
      </c>
      <c r="P2517" t="s">
        <v>1</v>
      </c>
      <c r="Q2517" s="164">
        <v>42616</v>
      </c>
      <c r="R2517" s="164">
        <v>42979</v>
      </c>
      <c r="S2517" s="164">
        <v>45536</v>
      </c>
      <c r="T2517" t="s">
        <v>5949</v>
      </c>
      <c r="V2517" t="s">
        <v>5947</v>
      </c>
      <c r="W2517" t="s">
        <v>5914</v>
      </c>
      <c r="X2517" t="s">
        <v>5912</v>
      </c>
      <c r="Y2517" t="s">
        <v>5913</v>
      </c>
      <c r="Z2517" t="s">
        <v>5950</v>
      </c>
      <c r="AA2517" t="s">
        <v>1</v>
      </c>
      <c r="AB2517" s="164">
        <v>42548</v>
      </c>
      <c r="AC2517" t="s">
        <v>366</v>
      </c>
      <c r="AD2517" s="176">
        <v>1.3</v>
      </c>
      <c r="AE2517" s="177" t="s">
        <v>16954</v>
      </c>
    </row>
    <row r="2518" spans="1:31" x14ac:dyDescent="0.35">
      <c r="A2518" t="s">
        <v>432</v>
      </c>
      <c r="B2518">
        <v>1122</v>
      </c>
      <c r="C2518" t="s">
        <v>5951</v>
      </c>
      <c r="D2518">
        <v>51822</v>
      </c>
      <c r="E2518" t="s">
        <v>5952</v>
      </c>
      <c r="F2518" t="s">
        <v>3812</v>
      </c>
      <c r="H2518" s="174">
        <f t="shared" si="85"/>
        <v>1.2</v>
      </c>
      <c r="I2518">
        <v>2.4</v>
      </c>
      <c r="K2518" t="s">
        <v>404</v>
      </c>
      <c r="L2518" t="s">
        <v>753</v>
      </c>
      <c r="M2518" t="s">
        <v>398</v>
      </c>
      <c r="N2518" t="s">
        <v>3708</v>
      </c>
      <c r="O2518">
        <v>2</v>
      </c>
      <c r="P2518" t="s">
        <v>306</v>
      </c>
      <c r="Q2518" s="164">
        <v>31056</v>
      </c>
      <c r="R2518" s="164">
        <v>31291</v>
      </c>
      <c r="S2518" s="164">
        <v>42248</v>
      </c>
      <c r="T2518" t="s">
        <v>5953</v>
      </c>
      <c r="V2518" t="s">
        <v>5954</v>
      </c>
      <c r="W2518" t="s">
        <v>5955</v>
      </c>
      <c r="X2518" t="s">
        <v>5952</v>
      </c>
      <c r="Y2518" t="s">
        <v>5954</v>
      </c>
      <c r="Z2518" t="s">
        <v>5956</v>
      </c>
      <c r="AC2518" t="s">
        <v>366</v>
      </c>
      <c r="AD2518" s="176">
        <v>1.2</v>
      </c>
      <c r="AE2518" s="177" t="s">
        <v>16954</v>
      </c>
    </row>
    <row r="2519" spans="1:31" x14ac:dyDescent="0.35">
      <c r="A2519" t="s">
        <v>432</v>
      </c>
      <c r="B2519">
        <v>1015</v>
      </c>
      <c r="C2519" t="s">
        <v>5957</v>
      </c>
      <c r="D2519">
        <v>51823</v>
      </c>
      <c r="E2519" t="s">
        <v>5958</v>
      </c>
      <c r="F2519" t="s">
        <v>3812</v>
      </c>
      <c r="H2519">
        <v>1.1000000000000001</v>
      </c>
      <c r="I2519">
        <v>2.1</v>
      </c>
      <c r="K2519" t="s">
        <v>296</v>
      </c>
      <c r="L2519" t="s">
        <v>410</v>
      </c>
      <c r="M2519" t="s">
        <v>398</v>
      </c>
      <c r="N2519" t="s">
        <v>1957</v>
      </c>
      <c r="O2519">
        <v>2</v>
      </c>
      <c r="P2519" t="s">
        <v>306</v>
      </c>
      <c r="Q2519" s="164">
        <v>37443</v>
      </c>
      <c r="R2519" s="164">
        <v>37414</v>
      </c>
      <c r="T2519" t="s">
        <v>1958</v>
      </c>
      <c r="V2519" t="s">
        <v>5959</v>
      </c>
      <c r="W2519" t="s">
        <v>5960</v>
      </c>
      <c r="X2519" t="s">
        <v>5958</v>
      </c>
      <c r="Y2519" t="s">
        <v>5959</v>
      </c>
      <c r="Z2519" t="s">
        <v>5961</v>
      </c>
      <c r="AC2519" t="s">
        <v>366</v>
      </c>
      <c r="AD2519" s="176">
        <v>1.1000000000000001</v>
      </c>
    </row>
    <row r="2520" spans="1:31" x14ac:dyDescent="0.35">
      <c r="A2520" t="s">
        <v>584</v>
      </c>
      <c r="B2520">
        <v>1037</v>
      </c>
      <c r="C2520" t="s">
        <v>5962</v>
      </c>
      <c r="D2520">
        <v>51823</v>
      </c>
      <c r="E2520" t="s">
        <v>5958</v>
      </c>
      <c r="F2520" t="s">
        <v>3812</v>
      </c>
      <c r="H2520">
        <v>1.1000000000000001</v>
      </c>
      <c r="I2520">
        <v>2.1</v>
      </c>
      <c r="K2520" t="s">
        <v>404</v>
      </c>
      <c r="L2520" t="s">
        <v>410</v>
      </c>
      <c r="M2520" t="s">
        <v>398</v>
      </c>
      <c r="N2520" t="s">
        <v>1957</v>
      </c>
      <c r="O2520">
        <v>2</v>
      </c>
      <c r="P2520" t="s">
        <v>306</v>
      </c>
      <c r="Q2520" s="164">
        <v>35804</v>
      </c>
      <c r="R2520" s="164">
        <v>36039</v>
      </c>
      <c r="S2520" s="164">
        <v>36039</v>
      </c>
      <c r="T2520" t="s">
        <v>1958</v>
      </c>
      <c r="V2520" t="s">
        <v>5959</v>
      </c>
      <c r="W2520" t="s">
        <v>5960</v>
      </c>
      <c r="X2520" t="s">
        <v>5958</v>
      </c>
      <c r="Y2520" t="s">
        <v>5959</v>
      </c>
      <c r="Z2520" t="s">
        <v>5963</v>
      </c>
      <c r="AC2520" t="s">
        <v>366</v>
      </c>
      <c r="AD2520" s="176">
        <v>1.1000000000000001</v>
      </c>
    </row>
    <row r="2521" spans="1:31" x14ac:dyDescent="0.35">
      <c r="A2521" t="s">
        <v>711</v>
      </c>
      <c r="B2521">
        <v>1003</v>
      </c>
      <c r="C2521" t="s">
        <v>5958</v>
      </c>
      <c r="D2521">
        <v>51823</v>
      </c>
      <c r="E2521" t="s">
        <v>5958</v>
      </c>
      <c r="F2521" t="s">
        <v>3812</v>
      </c>
      <c r="H2521">
        <v>1.1000000000000001</v>
      </c>
      <c r="I2521">
        <v>2.1</v>
      </c>
      <c r="K2521" t="s">
        <v>404</v>
      </c>
      <c r="L2521" t="s">
        <v>410</v>
      </c>
      <c r="M2521" t="s">
        <v>398</v>
      </c>
      <c r="N2521" t="s">
        <v>1957</v>
      </c>
      <c r="O2521">
        <v>2</v>
      </c>
      <c r="P2521" t="s">
        <v>306</v>
      </c>
      <c r="Q2521" t="s">
        <v>2038</v>
      </c>
      <c r="R2521" s="164">
        <v>39188</v>
      </c>
      <c r="S2521" s="164">
        <v>39188</v>
      </c>
      <c r="T2521" t="s">
        <v>1958</v>
      </c>
      <c r="V2521" t="s">
        <v>5959</v>
      </c>
      <c r="W2521" t="s">
        <v>5960</v>
      </c>
      <c r="X2521" t="s">
        <v>5958</v>
      </c>
      <c r="Y2521" t="s">
        <v>5959</v>
      </c>
      <c r="Z2521" t="s">
        <v>5964</v>
      </c>
      <c r="AC2521" t="s">
        <v>366</v>
      </c>
      <c r="AD2521" s="176">
        <v>1.1000000000000001</v>
      </c>
    </row>
    <row r="2522" spans="1:31" x14ac:dyDescent="0.35">
      <c r="A2522" t="s">
        <v>711</v>
      </c>
      <c r="B2522">
        <v>1029</v>
      </c>
      <c r="C2522" t="s">
        <v>5965</v>
      </c>
      <c r="D2522">
        <v>51823</v>
      </c>
      <c r="E2522" t="s">
        <v>5958</v>
      </c>
      <c r="F2522" t="s">
        <v>3812</v>
      </c>
      <c r="H2522">
        <v>1.1000000000000001</v>
      </c>
      <c r="I2522">
        <v>2.1</v>
      </c>
      <c r="K2522" t="s">
        <v>404</v>
      </c>
      <c r="L2522" t="s">
        <v>410</v>
      </c>
      <c r="M2522" t="s">
        <v>398</v>
      </c>
      <c r="N2522" t="s">
        <v>1957</v>
      </c>
      <c r="O2522">
        <v>2</v>
      </c>
      <c r="P2522" t="s">
        <v>306</v>
      </c>
      <c r="Q2522" t="s">
        <v>2038</v>
      </c>
      <c r="R2522" s="164">
        <v>39188</v>
      </c>
      <c r="S2522" s="164">
        <v>39188</v>
      </c>
      <c r="T2522" t="s">
        <v>1958</v>
      </c>
      <c r="V2522" t="s">
        <v>5959</v>
      </c>
      <c r="W2522" t="s">
        <v>5960</v>
      </c>
      <c r="X2522" t="s">
        <v>5958</v>
      </c>
      <c r="Y2522" t="s">
        <v>5959</v>
      </c>
      <c r="Z2522" t="s">
        <v>5966</v>
      </c>
      <c r="AC2522" t="s">
        <v>366</v>
      </c>
      <c r="AD2522" s="176">
        <v>1.1000000000000001</v>
      </c>
    </row>
    <row r="2523" spans="1:31" x14ac:dyDescent="0.35">
      <c r="A2523" t="s">
        <v>438</v>
      </c>
      <c r="B2523">
        <v>1226</v>
      </c>
      <c r="C2523" t="s">
        <v>5967</v>
      </c>
      <c r="D2523">
        <v>51823</v>
      </c>
      <c r="E2523" t="s">
        <v>5958</v>
      </c>
      <c r="F2523" t="s">
        <v>3812</v>
      </c>
      <c r="H2523">
        <v>1.1000000000000001</v>
      </c>
      <c r="I2523">
        <v>2.1</v>
      </c>
      <c r="K2523" t="s">
        <v>296</v>
      </c>
      <c r="L2523" t="s">
        <v>753</v>
      </c>
      <c r="M2523" t="s">
        <v>398</v>
      </c>
      <c r="N2523" t="s">
        <v>1957</v>
      </c>
      <c r="O2523">
        <v>2</v>
      </c>
      <c r="P2523" t="s">
        <v>306</v>
      </c>
      <c r="Q2523" s="164">
        <v>41033</v>
      </c>
      <c r="R2523" s="164">
        <v>41153</v>
      </c>
      <c r="T2523" t="s">
        <v>1958</v>
      </c>
      <c r="V2523" t="s">
        <v>5959</v>
      </c>
      <c r="W2523" t="s">
        <v>5960</v>
      </c>
      <c r="X2523" t="s">
        <v>5958</v>
      </c>
      <c r="Y2523" t="s">
        <v>5959</v>
      </c>
      <c r="Z2523" t="s">
        <v>5968</v>
      </c>
      <c r="AC2523" t="s">
        <v>366</v>
      </c>
      <c r="AD2523" s="176">
        <v>1.1000000000000001</v>
      </c>
    </row>
    <row r="2524" spans="1:31" x14ac:dyDescent="0.35">
      <c r="A2524" t="s">
        <v>584</v>
      </c>
      <c r="B2524">
        <v>1139</v>
      </c>
      <c r="C2524" t="s">
        <v>5969</v>
      </c>
      <c r="D2524">
        <v>51825</v>
      </c>
      <c r="E2524" t="s">
        <v>5970</v>
      </c>
      <c r="F2524" t="s">
        <v>3812</v>
      </c>
      <c r="H2524">
        <v>1.1000000000000001</v>
      </c>
      <c r="I2524">
        <v>1.9</v>
      </c>
      <c r="K2524" t="s">
        <v>296</v>
      </c>
      <c r="L2524" t="s">
        <v>753</v>
      </c>
      <c r="M2524" t="s">
        <v>398</v>
      </c>
      <c r="N2524" t="s">
        <v>1957</v>
      </c>
      <c r="O2524">
        <v>2</v>
      </c>
      <c r="P2524" t="s">
        <v>306</v>
      </c>
      <c r="Q2524" s="164">
        <v>31413</v>
      </c>
      <c r="R2524" s="164">
        <v>31413</v>
      </c>
      <c r="T2524" t="s">
        <v>5971</v>
      </c>
      <c r="V2524" t="s">
        <v>5972</v>
      </c>
      <c r="W2524" t="s">
        <v>5973</v>
      </c>
      <c r="X2524" t="s">
        <v>5970</v>
      </c>
      <c r="Y2524" t="s">
        <v>5972</v>
      </c>
      <c r="Z2524" t="s">
        <v>5974</v>
      </c>
      <c r="AC2524" t="s">
        <v>366</v>
      </c>
      <c r="AD2524" s="176">
        <v>1.1000000000000001</v>
      </c>
    </row>
    <row r="2525" spans="1:31" x14ac:dyDescent="0.35">
      <c r="A2525" t="s">
        <v>447</v>
      </c>
      <c r="B2525">
        <v>1121</v>
      </c>
      <c r="C2525" t="s">
        <v>5975</v>
      </c>
      <c r="D2525">
        <v>51826</v>
      </c>
      <c r="E2525" t="s">
        <v>5975</v>
      </c>
      <c r="F2525" t="s">
        <v>3812</v>
      </c>
      <c r="H2525" s="174">
        <f>AD2525</f>
        <v>1.2</v>
      </c>
      <c r="I2525">
        <v>1.7</v>
      </c>
      <c r="K2525" t="s">
        <v>404</v>
      </c>
      <c r="L2525" t="s">
        <v>753</v>
      </c>
      <c r="M2525" t="s">
        <v>398</v>
      </c>
      <c r="N2525" t="s">
        <v>3708</v>
      </c>
      <c r="O2525">
        <v>1.5</v>
      </c>
      <c r="P2525" t="s">
        <v>306</v>
      </c>
      <c r="Q2525" s="164">
        <v>33978</v>
      </c>
      <c r="R2525" s="164">
        <v>34213</v>
      </c>
      <c r="S2525" s="164">
        <v>41153</v>
      </c>
      <c r="T2525" t="s">
        <v>5976</v>
      </c>
      <c r="V2525" t="s">
        <v>5977</v>
      </c>
      <c r="W2525" t="s">
        <v>5978</v>
      </c>
      <c r="X2525" t="s">
        <v>5975</v>
      </c>
      <c r="Y2525" t="s">
        <v>5977</v>
      </c>
      <c r="Z2525" t="s">
        <v>5979</v>
      </c>
      <c r="AC2525" t="s">
        <v>366</v>
      </c>
      <c r="AD2525" s="176">
        <v>1.2</v>
      </c>
      <c r="AE2525" s="177" t="s">
        <v>16954</v>
      </c>
    </row>
    <row r="2526" spans="1:31" x14ac:dyDescent="0.35">
      <c r="A2526" t="s">
        <v>309</v>
      </c>
      <c r="B2526">
        <v>1257</v>
      </c>
      <c r="C2526" t="s">
        <v>5980</v>
      </c>
      <c r="D2526">
        <v>51827</v>
      </c>
      <c r="E2526" t="s">
        <v>5980</v>
      </c>
      <c r="F2526" t="s">
        <v>3812</v>
      </c>
      <c r="G2526" s="163">
        <v>2860</v>
      </c>
      <c r="H2526">
        <v>1.5</v>
      </c>
      <c r="I2526">
        <v>1.7</v>
      </c>
      <c r="J2526" t="s">
        <v>1</v>
      </c>
      <c r="K2526" t="s">
        <v>296</v>
      </c>
      <c r="L2526" t="s">
        <v>753</v>
      </c>
      <c r="M2526" t="s">
        <v>398</v>
      </c>
      <c r="N2526" t="s">
        <v>360</v>
      </c>
      <c r="O2526">
        <v>2</v>
      </c>
      <c r="P2526" t="s">
        <v>306</v>
      </c>
      <c r="Q2526" t="s">
        <v>5981</v>
      </c>
      <c r="R2526" s="164">
        <v>42614</v>
      </c>
      <c r="T2526" t="s">
        <v>5982</v>
      </c>
      <c r="V2526" t="s">
        <v>5983</v>
      </c>
      <c r="W2526" t="s">
        <v>5984</v>
      </c>
      <c r="X2526" t="s">
        <v>5980</v>
      </c>
      <c r="Y2526" t="s">
        <v>5983</v>
      </c>
      <c r="Z2526" t="s">
        <v>5985</v>
      </c>
      <c r="AA2526" t="s">
        <v>1</v>
      </c>
      <c r="AB2526" s="164">
        <v>42965</v>
      </c>
      <c r="AC2526" t="s">
        <v>366</v>
      </c>
      <c r="AD2526" s="176">
        <v>1.5</v>
      </c>
    </row>
    <row r="2527" spans="1:31" x14ac:dyDescent="0.35">
      <c r="A2527" t="s">
        <v>482</v>
      </c>
      <c r="B2527">
        <v>1314</v>
      </c>
      <c r="C2527" t="s">
        <v>5986</v>
      </c>
      <c r="D2527">
        <v>51827</v>
      </c>
      <c r="E2527" t="s">
        <v>5980</v>
      </c>
      <c r="F2527" t="s">
        <v>3812</v>
      </c>
      <c r="G2527" s="163">
        <v>2812</v>
      </c>
      <c r="H2527">
        <v>1.5</v>
      </c>
      <c r="I2527">
        <v>1.7</v>
      </c>
      <c r="J2527" t="s">
        <v>1</v>
      </c>
      <c r="K2527" t="s">
        <v>296</v>
      </c>
      <c r="L2527" t="s">
        <v>753</v>
      </c>
      <c r="M2527" t="s">
        <v>398</v>
      </c>
      <c r="N2527" t="s">
        <v>360</v>
      </c>
      <c r="O2527">
        <v>2</v>
      </c>
      <c r="P2527" t="s">
        <v>306</v>
      </c>
      <c r="Q2527" s="164">
        <v>45692</v>
      </c>
      <c r="R2527" s="164">
        <v>46266</v>
      </c>
      <c r="T2527" t="s">
        <v>5982</v>
      </c>
      <c r="V2527" t="s">
        <v>5983</v>
      </c>
      <c r="W2527" t="s">
        <v>5984</v>
      </c>
      <c r="X2527" t="s">
        <v>5980</v>
      </c>
      <c r="Y2527" t="s">
        <v>5983</v>
      </c>
      <c r="Z2527" t="s">
        <v>5987</v>
      </c>
      <c r="AA2527" t="s">
        <v>1</v>
      </c>
      <c r="AB2527" s="164">
        <v>45833</v>
      </c>
      <c r="AC2527" t="s">
        <v>366</v>
      </c>
      <c r="AD2527" s="176">
        <v>1.5</v>
      </c>
    </row>
    <row r="2528" spans="1:31" x14ac:dyDescent="0.35">
      <c r="A2528" t="s">
        <v>454</v>
      </c>
      <c r="B2528">
        <v>1477</v>
      </c>
      <c r="C2528" t="s">
        <v>5988</v>
      </c>
      <c r="D2528">
        <v>51829</v>
      </c>
      <c r="E2528" t="s">
        <v>5989</v>
      </c>
      <c r="F2528" t="s">
        <v>3812</v>
      </c>
      <c r="G2528" s="163">
        <v>3299.14</v>
      </c>
      <c r="H2528">
        <v>1.5</v>
      </c>
      <c r="I2528">
        <v>2.2999999999999998</v>
      </c>
      <c r="J2528" t="s">
        <v>1</v>
      </c>
      <c r="K2528" t="s">
        <v>296</v>
      </c>
      <c r="L2528" t="s">
        <v>640</v>
      </c>
      <c r="M2528" t="s">
        <v>398</v>
      </c>
      <c r="N2528" t="s">
        <v>360</v>
      </c>
      <c r="O2528">
        <v>2</v>
      </c>
      <c r="P2528" t="s">
        <v>306</v>
      </c>
      <c r="Q2528" s="164">
        <v>43290</v>
      </c>
      <c r="R2528" s="164">
        <v>43344</v>
      </c>
      <c r="T2528" t="s">
        <v>5990</v>
      </c>
      <c r="V2528" t="s">
        <v>5991</v>
      </c>
      <c r="W2528" t="s">
        <v>5992</v>
      </c>
      <c r="X2528" t="s">
        <v>5993</v>
      </c>
      <c r="Y2528" t="s">
        <v>5994</v>
      </c>
      <c r="Z2528" t="s">
        <v>5995</v>
      </c>
      <c r="AA2528" t="s">
        <v>1</v>
      </c>
      <c r="AB2528" s="164">
        <v>43399</v>
      </c>
      <c r="AC2528" t="s">
        <v>366</v>
      </c>
      <c r="AD2528" s="176">
        <v>1.5</v>
      </c>
    </row>
    <row r="2529" spans="1:30" x14ac:dyDescent="0.35">
      <c r="A2529" t="s">
        <v>469</v>
      </c>
      <c r="B2529">
        <v>1023</v>
      </c>
      <c r="C2529" t="s">
        <v>5989</v>
      </c>
      <c r="D2529">
        <v>51829</v>
      </c>
      <c r="E2529" t="s">
        <v>5989</v>
      </c>
      <c r="F2529" t="s">
        <v>3812</v>
      </c>
      <c r="H2529">
        <v>1.5</v>
      </c>
      <c r="I2529">
        <v>2.2999999999999998</v>
      </c>
      <c r="K2529" t="s">
        <v>296</v>
      </c>
      <c r="L2529" t="s">
        <v>410</v>
      </c>
      <c r="M2529" t="s">
        <v>398</v>
      </c>
      <c r="N2529" t="s">
        <v>360</v>
      </c>
      <c r="O2529">
        <v>2</v>
      </c>
      <c r="P2529" t="s">
        <v>306</v>
      </c>
      <c r="Q2529" t="s">
        <v>786</v>
      </c>
      <c r="R2529" s="164">
        <v>34392</v>
      </c>
      <c r="T2529" t="s">
        <v>5990</v>
      </c>
      <c r="V2529" t="s">
        <v>5991</v>
      </c>
      <c r="W2529" t="s">
        <v>5992</v>
      </c>
      <c r="X2529" t="s">
        <v>5993</v>
      </c>
      <c r="Y2529" t="s">
        <v>5994</v>
      </c>
      <c r="Z2529" t="s">
        <v>5996</v>
      </c>
      <c r="AC2529" t="s">
        <v>366</v>
      </c>
      <c r="AD2529" s="176">
        <v>1.5</v>
      </c>
    </row>
    <row r="2530" spans="1:30" x14ac:dyDescent="0.35">
      <c r="A2530" t="s">
        <v>432</v>
      </c>
      <c r="B2530">
        <v>1305</v>
      </c>
      <c r="C2530" t="s">
        <v>5997</v>
      </c>
      <c r="D2530">
        <v>51829</v>
      </c>
      <c r="E2530" t="s">
        <v>5989</v>
      </c>
      <c r="F2530" t="s">
        <v>3812</v>
      </c>
      <c r="G2530" s="163">
        <v>3550</v>
      </c>
      <c r="H2530">
        <v>1.5</v>
      </c>
      <c r="I2530">
        <v>2.2999999999999998</v>
      </c>
      <c r="J2530" t="s">
        <v>295</v>
      </c>
      <c r="K2530" t="s">
        <v>296</v>
      </c>
      <c r="L2530" t="s">
        <v>753</v>
      </c>
      <c r="M2530" t="s">
        <v>398</v>
      </c>
      <c r="N2530" t="s">
        <v>360</v>
      </c>
      <c r="O2530">
        <v>2</v>
      </c>
      <c r="P2530" t="s">
        <v>306</v>
      </c>
      <c r="Q2530" t="s">
        <v>5998</v>
      </c>
      <c r="R2530" s="164">
        <v>42614</v>
      </c>
      <c r="T2530" t="s">
        <v>5990</v>
      </c>
      <c r="V2530" t="s">
        <v>5991</v>
      </c>
      <c r="W2530" t="s">
        <v>5992</v>
      </c>
      <c r="X2530" t="s">
        <v>5993</v>
      </c>
      <c r="Y2530" t="s">
        <v>5994</v>
      </c>
      <c r="Z2530" t="s">
        <v>5999</v>
      </c>
      <c r="AA2530" t="s">
        <v>1</v>
      </c>
      <c r="AB2530" s="164">
        <v>42473</v>
      </c>
      <c r="AC2530" t="s">
        <v>366</v>
      </c>
      <c r="AD2530" s="176">
        <v>1.5</v>
      </c>
    </row>
    <row r="2531" spans="1:30" x14ac:dyDescent="0.35">
      <c r="A2531" t="s">
        <v>432</v>
      </c>
      <c r="B2531">
        <v>1344</v>
      </c>
      <c r="C2531" t="s">
        <v>6000</v>
      </c>
      <c r="D2531">
        <v>51829</v>
      </c>
      <c r="E2531" t="s">
        <v>5989</v>
      </c>
      <c r="F2531" t="s">
        <v>3812</v>
      </c>
      <c r="G2531" s="163">
        <v>5765.51</v>
      </c>
      <c r="H2531">
        <v>1.5</v>
      </c>
      <c r="I2531">
        <v>2.2999999999999998</v>
      </c>
      <c r="J2531" t="s">
        <v>295</v>
      </c>
      <c r="K2531" t="s">
        <v>296</v>
      </c>
      <c r="L2531" t="s">
        <v>753</v>
      </c>
      <c r="M2531" t="s">
        <v>398</v>
      </c>
      <c r="N2531" t="s">
        <v>360</v>
      </c>
      <c r="O2531">
        <v>2</v>
      </c>
      <c r="P2531" t="s">
        <v>306</v>
      </c>
      <c r="Q2531" t="s">
        <v>2009</v>
      </c>
      <c r="R2531" s="164">
        <v>45292</v>
      </c>
      <c r="T2531" t="s">
        <v>5990</v>
      </c>
      <c r="V2531" t="s">
        <v>5991</v>
      </c>
      <c r="W2531" t="s">
        <v>5992</v>
      </c>
      <c r="X2531" t="s">
        <v>5993</v>
      </c>
      <c r="Y2531" t="s">
        <v>5994</v>
      </c>
      <c r="Z2531" t="s">
        <v>6001</v>
      </c>
      <c r="AA2531" t="s">
        <v>1</v>
      </c>
      <c r="AB2531" s="164">
        <v>45148</v>
      </c>
      <c r="AC2531" t="s">
        <v>366</v>
      </c>
      <c r="AD2531" s="176">
        <v>1.5</v>
      </c>
    </row>
    <row r="2532" spans="1:30" x14ac:dyDescent="0.35">
      <c r="A2532" t="s">
        <v>432</v>
      </c>
      <c r="B2532">
        <v>1350</v>
      </c>
      <c r="C2532" t="s">
        <v>6002</v>
      </c>
      <c r="D2532">
        <v>51829</v>
      </c>
      <c r="E2532" t="s">
        <v>5989</v>
      </c>
      <c r="F2532" t="s">
        <v>3812</v>
      </c>
      <c r="G2532" s="163">
        <v>5765.51</v>
      </c>
      <c r="H2532">
        <v>1.5</v>
      </c>
      <c r="I2532">
        <v>2.2999999999999998</v>
      </c>
      <c r="J2532" t="s">
        <v>295</v>
      </c>
      <c r="K2532" t="s">
        <v>296</v>
      </c>
      <c r="L2532" t="s">
        <v>753</v>
      </c>
      <c r="M2532" t="s">
        <v>398</v>
      </c>
      <c r="N2532" t="s">
        <v>360</v>
      </c>
      <c r="O2532">
        <v>2</v>
      </c>
      <c r="P2532" t="s">
        <v>306</v>
      </c>
      <c r="Q2532" t="s">
        <v>2009</v>
      </c>
      <c r="R2532" s="164">
        <v>45292</v>
      </c>
      <c r="T2532" t="s">
        <v>5990</v>
      </c>
      <c r="V2532" t="s">
        <v>5991</v>
      </c>
      <c r="W2532" t="s">
        <v>5992</v>
      </c>
      <c r="X2532" t="s">
        <v>5993</v>
      </c>
      <c r="Y2532" t="s">
        <v>5994</v>
      </c>
      <c r="Z2532" t="s">
        <v>6003</v>
      </c>
      <c r="AA2532" t="s">
        <v>1</v>
      </c>
      <c r="AB2532" s="164">
        <v>45148</v>
      </c>
      <c r="AC2532" t="s">
        <v>366</v>
      </c>
      <c r="AD2532" s="176">
        <v>1.5</v>
      </c>
    </row>
    <row r="2533" spans="1:30" x14ac:dyDescent="0.35">
      <c r="A2533" t="s">
        <v>419</v>
      </c>
      <c r="B2533">
        <v>1204</v>
      </c>
      <c r="C2533" t="s">
        <v>6004</v>
      </c>
      <c r="D2533">
        <v>51829</v>
      </c>
      <c r="E2533" t="s">
        <v>5989</v>
      </c>
      <c r="F2533" t="s">
        <v>3812</v>
      </c>
      <c r="H2533">
        <v>1.5</v>
      </c>
      <c r="I2533">
        <v>2.2999999999999998</v>
      </c>
      <c r="K2533" t="s">
        <v>296</v>
      </c>
      <c r="L2533" t="s">
        <v>753</v>
      </c>
      <c r="M2533" t="s">
        <v>398</v>
      </c>
      <c r="N2533" t="s">
        <v>360</v>
      </c>
      <c r="O2533">
        <v>2</v>
      </c>
      <c r="P2533" t="s">
        <v>306</v>
      </c>
      <c r="Q2533" t="s">
        <v>3791</v>
      </c>
      <c r="R2533" s="164">
        <v>41518</v>
      </c>
      <c r="T2533" t="s">
        <v>5990</v>
      </c>
      <c r="V2533" t="s">
        <v>5991</v>
      </c>
      <c r="W2533" t="s">
        <v>5992</v>
      </c>
      <c r="X2533" t="s">
        <v>5993</v>
      </c>
      <c r="Y2533" t="s">
        <v>5994</v>
      </c>
      <c r="Z2533" t="s">
        <v>6005</v>
      </c>
      <c r="AC2533" t="s">
        <v>366</v>
      </c>
      <c r="AD2533" s="176">
        <v>1.5</v>
      </c>
    </row>
    <row r="2534" spans="1:30" x14ac:dyDescent="0.35">
      <c r="A2534" t="s">
        <v>408</v>
      </c>
      <c r="B2534">
        <v>1293</v>
      </c>
      <c r="C2534" t="s">
        <v>6006</v>
      </c>
      <c r="D2534">
        <v>51830</v>
      </c>
      <c r="E2534" t="s">
        <v>6007</v>
      </c>
      <c r="F2534" t="s">
        <v>3812</v>
      </c>
      <c r="G2534" s="163">
        <v>2935.5</v>
      </c>
      <c r="H2534">
        <v>1.3</v>
      </c>
      <c r="I2534">
        <v>1.6</v>
      </c>
      <c r="J2534" t="s">
        <v>1</v>
      </c>
      <c r="K2534" t="s">
        <v>296</v>
      </c>
      <c r="L2534" t="s">
        <v>753</v>
      </c>
      <c r="M2534" t="s">
        <v>398</v>
      </c>
      <c r="N2534" t="s">
        <v>360</v>
      </c>
      <c r="O2534">
        <v>2</v>
      </c>
      <c r="P2534" t="s">
        <v>306</v>
      </c>
      <c r="Q2534" t="s">
        <v>3731</v>
      </c>
      <c r="R2534" s="164">
        <v>42979</v>
      </c>
      <c r="T2534" t="s">
        <v>6008</v>
      </c>
      <c r="V2534" t="s">
        <v>6009</v>
      </c>
      <c r="W2534" t="s">
        <v>6010</v>
      </c>
      <c r="X2534" t="s">
        <v>6007</v>
      </c>
      <c r="Y2534" t="s">
        <v>6009</v>
      </c>
      <c r="Z2534" t="s">
        <v>6011</v>
      </c>
      <c r="AA2534" t="s">
        <v>1</v>
      </c>
      <c r="AB2534" s="164">
        <v>42671</v>
      </c>
      <c r="AC2534" t="s">
        <v>366</v>
      </c>
      <c r="AD2534" s="176">
        <v>1.3</v>
      </c>
    </row>
    <row r="2535" spans="1:30" x14ac:dyDescent="0.35">
      <c r="A2535" t="s">
        <v>309</v>
      </c>
      <c r="B2535">
        <v>1190</v>
      </c>
      <c r="C2535" t="s">
        <v>6012</v>
      </c>
      <c r="D2535">
        <v>51830</v>
      </c>
      <c r="E2535" t="s">
        <v>6007</v>
      </c>
      <c r="F2535" t="s">
        <v>3812</v>
      </c>
      <c r="H2535">
        <v>1.3</v>
      </c>
      <c r="I2535">
        <v>1.6</v>
      </c>
      <c r="K2535" t="s">
        <v>296</v>
      </c>
      <c r="L2535" t="s">
        <v>753</v>
      </c>
      <c r="M2535" t="s">
        <v>398</v>
      </c>
      <c r="N2535" t="s">
        <v>360</v>
      </c>
      <c r="O2535">
        <v>2</v>
      </c>
      <c r="P2535" t="s">
        <v>306</v>
      </c>
      <c r="Q2535" s="164">
        <v>40189</v>
      </c>
      <c r="R2535" s="164">
        <v>40787</v>
      </c>
      <c r="T2535" t="s">
        <v>6008</v>
      </c>
      <c r="V2535" t="s">
        <v>6009</v>
      </c>
      <c r="W2535" t="s">
        <v>6010</v>
      </c>
      <c r="X2535" t="s">
        <v>6007</v>
      </c>
      <c r="Y2535" t="s">
        <v>6009</v>
      </c>
      <c r="Z2535" t="s">
        <v>6013</v>
      </c>
      <c r="AC2535" t="s">
        <v>366</v>
      </c>
      <c r="AD2535" s="176">
        <v>1.3</v>
      </c>
    </row>
    <row r="2536" spans="1:30" x14ac:dyDescent="0.35">
      <c r="A2536" t="s">
        <v>309</v>
      </c>
      <c r="B2536">
        <v>1191</v>
      </c>
      <c r="C2536" t="s">
        <v>6014</v>
      </c>
      <c r="D2536">
        <v>51830</v>
      </c>
      <c r="E2536" t="s">
        <v>6007</v>
      </c>
      <c r="F2536" t="s">
        <v>3812</v>
      </c>
      <c r="H2536">
        <v>1.3</v>
      </c>
      <c r="I2536">
        <v>1.6</v>
      </c>
      <c r="K2536" t="s">
        <v>296</v>
      </c>
      <c r="L2536" t="s">
        <v>753</v>
      </c>
      <c r="M2536" t="s">
        <v>398</v>
      </c>
      <c r="N2536" t="s">
        <v>360</v>
      </c>
      <c r="O2536">
        <v>2</v>
      </c>
      <c r="P2536" t="s">
        <v>306</v>
      </c>
      <c r="Q2536" s="164">
        <v>40189</v>
      </c>
      <c r="R2536" s="164">
        <v>40787</v>
      </c>
      <c r="T2536" t="s">
        <v>6008</v>
      </c>
      <c r="V2536" t="s">
        <v>6009</v>
      </c>
      <c r="W2536" t="s">
        <v>6010</v>
      </c>
      <c r="X2536" t="s">
        <v>6007</v>
      </c>
      <c r="Y2536" t="s">
        <v>6009</v>
      </c>
      <c r="Z2536" t="s">
        <v>6015</v>
      </c>
      <c r="AC2536" t="s">
        <v>366</v>
      </c>
      <c r="AD2536" s="176">
        <v>1.3</v>
      </c>
    </row>
    <row r="2537" spans="1:30" x14ac:dyDescent="0.35">
      <c r="A2537" t="s">
        <v>482</v>
      </c>
      <c r="B2537">
        <v>1171</v>
      </c>
      <c r="C2537" t="s">
        <v>6007</v>
      </c>
      <c r="D2537">
        <v>51830</v>
      </c>
      <c r="E2537" t="s">
        <v>6007</v>
      </c>
      <c r="F2537" t="s">
        <v>3812</v>
      </c>
      <c r="H2537">
        <v>1.3</v>
      </c>
      <c r="I2537">
        <v>1.6</v>
      </c>
      <c r="K2537" t="s">
        <v>0</v>
      </c>
      <c r="L2537" t="s">
        <v>753</v>
      </c>
      <c r="M2537" t="s">
        <v>398</v>
      </c>
      <c r="N2537" t="s">
        <v>360</v>
      </c>
      <c r="O2537">
        <v>2</v>
      </c>
      <c r="P2537" t="s">
        <v>306</v>
      </c>
      <c r="Q2537" s="164">
        <v>37658</v>
      </c>
      <c r="R2537" s="164">
        <v>37865</v>
      </c>
      <c r="T2537" t="s">
        <v>6008</v>
      </c>
      <c r="V2537" t="s">
        <v>6009</v>
      </c>
      <c r="W2537" t="s">
        <v>6010</v>
      </c>
      <c r="X2537" t="s">
        <v>6007</v>
      </c>
      <c r="Y2537" t="s">
        <v>6009</v>
      </c>
      <c r="Z2537" t="s">
        <v>6016</v>
      </c>
      <c r="AC2537" t="s">
        <v>366</v>
      </c>
      <c r="AD2537" s="176">
        <v>1.3</v>
      </c>
    </row>
    <row r="2538" spans="1:30" x14ac:dyDescent="0.35">
      <c r="A2538" t="s">
        <v>434</v>
      </c>
      <c r="B2538">
        <v>1127</v>
      </c>
      <c r="C2538" t="s">
        <v>6012</v>
      </c>
      <c r="D2538">
        <v>51830</v>
      </c>
      <c r="E2538" t="s">
        <v>6007</v>
      </c>
      <c r="F2538" t="s">
        <v>3812</v>
      </c>
      <c r="H2538">
        <v>1.3</v>
      </c>
      <c r="I2538">
        <v>1.6</v>
      </c>
      <c r="K2538" t="s">
        <v>404</v>
      </c>
      <c r="L2538" t="s">
        <v>753</v>
      </c>
      <c r="M2538" t="s">
        <v>398</v>
      </c>
      <c r="N2538" t="s">
        <v>360</v>
      </c>
      <c r="O2538">
        <v>2</v>
      </c>
      <c r="P2538" t="s">
        <v>306</v>
      </c>
      <c r="Q2538" t="s">
        <v>485</v>
      </c>
      <c r="R2538" s="164">
        <v>41153</v>
      </c>
      <c r="S2538" s="164">
        <v>43710</v>
      </c>
      <c r="T2538" t="s">
        <v>6008</v>
      </c>
      <c r="V2538" t="s">
        <v>6009</v>
      </c>
      <c r="W2538" t="s">
        <v>6010</v>
      </c>
      <c r="X2538" t="s">
        <v>6007</v>
      </c>
      <c r="Y2538" t="s">
        <v>6009</v>
      </c>
      <c r="Z2538" t="s">
        <v>6017</v>
      </c>
      <c r="AC2538" t="s">
        <v>366</v>
      </c>
      <c r="AD2538" s="176">
        <v>1.3</v>
      </c>
    </row>
    <row r="2539" spans="1:30" x14ac:dyDescent="0.35">
      <c r="A2539" t="s">
        <v>494</v>
      </c>
      <c r="B2539">
        <v>1213</v>
      </c>
      <c r="C2539" t="s">
        <v>6012</v>
      </c>
      <c r="D2539">
        <v>51830</v>
      </c>
      <c r="E2539" t="s">
        <v>6007</v>
      </c>
      <c r="F2539" t="s">
        <v>3812</v>
      </c>
      <c r="H2539">
        <v>1.3</v>
      </c>
      <c r="I2539">
        <v>1.6</v>
      </c>
      <c r="K2539" t="s">
        <v>296</v>
      </c>
      <c r="L2539" t="s">
        <v>753</v>
      </c>
      <c r="M2539" t="s">
        <v>398</v>
      </c>
      <c r="N2539" t="s">
        <v>360</v>
      </c>
      <c r="O2539">
        <v>2</v>
      </c>
      <c r="P2539" t="s">
        <v>306</v>
      </c>
      <c r="Q2539" t="s">
        <v>1010</v>
      </c>
      <c r="R2539" s="164">
        <v>40422</v>
      </c>
      <c r="T2539" t="s">
        <v>6008</v>
      </c>
      <c r="V2539" t="s">
        <v>6009</v>
      </c>
      <c r="W2539" t="s">
        <v>6010</v>
      </c>
      <c r="X2539" t="s">
        <v>6007</v>
      </c>
      <c r="Y2539" t="s">
        <v>6009</v>
      </c>
      <c r="Z2539" t="s">
        <v>6018</v>
      </c>
      <c r="AC2539" t="s">
        <v>366</v>
      </c>
      <c r="AD2539" s="176">
        <v>1.3</v>
      </c>
    </row>
    <row r="2540" spans="1:30" x14ac:dyDescent="0.35">
      <c r="A2540" t="s">
        <v>419</v>
      </c>
      <c r="B2540">
        <v>1192</v>
      </c>
      <c r="C2540" t="s">
        <v>6019</v>
      </c>
      <c r="D2540">
        <v>51830</v>
      </c>
      <c r="E2540" t="s">
        <v>6007</v>
      </c>
      <c r="F2540" t="s">
        <v>3812</v>
      </c>
      <c r="H2540">
        <v>1.3</v>
      </c>
      <c r="I2540">
        <v>1.6</v>
      </c>
      <c r="K2540" t="s">
        <v>404</v>
      </c>
      <c r="L2540" t="s">
        <v>753</v>
      </c>
      <c r="M2540" t="s">
        <v>398</v>
      </c>
      <c r="N2540" t="s">
        <v>360</v>
      </c>
      <c r="O2540">
        <v>2</v>
      </c>
      <c r="P2540" t="s">
        <v>306</v>
      </c>
      <c r="Q2540" t="s">
        <v>3254</v>
      </c>
      <c r="R2540" s="164">
        <v>40422</v>
      </c>
      <c r="S2540" s="164">
        <v>45536</v>
      </c>
      <c r="T2540" t="s">
        <v>6008</v>
      </c>
      <c r="V2540" t="s">
        <v>6009</v>
      </c>
      <c r="W2540" t="s">
        <v>6010</v>
      </c>
      <c r="X2540" t="s">
        <v>6007</v>
      </c>
      <c r="Y2540" t="s">
        <v>6009</v>
      </c>
      <c r="Z2540" t="s">
        <v>6020</v>
      </c>
      <c r="AC2540" t="s">
        <v>366</v>
      </c>
      <c r="AD2540" s="176">
        <v>1.3</v>
      </c>
    </row>
    <row r="2541" spans="1:30" x14ac:dyDescent="0.35">
      <c r="A2541" t="s">
        <v>314</v>
      </c>
      <c r="B2541">
        <v>1260</v>
      </c>
      <c r="C2541" t="s">
        <v>6021</v>
      </c>
      <c r="D2541">
        <v>51830</v>
      </c>
      <c r="E2541" t="s">
        <v>6007</v>
      </c>
      <c r="F2541" t="s">
        <v>3812</v>
      </c>
      <c r="H2541">
        <v>1.3</v>
      </c>
      <c r="I2541">
        <v>1.6</v>
      </c>
      <c r="K2541" t="s">
        <v>0</v>
      </c>
      <c r="L2541" t="s">
        <v>753</v>
      </c>
      <c r="M2541" t="s">
        <v>398</v>
      </c>
      <c r="N2541" t="s">
        <v>360</v>
      </c>
      <c r="O2541">
        <v>2</v>
      </c>
      <c r="P2541" t="s">
        <v>306</v>
      </c>
      <c r="Q2541" t="s">
        <v>6022</v>
      </c>
      <c r="R2541" s="164">
        <v>39326</v>
      </c>
      <c r="T2541" t="s">
        <v>6008</v>
      </c>
      <c r="V2541" t="s">
        <v>6009</v>
      </c>
      <c r="W2541" t="s">
        <v>6010</v>
      </c>
      <c r="X2541" t="s">
        <v>6007</v>
      </c>
      <c r="Y2541" t="s">
        <v>6009</v>
      </c>
      <c r="Z2541" t="s">
        <v>6023</v>
      </c>
      <c r="AC2541" t="s">
        <v>366</v>
      </c>
      <c r="AD2541" s="176">
        <v>1.3</v>
      </c>
    </row>
    <row r="2542" spans="1:30" x14ac:dyDescent="0.35">
      <c r="A2542" t="s">
        <v>454</v>
      </c>
      <c r="B2542">
        <v>1088</v>
      </c>
      <c r="C2542" t="s">
        <v>6024</v>
      </c>
      <c r="D2542">
        <v>51831</v>
      </c>
      <c r="E2542" t="s">
        <v>6006</v>
      </c>
      <c r="F2542" t="s">
        <v>3812</v>
      </c>
      <c r="H2542">
        <v>1.3</v>
      </c>
      <c r="I2542">
        <v>2.2000000000000002</v>
      </c>
      <c r="K2542" t="s">
        <v>296</v>
      </c>
      <c r="L2542" t="s">
        <v>753</v>
      </c>
      <c r="M2542" t="s">
        <v>398</v>
      </c>
      <c r="N2542" t="s">
        <v>360</v>
      </c>
      <c r="O2542">
        <v>2</v>
      </c>
      <c r="P2542" t="s">
        <v>306</v>
      </c>
      <c r="Q2542" t="s">
        <v>786</v>
      </c>
      <c r="R2542" s="164">
        <v>34392</v>
      </c>
      <c r="T2542" t="s">
        <v>1963</v>
      </c>
      <c r="V2542" t="s">
        <v>6025</v>
      </c>
      <c r="W2542" t="s">
        <v>6026</v>
      </c>
      <c r="X2542" t="s">
        <v>6027</v>
      </c>
      <c r="Y2542" t="s">
        <v>6028</v>
      </c>
      <c r="Z2542" t="s">
        <v>6029</v>
      </c>
      <c r="AA2542" t="s">
        <v>1</v>
      </c>
      <c r="AC2542" t="s">
        <v>366</v>
      </c>
      <c r="AD2542" s="176">
        <v>1.3</v>
      </c>
    </row>
    <row r="2543" spans="1:30" x14ac:dyDescent="0.35">
      <c r="A2543" t="s">
        <v>454</v>
      </c>
      <c r="B2543">
        <v>1089</v>
      </c>
      <c r="C2543" t="s">
        <v>6030</v>
      </c>
      <c r="D2543">
        <v>51831</v>
      </c>
      <c r="E2543" t="s">
        <v>6006</v>
      </c>
      <c r="F2543" t="s">
        <v>3812</v>
      </c>
      <c r="H2543">
        <v>1.3</v>
      </c>
      <c r="I2543">
        <v>2.2000000000000002</v>
      </c>
      <c r="K2543" t="s">
        <v>295</v>
      </c>
      <c r="L2543" t="s">
        <v>410</v>
      </c>
      <c r="M2543" t="s">
        <v>398</v>
      </c>
      <c r="N2543" t="s">
        <v>360</v>
      </c>
      <c r="O2543">
        <v>2</v>
      </c>
      <c r="P2543" t="s">
        <v>1</v>
      </c>
      <c r="Q2543" s="164">
        <v>32882</v>
      </c>
      <c r="R2543" s="164">
        <v>33117</v>
      </c>
      <c r="S2543" s="164">
        <v>33117</v>
      </c>
      <c r="T2543" t="s">
        <v>1963</v>
      </c>
      <c r="V2543" t="s">
        <v>6025</v>
      </c>
      <c r="W2543" t="s">
        <v>6026</v>
      </c>
      <c r="X2543" t="s">
        <v>6027</v>
      </c>
      <c r="Y2543" t="s">
        <v>6028</v>
      </c>
      <c r="Z2543" t="s">
        <v>6031</v>
      </c>
      <c r="AC2543" t="s">
        <v>366</v>
      </c>
      <c r="AD2543" s="176">
        <v>1.3</v>
      </c>
    </row>
    <row r="2544" spans="1:30" x14ac:dyDescent="0.35">
      <c r="A2544" t="s">
        <v>408</v>
      </c>
      <c r="B2544">
        <v>1334</v>
      </c>
      <c r="C2544" t="s">
        <v>6006</v>
      </c>
      <c r="D2544">
        <v>51831</v>
      </c>
      <c r="E2544" t="s">
        <v>6006</v>
      </c>
      <c r="F2544" t="s">
        <v>3812</v>
      </c>
      <c r="G2544" s="163">
        <v>3023</v>
      </c>
      <c r="H2544">
        <v>1.3</v>
      </c>
      <c r="I2544">
        <v>2.2000000000000002</v>
      </c>
      <c r="J2544" t="s">
        <v>1</v>
      </c>
      <c r="K2544" t="s">
        <v>296</v>
      </c>
      <c r="L2544" t="s">
        <v>753</v>
      </c>
      <c r="M2544" t="s">
        <v>398</v>
      </c>
      <c r="N2544" t="s">
        <v>360</v>
      </c>
      <c r="O2544">
        <v>2</v>
      </c>
      <c r="P2544" t="s">
        <v>306</v>
      </c>
      <c r="Q2544" t="s">
        <v>6032</v>
      </c>
      <c r="R2544" s="164">
        <v>43344</v>
      </c>
      <c r="T2544" t="s">
        <v>1963</v>
      </c>
      <c r="V2544" t="s">
        <v>6025</v>
      </c>
      <c r="W2544" t="s">
        <v>6026</v>
      </c>
      <c r="X2544" t="s">
        <v>6027</v>
      </c>
      <c r="Y2544" t="s">
        <v>6028</v>
      </c>
      <c r="Z2544" t="s">
        <v>6033</v>
      </c>
      <c r="AA2544" t="s">
        <v>1</v>
      </c>
      <c r="AB2544" s="164">
        <v>43321</v>
      </c>
      <c r="AC2544" t="s">
        <v>366</v>
      </c>
      <c r="AD2544" s="176">
        <v>1.3</v>
      </c>
    </row>
    <row r="2545" spans="1:31" x14ac:dyDescent="0.35">
      <c r="A2545" t="s">
        <v>469</v>
      </c>
      <c r="B2545">
        <v>1026</v>
      </c>
      <c r="C2545" t="s">
        <v>6006</v>
      </c>
      <c r="D2545">
        <v>51831</v>
      </c>
      <c r="E2545" t="s">
        <v>6006</v>
      </c>
      <c r="F2545" t="s">
        <v>3812</v>
      </c>
      <c r="H2545">
        <v>1.3</v>
      </c>
      <c r="I2545">
        <v>2.2000000000000002</v>
      </c>
      <c r="K2545" t="s">
        <v>404</v>
      </c>
      <c r="L2545" t="s">
        <v>753</v>
      </c>
      <c r="M2545" t="s">
        <v>398</v>
      </c>
      <c r="N2545" t="s">
        <v>360</v>
      </c>
      <c r="O2545">
        <v>2</v>
      </c>
      <c r="P2545" t="s">
        <v>306</v>
      </c>
      <c r="Q2545" t="s">
        <v>3419</v>
      </c>
      <c r="R2545" s="164">
        <v>35298</v>
      </c>
      <c r="S2545" s="164">
        <v>35582</v>
      </c>
      <c r="T2545" t="s">
        <v>1963</v>
      </c>
      <c r="V2545" t="s">
        <v>6025</v>
      </c>
      <c r="W2545" t="s">
        <v>6026</v>
      </c>
      <c r="X2545" t="s">
        <v>6027</v>
      </c>
      <c r="Y2545" t="s">
        <v>6028</v>
      </c>
      <c r="Z2545" t="s">
        <v>6034</v>
      </c>
      <c r="AC2545" t="s">
        <v>366</v>
      </c>
      <c r="AD2545" s="176">
        <v>1.3</v>
      </c>
    </row>
    <row r="2546" spans="1:31" x14ac:dyDescent="0.35">
      <c r="A2546" t="s">
        <v>309</v>
      </c>
      <c r="B2546">
        <v>1258</v>
      </c>
      <c r="C2546" t="s">
        <v>6006</v>
      </c>
      <c r="D2546">
        <v>51831</v>
      </c>
      <c r="E2546" t="s">
        <v>6006</v>
      </c>
      <c r="F2546" t="s">
        <v>3812</v>
      </c>
      <c r="G2546" s="163">
        <v>3034</v>
      </c>
      <c r="H2546">
        <v>1.3</v>
      </c>
      <c r="I2546">
        <v>2.2000000000000002</v>
      </c>
      <c r="J2546" t="s">
        <v>1</v>
      </c>
      <c r="K2546" t="s">
        <v>296</v>
      </c>
      <c r="L2546" t="s">
        <v>753</v>
      </c>
      <c r="M2546" t="s">
        <v>398</v>
      </c>
      <c r="N2546" t="s">
        <v>360</v>
      </c>
      <c r="O2546">
        <v>2</v>
      </c>
      <c r="P2546" t="s">
        <v>306</v>
      </c>
      <c r="Q2546" s="164">
        <v>43258</v>
      </c>
      <c r="R2546" s="164">
        <v>43344</v>
      </c>
      <c r="T2546" t="s">
        <v>1963</v>
      </c>
      <c r="V2546" t="s">
        <v>6025</v>
      </c>
      <c r="W2546" t="s">
        <v>6026</v>
      </c>
      <c r="X2546" t="s">
        <v>6027</v>
      </c>
      <c r="Y2546" t="s">
        <v>6028</v>
      </c>
      <c r="Z2546" t="s">
        <v>6035</v>
      </c>
      <c r="AA2546" t="s">
        <v>1</v>
      </c>
      <c r="AB2546" s="164">
        <v>43325</v>
      </c>
      <c r="AC2546" t="s">
        <v>366</v>
      </c>
      <c r="AD2546" s="176">
        <v>1.3</v>
      </c>
    </row>
    <row r="2547" spans="1:31" x14ac:dyDescent="0.35">
      <c r="A2547" t="s">
        <v>476</v>
      </c>
      <c r="B2547">
        <v>1073</v>
      </c>
      <c r="C2547" t="s">
        <v>6006</v>
      </c>
      <c r="D2547">
        <v>51831</v>
      </c>
      <c r="E2547" t="s">
        <v>6006</v>
      </c>
      <c r="F2547" t="s">
        <v>3812</v>
      </c>
      <c r="H2547">
        <v>1.3</v>
      </c>
      <c r="I2547">
        <v>2.2000000000000002</v>
      </c>
      <c r="K2547" t="s">
        <v>296</v>
      </c>
      <c r="L2547" t="s">
        <v>410</v>
      </c>
      <c r="M2547" t="s">
        <v>398</v>
      </c>
      <c r="N2547" t="s">
        <v>360</v>
      </c>
      <c r="O2547">
        <v>2</v>
      </c>
      <c r="P2547" t="s">
        <v>306</v>
      </c>
      <c r="Q2547" t="s">
        <v>786</v>
      </c>
      <c r="R2547" s="164">
        <v>34392</v>
      </c>
      <c r="T2547" t="s">
        <v>1963</v>
      </c>
      <c r="V2547" t="s">
        <v>6025</v>
      </c>
      <c r="W2547" t="s">
        <v>6026</v>
      </c>
      <c r="X2547" t="s">
        <v>6027</v>
      </c>
      <c r="Y2547" t="s">
        <v>6028</v>
      </c>
      <c r="Z2547" t="s">
        <v>6036</v>
      </c>
      <c r="AC2547" t="s">
        <v>366</v>
      </c>
      <c r="AD2547" s="176">
        <v>1.3</v>
      </c>
    </row>
    <row r="2548" spans="1:31" x14ac:dyDescent="0.35">
      <c r="A2548" t="s">
        <v>482</v>
      </c>
      <c r="B2548">
        <v>1284</v>
      </c>
      <c r="C2548" t="s">
        <v>6006</v>
      </c>
      <c r="D2548">
        <v>51831</v>
      </c>
      <c r="E2548" t="s">
        <v>6006</v>
      </c>
      <c r="F2548" t="s">
        <v>3812</v>
      </c>
      <c r="G2548" s="163">
        <v>3022.8</v>
      </c>
      <c r="H2548">
        <v>1.3</v>
      </c>
      <c r="I2548">
        <v>2.2000000000000002</v>
      </c>
      <c r="J2548" t="s">
        <v>1</v>
      </c>
      <c r="K2548" t="s">
        <v>0</v>
      </c>
      <c r="L2548" t="s">
        <v>753</v>
      </c>
      <c r="M2548" t="s">
        <v>398</v>
      </c>
      <c r="N2548" t="s">
        <v>360</v>
      </c>
      <c r="O2548">
        <v>2</v>
      </c>
      <c r="P2548" t="s">
        <v>306</v>
      </c>
      <c r="Q2548" s="164">
        <v>42862</v>
      </c>
      <c r="R2548" s="164">
        <v>43344</v>
      </c>
      <c r="T2548" t="s">
        <v>1963</v>
      </c>
      <c r="V2548" t="s">
        <v>6025</v>
      </c>
      <c r="W2548" t="s">
        <v>6026</v>
      </c>
      <c r="X2548" t="s">
        <v>6027</v>
      </c>
      <c r="Y2548" t="s">
        <v>6028</v>
      </c>
      <c r="Z2548" t="s">
        <v>6037</v>
      </c>
      <c r="AA2548" t="s">
        <v>1</v>
      </c>
      <c r="AB2548" s="164">
        <v>42937</v>
      </c>
      <c r="AC2548" t="s">
        <v>366</v>
      </c>
      <c r="AD2548" s="176">
        <v>1.3</v>
      </c>
    </row>
    <row r="2549" spans="1:31" x14ac:dyDescent="0.35">
      <c r="A2549" t="s">
        <v>584</v>
      </c>
      <c r="B2549">
        <v>1022</v>
      </c>
      <c r="C2549" t="s">
        <v>6006</v>
      </c>
      <c r="D2549">
        <v>51831</v>
      </c>
      <c r="E2549" t="s">
        <v>6006</v>
      </c>
      <c r="F2549" t="s">
        <v>3812</v>
      </c>
      <c r="H2549">
        <v>1.3</v>
      </c>
      <c r="I2549">
        <v>2.2000000000000002</v>
      </c>
      <c r="K2549" t="s">
        <v>296</v>
      </c>
      <c r="L2549" t="s">
        <v>410</v>
      </c>
      <c r="M2549" t="s">
        <v>398</v>
      </c>
      <c r="N2549" t="s">
        <v>360</v>
      </c>
      <c r="O2549">
        <v>2</v>
      </c>
      <c r="P2549" t="s">
        <v>306</v>
      </c>
      <c r="Q2549" t="s">
        <v>786</v>
      </c>
      <c r="R2549" s="164">
        <v>34392</v>
      </c>
      <c r="T2549" t="s">
        <v>1963</v>
      </c>
      <c r="V2549" t="s">
        <v>6025</v>
      </c>
      <c r="W2549" t="s">
        <v>6026</v>
      </c>
      <c r="X2549" t="s">
        <v>6027</v>
      </c>
      <c r="Y2549" t="s">
        <v>6028</v>
      </c>
      <c r="Z2549" t="s">
        <v>6038</v>
      </c>
      <c r="AC2549" t="s">
        <v>366</v>
      </c>
      <c r="AD2549" s="176">
        <v>1.3</v>
      </c>
    </row>
    <row r="2550" spans="1:31" x14ac:dyDescent="0.35">
      <c r="A2550" t="s">
        <v>584</v>
      </c>
      <c r="B2550">
        <v>1181</v>
      </c>
      <c r="C2550" t="s">
        <v>6039</v>
      </c>
      <c r="D2550">
        <v>51831</v>
      </c>
      <c r="E2550" t="s">
        <v>6006</v>
      </c>
      <c r="F2550" t="s">
        <v>3812</v>
      </c>
      <c r="H2550">
        <v>1.3</v>
      </c>
      <c r="I2550">
        <v>2.2000000000000002</v>
      </c>
      <c r="K2550" t="s">
        <v>404</v>
      </c>
      <c r="L2550" t="s">
        <v>753</v>
      </c>
      <c r="M2550" t="s">
        <v>398</v>
      </c>
      <c r="N2550" t="s">
        <v>360</v>
      </c>
      <c r="O2550">
        <v>2</v>
      </c>
      <c r="P2550" t="s">
        <v>306</v>
      </c>
      <c r="Q2550" s="164">
        <v>32874</v>
      </c>
      <c r="R2550" s="164">
        <v>32874</v>
      </c>
      <c r="S2550" s="164">
        <v>40148</v>
      </c>
      <c r="T2550" t="s">
        <v>1963</v>
      </c>
      <c r="V2550" t="s">
        <v>6025</v>
      </c>
      <c r="W2550" t="s">
        <v>6026</v>
      </c>
      <c r="X2550" t="s">
        <v>6027</v>
      </c>
      <c r="Y2550" t="s">
        <v>6028</v>
      </c>
      <c r="Z2550" t="s">
        <v>6040</v>
      </c>
      <c r="AC2550" t="s">
        <v>366</v>
      </c>
      <c r="AD2550" s="176">
        <v>1.3</v>
      </c>
    </row>
    <row r="2551" spans="1:31" x14ac:dyDescent="0.35">
      <c r="A2551" t="s">
        <v>375</v>
      </c>
      <c r="B2551">
        <v>1050</v>
      </c>
      <c r="C2551" t="s">
        <v>6025</v>
      </c>
      <c r="D2551">
        <v>51831</v>
      </c>
      <c r="E2551" t="s">
        <v>6006</v>
      </c>
      <c r="F2551" t="s">
        <v>3812</v>
      </c>
      <c r="H2551">
        <v>1.3</v>
      </c>
      <c r="I2551">
        <v>2.2000000000000002</v>
      </c>
      <c r="K2551" t="s">
        <v>0</v>
      </c>
      <c r="L2551" t="s">
        <v>410</v>
      </c>
      <c r="M2551" t="s">
        <v>398</v>
      </c>
      <c r="N2551" t="s">
        <v>360</v>
      </c>
      <c r="O2551">
        <v>2</v>
      </c>
      <c r="P2551" t="s">
        <v>1</v>
      </c>
      <c r="Q2551" s="164">
        <v>32882</v>
      </c>
      <c r="R2551" s="164">
        <v>33117</v>
      </c>
      <c r="T2551" t="s">
        <v>1963</v>
      </c>
      <c r="V2551" t="s">
        <v>6025</v>
      </c>
      <c r="W2551" t="s">
        <v>6026</v>
      </c>
      <c r="X2551" t="s">
        <v>6027</v>
      </c>
      <c r="Y2551" t="s">
        <v>6028</v>
      </c>
      <c r="Z2551" t="s">
        <v>6041</v>
      </c>
      <c r="AC2551" t="s">
        <v>366</v>
      </c>
      <c r="AD2551" s="176">
        <v>1.3</v>
      </c>
    </row>
    <row r="2552" spans="1:31" x14ac:dyDescent="0.35">
      <c r="A2552" t="s">
        <v>434</v>
      </c>
      <c r="B2552">
        <v>1161</v>
      </c>
      <c r="C2552" t="s">
        <v>6006</v>
      </c>
      <c r="D2552">
        <v>51831</v>
      </c>
      <c r="E2552" t="s">
        <v>6006</v>
      </c>
      <c r="F2552" t="s">
        <v>3812</v>
      </c>
      <c r="G2552" s="163">
        <v>3026</v>
      </c>
      <c r="H2552">
        <v>1.3</v>
      </c>
      <c r="I2552">
        <v>2.2000000000000002</v>
      </c>
      <c r="J2552" t="s">
        <v>1</v>
      </c>
      <c r="K2552" t="s">
        <v>296</v>
      </c>
      <c r="L2552" t="s">
        <v>753</v>
      </c>
      <c r="M2552" t="s">
        <v>398</v>
      </c>
      <c r="N2552" t="s">
        <v>360</v>
      </c>
      <c r="O2552">
        <v>2</v>
      </c>
      <c r="P2552" t="s">
        <v>306</v>
      </c>
      <c r="Q2552" t="s">
        <v>6042</v>
      </c>
      <c r="R2552" s="164">
        <v>43344</v>
      </c>
      <c r="T2552" t="s">
        <v>1963</v>
      </c>
      <c r="V2552" t="s">
        <v>6025</v>
      </c>
      <c r="W2552" t="s">
        <v>6026</v>
      </c>
      <c r="X2552" t="s">
        <v>6027</v>
      </c>
      <c r="Y2552" t="s">
        <v>6028</v>
      </c>
      <c r="Z2552" t="s">
        <v>6043</v>
      </c>
      <c r="AA2552" t="s">
        <v>1</v>
      </c>
      <c r="AB2552" s="164">
        <v>42965</v>
      </c>
      <c r="AC2552" t="s">
        <v>366</v>
      </c>
      <c r="AD2552" s="176">
        <v>1.3</v>
      </c>
    </row>
    <row r="2553" spans="1:31" x14ac:dyDescent="0.35">
      <c r="A2553" t="s">
        <v>447</v>
      </c>
      <c r="B2553">
        <v>1246</v>
      </c>
      <c r="C2553" t="s">
        <v>6006</v>
      </c>
      <c r="D2553">
        <v>51831</v>
      </c>
      <c r="E2553" t="s">
        <v>6006</v>
      </c>
      <c r="F2553" t="s">
        <v>3812</v>
      </c>
      <c r="H2553">
        <v>1.3</v>
      </c>
      <c r="I2553">
        <v>2.2000000000000002</v>
      </c>
      <c r="K2553" t="s">
        <v>296</v>
      </c>
      <c r="L2553" t="s">
        <v>4103</v>
      </c>
      <c r="M2553" t="s">
        <v>398</v>
      </c>
      <c r="N2553" t="s">
        <v>360</v>
      </c>
      <c r="O2553">
        <v>2</v>
      </c>
      <c r="P2553" t="s">
        <v>306</v>
      </c>
      <c r="Q2553" t="s">
        <v>914</v>
      </c>
      <c r="R2553" s="164">
        <v>40787</v>
      </c>
      <c r="T2553" t="s">
        <v>1963</v>
      </c>
      <c r="V2553" t="s">
        <v>6025</v>
      </c>
      <c r="W2553" t="s">
        <v>6026</v>
      </c>
      <c r="X2553" t="s">
        <v>6027</v>
      </c>
      <c r="Y2553" t="s">
        <v>6028</v>
      </c>
      <c r="Z2553" t="s">
        <v>6044</v>
      </c>
      <c r="AC2553" t="s">
        <v>366</v>
      </c>
      <c r="AD2553" s="176">
        <v>1.3</v>
      </c>
    </row>
    <row r="2554" spans="1:31" x14ac:dyDescent="0.35">
      <c r="A2554" t="s">
        <v>494</v>
      </c>
      <c r="B2554">
        <v>1243</v>
      </c>
      <c r="C2554" t="s">
        <v>6006</v>
      </c>
      <c r="D2554">
        <v>51831</v>
      </c>
      <c r="E2554" t="s">
        <v>6006</v>
      </c>
      <c r="F2554" t="s">
        <v>3812</v>
      </c>
      <c r="G2554" s="163">
        <v>3016.66</v>
      </c>
      <c r="H2554">
        <v>1.3</v>
      </c>
      <c r="I2554">
        <v>2.2000000000000002</v>
      </c>
      <c r="J2554" t="s">
        <v>1</v>
      </c>
      <c r="K2554" t="s">
        <v>296</v>
      </c>
      <c r="L2554" t="s">
        <v>753</v>
      </c>
      <c r="M2554" t="s">
        <v>398</v>
      </c>
      <c r="N2554" t="s">
        <v>360</v>
      </c>
      <c r="O2554">
        <v>2</v>
      </c>
      <c r="P2554" t="s">
        <v>306</v>
      </c>
      <c r="Q2554" s="164">
        <v>43135</v>
      </c>
      <c r="R2554" s="164">
        <v>43344</v>
      </c>
      <c r="T2554" t="s">
        <v>1963</v>
      </c>
      <c r="V2554" t="s">
        <v>6025</v>
      </c>
      <c r="W2554" t="s">
        <v>6026</v>
      </c>
      <c r="X2554" t="s">
        <v>6027</v>
      </c>
      <c r="Y2554" t="s">
        <v>6028</v>
      </c>
      <c r="Z2554" t="s">
        <v>6045</v>
      </c>
      <c r="AA2554" t="s">
        <v>1</v>
      </c>
      <c r="AB2554" s="164">
        <v>43223</v>
      </c>
      <c r="AC2554" t="s">
        <v>366</v>
      </c>
      <c r="AD2554" s="176">
        <v>1.3</v>
      </c>
    </row>
    <row r="2555" spans="1:31" x14ac:dyDescent="0.35">
      <c r="A2555" t="s">
        <v>314</v>
      </c>
      <c r="B2555">
        <v>1325</v>
      </c>
      <c r="C2555" t="s">
        <v>6006</v>
      </c>
      <c r="D2555">
        <v>51831</v>
      </c>
      <c r="E2555" t="s">
        <v>6006</v>
      </c>
      <c r="F2555" t="s">
        <v>3812</v>
      </c>
      <c r="G2555" s="163">
        <v>4206</v>
      </c>
      <c r="H2555">
        <v>1.3</v>
      </c>
      <c r="I2555">
        <v>2.2000000000000002</v>
      </c>
      <c r="J2555" t="s">
        <v>295</v>
      </c>
      <c r="K2555" t="s">
        <v>0</v>
      </c>
      <c r="L2555" t="s">
        <v>753</v>
      </c>
      <c r="M2555" t="s">
        <v>398</v>
      </c>
      <c r="N2555" t="s">
        <v>360</v>
      </c>
      <c r="O2555">
        <v>2</v>
      </c>
      <c r="P2555" t="s">
        <v>306</v>
      </c>
      <c r="Q2555" s="164">
        <v>42959</v>
      </c>
      <c r="R2555" s="164">
        <v>43344</v>
      </c>
      <c r="T2555" t="s">
        <v>1963</v>
      </c>
      <c r="V2555" t="s">
        <v>6025</v>
      </c>
      <c r="W2555" t="s">
        <v>6026</v>
      </c>
      <c r="X2555" t="s">
        <v>6027</v>
      </c>
      <c r="Y2555" t="s">
        <v>6028</v>
      </c>
      <c r="Z2555" t="s">
        <v>6046</v>
      </c>
      <c r="AA2555" t="s">
        <v>1</v>
      </c>
      <c r="AB2555" s="164">
        <v>43089</v>
      </c>
      <c r="AC2555" t="s">
        <v>366</v>
      </c>
      <c r="AD2555" s="176">
        <v>1.3</v>
      </c>
    </row>
    <row r="2556" spans="1:31" x14ac:dyDescent="0.35">
      <c r="A2556" t="s">
        <v>711</v>
      </c>
      <c r="B2556">
        <v>1051</v>
      </c>
      <c r="C2556" t="s">
        <v>6047</v>
      </c>
      <c r="D2556">
        <v>51831</v>
      </c>
      <c r="E2556" t="s">
        <v>6006</v>
      </c>
      <c r="F2556" t="s">
        <v>3812</v>
      </c>
      <c r="H2556">
        <v>1.3</v>
      </c>
      <c r="I2556">
        <v>2.2000000000000002</v>
      </c>
      <c r="K2556" t="s">
        <v>404</v>
      </c>
      <c r="L2556" t="s">
        <v>410</v>
      </c>
      <c r="M2556" t="s">
        <v>398</v>
      </c>
      <c r="N2556" t="s">
        <v>360</v>
      </c>
      <c r="O2556">
        <v>2</v>
      </c>
      <c r="P2556" t="s">
        <v>306</v>
      </c>
      <c r="Q2556" t="s">
        <v>786</v>
      </c>
      <c r="R2556" s="164">
        <v>34392</v>
      </c>
      <c r="S2556" s="164">
        <v>43782</v>
      </c>
      <c r="T2556" t="s">
        <v>1963</v>
      </c>
      <c r="V2556" t="s">
        <v>6025</v>
      </c>
      <c r="W2556" t="s">
        <v>6026</v>
      </c>
      <c r="X2556" t="s">
        <v>6027</v>
      </c>
      <c r="Y2556" t="s">
        <v>6028</v>
      </c>
      <c r="Z2556" t="s">
        <v>6048</v>
      </c>
      <c r="AC2556" t="s">
        <v>366</v>
      </c>
      <c r="AD2556" s="176">
        <v>1.3</v>
      </c>
    </row>
    <row r="2557" spans="1:31" x14ac:dyDescent="0.35">
      <c r="A2557" t="s">
        <v>375</v>
      </c>
      <c r="B2557">
        <v>1216</v>
      </c>
      <c r="C2557" t="s">
        <v>6049</v>
      </c>
      <c r="D2557">
        <v>51832</v>
      </c>
      <c r="E2557" t="s">
        <v>6050</v>
      </c>
      <c r="F2557" t="s">
        <v>3812</v>
      </c>
      <c r="G2557" s="163">
        <v>2722.08</v>
      </c>
      <c r="H2557">
        <v>1.3</v>
      </c>
      <c r="I2557">
        <v>2.4</v>
      </c>
      <c r="J2557" t="s">
        <v>1</v>
      </c>
      <c r="K2557" t="s">
        <v>296</v>
      </c>
      <c r="L2557" t="s">
        <v>753</v>
      </c>
      <c r="M2557" t="s">
        <v>398</v>
      </c>
      <c r="N2557" t="s">
        <v>360</v>
      </c>
      <c r="O2557">
        <v>2</v>
      </c>
      <c r="P2557" t="s">
        <v>1</v>
      </c>
      <c r="Q2557" t="s">
        <v>6051</v>
      </c>
      <c r="R2557" s="164">
        <v>45170</v>
      </c>
      <c r="T2557" t="s">
        <v>6052</v>
      </c>
      <c r="V2557" t="s">
        <v>6053</v>
      </c>
      <c r="W2557" t="s">
        <v>6054</v>
      </c>
      <c r="X2557" t="s">
        <v>6050</v>
      </c>
      <c r="Y2557" t="s">
        <v>6053</v>
      </c>
      <c r="Z2557" t="s">
        <v>6055</v>
      </c>
      <c r="AA2557" t="s">
        <v>1</v>
      </c>
      <c r="AB2557" s="164">
        <v>44883</v>
      </c>
      <c r="AC2557" t="s">
        <v>366</v>
      </c>
      <c r="AD2557" s="176">
        <v>1.3</v>
      </c>
    </row>
    <row r="2558" spans="1:31" x14ac:dyDescent="0.35">
      <c r="A2558" t="s">
        <v>403</v>
      </c>
      <c r="B2558">
        <v>1058</v>
      </c>
      <c r="C2558" t="s">
        <v>6050</v>
      </c>
      <c r="D2558">
        <v>51832</v>
      </c>
      <c r="E2558" t="s">
        <v>6050</v>
      </c>
      <c r="F2558" t="s">
        <v>3812</v>
      </c>
      <c r="H2558">
        <v>1.3</v>
      </c>
      <c r="I2558">
        <v>2.4</v>
      </c>
      <c r="K2558" t="s">
        <v>296</v>
      </c>
      <c r="L2558" t="s">
        <v>753</v>
      </c>
      <c r="M2558" t="s">
        <v>398</v>
      </c>
      <c r="N2558" t="s">
        <v>360</v>
      </c>
      <c r="O2558">
        <v>2</v>
      </c>
      <c r="P2558" t="s">
        <v>306</v>
      </c>
      <c r="Q2558" s="164">
        <v>31421</v>
      </c>
      <c r="R2558" s="164">
        <v>31656</v>
      </c>
      <c r="T2558" t="s">
        <v>6052</v>
      </c>
      <c r="V2558" t="s">
        <v>6053</v>
      </c>
      <c r="W2558" t="s">
        <v>6054</v>
      </c>
      <c r="X2558" t="s">
        <v>6050</v>
      </c>
      <c r="Y2558" t="s">
        <v>6053</v>
      </c>
      <c r="Z2558" t="s">
        <v>6056</v>
      </c>
      <c r="AA2558" t="s">
        <v>1</v>
      </c>
      <c r="AC2558" t="s">
        <v>366</v>
      </c>
      <c r="AD2558" s="176">
        <v>1.3</v>
      </c>
    </row>
    <row r="2559" spans="1:31" x14ac:dyDescent="0.35">
      <c r="A2559" t="s">
        <v>454</v>
      </c>
      <c r="B2559">
        <v>1065</v>
      </c>
      <c r="C2559" t="s">
        <v>6057</v>
      </c>
      <c r="D2559">
        <v>51833</v>
      </c>
      <c r="E2559" t="s">
        <v>6057</v>
      </c>
      <c r="F2559" t="s">
        <v>3812</v>
      </c>
      <c r="H2559" s="174">
        <f t="shared" ref="H2559:H2564" si="86">AD2559</f>
        <v>1.1000000000000001</v>
      </c>
      <c r="I2559">
        <v>2.1</v>
      </c>
      <c r="K2559" t="s">
        <v>404</v>
      </c>
      <c r="L2559" t="s">
        <v>410</v>
      </c>
      <c r="M2559" t="s">
        <v>398</v>
      </c>
      <c r="N2559" t="s">
        <v>1939</v>
      </c>
      <c r="O2559">
        <v>2</v>
      </c>
      <c r="P2559" t="s">
        <v>306</v>
      </c>
      <c r="Q2559" s="164">
        <v>32518</v>
      </c>
      <c r="R2559" s="164">
        <v>32782</v>
      </c>
      <c r="S2559" s="164">
        <v>32782</v>
      </c>
      <c r="T2559" t="s">
        <v>6058</v>
      </c>
      <c r="V2559" t="s">
        <v>6059</v>
      </c>
      <c r="W2559" t="s">
        <v>6060</v>
      </c>
      <c r="X2559" t="s">
        <v>6061</v>
      </c>
      <c r="Y2559" t="s">
        <v>6059</v>
      </c>
      <c r="Z2559" t="s">
        <v>6062</v>
      </c>
      <c r="AC2559" t="s">
        <v>366</v>
      </c>
      <c r="AD2559" s="176">
        <v>1.1000000000000001</v>
      </c>
      <c r="AE2559" s="177" t="s">
        <v>16954</v>
      </c>
    </row>
    <row r="2560" spans="1:31" x14ac:dyDescent="0.35">
      <c r="A2560" t="s">
        <v>454</v>
      </c>
      <c r="B2560">
        <v>1138</v>
      </c>
      <c r="C2560" t="s">
        <v>6057</v>
      </c>
      <c r="D2560">
        <v>51833</v>
      </c>
      <c r="E2560" t="s">
        <v>6057</v>
      </c>
      <c r="F2560" t="s">
        <v>3812</v>
      </c>
      <c r="H2560" s="174">
        <f t="shared" si="86"/>
        <v>1.1000000000000001</v>
      </c>
      <c r="I2560">
        <v>2.1</v>
      </c>
      <c r="K2560" t="s">
        <v>404</v>
      </c>
      <c r="L2560" t="s">
        <v>410</v>
      </c>
      <c r="M2560" t="s">
        <v>398</v>
      </c>
      <c r="N2560" t="s">
        <v>1939</v>
      </c>
      <c r="O2560">
        <v>2</v>
      </c>
      <c r="P2560" t="s">
        <v>1</v>
      </c>
      <c r="Q2560" s="164">
        <v>32882</v>
      </c>
      <c r="R2560" s="164">
        <v>33117</v>
      </c>
      <c r="S2560" s="164">
        <v>33117</v>
      </c>
      <c r="T2560" t="s">
        <v>6058</v>
      </c>
      <c r="V2560" t="s">
        <v>6059</v>
      </c>
      <c r="W2560" t="s">
        <v>6060</v>
      </c>
      <c r="X2560" t="s">
        <v>6061</v>
      </c>
      <c r="Y2560" t="s">
        <v>6059</v>
      </c>
      <c r="Z2560" t="s">
        <v>6063</v>
      </c>
      <c r="AC2560" t="s">
        <v>366</v>
      </c>
      <c r="AD2560" s="176">
        <v>1.1000000000000001</v>
      </c>
      <c r="AE2560" s="177" t="s">
        <v>16954</v>
      </c>
    </row>
    <row r="2561" spans="1:31" x14ac:dyDescent="0.35">
      <c r="A2561" t="s">
        <v>408</v>
      </c>
      <c r="B2561">
        <v>1099</v>
      </c>
      <c r="C2561" t="s">
        <v>6064</v>
      </c>
      <c r="D2561">
        <v>51833</v>
      </c>
      <c r="E2561" t="s">
        <v>6057</v>
      </c>
      <c r="F2561" t="s">
        <v>3812</v>
      </c>
      <c r="H2561" s="174">
        <f t="shared" si="86"/>
        <v>1.1000000000000001</v>
      </c>
      <c r="I2561">
        <v>2.1</v>
      </c>
      <c r="K2561" t="s">
        <v>404</v>
      </c>
      <c r="L2561" t="s">
        <v>753</v>
      </c>
      <c r="M2561" t="s">
        <v>398</v>
      </c>
      <c r="N2561" t="s">
        <v>1939</v>
      </c>
      <c r="O2561">
        <v>2</v>
      </c>
      <c r="P2561" t="s">
        <v>306</v>
      </c>
      <c r="Q2561" t="s">
        <v>5285</v>
      </c>
      <c r="R2561" s="164">
        <v>30316</v>
      </c>
      <c r="S2561" s="164">
        <v>39188</v>
      </c>
      <c r="T2561" t="s">
        <v>6058</v>
      </c>
      <c r="V2561" t="s">
        <v>6059</v>
      </c>
      <c r="W2561" t="s">
        <v>6060</v>
      </c>
      <c r="X2561" t="s">
        <v>6061</v>
      </c>
      <c r="Y2561" t="s">
        <v>6059</v>
      </c>
      <c r="Z2561" t="s">
        <v>6065</v>
      </c>
      <c r="AC2561" t="s">
        <v>366</v>
      </c>
      <c r="AD2561" s="176">
        <v>1.1000000000000001</v>
      </c>
      <c r="AE2561" s="177" t="s">
        <v>16954</v>
      </c>
    </row>
    <row r="2562" spans="1:31" x14ac:dyDescent="0.35">
      <c r="A2562" t="s">
        <v>469</v>
      </c>
      <c r="B2562">
        <v>1017</v>
      </c>
      <c r="C2562" t="s">
        <v>6057</v>
      </c>
      <c r="D2562">
        <v>51833</v>
      </c>
      <c r="E2562" t="s">
        <v>6057</v>
      </c>
      <c r="F2562" t="s">
        <v>3812</v>
      </c>
      <c r="H2562" s="174">
        <f t="shared" si="86"/>
        <v>1.1000000000000001</v>
      </c>
      <c r="I2562">
        <v>2.1</v>
      </c>
      <c r="K2562" t="s">
        <v>404</v>
      </c>
      <c r="L2562" t="s">
        <v>410</v>
      </c>
      <c r="M2562" t="s">
        <v>398</v>
      </c>
      <c r="N2562" t="s">
        <v>1939</v>
      </c>
      <c r="O2562">
        <v>2</v>
      </c>
      <c r="P2562" t="s">
        <v>306</v>
      </c>
      <c r="Q2562" s="164">
        <v>37995</v>
      </c>
      <c r="R2562" s="164">
        <v>38231</v>
      </c>
      <c r="S2562" s="164">
        <v>38231</v>
      </c>
      <c r="T2562" t="s">
        <v>6058</v>
      </c>
      <c r="V2562" t="s">
        <v>6059</v>
      </c>
      <c r="W2562" t="s">
        <v>6060</v>
      </c>
      <c r="X2562" t="s">
        <v>6061</v>
      </c>
      <c r="Y2562" t="s">
        <v>6059</v>
      </c>
      <c r="Z2562" t="s">
        <v>6066</v>
      </c>
      <c r="AC2562" t="s">
        <v>366</v>
      </c>
      <c r="AD2562" s="176">
        <v>1.1000000000000001</v>
      </c>
      <c r="AE2562" s="177" t="s">
        <v>16954</v>
      </c>
    </row>
    <row r="2563" spans="1:31" x14ac:dyDescent="0.35">
      <c r="A2563" t="s">
        <v>309</v>
      </c>
      <c r="B2563">
        <v>1022</v>
      </c>
      <c r="C2563" t="s">
        <v>6067</v>
      </c>
      <c r="D2563">
        <v>51833</v>
      </c>
      <c r="E2563" t="s">
        <v>6057</v>
      </c>
      <c r="F2563" t="s">
        <v>3812</v>
      </c>
      <c r="H2563" s="174">
        <f t="shared" si="86"/>
        <v>1.1000000000000001</v>
      </c>
      <c r="I2563">
        <v>2.1</v>
      </c>
      <c r="K2563" t="s">
        <v>404</v>
      </c>
      <c r="L2563" t="s">
        <v>410</v>
      </c>
      <c r="M2563" t="s">
        <v>398</v>
      </c>
      <c r="N2563" t="s">
        <v>1939</v>
      </c>
      <c r="O2563">
        <v>2</v>
      </c>
      <c r="P2563" t="s">
        <v>306</v>
      </c>
      <c r="Q2563" s="164">
        <v>35804</v>
      </c>
      <c r="R2563" s="164">
        <v>36039</v>
      </c>
      <c r="S2563" s="164">
        <v>36039</v>
      </c>
      <c r="T2563" t="s">
        <v>6058</v>
      </c>
      <c r="V2563" t="s">
        <v>6059</v>
      </c>
      <c r="W2563" t="s">
        <v>6060</v>
      </c>
      <c r="X2563" t="s">
        <v>6061</v>
      </c>
      <c r="Y2563" t="s">
        <v>6059</v>
      </c>
      <c r="Z2563" t="s">
        <v>6068</v>
      </c>
      <c r="AC2563" t="s">
        <v>366</v>
      </c>
      <c r="AD2563" s="176">
        <v>1.1000000000000001</v>
      </c>
      <c r="AE2563" s="177" t="s">
        <v>16954</v>
      </c>
    </row>
    <row r="2564" spans="1:31" x14ac:dyDescent="0.35">
      <c r="A2564" t="s">
        <v>309</v>
      </c>
      <c r="B2564">
        <v>90003</v>
      </c>
      <c r="C2564" t="s">
        <v>6069</v>
      </c>
      <c r="D2564">
        <v>51833</v>
      </c>
      <c r="E2564" t="s">
        <v>6057</v>
      </c>
      <c r="F2564" t="s">
        <v>3812</v>
      </c>
      <c r="H2564" s="174">
        <f t="shared" si="86"/>
        <v>1.1000000000000001</v>
      </c>
      <c r="I2564">
        <v>2.1</v>
      </c>
      <c r="K2564" t="s">
        <v>404</v>
      </c>
      <c r="L2564" t="s">
        <v>410</v>
      </c>
      <c r="M2564" t="s">
        <v>398</v>
      </c>
      <c r="N2564" t="s">
        <v>1939</v>
      </c>
      <c r="O2564">
        <v>2</v>
      </c>
      <c r="P2564" t="s">
        <v>306</v>
      </c>
      <c r="Q2564" s="164">
        <v>34337</v>
      </c>
      <c r="R2564" s="164">
        <v>34394</v>
      </c>
      <c r="S2564" s="164">
        <v>34394</v>
      </c>
      <c r="T2564" t="s">
        <v>6058</v>
      </c>
      <c r="V2564" t="s">
        <v>6059</v>
      </c>
      <c r="W2564" t="s">
        <v>6060</v>
      </c>
      <c r="X2564" t="s">
        <v>6061</v>
      </c>
      <c r="Y2564" t="s">
        <v>6059</v>
      </c>
      <c r="Z2564" t="s">
        <v>6070</v>
      </c>
      <c r="AC2564" t="s">
        <v>366</v>
      </c>
      <c r="AD2564" s="176">
        <v>1.1000000000000001</v>
      </c>
      <c r="AE2564" s="177" t="s">
        <v>16954</v>
      </c>
    </row>
    <row r="2565" spans="1:31" x14ac:dyDescent="0.35">
      <c r="A2565" t="s">
        <v>482</v>
      </c>
      <c r="B2565">
        <v>1018</v>
      </c>
      <c r="C2565" t="s">
        <v>6057</v>
      </c>
      <c r="D2565">
        <v>51833</v>
      </c>
      <c r="E2565" t="s">
        <v>6057</v>
      </c>
      <c r="F2565" t="s">
        <v>3812</v>
      </c>
      <c r="H2565" s="174">
        <f>AD2565</f>
        <v>1.1000000000000001</v>
      </c>
      <c r="I2565">
        <v>2.1</v>
      </c>
      <c r="K2565" t="s">
        <v>296</v>
      </c>
      <c r="L2565" t="s">
        <v>753</v>
      </c>
      <c r="M2565" t="s">
        <v>398</v>
      </c>
      <c r="N2565" t="s">
        <v>1939</v>
      </c>
      <c r="O2565">
        <v>2</v>
      </c>
      <c r="P2565" t="s">
        <v>306</v>
      </c>
      <c r="Q2565" t="s">
        <v>1662</v>
      </c>
      <c r="R2565" s="164">
        <v>40630</v>
      </c>
      <c r="T2565" t="s">
        <v>6058</v>
      </c>
      <c r="V2565" t="s">
        <v>6059</v>
      </c>
      <c r="W2565" t="s">
        <v>6060</v>
      </c>
      <c r="X2565" t="s">
        <v>6061</v>
      </c>
      <c r="Y2565" t="s">
        <v>6059</v>
      </c>
      <c r="Z2565" t="s">
        <v>6071</v>
      </c>
      <c r="AC2565" t="s">
        <v>366</v>
      </c>
      <c r="AD2565" s="176">
        <v>1.1000000000000001</v>
      </c>
      <c r="AE2565" s="177" t="s">
        <v>16953</v>
      </c>
    </row>
    <row r="2566" spans="1:31" x14ac:dyDescent="0.35">
      <c r="A2566" t="s">
        <v>584</v>
      </c>
      <c r="B2566">
        <v>1041</v>
      </c>
      <c r="C2566" t="s">
        <v>6072</v>
      </c>
      <c r="D2566">
        <v>51833</v>
      </c>
      <c r="E2566" t="s">
        <v>6057</v>
      </c>
      <c r="F2566" t="s">
        <v>3812</v>
      </c>
      <c r="H2566" s="174">
        <f t="shared" ref="H2566:H2571" si="87">AD2566</f>
        <v>1.1000000000000001</v>
      </c>
      <c r="I2566">
        <v>2.1</v>
      </c>
      <c r="K2566" t="s">
        <v>404</v>
      </c>
      <c r="L2566" t="s">
        <v>410</v>
      </c>
      <c r="M2566" t="s">
        <v>398</v>
      </c>
      <c r="N2566" t="s">
        <v>1939</v>
      </c>
      <c r="O2566">
        <v>2</v>
      </c>
      <c r="P2566" t="s">
        <v>306</v>
      </c>
      <c r="Q2566" s="164">
        <v>31415</v>
      </c>
      <c r="R2566" s="164">
        <v>31472</v>
      </c>
      <c r="S2566" s="164">
        <v>31472</v>
      </c>
      <c r="T2566" t="s">
        <v>6058</v>
      </c>
      <c r="V2566" t="s">
        <v>6059</v>
      </c>
      <c r="W2566" t="s">
        <v>6060</v>
      </c>
      <c r="X2566" t="s">
        <v>6061</v>
      </c>
      <c r="Y2566" t="s">
        <v>6059</v>
      </c>
      <c r="Z2566" t="s">
        <v>6073</v>
      </c>
      <c r="AC2566" t="s">
        <v>366</v>
      </c>
      <c r="AD2566" s="176">
        <v>1.1000000000000001</v>
      </c>
      <c r="AE2566" s="177" t="s">
        <v>16954</v>
      </c>
    </row>
    <row r="2567" spans="1:31" x14ac:dyDescent="0.35">
      <c r="A2567" t="s">
        <v>584</v>
      </c>
      <c r="B2567">
        <v>1055</v>
      </c>
      <c r="C2567" t="s">
        <v>6057</v>
      </c>
      <c r="D2567">
        <v>51833</v>
      </c>
      <c r="E2567" t="s">
        <v>6057</v>
      </c>
      <c r="F2567" t="s">
        <v>3812</v>
      </c>
      <c r="H2567" s="174">
        <f t="shared" si="87"/>
        <v>1.1000000000000001</v>
      </c>
      <c r="I2567">
        <v>2.1</v>
      </c>
      <c r="K2567" t="s">
        <v>404</v>
      </c>
      <c r="L2567" t="s">
        <v>410</v>
      </c>
      <c r="M2567" t="s">
        <v>398</v>
      </c>
      <c r="N2567" t="s">
        <v>1939</v>
      </c>
      <c r="O2567">
        <v>2</v>
      </c>
      <c r="P2567" t="s">
        <v>306</v>
      </c>
      <c r="Q2567" s="164">
        <v>31415</v>
      </c>
      <c r="R2567" s="164">
        <v>31472</v>
      </c>
      <c r="S2567" s="164">
        <v>31472</v>
      </c>
      <c r="T2567" t="s">
        <v>6058</v>
      </c>
      <c r="V2567" t="s">
        <v>6059</v>
      </c>
      <c r="W2567" t="s">
        <v>6060</v>
      </c>
      <c r="X2567" t="s">
        <v>6061</v>
      </c>
      <c r="Y2567" t="s">
        <v>6059</v>
      </c>
      <c r="Z2567" t="s">
        <v>6074</v>
      </c>
      <c r="AC2567" t="s">
        <v>366</v>
      </c>
      <c r="AD2567" s="176">
        <v>1.1000000000000001</v>
      </c>
      <c r="AE2567" s="177" t="s">
        <v>16954</v>
      </c>
    </row>
    <row r="2568" spans="1:31" x14ac:dyDescent="0.35">
      <c r="A2568" t="s">
        <v>494</v>
      </c>
      <c r="B2568">
        <v>1037</v>
      </c>
      <c r="C2568" t="s">
        <v>6075</v>
      </c>
      <c r="D2568">
        <v>51833</v>
      </c>
      <c r="E2568" t="s">
        <v>6057</v>
      </c>
      <c r="F2568" t="s">
        <v>3812</v>
      </c>
      <c r="H2568" s="174">
        <f t="shared" si="87"/>
        <v>1.1000000000000001</v>
      </c>
      <c r="I2568">
        <v>2.1</v>
      </c>
      <c r="K2568" t="s">
        <v>404</v>
      </c>
      <c r="L2568" t="s">
        <v>410</v>
      </c>
      <c r="M2568" t="s">
        <v>398</v>
      </c>
      <c r="N2568" t="s">
        <v>1939</v>
      </c>
      <c r="O2568">
        <v>2</v>
      </c>
      <c r="P2568" t="s">
        <v>306</v>
      </c>
      <c r="Q2568" s="164">
        <v>28131</v>
      </c>
      <c r="R2568" s="164">
        <v>28277</v>
      </c>
      <c r="S2568" s="164">
        <v>32387</v>
      </c>
      <c r="T2568" t="s">
        <v>6058</v>
      </c>
      <c r="V2568" t="s">
        <v>6059</v>
      </c>
      <c r="W2568" t="s">
        <v>6060</v>
      </c>
      <c r="X2568" t="s">
        <v>6061</v>
      </c>
      <c r="Y2568" t="s">
        <v>6059</v>
      </c>
      <c r="Z2568" t="s">
        <v>6076</v>
      </c>
      <c r="AC2568" t="s">
        <v>366</v>
      </c>
      <c r="AD2568" s="176">
        <v>1.1000000000000001</v>
      </c>
      <c r="AE2568" s="177" t="s">
        <v>16954</v>
      </c>
    </row>
    <row r="2569" spans="1:31" x14ac:dyDescent="0.35">
      <c r="A2569" t="s">
        <v>711</v>
      </c>
      <c r="B2569">
        <v>1133</v>
      </c>
      <c r="C2569" t="s">
        <v>6057</v>
      </c>
      <c r="D2569">
        <v>51833</v>
      </c>
      <c r="E2569" t="s">
        <v>6057</v>
      </c>
      <c r="F2569" t="s">
        <v>3812</v>
      </c>
      <c r="H2569" s="174">
        <f t="shared" si="87"/>
        <v>1.1000000000000001</v>
      </c>
      <c r="I2569">
        <v>2.1</v>
      </c>
      <c r="K2569" t="s">
        <v>404</v>
      </c>
      <c r="L2569" t="s">
        <v>297</v>
      </c>
      <c r="M2569" t="s">
        <v>398</v>
      </c>
      <c r="N2569" t="s">
        <v>1939</v>
      </c>
      <c r="O2569">
        <v>2</v>
      </c>
      <c r="P2569" t="s">
        <v>306</v>
      </c>
      <c r="Q2569" s="164">
        <v>32151</v>
      </c>
      <c r="R2569" s="164">
        <v>32387</v>
      </c>
      <c r="S2569" s="164">
        <v>39188</v>
      </c>
      <c r="T2569" t="s">
        <v>6058</v>
      </c>
      <c r="V2569" t="s">
        <v>6059</v>
      </c>
      <c r="W2569" t="s">
        <v>6060</v>
      </c>
      <c r="X2569" t="s">
        <v>6061</v>
      </c>
      <c r="Y2569" t="s">
        <v>6059</v>
      </c>
      <c r="Z2569" t="s">
        <v>6077</v>
      </c>
      <c r="AC2569" t="s">
        <v>366</v>
      </c>
      <c r="AD2569" s="176">
        <v>1.1000000000000001</v>
      </c>
      <c r="AE2569" s="177" t="s">
        <v>16954</v>
      </c>
    </row>
    <row r="2570" spans="1:31" x14ac:dyDescent="0.35">
      <c r="A2570" t="s">
        <v>438</v>
      </c>
      <c r="B2570">
        <v>1018</v>
      </c>
      <c r="C2570" t="s">
        <v>6078</v>
      </c>
      <c r="D2570">
        <v>51833</v>
      </c>
      <c r="E2570" t="s">
        <v>6057</v>
      </c>
      <c r="F2570" t="s">
        <v>3812</v>
      </c>
      <c r="H2570" s="174">
        <f t="shared" si="87"/>
        <v>1.1000000000000001</v>
      </c>
      <c r="I2570">
        <v>2.1</v>
      </c>
      <c r="K2570" t="s">
        <v>404</v>
      </c>
      <c r="L2570" t="s">
        <v>410</v>
      </c>
      <c r="M2570" t="s">
        <v>398</v>
      </c>
      <c r="N2570" t="s">
        <v>1939</v>
      </c>
      <c r="O2570">
        <v>2</v>
      </c>
      <c r="P2570" t="s">
        <v>306</v>
      </c>
      <c r="Q2570" t="s">
        <v>4428</v>
      </c>
      <c r="R2570" s="164">
        <v>37243</v>
      </c>
      <c r="S2570" s="164">
        <v>37347</v>
      </c>
      <c r="T2570" t="s">
        <v>6058</v>
      </c>
      <c r="V2570" t="s">
        <v>6059</v>
      </c>
      <c r="W2570" t="s">
        <v>6060</v>
      </c>
      <c r="X2570" t="s">
        <v>6061</v>
      </c>
      <c r="Y2570" t="s">
        <v>6059</v>
      </c>
      <c r="Z2570" t="s">
        <v>6079</v>
      </c>
      <c r="AC2570" t="s">
        <v>366</v>
      </c>
      <c r="AD2570" s="176">
        <v>1.1000000000000001</v>
      </c>
      <c r="AE2570" s="177" t="s">
        <v>16954</v>
      </c>
    </row>
    <row r="2571" spans="1:31" x14ac:dyDescent="0.35">
      <c r="A2571" t="s">
        <v>419</v>
      </c>
      <c r="B2571">
        <v>1092</v>
      </c>
      <c r="C2571" t="s">
        <v>6080</v>
      </c>
      <c r="D2571">
        <v>51835</v>
      </c>
      <c r="E2571" t="s">
        <v>6080</v>
      </c>
      <c r="F2571" t="s">
        <v>3812</v>
      </c>
      <c r="H2571" s="174">
        <f t="shared" si="87"/>
        <v>1.3</v>
      </c>
      <c r="I2571">
        <v>2.2000000000000002</v>
      </c>
      <c r="K2571" t="s">
        <v>404</v>
      </c>
      <c r="L2571" t="s">
        <v>753</v>
      </c>
      <c r="M2571" t="s">
        <v>398</v>
      </c>
      <c r="N2571" t="s">
        <v>2437</v>
      </c>
      <c r="O2571">
        <v>2</v>
      </c>
      <c r="P2571" t="s">
        <v>306</v>
      </c>
      <c r="Q2571" s="164">
        <v>32517</v>
      </c>
      <c r="R2571" s="164">
        <v>32752</v>
      </c>
      <c r="S2571" s="164">
        <v>39217</v>
      </c>
      <c r="T2571" t="s">
        <v>6081</v>
      </c>
      <c r="V2571" t="s">
        <v>6082</v>
      </c>
      <c r="W2571" t="s">
        <v>6083</v>
      </c>
      <c r="X2571" t="s">
        <v>6080</v>
      </c>
      <c r="Y2571" t="s">
        <v>6082</v>
      </c>
      <c r="Z2571" t="s">
        <v>6084</v>
      </c>
      <c r="AC2571" t="s">
        <v>341</v>
      </c>
      <c r="AD2571" s="176">
        <v>1.3</v>
      </c>
      <c r="AE2571" s="177" t="s">
        <v>16954</v>
      </c>
    </row>
    <row r="2572" spans="1:31" x14ac:dyDescent="0.35">
      <c r="A2572" t="s">
        <v>324</v>
      </c>
      <c r="B2572">
        <v>1214</v>
      </c>
      <c r="C2572" t="s">
        <v>6085</v>
      </c>
      <c r="D2572">
        <v>51837</v>
      </c>
      <c r="E2572" t="s">
        <v>6085</v>
      </c>
      <c r="F2572" t="s">
        <v>3812</v>
      </c>
      <c r="H2572">
        <v>1.1000000000000001</v>
      </c>
      <c r="I2572">
        <v>1.7</v>
      </c>
      <c r="K2572" t="s">
        <v>296</v>
      </c>
      <c r="L2572" t="s">
        <v>753</v>
      </c>
      <c r="M2572" t="s">
        <v>398</v>
      </c>
      <c r="N2572" t="s">
        <v>1939</v>
      </c>
      <c r="O2572">
        <v>2</v>
      </c>
      <c r="P2572" t="s">
        <v>306</v>
      </c>
      <c r="Q2572" s="164">
        <v>39539</v>
      </c>
      <c r="R2572" s="164">
        <v>39692</v>
      </c>
      <c r="T2572" t="s">
        <v>6086</v>
      </c>
      <c r="V2572" t="s">
        <v>6087</v>
      </c>
      <c r="W2572" t="s">
        <v>6088</v>
      </c>
      <c r="X2572" t="s">
        <v>6085</v>
      </c>
      <c r="Y2572" t="s">
        <v>6087</v>
      </c>
      <c r="Z2572" t="s">
        <v>6089</v>
      </c>
      <c r="AC2572" t="s">
        <v>366</v>
      </c>
      <c r="AD2572" s="176">
        <v>1.1000000000000001</v>
      </c>
    </row>
    <row r="2573" spans="1:31" x14ac:dyDescent="0.35">
      <c r="A2573" t="s">
        <v>314</v>
      </c>
      <c r="B2573">
        <v>1110</v>
      </c>
      <c r="C2573" t="s">
        <v>6085</v>
      </c>
      <c r="D2573">
        <v>51837</v>
      </c>
      <c r="E2573" t="s">
        <v>6085</v>
      </c>
      <c r="F2573" t="s">
        <v>3812</v>
      </c>
      <c r="H2573">
        <v>1.1000000000000001</v>
      </c>
      <c r="I2573">
        <v>1.7</v>
      </c>
      <c r="K2573" t="s">
        <v>296</v>
      </c>
      <c r="L2573" t="s">
        <v>753</v>
      </c>
      <c r="M2573" t="s">
        <v>398</v>
      </c>
      <c r="N2573" t="s">
        <v>1939</v>
      </c>
      <c r="O2573">
        <v>2</v>
      </c>
      <c r="P2573" t="s">
        <v>306</v>
      </c>
      <c r="Q2573" s="164">
        <v>29290</v>
      </c>
      <c r="R2573" s="164">
        <v>29497</v>
      </c>
      <c r="T2573" t="s">
        <v>6086</v>
      </c>
      <c r="V2573" t="s">
        <v>6087</v>
      </c>
      <c r="W2573" t="s">
        <v>6088</v>
      </c>
      <c r="X2573" t="s">
        <v>6085</v>
      </c>
      <c r="Y2573" t="s">
        <v>6087</v>
      </c>
      <c r="Z2573" t="s">
        <v>6090</v>
      </c>
      <c r="AC2573" t="s">
        <v>366</v>
      </c>
      <c r="AD2573" s="176">
        <v>1.1000000000000001</v>
      </c>
    </row>
    <row r="2574" spans="1:31" x14ac:dyDescent="0.35">
      <c r="A2574" t="s">
        <v>711</v>
      </c>
      <c r="B2574">
        <v>1072</v>
      </c>
      <c r="C2574" t="s">
        <v>6085</v>
      </c>
      <c r="D2574">
        <v>51837</v>
      </c>
      <c r="E2574" t="s">
        <v>6085</v>
      </c>
      <c r="F2574" t="s">
        <v>3812</v>
      </c>
      <c r="H2574">
        <v>1.1000000000000001</v>
      </c>
      <c r="I2574">
        <v>1.7</v>
      </c>
      <c r="K2574" t="s">
        <v>296</v>
      </c>
      <c r="L2574" t="s">
        <v>753</v>
      </c>
      <c r="M2574" t="s">
        <v>398</v>
      </c>
      <c r="N2574" t="s">
        <v>1939</v>
      </c>
      <c r="O2574">
        <v>2</v>
      </c>
      <c r="P2574" t="s">
        <v>306</v>
      </c>
      <c r="Q2574" t="s">
        <v>2395</v>
      </c>
      <c r="R2574" s="164">
        <v>29311</v>
      </c>
      <c r="T2574" t="s">
        <v>6086</v>
      </c>
      <c r="V2574" t="s">
        <v>6087</v>
      </c>
      <c r="W2574" t="s">
        <v>6088</v>
      </c>
      <c r="X2574" t="s">
        <v>6085</v>
      </c>
      <c r="Y2574" t="s">
        <v>6087</v>
      </c>
      <c r="Z2574" t="s">
        <v>6091</v>
      </c>
      <c r="AA2574" t="s">
        <v>1</v>
      </c>
      <c r="AC2574" t="s">
        <v>366</v>
      </c>
      <c r="AD2574" s="176">
        <v>1.1000000000000001</v>
      </c>
    </row>
    <row r="2575" spans="1:31" x14ac:dyDescent="0.35">
      <c r="A2575" t="s">
        <v>454</v>
      </c>
      <c r="B2575">
        <v>1362</v>
      </c>
      <c r="C2575" t="s">
        <v>6075</v>
      </c>
      <c r="D2575">
        <v>51838</v>
      </c>
      <c r="E2575" t="s">
        <v>6075</v>
      </c>
      <c r="F2575" t="s">
        <v>3812</v>
      </c>
      <c r="H2575">
        <v>1.1000000000000001</v>
      </c>
      <c r="I2575">
        <v>2.1</v>
      </c>
      <c r="K2575" t="s">
        <v>296</v>
      </c>
      <c r="L2575" t="s">
        <v>753</v>
      </c>
      <c r="M2575" t="s">
        <v>398</v>
      </c>
      <c r="N2575" t="s">
        <v>1939</v>
      </c>
      <c r="O2575">
        <v>2</v>
      </c>
      <c r="P2575" t="s">
        <v>306</v>
      </c>
      <c r="Q2575" t="s">
        <v>2058</v>
      </c>
      <c r="R2575" s="164">
        <v>37865</v>
      </c>
      <c r="T2575" t="s">
        <v>1971</v>
      </c>
      <c r="V2575" t="s">
        <v>6092</v>
      </c>
      <c r="W2575" t="s">
        <v>6093</v>
      </c>
      <c r="X2575" t="s">
        <v>6075</v>
      </c>
      <c r="Y2575" t="s">
        <v>6092</v>
      </c>
      <c r="Z2575" t="s">
        <v>6094</v>
      </c>
      <c r="AC2575" t="s">
        <v>366</v>
      </c>
      <c r="AD2575" s="176">
        <v>1.1000000000000001</v>
      </c>
    </row>
    <row r="2576" spans="1:31" x14ac:dyDescent="0.35">
      <c r="A2576" t="s">
        <v>324</v>
      </c>
      <c r="B2576">
        <v>1174</v>
      </c>
      <c r="C2576" t="s">
        <v>6075</v>
      </c>
      <c r="D2576">
        <v>51838</v>
      </c>
      <c r="E2576" t="s">
        <v>6075</v>
      </c>
      <c r="F2576" t="s">
        <v>3812</v>
      </c>
      <c r="H2576">
        <v>1.1000000000000001</v>
      </c>
      <c r="I2576">
        <v>2.1</v>
      </c>
      <c r="K2576" t="s">
        <v>404</v>
      </c>
      <c r="L2576" t="s">
        <v>6095</v>
      </c>
      <c r="M2576" t="s">
        <v>398</v>
      </c>
      <c r="N2576" t="s">
        <v>1939</v>
      </c>
      <c r="O2576">
        <v>2</v>
      </c>
      <c r="P2576" t="s">
        <v>306</v>
      </c>
      <c r="Q2576" t="s">
        <v>6096</v>
      </c>
      <c r="R2576" s="164">
        <v>38736</v>
      </c>
      <c r="S2576" s="164">
        <v>38736</v>
      </c>
      <c r="T2576" t="s">
        <v>1971</v>
      </c>
      <c r="V2576" t="s">
        <v>6092</v>
      </c>
      <c r="W2576" t="s">
        <v>6093</v>
      </c>
      <c r="X2576" t="s">
        <v>6075</v>
      </c>
      <c r="Y2576" t="s">
        <v>6092</v>
      </c>
      <c r="Z2576" t="s">
        <v>6097</v>
      </c>
      <c r="AC2576" t="s">
        <v>366</v>
      </c>
      <c r="AD2576" s="176">
        <v>1.1000000000000001</v>
      </c>
    </row>
    <row r="2577" spans="1:30" x14ac:dyDescent="0.35">
      <c r="A2577" t="s">
        <v>324</v>
      </c>
      <c r="B2577">
        <v>1226</v>
      </c>
      <c r="C2577" t="s">
        <v>6075</v>
      </c>
      <c r="D2577">
        <v>51838</v>
      </c>
      <c r="E2577" t="s">
        <v>6075</v>
      </c>
      <c r="F2577" t="s">
        <v>3812</v>
      </c>
      <c r="H2577">
        <v>1.1000000000000001</v>
      </c>
      <c r="I2577">
        <v>2.1</v>
      </c>
      <c r="K2577" t="s">
        <v>296</v>
      </c>
      <c r="L2577" t="s">
        <v>753</v>
      </c>
      <c r="M2577" t="s">
        <v>398</v>
      </c>
      <c r="N2577" t="s">
        <v>1939</v>
      </c>
      <c r="O2577">
        <v>2</v>
      </c>
      <c r="P2577" t="s">
        <v>306</v>
      </c>
      <c r="Q2577" t="s">
        <v>3521</v>
      </c>
      <c r="R2577" s="164">
        <v>39692</v>
      </c>
      <c r="T2577" t="s">
        <v>1971</v>
      </c>
      <c r="V2577" t="s">
        <v>6092</v>
      </c>
      <c r="W2577" t="s">
        <v>6093</v>
      </c>
      <c r="X2577" t="s">
        <v>6075</v>
      </c>
      <c r="Y2577" t="s">
        <v>6092</v>
      </c>
      <c r="Z2577" t="s">
        <v>6098</v>
      </c>
      <c r="AC2577" t="s">
        <v>366</v>
      </c>
      <c r="AD2577" s="176">
        <v>1.1000000000000001</v>
      </c>
    </row>
    <row r="2578" spans="1:30" x14ac:dyDescent="0.35">
      <c r="A2578" t="s">
        <v>309</v>
      </c>
      <c r="B2578">
        <v>1283</v>
      </c>
      <c r="C2578" t="s">
        <v>6075</v>
      </c>
      <c r="D2578">
        <v>51838</v>
      </c>
      <c r="E2578" t="s">
        <v>6075</v>
      </c>
      <c r="F2578" t="s">
        <v>3812</v>
      </c>
      <c r="G2578" s="163">
        <v>2722.05</v>
      </c>
      <c r="H2578">
        <v>1.1000000000000001</v>
      </c>
      <c r="I2578">
        <v>2.1</v>
      </c>
      <c r="J2578" t="s">
        <v>1</v>
      </c>
      <c r="K2578" t="s">
        <v>296</v>
      </c>
      <c r="L2578" t="s">
        <v>753</v>
      </c>
      <c r="M2578" t="s">
        <v>398</v>
      </c>
      <c r="N2578" t="s">
        <v>1939</v>
      </c>
      <c r="O2578">
        <v>2</v>
      </c>
      <c r="P2578" t="s">
        <v>306</v>
      </c>
      <c r="Q2578" s="164">
        <v>45540</v>
      </c>
      <c r="R2578" s="164">
        <v>45901</v>
      </c>
      <c r="T2578" t="s">
        <v>1971</v>
      </c>
      <c r="V2578" t="s">
        <v>6092</v>
      </c>
      <c r="W2578" t="s">
        <v>6093</v>
      </c>
      <c r="X2578" t="s">
        <v>6075</v>
      </c>
      <c r="Y2578" t="s">
        <v>6092</v>
      </c>
      <c r="Z2578" t="s">
        <v>6099</v>
      </c>
      <c r="AA2578" t="s">
        <v>1</v>
      </c>
      <c r="AB2578" s="164">
        <v>45476</v>
      </c>
      <c r="AC2578" t="s">
        <v>366</v>
      </c>
      <c r="AD2578" s="176">
        <v>1.1000000000000001</v>
      </c>
    </row>
    <row r="2579" spans="1:30" x14ac:dyDescent="0.35">
      <c r="A2579" t="s">
        <v>476</v>
      </c>
      <c r="B2579">
        <v>1231</v>
      </c>
      <c r="C2579" t="s">
        <v>6075</v>
      </c>
      <c r="D2579">
        <v>51838</v>
      </c>
      <c r="E2579" t="s">
        <v>6075</v>
      </c>
      <c r="F2579" t="s">
        <v>3812</v>
      </c>
      <c r="H2579">
        <v>1.1000000000000001</v>
      </c>
      <c r="I2579">
        <v>2.1</v>
      </c>
      <c r="K2579" t="s">
        <v>296</v>
      </c>
      <c r="L2579" t="s">
        <v>753</v>
      </c>
      <c r="M2579" t="s">
        <v>398</v>
      </c>
      <c r="N2579" t="s">
        <v>1939</v>
      </c>
      <c r="O2579">
        <v>2</v>
      </c>
      <c r="P2579" t="s">
        <v>306</v>
      </c>
      <c r="Q2579" s="164">
        <v>37805</v>
      </c>
      <c r="R2579" s="164">
        <v>37865</v>
      </c>
      <c r="T2579" t="s">
        <v>1971</v>
      </c>
      <c r="V2579" t="s">
        <v>6092</v>
      </c>
      <c r="W2579" t="s">
        <v>6093</v>
      </c>
      <c r="X2579" t="s">
        <v>6075</v>
      </c>
      <c r="Y2579" t="s">
        <v>6092</v>
      </c>
      <c r="Z2579" t="s">
        <v>6100</v>
      </c>
      <c r="AC2579" t="s">
        <v>366</v>
      </c>
      <c r="AD2579" s="176">
        <v>1.1000000000000001</v>
      </c>
    </row>
    <row r="2580" spans="1:30" x14ac:dyDescent="0.35">
      <c r="A2580" t="s">
        <v>482</v>
      </c>
      <c r="B2580">
        <v>1201</v>
      </c>
      <c r="C2580" t="s">
        <v>6075</v>
      </c>
      <c r="D2580">
        <v>51838</v>
      </c>
      <c r="E2580" t="s">
        <v>6075</v>
      </c>
      <c r="F2580" t="s">
        <v>3812</v>
      </c>
      <c r="H2580">
        <v>1.1000000000000001</v>
      </c>
      <c r="I2580">
        <v>2.1</v>
      </c>
      <c r="K2580" t="s">
        <v>296</v>
      </c>
      <c r="L2580" t="s">
        <v>753</v>
      </c>
      <c r="M2580" t="s">
        <v>398</v>
      </c>
      <c r="N2580" t="s">
        <v>1939</v>
      </c>
      <c r="O2580">
        <v>2</v>
      </c>
      <c r="P2580" t="s">
        <v>306</v>
      </c>
      <c r="Q2580" t="s">
        <v>1951</v>
      </c>
      <c r="R2580" s="164">
        <v>40057</v>
      </c>
      <c r="T2580" t="s">
        <v>1971</v>
      </c>
      <c r="V2580" t="s">
        <v>6092</v>
      </c>
      <c r="W2580" t="s">
        <v>6093</v>
      </c>
      <c r="X2580" t="s">
        <v>6075</v>
      </c>
      <c r="Y2580" t="s">
        <v>6092</v>
      </c>
      <c r="Z2580" t="s">
        <v>6101</v>
      </c>
      <c r="AC2580" t="s">
        <v>366</v>
      </c>
      <c r="AD2580" s="176">
        <v>1.1000000000000001</v>
      </c>
    </row>
    <row r="2581" spans="1:30" x14ac:dyDescent="0.35">
      <c r="A2581" t="s">
        <v>584</v>
      </c>
      <c r="B2581">
        <v>1292</v>
      </c>
      <c r="C2581" t="s">
        <v>6075</v>
      </c>
      <c r="D2581">
        <v>51838</v>
      </c>
      <c r="E2581" t="s">
        <v>6075</v>
      </c>
      <c r="F2581" t="s">
        <v>3812</v>
      </c>
      <c r="H2581">
        <v>1.1000000000000001</v>
      </c>
      <c r="I2581">
        <v>2.1</v>
      </c>
      <c r="K2581" t="s">
        <v>296</v>
      </c>
      <c r="L2581" t="s">
        <v>753</v>
      </c>
      <c r="M2581" t="s">
        <v>398</v>
      </c>
      <c r="N2581" t="s">
        <v>1939</v>
      </c>
      <c r="O2581">
        <v>2</v>
      </c>
      <c r="P2581" t="s">
        <v>306</v>
      </c>
      <c r="Q2581" t="s">
        <v>1912</v>
      </c>
      <c r="R2581" s="164">
        <v>38596</v>
      </c>
      <c r="T2581" t="s">
        <v>1971</v>
      </c>
      <c r="V2581" t="s">
        <v>6092</v>
      </c>
      <c r="W2581" t="s">
        <v>6093</v>
      </c>
      <c r="X2581" t="s">
        <v>6075</v>
      </c>
      <c r="Y2581" t="s">
        <v>6092</v>
      </c>
      <c r="Z2581" t="s">
        <v>6102</v>
      </c>
      <c r="AC2581" t="s">
        <v>366</v>
      </c>
      <c r="AD2581" s="176">
        <v>1.1000000000000001</v>
      </c>
    </row>
    <row r="2582" spans="1:30" x14ac:dyDescent="0.35">
      <c r="A2582" t="s">
        <v>375</v>
      </c>
      <c r="B2582">
        <v>1155</v>
      </c>
      <c r="C2582" t="s">
        <v>6103</v>
      </c>
      <c r="D2582">
        <v>51838</v>
      </c>
      <c r="E2582" t="s">
        <v>6075</v>
      </c>
      <c r="F2582" t="s">
        <v>3812</v>
      </c>
      <c r="H2582">
        <v>1.1000000000000001</v>
      </c>
      <c r="I2582">
        <v>2.1</v>
      </c>
      <c r="K2582" t="s">
        <v>404</v>
      </c>
      <c r="L2582" t="s">
        <v>753</v>
      </c>
      <c r="M2582" t="s">
        <v>398</v>
      </c>
      <c r="N2582" t="s">
        <v>1939</v>
      </c>
      <c r="O2582">
        <v>2</v>
      </c>
      <c r="P2582" t="s">
        <v>1</v>
      </c>
      <c r="Q2582" s="164">
        <v>39667</v>
      </c>
      <c r="R2582" s="164">
        <v>39692</v>
      </c>
      <c r="S2582" s="164">
        <v>43344</v>
      </c>
      <c r="T2582" t="s">
        <v>1971</v>
      </c>
      <c r="V2582" t="s">
        <v>6092</v>
      </c>
      <c r="W2582" t="s">
        <v>6093</v>
      </c>
      <c r="X2582" t="s">
        <v>6075</v>
      </c>
      <c r="Y2582" t="s">
        <v>6092</v>
      </c>
      <c r="Z2582" t="s">
        <v>6104</v>
      </c>
      <c r="AC2582" t="s">
        <v>366</v>
      </c>
      <c r="AD2582" s="176">
        <v>1.1000000000000001</v>
      </c>
    </row>
    <row r="2583" spans="1:30" x14ac:dyDescent="0.35">
      <c r="A2583" t="s">
        <v>375</v>
      </c>
      <c r="B2583">
        <v>1206</v>
      </c>
      <c r="C2583" t="s">
        <v>6103</v>
      </c>
      <c r="D2583">
        <v>51838</v>
      </c>
      <c r="E2583" t="s">
        <v>6075</v>
      </c>
      <c r="F2583" t="s">
        <v>3812</v>
      </c>
      <c r="G2583" s="163">
        <v>3016.48</v>
      </c>
      <c r="H2583">
        <v>1.1000000000000001</v>
      </c>
      <c r="I2583">
        <v>2.1</v>
      </c>
      <c r="J2583" t="s">
        <v>1</v>
      </c>
      <c r="K2583" t="s">
        <v>404</v>
      </c>
      <c r="L2583" t="s">
        <v>753</v>
      </c>
      <c r="M2583" t="s">
        <v>398</v>
      </c>
      <c r="N2583" t="s">
        <v>1939</v>
      </c>
      <c r="O2583">
        <v>2</v>
      </c>
      <c r="P2583" t="s">
        <v>1</v>
      </c>
      <c r="Q2583" t="s">
        <v>5202</v>
      </c>
      <c r="R2583" s="164">
        <v>43344</v>
      </c>
      <c r="S2583" s="164">
        <v>44774</v>
      </c>
      <c r="T2583" t="s">
        <v>1971</v>
      </c>
      <c r="V2583" t="s">
        <v>6092</v>
      </c>
      <c r="W2583" t="s">
        <v>6093</v>
      </c>
      <c r="X2583" t="s">
        <v>6075</v>
      </c>
      <c r="Y2583" t="s">
        <v>6092</v>
      </c>
      <c r="Z2583" t="s">
        <v>6105</v>
      </c>
      <c r="AA2583" t="s">
        <v>1</v>
      </c>
      <c r="AB2583" s="164">
        <v>43376</v>
      </c>
      <c r="AC2583" t="s">
        <v>366</v>
      </c>
      <c r="AD2583" s="176">
        <v>1.1000000000000001</v>
      </c>
    </row>
    <row r="2584" spans="1:30" x14ac:dyDescent="0.35">
      <c r="A2584" t="s">
        <v>711</v>
      </c>
      <c r="B2584">
        <v>1213</v>
      </c>
      <c r="C2584" t="s">
        <v>6075</v>
      </c>
      <c r="D2584">
        <v>51838</v>
      </c>
      <c r="E2584" t="s">
        <v>6075</v>
      </c>
      <c r="F2584" t="s">
        <v>3812</v>
      </c>
      <c r="H2584">
        <v>1.1000000000000001</v>
      </c>
      <c r="I2584">
        <v>2.1</v>
      </c>
      <c r="K2584" t="s">
        <v>296</v>
      </c>
      <c r="L2584" t="s">
        <v>753</v>
      </c>
      <c r="M2584" t="s">
        <v>398</v>
      </c>
      <c r="N2584" t="s">
        <v>1939</v>
      </c>
      <c r="O2584">
        <v>2</v>
      </c>
      <c r="P2584" t="s">
        <v>306</v>
      </c>
      <c r="Q2584" t="s">
        <v>2707</v>
      </c>
      <c r="R2584" s="164">
        <v>38961</v>
      </c>
      <c r="T2584" t="s">
        <v>1971</v>
      </c>
      <c r="V2584" t="s">
        <v>6092</v>
      </c>
      <c r="W2584" t="s">
        <v>6093</v>
      </c>
      <c r="X2584" t="s">
        <v>6075</v>
      </c>
      <c r="Y2584" t="s">
        <v>6092</v>
      </c>
      <c r="Z2584" t="s">
        <v>6106</v>
      </c>
      <c r="AC2584" t="s">
        <v>366</v>
      </c>
      <c r="AD2584" s="176">
        <v>1.1000000000000001</v>
      </c>
    </row>
    <row r="2585" spans="1:30" x14ac:dyDescent="0.35">
      <c r="A2585" t="s">
        <v>454</v>
      </c>
      <c r="B2585">
        <v>1427</v>
      </c>
      <c r="C2585" t="s">
        <v>6107</v>
      </c>
      <c r="D2585">
        <v>51900</v>
      </c>
      <c r="E2585" t="s">
        <v>6108</v>
      </c>
      <c r="F2585" t="s">
        <v>3812</v>
      </c>
      <c r="H2585">
        <v>2</v>
      </c>
      <c r="I2585">
        <v>2.6</v>
      </c>
      <c r="K2585" t="s">
        <v>0</v>
      </c>
      <c r="L2585" t="s">
        <v>753</v>
      </c>
      <c r="M2585" t="s">
        <v>398</v>
      </c>
      <c r="N2585" t="s">
        <v>360</v>
      </c>
      <c r="O2585">
        <v>2</v>
      </c>
      <c r="P2585" t="s">
        <v>306</v>
      </c>
      <c r="Q2585" s="164">
        <v>41124</v>
      </c>
      <c r="R2585" s="164">
        <v>41153</v>
      </c>
      <c r="T2585" t="s">
        <v>6109</v>
      </c>
      <c r="V2585" t="s">
        <v>6110</v>
      </c>
      <c r="W2585" t="s">
        <v>6111</v>
      </c>
      <c r="X2585" t="s">
        <v>6112</v>
      </c>
      <c r="Y2585" t="s">
        <v>6113</v>
      </c>
      <c r="Z2585" t="s">
        <v>6114</v>
      </c>
      <c r="AC2585" t="s">
        <v>366</v>
      </c>
      <c r="AD2585" s="176">
        <v>1.6</v>
      </c>
    </row>
    <row r="2586" spans="1:30" x14ac:dyDescent="0.35">
      <c r="A2586" t="s">
        <v>454</v>
      </c>
      <c r="B2586">
        <v>1501</v>
      </c>
      <c r="C2586" t="s">
        <v>6115</v>
      </c>
      <c r="D2586">
        <v>51900</v>
      </c>
      <c r="E2586" t="s">
        <v>6108</v>
      </c>
      <c r="F2586" t="s">
        <v>3812</v>
      </c>
      <c r="G2586" s="163">
        <v>7212</v>
      </c>
      <c r="H2586">
        <v>2</v>
      </c>
      <c r="I2586">
        <v>2.6</v>
      </c>
      <c r="J2586" t="s">
        <v>295</v>
      </c>
      <c r="K2586" t="s">
        <v>296</v>
      </c>
      <c r="L2586" t="s">
        <v>753</v>
      </c>
      <c r="M2586" t="s">
        <v>398</v>
      </c>
      <c r="N2586" t="s">
        <v>360</v>
      </c>
      <c r="O2586">
        <v>2</v>
      </c>
      <c r="P2586" t="s">
        <v>306</v>
      </c>
      <c r="Q2586" t="s">
        <v>3070</v>
      </c>
      <c r="R2586" s="164">
        <v>45901</v>
      </c>
      <c r="T2586" t="s">
        <v>6109</v>
      </c>
      <c r="V2586" t="s">
        <v>6110</v>
      </c>
      <c r="W2586" t="s">
        <v>6111</v>
      </c>
      <c r="X2586" t="s">
        <v>6112</v>
      </c>
      <c r="Y2586" t="s">
        <v>6113</v>
      </c>
      <c r="Z2586" t="s">
        <v>6116</v>
      </c>
      <c r="AA2586" t="s">
        <v>1</v>
      </c>
      <c r="AB2586" s="164">
        <v>45510</v>
      </c>
      <c r="AC2586" t="s">
        <v>366</v>
      </c>
      <c r="AD2586" s="176">
        <v>1.6</v>
      </c>
    </row>
    <row r="2587" spans="1:30" x14ac:dyDescent="0.35">
      <c r="A2587" t="s">
        <v>305</v>
      </c>
      <c r="B2587">
        <v>1328</v>
      </c>
      <c r="C2587" t="s">
        <v>6117</v>
      </c>
      <c r="D2587">
        <v>51900</v>
      </c>
      <c r="E2587" t="s">
        <v>6108</v>
      </c>
      <c r="F2587" t="s">
        <v>3812</v>
      </c>
      <c r="G2587" s="163">
        <v>3383.06</v>
      </c>
      <c r="H2587">
        <v>2</v>
      </c>
      <c r="I2587">
        <v>2.6</v>
      </c>
      <c r="J2587" t="s">
        <v>1</v>
      </c>
      <c r="K2587" t="s">
        <v>296</v>
      </c>
      <c r="L2587" t="s">
        <v>753</v>
      </c>
      <c r="M2587" t="s">
        <v>398</v>
      </c>
      <c r="N2587" t="s">
        <v>360</v>
      </c>
      <c r="O2587">
        <v>2</v>
      </c>
      <c r="P2587" t="s">
        <v>306</v>
      </c>
      <c r="Q2587" t="s">
        <v>6118</v>
      </c>
      <c r="R2587" s="164">
        <v>44440</v>
      </c>
      <c r="T2587" t="s">
        <v>6109</v>
      </c>
      <c r="V2587" t="s">
        <v>6110</v>
      </c>
      <c r="W2587" t="s">
        <v>6111</v>
      </c>
      <c r="X2587" t="s">
        <v>6112</v>
      </c>
      <c r="Y2587" t="s">
        <v>6113</v>
      </c>
      <c r="Z2587" t="s">
        <v>6119</v>
      </c>
      <c r="AA2587" t="s">
        <v>1</v>
      </c>
      <c r="AB2587" s="164">
        <v>44365</v>
      </c>
      <c r="AC2587" t="s">
        <v>366</v>
      </c>
      <c r="AD2587" s="176">
        <v>1.6</v>
      </c>
    </row>
    <row r="2588" spans="1:30" x14ac:dyDescent="0.35">
      <c r="A2588" t="s">
        <v>317</v>
      </c>
      <c r="B2588">
        <v>1211</v>
      </c>
      <c r="C2588" t="s">
        <v>6107</v>
      </c>
      <c r="D2588">
        <v>51900</v>
      </c>
      <c r="E2588" t="s">
        <v>6108</v>
      </c>
      <c r="F2588" t="s">
        <v>3812</v>
      </c>
      <c r="H2588">
        <v>2</v>
      </c>
      <c r="I2588">
        <v>2.6</v>
      </c>
      <c r="K2588" t="s">
        <v>404</v>
      </c>
      <c r="L2588" t="s">
        <v>753</v>
      </c>
      <c r="M2588" t="s">
        <v>398</v>
      </c>
      <c r="N2588" t="s">
        <v>360</v>
      </c>
      <c r="O2588">
        <v>2</v>
      </c>
      <c r="P2588" t="s">
        <v>306</v>
      </c>
      <c r="Q2588" t="s">
        <v>5115</v>
      </c>
      <c r="R2588" s="164">
        <v>42248</v>
      </c>
      <c r="S2588" s="164">
        <v>45536</v>
      </c>
      <c r="T2588" t="s">
        <v>6109</v>
      </c>
      <c r="V2588" t="s">
        <v>6110</v>
      </c>
      <c r="W2588" t="s">
        <v>6111</v>
      </c>
      <c r="X2588" t="s">
        <v>6112</v>
      </c>
      <c r="Y2588" t="s">
        <v>6113</v>
      </c>
      <c r="Z2588" t="s">
        <v>6120</v>
      </c>
      <c r="AC2588" t="s">
        <v>366</v>
      </c>
      <c r="AD2588" s="176">
        <v>1.6</v>
      </c>
    </row>
    <row r="2589" spans="1:30" x14ac:dyDescent="0.35">
      <c r="A2589" t="s">
        <v>408</v>
      </c>
      <c r="B2589">
        <v>1207</v>
      </c>
      <c r="C2589" t="s">
        <v>6115</v>
      </c>
      <c r="D2589">
        <v>51900</v>
      </c>
      <c r="E2589" t="s">
        <v>6108</v>
      </c>
      <c r="F2589" t="s">
        <v>3812</v>
      </c>
      <c r="H2589">
        <v>2</v>
      </c>
      <c r="I2589">
        <v>2.6</v>
      </c>
      <c r="K2589" t="s">
        <v>296</v>
      </c>
      <c r="L2589" t="s">
        <v>753</v>
      </c>
      <c r="M2589" t="s">
        <v>398</v>
      </c>
      <c r="N2589" t="s">
        <v>360</v>
      </c>
      <c r="O2589">
        <v>2</v>
      </c>
      <c r="P2589" t="s">
        <v>306</v>
      </c>
      <c r="Q2589" s="164">
        <v>38726</v>
      </c>
      <c r="R2589" s="164">
        <v>38961</v>
      </c>
      <c r="T2589" t="s">
        <v>6109</v>
      </c>
      <c r="V2589" t="s">
        <v>6110</v>
      </c>
      <c r="W2589" t="s">
        <v>6111</v>
      </c>
      <c r="X2589" t="s">
        <v>6112</v>
      </c>
      <c r="Y2589" t="s">
        <v>6113</v>
      </c>
      <c r="Z2589" t="s">
        <v>6121</v>
      </c>
      <c r="AC2589" t="s">
        <v>366</v>
      </c>
      <c r="AD2589" s="176">
        <v>1.6</v>
      </c>
    </row>
    <row r="2590" spans="1:30" x14ac:dyDescent="0.35">
      <c r="A2590" t="s">
        <v>324</v>
      </c>
      <c r="B2590">
        <v>1326</v>
      </c>
      <c r="C2590" t="s">
        <v>6122</v>
      </c>
      <c r="D2590">
        <v>51900</v>
      </c>
      <c r="E2590" t="s">
        <v>6108</v>
      </c>
      <c r="F2590" t="s">
        <v>3812</v>
      </c>
      <c r="G2590" s="163">
        <v>6180</v>
      </c>
      <c r="H2590">
        <v>2</v>
      </c>
      <c r="I2590">
        <v>2.6</v>
      </c>
      <c r="J2590" t="s">
        <v>295</v>
      </c>
      <c r="K2590" t="s">
        <v>296</v>
      </c>
      <c r="L2590" t="s">
        <v>753</v>
      </c>
      <c r="M2590" t="s">
        <v>398</v>
      </c>
      <c r="N2590" t="s">
        <v>360</v>
      </c>
      <c r="O2590">
        <v>2</v>
      </c>
      <c r="P2590" t="s">
        <v>306</v>
      </c>
      <c r="Q2590" t="s">
        <v>6123</v>
      </c>
      <c r="R2590" s="164">
        <v>43344</v>
      </c>
      <c r="T2590" t="s">
        <v>6109</v>
      </c>
      <c r="V2590" t="s">
        <v>6110</v>
      </c>
      <c r="W2590" t="s">
        <v>6111</v>
      </c>
      <c r="X2590" t="s">
        <v>6112</v>
      </c>
      <c r="Y2590" t="s">
        <v>6113</v>
      </c>
      <c r="Z2590" t="s">
        <v>6124</v>
      </c>
      <c r="AA2590" t="s">
        <v>1</v>
      </c>
      <c r="AB2590" s="164">
        <v>42965</v>
      </c>
      <c r="AC2590" t="s">
        <v>366</v>
      </c>
      <c r="AD2590" s="176">
        <v>1.6</v>
      </c>
    </row>
    <row r="2591" spans="1:30" x14ac:dyDescent="0.35">
      <c r="A2591" t="s">
        <v>324</v>
      </c>
      <c r="B2591">
        <v>1393</v>
      </c>
      <c r="C2591" t="s">
        <v>6115</v>
      </c>
      <c r="D2591">
        <v>51900</v>
      </c>
      <c r="E2591" t="s">
        <v>6108</v>
      </c>
      <c r="F2591" t="s">
        <v>3812</v>
      </c>
      <c r="G2591" s="163">
        <v>7211.5</v>
      </c>
      <c r="H2591">
        <v>2</v>
      </c>
      <c r="I2591">
        <v>2.6</v>
      </c>
      <c r="J2591" t="s">
        <v>295</v>
      </c>
      <c r="K2591" t="s">
        <v>296</v>
      </c>
      <c r="L2591" t="s">
        <v>753</v>
      </c>
      <c r="M2591" t="s">
        <v>398</v>
      </c>
      <c r="N2591" t="s">
        <v>360</v>
      </c>
      <c r="O2591">
        <v>2</v>
      </c>
      <c r="P2591" t="s">
        <v>306</v>
      </c>
      <c r="Q2591" s="164">
        <v>44931</v>
      </c>
      <c r="R2591" s="164">
        <v>45536</v>
      </c>
      <c r="T2591" t="s">
        <v>6109</v>
      </c>
      <c r="V2591" t="s">
        <v>6110</v>
      </c>
      <c r="W2591" t="s">
        <v>6111</v>
      </c>
      <c r="X2591" t="s">
        <v>6112</v>
      </c>
      <c r="Y2591" t="s">
        <v>6113</v>
      </c>
      <c r="Z2591" t="s">
        <v>6125</v>
      </c>
      <c r="AA2591" t="s">
        <v>1</v>
      </c>
      <c r="AB2591" s="164">
        <v>45148</v>
      </c>
      <c r="AC2591" t="s">
        <v>366</v>
      </c>
      <c r="AD2591" s="176">
        <v>1.6</v>
      </c>
    </row>
    <row r="2592" spans="1:30" x14ac:dyDescent="0.35">
      <c r="A2592" t="s">
        <v>482</v>
      </c>
      <c r="B2592">
        <v>1295</v>
      </c>
      <c r="C2592" t="s">
        <v>6117</v>
      </c>
      <c r="D2592">
        <v>51900</v>
      </c>
      <c r="E2592" t="s">
        <v>6108</v>
      </c>
      <c r="F2592" t="s">
        <v>3812</v>
      </c>
      <c r="G2592" s="163">
        <v>2720.52</v>
      </c>
      <c r="H2592">
        <v>2</v>
      </c>
      <c r="I2592">
        <v>2.6</v>
      </c>
      <c r="J2592" t="s">
        <v>1</v>
      </c>
      <c r="K2592" t="s">
        <v>296</v>
      </c>
      <c r="L2592" t="s">
        <v>753</v>
      </c>
      <c r="M2592" t="s">
        <v>398</v>
      </c>
      <c r="N2592" t="s">
        <v>360</v>
      </c>
      <c r="O2592">
        <v>2</v>
      </c>
      <c r="P2592" t="s">
        <v>306</v>
      </c>
      <c r="Q2592" s="164">
        <v>44867</v>
      </c>
      <c r="R2592" s="164">
        <v>45170</v>
      </c>
      <c r="T2592" t="s">
        <v>6109</v>
      </c>
      <c r="V2592" t="s">
        <v>6110</v>
      </c>
      <c r="W2592" t="s">
        <v>6111</v>
      </c>
      <c r="X2592" t="s">
        <v>6112</v>
      </c>
      <c r="Y2592" t="s">
        <v>6113</v>
      </c>
      <c r="Z2592" t="s">
        <v>6126</v>
      </c>
      <c r="AA2592" t="s">
        <v>1</v>
      </c>
      <c r="AB2592" s="164">
        <v>44658</v>
      </c>
      <c r="AC2592" t="s">
        <v>366</v>
      </c>
      <c r="AD2592" s="176">
        <v>1.6</v>
      </c>
    </row>
    <row r="2593" spans="1:30" x14ac:dyDescent="0.35">
      <c r="A2593" t="s">
        <v>419</v>
      </c>
      <c r="B2593">
        <v>1190</v>
      </c>
      <c r="C2593" t="s">
        <v>6115</v>
      </c>
      <c r="D2593">
        <v>51900</v>
      </c>
      <c r="E2593" t="s">
        <v>6108</v>
      </c>
      <c r="F2593" t="s">
        <v>3812</v>
      </c>
      <c r="H2593">
        <v>2</v>
      </c>
      <c r="I2593">
        <v>2.6</v>
      </c>
      <c r="K2593" t="s">
        <v>296</v>
      </c>
      <c r="L2593" t="s">
        <v>753</v>
      </c>
      <c r="M2593" t="s">
        <v>398</v>
      </c>
      <c r="N2593" t="s">
        <v>360</v>
      </c>
      <c r="O2593">
        <v>2</v>
      </c>
      <c r="P2593" t="s">
        <v>306</v>
      </c>
      <c r="Q2593" t="s">
        <v>911</v>
      </c>
      <c r="R2593" s="164">
        <v>40422</v>
      </c>
      <c r="T2593" t="s">
        <v>6109</v>
      </c>
      <c r="V2593" t="s">
        <v>6110</v>
      </c>
      <c r="W2593" t="s">
        <v>6111</v>
      </c>
      <c r="X2593" t="s">
        <v>6112</v>
      </c>
      <c r="Y2593" t="s">
        <v>6113</v>
      </c>
      <c r="Z2593" t="s">
        <v>6127</v>
      </c>
      <c r="AC2593" t="s">
        <v>366</v>
      </c>
      <c r="AD2593" s="176">
        <v>1.6</v>
      </c>
    </row>
    <row r="2594" spans="1:30" x14ac:dyDescent="0.35">
      <c r="A2594" t="s">
        <v>499</v>
      </c>
      <c r="B2594">
        <v>1199</v>
      </c>
      <c r="C2594" t="s">
        <v>6128</v>
      </c>
      <c r="D2594">
        <v>51900</v>
      </c>
      <c r="E2594" t="s">
        <v>6108</v>
      </c>
      <c r="F2594" t="s">
        <v>3812</v>
      </c>
      <c r="H2594">
        <v>2</v>
      </c>
      <c r="I2594">
        <v>2.6</v>
      </c>
      <c r="K2594" t="s">
        <v>296</v>
      </c>
      <c r="L2594" t="s">
        <v>753</v>
      </c>
      <c r="M2594" t="s">
        <v>398</v>
      </c>
      <c r="N2594" t="s">
        <v>360</v>
      </c>
      <c r="O2594">
        <v>2</v>
      </c>
      <c r="P2594" t="s">
        <v>306</v>
      </c>
      <c r="Q2594" s="164">
        <v>40119</v>
      </c>
      <c r="R2594" s="164">
        <v>40057</v>
      </c>
      <c r="T2594" t="s">
        <v>6109</v>
      </c>
      <c r="V2594" t="s">
        <v>6110</v>
      </c>
      <c r="W2594" t="s">
        <v>6111</v>
      </c>
      <c r="X2594" t="s">
        <v>6112</v>
      </c>
      <c r="Y2594" t="s">
        <v>6113</v>
      </c>
      <c r="Z2594" t="s">
        <v>6129</v>
      </c>
      <c r="AC2594" t="s">
        <v>366</v>
      </c>
      <c r="AD2594" s="176">
        <v>1.6</v>
      </c>
    </row>
    <row r="2595" spans="1:30" x14ac:dyDescent="0.35">
      <c r="A2595" t="s">
        <v>454</v>
      </c>
      <c r="B2595">
        <v>1257</v>
      </c>
      <c r="C2595" t="s">
        <v>6130</v>
      </c>
      <c r="D2595">
        <v>51901</v>
      </c>
      <c r="E2595" t="s">
        <v>6131</v>
      </c>
      <c r="F2595" t="s">
        <v>3812</v>
      </c>
      <c r="H2595">
        <v>2</v>
      </c>
      <c r="I2595">
        <v>2.9</v>
      </c>
      <c r="K2595" t="s">
        <v>404</v>
      </c>
      <c r="L2595" t="s">
        <v>753</v>
      </c>
      <c r="M2595" t="s">
        <v>398</v>
      </c>
      <c r="N2595" t="s">
        <v>360</v>
      </c>
      <c r="O2595">
        <v>2</v>
      </c>
      <c r="P2595" t="s">
        <v>306</v>
      </c>
      <c r="Q2595" s="164">
        <v>32517</v>
      </c>
      <c r="R2595" s="164">
        <v>32752</v>
      </c>
      <c r="S2595" s="164">
        <v>40787</v>
      </c>
      <c r="T2595" t="s">
        <v>362</v>
      </c>
      <c r="V2595" t="s">
        <v>6131</v>
      </c>
      <c r="W2595" t="s">
        <v>6132</v>
      </c>
      <c r="X2595" t="s">
        <v>6131</v>
      </c>
      <c r="Y2595" t="s">
        <v>6131</v>
      </c>
      <c r="Z2595" t="s">
        <v>6133</v>
      </c>
      <c r="AC2595" t="s">
        <v>366</v>
      </c>
      <c r="AD2595" s="176">
        <v>1.5</v>
      </c>
    </row>
    <row r="2596" spans="1:30" x14ac:dyDescent="0.35">
      <c r="A2596" t="s">
        <v>291</v>
      </c>
      <c r="B2596">
        <v>1145</v>
      </c>
      <c r="C2596" t="s">
        <v>6134</v>
      </c>
      <c r="D2596">
        <v>51901</v>
      </c>
      <c r="E2596" t="s">
        <v>6131</v>
      </c>
      <c r="F2596" t="s">
        <v>3812</v>
      </c>
      <c r="H2596">
        <v>2</v>
      </c>
      <c r="I2596">
        <v>2.9</v>
      </c>
      <c r="K2596" t="s">
        <v>296</v>
      </c>
      <c r="L2596" t="s">
        <v>753</v>
      </c>
      <c r="M2596" t="s">
        <v>398</v>
      </c>
      <c r="N2596" t="s">
        <v>360</v>
      </c>
      <c r="O2596">
        <v>2</v>
      </c>
      <c r="P2596" t="s">
        <v>1</v>
      </c>
      <c r="Q2596" s="164">
        <v>40917</v>
      </c>
      <c r="R2596" s="164">
        <v>41153</v>
      </c>
      <c r="T2596" t="s">
        <v>362</v>
      </c>
      <c r="V2596" t="s">
        <v>6131</v>
      </c>
      <c r="W2596" t="s">
        <v>6132</v>
      </c>
      <c r="X2596" t="s">
        <v>6131</v>
      </c>
      <c r="Y2596" t="s">
        <v>6131</v>
      </c>
      <c r="Z2596" t="s">
        <v>6135</v>
      </c>
      <c r="AC2596" t="s">
        <v>366</v>
      </c>
      <c r="AD2596" s="176">
        <v>1.5</v>
      </c>
    </row>
    <row r="2597" spans="1:30" x14ac:dyDescent="0.35">
      <c r="A2597" t="s">
        <v>305</v>
      </c>
      <c r="B2597">
        <v>1340</v>
      </c>
      <c r="C2597" t="s">
        <v>6131</v>
      </c>
      <c r="D2597">
        <v>51901</v>
      </c>
      <c r="E2597" t="s">
        <v>6131</v>
      </c>
      <c r="F2597" t="s">
        <v>3812</v>
      </c>
      <c r="G2597" s="163">
        <v>3383.06</v>
      </c>
      <c r="H2597">
        <v>2</v>
      </c>
      <c r="I2597">
        <v>2.9</v>
      </c>
      <c r="J2597" t="s">
        <v>1</v>
      </c>
      <c r="K2597" t="s">
        <v>296</v>
      </c>
      <c r="L2597" t="s">
        <v>753</v>
      </c>
      <c r="M2597" t="s">
        <v>398</v>
      </c>
      <c r="N2597" t="s">
        <v>360</v>
      </c>
      <c r="O2597">
        <v>2</v>
      </c>
      <c r="P2597" t="s">
        <v>306</v>
      </c>
      <c r="Q2597" s="164">
        <v>45537</v>
      </c>
      <c r="R2597" s="164">
        <v>45536</v>
      </c>
      <c r="T2597" t="s">
        <v>362</v>
      </c>
      <c r="V2597" t="s">
        <v>6131</v>
      </c>
      <c r="W2597" t="s">
        <v>6132</v>
      </c>
      <c r="X2597" t="s">
        <v>6131</v>
      </c>
      <c r="Y2597" t="s">
        <v>6131</v>
      </c>
      <c r="Z2597" t="s">
        <v>6136</v>
      </c>
      <c r="AA2597" t="s">
        <v>1</v>
      </c>
      <c r="AB2597" s="164">
        <v>45377</v>
      </c>
      <c r="AC2597" t="s">
        <v>366</v>
      </c>
      <c r="AD2597" s="176">
        <v>1.5</v>
      </c>
    </row>
    <row r="2598" spans="1:30" x14ac:dyDescent="0.35">
      <c r="A2598" t="s">
        <v>408</v>
      </c>
      <c r="B2598">
        <v>1208</v>
      </c>
      <c r="C2598" t="s">
        <v>6137</v>
      </c>
      <c r="D2598">
        <v>51901</v>
      </c>
      <c r="E2598" t="s">
        <v>6131</v>
      </c>
      <c r="F2598" t="s">
        <v>3812</v>
      </c>
      <c r="H2598">
        <v>2</v>
      </c>
      <c r="I2598">
        <v>2.9</v>
      </c>
      <c r="K2598" t="s">
        <v>296</v>
      </c>
      <c r="L2598" t="s">
        <v>753</v>
      </c>
      <c r="M2598" t="s">
        <v>398</v>
      </c>
      <c r="N2598" t="s">
        <v>360</v>
      </c>
      <c r="O2598">
        <v>2</v>
      </c>
      <c r="P2598" t="s">
        <v>306</v>
      </c>
      <c r="Q2598" t="s">
        <v>2707</v>
      </c>
      <c r="R2598" s="164">
        <v>38961</v>
      </c>
      <c r="T2598" t="s">
        <v>362</v>
      </c>
      <c r="V2598" t="s">
        <v>6131</v>
      </c>
      <c r="W2598" t="s">
        <v>6132</v>
      </c>
      <c r="X2598" t="s">
        <v>6131</v>
      </c>
      <c r="Y2598" t="s">
        <v>6131</v>
      </c>
      <c r="Z2598" t="s">
        <v>6138</v>
      </c>
      <c r="AC2598" t="s">
        <v>366</v>
      </c>
      <c r="AD2598" s="176">
        <v>1.5</v>
      </c>
    </row>
    <row r="2599" spans="1:30" x14ac:dyDescent="0.35">
      <c r="A2599" t="s">
        <v>324</v>
      </c>
      <c r="B2599">
        <v>1316</v>
      </c>
      <c r="C2599" t="s">
        <v>6131</v>
      </c>
      <c r="D2599">
        <v>51901</v>
      </c>
      <c r="E2599" t="s">
        <v>6131</v>
      </c>
      <c r="F2599" t="s">
        <v>3812</v>
      </c>
      <c r="G2599" s="163">
        <v>6000</v>
      </c>
      <c r="H2599">
        <v>2</v>
      </c>
      <c r="I2599">
        <v>2.9</v>
      </c>
      <c r="J2599" t="s">
        <v>295</v>
      </c>
      <c r="K2599" t="s">
        <v>296</v>
      </c>
      <c r="L2599" t="s">
        <v>753</v>
      </c>
      <c r="M2599" t="s">
        <v>398</v>
      </c>
      <c r="N2599" t="s">
        <v>360</v>
      </c>
      <c r="O2599">
        <v>2</v>
      </c>
      <c r="P2599" t="s">
        <v>306</v>
      </c>
      <c r="Q2599" t="s">
        <v>6139</v>
      </c>
      <c r="R2599" s="164">
        <v>42614</v>
      </c>
      <c r="T2599" t="s">
        <v>362</v>
      </c>
      <c r="V2599" t="s">
        <v>6131</v>
      </c>
      <c r="W2599" t="s">
        <v>6132</v>
      </c>
      <c r="X2599" t="s">
        <v>6131</v>
      </c>
      <c r="Y2599" t="s">
        <v>6131</v>
      </c>
      <c r="Z2599" t="s">
        <v>6140</v>
      </c>
      <c r="AA2599" t="s">
        <v>1</v>
      </c>
      <c r="AB2599" s="164">
        <v>42629</v>
      </c>
      <c r="AC2599" t="s">
        <v>366</v>
      </c>
      <c r="AD2599" s="176">
        <v>1.5</v>
      </c>
    </row>
    <row r="2600" spans="1:30" x14ac:dyDescent="0.35">
      <c r="A2600" t="s">
        <v>309</v>
      </c>
      <c r="B2600">
        <v>1179</v>
      </c>
      <c r="C2600" t="s">
        <v>6141</v>
      </c>
      <c r="D2600">
        <v>51901</v>
      </c>
      <c r="E2600" t="s">
        <v>6131</v>
      </c>
      <c r="F2600" t="s">
        <v>3812</v>
      </c>
      <c r="H2600">
        <v>2</v>
      </c>
      <c r="I2600">
        <v>2.9</v>
      </c>
      <c r="K2600" t="s">
        <v>404</v>
      </c>
      <c r="L2600" t="s">
        <v>753</v>
      </c>
      <c r="M2600" t="s">
        <v>398</v>
      </c>
      <c r="N2600" t="s">
        <v>360</v>
      </c>
      <c r="O2600">
        <v>2</v>
      </c>
      <c r="P2600" t="s">
        <v>306</v>
      </c>
      <c r="Q2600" s="164">
        <v>39456</v>
      </c>
      <c r="R2600" s="164">
        <v>39692</v>
      </c>
      <c r="S2600" s="164">
        <v>44440</v>
      </c>
      <c r="T2600" t="s">
        <v>362</v>
      </c>
      <c r="V2600" t="s">
        <v>6131</v>
      </c>
      <c r="W2600" t="s">
        <v>6132</v>
      </c>
      <c r="X2600" t="s">
        <v>6131</v>
      </c>
      <c r="Y2600" t="s">
        <v>6131</v>
      </c>
      <c r="Z2600" t="s">
        <v>6142</v>
      </c>
      <c r="AC2600" t="s">
        <v>366</v>
      </c>
      <c r="AD2600" s="176">
        <v>1.5</v>
      </c>
    </row>
    <row r="2601" spans="1:30" x14ac:dyDescent="0.35">
      <c r="A2601" t="s">
        <v>476</v>
      </c>
      <c r="B2601">
        <v>1354</v>
      </c>
      <c r="C2601" t="s">
        <v>6131</v>
      </c>
      <c r="D2601">
        <v>51901</v>
      </c>
      <c r="E2601" t="s">
        <v>6131</v>
      </c>
      <c r="F2601" t="s">
        <v>3812</v>
      </c>
      <c r="G2601" s="163">
        <v>3384.06</v>
      </c>
      <c r="H2601">
        <v>2</v>
      </c>
      <c r="I2601">
        <v>2.9</v>
      </c>
      <c r="J2601" t="s">
        <v>1</v>
      </c>
      <c r="K2601" t="s">
        <v>296</v>
      </c>
      <c r="L2601" t="s">
        <v>753</v>
      </c>
      <c r="M2601" t="s">
        <v>398</v>
      </c>
      <c r="N2601" t="s">
        <v>360</v>
      </c>
      <c r="O2601">
        <v>2</v>
      </c>
      <c r="P2601" t="s">
        <v>306</v>
      </c>
      <c r="Q2601" t="s">
        <v>6143</v>
      </c>
      <c r="R2601" s="164">
        <v>44075</v>
      </c>
      <c r="T2601" t="s">
        <v>362</v>
      </c>
      <c r="V2601" t="s">
        <v>6131</v>
      </c>
      <c r="W2601" t="s">
        <v>6132</v>
      </c>
      <c r="X2601" t="s">
        <v>6131</v>
      </c>
      <c r="Y2601" t="s">
        <v>6131</v>
      </c>
      <c r="Z2601" t="s">
        <v>6144</v>
      </c>
      <c r="AA2601" t="s">
        <v>1</v>
      </c>
      <c r="AB2601" s="164">
        <v>43595</v>
      </c>
      <c r="AC2601" t="s">
        <v>366</v>
      </c>
      <c r="AD2601" s="176">
        <v>1.5</v>
      </c>
    </row>
    <row r="2602" spans="1:30" x14ac:dyDescent="0.35">
      <c r="A2602" t="s">
        <v>432</v>
      </c>
      <c r="B2602">
        <v>1345</v>
      </c>
      <c r="C2602" t="s">
        <v>6145</v>
      </c>
      <c r="D2602">
        <v>51901</v>
      </c>
      <c r="E2602" t="s">
        <v>6131</v>
      </c>
      <c r="F2602" t="s">
        <v>3812</v>
      </c>
      <c r="G2602" s="163">
        <v>5832</v>
      </c>
      <c r="H2602">
        <v>2</v>
      </c>
      <c r="I2602">
        <v>2.9</v>
      </c>
      <c r="J2602" t="s">
        <v>295</v>
      </c>
      <c r="K2602" t="s">
        <v>296</v>
      </c>
      <c r="L2602" t="s">
        <v>753</v>
      </c>
      <c r="M2602" t="s">
        <v>398</v>
      </c>
      <c r="N2602" t="s">
        <v>360</v>
      </c>
      <c r="O2602">
        <v>2</v>
      </c>
      <c r="P2602" t="s">
        <v>306</v>
      </c>
      <c r="Q2602" t="s">
        <v>2009</v>
      </c>
      <c r="R2602" s="164">
        <v>45170</v>
      </c>
      <c r="T2602" t="s">
        <v>362</v>
      </c>
      <c r="V2602" t="s">
        <v>6131</v>
      </c>
      <c r="W2602" t="s">
        <v>6132</v>
      </c>
      <c r="X2602" t="s">
        <v>6131</v>
      </c>
      <c r="Y2602" t="s">
        <v>6131</v>
      </c>
      <c r="Z2602" t="s">
        <v>6146</v>
      </c>
      <c r="AA2602" t="s">
        <v>1</v>
      </c>
      <c r="AB2602" s="164">
        <v>45133</v>
      </c>
      <c r="AC2602" t="s">
        <v>366</v>
      </c>
      <c r="AD2602" s="176">
        <v>1.5</v>
      </c>
    </row>
    <row r="2603" spans="1:30" x14ac:dyDescent="0.35">
      <c r="A2603" t="s">
        <v>584</v>
      </c>
      <c r="B2603">
        <v>1288</v>
      </c>
      <c r="C2603" t="s">
        <v>6137</v>
      </c>
      <c r="D2603">
        <v>51901</v>
      </c>
      <c r="E2603" t="s">
        <v>6131</v>
      </c>
      <c r="F2603" t="s">
        <v>3812</v>
      </c>
      <c r="H2603">
        <v>2</v>
      </c>
      <c r="I2603">
        <v>2.9</v>
      </c>
      <c r="K2603" t="s">
        <v>404</v>
      </c>
      <c r="L2603" t="s">
        <v>753</v>
      </c>
      <c r="M2603" t="s">
        <v>398</v>
      </c>
      <c r="N2603" t="s">
        <v>360</v>
      </c>
      <c r="O2603">
        <v>2</v>
      </c>
      <c r="P2603" t="s">
        <v>306</v>
      </c>
      <c r="Q2603" t="s">
        <v>6147</v>
      </c>
      <c r="R2603" s="164">
        <v>38231</v>
      </c>
      <c r="S2603" s="164">
        <v>43374</v>
      </c>
      <c r="T2603" t="s">
        <v>362</v>
      </c>
      <c r="V2603" t="s">
        <v>6131</v>
      </c>
      <c r="W2603" t="s">
        <v>6132</v>
      </c>
      <c r="X2603" t="s">
        <v>6131</v>
      </c>
      <c r="Y2603" t="s">
        <v>6131</v>
      </c>
      <c r="Z2603" t="s">
        <v>6148</v>
      </c>
      <c r="AC2603" t="s">
        <v>366</v>
      </c>
      <c r="AD2603" s="176">
        <v>1.5</v>
      </c>
    </row>
    <row r="2604" spans="1:30" x14ac:dyDescent="0.35">
      <c r="A2604" t="s">
        <v>375</v>
      </c>
      <c r="B2604">
        <v>1125</v>
      </c>
      <c r="C2604" t="s">
        <v>6137</v>
      </c>
      <c r="D2604">
        <v>51901</v>
      </c>
      <c r="E2604" t="s">
        <v>6131</v>
      </c>
      <c r="F2604" t="s">
        <v>3812</v>
      </c>
      <c r="H2604">
        <v>2</v>
      </c>
      <c r="I2604">
        <v>2.9</v>
      </c>
      <c r="K2604" t="s">
        <v>296</v>
      </c>
      <c r="L2604" t="s">
        <v>753</v>
      </c>
      <c r="M2604" t="s">
        <v>398</v>
      </c>
      <c r="N2604" t="s">
        <v>360</v>
      </c>
      <c r="O2604">
        <v>2</v>
      </c>
      <c r="P2604" t="s">
        <v>1</v>
      </c>
      <c r="Q2604" s="164">
        <v>36900</v>
      </c>
      <c r="R2604" s="164">
        <v>37135</v>
      </c>
      <c r="T2604" t="s">
        <v>362</v>
      </c>
      <c r="V2604" t="s">
        <v>6131</v>
      </c>
      <c r="W2604" t="s">
        <v>6132</v>
      </c>
      <c r="X2604" t="s">
        <v>6131</v>
      </c>
      <c r="Y2604" t="s">
        <v>6131</v>
      </c>
      <c r="Z2604" t="s">
        <v>6149</v>
      </c>
      <c r="AA2604" t="s">
        <v>1</v>
      </c>
      <c r="AC2604" t="s">
        <v>366</v>
      </c>
      <c r="AD2604" s="176">
        <v>1.5</v>
      </c>
    </row>
    <row r="2605" spans="1:30" x14ac:dyDescent="0.35">
      <c r="A2605" t="s">
        <v>454</v>
      </c>
      <c r="B2605">
        <v>1007</v>
      </c>
      <c r="C2605" t="s">
        <v>6150</v>
      </c>
      <c r="D2605">
        <v>51903</v>
      </c>
      <c r="E2605" t="s">
        <v>6151</v>
      </c>
      <c r="F2605" t="s">
        <v>3812</v>
      </c>
      <c r="H2605">
        <v>1.4</v>
      </c>
      <c r="I2605">
        <v>2.2999999999999998</v>
      </c>
      <c r="K2605" t="s">
        <v>404</v>
      </c>
      <c r="L2605" t="s">
        <v>410</v>
      </c>
      <c r="M2605" t="s">
        <v>398</v>
      </c>
      <c r="N2605" t="s">
        <v>360</v>
      </c>
      <c r="O2605">
        <v>2</v>
      </c>
      <c r="P2605" t="s">
        <v>306</v>
      </c>
      <c r="Q2605" s="164">
        <v>33612</v>
      </c>
      <c r="R2605" s="164">
        <v>33848</v>
      </c>
      <c r="S2605" s="164">
        <v>33848</v>
      </c>
      <c r="T2605" t="s">
        <v>1981</v>
      </c>
      <c r="V2605" t="s">
        <v>6152</v>
      </c>
      <c r="W2605" t="s">
        <v>6153</v>
      </c>
      <c r="X2605" t="s">
        <v>6151</v>
      </c>
      <c r="Y2605" t="s">
        <v>6152</v>
      </c>
      <c r="Z2605" t="s">
        <v>6154</v>
      </c>
      <c r="AC2605" t="s">
        <v>366</v>
      </c>
      <c r="AD2605" s="176">
        <v>1.4</v>
      </c>
    </row>
    <row r="2606" spans="1:30" x14ac:dyDescent="0.35">
      <c r="A2606" t="s">
        <v>454</v>
      </c>
      <c r="B2606">
        <v>1121</v>
      </c>
      <c r="C2606" t="s">
        <v>6150</v>
      </c>
      <c r="D2606">
        <v>51903</v>
      </c>
      <c r="E2606" t="s">
        <v>6151</v>
      </c>
      <c r="F2606" t="s">
        <v>3812</v>
      </c>
      <c r="H2606">
        <v>1.4</v>
      </c>
      <c r="I2606">
        <v>2.2999999999999998</v>
      </c>
      <c r="K2606" t="s">
        <v>295</v>
      </c>
      <c r="L2606" t="s">
        <v>410</v>
      </c>
      <c r="M2606" t="s">
        <v>398</v>
      </c>
      <c r="N2606" t="s">
        <v>360</v>
      </c>
      <c r="O2606">
        <v>2</v>
      </c>
      <c r="P2606" t="s">
        <v>1</v>
      </c>
      <c r="Q2606" s="164">
        <v>32882</v>
      </c>
      <c r="R2606" s="164">
        <v>33117</v>
      </c>
      <c r="S2606" s="164">
        <v>33117</v>
      </c>
      <c r="T2606" t="s">
        <v>1981</v>
      </c>
      <c r="V2606" t="s">
        <v>6152</v>
      </c>
      <c r="W2606" t="s">
        <v>6153</v>
      </c>
      <c r="X2606" t="s">
        <v>6151</v>
      </c>
      <c r="Y2606" t="s">
        <v>6152</v>
      </c>
      <c r="Z2606" t="s">
        <v>6155</v>
      </c>
      <c r="AC2606" t="s">
        <v>366</v>
      </c>
      <c r="AD2606" s="176">
        <v>1.4</v>
      </c>
    </row>
    <row r="2607" spans="1:30" x14ac:dyDescent="0.35">
      <c r="A2607" t="s">
        <v>454</v>
      </c>
      <c r="B2607">
        <v>1287</v>
      </c>
      <c r="C2607" t="s">
        <v>6156</v>
      </c>
      <c r="D2607">
        <v>51903</v>
      </c>
      <c r="E2607" t="s">
        <v>6151</v>
      </c>
      <c r="F2607" t="s">
        <v>3812</v>
      </c>
      <c r="H2607">
        <v>1.4</v>
      </c>
      <c r="I2607">
        <v>2.2999999999999998</v>
      </c>
      <c r="K2607" t="s">
        <v>296</v>
      </c>
      <c r="L2607" t="s">
        <v>753</v>
      </c>
      <c r="M2607" t="s">
        <v>398</v>
      </c>
      <c r="N2607" t="s">
        <v>360</v>
      </c>
      <c r="O2607">
        <v>2</v>
      </c>
      <c r="P2607" t="s">
        <v>306</v>
      </c>
      <c r="Q2607" s="164">
        <v>33247</v>
      </c>
      <c r="R2607" s="164">
        <v>33482</v>
      </c>
      <c r="T2607" t="s">
        <v>1981</v>
      </c>
      <c r="V2607" t="s">
        <v>6152</v>
      </c>
      <c r="W2607" t="s">
        <v>6153</v>
      </c>
      <c r="X2607" t="s">
        <v>6151</v>
      </c>
      <c r="Y2607" t="s">
        <v>6152</v>
      </c>
      <c r="Z2607" t="s">
        <v>6157</v>
      </c>
      <c r="AA2607" t="s">
        <v>1</v>
      </c>
      <c r="AC2607" t="s">
        <v>366</v>
      </c>
      <c r="AD2607" s="176">
        <v>1.4</v>
      </c>
    </row>
    <row r="2608" spans="1:30" x14ac:dyDescent="0.35">
      <c r="A2608" t="s">
        <v>317</v>
      </c>
      <c r="B2608">
        <v>1002</v>
      </c>
      <c r="C2608" t="s">
        <v>6150</v>
      </c>
      <c r="D2608">
        <v>51903</v>
      </c>
      <c r="E2608" t="s">
        <v>6151</v>
      </c>
      <c r="F2608" t="s">
        <v>3812</v>
      </c>
      <c r="H2608">
        <v>1.4</v>
      </c>
      <c r="I2608">
        <v>2.2999999999999998</v>
      </c>
      <c r="K2608" t="s">
        <v>404</v>
      </c>
      <c r="L2608" t="s">
        <v>410</v>
      </c>
      <c r="M2608" t="s">
        <v>398</v>
      </c>
      <c r="N2608" t="s">
        <v>360</v>
      </c>
      <c r="O2608">
        <v>2</v>
      </c>
      <c r="P2608" t="s">
        <v>306</v>
      </c>
      <c r="Q2608" s="164">
        <v>29955</v>
      </c>
      <c r="R2608" s="164">
        <v>30042</v>
      </c>
      <c r="S2608" s="164">
        <v>30042</v>
      </c>
      <c r="T2608" t="s">
        <v>1981</v>
      </c>
      <c r="V2608" t="s">
        <v>6152</v>
      </c>
      <c r="W2608" t="s">
        <v>6153</v>
      </c>
      <c r="X2608" t="s">
        <v>6151</v>
      </c>
      <c r="Y2608" t="s">
        <v>6152</v>
      </c>
      <c r="Z2608" t="s">
        <v>6158</v>
      </c>
      <c r="AC2608" t="s">
        <v>366</v>
      </c>
      <c r="AD2608" s="176">
        <v>1.4</v>
      </c>
    </row>
    <row r="2609" spans="1:30" x14ac:dyDescent="0.35">
      <c r="A2609" t="s">
        <v>317</v>
      </c>
      <c r="B2609">
        <v>1052</v>
      </c>
      <c r="C2609" t="s">
        <v>6151</v>
      </c>
      <c r="D2609">
        <v>51903</v>
      </c>
      <c r="E2609" t="s">
        <v>6151</v>
      </c>
      <c r="F2609" t="s">
        <v>3812</v>
      </c>
      <c r="H2609">
        <v>1.4</v>
      </c>
      <c r="I2609">
        <v>2.2999999999999998</v>
      </c>
      <c r="K2609" t="s">
        <v>404</v>
      </c>
      <c r="L2609" t="s">
        <v>753</v>
      </c>
      <c r="M2609" t="s">
        <v>398</v>
      </c>
      <c r="N2609" t="s">
        <v>360</v>
      </c>
      <c r="O2609">
        <v>2</v>
      </c>
      <c r="P2609" t="s">
        <v>306</v>
      </c>
      <c r="Q2609" s="164">
        <v>29955</v>
      </c>
      <c r="R2609" s="164">
        <v>30042</v>
      </c>
      <c r="S2609" s="164">
        <v>45043</v>
      </c>
      <c r="T2609" t="s">
        <v>1981</v>
      </c>
      <c r="V2609" t="s">
        <v>6152</v>
      </c>
      <c r="W2609" t="s">
        <v>6153</v>
      </c>
      <c r="X2609" t="s">
        <v>6151</v>
      </c>
      <c r="Y2609" t="s">
        <v>6152</v>
      </c>
      <c r="Z2609" t="s">
        <v>6159</v>
      </c>
      <c r="AC2609" t="s">
        <v>366</v>
      </c>
      <c r="AD2609" s="176">
        <v>1.4</v>
      </c>
    </row>
    <row r="2610" spans="1:30" x14ac:dyDescent="0.35">
      <c r="A2610" t="s">
        <v>324</v>
      </c>
      <c r="B2610">
        <v>1187</v>
      </c>
      <c r="C2610" t="s">
        <v>6160</v>
      </c>
      <c r="D2610">
        <v>51903</v>
      </c>
      <c r="E2610" t="s">
        <v>6151</v>
      </c>
      <c r="F2610" t="s">
        <v>3812</v>
      </c>
      <c r="H2610">
        <v>1.4</v>
      </c>
      <c r="I2610">
        <v>2.2999999999999998</v>
      </c>
      <c r="K2610" t="s">
        <v>296</v>
      </c>
      <c r="L2610" t="s">
        <v>753</v>
      </c>
      <c r="M2610" t="s">
        <v>398</v>
      </c>
      <c r="N2610" t="s">
        <v>360</v>
      </c>
      <c r="O2610">
        <v>2</v>
      </c>
      <c r="P2610" t="s">
        <v>306</v>
      </c>
      <c r="Q2610" s="164">
        <v>38726</v>
      </c>
      <c r="R2610" s="164">
        <v>38961</v>
      </c>
      <c r="T2610" t="s">
        <v>1981</v>
      </c>
      <c r="V2610" t="s">
        <v>6152</v>
      </c>
      <c r="W2610" t="s">
        <v>6153</v>
      </c>
      <c r="X2610" t="s">
        <v>6151</v>
      </c>
      <c r="Y2610" t="s">
        <v>6152</v>
      </c>
      <c r="Z2610" t="s">
        <v>6161</v>
      </c>
      <c r="AC2610" t="s">
        <v>366</v>
      </c>
      <c r="AD2610" s="176">
        <v>1.4</v>
      </c>
    </row>
    <row r="2611" spans="1:30" x14ac:dyDescent="0.35">
      <c r="A2611" t="s">
        <v>309</v>
      </c>
      <c r="B2611">
        <v>1222</v>
      </c>
      <c r="C2611" t="s">
        <v>6151</v>
      </c>
      <c r="D2611">
        <v>51903</v>
      </c>
      <c r="E2611" t="s">
        <v>6151</v>
      </c>
      <c r="F2611" t="s">
        <v>3812</v>
      </c>
      <c r="H2611">
        <v>1.4</v>
      </c>
      <c r="I2611">
        <v>2.2999999999999998</v>
      </c>
      <c r="K2611" t="s">
        <v>296</v>
      </c>
      <c r="L2611" t="s">
        <v>753</v>
      </c>
      <c r="M2611" t="s">
        <v>398</v>
      </c>
      <c r="N2611" t="s">
        <v>360</v>
      </c>
      <c r="O2611">
        <v>2</v>
      </c>
      <c r="P2611" t="s">
        <v>306</v>
      </c>
      <c r="Q2611" s="164">
        <v>41283</v>
      </c>
      <c r="R2611" s="164">
        <v>41518</v>
      </c>
      <c r="T2611" t="s">
        <v>1981</v>
      </c>
      <c r="V2611" t="s">
        <v>6152</v>
      </c>
      <c r="W2611" t="s">
        <v>6153</v>
      </c>
      <c r="X2611" t="s">
        <v>6151</v>
      </c>
      <c r="Y2611" t="s">
        <v>6152</v>
      </c>
      <c r="Z2611" t="s">
        <v>6162</v>
      </c>
      <c r="AC2611" t="s">
        <v>366</v>
      </c>
      <c r="AD2611" s="176">
        <v>1.4</v>
      </c>
    </row>
    <row r="2612" spans="1:30" x14ac:dyDescent="0.35">
      <c r="A2612" t="s">
        <v>476</v>
      </c>
      <c r="B2612">
        <v>1008</v>
      </c>
      <c r="C2612" t="s">
        <v>6163</v>
      </c>
      <c r="D2612">
        <v>51903</v>
      </c>
      <c r="E2612" t="s">
        <v>6151</v>
      </c>
      <c r="F2612" t="s">
        <v>3812</v>
      </c>
      <c r="H2612">
        <v>1.4</v>
      </c>
      <c r="I2612">
        <v>2.2999999999999998</v>
      </c>
      <c r="K2612" t="s">
        <v>296</v>
      </c>
      <c r="L2612" t="s">
        <v>4817</v>
      </c>
      <c r="M2612" t="s">
        <v>398</v>
      </c>
      <c r="N2612" t="s">
        <v>360</v>
      </c>
      <c r="O2612">
        <v>2</v>
      </c>
      <c r="P2612" t="s">
        <v>306</v>
      </c>
      <c r="Q2612" t="s">
        <v>786</v>
      </c>
      <c r="R2612" s="164">
        <v>34392</v>
      </c>
      <c r="T2612" t="s">
        <v>1981</v>
      </c>
      <c r="V2612" t="s">
        <v>6152</v>
      </c>
      <c r="W2612" t="s">
        <v>6153</v>
      </c>
      <c r="X2612" t="s">
        <v>6151</v>
      </c>
      <c r="Y2612" t="s">
        <v>6152</v>
      </c>
      <c r="Z2612" t="s">
        <v>6164</v>
      </c>
      <c r="AA2612" t="s">
        <v>1</v>
      </c>
      <c r="AC2612" t="s">
        <v>366</v>
      </c>
      <c r="AD2612" s="176">
        <v>1.4</v>
      </c>
    </row>
    <row r="2613" spans="1:30" x14ac:dyDescent="0.35">
      <c r="A2613" t="s">
        <v>476</v>
      </c>
      <c r="B2613">
        <v>1238</v>
      </c>
      <c r="C2613" t="s">
        <v>6151</v>
      </c>
      <c r="D2613">
        <v>51903</v>
      </c>
      <c r="E2613" t="s">
        <v>6151</v>
      </c>
      <c r="F2613" t="s">
        <v>3812</v>
      </c>
      <c r="H2613">
        <v>1.4</v>
      </c>
      <c r="I2613">
        <v>2.2999999999999998</v>
      </c>
      <c r="K2613" t="s">
        <v>296</v>
      </c>
      <c r="L2613" t="s">
        <v>410</v>
      </c>
      <c r="M2613" t="s">
        <v>398</v>
      </c>
      <c r="N2613" t="s">
        <v>360</v>
      </c>
      <c r="O2613">
        <v>2</v>
      </c>
      <c r="P2613" t="s">
        <v>306</v>
      </c>
      <c r="Q2613" s="164">
        <v>38236</v>
      </c>
      <c r="R2613" s="164">
        <v>38231</v>
      </c>
      <c r="T2613" t="s">
        <v>1981</v>
      </c>
      <c r="V2613" t="s">
        <v>6152</v>
      </c>
      <c r="W2613" t="s">
        <v>6153</v>
      </c>
      <c r="X2613" t="s">
        <v>6151</v>
      </c>
      <c r="Y2613" t="s">
        <v>6152</v>
      </c>
      <c r="Z2613" t="s">
        <v>6165</v>
      </c>
      <c r="AC2613" t="s">
        <v>366</v>
      </c>
      <c r="AD2613" s="176">
        <v>1.4</v>
      </c>
    </row>
    <row r="2614" spans="1:30" x14ac:dyDescent="0.35">
      <c r="A2614" t="s">
        <v>584</v>
      </c>
      <c r="B2614">
        <v>1190</v>
      </c>
      <c r="C2614" t="s">
        <v>6151</v>
      </c>
      <c r="D2614">
        <v>51903</v>
      </c>
      <c r="E2614" t="s">
        <v>6151</v>
      </c>
      <c r="F2614" t="s">
        <v>3812</v>
      </c>
      <c r="H2614">
        <v>1.4</v>
      </c>
      <c r="I2614">
        <v>2.2999999999999998</v>
      </c>
      <c r="K2614" t="s">
        <v>296</v>
      </c>
      <c r="L2614" t="s">
        <v>753</v>
      </c>
      <c r="M2614" t="s">
        <v>398</v>
      </c>
      <c r="N2614" t="s">
        <v>360</v>
      </c>
      <c r="O2614">
        <v>2</v>
      </c>
      <c r="P2614" t="s">
        <v>306</v>
      </c>
      <c r="Q2614" s="164">
        <v>32517</v>
      </c>
      <c r="R2614" s="164">
        <v>32752</v>
      </c>
      <c r="T2614" t="s">
        <v>1981</v>
      </c>
      <c r="V2614" t="s">
        <v>6152</v>
      </c>
      <c r="W2614" t="s">
        <v>6153</v>
      </c>
      <c r="X2614" t="s">
        <v>6151</v>
      </c>
      <c r="Y2614" t="s">
        <v>6152</v>
      </c>
      <c r="Z2614" t="s">
        <v>6166</v>
      </c>
      <c r="AC2614" t="s">
        <v>366</v>
      </c>
      <c r="AD2614" s="176">
        <v>1.4</v>
      </c>
    </row>
    <row r="2615" spans="1:30" x14ac:dyDescent="0.35">
      <c r="A2615" t="s">
        <v>375</v>
      </c>
      <c r="B2615">
        <v>1036</v>
      </c>
      <c r="C2615" t="s">
        <v>6167</v>
      </c>
      <c r="D2615">
        <v>51903</v>
      </c>
      <c r="E2615" t="s">
        <v>6151</v>
      </c>
      <c r="F2615" t="s">
        <v>3812</v>
      </c>
      <c r="H2615">
        <v>1.4</v>
      </c>
      <c r="I2615">
        <v>2.2999999999999998</v>
      </c>
      <c r="K2615" t="s">
        <v>404</v>
      </c>
      <c r="L2615" t="s">
        <v>410</v>
      </c>
      <c r="M2615" t="s">
        <v>398</v>
      </c>
      <c r="N2615" t="s">
        <v>360</v>
      </c>
      <c r="O2615">
        <v>2</v>
      </c>
      <c r="P2615" t="s">
        <v>1</v>
      </c>
      <c r="Q2615" s="164">
        <v>32882</v>
      </c>
      <c r="R2615" s="164">
        <v>33117</v>
      </c>
      <c r="S2615" s="164">
        <v>33848</v>
      </c>
      <c r="T2615" t="s">
        <v>1981</v>
      </c>
      <c r="V2615" t="s">
        <v>6152</v>
      </c>
      <c r="W2615" t="s">
        <v>6153</v>
      </c>
      <c r="X2615" t="s">
        <v>6151</v>
      </c>
      <c r="Y2615" t="s">
        <v>6152</v>
      </c>
      <c r="Z2615" t="s">
        <v>6168</v>
      </c>
      <c r="AC2615" t="s">
        <v>366</v>
      </c>
      <c r="AD2615" s="176">
        <v>1.4</v>
      </c>
    </row>
    <row r="2616" spans="1:30" x14ac:dyDescent="0.35">
      <c r="A2616" t="s">
        <v>375</v>
      </c>
      <c r="B2616">
        <v>1081</v>
      </c>
      <c r="C2616" t="s">
        <v>6152</v>
      </c>
      <c r="D2616">
        <v>51903</v>
      </c>
      <c r="E2616" t="s">
        <v>6151</v>
      </c>
      <c r="F2616" t="s">
        <v>3812</v>
      </c>
      <c r="H2616">
        <v>1.4</v>
      </c>
      <c r="I2616">
        <v>2.2999999999999998</v>
      </c>
      <c r="K2616" t="s">
        <v>0</v>
      </c>
      <c r="L2616" t="s">
        <v>753</v>
      </c>
      <c r="M2616" t="s">
        <v>398</v>
      </c>
      <c r="N2616" t="s">
        <v>360</v>
      </c>
      <c r="O2616">
        <v>2</v>
      </c>
      <c r="P2616" t="s">
        <v>1</v>
      </c>
      <c r="Q2616" s="164">
        <v>33247</v>
      </c>
      <c r="R2616" s="164">
        <v>33482</v>
      </c>
      <c r="T2616" t="s">
        <v>1981</v>
      </c>
      <c r="V2616" t="s">
        <v>6152</v>
      </c>
      <c r="W2616" t="s">
        <v>6153</v>
      </c>
      <c r="X2616" t="s">
        <v>6151</v>
      </c>
      <c r="Y2616" t="s">
        <v>6152</v>
      </c>
      <c r="Z2616" t="s">
        <v>6169</v>
      </c>
      <c r="AC2616" t="s">
        <v>366</v>
      </c>
      <c r="AD2616" s="176">
        <v>1.4</v>
      </c>
    </row>
    <row r="2617" spans="1:30" x14ac:dyDescent="0.35">
      <c r="A2617" t="s">
        <v>434</v>
      </c>
      <c r="B2617">
        <v>1005</v>
      </c>
      <c r="C2617" t="s">
        <v>6170</v>
      </c>
      <c r="D2617">
        <v>51903</v>
      </c>
      <c r="E2617" t="s">
        <v>6151</v>
      </c>
      <c r="F2617" t="s">
        <v>3812</v>
      </c>
      <c r="H2617">
        <v>1.4</v>
      </c>
      <c r="I2617">
        <v>2.2999999999999998</v>
      </c>
      <c r="K2617" t="s">
        <v>404</v>
      </c>
      <c r="L2617" t="s">
        <v>753</v>
      </c>
      <c r="M2617" t="s">
        <v>398</v>
      </c>
      <c r="N2617" t="s">
        <v>360</v>
      </c>
      <c r="O2617">
        <v>2</v>
      </c>
      <c r="P2617" t="s">
        <v>306</v>
      </c>
      <c r="Q2617" s="164">
        <v>33612</v>
      </c>
      <c r="R2617" s="164">
        <v>33848</v>
      </c>
      <c r="S2617" s="164">
        <v>33848</v>
      </c>
      <c r="T2617" t="s">
        <v>1981</v>
      </c>
      <c r="V2617" t="s">
        <v>6152</v>
      </c>
      <c r="W2617" t="s">
        <v>6153</v>
      </c>
      <c r="X2617" t="s">
        <v>6151</v>
      </c>
      <c r="Y2617" t="s">
        <v>6152</v>
      </c>
      <c r="Z2617" t="s">
        <v>6171</v>
      </c>
      <c r="AC2617" t="s">
        <v>366</v>
      </c>
      <c r="AD2617" s="176">
        <v>1.4</v>
      </c>
    </row>
    <row r="2618" spans="1:30" x14ac:dyDescent="0.35">
      <c r="A2618" t="s">
        <v>403</v>
      </c>
      <c r="B2618">
        <v>1005</v>
      </c>
      <c r="C2618" t="s">
        <v>6151</v>
      </c>
      <c r="D2618">
        <v>51903</v>
      </c>
      <c r="E2618" t="s">
        <v>6151</v>
      </c>
      <c r="F2618" t="s">
        <v>3812</v>
      </c>
      <c r="H2618">
        <v>1.4</v>
      </c>
      <c r="I2618">
        <v>2.2999999999999998</v>
      </c>
      <c r="K2618" t="s">
        <v>296</v>
      </c>
      <c r="L2618" t="s">
        <v>410</v>
      </c>
      <c r="M2618" t="s">
        <v>398</v>
      </c>
      <c r="N2618" t="s">
        <v>360</v>
      </c>
      <c r="O2618">
        <v>2</v>
      </c>
      <c r="P2618" t="s">
        <v>306</v>
      </c>
      <c r="Q2618" t="s">
        <v>786</v>
      </c>
      <c r="R2618" s="164">
        <v>34392</v>
      </c>
      <c r="T2618" t="s">
        <v>1981</v>
      </c>
      <c r="V2618" t="s">
        <v>6152</v>
      </c>
      <c r="W2618" t="s">
        <v>6153</v>
      </c>
      <c r="X2618" t="s">
        <v>6151</v>
      </c>
      <c r="Y2618" t="s">
        <v>6152</v>
      </c>
      <c r="Z2618" t="s">
        <v>6172</v>
      </c>
      <c r="AC2618" t="s">
        <v>366</v>
      </c>
      <c r="AD2618" s="176">
        <v>1.4</v>
      </c>
    </row>
    <row r="2619" spans="1:30" x14ac:dyDescent="0.35">
      <c r="A2619" t="s">
        <v>447</v>
      </c>
      <c r="B2619">
        <v>1004</v>
      </c>
      <c r="C2619" t="s">
        <v>6151</v>
      </c>
      <c r="D2619">
        <v>51903</v>
      </c>
      <c r="E2619" t="s">
        <v>6151</v>
      </c>
      <c r="F2619" t="s">
        <v>3812</v>
      </c>
      <c r="H2619">
        <v>1.4</v>
      </c>
      <c r="I2619">
        <v>2.2999999999999998</v>
      </c>
      <c r="K2619" t="s">
        <v>404</v>
      </c>
      <c r="L2619" t="s">
        <v>410</v>
      </c>
      <c r="M2619" t="s">
        <v>398</v>
      </c>
      <c r="N2619" t="s">
        <v>360</v>
      </c>
      <c r="O2619">
        <v>2</v>
      </c>
      <c r="P2619" t="s">
        <v>306</v>
      </c>
      <c r="Q2619" s="164">
        <v>38723</v>
      </c>
      <c r="R2619" s="164">
        <v>38869</v>
      </c>
      <c r="S2619" s="164">
        <v>38869</v>
      </c>
      <c r="T2619" t="s">
        <v>1981</v>
      </c>
      <c r="V2619" t="s">
        <v>6152</v>
      </c>
      <c r="W2619" t="s">
        <v>6153</v>
      </c>
      <c r="X2619" t="s">
        <v>6151</v>
      </c>
      <c r="Y2619" t="s">
        <v>6152</v>
      </c>
      <c r="Z2619" t="s">
        <v>6173</v>
      </c>
      <c r="AC2619" t="s">
        <v>366</v>
      </c>
      <c r="AD2619" s="176">
        <v>1.4</v>
      </c>
    </row>
    <row r="2620" spans="1:30" x14ac:dyDescent="0.35">
      <c r="A2620" t="s">
        <v>447</v>
      </c>
      <c r="B2620">
        <v>1210</v>
      </c>
      <c r="C2620" t="s">
        <v>6174</v>
      </c>
      <c r="D2620">
        <v>51903</v>
      </c>
      <c r="E2620" t="s">
        <v>6151</v>
      </c>
      <c r="F2620" t="s">
        <v>3812</v>
      </c>
      <c r="H2620">
        <v>1.4</v>
      </c>
      <c r="I2620">
        <v>2.2999999999999998</v>
      </c>
      <c r="K2620" t="s">
        <v>0</v>
      </c>
      <c r="L2620" t="s">
        <v>753</v>
      </c>
      <c r="M2620" t="s">
        <v>398</v>
      </c>
      <c r="N2620" t="s">
        <v>360</v>
      </c>
      <c r="O2620">
        <v>2</v>
      </c>
      <c r="P2620" t="s">
        <v>306</v>
      </c>
      <c r="Q2620" s="164">
        <v>38361</v>
      </c>
      <c r="R2620" s="164">
        <v>38596</v>
      </c>
      <c r="T2620" t="s">
        <v>1981</v>
      </c>
      <c r="V2620" t="s">
        <v>6152</v>
      </c>
      <c r="W2620" t="s">
        <v>6153</v>
      </c>
      <c r="X2620" t="s">
        <v>6151</v>
      </c>
      <c r="Y2620" t="s">
        <v>6152</v>
      </c>
      <c r="Z2620" t="s">
        <v>6175</v>
      </c>
      <c r="AA2620" t="s">
        <v>1</v>
      </c>
      <c r="AC2620" t="s">
        <v>366</v>
      </c>
      <c r="AD2620" s="176">
        <v>1.4</v>
      </c>
    </row>
    <row r="2621" spans="1:30" x14ac:dyDescent="0.35">
      <c r="A2621" t="s">
        <v>494</v>
      </c>
      <c r="B2621">
        <v>1001</v>
      </c>
      <c r="C2621" t="s">
        <v>6150</v>
      </c>
      <c r="D2621">
        <v>51903</v>
      </c>
      <c r="E2621" t="s">
        <v>6151</v>
      </c>
      <c r="F2621" t="s">
        <v>3812</v>
      </c>
      <c r="H2621">
        <v>1.4</v>
      </c>
      <c r="I2621">
        <v>2.2999999999999998</v>
      </c>
      <c r="K2621" t="s">
        <v>404</v>
      </c>
      <c r="L2621" t="s">
        <v>410</v>
      </c>
      <c r="M2621" t="s">
        <v>398</v>
      </c>
      <c r="N2621" t="s">
        <v>360</v>
      </c>
      <c r="O2621">
        <v>2</v>
      </c>
      <c r="P2621" t="s">
        <v>306</v>
      </c>
      <c r="Q2621" t="s">
        <v>6176</v>
      </c>
      <c r="R2621" s="164">
        <v>28230</v>
      </c>
      <c r="S2621" s="164">
        <v>28230</v>
      </c>
      <c r="T2621" t="s">
        <v>1981</v>
      </c>
      <c r="V2621" t="s">
        <v>6152</v>
      </c>
      <c r="W2621" t="s">
        <v>6153</v>
      </c>
      <c r="X2621" t="s">
        <v>6151</v>
      </c>
      <c r="Y2621" t="s">
        <v>6152</v>
      </c>
      <c r="Z2621" t="s">
        <v>6177</v>
      </c>
      <c r="AC2621" t="s">
        <v>366</v>
      </c>
      <c r="AD2621" s="176">
        <v>1.4</v>
      </c>
    </row>
    <row r="2622" spans="1:30" x14ac:dyDescent="0.35">
      <c r="A2622" t="s">
        <v>314</v>
      </c>
      <c r="B2622">
        <v>1203</v>
      </c>
      <c r="C2622" t="s">
        <v>6151</v>
      </c>
      <c r="D2622">
        <v>51903</v>
      </c>
      <c r="E2622" t="s">
        <v>6151</v>
      </c>
      <c r="F2622" t="s">
        <v>3812</v>
      </c>
      <c r="H2622">
        <v>1.4</v>
      </c>
      <c r="I2622">
        <v>2.2999999999999998</v>
      </c>
      <c r="K2622" t="s">
        <v>296</v>
      </c>
      <c r="L2622" t="s">
        <v>4319</v>
      </c>
      <c r="M2622" t="s">
        <v>398</v>
      </c>
      <c r="N2622" t="s">
        <v>360</v>
      </c>
      <c r="O2622">
        <v>2</v>
      </c>
      <c r="P2622" t="s">
        <v>306</v>
      </c>
      <c r="Q2622" s="164">
        <v>36169</v>
      </c>
      <c r="R2622" s="164">
        <v>36404</v>
      </c>
      <c r="T2622" t="s">
        <v>1981</v>
      </c>
      <c r="V2622" t="s">
        <v>6152</v>
      </c>
      <c r="W2622" t="s">
        <v>6153</v>
      </c>
      <c r="X2622" t="s">
        <v>6151</v>
      </c>
      <c r="Y2622" t="s">
        <v>6152</v>
      </c>
      <c r="Z2622" t="s">
        <v>6178</v>
      </c>
      <c r="AC2622" t="s">
        <v>366</v>
      </c>
      <c r="AD2622" s="176">
        <v>1.4</v>
      </c>
    </row>
    <row r="2623" spans="1:30" x14ac:dyDescent="0.35">
      <c r="A2623" t="s">
        <v>454</v>
      </c>
      <c r="B2623">
        <v>1288</v>
      </c>
      <c r="C2623" t="s">
        <v>6179</v>
      </c>
      <c r="D2623">
        <v>51904</v>
      </c>
      <c r="E2623" t="s">
        <v>6180</v>
      </c>
      <c r="F2623" t="s">
        <v>3812</v>
      </c>
      <c r="H2623">
        <v>1.4</v>
      </c>
      <c r="I2623">
        <v>2.2999999999999998</v>
      </c>
      <c r="K2623" t="s">
        <v>296</v>
      </c>
      <c r="L2623" t="s">
        <v>753</v>
      </c>
      <c r="M2623" t="s">
        <v>398</v>
      </c>
      <c r="N2623" t="s">
        <v>360</v>
      </c>
      <c r="O2623">
        <v>2</v>
      </c>
      <c r="P2623" t="s">
        <v>306</v>
      </c>
      <c r="Q2623" s="164">
        <v>33247</v>
      </c>
      <c r="R2623" s="164">
        <v>33482</v>
      </c>
      <c r="T2623" t="s">
        <v>1997</v>
      </c>
      <c r="V2623" t="s">
        <v>6181</v>
      </c>
      <c r="W2623" t="s">
        <v>6182</v>
      </c>
      <c r="X2623" t="s">
        <v>6180</v>
      </c>
      <c r="Y2623" t="s">
        <v>6183</v>
      </c>
      <c r="Z2623" t="s">
        <v>6184</v>
      </c>
      <c r="AA2623" t="s">
        <v>1</v>
      </c>
      <c r="AC2623" t="s">
        <v>366</v>
      </c>
      <c r="AD2623" s="176">
        <v>1.4</v>
      </c>
    </row>
    <row r="2624" spans="1:30" x14ac:dyDescent="0.35">
      <c r="A2624" t="s">
        <v>317</v>
      </c>
      <c r="B2624">
        <v>1053</v>
      </c>
      <c r="C2624" t="s">
        <v>6180</v>
      </c>
      <c r="D2624">
        <v>51904</v>
      </c>
      <c r="E2624" t="s">
        <v>6180</v>
      </c>
      <c r="F2624" t="s">
        <v>3812</v>
      </c>
      <c r="H2624">
        <v>1.4</v>
      </c>
      <c r="I2624">
        <v>2.2999999999999998</v>
      </c>
      <c r="K2624" t="s">
        <v>296</v>
      </c>
      <c r="L2624" t="s">
        <v>753</v>
      </c>
      <c r="M2624" t="s">
        <v>398</v>
      </c>
      <c r="N2624" t="s">
        <v>360</v>
      </c>
      <c r="O2624">
        <v>2</v>
      </c>
      <c r="P2624" t="s">
        <v>306</v>
      </c>
      <c r="Q2624" s="164">
        <v>29955</v>
      </c>
      <c r="R2624" s="164">
        <v>30042</v>
      </c>
      <c r="T2624" t="s">
        <v>1997</v>
      </c>
      <c r="V2624" t="s">
        <v>6181</v>
      </c>
      <c r="W2624" t="s">
        <v>6182</v>
      </c>
      <c r="X2624" t="s">
        <v>6180</v>
      </c>
      <c r="Y2624" t="s">
        <v>6183</v>
      </c>
      <c r="Z2624" t="s">
        <v>6185</v>
      </c>
      <c r="AC2624" t="s">
        <v>366</v>
      </c>
      <c r="AD2624" s="176">
        <v>1.4</v>
      </c>
    </row>
    <row r="2625" spans="1:31" x14ac:dyDescent="0.35">
      <c r="A2625" t="s">
        <v>469</v>
      </c>
      <c r="B2625">
        <v>1007</v>
      </c>
      <c r="C2625" t="s">
        <v>6180</v>
      </c>
      <c r="D2625">
        <v>51904</v>
      </c>
      <c r="E2625" t="s">
        <v>6180</v>
      </c>
      <c r="F2625" t="s">
        <v>3812</v>
      </c>
      <c r="H2625">
        <v>1.4</v>
      </c>
      <c r="I2625">
        <v>2.2999999999999998</v>
      </c>
      <c r="K2625" t="s">
        <v>296</v>
      </c>
      <c r="L2625" t="s">
        <v>410</v>
      </c>
      <c r="M2625" t="s">
        <v>398</v>
      </c>
      <c r="N2625" t="s">
        <v>360</v>
      </c>
      <c r="O2625">
        <v>2</v>
      </c>
      <c r="P2625" t="s">
        <v>306</v>
      </c>
      <c r="Q2625" t="s">
        <v>6186</v>
      </c>
      <c r="R2625" s="164">
        <v>38798</v>
      </c>
      <c r="T2625" t="s">
        <v>1997</v>
      </c>
      <c r="V2625" t="s">
        <v>6181</v>
      </c>
      <c r="W2625" t="s">
        <v>6182</v>
      </c>
      <c r="X2625" t="s">
        <v>6180</v>
      </c>
      <c r="Y2625" t="s">
        <v>6183</v>
      </c>
      <c r="Z2625" t="s">
        <v>6187</v>
      </c>
      <c r="AC2625" t="s">
        <v>366</v>
      </c>
      <c r="AD2625" s="176">
        <v>1.4</v>
      </c>
    </row>
    <row r="2626" spans="1:31" x14ac:dyDescent="0.35">
      <c r="A2626" t="s">
        <v>324</v>
      </c>
      <c r="B2626">
        <v>1186</v>
      </c>
      <c r="C2626" t="s">
        <v>6188</v>
      </c>
      <c r="D2626">
        <v>51904</v>
      </c>
      <c r="E2626" t="s">
        <v>6180</v>
      </c>
      <c r="F2626" t="s">
        <v>3812</v>
      </c>
      <c r="H2626">
        <v>1.4</v>
      </c>
      <c r="I2626">
        <v>2.2999999999999998</v>
      </c>
      <c r="K2626" t="s">
        <v>296</v>
      </c>
      <c r="L2626" t="s">
        <v>753</v>
      </c>
      <c r="M2626" t="s">
        <v>398</v>
      </c>
      <c r="N2626" t="s">
        <v>360</v>
      </c>
      <c r="O2626">
        <v>2</v>
      </c>
      <c r="P2626" t="s">
        <v>306</v>
      </c>
      <c r="Q2626" t="s">
        <v>981</v>
      </c>
      <c r="R2626" s="164">
        <v>38961</v>
      </c>
      <c r="T2626" t="s">
        <v>1997</v>
      </c>
      <c r="V2626" t="s">
        <v>6181</v>
      </c>
      <c r="W2626" t="s">
        <v>6182</v>
      </c>
      <c r="X2626" t="s">
        <v>6180</v>
      </c>
      <c r="Y2626" t="s">
        <v>6183</v>
      </c>
      <c r="Z2626" t="s">
        <v>6189</v>
      </c>
      <c r="AC2626" t="s">
        <v>366</v>
      </c>
      <c r="AD2626" s="176">
        <v>1.4</v>
      </c>
    </row>
    <row r="2627" spans="1:31" x14ac:dyDescent="0.35">
      <c r="A2627" t="s">
        <v>476</v>
      </c>
      <c r="B2627">
        <v>1009</v>
      </c>
      <c r="C2627" t="s">
        <v>6190</v>
      </c>
      <c r="D2627">
        <v>51904</v>
      </c>
      <c r="E2627" t="s">
        <v>6180</v>
      </c>
      <c r="F2627" t="s">
        <v>3812</v>
      </c>
      <c r="H2627">
        <v>1.4</v>
      </c>
      <c r="I2627">
        <v>2.2999999999999998</v>
      </c>
      <c r="K2627" t="s">
        <v>296</v>
      </c>
      <c r="L2627" t="s">
        <v>4817</v>
      </c>
      <c r="M2627" t="s">
        <v>398</v>
      </c>
      <c r="N2627" t="s">
        <v>360</v>
      </c>
      <c r="O2627">
        <v>2</v>
      </c>
      <c r="P2627" t="s">
        <v>306</v>
      </c>
      <c r="Q2627" t="s">
        <v>6191</v>
      </c>
      <c r="R2627" s="164">
        <v>36550</v>
      </c>
      <c r="T2627" t="s">
        <v>1997</v>
      </c>
      <c r="V2627" t="s">
        <v>6181</v>
      </c>
      <c r="W2627" t="s">
        <v>6182</v>
      </c>
      <c r="X2627" t="s">
        <v>6180</v>
      </c>
      <c r="Y2627" t="s">
        <v>6183</v>
      </c>
      <c r="Z2627" t="s">
        <v>6192</v>
      </c>
      <c r="AA2627" t="s">
        <v>1</v>
      </c>
      <c r="AC2627" t="s">
        <v>366</v>
      </c>
      <c r="AD2627" s="176">
        <v>1.4</v>
      </c>
    </row>
    <row r="2628" spans="1:31" x14ac:dyDescent="0.35">
      <c r="A2628" t="s">
        <v>476</v>
      </c>
      <c r="B2628">
        <v>1235</v>
      </c>
      <c r="C2628" t="s">
        <v>6190</v>
      </c>
      <c r="D2628">
        <v>51904</v>
      </c>
      <c r="E2628" t="s">
        <v>6180</v>
      </c>
      <c r="F2628" t="s">
        <v>3812</v>
      </c>
      <c r="H2628">
        <v>1.4</v>
      </c>
      <c r="I2628">
        <v>2.2999999999999998</v>
      </c>
      <c r="K2628" t="s">
        <v>296</v>
      </c>
      <c r="L2628" t="s">
        <v>4817</v>
      </c>
      <c r="M2628" t="s">
        <v>398</v>
      </c>
      <c r="N2628" t="s">
        <v>360</v>
      </c>
      <c r="O2628">
        <v>2</v>
      </c>
      <c r="P2628" t="s">
        <v>306</v>
      </c>
      <c r="Q2628" s="164">
        <v>37658</v>
      </c>
      <c r="R2628" s="164">
        <v>37865</v>
      </c>
      <c r="T2628" t="s">
        <v>1997</v>
      </c>
      <c r="V2628" t="s">
        <v>6181</v>
      </c>
      <c r="W2628" t="s">
        <v>6182</v>
      </c>
      <c r="X2628" t="s">
        <v>6180</v>
      </c>
      <c r="Y2628" t="s">
        <v>6183</v>
      </c>
      <c r="Z2628" t="s">
        <v>6193</v>
      </c>
      <c r="AA2628" t="s">
        <v>1</v>
      </c>
      <c r="AC2628" t="s">
        <v>366</v>
      </c>
      <c r="AD2628" s="176">
        <v>1.4</v>
      </c>
    </row>
    <row r="2629" spans="1:31" x14ac:dyDescent="0.35">
      <c r="A2629" t="s">
        <v>584</v>
      </c>
      <c r="B2629">
        <v>1311</v>
      </c>
      <c r="C2629" t="s">
        <v>6180</v>
      </c>
      <c r="D2629">
        <v>51904</v>
      </c>
      <c r="E2629" t="s">
        <v>6180</v>
      </c>
      <c r="F2629" t="s">
        <v>3812</v>
      </c>
      <c r="H2629">
        <v>1.4</v>
      </c>
      <c r="I2629">
        <v>2.2999999999999998</v>
      </c>
      <c r="K2629" t="s">
        <v>296</v>
      </c>
      <c r="L2629" t="s">
        <v>753</v>
      </c>
      <c r="M2629" t="s">
        <v>398</v>
      </c>
      <c r="N2629" t="s">
        <v>360</v>
      </c>
      <c r="O2629">
        <v>2</v>
      </c>
      <c r="P2629" t="s">
        <v>306</v>
      </c>
      <c r="Q2629" t="s">
        <v>3220</v>
      </c>
      <c r="R2629" s="164">
        <v>39692</v>
      </c>
      <c r="T2629" t="s">
        <v>1997</v>
      </c>
      <c r="V2629" t="s">
        <v>6181</v>
      </c>
      <c r="W2629" t="s">
        <v>6182</v>
      </c>
      <c r="X2629" t="s">
        <v>6180</v>
      </c>
      <c r="Y2629" t="s">
        <v>6183</v>
      </c>
      <c r="Z2629" t="s">
        <v>6194</v>
      </c>
      <c r="AC2629" t="s">
        <v>366</v>
      </c>
      <c r="AD2629" s="176">
        <v>1.4</v>
      </c>
    </row>
    <row r="2630" spans="1:31" x14ac:dyDescent="0.35">
      <c r="A2630" t="s">
        <v>375</v>
      </c>
      <c r="B2630">
        <v>1082</v>
      </c>
      <c r="C2630" t="s">
        <v>6181</v>
      </c>
      <c r="D2630">
        <v>51904</v>
      </c>
      <c r="E2630" t="s">
        <v>6180</v>
      </c>
      <c r="F2630" t="s">
        <v>3812</v>
      </c>
      <c r="H2630">
        <v>1.4</v>
      </c>
      <c r="I2630">
        <v>2.2999999999999998</v>
      </c>
      <c r="K2630" t="s">
        <v>0</v>
      </c>
      <c r="L2630" t="s">
        <v>753</v>
      </c>
      <c r="M2630" t="s">
        <v>398</v>
      </c>
      <c r="N2630" t="s">
        <v>360</v>
      </c>
      <c r="O2630">
        <v>2</v>
      </c>
      <c r="P2630" t="s">
        <v>1</v>
      </c>
      <c r="Q2630" s="164">
        <v>33247</v>
      </c>
      <c r="R2630" s="164">
        <v>33482</v>
      </c>
      <c r="T2630" t="s">
        <v>1997</v>
      </c>
      <c r="V2630" t="s">
        <v>6181</v>
      </c>
      <c r="W2630" t="s">
        <v>6182</v>
      </c>
      <c r="X2630" t="s">
        <v>6180</v>
      </c>
      <c r="Y2630" t="s">
        <v>6183</v>
      </c>
      <c r="Z2630" t="s">
        <v>6195</v>
      </c>
      <c r="AA2630" t="s">
        <v>1</v>
      </c>
      <c r="AC2630" t="s">
        <v>366</v>
      </c>
      <c r="AD2630" s="176">
        <v>1.4</v>
      </c>
    </row>
    <row r="2631" spans="1:31" x14ac:dyDescent="0.35">
      <c r="A2631" t="s">
        <v>403</v>
      </c>
      <c r="B2631">
        <v>1006</v>
      </c>
      <c r="C2631" t="s">
        <v>6180</v>
      </c>
      <c r="D2631">
        <v>51904</v>
      </c>
      <c r="E2631" t="s">
        <v>6180</v>
      </c>
      <c r="F2631" t="s">
        <v>3812</v>
      </c>
      <c r="H2631">
        <v>1.4</v>
      </c>
      <c r="I2631">
        <v>2.2999999999999998</v>
      </c>
      <c r="K2631" t="s">
        <v>404</v>
      </c>
      <c r="L2631" t="s">
        <v>753</v>
      </c>
      <c r="M2631" t="s">
        <v>398</v>
      </c>
      <c r="N2631" t="s">
        <v>360</v>
      </c>
      <c r="O2631">
        <v>2</v>
      </c>
      <c r="P2631" t="s">
        <v>306</v>
      </c>
      <c r="Q2631" s="164">
        <v>39825</v>
      </c>
      <c r="R2631" s="164">
        <v>40148</v>
      </c>
      <c r="S2631" s="164">
        <v>40148</v>
      </c>
      <c r="T2631" t="s">
        <v>1997</v>
      </c>
      <c r="V2631" t="s">
        <v>6181</v>
      </c>
      <c r="W2631" t="s">
        <v>6182</v>
      </c>
      <c r="X2631" t="s">
        <v>6180</v>
      </c>
      <c r="Y2631" t="s">
        <v>6183</v>
      </c>
      <c r="Z2631" t="s">
        <v>6196</v>
      </c>
      <c r="AC2631" t="s">
        <v>366</v>
      </c>
      <c r="AD2631" s="176">
        <v>1.4</v>
      </c>
    </row>
    <row r="2632" spans="1:31" x14ac:dyDescent="0.35">
      <c r="A2632" t="s">
        <v>403</v>
      </c>
      <c r="B2632">
        <v>1190</v>
      </c>
      <c r="C2632" t="s">
        <v>6197</v>
      </c>
      <c r="D2632">
        <v>51904</v>
      </c>
      <c r="E2632" t="s">
        <v>6180</v>
      </c>
      <c r="F2632" t="s">
        <v>3812</v>
      </c>
      <c r="G2632" s="163">
        <v>2722.08</v>
      </c>
      <c r="H2632">
        <v>1.4</v>
      </c>
      <c r="I2632">
        <v>2.2999999999999998</v>
      </c>
      <c r="J2632" t="s">
        <v>1</v>
      </c>
      <c r="K2632" t="s">
        <v>296</v>
      </c>
      <c r="L2632" t="s">
        <v>753</v>
      </c>
      <c r="M2632" t="s">
        <v>398</v>
      </c>
      <c r="N2632" t="s">
        <v>360</v>
      </c>
      <c r="O2632">
        <v>2</v>
      </c>
      <c r="P2632" t="s">
        <v>306</v>
      </c>
      <c r="Q2632" t="s">
        <v>6198</v>
      </c>
      <c r="R2632" s="164">
        <v>44440</v>
      </c>
      <c r="T2632" t="s">
        <v>1997</v>
      </c>
      <c r="V2632" t="s">
        <v>6181</v>
      </c>
      <c r="W2632" t="s">
        <v>6182</v>
      </c>
      <c r="X2632" t="s">
        <v>6180</v>
      </c>
      <c r="Y2632" t="s">
        <v>6183</v>
      </c>
      <c r="Z2632" t="s">
        <v>6199</v>
      </c>
      <c r="AA2632" t="s">
        <v>1</v>
      </c>
      <c r="AB2632" s="164">
        <v>44312</v>
      </c>
      <c r="AC2632" t="s">
        <v>366</v>
      </c>
      <c r="AD2632" s="176">
        <v>1.4</v>
      </c>
    </row>
    <row r="2633" spans="1:31" x14ac:dyDescent="0.35">
      <c r="A2633" t="s">
        <v>314</v>
      </c>
      <c r="B2633">
        <v>1202</v>
      </c>
      <c r="C2633" t="s">
        <v>6180</v>
      </c>
      <c r="D2633">
        <v>51904</v>
      </c>
      <c r="E2633" t="s">
        <v>6180</v>
      </c>
      <c r="F2633" t="s">
        <v>3812</v>
      </c>
      <c r="H2633">
        <v>1.4</v>
      </c>
      <c r="I2633">
        <v>2.2999999999999998</v>
      </c>
      <c r="K2633" t="s">
        <v>296</v>
      </c>
      <c r="L2633" t="s">
        <v>4319</v>
      </c>
      <c r="M2633" t="s">
        <v>398</v>
      </c>
      <c r="N2633" t="s">
        <v>360</v>
      </c>
      <c r="O2633">
        <v>2</v>
      </c>
      <c r="P2633" t="s">
        <v>306</v>
      </c>
      <c r="Q2633" s="164">
        <v>36169</v>
      </c>
      <c r="R2633" s="164">
        <v>36404</v>
      </c>
      <c r="T2633" t="s">
        <v>1997</v>
      </c>
      <c r="V2633" t="s">
        <v>6181</v>
      </c>
      <c r="W2633" t="s">
        <v>6182</v>
      </c>
      <c r="X2633" t="s">
        <v>6180</v>
      </c>
      <c r="Y2633" t="s">
        <v>6183</v>
      </c>
      <c r="Z2633" t="s">
        <v>6200</v>
      </c>
      <c r="AC2633" t="s">
        <v>366</v>
      </c>
      <c r="AD2633" s="176">
        <v>1.4</v>
      </c>
    </row>
    <row r="2634" spans="1:31" x14ac:dyDescent="0.35">
      <c r="A2634" t="s">
        <v>314</v>
      </c>
      <c r="B2634">
        <v>1006</v>
      </c>
      <c r="C2634" t="s">
        <v>6150</v>
      </c>
      <c r="D2634">
        <v>51905</v>
      </c>
      <c r="E2634" t="s">
        <v>6150</v>
      </c>
      <c r="F2634" t="s">
        <v>3812</v>
      </c>
      <c r="H2634" s="174">
        <f>AD2634</f>
        <v>1.4</v>
      </c>
      <c r="I2634">
        <v>2.2999999999999998</v>
      </c>
      <c r="K2634" t="s">
        <v>404</v>
      </c>
      <c r="L2634" t="s">
        <v>410</v>
      </c>
      <c r="M2634" t="s">
        <v>398</v>
      </c>
      <c r="N2634" t="s">
        <v>360</v>
      </c>
      <c r="O2634">
        <v>2</v>
      </c>
      <c r="P2634" t="s">
        <v>306</v>
      </c>
      <c r="Q2634" t="s">
        <v>1154</v>
      </c>
      <c r="R2634" s="164">
        <v>39189</v>
      </c>
      <c r="S2634" s="164">
        <v>39189</v>
      </c>
      <c r="T2634" t="s">
        <v>2019</v>
      </c>
      <c r="V2634" t="s">
        <v>6167</v>
      </c>
      <c r="W2634" t="s">
        <v>6201</v>
      </c>
      <c r="X2634" t="s">
        <v>6202</v>
      </c>
      <c r="Y2634" t="s">
        <v>6203</v>
      </c>
      <c r="Z2634" t="s">
        <v>6204</v>
      </c>
      <c r="AC2634" t="s">
        <v>366</v>
      </c>
      <c r="AD2634" s="176">
        <v>1.4</v>
      </c>
      <c r="AE2634" s="177" t="s">
        <v>16954</v>
      </c>
    </row>
    <row r="2635" spans="1:31" x14ac:dyDescent="0.35">
      <c r="A2635" t="s">
        <v>324</v>
      </c>
      <c r="B2635">
        <v>1394</v>
      </c>
      <c r="C2635" t="s">
        <v>6205</v>
      </c>
      <c r="D2635">
        <v>51906</v>
      </c>
      <c r="E2635" t="s">
        <v>6206</v>
      </c>
      <c r="F2635" t="s">
        <v>3812</v>
      </c>
      <c r="G2635" s="163">
        <v>3113</v>
      </c>
      <c r="H2635">
        <v>1.4</v>
      </c>
      <c r="I2635">
        <v>1.9</v>
      </c>
      <c r="J2635" t="s">
        <v>1</v>
      </c>
      <c r="K2635" t="s">
        <v>296</v>
      </c>
      <c r="L2635" t="s">
        <v>753</v>
      </c>
      <c r="M2635" t="s">
        <v>398</v>
      </c>
      <c r="N2635" t="s">
        <v>360</v>
      </c>
      <c r="O2635">
        <v>2</v>
      </c>
      <c r="P2635" t="s">
        <v>306</v>
      </c>
      <c r="Q2635" s="164">
        <v>44962</v>
      </c>
      <c r="R2635" s="164">
        <v>45536</v>
      </c>
      <c r="T2635" t="s">
        <v>6207</v>
      </c>
      <c r="V2635" t="s">
        <v>6208</v>
      </c>
      <c r="W2635" t="s">
        <v>6209</v>
      </c>
      <c r="X2635" t="s">
        <v>6206</v>
      </c>
      <c r="Y2635" t="s">
        <v>6208</v>
      </c>
      <c r="Z2635" t="s">
        <v>6210</v>
      </c>
      <c r="AA2635" t="s">
        <v>1</v>
      </c>
      <c r="AB2635" s="164">
        <v>45125</v>
      </c>
      <c r="AC2635" t="s">
        <v>366</v>
      </c>
      <c r="AD2635" s="176">
        <v>1.4</v>
      </c>
    </row>
    <row r="2636" spans="1:31" x14ac:dyDescent="0.35">
      <c r="A2636" t="s">
        <v>314</v>
      </c>
      <c r="B2636">
        <v>1241</v>
      </c>
      <c r="C2636" t="s">
        <v>6211</v>
      </c>
      <c r="D2636">
        <v>51906</v>
      </c>
      <c r="E2636" t="s">
        <v>6206</v>
      </c>
      <c r="F2636" t="s">
        <v>3812</v>
      </c>
      <c r="H2636">
        <v>1.4</v>
      </c>
      <c r="I2636">
        <v>1.9</v>
      </c>
      <c r="K2636" t="s">
        <v>296</v>
      </c>
      <c r="L2636" t="s">
        <v>753</v>
      </c>
      <c r="M2636" t="s">
        <v>398</v>
      </c>
      <c r="N2636" t="s">
        <v>360</v>
      </c>
      <c r="O2636">
        <v>2</v>
      </c>
      <c r="P2636" t="s">
        <v>306</v>
      </c>
      <c r="Q2636" s="164">
        <v>37630</v>
      </c>
      <c r="R2636" s="164">
        <v>37865</v>
      </c>
      <c r="T2636" t="s">
        <v>6207</v>
      </c>
      <c r="V2636" t="s">
        <v>6208</v>
      </c>
      <c r="W2636" t="s">
        <v>6209</v>
      </c>
      <c r="X2636" t="s">
        <v>6206</v>
      </c>
      <c r="Y2636" t="s">
        <v>6208</v>
      </c>
      <c r="Z2636" t="s">
        <v>6212</v>
      </c>
      <c r="AC2636" t="s">
        <v>366</v>
      </c>
      <c r="AD2636" s="176">
        <v>1.4</v>
      </c>
    </row>
    <row r="2637" spans="1:31" x14ac:dyDescent="0.35">
      <c r="A2637" t="s">
        <v>499</v>
      </c>
      <c r="B2637">
        <v>1175</v>
      </c>
      <c r="C2637" t="s">
        <v>6213</v>
      </c>
      <c r="D2637">
        <v>51908</v>
      </c>
      <c r="E2637" t="s">
        <v>6214</v>
      </c>
      <c r="F2637" t="s">
        <v>3812</v>
      </c>
      <c r="H2637">
        <v>2</v>
      </c>
      <c r="I2637">
        <v>1.9</v>
      </c>
      <c r="K2637" t="s">
        <v>296</v>
      </c>
      <c r="L2637" t="s">
        <v>753</v>
      </c>
      <c r="M2637" t="s">
        <v>398</v>
      </c>
      <c r="N2637" t="s">
        <v>360</v>
      </c>
      <c r="O2637">
        <v>2</v>
      </c>
      <c r="P2637" t="s">
        <v>306</v>
      </c>
      <c r="Q2637" s="164">
        <v>37995</v>
      </c>
      <c r="R2637" s="164">
        <v>38231</v>
      </c>
      <c r="T2637" t="s">
        <v>6215</v>
      </c>
      <c r="V2637" t="s">
        <v>6216</v>
      </c>
      <c r="W2637" t="s">
        <v>6217</v>
      </c>
      <c r="X2637" t="s">
        <v>6214</v>
      </c>
      <c r="Y2637" t="s">
        <v>6216</v>
      </c>
      <c r="Z2637" t="s">
        <v>6218</v>
      </c>
      <c r="AC2637" t="s">
        <v>366</v>
      </c>
      <c r="AD2637" s="176">
        <v>2</v>
      </c>
    </row>
    <row r="2638" spans="1:31" x14ac:dyDescent="0.35">
      <c r="A2638" t="s">
        <v>476</v>
      </c>
      <c r="B2638">
        <v>1380</v>
      </c>
      <c r="C2638" t="s">
        <v>6219</v>
      </c>
      <c r="D2638">
        <v>51910</v>
      </c>
      <c r="E2638" t="s">
        <v>6220</v>
      </c>
      <c r="F2638" t="s">
        <v>3812</v>
      </c>
      <c r="G2638" s="163">
        <v>3384.07</v>
      </c>
      <c r="H2638">
        <v>1.7</v>
      </c>
      <c r="I2638">
        <v>2.2999999999999998</v>
      </c>
      <c r="J2638" t="s">
        <v>1</v>
      </c>
      <c r="K2638" t="s">
        <v>296</v>
      </c>
      <c r="L2638" t="s">
        <v>753</v>
      </c>
      <c r="M2638" t="s">
        <v>398</v>
      </c>
      <c r="N2638" t="s">
        <v>2042</v>
      </c>
      <c r="O2638">
        <v>2</v>
      </c>
      <c r="P2638" t="s">
        <v>306</v>
      </c>
      <c r="Q2638" t="s">
        <v>6221</v>
      </c>
      <c r="R2638" s="164">
        <v>44562</v>
      </c>
      <c r="T2638" t="s">
        <v>6222</v>
      </c>
      <c r="V2638" t="s">
        <v>6223</v>
      </c>
      <c r="W2638" t="s">
        <v>6224</v>
      </c>
      <c r="X2638" t="s">
        <v>6220</v>
      </c>
      <c r="Y2638" t="s">
        <v>6223</v>
      </c>
      <c r="Z2638" t="s">
        <v>6225</v>
      </c>
      <c r="AA2638" t="s">
        <v>1</v>
      </c>
      <c r="AB2638" s="164">
        <v>44655</v>
      </c>
      <c r="AC2638" t="s">
        <v>366</v>
      </c>
      <c r="AD2638" s="176">
        <v>1.7</v>
      </c>
    </row>
    <row r="2639" spans="1:31" x14ac:dyDescent="0.35">
      <c r="A2639" t="s">
        <v>432</v>
      </c>
      <c r="B2639">
        <v>1300</v>
      </c>
      <c r="C2639" t="s">
        <v>6226</v>
      </c>
      <c r="D2639">
        <v>51910</v>
      </c>
      <c r="E2639" t="s">
        <v>6220</v>
      </c>
      <c r="F2639" t="s">
        <v>3812</v>
      </c>
      <c r="G2639" s="163">
        <v>4800</v>
      </c>
      <c r="H2639">
        <v>1.7</v>
      </c>
      <c r="I2639">
        <v>2.2999999999999998</v>
      </c>
      <c r="J2639" t="s">
        <v>295</v>
      </c>
      <c r="K2639" t="s">
        <v>296</v>
      </c>
      <c r="L2639" t="s">
        <v>753</v>
      </c>
      <c r="M2639" t="s">
        <v>398</v>
      </c>
      <c r="N2639" t="s">
        <v>2042</v>
      </c>
      <c r="O2639">
        <v>2</v>
      </c>
      <c r="P2639" t="s">
        <v>306</v>
      </c>
      <c r="Q2639" s="164">
        <v>42432</v>
      </c>
      <c r="R2639" s="164">
        <v>42614</v>
      </c>
      <c r="T2639" t="s">
        <v>6222</v>
      </c>
      <c r="V2639" t="s">
        <v>6223</v>
      </c>
      <c r="W2639" t="s">
        <v>6224</v>
      </c>
      <c r="X2639" t="s">
        <v>6220</v>
      </c>
      <c r="Y2639" t="s">
        <v>6223</v>
      </c>
      <c r="Z2639" t="s">
        <v>6227</v>
      </c>
      <c r="AA2639" t="s">
        <v>1</v>
      </c>
      <c r="AB2639" s="164">
        <v>42433</v>
      </c>
      <c r="AC2639" t="s">
        <v>366</v>
      </c>
      <c r="AD2639" s="176">
        <v>1.7</v>
      </c>
    </row>
    <row r="2640" spans="1:31" x14ac:dyDescent="0.35">
      <c r="A2640" t="s">
        <v>584</v>
      </c>
      <c r="B2640">
        <v>1275</v>
      </c>
      <c r="C2640" t="s">
        <v>6228</v>
      </c>
      <c r="D2640">
        <v>51910</v>
      </c>
      <c r="E2640" t="s">
        <v>6220</v>
      </c>
      <c r="F2640" t="s">
        <v>3812</v>
      </c>
      <c r="H2640">
        <v>1.7</v>
      </c>
      <c r="I2640">
        <v>2.2999999999999998</v>
      </c>
      <c r="K2640" t="s">
        <v>296</v>
      </c>
      <c r="L2640" t="s">
        <v>753</v>
      </c>
      <c r="M2640" t="s">
        <v>398</v>
      </c>
      <c r="N2640" t="s">
        <v>2042</v>
      </c>
      <c r="O2640">
        <v>2</v>
      </c>
      <c r="P2640" t="s">
        <v>306</v>
      </c>
      <c r="Q2640" t="s">
        <v>6229</v>
      </c>
      <c r="R2640" s="164">
        <v>37500</v>
      </c>
      <c r="T2640" t="s">
        <v>6222</v>
      </c>
      <c r="V2640" t="s">
        <v>6223</v>
      </c>
      <c r="W2640" t="s">
        <v>6224</v>
      </c>
      <c r="X2640" t="s">
        <v>6220</v>
      </c>
      <c r="Y2640" t="s">
        <v>6223</v>
      </c>
      <c r="Z2640" t="s">
        <v>6230</v>
      </c>
      <c r="AA2640" t="s">
        <v>1</v>
      </c>
      <c r="AC2640" t="s">
        <v>366</v>
      </c>
      <c r="AD2640" s="176">
        <v>1.7</v>
      </c>
    </row>
    <row r="2641" spans="1:31" x14ac:dyDescent="0.35">
      <c r="A2641" t="s">
        <v>494</v>
      </c>
      <c r="B2641">
        <v>1203</v>
      </c>
      <c r="C2641" t="s">
        <v>6231</v>
      </c>
      <c r="D2641">
        <v>51910</v>
      </c>
      <c r="E2641" t="s">
        <v>6220</v>
      </c>
      <c r="F2641" t="s">
        <v>3812</v>
      </c>
      <c r="H2641">
        <v>1.7</v>
      </c>
      <c r="I2641">
        <v>2.2999999999999998</v>
      </c>
      <c r="K2641" t="s">
        <v>296</v>
      </c>
      <c r="L2641" t="s">
        <v>753</v>
      </c>
      <c r="M2641" t="s">
        <v>398</v>
      </c>
      <c r="N2641" t="s">
        <v>2042</v>
      </c>
      <c r="O2641">
        <v>2</v>
      </c>
      <c r="P2641" t="s">
        <v>306</v>
      </c>
      <c r="Q2641" s="164">
        <v>39245</v>
      </c>
      <c r="R2641" s="164">
        <v>39692</v>
      </c>
      <c r="T2641" t="s">
        <v>6222</v>
      </c>
      <c r="V2641" t="s">
        <v>6223</v>
      </c>
      <c r="W2641" t="s">
        <v>6224</v>
      </c>
      <c r="X2641" t="s">
        <v>6220</v>
      </c>
      <c r="Y2641" t="s">
        <v>6223</v>
      </c>
      <c r="Z2641" t="s">
        <v>6232</v>
      </c>
      <c r="AA2641" t="s">
        <v>1</v>
      </c>
      <c r="AC2641" t="s">
        <v>366</v>
      </c>
      <c r="AD2641" s="176">
        <v>1.7</v>
      </c>
    </row>
    <row r="2642" spans="1:31" x14ac:dyDescent="0.35">
      <c r="A2642" t="s">
        <v>314</v>
      </c>
      <c r="B2642">
        <v>1278</v>
      </c>
      <c r="C2642" t="s">
        <v>6233</v>
      </c>
      <c r="D2642">
        <v>51910</v>
      </c>
      <c r="E2642" t="s">
        <v>6220</v>
      </c>
      <c r="F2642" t="s">
        <v>3812</v>
      </c>
      <c r="H2642">
        <v>1.7</v>
      </c>
      <c r="I2642">
        <v>2.2999999999999998</v>
      </c>
      <c r="K2642" t="s">
        <v>296</v>
      </c>
      <c r="L2642" t="s">
        <v>753</v>
      </c>
      <c r="M2642" t="s">
        <v>398</v>
      </c>
      <c r="N2642" t="s">
        <v>2042</v>
      </c>
      <c r="O2642">
        <v>2</v>
      </c>
      <c r="P2642" t="s">
        <v>306</v>
      </c>
      <c r="Q2642" t="s">
        <v>3136</v>
      </c>
      <c r="R2642" s="164">
        <v>40057</v>
      </c>
      <c r="T2642" t="s">
        <v>6222</v>
      </c>
      <c r="V2642" t="s">
        <v>6223</v>
      </c>
      <c r="W2642" t="s">
        <v>6224</v>
      </c>
      <c r="X2642" t="s">
        <v>6220</v>
      </c>
      <c r="Y2642" t="s">
        <v>6223</v>
      </c>
      <c r="Z2642" t="s">
        <v>6234</v>
      </c>
      <c r="AC2642" t="s">
        <v>366</v>
      </c>
      <c r="AD2642" s="176">
        <v>1.7</v>
      </c>
    </row>
    <row r="2643" spans="1:31" x14ac:dyDescent="0.35">
      <c r="A2643" t="s">
        <v>454</v>
      </c>
      <c r="B2643">
        <v>1305</v>
      </c>
      <c r="C2643" t="s">
        <v>6235</v>
      </c>
      <c r="D2643">
        <v>51911</v>
      </c>
      <c r="E2643" t="s">
        <v>6236</v>
      </c>
      <c r="F2643" t="s">
        <v>3812</v>
      </c>
      <c r="H2643">
        <v>1.7</v>
      </c>
      <c r="I2643">
        <v>2.7</v>
      </c>
      <c r="K2643" t="s">
        <v>296</v>
      </c>
      <c r="L2643" t="s">
        <v>753</v>
      </c>
      <c r="M2643" t="s">
        <v>398</v>
      </c>
      <c r="N2643" t="s">
        <v>2042</v>
      </c>
      <c r="O2643">
        <v>2</v>
      </c>
      <c r="P2643" t="s">
        <v>306</v>
      </c>
      <c r="Q2643" t="s">
        <v>6237</v>
      </c>
      <c r="R2643" s="164">
        <v>34943</v>
      </c>
      <c r="T2643" t="s">
        <v>2043</v>
      </c>
      <c r="V2643" t="s">
        <v>6238</v>
      </c>
      <c r="W2643" t="s">
        <v>6239</v>
      </c>
      <c r="X2643" t="s">
        <v>6236</v>
      </c>
      <c r="Y2643" t="s">
        <v>6238</v>
      </c>
      <c r="Z2643" t="s">
        <v>6240</v>
      </c>
      <c r="AC2643" t="s">
        <v>366</v>
      </c>
      <c r="AD2643" s="176">
        <v>1.7</v>
      </c>
    </row>
    <row r="2644" spans="1:31" x14ac:dyDescent="0.35">
      <c r="A2644" t="s">
        <v>305</v>
      </c>
      <c r="B2644">
        <v>1122</v>
      </c>
      <c r="C2644" t="s">
        <v>6241</v>
      </c>
      <c r="D2644">
        <v>51911</v>
      </c>
      <c r="E2644" t="s">
        <v>6236</v>
      </c>
      <c r="F2644" t="s">
        <v>3812</v>
      </c>
      <c r="H2644">
        <v>1.7</v>
      </c>
      <c r="I2644">
        <v>2.7</v>
      </c>
      <c r="K2644" t="s">
        <v>0</v>
      </c>
      <c r="L2644" t="s">
        <v>753</v>
      </c>
      <c r="M2644" t="s">
        <v>398</v>
      </c>
      <c r="N2644" t="s">
        <v>2042</v>
      </c>
      <c r="O2644">
        <v>2</v>
      </c>
      <c r="P2644" t="s">
        <v>306</v>
      </c>
      <c r="Q2644" s="164">
        <v>32151</v>
      </c>
      <c r="R2644" s="164">
        <v>32387</v>
      </c>
      <c r="T2644" t="s">
        <v>2043</v>
      </c>
      <c r="V2644" t="s">
        <v>6238</v>
      </c>
      <c r="W2644" t="s">
        <v>6239</v>
      </c>
      <c r="X2644" t="s">
        <v>6236</v>
      </c>
      <c r="Y2644" t="s">
        <v>6238</v>
      </c>
      <c r="Z2644" t="s">
        <v>6242</v>
      </c>
      <c r="AC2644" t="s">
        <v>366</v>
      </c>
      <c r="AD2644" s="176">
        <v>1.7</v>
      </c>
    </row>
    <row r="2645" spans="1:31" x14ac:dyDescent="0.35">
      <c r="A2645" t="s">
        <v>317</v>
      </c>
      <c r="B2645">
        <v>1030</v>
      </c>
      <c r="C2645" t="s">
        <v>6235</v>
      </c>
      <c r="D2645">
        <v>51911</v>
      </c>
      <c r="E2645" t="s">
        <v>6236</v>
      </c>
      <c r="F2645" t="s">
        <v>3812</v>
      </c>
      <c r="H2645">
        <v>1.7</v>
      </c>
      <c r="I2645">
        <v>2.7</v>
      </c>
      <c r="K2645" t="s">
        <v>404</v>
      </c>
      <c r="L2645" t="s">
        <v>410</v>
      </c>
      <c r="M2645" t="s">
        <v>398</v>
      </c>
      <c r="N2645" t="s">
        <v>2042</v>
      </c>
      <c r="O2645">
        <v>2</v>
      </c>
      <c r="P2645" t="s">
        <v>306</v>
      </c>
      <c r="Q2645" s="164">
        <v>31415</v>
      </c>
      <c r="R2645" s="164">
        <v>31472</v>
      </c>
      <c r="S2645" s="164">
        <v>31472</v>
      </c>
      <c r="T2645" t="s">
        <v>2043</v>
      </c>
      <c r="V2645" t="s">
        <v>6238</v>
      </c>
      <c r="W2645" t="s">
        <v>6239</v>
      </c>
      <c r="X2645" t="s">
        <v>6236</v>
      </c>
      <c r="Y2645" t="s">
        <v>6238</v>
      </c>
      <c r="Z2645" t="s">
        <v>6243</v>
      </c>
      <c r="AC2645" t="s">
        <v>366</v>
      </c>
      <c r="AD2645" s="176">
        <v>1.7</v>
      </c>
    </row>
    <row r="2646" spans="1:31" x14ac:dyDescent="0.35">
      <c r="A2646" t="s">
        <v>476</v>
      </c>
      <c r="B2646">
        <v>1166</v>
      </c>
      <c r="C2646" t="s">
        <v>6241</v>
      </c>
      <c r="D2646">
        <v>51911</v>
      </c>
      <c r="E2646" t="s">
        <v>6236</v>
      </c>
      <c r="F2646" t="s">
        <v>3812</v>
      </c>
      <c r="H2646">
        <v>1.7</v>
      </c>
      <c r="I2646">
        <v>2.7</v>
      </c>
      <c r="K2646" t="s">
        <v>296</v>
      </c>
      <c r="L2646" t="s">
        <v>4319</v>
      </c>
      <c r="M2646" t="s">
        <v>398</v>
      </c>
      <c r="N2646" t="s">
        <v>2042</v>
      </c>
      <c r="O2646">
        <v>2</v>
      </c>
      <c r="P2646" t="s">
        <v>306</v>
      </c>
      <c r="Q2646" s="164">
        <v>35073</v>
      </c>
      <c r="R2646" s="164">
        <v>35309</v>
      </c>
      <c r="T2646" t="s">
        <v>2043</v>
      </c>
      <c r="V2646" t="s">
        <v>6238</v>
      </c>
      <c r="W2646" t="s">
        <v>6239</v>
      </c>
      <c r="X2646" t="s">
        <v>6236</v>
      </c>
      <c r="Y2646" t="s">
        <v>6238</v>
      </c>
      <c r="Z2646" t="s">
        <v>6244</v>
      </c>
      <c r="AC2646" t="s">
        <v>366</v>
      </c>
      <c r="AD2646" s="176">
        <v>1.7</v>
      </c>
    </row>
    <row r="2647" spans="1:31" x14ac:dyDescent="0.35">
      <c r="A2647" t="s">
        <v>476</v>
      </c>
      <c r="B2647">
        <v>1233</v>
      </c>
      <c r="C2647" t="s">
        <v>6245</v>
      </c>
      <c r="D2647">
        <v>51911</v>
      </c>
      <c r="E2647" t="s">
        <v>6236</v>
      </c>
      <c r="F2647" t="s">
        <v>3812</v>
      </c>
      <c r="H2647">
        <v>1.7</v>
      </c>
      <c r="I2647">
        <v>2.7</v>
      </c>
      <c r="K2647" t="s">
        <v>296</v>
      </c>
      <c r="L2647" t="s">
        <v>753</v>
      </c>
      <c r="M2647" t="s">
        <v>398</v>
      </c>
      <c r="N2647" t="s">
        <v>2042</v>
      </c>
      <c r="O2647">
        <v>2</v>
      </c>
      <c r="P2647" t="s">
        <v>306</v>
      </c>
      <c r="Q2647" s="164">
        <v>37630</v>
      </c>
      <c r="R2647" s="164">
        <v>37865</v>
      </c>
      <c r="T2647" t="s">
        <v>2043</v>
      </c>
      <c r="V2647" t="s">
        <v>6238</v>
      </c>
      <c r="W2647" t="s">
        <v>6239</v>
      </c>
      <c r="X2647" t="s">
        <v>6236</v>
      </c>
      <c r="Y2647" t="s">
        <v>6238</v>
      </c>
      <c r="Z2647" t="s">
        <v>6246</v>
      </c>
      <c r="AC2647" t="s">
        <v>366</v>
      </c>
      <c r="AD2647" s="176">
        <v>1.7</v>
      </c>
    </row>
    <row r="2648" spans="1:31" x14ac:dyDescent="0.35">
      <c r="A2648" t="s">
        <v>432</v>
      </c>
      <c r="B2648">
        <v>1062</v>
      </c>
      <c r="C2648" t="s">
        <v>6235</v>
      </c>
      <c r="D2648">
        <v>51911</v>
      </c>
      <c r="E2648" t="s">
        <v>6236</v>
      </c>
      <c r="F2648" t="s">
        <v>3812</v>
      </c>
      <c r="H2648">
        <v>1.7</v>
      </c>
      <c r="I2648">
        <v>2.7</v>
      </c>
      <c r="K2648" t="s">
        <v>404</v>
      </c>
      <c r="L2648" t="s">
        <v>410</v>
      </c>
      <c r="M2648" t="s">
        <v>398</v>
      </c>
      <c r="N2648" t="s">
        <v>2042</v>
      </c>
      <c r="O2648">
        <v>2</v>
      </c>
      <c r="P2648" t="s">
        <v>306</v>
      </c>
      <c r="Q2648" s="164">
        <v>37995</v>
      </c>
      <c r="R2648" s="164">
        <v>38231</v>
      </c>
      <c r="S2648" s="164">
        <v>38231</v>
      </c>
      <c r="T2648" t="s">
        <v>2043</v>
      </c>
      <c r="V2648" t="s">
        <v>6238</v>
      </c>
      <c r="W2648" t="s">
        <v>6239</v>
      </c>
      <c r="X2648" t="s">
        <v>6236</v>
      </c>
      <c r="Y2648" t="s">
        <v>6238</v>
      </c>
      <c r="Z2648" t="s">
        <v>6247</v>
      </c>
      <c r="AC2648" t="s">
        <v>366</v>
      </c>
      <c r="AD2648" s="176">
        <v>1.7</v>
      </c>
    </row>
    <row r="2649" spans="1:31" x14ac:dyDescent="0.35">
      <c r="A2649" t="s">
        <v>584</v>
      </c>
      <c r="B2649">
        <v>1189</v>
      </c>
      <c r="C2649" t="s">
        <v>6241</v>
      </c>
      <c r="D2649">
        <v>51911</v>
      </c>
      <c r="E2649" t="s">
        <v>6236</v>
      </c>
      <c r="F2649" t="s">
        <v>3812</v>
      </c>
      <c r="H2649">
        <v>1.7</v>
      </c>
      <c r="I2649">
        <v>2.7</v>
      </c>
      <c r="K2649" t="s">
        <v>296</v>
      </c>
      <c r="L2649" t="s">
        <v>753</v>
      </c>
      <c r="M2649" t="s">
        <v>398</v>
      </c>
      <c r="N2649" t="s">
        <v>2042</v>
      </c>
      <c r="O2649">
        <v>2</v>
      </c>
      <c r="P2649" t="s">
        <v>306</v>
      </c>
      <c r="Q2649" s="164">
        <v>32517</v>
      </c>
      <c r="R2649" s="164">
        <v>32752</v>
      </c>
      <c r="T2649" t="s">
        <v>2043</v>
      </c>
      <c r="V2649" t="s">
        <v>6238</v>
      </c>
      <c r="W2649" t="s">
        <v>6239</v>
      </c>
      <c r="X2649" t="s">
        <v>6236</v>
      </c>
      <c r="Y2649" t="s">
        <v>6238</v>
      </c>
      <c r="Z2649" t="s">
        <v>6248</v>
      </c>
      <c r="AC2649" t="s">
        <v>366</v>
      </c>
      <c r="AD2649" s="176">
        <v>1.7</v>
      </c>
    </row>
    <row r="2650" spans="1:31" x14ac:dyDescent="0.35">
      <c r="A2650" t="s">
        <v>494</v>
      </c>
      <c r="B2650">
        <v>1056</v>
      </c>
      <c r="C2650" t="s">
        <v>6235</v>
      </c>
      <c r="D2650">
        <v>51911</v>
      </c>
      <c r="E2650" t="s">
        <v>6236</v>
      </c>
      <c r="F2650" t="s">
        <v>3812</v>
      </c>
      <c r="H2650">
        <v>1.7</v>
      </c>
      <c r="I2650">
        <v>2.7</v>
      </c>
      <c r="K2650" t="s">
        <v>404</v>
      </c>
      <c r="L2650" t="s">
        <v>410</v>
      </c>
      <c r="M2650" t="s">
        <v>398</v>
      </c>
      <c r="N2650" t="s">
        <v>2042</v>
      </c>
      <c r="O2650">
        <v>2</v>
      </c>
      <c r="P2650" t="s">
        <v>306</v>
      </c>
      <c r="Q2650" s="164">
        <v>32514</v>
      </c>
      <c r="R2650" s="164">
        <v>32660</v>
      </c>
      <c r="S2650" s="164">
        <v>32660</v>
      </c>
      <c r="T2650" t="s">
        <v>2043</v>
      </c>
      <c r="V2650" t="s">
        <v>6238</v>
      </c>
      <c r="W2650" t="s">
        <v>6239</v>
      </c>
      <c r="X2650" t="s">
        <v>6236</v>
      </c>
      <c r="Y2650" t="s">
        <v>6238</v>
      </c>
      <c r="Z2650" t="s">
        <v>6249</v>
      </c>
      <c r="AC2650" t="s">
        <v>366</v>
      </c>
      <c r="AD2650" s="176">
        <v>1.7</v>
      </c>
    </row>
    <row r="2651" spans="1:31" x14ac:dyDescent="0.35">
      <c r="A2651" t="s">
        <v>711</v>
      </c>
      <c r="B2651">
        <v>1100</v>
      </c>
      <c r="C2651" t="s">
        <v>6241</v>
      </c>
      <c r="D2651">
        <v>51911</v>
      </c>
      <c r="E2651" t="s">
        <v>6236</v>
      </c>
      <c r="F2651" t="s">
        <v>3812</v>
      </c>
      <c r="H2651">
        <v>1.7</v>
      </c>
      <c r="I2651">
        <v>2.7</v>
      </c>
      <c r="K2651" t="s">
        <v>404</v>
      </c>
      <c r="L2651" t="s">
        <v>753</v>
      </c>
      <c r="M2651" t="s">
        <v>398</v>
      </c>
      <c r="N2651" t="s">
        <v>2042</v>
      </c>
      <c r="O2651">
        <v>2</v>
      </c>
      <c r="P2651" t="s">
        <v>306</v>
      </c>
      <c r="Q2651" s="164">
        <v>30781</v>
      </c>
      <c r="R2651" s="164">
        <v>30929</v>
      </c>
      <c r="S2651" s="164">
        <v>45043</v>
      </c>
      <c r="T2651" t="s">
        <v>2043</v>
      </c>
      <c r="V2651" t="s">
        <v>6238</v>
      </c>
      <c r="W2651" t="s">
        <v>6239</v>
      </c>
      <c r="X2651" t="s">
        <v>6236</v>
      </c>
      <c r="Y2651" t="s">
        <v>6238</v>
      </c>
      <c r="Z2651" t="s">
        <v>6250</v>
      </c>
      <c r="AC2651" t="s">
        <v>366</v>
      </c>
      <c r="AD2651" s="176">
        <v>1.7</v>
      </c>
    </row>
    <row r="2652" spans="1:31" x14ac:dyDescent="0.35">
      <c r="A2652" t="s">
        <v>438</v>
      </c>
      <c r="B2652">
        <v>1049</v>
      </c>
      <c r="C2652" t="s">
        <v>6235</v>
      </c>
      <c r="D2652">
        <v>51911</v>
      </c>
      <c r="E2652" t="s">
        <v>6236</v>
      </c>
      <c r="F2652" t="s">
        <v>3812</v>
      </c>
      <c r="H2652">
        <v>1.7</v>
      </c>
      <c r="I2652">
        <v>2.7</v>
      </c>
      <c r="K2652" t="s">
        <v>404</v>
      </c>
      <c r="L2652" t="s">
        <v>410</v>
      </c>
      <c r="M2652" t="s">
        <v>398</v>
      </c>
      <c r="N2652" t="s">
        <v>2042</v>
      </c>
      <c r="O2652">
        <v>2</v>
      </c>
      <c r="P2652" t="s">
        <v>306</v>
      </c>
      <c r="Q2652" s="164">
        <v>32874</v>
      </c>
      <c r="R2652" s="164">
        <v>32874</v>
      </c>
      <c r="S2652" s="164">
        <v>32874</v>
      </c>
      <c r="T2652" t="s">
        <v>2043</v>
      </c>
      <c r="V2652" t="s">
        <v>6238</v>
      </c>
      <c r="W2652" t="s">
        <v>6239</v>
      </c>
      <c r="X2652" t="s">
        <v>6236</v>
      </c>
      <c r="Y2652" t="s">
        <v>6238</v>
      </c>
      <c r="Z2652" t="s">
        <v>6251</v>
      </c>
      <c r="AC2652" t="s">
        <v>366</v>
      </c>
      <c r="AD2652" s="176">
        <v>1.7</v>
      </c>
    </row>
    <row r="2653" spans="1:31" x14ac:dyDescent="0.35">
      <c r="A2653" t="s">
        <v>291</v>
      </c>
      <c r="B2653">
        <v>1140</v>
      </c>
      <c r="C2653" t="s">
        <v>6252</v>
      </c>
      <c r="D2653">
        <v>51913</v>
      </c>
      <c r="E2653" t="s">
        <v>6253</v>
      </c>
      <c r="F2653" t="s">
        <v>3812</v>
      </c>
      <c r="H2653" s="174">
        <f>AD2653</f>
        <v>1.7</v>
      </c>
      <c r="I2653">
        <v>2</v>
      </c>
      <c r="K2653" t="s">
        <v>296</v>
      </c>
      <c r="L2653" t="s">
        <v>753</v>
      </c>
      <c r="M2653" t="s">
        <v>398</v>
      </c>
      <c r="N2653" t="s">
        <v>2042</v>
      </c>
      <c r="O2653">
        <v>2</v>
      </c>
      <c r="P2653" t="s">
        <v>1</v>
      </c>
      <c r="Q2653" t="s">
        <v>6254</v>
      </c>
      <c r="R2653" s="164">
        <v>40787</v>
      </c>
      <c r="T2653" t="s">
        <v>6255</v>
      </c>
      <c r="V2653" t="s">
        <v>6252</v>
      </c>
      <c r="W2653" t="s">
        <v>6256</v>
      </c>
      <c r="X2653" t="s">
        <v>6252</v>
      </c>
      <c r="Y2653" t="s">
        <v>6252</v>
      </c>
      <c r="Z2653" t="s">
        <v>6257</v>
      </c>
      <c r="AC2653" t="s">
        <v>366</v>
      </c>
      <c r="AD2653" s="176">
        <v>1.7</v>
      </c>
      <c r="AE2653" s="177" t="s">
        <v>16954</v>
      </c>
    </row>
    <row r="2654" spans="1:31" x14ac:dyDescent="0.35">
      <c r="A2654" t="s">
        <v>309</v>
      </c>
      <c r="B2654">
        <v>1130</v>
      </c>
      <c r="C2654" t="s">
        <v>6258</v>
      </c>
      <c r="D2654">
        <v>51914</v>
      </c>
      <c r="E2654" t="s">
        <v>6259</v>
      </c>
      <c r="F2654" t="s">
        <v>3812</v>
      </c>
      <c r="H2654">
        <v>1.1000000000000001</v>
      </c>
      <c r="I2654">
        <v>1.9</v>
      </c>
      <c r="K2654" t="s">
        <v>843</v>
      </c>
      <c r="L2654" t="s">
        <v>753</v>
      </c>
      <c r="M2654" t="s">
        <v>398</v>
      </c>
      <c r="N2654" t="s">
        <v>2042</v>
      </c>
      <c r="O2654">
        <v>2</v>
      </c>
      <c r="P2654" t="s">
        <v>306</v>
      </c>
      <c r="Q2654" s="164">
        <v>37265</v>
      </c>
      <c r="R2654" s="164">
        <v>37500</v>
      </c>
      <c r="T2654" t="s">
        <v>6260</v>
      </c>
      <c r="V2654" t="s">
        <v>6261</v>
      </c>
      <c r="W2654" t="s">
        <v>6262</v>
      </c>
      <c r="X2654" t="s">
        <v>6259</v>
      </c>
      <c r="Y2654" t="s">
        <v>6261</v>
      </c>
      <c r="Z2654" t="s">
        <v>6263</v>
      </c>
      <c r="AC2654" t="s">
        <v>366</v>
      </c>
      <c r="AD2654" s="176">
        <v>1.1000000000000001</v>
      </c>
    </row>
    <row r="2655" spans="1:31" x14ac:dyDescent="0.35">
      <c r="A2655" t="s">
        <v>454</v>
      </c>
      <c r="B2655">
        <v>1485</v>
      </c>
      <c r="C2655" t="s">
        <v>6107</v>
      </c>
      <c r="D2655">
        <v>51916</v>
      </c>
      <c r="E2655" t="s">
        <v>6264</v>
      </c>
      <c r="F2655" t="s">
        <v>3812</v>
      </c>
      <c r="G2655" s="163">
        <v>3115.83</v>
      </c>
      <c r="H2655">
        <v>2</v>
      </c>
      <c r="I2655">
        <v>2</v>
      </c>
      <c r="J2655" t="s">
        <v>1</v>
      </c>
      <c r="K2655" t="s">
        <v>296</v>
      </c>
      <c r="L2655" t="s">
        <v>753</v>
      </c>
      <c r="M2655" t="s">
        <v>398</v>
      </c>
      <c r="N2655" t="s">
        <v>360</v>
      </c>
      <c r="O2655">
        <v>2</v>
      </c>
      <c r="P2655" t="s">
        <v>306</v>
      </c>
      <c r="Q2655" s="164">
        <v>43231</v>
      </c>
      <c r="R2655" s="164">
        <v>43709</v>
      </c>
      <c r="T2655" t="s">
        <v>6265</v>
      </c>
      <c r="V2655" t="s">
        <v>6266</v>
      </c>
      <c r="W2655" t="s">
        <v>6267</v>
      </c>
      <c r="X2655" t="s">
        <v>6264</v>
      </c>
      <c r="Y2655" t="s">
        <v>6266</v>
      </c>
      <c r="Z2655" t="s">
        <v>6268</v>
      </c>
      <c r="AA2655" t="s">
        <v>1</v>
      </c>
      <c r="AB2655" s="164">
        <v>43452</v>
      </c>
      <c r="AC2655" t="s">
        <v>366</v>
      </c>
      <c r="AD2655" s="176">
        <v>1.4</v>
      </c>
    </row>
    <row r="2656" spans="1:31" x14ac:dyDescent="0.35">
      <c r="A2656" t="s">
        <v>317</v>
      </c>
      <c r="B2656">
        <v>1234</v>
      </c>
      <c r="C2656" t="s">
        <v>6107</v>
      </c>
      <c r="D2656">
        <v>51916</v>
      </c>
      <c r="E2656" t="s">
        <v>6264</v>
      </c>
      <c r="F2656" t="s">
        <v>3812</v>
      </c>
      <c r="G2656" s="163">
        <v>3676.16</v>
      </c>
      <c r="H2656">
        <v>2</v>
      </c>
      <c r="I2656">
        <v>2</v>
      </c>
      <c r="J2656" t="s">
        <v>1</v>
      </c>
      <c r="K2656" t="s">
        <v>296</v>
      </c>
      <c r="L2656" t="s">
        <v>753</v>
      </c>
      <c r="M2656" t="s">
        <v>398</v>
      </c>
      <c r="N2656" t="s">
        <v>360</v>
      </c>
      <c r="O2656">
        <v>2</v>
      </c>
      <c r="P2656" t="s">
        <v>306</v>
      </c>
      <c r="Q2656" t="s">
        <v>6269</v>
      </c>
      <c r="R2656" s="164">
        <v>43344</v>
      </c>
      <c r="T2656" t="s">
        <v>6265</v>
      </c>
      <c r="V2656" t="s">
        <v>6266</v>
      </c>
      <c r="W2656" t="s">
        <v>6267</v>
      </c>
      <c r="X2656" t="s">
        <v>6264</v>
      </c>
      <c r="Y2656" t="s">
        <v>6266</v>
      </c>
      <c r="Z2656" t="s">
        <v>6270</v>
      </c>
      <c r="AA2656" t="s">
        <v>1</v>
      </c>
      <c r="AB2656" s="164">
        <v>43399</v>
      </c>
      <c r="AC2656" t="s">
        <v>366</v>
      </c>
      <c r="AD2656" s="176">
        <v>1.4</v>
      </c>
    </row>
    <row r="2657" spans="1:31" x14ac:dyDescent="0.35">
      <c r="A2657" t="s">
        <v>324</v>
      </c>
      <c r="B2657">
        <v>1403</v>
      </c>
      <c r="C2657" t="s">
        <v>6271</v>
      </c>
      <c r="D2657">
        <v>51916</v>
      </c>
      <c r="E2657" t="s">
        <v>6264</v>
      </c>
      <c r="F2657" t="s">
        <v>3812</v>
      </c>
      <c r="G2657" s="163">
        <v>3384.07</v>
      </c>
      <c r="H2657">
        <v>2</v>
      </c>
      <c r="I2657">
        <v>2</v>
      </c>
      <c r="J2657" t="s">
        <v>1</v>
      </c>
      <c r="K2657" t="s">
        <v>296</v>
      </c>
      <c r="L2657" t="s">
        <v>753</v>
      </c>
      <c r="M2657" t="s">
        <v>398</v>
      </c>
      <c r="N2657" t="s">
        <v>360</v>
      </c>
      <c r="O2657">
        <v>2</v>
      </c>
      <c r="P2657" t="s">
        <v>306</v>
      </c>
      <c r="Q2657" t="s">
        <v>6272</v>
      </c>
      <c r="R2657" s="164">
        <v>45536</v>
      </c>
      <c r="T2657" t="s">
        <v>6265</v>
      </c>
      <c r="V2657" t="s">
        <v>6266</v>
      </c>
      <c r="W2657" t="s">
        <v>6267</v>
      </c>
      <c r="X2657" t="s">
        <v>6264</v>
      </c>
      <c r="Y2657" t="s">
        <v>6266</v>
      </c>
      <c r="Z2657" t="s">
        <v>6273</v>
      </c>
      <c r="AA2657" t="s">
        <v>1</v>
      </c>
      <c r="AB2657" s="164">
        <v>45222</v>
      </c>
      <c r="AC2657" t="s">
        <v>366</v>
      </c>
      <c r="AD2657" s="176">
        <v>1.4</v>
      </c>
    </row>
    <row r="2658" spans="1:31" x14ac:dyDescent="0.35">
      <c r="A2658" t="s">
        <v>408</v>
      </c>
      <c r="B2658">
        <v>1287</v>
      </c>
      <c r="C2658" t="s">
        <v>6274</v>
      </c>
      <c r="D2658">
        <v>51919</v>
      </c>
      <c r="E2658" t="s">
        <v>6275</v>
      </c>
      <c r="F2658" t="s">
        <v>3812</v>
      </c>
      <c r="H2658">
        <v>1.6</v>
      </c>
      <c r="I2658">
        <v>1.9</v>
      </c>
      <c r="K2658" t="s">
        <v>296</v>
      </c>
      <c r="L2658" t="s">
        <v>753</v>
      </c>
      <c r="M2658" t="s">
        <v>398</v>
      </c>
      <c r="N2658" t="s">
        <v>2042</v>
      </c>
      <c r="O2658">
        <v>2</v>
      </c>
      <c r="P2658" t="s">
        <v>306</v>
      </c>
      <c r="Q2658" t="s">
        <v>616</v>
      </c>
      <c r="R2658" s="164">
        <v>42248</v>
      </c>
      <c r="T2658" t="s">
        <v>2068</v>
      </c>
      <c r="V2658" t="s">
        <v>6276</v>
      </c>
      <c r="W2658" t="s">
        <v>6277</v>
      </c>
      <c r="X2658" t="s">
        <v>6275</v>
      </c>
      <c r="Y2658" t="s">
        <v>6276</v>
      </c>
      <c r="Z2658" t="s">
        <v>6278</v>
      </c>
      <c r="AA2658" t="s">
        <v>1</v>
      </c>
      <c r="AC2658" t="s">
        <v>366</v>
      </c>
      <c r="AD2658" s="176">
        <v>1.6</v>
      </c>
    </row>
    <row r="2659" spans="1:31" x14ac:dyDescent="0.35">
      <c r="A2659" t="s">
        <v>432</v>
      </c>
      <c r="B2659">
        <v>1073</v>
      </c>
      <c r="C2659" t="s">
        <v>6275</v>
      </c>
      <c r="D2659">
        <v>51919</v>
      </c>
      <c r="E2659" t="s">
        <v>6275</v>
      </c>
      <c r="F2659" t="s">
        <v>3812</v>
      </c>
      <c r="H2659">
        <v>1.6</v>
      </c>
      <c r="I2659">
        <v>1.9</v>
      </c>
      <c r="K2659" t="s">
        <v>296</v>
      </c>
      <c r="L2659" t="s">
        <v>6279</v>
      </c>
      <c r="M2659" t="s">
        <v>398</v>
      </c>
      <c r="N2659" t="s">
        <v>2042</v>
      </c>
      <c r="O2659">
        <v>2</v>
      </c>
      <c r="P2659" t="s">
        <v>306</v>
      </c>
      <c r="Q2659" s="164">
        <v>28976</v>
      </c>
      <c r="R2659" s="164">
        <v>28860</v>
      </c>
      <c r="T2659" t="s">
        <v>2068</v>
      </c>
      <c r="V2659" t="s">
        <v>6276</v>
      </c>
      <c r="W2659" t="s">
        <v>6277</v>
      </c>
      <c r="X2659" t="s">
        <v>6275</v>
      </c>
      <c r="Y2659" t="s">
        <v>6276</v>
      </c>
      <c r="Z2659" t="s">
        <v>6280</v>
      </c>
      <c r="AC2659" t="s">
        <v>366</v>
      </c>
      <c r="AD2659" s="176">
        <v>1.6</v>
      </c>
    </row>
    <row r="2660" spans="1:31" x14ac:dyDescent="0.35">
      <c r="A2660" t="s">
        <v>711</v>
      </c>
      <c r="B2660">
        <v>90002</v>
      </c>
      <c r="C2660" t="s">
        <v>6281</v>
      </c>
      <c r="D2660">
        <v>51919</v>
      </c>
      <c r="E2660" t="s">
        <v>6275</v>
      </c>
      <c r="F2660" t="s">
        <v>3812</v>
      </c>
      <c r="H2660">
        <v>1.6</v>
      </c>
      <c r="I2660">
        <v>1.9</v>
      </c>
      <c r="K2660" t="s">
        <v>404</v>
      </c>
      <c r="L2660" t="s">
        <v>410</v>
      </c>
      <c r="M2660" t="s">
        <v>398</v>
      </c>
      <c r="N2660" t="s">
        <v>2042</v>
      </c>
      <c r="O2660">
        <v>2</v>
      </c>
      <c r="P2660" t="s">
        <v>306</v>
      </c>
      <c r="Q2660" s="164">
        <v>35073</v>
      </c>
      <c r="R2660" s="164">
        <v>35309</v>
      </c>
      <c r="S2660" s="164">
        <v>35309</v>
      </c>
      <c r="T2660" t="s">
        <v>2068</v>
      </c>
      <c r="V2660" t="s">
        <v>6276</v>
      </c>
      <c r="W2660" t="s">
        <v>6277</v>
      </c>
      <c r="X2660" t="s">
        <v>6275</v>
      </c>
      <c r="Y2660" t="s">
        <v>6276</v>
      </c>
      <c r="Z2660" t="s">
        <v>6282</v>
      </c>
      <c r="AC2660" t="s">
        <v>366</v>
      </c>
      <c r="AD2660" s="176">
        <v>1.6</v>
      </c>
    </row>
    <row r="2661" spans="1:31" x14ac:dyDescent="0.35">
      <c r="A2661" t="s">
        <v>711</v>
      </c>
      <c r="B2661">
        <v>90012</v>
      </c>
      <c r="C2661" t="s">
        <v>6283</v>
      </c>
      <c r="D2661">
        <v>51919</v>
      </c>
      <c r="E2661" t="s">
        <v>6275</v>
      </c>
      <c r="F2661" t="s">
        <v>3812</v>
      </c>
      <c r="H2661">
        <v>1.6</v>
      </c>
      <c r="I2661">
        <v>1.9</v>
      </c>
      <c r="K2661" t="s">
        <v>404</v>
      </c>
      <c r="L2661" t="s">
        <v>410</v>
      </c>
      <c r="M2661" t="s">
        <v>398</v>
      </c>
      <c r="N2661" t="s">
        <v>2042</v>
      </c>
      <c r="O2661">
        <v>2</v>
      </c>
      <c r="P2661" t="s">
        <v>306</v>
      </c>
      <c r="Q2661" s="164">
        <v>35073</v>
      </c>
      <c r="R2661" s="164">
        <v>35309</v>
      </c>
      <c r="S2661" s="164">
        <v>35309</v>
      </c>
      <c r="T2661" t="s">
        <v>2068</v>
      </c>
      <c r="V2661" t="s">
        <v>6276</v>
      </c>
      <c r="W2661" t="s">
        <v>6277</v>
      </c>
      <c r="X2661" t="s">
        <v>6275</v>
      </c>
      <c r="Y2661" t="s">
        <v>6276</v>
      </c>
      <c r="Z2661" t="s">
        <v>6284</v>
      </c>
      <c r="AC2661" t="s">
        <v>366</v>
      </c>
      <c r="AD2661" s="176">
        <v>1.6</v>
      </c>
    </row>
    <row r="2662" spans="1:31" x14ac:dyDescent="0.35">
      <c r="A2662" t="s">
        <v>711</v>
      </c>
      <c r="B2662">
        <v>90013</v>
      </c>
      <c r="C2662" t="s">
        <v>6285</v>
      </c>
      <c r="D2662">
        <v>51919</v>
      </c>
      <c r="E2662" t="s">
        <v>6275</v>
      </c>
      <c r="F2662" t="s">
        <v>3812</v>
      </c>
      <c r="H2662">
        <v>1.6</v>
      </c>
      <c r="I2662">
        <v>1.9</v>
      </c>
      <c r="K2662" t="s">
        <v>404</v>
      </c>
      <c r="L2662" t="s">
        <v>410</v>
      </c>
      <c r="M2662" t="s">
        <v>398</v>
      </c>
      <c r="N2662" t="s">
        <v>2042</v>
      </c>
      <c r="O2662">
        <v>2</v>
      </c>
      <c r="P2662" t="s">
        <v>306</v>
      </c>
      <c r="Q2662" s="164">
        <v>35073</v>
      </c>
      <c r="R2662" s="164">
        <v>35309</v>
      </c>
      <c r="S2662" s="164">
        <v>35309</v>
      </c>
      <c r="T2662" t="s">
        <v>2068</v>
      </c>
      <c r="V2662" t="s">
        <v>6276</v>
      </c>
      <c r="W2662" t="s">
        <v>6277</v>
      </c>
      <c r="X2662" t="s">
        <v>6275</v>
      </c>
      <c r="Y2662" t="s">
        <v>6276</v>
      </c>
      <c r="Z2662" t="s">
        <v>6286</v>
      </c>
      <c r="AC2662" t="s">
        <v>366</v>
      </c>
      <c r="AD2662" s="176">
        <v>1.6</v>
      </c>
    </row>
    <row r="2663" spans="1:31" x14ac:dyDescent="0.35">
      <c r="A2663" t="s">
        <v>469</v>
      </c>
      <c r="B2663">
        <v>1048</v>
      </c>
      <c r="C2663" t="s">
        <v>6287</v>
      </c>
      <c r="D2663">
        <v>51921</v>
      </c>
      <c r="E2663" t="s">
        <v>6287</v>
      </c>
      <c r="F2663" t="s">
        <v>3812</v>
      </c>
      <c r="H2663" s="174">
        <f t="shared" ref="H2663:H2670" si="88">AD2663</f>
        <v>1.2</v>
      </c>
      <c r="I2663">
        <v>1.4</v>
      </c>
      <c r="K2663" t="s">
        <v>404</v>
      </c>
      <c r="L2663" t="s">
        <v>753</v>
      </c>
      <c r="M2663" t="s">
        <v>398</v>
      </c>
      <c r="N2663" t="s">
        <v>2042</v>
      </c>
      <c r="O2663">
        <v>2</v>
      </c>
      <c r="P2663" t="s">
        <v>306</v>
      </c>
      <c r="Q2663" t="s">
        <v>6288</v>
      </c>
      <c r="R2663" s="164">
        <v>39185</v>
      </c>
      <c r="S2663" s="164">
        <v>39185</v>
      </c>
      <c r="T2663" t="s">
        <v>6289</v>
      </c>
      <c r="V2663" t="s">
        <v>6290</v>
      </c>
      <c r="W2663" t="s">
        <v>6291</v>
      </c>
      <c r="X2663" t="s">
        <v>6292</v>
      </c>
      <c r="Y2663" t="s">
        <v>6293</v>
      </c>
      <c r="Z2663" t="s">
        <v>6294</v>
      </c>
      <c r="AC2663" t="s">
        <v>366</v>
      </c>
      <c r="AD2663" s="176">
        <v>1.2</v>
      </c>
      <c r="AE2663" s="177" t="s">
        <v>16954</v>
      </c>
    </row>
    <row r="2664" spans="1:31" x14ac:dyDescent="0.35">
      <c r="A2664" t="s">
        <v>566</v>
      </c>
      <c r="B2664">
        <v>1016</v>
      </c>
      <c r="C2664" t="s">
        <v>6287</v>
      </c>
      <c r="D2664">
        <v>51921</v>
      </c>
      <c r="E2664" t="s">
        <v>6287</v>
      </c>
      <c r="F2664" t="s">
        <v>3812</v>
      </c>
      <c r="H2664" s="174">
        <f t="shared" si="88"/>
        <v>1.2</v>
      </c>
      <c r="I2664">
        <v>1.4</v>
      </c>
      <c r="K2664" t="s">
        <v>404</v>
      </c>
      <c r="L2664" t="s">
        <v>4103</v>
      </c>
      <c r="M2664" t="s">
        <v>398</v>
      </c>
      <c r="N2664" t="s">
        <v>2042</v>
      </c>
      <c r="O2664">
        <v>2</v>
      </c>
      <c r="P2664" t="s">
        <v>306</v>
      </c>
      <c r="Q2664" s="164">
        <v>37995</v>
      </c>
      <c r="R2664" s="164">
        <v>38231</v>
      </c>
      <c r="S2664" s="164">
        <v>38231</v>
      </c>
      <c r="T2664" t="s">
        <v>6289</v>
      </c>
      <c r="V2664" t="s">
        <v>6290</v>
      </c>
      <c r="W2664" t="s">
        <v>6291</v>
      </c>
      <c r="X2664" t="s">
        <v>6292</v>
      </c>
      <c r="Y2664" t="s">
        <v>6293</v>
      </c>
      <c r="Z2664" t="s">
        <v>6295</v>
      </c>
      <c r="AC2664" t="s">
        <v>366</v>
      </c>
      <c r="AD2664" s="176">
        <v>1.2</v>
      </c>
      <c r="AE2664" s="177" t="s">
        <v>16954</v>
      </c>
    </row>
    <row r="2665" spans="1:31" x14ac:dyDescent="0.35">
      <c r="A2665" t="s">
        <v>317</v>
      </c>
      <c r="B2665">
        <v>1065</v>
      </c>
      <c r="C2665" t="s">
        <v>6296</v>
      </c>
      <c r="D2665">
        <v>51995</v>
      </c>
      <c r="E2665" t="s">
        <v>6296</v>
      </c>
      <c r="F2665" t="s">
        <v>3812</v>
      </c>
      <c r="H2665" s="174">
        <f t="shared" si="88"/>
        <v>1.2</v>
      </c>
      <c r="I2665">
        <v>2.2000000000000002</v>
      </c>
      <c r="K2665" t="s">
        <v>404</v>
      </c>
      <c r="L2665" t="s">
        <v>753</v>
      </c>
      <c r="M2665" t="s">
        <v>398</v>
      </c>
      <c r="N2665" t="s">
        <v>360</v>
      </c>
      <c r="O2665">
        <v>2</v>
      </c>
      <c r="P2665" t="s">
        <v>306</v>
      </c>
      <c r="Q2665" s="164">
        <v>30595</v>
      </c>
      <c r="R2665" s="164">
        <v>30477</v>
      </c>
      <c r="S2665" s="164">
        <v>40787</v>
      </c>
      <c r="T2665" t="s">
        <v>6297</v>
      </c>
      <c r="V2665" t="s">
        <v>6298</v>
      </c>
      <c r="W2665" t="s">
        <v>6299</v>
      </c>
      <c r="X2665" t="s">
        <v>6296</v>
      </c>
      <c r="Y2665" t="s">
        <v>6298</v>
      </c>
      <c r="Z2665" t="s">
        <v>6300</v>
      </c>
      <c r="AC2665" t="s">
        <v>366</v>
      </c>
      <c r="AD2665" s="176">
        <v>1.2</v>
      </c>
      <c r="AE2665" s="177" t="s">
        <v>16954</v>
      </c>
    </row>
    <row r="2666" spans="1:31" x14ac:dyDescent="0.35">
      <c r="A2666" t="s">
        <v>476</v>
      </c>
      <c r="B2666">
        <v>1234</v>
      </c>
      <c r="C2666" t="s">
        <v>6296</v>
      </c>
      <c r="D2666">
        <v>51995</v>
      </c>
      <c r="E2666" t="s">
        <v>6296</v>
      </c>
      <c r="F2666" t="s">
        <v>3812</v>
      </c>
      <c r="H2666" s="174">
        <f t="shared" si="88"/>
        <v>1.2</v>
      </c>
      <c r="I2666">
        <v>2.2000000000000002</v>
      </c>
      <c r="K2666" t="s">
        <v>296</v>
      </c>
      <c r="L2666" t="s">
        <v>410</v>
      </c>
      <c r="M2666" t="s">
        <v>398</v>
      </c>
      <c r="N2666" t="s">
        <v>360</v>
      </c>
      <c r="O2666">
        <v>2</v>
      </c>
      <c r="P2666" t="s">
        <v>306</v>
      </c>
      <c r="Q2666" s="164">
        <v>37658</v>
      </c>
      <c r="R2666" s="164">
        <v>37865</v>
      </c>
      <c r="T2666" t="s">
        <v>6297</v>
      </c>
      <c r="V2666" t="s">
        <v>6298</v>
      </c>
      <c r="W2666" t="s">
        <v>6299</v>
      </c>
      <c r="X2666" t="s">
        <v>6296</v>
      </c>
      <c r="Y2666" t="s">
        <v>6298</v>
      </c>
      <c r="Z2666" t="s">
        <v>6301</v>
      </c>
      <c r="AC2666" t="s">
        <v>366</v>
      </c>
      <c r="AD2666" s="176">
        <v>1.2</v>
      </c>
      <c r="AE2666" s="177" t="s">
        <v>16954</v>
      </c>
    </row>
    <row r="2667" spans="1:31" x14ac:dyDescent="0.35">
      <c r="A2667" t="s">
        <v>375</v>
      </c>
      <c r="B2667">
        <v>1123</v>
      </c>
      <c r="C2667" t="s">
        <v>6302</v>
      </c>
      <c r="D2667">
        <v>51995</v>
      </c>
      <c r="E2667" t="s">
        <v>6296</v>
      </c>
      <c r="F2667" t="s">
        <v>3812</v>
      </c>
      <c r="H2667" s="174">
        <f t="shared" si="88"/>
        <v>1.2</v>
      </c>
      <c r="I2667">
        <v>2.2000000000000002</v>
      </c>
      <c r="K2667" t="s">
        <v>404</v>
      </c>
      <c r="L2667" t="s">
        <v>753</v>
      </c>
      <c r="M2667" t="s">
        <v>398</v>
      </c>
      <c r="N2667" t="s">
        <v>360</v>
      </c>
      <c r="O2667">
        <v>2</v>
      </c>
      <c r="P2667" t="s">
        <v>1</v>
      </c>
      <c r="Q2667" s="164">
        <v>36900</v>
      </c>
      <c r="R2667" s="164">
        <v>37135</v>
      </c>
      <c r="S2667" s="164">
        <v>42979</v>
      </c>
      <c r="T2667" t="s">
        <v>6297</v>
      </c>
      <c r="V2667" t="s">
        <v>6298</v>
      </c>
      <c r="W2667" t="s">
        <v>6299</v>
      </c>
      <c r="X2667" t="s">
        <v>6296</v>
      </c>
      <c r="Y2667" t="s">
        <v>6298</v>
      </c>
      <c r="Z2667" t="s">
        <v>6303</v>
      </c>
      <c r="AC2667" t="s">
        <v>366</v>
      </c>
      <c r="AD2667" s="176">
        <v>1.2</v>
      </c>
      <c r="AE2667" s="177" t="s">
        <v>16954</v>
      </c>
    </row>
    <row r="2668" spans="1:31" x14ac:dyDescent="0.35">
      <c r="A2668" t="s">
        <v>403</v>
      </c>
      <c r="B2668">
        <v>1042</v>
      </c>
      <c r="C2668" t="s">
        <v>6296</v>
      </c>
      <c r="D2668">
        <v>51995</v>
      </c>
      <c r="E2668" t="s">
        <v>6296</v>
      </c>
      <c r="F2668" t="s">
        <v>3812</v>
      </c>
      <c r="H2668" s="174">
        <f t="shared" si="88"/>
        <v>1.2</v>
      </c>
      <c r="I2668">
        <v>2.2000000000000002</v>
      </c>
      <c r="K2668" t="s">
        <v>404</v>
      </c>
      <c r="L2668" t="s">
        <v>4103</v>
      </c>
      <c r="M2668" t="s">
        <v>398</v>
      </c>
      <c r="N2668" t="s">
        <v>360</v>
      </c>
      <c r="O2668">
        <v>2</v>
      </c>
      <c r="P2668" t="s">
        <v>306</v>
      </c>
      <c r="Q2668" t="s">
        <v>674</v>
      </c>
      <c r="R2668" s="164">
        <v>29735</v>
      </c>
      <c r="S2668" s="164">
        <v>40754</v>
      </c>
      <c r="T2668" t="s">
        <v>6297</v>
      </c>
      <c r="V2668" t="s">
        <v>6298</v>
      </c>
      <c r="W2668" t="s">
        <v>6299</v>
      </c>
      <c r="X2668" t="s">
        <v>6296</v>
      </c>
      <c r="Y2668" t="s">
        <v>6298</v>
      </c>
      <c r="Z2668" t="s">
        <v>6304</v>
      </c>
      <c r="AC2668" t="s">
        <v>366</v>
      </c>
      <c r="AD2668" s="176">
        <v>1.2</v>
      </c>
      <c r="AE2668" s="177" t="s">
        <v>16954</v>
      </c>
    </row>
    <row r="2669" spans="1:31" x14ac:dyDescent="0.35">
      <c r="A2669" t="s">
        <v>447</v>
      </c>
      <c r="B2669">
        <v>1035</v>
      </c>
      <c r="C2669" t="s">
        <v>6296</v>
      </c>
      <c r="D2669">
        <v>51995</v>
      </c>
      <c r="E2669" t="s">
        <v>6296</v>
      </c>
      <c r="F2669" t="s">
        <v>3812</v>
      </c>
      <c r="H2669" s="174">
        <f t="shared" si="88"/>
        <v>1.2</v>
      </c>
      <c r="I2669">
        <v>2.2000000000000002</v>
      </c>
      <c r="K2669" t="s">
        <v>404</v>
      </c>
      <c r="L2669" t="s">
        <v>410</v>
      </c>
      <c r="M2669" t="s">
        <v>398</v>
      </c>
      <c r="N2669" t="s">
        <v>360</v>
      </c>
      <c r="O2669">
        <v>2</v>
      </c>
      <c r="P2669" t="s">
        <v>306</v>
      </c>
      <c r="Q2669" s="164">
        <v>40917</v>
      </c>
      <c r="R2669" s="164">
        <v>41153</v>
      </c>
      <c r="S2669" s="164">
        <v>41153</v>
      </c>
      <c r="T2669" t="s">
        <v>6297</v>
      </c>
      <c r="V2669" t="s">
        <v>6298</v>
      </c>
      <c r="W2669" t="s">
        <v>6299</v>
      </c>
      <c r="X2669" t="s">
        <v>6296</v>
      </c>
      <c r="Y2669" t="s">
        <v>6298</v>
      </c>
      <c r="Z2669" t="s">
        <v>6305</v>
      </c>
      <c r="AC2669" t="s">
        <v>366</v>
      </c>
      <c r="AD2669" s="176">
        <v>1.2</v>
      </c>
      <c r="AE2669" s="177" t="s">
        <v>16954</v>
      </c>
    </row>
    <row r="2670" spans="1:31" x14ac:dyDescent="0.35">
      <c r="A2670" t="s">
        <v>314</v>
      </c>
      <c r="B2670">
        <v>1235</v>
      </c>
      <c r="C2670" t="s">
        <v>6296</v>
      </c>
      <c r="D2670">
        <v>51995</v>
      </c>
      <c r="E2670" t="s">
        <v>6296</v>
      </c>
      <c r="F2670" t="s">
        <v>3812</v>
      </c>
      <c r="H2670" s="174">
        <f t="shared" si="88"/>
        <v>1.2</v>
      </c>
      <c r="I2670">
        <v>2.2000000000000002</v>
      </c>
      <c r="K2670" t="s">
        <v>404</v>
      </c>
      <c r="L2670" t="s">
        <v>753</v>
      </c>
      <c r="M2670" t="s">
        <v>398</v>
      </c>
      <c r="N2670" t="s">
        <v>360</v>
      </c>
      <c r="O2670">
        <v>2</v>
      </c>
      <c r="P2670" t="s">
        <v>306</v>
      </c>
      <c r="Q2670" s="164">
        <v>37961</v>
      </c>
      <c r="R2670" s="164">
        <v>37865</v>
      </c>
      <c r="S2670" s="164">
        <v>45536</v>
      </c>
      <c r="T2670" t="s">
        <v>6297</v>
      </c>
      <c r="V2670" t="s">
        <v>6298</v>
      </c>
      <c r="W2670" t="s">
        <v>6299</v>
      </c>
      <c r="X2670" t="s">
        <v>6296</v>
      </c>
      <c r="Y2670" t="s">
        <v>6298</v>
      </c>
      <c r="Z2670" t="s">
        <v>6306</v>
      </c>
      <c r="AC2670" t="s">
        <v>366</v>
      </c>
      <c r="AD2670" s="176">
        <v>1.2</v>
      </c>
      <c r="AE2670" s="177" t="s">
        <v>16954</v>
      </c>
    </row>
    <row r="2671" spans="1:31" x14ac:dyDescent="0.35">
      <c r="A2671" t="s">
        <v>454</v>
      </c>
      <c r="B2671">
        <v>1370</v>
      </c>
      <c r="C2671" t="s">
        <v>6307</v>
      </c>
      <c r="D2671">
        <v>52001</v>
      </c>
      <c r="E2671" t="s">
        <v>6307</v>
      </c>
      <c r="F2671" t="s">
        <v>3812</v>
      </c>
      <c r="H2671">
        <v>1</v>
      </c>
      <c r="I2671">
        <v>1.9</v>
      </c>
      <c r="K2671" t="s">
        <v>296</v>
      </c>
      <c r="L2671" t="s">
        <v>753</v>
      </c>
      <c r="M2671" t="s">
        <v>398</v>
      </c>
      <c r="N2671" t="s">
        <v>360</v>
      </c>
      <c r="O2671">
        <v>2</v>
      </c>
      <c r="P2671" t="s">
        <v>306</v>
      </c>
      <c r="Q2671" t="s">
        <v>6147</v>
      </c>
      <c r="R2671" s="164">
        <v>38231</v>
      </c>
      <c r="T2671" t="s">
        <v>6308</v>
      </c>
      <c r="V2671" t="s">
        <v>6309</v>
      </c>
      <c r="W2671" t="s">
        <v>6310</v>
      </c>
      <c r="X2671" t="s">
        <v>6307</v>
      </c>
      <c r="Y2671" t="s">
        <v>6309</v>
      </c>
      <c r="Z2671" t="s">
        <v>6311</v>
      </c>
      <c r="AC2671" t="s">
        <v>366</v>
      </c>
      <c r="AD2671" s="176">
        <v>1</v>
      </c>
    </row>
    <row r="2672" spans="1:31" x14ac:dyDescent="0.35">
      <c r="A2672" t="s">
        <v>584</v>
      </c>
      <c r="B2672">
        <v>1247</v>
      </c>
      <c r="C2672" t="s">
        <v>6312</v>
      </c>
      <c r="D2672">
        <v>52002</v>
      </c>
      <c r="E2672" t="s">
        <v>6312</v>
      </c>
      <c r="F2672" t="s">
        <v>3812</v>
      </c>
      <c r="H2672">
        <v>1.8</v>
      </c>
      <c r="I2672">
        <v>2.1</v>
      </c>
      <c r="K2672" t="s">
        <v>296</v>
      </c>
      <c r="L2672" t="s">
        <v>753</v>
      </c>
      <c r="M2672" t="s">
        <v>398</v>
      </c>
      <c r="N2672" t="s">
        <v>2042</v>
      </c>
      <c r="O2672">
        <v>2</v>
      </c>
      <c r="P2672" t="s">
        <v>306</v>
      </c>
      <c r="Q2672" s="164">
        <v>36802</v>
      </c>
      <c r="R2672" s="164">
        <v>36770</v>
      </c>
      <c r="T2672" t="s">
        <v>6313</v>
      </c>
      <c r="V2672" t="s">
        <v>6314</v>
      </c>
      <c r="W2672" t="s">
        <v>6315</v>
      </c>
      <c r="X2672" t="s">
        <v>6316</v>
      </c>
      <c r="Y2672" t="s">
        <v>6314</v>
      </c>
      <c r="Z2672" t="s">
        <v>6317</v>
      </c>
      <c r="AC2672" t="s">
        <v>366</v>
      </c>
      <c r="AD2672" s="176">
        <v>1.8</v>
      </c>
    </row>
    <row r="2673" spans="1:30" x14ac:dyDescent="0.35">
      <c r="A2673" t="s">
        <v>454</v>
      </c>
      <c r="B2673">
        <v>1067</v>
      </c>
      <c r="C2673" t="s">
        <v>6318</v>
      </c>
      <c r="D2673">
        <v>52005</v>
      </c>
      <c r="E2673" t="s">
        <v>6318</v>
      </c>
      <c r="F2673" t="s">
        <v>3812</v>
      </c>
      <c r="H2673">
        <v>1.2</v>
      </c>
      <c r="I2673">
        <v>2.2000000000000002</v>
      </c>
      <c r="K2673" t="s">
        <v>296</v>
      </c>
      <c r="L2673" t="s">
        <v>753</v>
      </c>
      <c r="M2673" t="s">
        <v>398</v>
      </c>
      <c r="N2673" t="s">
        <v>360</v>
      </c>
      <c r="O2673">
        <v>2</v>
      </c>
      <c r="P2673" t="s">
        <v>306</v>
      </c>
      <c r="Q2673" t="s">
        <v>786</v>
      </c>
      <c r="R2673" s="164">
        <v>34392</v>
      </c>
      <c r="T2673" t="s">
        <v>6319</v>
      </c>
      <c r="V2673" t="s">
        <v>6320</v>
      </c>
      <c r="W2673" t="s">
        <v>6321</v>
      </c>
      <c r="X2673" t="s">
        <v>6322</v>
      </c>
      <c r="Y2673" t="s">
        <v>6323</v>
      </c>
      <c r="Z2673" t="s">
        <v>6324</v>
      </c>
      <c r="AC2673" t="s">
        <v>366</v>
      </c>
      <c r="AD2673" s="176">
        <v>1.2</v>
      </c>
    </row>
    <row r="2674" spans="1:30" x14ac:dyDescent="0.35">
      <c r="A2674" t="s">
        <v>454</v>
      </c>
      <c r="B2674">
        <v>1140</v>
      </c>
      <c r="C2674" t="s">
        <v>6318</v>
      </c>
      <c r="D2674">
        <v>52005</v>
      </c>
      <c r="E2674" t="s">
        <v>6318</v>
      </c>
      <c r="F2674" t="s">
        <v>3812</v>
      </c>
      <c r="H2674">
        <v>1.2</v>
      </c>
      <c r="I2674">
        <v>2.2000000000000002</v>
      </c>
      <c r="K2674" t="s">
        <v>295</v>
      </c>
      <c r="L2674" t="s">
        <v>753</v>
      </c>
      <c r="M2674" t="s">
        <v>398</v>
      </c>
      <c r="N2674" t="s">
        <v>360</v>
      </c>
      <c r="O2674">
        <v>2</v>
      </c>
      <c r="P2674" t="s">
        <v>1</v>
      </c>
      <c r="Q2674" s="164">
        <v>32882</v>
      </c>
      <c r="R2674" s="164">
        <v>33117</v>
      </c>
      <c r="S2674" s="164">
        <v>33117</v>
      </c>
      <c r="T2674" t="s">
        <v>6319</v>
      </c>
      <c r="V2674" t="s">
        <v>6320</v>
      </c>
      <c r="W2674" t="s">
        <v>6321</v>
      </c>
      <c r="X2674" t="s">
        <v>6322</v>
      </c>
      <c r="Y2674" t="s">
        <v>6323</v>
      </c>
      <c r="Z2674" t="s">
        <v>6325</v>
      </c>
      <c r="AC2674" t="s">
        <v>366</v>
      </c>
      <c r="AD2674" s="176">
        <v>1.2</v>
      </c>
    </row>
    <row r="2675" spans="1:30" x14ac:dyDescent="0.35">
      <c r="A2675" t="s">
        <v>317</v>
      </c>
      <c r="B2675">
        <v>1038</v>
      </c>
      <c r="C2675" t="s">
        <v>6318</v>
      </c>
      <c r="D2675">
        <v>52005</v>
      </c>
      <c r="E2675" t="s">
        <v>6318</v>
      </c>
      <c r="F2675" t="s">
        <v>3812</v>
      </c>
      <c r="H2675">
        <v>1.2</v>
      </c>
      <c r="I2675">
        <v>2.2000000000000002</v>
      </c>
      <c r="K2675" t="s">
        <v>404</v>
      </c>
      <c r="L2675" t="s">
        <v>753</v>
      </c>
      <c r="M2675" t="s">
        <v>398</v>
      </c>
      <c r="N2675" t="s">
        <v>360</v>
      </c>
      <c r="O2675">
        <v>2</v>
      </c>
      <c r="P2675" t="s">
        <v>306</v>
      </c>
      <c r="Q2675" s="164">
        <v>40851</v>
      </c>
      <c r="R2675" s="164">
        <v>40644</v>
      </c>
      <c r="S2675" s="164">
        <v>40787</v>
      </c>
      <c r="T2675" t="s">
        <v>6319</v>
      </c>
      <c r="V2675" t="s">
        <v>6320</v>
      </c>
      <c r="W2675" t="s">
        <v>6321</v>
      </c>
      <c r="X2675" t="s">
        <v>6322</v>
      </c>
      <c r="Y2675" t="s">
        <v>6323</v>
      </c>
      <c r="Z2675" t="s">
        <v>6326</v>
      </c>
      <c r="AC2675" t="s">
        <v>366</v>
      </c>
      <c r="AD2675" s="176">
        <v>1.2</v>
      </c>
    </row>
    <row r="2676" spans="1:30" x14ac:dyDescent="0.35">
      <c r="A2676" t="s">
        <v>324</v>
      </c>
      <c r="B2676">
        <v>1185</v>
      </c>
      <c r="C2676" t="s">
        <v>6318</v>
      </c>
      <c r="D2676">
        <v>52005</v>
      </c>
      <c r="E2676" t="s">
        <v>6318</v>
      </c>
      <c r="F2676" t="s">
        <v>3812</v>
      </c>
      <c r="H2676">
        <v>1.2</v>
      </c>
      <c r="I2676">
        <v>2.2000000000000002</v>
      </c>
      <c r="K2676" t="s">
        <v>0</v>
      </c>
      <c r="L2676" t="s">
        <v>753</v>
      </c>
      <c r="M2676" t="s">
        <v>398</v>
      </c>
      <c r="N2676" t="s">
        <v>360</v>
      </c>
      <c r="O2676">
        <v>2</v>
      </c>
      <c r="P2676" t="s">
        <v>306</v>
      </c>
      <c r="Q2676" t="s">
        <v>981</v>
      </c>
      <c r="R2676" s="164">
        <v>38961</v>
      </c>
      <c r="T2676" t="s">
        <v>6319</v>
      </c>
      <c r="V2676" t="s">
        <v>6320</v>
      </c>
      <c r="W2676" t="s">
        <v>6321</v>
      </c>
      <c r="X2676" t="s">
        <v>6322</v>
      </c>
      <c r="Y2676" t="s">
        <v>6323</v>
      </c>
      <c r="Z2676" t="s">
        <v>6327</v>
      </c>
      <c r="AC2676" t="s">
        <v>366</v>
      </c>
      <c r="AD2676" s="176">
        <v>1.2</v>
      </c>
    </row>
    <row r="2677" spans="1:30" x14ac:dyDescent="0.35">
      <c r="A2677" t="s">
        <v>309</v>
      </c>
      <c r="B2677">
        <v>1029</v>
      </c>
      <c r="C2677" t="s">
        <v>6318</v>
      </c>
      <c r="D2677">
        <v>52005</v>
      </c>
      <c r="E2677" t="s">
        <v>6318</v>
      </c>
      <c r="F2677" t="s">
        <v>3812</v>
      </c>
      <c r="H2677">
        <v>1.2</v>
      </c>
      <c r="I2677">
        <v>2.2000000000000002</v>
      </c>
      <c r="K2677" t="s">
        <v>404</v>
      </c>
      <c r="L2677" t="s">
        <v>410</v>
      </c>
      <c r="M2677" t="s">
        <v>398</v>
      </c>
      <c r="N2677" t="s">
        <v>360</v>
      </c>
      <c r="O2677">
        <v>2</v>
      </c>
      <c r="P2677" t="s">
        <v>306</v>
      </c>
      <c r="Q2677" t="s">
        <v>786</v>
      </c>
      <c r="R2677" s="164">
        <v>34392</v>
      </c>
      <c r="S2677" s="164">
        <v>44440</v>
      </c>
      <c r="T2677" t="s">
        <v>6319</v>
      </c>
      <c r="V2677" t="s">
        <v>6320</v>
      </c>
      <c r="W2677" t="s">
        <v>6321</v>
      </c>
      <c r="X2677" t="s">
        <v>6322</v>
      </c>
      <c r="Y2677" t="s">
        <v>6323</v>
      </c>
      <c r="Z2677" t="s">
        <v>6328</v>
      </c>
      <c r="AC2677" t="s">
        <v>366</v>
      </c>
      <c r="AD2677" s="176">
        <v>1.2</v>
      </c>
    </row>
    <row r="2678" spans="1:30" x14ac:dyDescent="0.35">
      <c r="A2678" t="s">
        <v>482</v>
      </c>
      <c r="B2678">
        <v>1031</v>
      </c>
      <c r="C2678" t="s">
        <v>6329</v>
      </c>
      <c r="D2678">
        <v>52005</v>
      </c>
      <c r="E2678" t="s">
        <v>6318</v>
      </c>
      <c r="F2678" t="s">
        <v>3812</v>
      </c>
      <c r="H2678">
        <v>1.2</v>
      </c>
      <c r="I2678">
        <v>2.2000000000000002</v>
      </c>
      <c r="K2678" t="s">
        <v>404</v>
      </c>
      <c r="L2678" t="s">
        <v>410</v>
      </c>
      <c r="M2678" t="s">
        <v>398</v>
      </c>
      <c r="N2678" t="s">
        <v>360</v>
      </c>
      <c r="O2678">
        <v>2</v>
      </c>
      <c r="P2678" t="s">
        <v>306</v>
      </c>
      <c r="Q2678" s="164">
        <v>35804</v>
      </c>
      <c r="R2678" s="164">
        <v>36039</v>
      </c>
      <c r="S2678" s="164">
        <v>36039</v>
      </c>
      <c r="T2678" t="s">
        <v>6319</v>
      </c>
      <c r="V2678" t="s">
        <v>6320</v>
      </c>
      <c r="W2678" t="s">
        <v>6321</v>
      </c>
      <c r="X2678" t="s">
        <v>6322</v>
      </c>
      <c r="Y2678" t="s">
        <v>6323</v>
      </c>
      <c r="Z2678" t="s">
        <v>6330</v>
      </c>
      <c r="AC2678" t="s">
        <v>366</v>
      </c>
      <c r="AD2678" s="176">
        <v>1.2</v>
      </c>
    </row>
    <row r="2679" spans="1:30" x14ac:dyDescent="0.35">
      <c r="A2679" t="s">
        <v>375</v>
      </c>
      <c r="B2679">
        <v>1124</v>
      </c>
      <c r="C2679" t="s">
        <v>6331</v>
      </c>
      <c r="D2679">
        <v>52005</v>
      </c>
      <c r="E2679" t="s">
        <v>6318</v>
      </c>
      <c r="F2679" t="s">
        <v>3812</v>
      </c>
      <c r="H2679">
        <v>1.2</v>
      </c>
      <c r="I2679">
        <v>2.2000000000000002</v>
      </c>
      <c r="K2679" t="s">
        <v>404</v>
      </c>
      <c r="L2679" t="s">
        <v>753</v>
      </c>
      <c r="M2679" t="s">
        <v>398</v>
      </c>
      <c r="N2679" t="s">
        <v>360</v>
      </c>
      <c r="O2679">
        <v>2</v>
      </c>
      <c r="P2679" t="s">
        <v>1</v>
      </c>
      <c r="Q2679" s="164">
        <v>36900</v>
      </c>
      <c r="R2679" s="164">
        <v>37135</v>
      </c>
      <c r="S2679" s="164">
        <v>42979</v>
      </c>
      <c r="T2679" t="s">
        <v>6319</v>
      </c>
      <c r="V2679" t="s">
        <v>6320</v>
      </c>
      <c r="W2679" t="s">
        <v>6321</v>
      </c>
      <c r="X2679" t="s">
        <v>6322</v>
      </c>
      <c r="Y2679" t="s">
        <v>6323</v>
      </c>
      <c r="Z2679" t="s">
        <v>6332</v>
      </c>
      <c r="AC2679" t="s">
        <v>366</v>
      </c>
      <c r="AD2679" s="176">
        <v>1.2</v>
      </c>
    </row>
    <row r="2680" spans="1:30" x14ac:dyDescent="0.35">
      <c r="A2680" t="s">
        <v>375</v>
      </c>
      <c r="B2680">
        <v>1209</v>
      </c>
      <c r="C2680" t="s">
        <v>6333</v>
      </c>
      <c r="D2680">
        <v>52005</v>
      </c>
      <c r="E2680" t="s">
        <v>6318</v>
      </c>
      <c r="F2680" t="s">
        <v>3812</v>
      </c>
      <c r="G2680" s="163">
        <v>3384</v>
      </c>
      <c r="H2680">
        <v>1.2</v>
      </c>
      <c r="I2680">
        <v>2.2000000000000002</v>
      </c>
      <c r="J2680" t="s">
        <v>1</v>
      </c>
      <c r="K2680" t="s">
        <v>296</v>
      </c>
      <c r="L2680" t="s">
        <v>753</v>
      </c>
      <c r="M2680" t="s">
        <v>398</v>
      </c>
      <c r="N2680" t="s">
        <v>360</v>
      </c>
      <c r="O2680">
        <v>2</v>
      </c>
      <c r="P2680" t="s">
        <v>1</v>
      </c>
      <c r="Q2680" t="s">
        <v>6334</v>
      </c>
      <c r="R2680" s="164">
        <v>44075</v>
      </c>
      <c r="T2680" t="s">
        <v>6319</v>
      </c>
      <c r="V2680" t="s">
        <v>6320</v>
      </c>
      <c r="W2680" t="s">
        <v>6321</v>
      </c>
      <c r="X2680" t="s">
        <v>6322</v>
      </c>
      <c r="Y2680" t="s">
        <v>6323</v>
      </c>
      <c r="Z2680" t="s">
        <v>6335</v>
      </c>
      <c r="AA2680" t="s">
        <v>1</v>
      </c>
      <c r="AB2680" s="164">
        <v>43796</v>
      </c>
      <c r="AC2680" t="s">
        <v>366</v>
      </c>
      <c r="AD2680" s="176">
        <v>1.2</v>
      </c>
    </row>
    <row r="2681" spans="1:30" x14ac:dyDescent="0.35">
      <c r="A2681" t="s">
        <v>403</v>
      </c>
      <c r="B2681">
        <v>1027</v>
      </c>
      <c r="C2681" t="s">
        <v>6318</v>
      </c>
      <c r="D2681">
        <v>52005</v>
      </c>
      <c r="E2681" t="s">
        <v>6318</v>
      </c>
      <c r="F2681" t="s">
        <v>3812</v>
      </c>
      <c r="H2681">
        <v>1.2</v>
      </c>
      <c r="I2681">
        <v>2.2000000000000002</v>
      </c>
      <c r="K2681" t="s">
        <v>404</v>
      </c>
      <c r="L2681" t="s">
        <v>410</v>
      </c>
      <c r="M2681" t="s">
        <v>398</v>
      </c>
      <c r="N2681" t="s">
        <v>360</v>
      </c>
      <c r="O2681">
        <v>2</v>
      </c>
      <c r="P2681" t="s">
        <v>306</v>
      </c>
      <c r="Q2681" t="s">
        <v>6336</v>
      </c>
      <c r="R2681" s="164">
        <v>40724</v>
      </c>
      <c r="S2681" s="164">
        <v>40724</v>
      </c>
      <c r="T2681" t="s">
        <v>6319</v>
      </c>
      <c r="V2681" t="s">
        <v>6320</v>
      </c>
      <c r="W2681" t="s">
        <v>6321</v>
      </c>
      <c r="X2681" t="s">
        <v>6322</v>
      </c>
      <c r="Y2681" t="s">
        <v>6323</v>
      </c>
      <c r="Z2681" t="s">
        <v>6337</v>
      </c>
      <c r="AC2681" t="s">
        <v>366</v>
      </c>
      <c r="AD2681" s="176">
        <v>1.2</v>
      </c>
    </row>
    <row r="2682" spans="1:30" x14ac:dyDescent="0.35">
      <c r="A2682" t="s">
        <v>499</v>
      </c>
      <c r="B2682">
        <v>1195</v>
      </c>
      <c r="C2682" t="s">
        <v>6318</v>
      </c>
      <c r="D2682">
        <v>52005</v>
      </c>
      <c r="E2682" t="s">
        <v>6318</v>
      </c>
      <c r="F2682" t="s">
        <v>3812</v>
      </c>
      <c r="H2682">
        <v>1.2</v>
      </c>
      <c r="I2682">
        <v>2.2000000000000002</v>
      </c>
      <c r="K2682" t="s">
        <v>0</v>
      </c>
      <c r="L2682" t="s">
        <v>753</v>
      </c>
      <c r="M2682" t="s">
        <v>398</v>
      </c>
      <c r="N2682" t="s">
        <v>360</v>
      </c>
      <c r="O2682">
        <v>2</v>
      </c>
      <c r="P2682" t="s">
        <v>306</v>
      </c>
      <c r="Q2682" s="164">
        <v>39391</v>
      </c>
      <c r="R2682" s="164">
        <v>39326</v>
      </c>
      <c r="T2682" t="s">
        <v>6319</v>
      </c>
      <c r="V2682" t="s">
        <v>6320</v>
      </c>
      <c r="W2682" t="s">
        <v>6321</v>
      </c>
      <c r="X2682" t="s">
        <v>6322</v>
      </c>
      <c r="Y2682" t="s">
        <v>6323</v>
      </c>
      <c r="Z2682" t="s">
        <v>6338</v>
      </c>
      <c r="AC2682" t="s">
        <v>366</v>
      </c>
      <c r="AD2682" s="176">
        <v>1.2</v>
      </c>
    </row>
    <row r="2683" spans="1:30" x14ac:dyDescent="0.35">
      <c r="A2683" t="s">
        <v>305</v>
      </c>
      <c r="B2683">
        <v>1027</v>
      </c>
      <c r="C2683" t="s">
        <v>6339</v>
      </c>
      <c r="D2683">
        <v>52006</v>
      </c>
      <c r="E2683" t="s">
        <v>6339</v>
      </c>
      <c r="F2683" t="s">
        <v>3812</v>
      </c>
      <c r="H2683">
        <v>1.2</v>
      </c>
      <c r="I2683">
        <v>2.2000000000000002</v>
      </c>
      <c r="K2683" t="s">
        <v>404</v>
      </c>
      <c r="L2683" t="s">
        <v>753</v>
      </c>
      <c r="M2683" t="s">
        <v>398</v>
      </c>
      <c r="N2683" t="s">
        <v>360</v>
      </c>
      <c r="O2683">
        <v>2</v>
      </c>
      <c r="P2683" t="s">
        <v>306</v>
      </c>
      <c r="Q2683" t="s">
        <v>3389</v>
      </c>
      <c r="R2683" s="164">
        <v>41029</v>
      </c>
      <c r="S2683" s="164">
        <v>45536</v>
      </c>
      <c r="T2683" t="s">
        <v>6340</v>
      </c>
      <c r="V2683" t="s">
        <v>6341</v>
      </c>
      <c r="W2683" t="s">
        <v>6342</v>
      </c>
      <c r="X2683" t="s">
        <v>6339</v>
      </c>
      <c r="Y2683" t="s">
        <v>6341</v>
      </c>
      <c r="Z2683" t="s">
        <v>6343</v>
      </c>
      <c r="AC2683" t="s">
        <v>366</v>
      </c>
      <c r="AD2683" s="176">
        <v>1.2</v>
      </c>
    </row>
    <row r="2684" spans="1:30" x14ac:dyDescent="0.35">
      <c r="A2684" t="s">
        <v>324</v>
      </c>
      <c r="B2684">
        <v>1184</v>
      </c>
      <c r="C2684" t="s">
        <v>6296</v>
      </c>
      <c r="D2684">
        <v>52006</v>
      </c>
      <c r="E2684" t="s">
        <v>6339</v>
      </c>
      <c r="F2684" t="s">
        <v>3812</v>
      </c>
      <c r="H2684">
        <v>1.2</v>
      </c>
      <c r="I2684">
        <v>2.2000000000000002</v>
      </c>
      <c r="K2684" t="s">
        <v>296</v>
      </c>
      <c r="L2684" t="s">
        <v>753</v>
      </c>
      <c r="M2684" t="s">
        <v>398</v>
      </c>
      <c r="N2684" t="s">
        <v>360</v>
      </c>
      <c r="O2684">
        <v>2</v>
      </c>
      <c r="P2684" t="s">
        <v>306</v>
      </c>
      <c r="Q2684" s="164">
        <v>38726</v>
      </c>
      <c r="R2684" s="164">
        <v>38961</v>
      </c>
      <c r="T2684" t="s">
        <v>6340</v>
      </c>
      <c r="V2684" t="s">
        <v>6341</v>
      </c>
      <c r="W2684" t="s">
        <v>6342</v>
      </c>
      <c r="X2684" t="s">
        <v>6339</v>
      </c>
      <c r="Y2684" t="s">
        <v>6341</v>
      </c>
      <c r="Z2684" t="s">
        <v>6344</v>
      </c>
      <c r="AC2684" t="s">
        <v>366</v>
      </c>
      <c r="AD2684" s="176">
        <v>1.2</v>
      </c>
    </row>
    <row r="2685" spans="1:30" x14ac:dyDescent="0.35">
      <c r="A2685" t="s">
        <v>309</v>
      </c>
      <c r="B2685">
        <v>1228</v>
      </c>
      <c r="C2685" t="s">
        <v>6345</v>
      </c>
      <c r="D2685">
        <v>52006</v>
      </c>
      <c r="E2685" t="s">
        <v>6339</v>
      </c>
      <c r="F2685" t="s">
        <v>3812</v>
      </c>
      <c r="H2685">
        <v>1.2</v>
      </c>
      <c r="I2685">
        <v>2.2000000000000002</v>
      </c>
      <c r="K2685" t="s">
        <v>296</v>
      </c>
      <c r="L2685" t="s">
        <v>753</v>
      </c>
      <c r="M2685" t="s">
        <v>398</v>
      </c>
      <c r="N2685" t="s">
        <v>360</v>
      </c>
      <c r="O2685">
        <v>2</v>
      </c>
      <c r="P2685" t="s">
        <v>306</v>
      </c>
      <c r="Q2685" t="s">
        <v>1665</v>
      </c>
      <c r="R2685" s="164">
        <v>41883</v>
      </c>
      <c r="T2685" t="s">
        <v>6340</v>
      </c>
      <c r="V2685" t="s">
        <v>6341</v>
      </c>
      <c r="W2685" t="s">
        <v>6342</v>
      </c>
      <c r="X2685" t="s">
        <v>6339</v>
      </c>
      <c r="Y2685" t="s">
        <v>6341</v>
      </c>
      <c r="Z2685" t="s">
        <v>6346</v>
      </c>
      <c r="AC2685" t="s">
        <v>366</v>
      </c>
      <c r="AD2685" s="176">
        <v>1.2</v>
      </c>
    </row>
    <row r="2686" spans="1:30" x14ac:dyDescent="0.35">
      <c r="A2686" t="s">
        <v>476</v>
      </c>
      <c r="B2686">
        <v>1047</v>
      </c>
      <c r="C2686" t="s">
        <v>6339</v>
      </c>
      <c r="D2686">
        <v>52006</v>
      </c>
      <c r="E2686" t="s">
        <v>6339</v>
      </c>
      <c r="F2686" t="s">
        <v>3812</v>
      </c>
      <c r="H2686">
        <v>1.2</v>
      </c>
      <c r="I2686">
        <v>2.2000000000000002</v>
      </c>
      <c r="K2686" t="s">
        <v>296</v>
      </c>
      <c r="L2686" t="s">
        <v>753</v>
      </c>
      <c r="M2686" t="s">
        <v>398</v>
      </c>
      <c r="N2686" t="s">
        <v>360</v>
      </c>
      <c r="O2686">
        <v>2</v>
      </c>
      <c r="P2686" t="s">
        <v>306</v>
      </c>
      <c r="Q2686" t="s">
        <v>1701</v>
      </c>
      <c r="R2686" s="164">
        <v>35299</v>
      </c>
      <c r="T2686" t="s">
        <v>6340</v>
      </c>
      <c r="V2686" t="s">
        <v>6341</v>
      </c>
      <c r="W2686" t="s">
        <v>6342</v>
      </c>
      <c r="X2686" t="s">
        <v>6339</v>
      </c>
      <c r="Y2686" t="s">
        <v>6341</v>
      </c>
      <c r="Z2686" t="s">
        <v>6347</v>
      </c>
      <c r="AC2686" t="s">
        <v>366</v>
      </c>
      <c r="AD2686" s="176">
        <v>1.2</v>
      </c>
    </row>
    <row r="2687" spans="1:30" x14ac:dyDescent="0.35">
      <c r="A2687" t="s">
        <v>476</v>
      </c>
      <c r="B2687">
        <v>1391</v>
      </c>
      <c r="C2687" t="s">
        <v>6348</v>
      </c>
      <c r="D2687">
        <v>52006</v>
      </c>
      <c r="E2687" t="s">
        <v>6339</v>
      </c>
      <c r="F2687" t="s">
        <v>3812</v>
      </c>
      <c r="G2687" s="163">
        <v>4362.46</v>
      </c>
      <c r="H2687">
        <v>1.2</v>
      </c>
      <c r="I2687">
        <v>2.2000000000000002</v>
      </c>
      <c r="J2687" t="s">
        <v>295</v>
      </c>
      <c r="K2687" t="s">
        <v>296</v>
      </c>
      <c r="L2687" t="s">
        <v>753</v>
      </c>
      <c r="M2687" t="s">
        <v>398</v>
      </c>
      <c r="N2687" t="s">
        <v>360</v>
      </c>
      <c r="O2687">
        <v>2</v>
      </c>
      <c r="P2687" t="s">
        <v>306</v>
      </c>
      <c r="Q2687" t="s">
        <v>6349</v>
      </c>
      <c r="R2687" s="164">
        <v>45170</v>
      </c>
      <c r="T2687" t="s">
        <v>6340</v>
      </c>
      <c r="V2687" t="s">
        <v>6341</v>
      </c>
      <c r="W2687" t="s">
        <v>6342</v>
      </c>
      <c r="X2687" t="s">
        <v>6339</v>
      </c>
      <c r="Y2687" t="s">
        <v>6341</v>
      </c>
      <c r="Z2687" t="s">
        <v>6350</v>
      </c>
      <c r="AA2687" t="s">
        <v>1</v>
      </c>
      <c r="AB2687" s="164">
        <v>44923</v>
      </c>
      <c r="AC2687" t="s">
        <v>366</v>
      </c>
      <c r="AD2687" s="176">
        <v>1.2</v>
      </c>
    </row>
    <row r="2688" spans="1:30" x14ac:dyDescent="0.35">
      <c r="A2688" t="s">
        <v>375</v>
      </c>
      <c r="B2688">
        <v>1024</v>
      </c>
      <c r="C2688" t="s">
        <v>6341</v>
      </c>
      <c r="D2688">
        <v>52006</v>
      </c>
      <c r="E2688" t="s">
        <v>6339</v>
      </c>
      <c r="F2688" t="s">
        <v>3812</v>
      </c>
      <c r="H2688">
        <v>1.2</v>
      </c>
      <c r="I2688">
        <v>2.2000000000000002</v>
      </c>
      <c r="K2688" t="s">
        <v>296</v>
      </c>
      <c r="L2688" t="s">
        <v>753</v>
      </c>
      <c r="M2688" t="s">
        <v>398</v>
      </c>
      <c r="N2688" t="s">
        <v>360</v>
      </c>
      <c r="O2688">
        <v>2</v>
      </c>
      <c r="P2688" t="s">
        <v>1</v>
      </c>
      <c r="Q2688" s="164">
        <v>32882</v>
      </c>
      <c r="R2688" s="164">
        <v>33117</v>
      </c>
      <c r="T2688" t="s">
        <v>6340</v>
      </c>
      <c r="V2688" t="s">
        <v>6341</v>
      </c>
      <c r="W2688" t="s">
        <v>6342</v>
      </c>
      <c r="X2688" t="s">
        <v>6339</v>
      </c>
      <c r="Y2688" t="s">
        <v>6341</v>
      </c>
      <c r="Z2688" t="s">
        <v>6351</v>
      </c>
      <c r="AA2688" t="s">
        <v>1</v>
      </c>
      <c r="AC2688" t="s">
        <v>366</v>
      </c>
      <c r="AD2688" s="176">
        <v>1.2</v>
      </c>
    </row>
    <row r="2689" spans="1:31" x14ac:dyDescent="0.35">
      <c r="A2689" t="s">
        <v>403</v>
      </c>
      <c r="B2689">
        <v>1185</v>
      </c>
      <c r="C2689" t="s">
        <v>6352</v>
      </c>
      <c r="D2689">
        <v>52006</v>
      </c>
      <c r="E2689" t="s">
        <v>6339</v>
      </c>
      <c r="F2689" t="s">
        <v>3812</v>
      </c>
      <c r="G2689" s="163">
        <v>2722.08</v>
      </c>
      <c r="H2689">
        <v>1.2</v>
      </c>
      <c r="I2689">
        <v>2.2000000000000002</v>
      </c>
      <c r="J2689" t="s">
        <v>1</v>
      </c>
      <c r="K2689" t="s">
        <v>296</v>
      </c>
      <c r="L2689" t="s">
        <v>753</v>
      </c>
      <c r="M2689" t="s">
        <v>398</v>
      </c>
      <c r="N2689" t="s">
        <v>360</v>
      </c>
      <c r="O2689">
        <v>2</v>
      </c>
      <c r="P2689" t="s">
        <v>306</v>
      </c>
      <c r="Q2689" t="s">
        <v>6198</v>
      </c>
      <c r="R2689" s="164">
        <v>44440</v>
      </c>
      <c r="T2689" t="s">
        <v>6340</v>
      </c>
      <c r="V2689" t="s">
        <v>6341</v>
      </c>
      <c r="W2689" t="s">
        <v>6342</v>
      </c>
      <c r="X2689" t="s">
        <v>6339</v>
      </c>
      <c r="Y2689" t="s">
        <v>6341</v>
      </c>
      <c r="Z2689" t="s">
        <v>6353</v>
      </c>
      <c r="AA2689" t="s">
        <v>1</v>
      </c>
      <c r="AB2689" s="164">
        <v>44295</v>
      </c>
      <c r="AC2689" t="s">
        <v>366</v>
      </c>
      <c r="AD2689" s="176">
        <v>1.2</v>
      </c>
    </row>
    <row r="2690" spans="1:31" x14ac:dyDescent="0.35">
      <c r="A2690" t="s">
        <v>494</v>
      </c>
      <c r="B2690">
        <v>1038</v>
      </c>
      <c r="C2690" t="s">
        <v>6318</v>
      </c>
      <c r="D2690">
        <v>52006</v>
      </c>
      <c r="E2690" t="s">
        <v>6339</v>
      </c>
      <c r="F2690" t="s">
        <v>3812</v>
      </c>
      <c r="H2690">
        <v>1.2</v>
      </c>
      <c r="I2690">
        <v>2.2000000000000002</v>
      </c>
      <c r="K2690" t="s">
        <v>296</v>
      </c>
      <c r="L2690" t="s">
        <v>753</v>
      </c>
      <c r="M2690" t="s">
        <v>398</v>
      </c>
      <c r="N2690" t="s">
        <v>360</v>
      </c>
      <c r="O2690">
        <v>2</v>
      </c>
      <c r="P2690" t="s">
        <v>306</v>
      </c>
      <c r="Q2690" s="164">
        <v>40580</v>
      </c>
      <c r="R2690" s="164">
        <v>40696</v>
      </c>
      <c r="T2690" t="s">
        <v>6340</v>
      </c>
      <c r="V2690" t="s">
        <v>6341</v>
      </c>
      <c r="W2690" t="s">
        <v>6342</v>
      </c>
      <c r="X2690" t="s">
        <v>6339</v>
      </c>
      <c r="Y2690" t="s">
        <v>6341</v>
      </c>
      <c r="Z2690" t="s">
        <v>6354</v>
      </c>
      <c r="AC2690" t="s">
        <v>366</v>
      </c>
      <c r="AD2690" s="176">
        <v>1.2</v>
      </c>
    </row>
    <row r="2691" spans="1:31" x14ac:dyDescent="0.35">
      <c r="A2691" t="s">
        <v>314</v>
      </c>
      <c r="B2691">
        <v>1323</v>
      </c>
      <c r="C2691" t="s">
        <v>6339</v>
      </c>
      <c r="D2691">
        <v>52006</v>
      </c>
      <c r="E2691" t="s">
        <v>6339</v>
      </c>
      <c r="F2691" t="s">
        <v>3812</v>
      </c>
      <c r="G2691" s="163">
        <v>4712</v>
      </c>
      <c r="H2691">
        <v>1.2</v>
      </c>
      <c r="I2691">
        <v>2.2000000000000002</v>
      </c>
      <c r="J2691" t="s">
        <v>295</v>
      </c>
      <c r="K2691" t="s">
        <v>296</v>
      </c>
      <c r="L2691" t="s">
        <v>753</v>
      </c>
      <c r="M2691" t="s">
        <v>398</v>
      </c>
      <c r="N2691" t="s">
        <v>360</v>
      </c>
      <c r="O2691">
        <v>2</v>
      </c>
      <c r="P2691" t="s">
        <v>306</v>
      </c>
      <c r="Q2691" t="s">
        <v>3039</v>
      </c>
      <c r="R2691" s="164">
        <v>42979</v>
      </c>
      <c r="T2691" t="s">
        <v>6340</v>
      </c>
      <c r="V2691" t="s">
        <v>6341</v>
      </c>
      <c r="W2691" t="s">
        <v>6342</v>
      </c>
      <c r="X2691" t="s">
        <v>6339</v>
      </c>
      <c r="Y2691" t="s">
        <v>6341</v>
      </c>
      <c r="Z2691" t="s">
        <v>6355</v>
      </c>
      <c r="AA2691" t="s">
        <v>1</v>
      </c>
      <c r="AB2691" s="164">
        <v>42965</v>
      </c>
      <c r="AC2691" t="s">
        <v>366</v>
      </c>
      <c r="AD2691" s="176">
        <v>1.2</v>
      </c>
    </row>
    <row r="2692" spans="1:31" x14ac:dyDescent="0.35">
      <c r="A2692" t="s">
        <v>711</v>
      </c>
      <c r="B2692">
        <v>1042</v>
      </c>
      <c r="C2692" t="s">
        <v>6318</v>
      </c>
      <c r="D2692">
        <v>52006</v>
      </c>
      <c r="E2692" t="s">
        <v>6339</v>
      </c>
      <c r="F2692" t="s">
        <v>3812</v>
      </c>
      <c r="H2692">
        <v>1.2</v>
      </c>
      <c r="I2692">
        <v>2.2000000000000002</v>
      </c>
      <c r="K2692" t="s">
        <v>0</v>
      </c>
      <c r="L2692" t="s">
        <v>753</v>
      </c>
      <c r="M2692" t="s">
        <v>398</v>
      </c>
      <c r="N2692" t="s">
        <v>360</v>
      </c>
      <c r="O2692">
        <v>2</v>
      </c>
      <c r="P2692" t="s">
        <v>306</v>
      </c>
      <c r="Q2692" t="s">
        <v>6356</v>
      </c>
      <c r="R2692" s="164">
        <v>41813</v>
      </c>
      <c r="T2692" t="s">
        <v>6340</v>
      </c>
      <c r="V2692" t="s">
        <v>6341</v>
      </c>
      <c r="W2692" t="s">
        <v>6342</v>
      </c>
      <c r="X2692" t="s">
        <v>6339</v>
      </c>
      <c r="Y2692" t="s">
        <v>6341</v>
      </c>
      <c r="Z2692" t="s">
        <v>6357</v>
      </c>
      <c r="AC2692" t="s">
        <v>366</v>
      </c>
      <c r="AD2692" s="176">
        <v>1.2</v>
      </c>
    </row>
    <row r="2693" spans="1:31" x14ac:dyDescent="0.35">
      <c r="A2693" t="s">
        <v>711</v>
      </c>
      <c r="B2693">
        <v>1216</v>
      </c>
      <c r="C2693" t="s">
        <v>6339</v>
      </c>
      <c r="D2693">
        <v>52006</v>
      </c>
      <c r="E2693" t="s">
        <v>6339</v>
      </c>
      <c r="F2693" t="s">
        <v>3812</v>
      </c>
      <c r="H2693">
        <v>1.2</v>
      </c>
      <c r="I2693">
        <v>2.2000000000000002</v>
      </c>
      <c r="K2693" t="s">
        <v>296</v>
      </c>
      <c r="L2693" t="s">
        <v>4103</v>
      </c>
      <c r="M2693" t="s">
        <v>398</v>
      </c>
      <c r="N2693" t="s">
        <v>360</v>
      </c>
      <c r="O2693">
        <v>2</v>
      </c>
      <c r="P2693" t="s">
        <v>306</v>
      </c>
      <c r="Q2693" s="164">
        <v>38726</v>
      </c>
      <c r="R2693" s="164">
        <v>38961</v>
      </c>
      <c r="T2693" t="s">
        <v>6340</v>
      </c>
      <c r="V2693" t="s">
        <v>6341</v>
      </c>
      <c r="W2693" t="s">
        <v>6342</v>
      </c>
      <c r="X2693" t="s">
        <v>6339</v>
      </c>
      <c r="Y2693" t="s">
        <v>6341</v>
      </c>
      <c r="Z2693" t="s">
        <v>6358</v>
      </c>
      <c r="AA2693" t="s">
        <v>1</v>
      </c>
      <c r="AC2693" t="s">
        <v>366</v>
      </c>
      <c r="AD2693" s="176">
        <v>1.2</v>
      </c>
    </row>
    <row r="2694" spans="1:31" x14ac:dyDescent="0.35">
      <c r="A2694" t="s">
        <v>438</v>
      </c>
      <c r="B2694">
        <v>1132</v>
      </c>
      <c r="C2694" t="s">
        <v>6359</v>
      </c>
      <c r="D2694">
        <v>52006</v>
      </c>
      <c r="E2694" t="s">
        <v>6339</v>
      </c>
      <c r="F2694" t="s">
        <v>3812</v>
      </c>
      <c r="H2694">
        <v>1.2</v>
      </c>
      <c r="I2694">
        <v>2.2000000000000002</v>
      </c>
      <c r="K2694" t="s">
        <v>296</v>
      </c>
      <c r="L2694" t="s">
        <v>753</v>
      </c>
      <c r="M2694" t="s">
        <v>398</v>
      </c>
      <c r="N2694" t="s">
        <v>360</v>
      </c>
      <c r="O2694">
        <v>2</v>
      </c>
      <c r="P2694" t="s">
        <v>306</v>
      </c>
      <c r="Q2694" s="164">
        <v>35073</v>
      </c>
      <c r="R2694" s="164">
        <v>35309</v>
      </c>
      <c r="T2694" t="s">
        <v>6340</v>
      </c>
      <c r="V2694" t="s">
        <v>6341</v>
      </c>
      <c r="W2694" t="s">
        <v>6342</v>
      </c>
      <c r="X2694" t="s">
        <v>6339</v>
      </c>
      <c r="Y2694" t="s">
        <v>6341</v>
      </c>
      <c r="Z2694" t="s">
        <v>6360</v>
      </c>
      <c r="AC2694" t="s">
        <v>366</v>
      </c>
      <c r="AD2694" s="176">
        <v>1.2</v>
      </c>
    </row>
    <row r="2695" spans="1:31" x14ac:dyDescent="0.35">
      <c r="A2695" t="s">
        <v>305</v>
      </c>
      <c r="B2695">
        <v>1203</v>
      </c>
      <c r="C2695" t="s">
        <v>6361</v>
      </c>
      <c r="D2695">
        <v>52008</v>
      </c>
      <c r="E2695" t="s">
        <v>6361</v>
      </c>
      <c r="F2695" t="s">
        <v>3812</v>
      </c>
      <c r="H2695" s="174">
        <f>AD2695</f>
        <v>1.1000000000000001</v>
      </c>
      <c r="I2695">
        <v>2</v>
      </c>
      <c r="K2695" t="s">
        <v>404</v>
      </c>
      <c r="L2695" t="s">
        <v>4103</v>
      </c>
      <c r="M2695" t="s">
        <v>398</v>
      </c>
      <c r="N2695" t="s">
        <v>360</v>
      </c>
      <c r="O2695">
        <v>2</v>
      </c>
      <c r="P2695" t="s">
        <v>306</v>
      </c>
      <c r="Q2695" s="164">
        <v>35439</v>
      </c>
      <c r="R2695" s="164">
        <v>35674</v>
      </c>
      <c r="S2695" s="164">
        <v>39189</v>
      </c>
      <c r="T2695" t="s">
        <v>6362</v>
      </c>
      <c r="V2695" t="s">
        <v>6363</v>
      </c>
      <c r="W2695" t="s">
        <v>6364</v>
      </c>
      <c r="X2695" t="s">
        <v>6361</v>
      </c>
      <c r="Y2695" t="s">
        <v>6363</v>
      </c>
      <c r="Z2695" t="s">
        <v>6365</v>
      </c>
      <c r="AC2695" t="s">
        <v>366</v>
      </c>
      <c r="AD2695" s="176">
        <v>1.1000000000000001</v>
      </c>
      <c r="AE2695" s="177" t="s">
        <v>16954</v>
      </c>
    </row>
    <row r="2696" spans="1:31" x14ac:dyDescent="0.35">
      <c r="A2696" t="s">
        <v>291</v>
      </c>
      <c r="B2696">
        <v>1020</v>
      </c>
      <c r="C2696" t="s">
        <v>6366</v>
      </c>
      <c r="D2696">
        <v>52009</v>
      </c>
      <c r="E2696" t="s">
        <v>6366</v>
      </c>
      <c r="F2696" t="s">
        <v>3812</v>
      </c>
      <c r="H2696">
        <v>1.1000000000000001</v>
      </c>
      <c r="I2696">
        <v>1.6</v>
      </c>
      <c r="K2696" t="s">
        <v>404</v>
      </c>
      <c r="L2696" t="s">
        <v>753</v>
      </c>
      <c r="M2696" t="s">
        <v>398</v>
      </c>
      <c r="N2696" t="s">
        <v>360</v>
      </c>
      <c r="O2696">
        <v>2</v>
      </c>
      <c r="P2696" t="s">
        <v>1</v>
      </c>
      <c r="Q2696" s="164">
        <v>34708</v>
      </c>
      <c r="R2696" s="164">
        <v>34943</v>
      </c>
      <c r="S2696" s="164">
        <v>39191</v>
      </c>
      <c r="T2696" t="s">
        <v>6367</v>
      </c>
      <c r="V2696" t="s">
        <v>6366</v>
      </c>
      <c r="W2696" t="s">
        <v>6368</v>
      </c>
      <c r="X2696" t="s">
        <v>6366</v>
      </c>
      <c r="Y2696" t="s">
        <v>6366</v>
      </c>
      <c r="Z2696" t="s">
        <v>6369</v>
      </c>
      <c r="AC2696" t="s">
        <v>366</v>
      </c>
      <c r="AD2696" s="176">
        <v>1.1000000000000001</v>
      </c>
    </row>
    <row r="2697" spans="1:31" x14ac:dyDescent="0.35">
      <c r="A2697" t="s">
        <v>305</v>
      </c>
      <c r="B2697">
        <v>1094</v>
      </c>
      <c r="C2697" t="s">
        <v>6366</v>
      </c>
      <c r="D2697">
        <v>52009</v>
      </c>
      <c r="E2697" t="s">
        <v>6366</v>
      </c>
      <c r="F2697" t="s">
        <v>3812</v>
      </c>
      <c r="H2697">
        <v>1.1000000000000001</v>
      </c>
      <c r="I2697">
        <v>1.6</v>
      </c>
      <c r="K2697" t="s">
        <v>295</v>
      </c>
      <c r="L2697" t="s">
        <v>753</v>
      </c>
      <c r="M2697" t="s">
        <v>398</v>
      </c>
      <c r="N2697" t="s">
        <v>360</v>
      </c>
      <c r="O2697">
        <v>2</v>
      </c>
      <c r="P2697" t="s">
        <v>1</v>
      </c>
      <c r="Q2697" s="164">
        <v>30781</v>
      </c>
      <c r="R2697" s="164">
        <v>30929</v>
      </c>
      <c r="S2697" s="164">
        <v>34943</v>
      </c>
      <c r="T2697" t="s">
        <v>6367</v>
      </c>
      <c r="V2697" t="s">
        <v>6366</v>
      </c>
      <c r="W2697" t="s">
        <v>6368</v>
      </c>
      <c r="X2697" t="s">
        <v>6366</v>
      </c>
      <c r="Y2697" t="s">
        <v>6366</v>
      </c>
      <c r="Z2697" t="s">
        <v>6370</v>
      </c>
      <c r="AC2697" t="s">
        <v>366</v>
      </c>
      <c r="AD2697" s="176">
        <v>1.1000000000000001</v>
      </c>
    </row>
    <row r="2698" spans="1:31" x14ac:dyDescent="0.35">
      <c r="A2698" t="s">
        <v>305</v>
      </c>
      <c r="B2698">
        <v>1322</v>
      </c>
      <c r="C2698" t="s">
        <v>6371</v>
      </c>
      <c r="D2698">
        <v>52009</v>
      </c>
      <c r="E2698" t="s">
        <v>6366</v>
      </c>
      <c r="F2698" t="s">
        <v>3812</v>
      </c>
      <c r="G2698" s="163">
        <v>2702.83</v>
      </c>
      <c r="H2698">
        <v>1.1000000000000001</v>
      </c>
      <c r="I2698">
        <v>1.6</v>
      </c>
      <c r="J2698" t="s">
        <v>1</v>
      </c>
      <c r="K2698" t="s">
        <v>296</v>
      </c>
      <c r="L2698" t="s">
        <v>753</v>
      </c>
      <c r="M2698" t="s">
        <v>398</v>
      </c>
      <c r="N2698" t="s">
        <v>360</v>
      </c>
      <c r="O2698">
        <v>2</v>
      </c>
      <c r="P2698" t="s">
        <v>306</v>
      </c>
      <c r="Q2698" s="164">
        <v>43625</v>
      </c>
      <c r="R2698" s="164">
        <v>44075</v>
      </c>
      <c r="T2698" t="s">
        <v>6367</v>
      </c>
      <c r="V2698" t="s">
        <v>6366</v>
      </c>
      <c r="W2698" t="s">
        <v>6368</v>
      </c>
      <c r="X2698" t="s">
        <v>6366</v>
      </c>
      <c r="Y2698" t="s">
        <v>6366</v>
      </c>
      <c r="Z2698" t="s">
        <v>6372</v>
      </c>
      <c r="AA2698" t="s">
        <v>1</v>
      </c>
      <c r="AB2698" s="164">
        <v>43748</v>
      </c>
      <c r="AC2698" t="s">
        <v>366</v>
      </c>
      <c r="AD2698" s="176">
        <v>1.1000000000000001</v>
      </c>
    </row>
    <row r="2699" spans="1:31" x14ac:dyDescent="0.35">
      <c r="A2699" t="s">
        <v>584</v>
      </c>
      <c r="B2699">
        <v>1308</v>
      </c>
      <c r="C2699" t="s">
        <v>6371</v>
      </c>
      <c r="D2699">
        <v>52009</v>
      </c>
      <c r="E2699" t="s">
        <v>6366</v>
      </c>
      <c r="F2699" t="s">
        <v>3812</v>
      </c>
      <c r="H2699">
        <v>1.1000000000000001</v>
      </c>
      <c r="I2699">
        <v>1.6</v>
      </c>
      <c r="K2699" t="s">
        <v>296</v>
      </c>
      <c r="L2699" t="s">
        <v>753</v>
      </c>
      <c r="M2699" t="s">
        <v>398</v>
      </c>
      <c r="N2699" t="s">
        <v>360</v>
      </c>
      <c r="O2699">
        <v>2</v>
      </c>
      <c r="P2699" t="s">
        <v>306</v>
      </c>
      <c r="Q2699" s="164">
        <v>39091</v>
      </c>
      <c r="R2699" s="164">
        <v>39326</v>
      </c>
      <c r="T2699" t="s">
        <v>6367</v>
      </c>
      <c r="V2699" t="s">
        <v>6366</v>
      </c>
      <c r="W2699" t="s">
        <v>6368</v>
      </c>
      <c r="X2699" t="s">
        <v>6366</v>
      </c>
      <c r="Y2699" t="s">
        <v>6366</v>
      </c>
      <c r="Z2699" t="s">
        <v>6373</v>
      </c>
      <c r="AC2699" t="s">
        <v>366</v>
      </c>
      <c r="AD2699" s="176">
        <v>1.1000000000000001</v>
      </c>
    </row>
    <row r="2700" spans="1:31" x14ac:dyDescent="0.35">
      <c r="A2700" t="s">
        <v>454</v>
      </c>
      <c r="B2700">
        <v>1000</v>
      </c>
      <c r="C2700" t="s">
        <v>6374</v>
      </c>
      <c r="D2700">
        <v>52100</v>
      </c>
      <c r="E2700" t="s">
        <v>6375</v>
      </c>
      <c r="F2700" t="s">
        <v>3812</v>
      </c>
      <c r="H2700">
        <v>1</v>
      </c>
      <c r="I2700">
        <v>2.1</v>
      </c>
      <c r="K2700" t="s">
        <v>404</v>
      </c>
      <c r="L2700" t="s">
        <v>753</v>
      </c>
      <c r="M2700" t="s">
        <v>398</v>
      </c>
      <c r="N2700" t="s">
        <v>1939</v>
      </c>
      <c r="O2700">
        <v>2</v>
      </c>
      <c r="P2700" t="s">
        <v>306</v>
      </c>
      <c r="Q2700" s="164">
        <v>39825</v>
      </c>
      <c r="R2700" s="164">
        <v>40148</v>
      </c>
      <c r="S2700" s="164">
        <v>40148</v>
      </c>
      <c r="T2700" t="s">
        <v>2073</v>
      </c>
      <c r="V2700" t="s">
        <v>6376</v>
      </c>
      <c r="W2700" t="s">
        <v>6377</v>
      </c>
      <c r="X2700" t="s">
        <v>6375</v>
      </c>
      <c r="Y2700" t="s">
        <v>6376</v>
      </c>
      <c r="Z2700" t="s">
        <v>6378</v>
      </c>
      <c r="AC2700" t="s">
        <v>366</v>
      </c>
      <c r="AD2700" s="176">
        <v>1</v>
      </c>
    </row>
    <row r="2701" spans="1:31" x14ac:dyDescent="0.35">
      <c r="A2701" t="s">
        <v>454</v>
      </c>
      <c r="B2701">
        <v>1119</v>
      </c>
      <c r="C2701" t="s">
        <v>6379</v>
      </c>
      <c r="D2701">
        <v>52100</v>
      </c>
      <c r="E2701" t="s">
        <v>6375</v>
      </c>
      <c r="F2701" t="s">
        <v>3812</v>
      </c>
      <c r="H2701">
        <v>1</v>
      </c>
      <c r="I2701">
        <v>2.1</v>
      </c>
      <c r="K2701" t="s">
        <v>295</v>
      </c>
      <c r="L2701" t="s">
        <v>410</v>
      </c>
      <c r="M2701" t="s">
        <v>398</v>
      </c>
      <c r="N2701" t="s">
        <v>1939</v>
      </c>
      <c r="O2701">
        <v>2</v>
      </c>
      <c r="P2701" t="s">
        <v>1</v>
      </c>
      <c r="Q2701" s="164">
        <v>32882</v>
      </c>
      <c r="R2701" s="164">
        <v>33117</v>
      </c>
      <c r="S2701" s="164">
        <v>33117</v>
      </c>
      <c r="T2701" t="s">
        <v>2073</v>
      </c>
      <c r="V2701" t="s">
        <v>6376</v>
      </c>
      <c r="W2701" t="s">
        <v>6377</v>
      </c>
      <c r="X2701" t="s">
        <v>6375</v>
      </c>
      <c r="Y2701" t="s">
        <v>6376</v>
      </c>
      <c r="Z2701" t="s">
        <v>6380</v>
      </c>
      <c r="AC2701" t="s">
        <v>366</v>
      </c>
      <c r="AD2701" s="176">
        <v>1</v>
      </c>
    </row>
    <row r="2702" spans="1:31" x14ac:dyDescent="0.35">
      <c r="A2702" t="s">
        <v>305</v>
      </c>
      <c r="B2702">
        <v>1133</v>
      </c>
      <c r="C2702" t="s">
        <v>6374</v>
      </c>
      <c r="D2702">
        <v>52100</v>
      </c>
      <c r="E2702" t="s">
        <v>6375</v>
      </c>
      <c r="F2702" t="s">
        <v>3812</v>
      </c>
      <c r="H2702">
        <v>1</v>
      </c>
      <c r="I2702">
        <v>2.1</v>
      </c>
      <c r="K2702" t="s">
        <v>404</v>
      </c>
      <c r="L2702" t="s">
        <v>753</v>
      </c>
      <c r="M2702" t="s">
        <v>398</v>
      </c>
      <c r="N2702" t="s">
        <v>1939</v>
      </c>
      <c r="O2702">
        <v>2</v>
      </c>
      <c r="P2702" t="s">
        <v>306</v>
      </c>
      <c r="Q2702" s="164">
        <v>32151</v>
      </c>
      <c r="R2702" s="164">
        <v>32387</v>
      </c>
      <c r="S2702" s="164">
        <v>45043</v>
      </c>
      <c r="T2702" t="s">
        <v>2073</v>
      </c>
      <c r="V2702" t="s">
        <v>6376</v>
      </c>
      <c r="W2702" t="s">
        <v>6377</v>
      </c>
      <c r="X2702" t="s">
        <v>6375</v>
      </c>
      <c r="Y2702" t="s">
        <v>6376</v>
      </c>
      <c r="Z2702" t="s">
        <v>6381</v>
      </c>
      <c r="AC2702" t="s">
        <v>366</v>
      </c>
      <c r="AD2702" s="176">
        <v>1</v>
      </c>
    </row>
    <row r="2703" spans="1:31" x14ac:dyDescent="0.35">
      <c r="A2703" t="s">
        <v>317</v>
      </c>
      <c r="B2703">
        <v>1168</v>
      </c>
      <c r="C2703" t="s">
        <v>6382</v>
      </c>
      <c r="D2703">
        <v>52100</v>
      </c>
      <c r="E2703" t="s">
        <v>6375</v>
      </c>
      <c r="F2703" t="s">
        <v>3812</v>
      </c>
      <c r="H2703">
        <v>1</v>
      </c>
      <c r="I2703">
        <v>2.1</v>
      </c>
      <c r="K2703" t="s">
        <v>296</v>
      </c>
      <c r="L2703" t="s">
        <v>753</v>
      </c>
      <c r="M2703" t="s">
        <v>398</v>
      </c>
      <c r="N2703" t="s">
        <v>1939</v>
      </c>
      <c r="O2703">
        <v>2</v>
      </c>
      <c r="P2703" t="s">
        <v>306</v>
      </c>
      <c r="Q2703" s="164">
        <v>38631</v>
      </c>
      <c r="R2703" s="164">
        <v>38596</v>
      </c>
      <c r="T2703" t="s">
        <v>2073</v>
      </c>
      <c r="V2703" t="s">
        <v>6376</v>
      </c>
      <c r="W2703" t="s">
        <v>6377</v>
      </c>
      <c r="X2703" t="s">
        <v>6375</v>
      </c>
      <c r="Y2703" t="s">
        <v>6376</v>
      </c>
      <c r="Z2703" t="s">
        <v>6383</v>
      </c>
      <c r="AC2703" t="s">
        <v>366</v>
      </c>
      <c r="AD2703" s="176">
        <v>1</v>
      </c>
    </row>
    <row r="2704" spans="1:31" x14ac:dyDescent="0.35">
      <c r="A2704" t="s">
        <v>324</v>
      </c>
      <c r="B2704">
        <v>1152</v>
      </c>
      <c r="C2704" t="s">
        <v>6374</v>
      </c>
      <c r="D2704">
        <v>52100</v>
      </c>
      <c r="E2704" t="s">
        <v>6375</v>
      </c>
      <c r="F2704" t="s">
        <v>3812</v>
      </c>
      <c r="H2704">
        <v>1</v>
      </c>
      <c r="I2704">
        <v>2.1</v>
      </c>
      <c r="K2704" t="s">
        <v>296</v>
      </c>
      <c r="L2704" t="s">
        <v>753</v>
      </c>
      <c r="M2704" t="s">
        <v>398</v>
      </c>
      <c r="N2704" t="s">
        <v>1939</v>
      </c>
      <c r="O2704">
        <v>2</v>
      </c>
      <c r="P2704" t="s">
        <v>306</v>
      </c>
      <c r="Q2704" t="s">
        <v>782</v>
      </c>
      <c r="R2704" s="164">
        <v>37500</v>
      </c>
      <c r="T2704" t="s">
        <v>2073</v>
      </c>
      <c r="V2704" t="s">
        <v>6376</v>
      </c>
      <c r="W2704" t="s">
        <v>6377</v>
      </c>
      <c r="X2704" t="s">
        <v>6375</v>
      </c>
      <c r="Y2704" t="s">
        <v>6376</v>
      </c>
      <c r="Z2704" t="s">
        <v>6384</v>
      </c>
      <c r="AC2704" t="s">
        <v>366</v>
      </c>
      <c r="AD2704" s="176">
        <v>1</v>
      </c>
    </row>
    <row r="2705" spans="1:31" x14ac:dyDescent="0.35">
      <c r="A2705" t="s">
        <v>309</v>
      </c>
      <c r="B2705">
        <v>1000</v>
      </c>
      <c r="C2705" t="s">
        <v>6374</v>
      </c>
      <c r="D2705">
        <v>52100</v>
      </c>
      <c r="E2705" t="s">
        <v>6375</v>
      </c>
      <c r="F2705" t="s">
        <v>3812</v>
      </c>
      <c r="H2705">
        <v>1</v>
      </c>
      <c r="I2705">
        <v>2.1</v>
      </c>
      <c r="K2705" t="s">
        <v>404</v>
      </c>
      <c r="L2705" t="s">
        <v>410</v>
      </c>
      <c r="M2705" t="s">
        <v>398</v>
      </c>
      <c r="N2705" t="s">
        <v>1939</v>
      </c>
      <c r="O2705">
        <v>2</v>
      </c>
      <c r="P2705" t="s">
        <v>306</v>
      </c>
      <c r="Q2705" s="164">
        <v>41978</v>
      </c>
      <c r="R2705" s="164">
        <v>41771</v>
      </c>
      <c r="S2705" s="164">
        <v>41883</v>
      </c>
      <c r="T2705" t="s">
        <v>2073</v>
      </c>
      <c r="V2705" t="s">
        <v>6376</v>
      </c>
      <c r="W2705" t="s">
        <v>6377</v>
      </c>
      <c r="X2705" t="s">
        <v>6375</v>
      </c>
      <c r="Y2705" t="s">
        <v>6376</v>
      </c>
      <c r="Z2705" t="s">
        <v>6385</v>
      </c>
      <c r="AC2705" t="s">
        <v>366</v>
      </c>
      <c r="AD2705" s="176">
        <v>1</v>
      </c>
    </row>
    <row r="2706" spans="1:31" x14ac:dyDescent="0.35">
      <c r="A2706" t="s">
        <v>309</v>
      </c>
      <c r="B2706">
        <v>1224</v>
      </c>
      <c r="C2706" t="s">
        <v>6375</v>
      </c>
      <c r="D2706">
        <v>52100</v>
      </c>
      <c r="E2706" t="s">
        <v>6375</v>
      </c>
      <c r="F2706" t="s">
        <v>3812</v>
      </c>
      <c r="H2706">
        <v>1</v>
      </c>
      <c r="I2706">
        <v>2.1</v>
      </c>
      <c r="K2706" t="s">
        <v>296</v>
      </c>
      <c r="L2706" t="s">
        <v>753</v>
      </c>
      <c r="M2706" t="s">
        <v>398</v>
      </c>
      <c r="N2706" t="s">
        <v>1939</v>
      </c>
      <c r="O2706">
        <v>2</v>
      </c>
      <c r="P2706" t="s">
        <v>306</v>
      </c>
      <c r="Q2706" t="s">
        <v>744</v>
      </c>
      <c r="R2706" s="164">
        <v>41518</v>
      </c>
      <c r="T2706" t="s">
        <v>2073</v>
      </c>
      <c r="V2706" t="s">
        <v>6376</v>
      </c>
      <c r="W2706" t="s">
        <v>6377</v>
      </c>
      <c r="X2706" t="s">
        <v>6375</v>
      </c>
      <c r="Y2706" t="s">
        <v>6376</v>
      </c>
      <c r="Z2706" t="s">
        <v>6386</v>
      </c>
      <c r="AC2706" t="s">
        <v>366</v>
      </c>
      <c r="AD2706" s="176">
        <v>1</v>
      </c>
    </row>
    <row r="2707" spans="1:31" x14ac:dyDescent="0.35">
      <c r="A2707" t="s">
        <v>309</v>
      </c>
      <c r="B2707">
        <v>90004</v>
      </c>
      <c r="C2707" t="s">
        <v>6387</v>
      </c>
      <c r="D2707">
        <v>52100</v>
      </c>
      <c r="E2707" t="s">
        <v>6375</v>
      </c>
      <c r="F2707" t="s">
        <v>3812</v>
      </c>
      <c r="H2707">
        <v>1</v>
      </c>
      <c r="I2707">
        <v>2.1</v>
      </c>
      <c r="K2707" t="s">
        <v>404</v>
      </c>
      <c r="L2707" t="s">
        <v>410</v>
      </c>
      <c r="M2707" t="s">
        <v>398</v>
      </c>
      <c r="N2707" t="s">
        <v>1939</v>
      </c>
      <c r="O2707">
        <v>2</v>
      </c>
      <c r="P2707" t="s">
        <v>306</v>
      </c>
      <c r="Q2707" s="164">
        <v>34337</v>
      </c>
      <c r="R2707" s="164">
        <v>34394</v>
      </c>
      <c r="S2707" s="164">
        <v>34394</v>
      </c>
      <c r="T2707" t="s">
        <v>2073</v>
      </c>
      <c r="V2707" t="s">
        <v>6376</v>
      </c>
      <c r="W2707" t="s">
        <v>6377</v>
      </c>
      <c r="X2707" t="s">
        <v>6375</v>
      </c>
      <c r="Y2707" t="s">
        <v>6376</v>
      </c>
      <c r="Z2707" t="s">
        <v>6388</v>
      </c>
      <c r="AC2707" t="s">
        <v>366</v>
      </c>
      <c r="AD2707" s="176">
        <v>1</v>
      </c>
    </row>
    <row r="2708" spans="1:31" x14ac:dyDescent="0.35">
      <c r="A2708" t="s">
        <v>482</v>
      </c>
      <c r="B2708">
        <v>1000</v>
      </c>
      <c r="C2708" t="s">
        <v>6374</v>
      </c>
      <c r="D2708">
        <v>52100</v>
      </c>
      <c r="E2708" t="s">
        <v>6375</v>
      </c>
      <c r="F2708" t="s">
        <v>3812</v>
      </c>
      <c r="H2708">
        <v>1</v>
      </c>
      <c r="I2708">
        <v>2.1</v>
      </c>
      <c r="K2708" t="s">
        <v>296</v>
      </c>
      <c r="L2708" t="s">
        <v>410</v>
      </c>
      <c r="M2708" t="s">
        <v>398</v>
      </c>
      <c r="N2708" t="s">
        <v>1939</v>
      </c>
      <c r="O2708">
        <v>2</v>
      </c>
      <c r="P2708" t="s">
        <v>306</v>
      </c>
      <c r="Q2708" t="s">
        <v>786</v>
      </c>
      <c r="R2708" s="164">
        <v>34392</v>
      </c>
      <c r="T2708" t="s">
        <v>2073</v>
      </c>
      <c r="V2708" t="s">
        <v>6376</v>
      </c>
      <c r="W2708" t="s">
        <v>6377</v>
      </c>
      <c r="X2708" t="s">
        <v>6375</v>
      </c>
      <c r="Y2708" t="s">
        <v>6376</v>
      </c>
      <c r="Z2708" t="s">
        <v>6389</v>
      </c>
      <c r="AC2708" t="s">
        <v>366</v>
      </c>
      <c r="AD2708" s="176">
        <v>1</v>
      </c>
    </row>
    <row r="2709" spans="1:31" x14ac:dyDescent="0.35">
      <c r="A2709" t="s">
        <v>584</v>
      </c>
      <c r="B2709">
        <v>1174</v>
      </c>
      <c r="C2709" t="s">
        <v>6374</v>
      </c>
      <c r="D2709">
        <v>52100</v>
      </c>
      <c r="E2709" t="s">
        <v>6375</v>
      </c>
      <c r="F2709" t="s">
        <v>3812</v>
      </c>
      <c r="H2709">
        <v>1</v>
      </c>
      <c r="I2709">
        <v>2.1</v>
      </c>
      <c r="K2709" t="s">
        <v>296</v>
      </c>
      <c r="L2709" t="s">
        <v>753</v>
      </c>
      <c r="M2709" t="s">
        <v>398</v>
      </c>
      <c r="N2709" t="s">
        <v>1939</v>
      </c>
      <c r="O2709">
        <v>2</v>
      </c>
      <c r="P2709" t="s">
        <v>306</v>
      </c>
      <c r="Q2709" s="164">
        <v>32151</v>
      </c>
      <c r="R2709" s="164">
        <v>32387</v>
      </c>
      <c r="T2709" t="s">
        <v>2073</v>
      </c>
      <c r="V2709" t="s">
        <v>6376</v>
      </c>
      <c r="W2709" t="s">
        <v>6377</v>
      </c>
      <c r="X2709" t="s">
        <v>6375</v>
      </c>
      <c r="Y2709" t="s">
        <v>6376</v>
      </c>
      <c r="Z2709" t="s">
        <v>6390</v>
      </c>
      <c r="AC2709" t="s">
        <v>366</v>
      </c>
      <c r="AD2709" s="176">
        <v>1</v>
      </c>
    </row>
    <row r="2710" spans="1:31" x14ac:dyDescent="0.35">
      <c r="A2710" t="s">
        <v>375</v>
      </c>
      <c r="B2710">
        <v>1035</v>
      </c>
      <c r="C2710" t="s">
        <v>6391</v>
      </c>
      <c r="D2710">
        <v>52100</v>
      </c>
      <c r="E2710" t="s">
        <v>6375</v>
      </c>
      <c r="F2710" t="s">
        <v>3812</v>
      </c>
      <c r="H2710">
        <v>1</v>
      </c>
      <c r="I2710">
        <v>2.1</v>
      </c>
      <c r="K2710" t="s">
        <v>296</v>
      </c>
      <c r="L2710" t="s">
        <v>4817</v>
      </c>
      <c r="M2710" t="s">
        <v>398</v>
      </c>
      <c r="N2710" t="s">
        <v>1939</v>
      </c>
      <c r="O2710">
        <v>2</v>
      </c>
      <c r="P2710" t="s">
        <v>1</v>
      </c>
      <c r="Q2710" s="164">
        <v>32882</v>
      </c>
      <c r="R2710" s="164">
        <v>33117</v>
      </c>
      <c r="T2710" t="s">
        <v>2073</v>
      </c>
      <c r="V2710" t="s">
        <v>6376</v>
      </c>
      <c r="W2710" t="s">
        <v>6377</v>
      </c>
      <c r="X2710" t="s">
        <v>6375</v>
      </c>
      <c r="Y2710" t="s">
        <v>6376</v>
      </c>
      <c r="Z2710" t="s">
        <v>6392</v>
      </c>
      <c r="AA2710" t="s">
        <v>1</v>
      </c>
      <c r="AC2710" t="s">
        <v>366</v>
      </c>
      <c r="AD2710" s="176">
        <v>1</v>
      </c>
    </row>
    <row r="2711" spans="1:31" x14ac:dyDescent="0.35">
      <c r="A2711" t="s">
        <v>403</v>
      </c>
      <c r="B2711">
        <v>1001</v>
      </c>
      <c r="C2711" t="s">
        <v>6393</v>
      </c>
      <c r="D2711">
        <v>52100</v>
      </c>
      <c r="E2711" t="s">
        <v>6375</v>
      </c>
      <c r="F2711" t="s">
        <v>3812</v>
      </c>
      <c r="H2711">
        <v>1</v>
      </c>
      <c r="I2711">
        <v>2.1</v>
      </c>
      <c r="K2711" t="s">
        <v>296</v>
      </c>
      <c r="L2711" t="s">
        <v>4817</v>
      </c>
      <c r="M2711" t="s">
        <v>398</v>
      </c>
      <c r="N2711" t="s">
        <v>1939</v>
      </c>
      <c r="O2711">
        <v>2</v>
      </c>
      <c r="P2711" t="s">
        <v>306</v>
      </c>
      <c r="Q2711" t="s">
        <v>786</v>
      </c>
      <c r="R2711" s="164">
        <v>34392</v>
      </c>
      <c r="T2711" t="s">
        <v>2073</v>
      </c>
      <c r="V2711" t="s">
        <v>6376</v>
      </c>
      <c r="W2711" t="s">
        <v>6377</v>
      </c>
      <c r="X2711" t="s">
        <v>6375</v>
      </c>
      <c r="Y2711" t="s">
        <v>6376</v>
      </c>
      <c r="Z2711" t="s">
        <v>6394</v>
      </c>
      <c r="AA2711" t="s">
        <v>1</v>
      </c>
      <c r="AC2711" t="s">
        <v>366</v>
      </c>
      <c r="AD2711" s="176">
        <v>1</v>
      </c>
    </row>
    <row r="2712" spans="1:31" x14ac:dyDescent="0.35">
      <c r="A2712" t="s">
        <v>711</v>
      </c>
      <c r="B2712">
        <v>1000</v>
      </c>
      <c r="C2712" t="s">
        <v>6375</v>
      </c>
      <c r="D2712">
        <v>52100</v>
      </c>
      <c r="E2712" t="s">
        <v>6375</v>
      </c>
      <c r="F2712" t="s">
        <v>3812</v>
      </c>
      <c r="H2712">
        <v>1</v>
      </c>
      <c r="I2712">
        <v>2.1</v>
      </c>
      <c r="K2712" t="s">
        <v>296</v>
      </c>
      <c r="L2712" t="s">
        <v>410</v>
      </c>
      <c r="M2712" t="s">
        <v>398</v>
      </c>
      <c r="N2712" t="s">
        <v>1939</v>
      </c>
      <c r="O2712">
        <v>2</v>
      </c>
      <c r="P2712" t="s">
        <v>306</v>
      </c>
      <c r="Q2712" t="s">
        <v>786</v>
      </c>
      <c r="R2712" s="164">
        <v>34392</v>
      </c>
      <c r="T2712" t="s">
        <v>2073</v>
      </c>
      <c r="V2712" t="s">
        <v>6376</v>
      </c>
      <c r="W2712" t="s">
        <v>6377</v>
      </c>
      <c r="X2712" t="s">
        <v>6375</v>
      </c>
      <c r="Y2712" t="s">
        <v>6376</v>
      </c>
      <c r="Z2712" t="s">
        <v>6395</v>
      </c>
      <c r="AC2712" t="s">
        <v>366</v>
      </c>
      <c r="AD2712" s="176">
        <v>1</v>
      </c>
    </row>
    <row r="2713" spans="1:31" x14ac:dyDescent="0.35">
      <c r="A2713" t="s">
        <v>499</v>
      </c>
      <c r="B2713">
        <v>1165</v>
      </c>
      <c r="C2713" t="s">
        <v>6374</v>
      </c>
      <c r="D2713">
        <v>52100</v>
      </c>
      <c r="E2713" t="s">
        <v>6375</v>
      </c>
      <c r="F2713" t="s">
        <v>3812</v>
      </c>
      <c r="H2713">
        <v>1</v>
      </c>
      <c r="I2713">
        <v>2.1</v>
      </c>
      <c r="K2713" t="s">
        <v>296</v>
      </c>
      <c r="L2713" t="s">
        <v>753</v>
      </c>
      <c r="M2713" t="s">
        <v>398</v>
      </c>
      <c r="N2713" t="s">
        <v>1939</v>
      </c>
      <c r="O2713">
        <v>2</v>
      </c>
      <c r="P2713" t="s">
        <v>306</v>
      </c>
      <c r="Q2713" s="164">
        <v>36169</v>
      </c>
      <c r="R2713" s="164">
        <v>36404</v>
      </c>
      <c r="T2713" t="s">
        <v>2073</v>
      </c>
      <c r="V2713" t="s">
        <v>6376</v>
      </c>
      <c r="W2713" t="s">
        <v>6377</v>
      </c>
      <c r="X2713" t="s">
        <v>6375</v>
      </c>
      <c r="Y2713" t="s">
        <v>6376</v>
      </c>
      <c r="Z2713" t="s">
        <v>6396</v>
      </c>
      <c r="AC2713" t="s">
        <v>366</v>
      </c>
      <c r="AD2713" s="176">
        <v>1</v>
      </c>
    </row>
    <row r="2714" spans="1:31" x14ac:dyDescent="0.35">
      <c r="A2714" t="s">
        <v>314</v>
      </c>
      <c r="B2714">
        <v>1028</v>
      </c>
      <c r="C2714" t="s">
        <v>6397</v>
      </c>
      <c r="D2714">
        <v>52102</v>
      </c>
      <c r="E2714" t="s">
        <v>6397</v>
      </c>
      <c r="F2714" t="s">
        <v>3812</v>
      </c>
      <c r="H2714">
        <v>1.1000000000000001</v>
      </c>
      <c r="I2714">
        <v>2</v>
      </c>
      <c r="K2714" t="s">
        <v>296</v>
      </c>
      <c r="L2714" t="s">
        <v>410</v>
      </c>
      <c r="M2714" t="s">
        <v>398</v>
      </c>
      <c r="N2714" t="s">
        <v>1939</v>
      </c>
      <c r="O2714">
        <v>2</v>
      </c>
      <c r="P2714" t="s">
        <v>306</v>
      </c>
      <c r="Q2714" t="s">
        <v>786</v>
      </c>
      <c r="R2714" s="164">
        <v>34392</v>
      </c>
      <c r="T2714" t="s">
        <v>6398</v>
      </c>
      <c r="V2714" t="s">
        <v>6399</v>
      </c>
      <c r="W2714" t="s">
        <v>6400</v>
      </c>
      <c r="X2714" t="s">
        <v>6397</v>
      </c>
      <c r="Y2714" t="s">
        <v>6399</v>
      </c>
      <c r="Z2714" t="s">
        <v>6401</v>
      </c>
      <c r="AC2714" t="s">
        <v>366</v>
      </c>
      <c r="AD2714" s="176">
        <v>1.1000000000000001</v>
      </c>
    </row>
    <row r="2715" spans="1:31" x14ac:dyDescent="0.35">
      <c r="A2715" t="s">
        <v>419</v>
      </c>
      <c r="B2715">
        <v>1042</v>
      </c>
      <c r="C2715" t="s">
        <v>6402</v>
      </c>
      <c r="D2715">
        <v>52103</v>
      </c>
      <c r="E2715" t="s">
        <v>6402</v>
      </c>
      <c r="F2715" t="s">
        <v>3812</v>
      </c>
      <c r="H2715" s="174">
        <f t="shared" ref="H2715:H2716" si="89">AD2715</f>
        <v>1</v>
      </c>
      <c r="I2715">
        <v>1.9</v>
      </c>
      <c r="K2715" t="s">
        <v>404</v>
      </c>
      <c r="L2715" t="s">
        <v>753</v>
      </c>
      <c r="M2715" t="s">
        <v>398</v>
      </c>
      <c r="N2715" t="s">
        <v>2499</v>
      </c>
      <c r="O2715">
        <v>2</v>
      </c>
      <c r="P2715" t="s">
        <v>306</v>
      </c>
      <c r="Q2715" t="s">
        <v>2393</v>
      </c>
      <c r="R2715" s="164">
        <v>28884</v>
      </c>
      <c r="S2715" s="164">
        <v>38231</v>
      </c>
      <c r="T2715" t="s">
        <v>6403</v>
      </c>
      <c r="V2715" t="s">
        <v>6404</v>
      </c>
      <c r="W2715" t="s">
        <v>6405</v>
      </c>
      <c r="X2715" t="s">
        <v>6402</v>
      </c>
      <c r="Y2715" t="s">
        <v>6404</v>
      </c>
      <c r="Z2715" t="s">
        <v>6406</v>
      </c>
      <c r="AC2715" t="s">
        <v>308</v>
      </c>
      <c r="AD2715" s="176">
        <v>1</v>
      </c>
      <c r="AE2715" s="177" t="s">
        <v>16954</v>
      </c>
    </row>
    <row r="2716" spans="1:31" x14ac:dyDescent="0.35">
      <c r="A2716" t="s">
        <v>499</v>
      </c>
      <c r="B2716">
        <v>1019</v>
      </c>
      <c r="C2716" t="s">
        <v>6407</v>
      </c>
      <c r="D2716">
        <v>52103</v>
      </c>
      <c r="E2716" t="s">
        <v>6402</v>
      </c>
      <c r="F2716" t="s">
        <v>3812</v>
      </c>
      <c r="H2716" s="174">
        <f t="shared" si="89"/>
        <v>1</v>
      </c>
      <c r="I2716">
        <v>1.9</v>
      </c>
      <c r="K2716" t="s">
        <v>404</v>
      </c>
      <c r="L2716" t="s">
        <v>410</v>
      </c>
      <c r="M2716" t="s">
        <v>398</v>
      </c>
      <c r="N2716" t="s">
        <v>2499</v>
      </c>
      <c r="O2716">
        <v>2</v>
      </c>
      <c r="P2716" t="s">
        <v>306</v>
      </c>
      <c r="Q2716" s="164">
        <v>36838</v>
      </c>
      <c r="R2716" s="164">
        <v>36749</v>
      </c>
      <c r="S2716" s="164">
        <v>37438</v>
      </c>
      <c r="T2716" t="s">
        <v>6403</v>
      </c>
      <c r="V2716" t="s">
        <v>6404</v>
      </c>
      <c r="W2716" t="s">
        <v>6405</v>
      </c>
      <c r="X2716" t="s">
        <v>6402</v>
      </c>
      <c r="Y2716" t="s">
        <v>6404</v>
      </c>
      <c r="Z2716" t="s">
        <v>6408</v>
      </c>
      <c r="AC2716" t="s">
        <v>308</v>
      </c>
      <c r="AD2716" s="176">
        <v>1</v>
      </c>
      <c r="AE2716" s="177" t="s">
        <v>16954</v>
      </c>
    </row>
    <row r="2717" spans="1:31" x14ac:dyDescent="0.35">
      <c r="A2717" t="s">
        <v>317</v>
      </c>
      <c r="B2717">
        <v>1180</v>
      </c>
      <c r="C2717" t="s">
        <v>6409</v>
      </c>
      <c r="D2717">
        <v>52109</v>
      </c>
      <c r="E2717" t="s">
        <v>6410</v>
      </c>
      <c r="F2717" t="s">
        <v>3812</v>
      </c>
      <c r="H2717">
        <v>1.8</v>
      </c>
      <c r="I2717">
        <v>1.6</v>
      </c>
      <c r="K2717" t="s">
        <v>296</v>
      </c>
      <c r="L2717" t="s">
        <v>753</v>
      </c>
      <c r="M2717" t="s">
        <v>398</v>
      </c>
      <c r="N2717" t="s">
        <v>579</v>
      </c>
      <c r="O2717">
        <v>2</v>
      </c>
      <c r="P2717" t="s">
        <v>306</v>
      </c>
      <c r="Q2717" s="164">
        <v>39091</v>
      </c>
      <c r="R2717" s="164">
        <v>39326</v>
      </c>
      <c r="T2717" t="s">
        <v>6411</v>
      </c>
      <c r="V2717" t="s">
        <v>6412</v>
      </c>
      <c r="W2717" t="s">
        <v>6413</v>
      </c>
      <c r="X2717" t="s">
        <v>6410</v>
      </c>
      <c r="Y2717" t="s">
        <v>6412</v>
      </c>
      <c r="Z2717" t="s">
        <v>6414</v>
      </c>
      <c r="AC2717" t="s">
        <v>357</v>
      </c>
      <c r="AD2717" s="176">
        <v>1.1000000000000001</v>
      </c>
    </row>
    <row r="2718" spans="1:31" x14ac:dyDescent="0.35">
      <c r="A2718" t="s">
        <v>566</v>
      </c>
      <c r="B2718">
        <v>1256</v>
      </c>
      <c r="C2718" t="s">
        <v>6415</v>
      </c>
      <c r="D2718">
        <v>52198</v>
      </c>
      <c r="E2718" t="s">
        <v>6415</v>
      </c>
      <c r="F2718" t="s">
        <v>3812</v>
      </c>
      <c r="H2718" s="174">
        <f t="shared" ref="H2718:H2719" si="90">AD2718</f>
        <v>1</v>
      </c>
      <c r="I2718">
        <v>2</v>
      </c>
      <c r="K2718" t="s">
        <v>404</v>
      </c>
      <c r="L2718" t="s">
        <v>753</v>
      </c>
      <c r="M2718" t="s">
        <v>398</v>
      </c>
      <c r="N2718" t="s">
        <v>2078</v>
      </c>
      <c r="O2718">
        <v>2</v>
      </c>
      <c r="P2718" t="s">
        <v>306</v>
      </c>
      <c r="Q2718" t="s">
        <v>919</v>
      </c>
      <c r="R2718" s="164">
        <v>41153</v>
      </c>
      <c r="S2718" s="164">
        <v>44655</v>
      </c>
      <c r="T2718" t="s">
        <v>6416</v>
      </c>
      <c r="V2718" t="s">
        <v>6417</v>
      </c>
      <c r="W2718" t="s">
        <v>6418</v>
      </c>
      <c r="X2718" t="s">
        <v>6419</v>
      </c>
      <c r="Y2718" t="s">
        <v>6417</v>
      </c>
      <c r="Z2718" t="s">
        <v>6420</v>
      </c>
      <c r="AC2718" t="s">
        <v>308</v>
      </c>
      <c r="AD2718" s="176">
        <v>1</v>
      </c>
      <c r="AE2718" s="177" t="s">
        <v>16954</v>
      </c>
    </row>
    <row r="2719" spans="1:31" x14ac:dyDescent="0.35">
      <c r="A2719" t="s">
        <v>711</v>
      </c>
      <c r="B2719">
        <v>1006</v>
      </c>
      <c r="C2719" t="s">
        <v>6421</v>
      </c>
      <c r="D2719">
        <v>52200</v>
      </c>
      <c r="E2719" t="s">
        <v>6421</v>
      </c>
      <c r="F2719" t="s">
        <v>3812</v>
      </c>
      <c r="H2719" s="174">
        <f t="shared" si="90"/>
        <v>1.4</v>
      </c>
      <c r="I2719">
        <v>2.5</v>
      </c>
      <c r="K2719" t="s">
        <v>404</v>
      </c>
      <c r="L2719" t="s">
        <v>753</v>
      </c>
      <c r="M2719" t="s">
        <v>398</v>
      </c>
      <c r="N2719" t="s">
        <v>579</v>
      </c>
      <c r="O2719">
        <v>2</v>
      </c>
      <c r="P2719" t="s">
        <v>306</v>
      </c>
      <c r="Q2719" s="164">
        <v>33247</v>
      </c>
      <c r="R2719" s="164">
        <v>33482</v>
      </c>
      <c r="S2719" s="164">
        <v>33482</v>
      </c>
      <c r="T2719" t="s">
        <v>6422</v>
      </c>
      <c r="V2719" t="s">
        <v>6423</v>
      </c>
      <c r="W2719" t="s">
        <v>6424</v>
      </c>
      <c r="X2719" t="s">
        <v>6421</v>
      </c>
      <c r="Y2719" t="s">
        <v>6425</v>
      </c>
      <c r="Z2719" t="s">
        <v>6426</v>
      </c>
      <c r="AC2719" t="s">
        <v>357</v>
      </c>
      <c r="AD2719" s="176">
        <v>1.4</v>
      </c>
      <c r="AE2719" s="177" t="s">
        <v>16954</v>
      </c>
    </row>
    <row r="2720" spans="1:31" x14ac:dyDescent="0.35">
      <c r="A2720" t="s">
        <v>454</v>
      </c>
      <c r="B2720">
        <v>1335</v>
      </c>
      <c r="C2720" t="s">
        <v>6427</v>
      </c>
      <c r="D2720">
        <v>52201</v>
      </c>
      <c r="E2720" t="s">
        <v>6419</v>
      </c>
      <c r="F2720" t="s">
        <v>3812</v>
      </c>
      <c r="H2720">
        <v>1</v>
      </c>
      <c r="I2720">
        <v>3</v>
      </c>
      <c r="K2720" t="s">
        <v>296</v>
      </c>
      <c r="L2720" t="s">
        <v>753</v>
      </c>
      <c r="M2720" t="s">
        <v>398</v>
      </c>
      <c r="N2720" t="s">
        <v>2078</v>
      </c>
      <c r="O2720">
        <v>2</v>
      </c>
      <c r="P2720" t="s">
        <v>306</v>
      </c>
      <c r="Q2720" t="s">
        <v>6428</v>
      </c>
      <c r="R2720" s="164">
        <v>36770</v>
      </c>
      <c r="T2720" t="s">
        <v>2080</v>
      </c>
      <c r="V2720" t="s">
        <v>6417</v>
      </c>
      <c r="W2720" t="s">
        <v>6418</v>
      </c>
      <c r="X2720" t="s">
        <v>6419</v>
      </c>
      <c r="Y2720" t="s">
        <v>6417</v>
      </c>
      <c r="Z2720" t="s">
        <v>6429</v>
      </c>
      <c r="AC2720" t="s">
        <v>308</v>
      </c>
      <c r="AD2720" s="176">
        <v>1</v>
      </c>
    </row>
    <row r="2721" spans="1:30" x14ac:dyDescent="0.35">
      <c r="A2721" t="s">
        <v>454</v>
      </c>
      <c r="B2721">
        <v>1353</v>
      </c>
      <c r="C2721" t="s">
        <v>6430</v>
      </c>
      <c r="D2721">
        <v>52201</v>
      </c>
      <c r="E2721" t="s">
        <v>6419</v>
      </c>
      <c r="F2721" t="s">
        <v>3812</v>
      </c>
      <c r="H2721">
        <v>1</v>
      </c>
      <c r="I2721">
        <v>3</v>
      </c>
      <c r="K2721" t="s">
        <v>296</v>
      </c>
      <c r="L2721" t="s">
        <v>4319</v>
      </c>
      <c r="M2721" t="s">
        <v>398</v>
      </c>
      <c r="N2721" t="s">
        <v>2078</v>
      </c>
      <c r="O2721">
        <v>2</v>
      </c>
      <c r="P2721" t="s">
        <v>306</v>
      </c>
      <c r="Q2721" s="164">
        <v>37265</v>
      </c>
      <c r="R2721" s="164">
        <v>37500</v>
      </c>
      <c r="T2721" t="s">
        <v>2080</v>
      </c>
      <c r="V2721" t="s">
        <v>6417</v>
      </c>
      <c r="W2721" t="s">
        <v>6418</v>
      </c>
      <c r="X2721" t="s">
        <v>6419</v>
      </c>
      <c r="Y2721" t="s">
        <v>6417</v>
      </c>
      <c r="Z2721" t="s">
        <v>6431</v>
      </c>
      <c r="AC2721" t="s">
        <v>308</v>
      </c>
      <c r="AD2721" s="176">
        <v>1</v>
      </c>
    </row>
    <row r="2722" spans="1:30" x14ac:dyDescent="0.35">
      <c r="A2722" t="s">
        <v>305</v>
      </c>
      <c r="B2722">
        <v>1255</v>
      </c>
      <c r="C2722" t="s">
        <v>6432</v>
      </c>
      <c r="D2722">
        <v>52201</v>
      </c>
      <c r="E2722" t="s">
        <v>6419</v>
      </c>
      <c r="F2722" t="s">
        <v>3812</v>
      </c>
      <c r="H2722">
        <v>1</v>
      </c>
      <c r="I2722">
        <v>3</v>
      </c>
      <c r="K2722" t="s">
        <v>404</v>
      </c>
      <c r="L2722" t="s">
        <v>753</v>
      </c>
      <c r="M2722" t="s">
        <v>398</v>
      </c>
      <c r="N2722" t="s">
        <v>2078</v>
      </c>
      <c r="O2722">
        <v>2</v>
      </c>
      <c r="P2722" t="s">
        <v>306</v>
      </c>
      <c r="Q2722" s="164">
        <v>37265</v>
      </c>
      <c r="R2722" s="164">
        <v>37500</v>
      </c>
      <c r="S2722" s="164">
        <v>42248</v>
      </c>
      <c r="T2722" t="s">
        <v>2080</v>
      </c>
      <c r="V2722" t="s">
        <v>6417</v>
      </c>
      <c r="W2722" t="s">
        <v>6418</v>
      </c>
      <c r="X2722" t="s">
        <v>6419</v>
      </c>
      <c r="Y2722" t="s">
        <v>6417</v>
      </c>
      <c r="Z2722" t="s">
        <v>6433</v>
      </c>
      <c r="AC2722" t="s">
        <v>308</v>
      </c>
      <c r="AD2722" s="176">
        <v>1</v>
      </c>
    </row>
    <row r="2723" spans="1:30" x14ac:dyDescent="0.35">
      <c r="A2723" t="s">
        <v>476</v>
      </c>
      <c r="B2723">
        <v>1294</v>
      </c>
      <c r="C2723" t="s">
        <v>6434</v>
      </c>
      <c r="D2723">
        <v>52201</v>
      </c>
      <c r="E2723" t="s">
        <v>6419</v>
      </c>
      <c r="F2723" t="s">
        <v>3812</v>
      </c>
      <c r="H2723">
        <v>1</v>
      </c>
      <c r="I2723">
        <v>3</v>
      </c>
      <c r="K2723" t="s">
        <v>296</v>
      </c>
      <c r="L2723" t="s">
        <v>753</v>
      </c>
      <c r="M2723" t="s">
        <v>398</v>
      </c>
      <c r="N2723" t="s">
        <v>2078</v>
      </c>
      <c r="O2723">
        <v>2</v>
      </c>
      <c r="P2723" t="s">
        <v>306</v>
      </c>
      <c r="Q2723" t="s">
        <v>6435</v>
      </c>
      <c r="R2723" s="164">
        <v>41518</v>
      </c>
      <c r="T2723" t="s">
        <v>2080</v>
      </c>
      <c r="V2723" t="s">
        <v>6417</v>
      </c>
      <c r="W2723" t="s">
        <v>6418</v>
      </c>
      <c r="X2723" t="s">
        <v>6419</v>
      </c>
      <c r="Y2723" t="s">
        <v>6417</v>
      </c>
      <c r="Z2723" t="s">
        <v>6436</v>
      </c>
      <c r="AA2723" t="s">
        <v>1</v>
      </c>
      <c r="AC2723" t="s">
        <v>308</v>
      </c>
      <c r="AD2723" s="176">
        <v>1</v>
      </c>
    </row>
    <row r="2724" spans="1:30" x14ac:dyDescent="0.35">
      <c r="A2724" t="s">
        <v>494</v>
      </c>
      <c r="B2724">
        <v>1159</v>
      </c>
      <c r="C2724" t="s">
        <v>6437</v>
      </c>
      <c r="D2724">
        <v>52202</v>
      </c>
      <c r="E2724" t="s">
        <v>6438</v>
      </c>
      <c r="F2724" t="s">
        <v>3812</v>
      </c>
      <c r="H2724">
        <v>1</v>
      </c>
      <c r="I2724">
        <v>1.9</v>
      </c>
      <c r="K2724" t="s">
        <v>296</v>
      </c>
      <c r="L2724" t="s">
        <v>753</v>
      </c>
      <c r="M2724" t="s">
        <v>398</v>
      </c>
      <c r="N2724" t="s">
        <v>2078</v>
      </c>
      <c r="O2724">
        <v>2</v>
      </c>
      <c r="P2724" t="s">
        <v>306</v>
      </c>
      <c r="Q2724" s="164">
        <v>35804</v>
      </c>
      <c r="R2724" s="164">
        <v>36039</v>
      </c>
      <c r="T2724" t="s">
        <v>6439</v>
      </c>
      <c r="V2724" t="s">
        <v>6440</v>
      </c>
      <c r="W2724" t="s">
        <v>6441</v>
      </c>
      <c r="X2724" t="s">
        <v>6438</v>
      </c>
      <c r="Y2724" t="s">
        <v>6440</v>
      </c>
      <c r="Z2724" t="s">
        <v>6442</v>
      </c>
      <c r="AC2724" t="s">
        <v>308</v>
      </c>
      <c r="AD2724" s="176">
        <v>1</v>
      </c>
    </row>
    <row r="2725" spans="1:30" x14ac:dyDescent="0.35">
      <c r="A2725" t="s">
        <v>454</v>
      </c>
      <c r="B2725">
        <v>1083</v>
      </c>
      <c r="C2725" t="s">
        <v>6443</v>
      </c>
      <c r="D2725">
        <v>52203</v>
      </c>
      <c r="E2725" t="s">
        <v>6444</v>
      </c>
      <c r="F2725" t="s">
        <v>3812</v>
      </c>
      <c r="H2725">
        <v>1.1000000000000001</v>
      </c>
      <c r="I2725">
        <v>1.9</v>
      </c>
      <c r="K2725" t="s">
        <v>404</v>
      </c>
      <c r="L2725" t="s">
        <v>410</v>
      </c>
      <c r="M2725" t="s">
        <v>398</v>
      </c>
      <c r="N2725" t="s">
        <v>2085</v>
      </c>
      <c r="O2725">
        <v>2</v>
      </c>
      <c r="P2725" t="s">
        <v>306</v>
      </c>
      <c r="Q2725" s="164">
        <v>36714</v>
      </c>
      <c r="R2725" s="164">
        <v>36714</v>
      </c>
      <c r="S2725" s="164">
        <v>37042</v>
      </c>
      <c r="T2725" t="s">
        <v>2086</v>
      </c>
      <c r="V2725" t="s">
        <v>6445</v>
      </c>
      <c r="W2725" t="s">
        <v>6446</v>
      </c>
      <c r="X2725" t="s">
        <v>6444</v>
      </c>
      <c r="Y2725" t="s">
        <v>6445</v>
      </c>
      <c r="Z2725" t="s">
        <v>6447</v>
      </c>
      <c r="AC2725" t="s">
        <v>366</v>
      </c>
      <c r="AD2725" s="176">
        <v>1.1000000000000001</v>
      </c>
    </row>
    <row r="2726" spans="1:30" x14ac:dyDescent="0.35">
      <c r="A2726" t="s">
        <v>454</v>
      </c>
      <c r="B2726">
        <v>1084</v>
      </c>
      <c r="C2726" t="s">
        <v>6443</v>
      </c>
      <c r="D2726">
        <v>52203</v>
      </c>
      <c r="E2726" t="s">
        <v>6444</v>
      </c>
      <c r="F2726" t="s">
        <v>3812</v>
      </c>
      <c r="H2726">
        <v>1.1000000000000001</v>
      </c>
      <c r="I2726">
        <v>1.9</v>
      </c>
      <c r="K2726" t="s">
        <v>404</v>
      </c>
      <c r="L2726" t="s">
        <v>753</v>
      </c>
      <c r="M2726" t="s">
        <v>398</v>
      </c>
      <c r="N2726" t="s">
        <v>2085</v>
      </c>
      <c r="O2726">
        <v>2</v>
      </c>
      <c r="P2726" t="s">
        <v>1</v>
      </c>
      <c r="Q2726" s="164">
        <v>31415</v>
      </c>
      <c r="R2726" s="164">
        <v>31472</v>
      </c>
      <c r="S2726" s="164">
        <v>31472</v>
      </c>
      <c r="T2726" t="s">
        <v>2086</v>
      </c>
      <c r="V2726" t="s">
        <v>6445</v>
      </c>
      <c r="W2726" t="s">
        <v>6446</v>
      </c>
      <c r="X2726" t="s">
        <v>6444</v>
      </c>
      <c r="Y2726" t="s">
        <v>6445</v>
      </c>
      <c r="Z2726" t="s">
        <v>6448</v>
      </c>
      <c r="AC2726" t="s">
        <v>366</v>
      </c>
      <c r="AD2726" s="176">
        <v>1.1000000000000001</v>
      </c>
    </row>
    <row r="2727" spans="1:30" x14ac:dyDescent="0.35">
      <c r="A2727" t="s">
        <v>454</v>
      </c>
      <c r="B2727">
        <v>1085</v>
      </c>
      <c r="C2727" t="s">
        <v>6449</v>
      </c>
      <c r="D2727">
        <v>52203</v>
      </c>
      <c r="E2727" t="s">
        <v>6444</v>
      </c>
      <c r="F2727" t="s">
        <v>3812</v>
      </c>
      <c r="H2727">
        <v>1.1000000000000001</v>
      </c>
      <c r="I2727">
        <v>1.9</v>
      </c>
      <c r="K2727" t="s">
        <v>295</v>
      </c>
      <c r="L2727" t="s">
        <v>753</v>
      </c>
      <c r="M2727" t="s">
        <v>398</v>
      </c>
      <c r="N2727" t="s">
        <v>2085</v>
      </c>
      <c r="O2727">
        <v>2</v>
      </c>
      <c r="P2727" t="s">
        <v>1</v>
      </c>
      <c r="Q2727" s="164">
        <v>32882</v>
      </c>
      <c r="R2727" s="164">
        <v>33117</v>
      </c>
      <c r="S2727" s="164">
        <v>33117</v>
      </c>
      <c r="T2727" t="s">
        <v>2086</v>
      </c>
      <c r="V2727" t="s">
        <v>6445</v>
      </c>
      <c r="W2727" t="s">
        <v>6446</v>
      </c>
      <c r="X2727" t="s">
        <v>6444</v>
      </c>
      <c r="Y2727" t="s">
        <v>6445</v>
      </c>
      <c r="Z2727" t="s">
        <v>6450</v>
      </c>
      <c r="AC2727" t="s">
        <v>366</v>
      </c>
      <c r="AD2727" s="176">
        <v>1.1000000000000001</v>
      </c>
    </row>
    <row r="2728" spans="1:30" x14ac:dyDescent="0.35">
      <c r="A2728" t="s">
        <v>454</v>
      </c>
      <c r="B2728">
        <v>1101</v>
      </c>
      <c r="C2728" t="s">
        <v>6444</v>
      </c>
      <c r="D2728">
        <v>52203</v>
      </c>
      <c r="E2728" t="s">
        <v>6444</v>
      </c>
      <c r="F2728" t="s">
        <v>3812</v>
      </c>
      <c r="H2728">
        <v>1.1000000000000001</v>
      </c>
      <c r="I2728">
        <v>1.9</v>
      </c>
      <c r="K2728" t="s">
        <v>296</v>
      </c>
      <c r="L2728" t="s">
        <v>410</v>
      </c>
      <c r="M2728" t="s">
        <v>398</v>
      </c>
      <c r="N2728" t="s">
        <v>2085</v>
      </c>
      <c r="O2728">
        <v>2</v>
      </c>
      <c r="P2728" t="s">
        <v>306</v>
      </c>
      <c r="Q2728" t="s">
        <v>6451</v>
      </c>
      <c r="R2728" s="164">
        <v>35510</v>
      </c>
      <c r="T2728" t="s">
        <v>2086</v>
      </c>
      <c r="V2728" t="s">
        <v>6445</v>
      </c>
      <c r="W2728" t="s">
        <v>6446</v>
      </c>
      <c r="X2728" t="s">
        <v>6444</v>
      </c>
      <c r="Y2728" t="s">
        <v>6445</v>
      </c>
      <c r="Z2728" t="s">
        <v>6452</v>
      </c>
      <c r="AC2728" t="s">
        <v>366</v>
      </c>
      <c r="AD2728" s="176">
        <v>1.1000000000000001</v>
      </c>
    </row>
    <row r="2729" spans="1:30" x14ac:dyDescent="0.35">
      <c r="A2729" t="s">
        <v>454</v>
      </c>
      <c r="B2729">
        <v>1182</v>
      </c>
      <c r="C2729" t="s">
        <v>6453</v>
      </c>
      <c r="D2729">
        <v>52203</v>
      </c>
      <c r="E2729" t="s">
        <v>6444</v>
      </c>
      <c r="F2729" t="s">
        <v>3812</v>
      </c>
      <c r="H2729">
        <v>1.1000000000000001</v>
      </c>
      <c r="I2729">
        <v>1.9</v>
      </c>
      <c r="K2729" t="s">
        <v>404</v>
      </c>
      <c r="L2729" t="s">
        <v>753</v>
      </c>
      <c r="M2729" t="s">
        <v>398</v>
      </c>
      <c r="N2729" t="s">
        <v>2085</v>
      </c>
      <c r="O2729">
        <v>2</v>
      </c>
      <c r="P2729" t="s">
        <v>1</v>
      </c>
      <c r="Q2729" s="164">
        <v>29955</v>
      </c>
      <c r="R2729" s="164">
        <v>30042</v>
      </c>
      <c r="S2729" s="164">
        <v>31472</v>
      </c>
      <c r="T2729" t="s">
        <v>2086</v>
      </c>
      <c r="V2729" t="s">
        <v>6445</v>
      </c>
      <c r="W2729" t="s">
        <v>6446</v>
      </c>
      <c r="X2729" t="s">
        <v>6444</v>
      </c>
      <c r="Y2729" t="s">
        <v>6445</v>
      </c>
      <c r="Z2729" t="s">
        <v>6454</v>
      </c>
      <c r="AC2729" t="s">
        <v>366</v>
      </c>
      <c r="AD2729" s="176">
        <v>1.1000000000000001</v>
      </c>
    </row>
    <row r="2730" spans="1:30" x14ac:dyDescent="0.35">
      <c r="A2730" t="s">
        <v>291</v>
      </c>
      <c r="B2730">
        <v>1022</v>
      </c>
      <c r="C2730" t="s">
        <v>6445</v>
      </c>
      <c r="D2730">
        <v>52203</v>
      </c>
      <c r="E2730" t="s">
        <v>6444</v>
      </c>
      <c r="F2730" t="s">
        <v>3812</v>
      </c>
      <c r="H2730">
        <v>1.1000000000000001</v>
      </c>
      <c r="I2730">
        <v>1.9</v>
      </c>
      <c r="K2730" t="s">
        <v>404</v>
      </c>
      <c r="L2730" t="s">
        <v>753</v>
      </c>
      <c r="M2730" t="s">
        <v>398</v>
      </c>
      <c r="N2730" t="s">
        <v>2085</v>
      </c>
      <c r="O2730">
        <v>2</v>
      </c>
      <c r="P2730" t="s">
        <v>1</v>
      </c>
      <c r="Q2730" s="164">
        <v>34708</v>
      </c>
      <c r="R2730" s="164">
        <v>34943</v>
      </c>
      <c r="S2730" s="164">
        <v>37135</v>
      </c>
      <c r="T2730" t="s">
        <v>2086</v>
      </c>
      <c r="V2730" t="s">
        <v>6445</v>
      </c>
      <c r="W2730" t="s">
        <v>6446</v>
      </c>
      <c r="X2730" t="s">
        <v>6444</v>
      </c>
      <c r="Y2730" t="s">
        <v>6445</v>
      </c>
      <c r="Z2730" t="s">
        <v>6455</v>
      </c>
      <c r="AC2730" t="s">
        <v>366</v>
      </c>
      <c r="AD2730" s="176">
        <v>1.1000000000000001</v>
      </c>
    </row>
    <row r="2731" spans="1:30" x14ac:dyDescent="0.35">
      <c r="A2731" t="s">
        <v>305</v>
      </c>
      <c r="B2731">
        <v>1143</v>
      </c>
      <c r="C2731" t="s">
        <v>6449</v>
      </c>
      <c r="D2731">
        <v>52203</v>
      </c>
      <c r="E2731" t="s">
        <v>6444</v>
      </c>
      <c r="F2731" t="s">
        <v>3812</v>
      </c>
      <c r="H2731">
        <v>1.1000000000000001</v>
      </c>
      <c r="I2731">
        <v>1.9</v>
      </c>
      <c r="K2731" t="s">
        <v>295</v>
      </c>
      <c r="L2731" t="s">
        <v>753</v>
      </c>
      <c r="M2731" t="s">
        <v>398</v>
      </c>
      <c r="N2731" t="s">
        <v>2085</v>
      </c>
      <c r="O2731">
        <v>2</v>
      </c>
      <c r="P2731" t="s">
        <v>1</v>
      </c>
      <c r="Q2731" s="164">
        <v>32517</v>
      </c>
      <c r="R2731" s="164">
        <v>32752</v>
      </c>
      <c r="S2731" s="164">
        <v>34943</v>
      </c>
      <c r="T2731" t="s">
        <v>2086</v>
      </c>
      <c r="V2731" t="s">
        <v>6445</v>
      </c>
      <c r="W2731" t="s">
        <v>6446</v>
      </c>
      <c r="X2731" t="s">
        <v>6444</v>
      </c>
      <c r="Y2731" t="s">
        <v>6445</v>
      </c>
      <c r="Z2731" t="s">
        <v>6456</v>
      </c>
      <c r="AC2731" t="s">
        <v>366</v>
      </c>
      <c r="AD2731" s="176">
        <v>1.1000000000000001</v>
      </c>
    </row>
    <row r="2732" spans="1:30" x14ac:dyDescent="0.35">
      <c r="A2732" t="s">
        <v>317</v>
      </c>
      <c r="B2732">
        <v>1022</v>
      </c>
      <c r="C2732" t="s">
        <v>6444</v>
      </c>
      <c r="D2732">
        <v>52203</v>
      </c>
      <c r="E2732" t="s">
        <v>6444</v>
      </c>
      <c r="F2732" t="s">
        <v>3812</v>
      </c>
      <c r="H2732">
        <v>1.1000000000000001</v>
      </c>
      <c r="I2732">
        <v>1.9</v>
      </c>
      <c r="K2732" t="s">
        <v>296</v>
      </c>
      <c r="L2732" t="s">
        <v>410</v>
      </c>
      <c r="M2732" t="s">
        <v>398</v>
      </c>
      <c r="N2732" t="s">
        <v>2085</v>
      </c>
      <c r="O2732">
        <v>2</v>
      </c>
      <c r="P2732" t="s">
        <v>306</v>
      </c>
      <c r="Q2732" t="s">
        <v>6451</v>
      </c>
      <c r="R2732" s="164">
        <v>35510</v>
      </c>
      <c r="T2732" t="s">
        <v>2086</v>
      </c>
      <c r="V2732" t="s">
        <v>6445</v>
      </c>
      <c r="W2732" t="s">
        <v>6446</v>
      </c>
      <c r="X2732" t="s">
        <v>6444</v>
      </c>
      <c r="Y2732" t="s">
        <v>6445</v>
      </c>
      <c r="Z2732" t="s">
        <v>6457</v>
      </c>
      <c r="AC2732" t="s">
        <v>366</v>
      </c>
      <c r="AD2732" s="176">
        <v>1.1000000000000001</v>
      </c>
    </row>
    <row r="2733" spans="1:30" x14ac:dyDescent="0.35">
      <c r="A2733" t="s">
        <v>408</v>
      </c>
      <c r="B2733">
        <v>1070</v>
      </c>
      <c r="C2733" t="s">
        <v>6444</v>
      </c>
      <c r="D2733">
        <v>52203</v>
      </c>
      <c r="E2733" t="s">
        <v>6444</v>
      </c>
      <c r="F2733" t="s">
        <v>3812</v>
      </c>
      <c r="H2733">
        <v>1.1000000000000001</v>
      </c>
      <c r="I2733">
        <v>1.9</v>
      </c>
      <c r="K2733" t="s">
        <v>296</v>
      </c>
      <c r="L2733" t="s">
        <v>410</v>
      </c>
      <c r="M2733" t="s">
        <v>398</v>
      </c>
      <c r="N2733" t="s">
        <v>2085</v>
      </c>
      <c r="O2733">
        <v>2</v>
      </c>
      <c r="P2733" t="s">
        <v>306</v>
      </c>
      <c r="Q2733" t="s">
        <v>6451</v>
      </c>
      <c r="R2733" s="164">
        <v>35510</v>
      </c>
      <c r="T2733" t="s">
        <v>2086</v>
      </c>
      <c r="V2733" t="s">
        <v>6445</v>
      </c>
      <c r="W2733" t="s">
        <v>6446</v>
      </c>
      <c r="X2733" t="s">
        <v>6444</v>
      </c>
      <c r="Y2733" t="s">
        <v>6445</v>
      </c>
      <c r="Z2733" t="s">
        <v>6458</v>
      </c>
      <c r="AC2733" t="s">
        <v>366</v>
      </c>
      <c r="AD2733" s="176">
        <v>1.1000000000000001</v>
      </c>
    </row>
    <row r="2734" spans="1:30" x14ac:dyDescent="0.35">
      <c r="A2734" t="s">
        <v>469</v>
      </c>
      <c r="B2734">
        <v>1039</v>
      </c>
      <c r="C2734" t="s">
        <v>6444</v>
      </c>
      <c r="D2734">
        <v>52203</v>
      </c>
      <c r="E2734" t="s">
        <v>6444</v>
      </c>
      <c r="F2734" t="s">
        <v>3812</v>
      </c>
      <c r="H2734">
        <v>1.1000000000000001</v>
      </c>
      <c r="I2734">
        <v>1.9</v>
      </c>
      <c r="K2734" t="s">
        <v>404</v>
      </c>
      <c r="L2734" t="s">
        <v>410</v>
      </c>
      <c r="M2734" t="s">
        <v>398</v>
      </c>
      <c r="N2734" t="s">
        <v>2085</v>
      </c>
      <c r="O2734">
        <v>2</v>
      </c>
      <c r="P2734" t="s">
        <v>306</v>
      </c>
      <c r="Q2734" t="s">
        <v>6451</v>
      </c>
      <c r="R2734" s="164">
        <v>35510</v>
      </c>
      <c r="S2734" s="164">
        <v>45536</v>
      </c>
      <c r="T2734" t="s">
        <v>2086</v>
      </c>
      <c r="V2734" t="s">
        <v>6445</v>
      </c>
      <c r="W2734" t="s">
        <v>6446</v>
      </c>
      <c r="X2734" t="s">
        <v>6444</v>
      </c>
      <c r="Y2734" t="s">
        <v>6445</v>
      </c>
      <c r="Z2734" t="s">
        <v>6459</v>
      </c>
      <c r="AC2734" t="s">
        <v>366</v>
      </c>
      <c r="AD2734" s="176">
        <v>1.1000000000000001</v>
      </c>
    </row>
    <row r="2735" spans="1:30" x14ac:dyDescent="0.35">
      <c r="A2735" t="s">
        <v>324</v>
      </c>
      <c r="B2735">
        <v>1037</v>
      </c>
      <c r="C2735" t="s">
        <v>6444</v>
      </c>
      <c r="D2735">
        <v>52203</v>
      </c>
      <c r="E2735" t="s">
        <v>6444</v>
      </c>
      <c r="F2735" t="s">
        <v>3812</v>
      </c>
      <c r="H2735">
        <v>1.1000000000000001</v>
      </c>
      <c r="I2735">
        <v>1.9</v>
      </c>
      <c r="K2735" t="s">
        <v>296</v>
      </c>
      <c r="L2735" t="s">
        <v>410</v>
      </c>
      <c r="M2735" t="s">
        <v>398</v>
      </c>
      <c r="N2735" t="s">
        <v>2085</v>
      </c>
      <c r="O2735">
        <v>2</v>
      </c>
      <c r="P2735" t="s">
        <v>306</v>
      </c>
      <c r="Q2735" t="s">
        <v>6451</v>
      </c>
      <c r="R2735" s="164">
        <v>35510</v>
      </c>
      <c r="T2735" t="s">
        <v>2086</v>
      </c>
      <c r="V2735" t="s">
        <v>6445</v>
      </c>
      <c r="W2735" t="s">
        <v>6446</v>
      </c>
      <c r="X2735" t="s">
        <v>6444</v>
      </c>
      <c r="Y2735" t="s">
        <v>6445</v>
      </c>
      <c r="Z2735" t="s">
        <v>6460</v>
      </c>
      <c r="AC2735" t="s">
        <v>366</v>
      </c>
      <c r="AD2735" s="176">
        <v>1.1000000000000001</v>
      </c>
    </row>
    <row r="2736" spans="1:30" x14ac:dyDescent="0.35">
      <c r="A2736" t="s">
        <v>309</v>
      </c>
      <c r="B2736">
        <v>1045</v>
      </c>
      <c r="C2736" t="s">
        <v>6461</v>
      </c>
      <c r="D2736">
        <v>52203</v>
      </c>
      <c r="E2736" t="s">
        <v>6444</v>
      </c>
      <c r="F2736" t="s">
        <v>3812</v>
      </c>
      <c r="H2736">
        <v>1.1000000000000001</v>
      </c>
      <c r="I2736">
        <v>1.9</v>
      </c>
      <c r="K2736" t="s">
        <v>404</v>
      </c>
      <c r="L2736" t="s">
        <v>753</v>
      </c>
      <c r="M2736" t="s">
        <v>398</v>
      </c>
      <c r="N2736" t="s">
        <v>2085</v>
      </c>
      <c r="O2736">
        <v>2</v>
      </c>
      <c r="P2736" t="s">
        <v>306</v>
      </c>
      <c r="Q2736" s="164">
        <v>39825</v>
      </c>
      <c r="R2736" s="164">
        <v>40148</v>
      </c>
      <c r="S2736" s="164">
        <v>40148</v>
      </c>
      <c r="T2736" t="s">
        <v>2086</v>
      </c>
      <c r="V2736" t="s">
        <v>6445</v>
      </c>
      <c r="W2736" t="s">
        <v>6446</v>
      </c>
      <c r="X2736" t="s">
        <v>6444</v>
      </c>
      <c r="Y2736" t="s">
        <v>6445</v>
      </c>
      <c r="Z2736" t="s">
        <v>6462</v>
      </c>
      <c r="AC2736" t="s">
        <v>366</v>
      </c>
      <c r="AD2736" s="176">
        <v>1.1000000000000001</v>
      </c>
    </row>
    <row r="2737" spans="1:30" x14ac:dyDescent="0.35">
      <c r="A2737" t="s">
        <v>309</v>
      </c>
      <c r="B2737">
        <v>1201</v>
      </c>
      <c r="C2737" t="s">
        <v>6463</v>
      </c>
      <c r="D2737">
        <v>52203</v>
      </c>
      <c r="E2737" t="s">
        <v>6444</v>
      </c>
      <c r="F2737" t="s">
        <v>3812</v>
      </c>
      <c r="H2737">
        <v>1.1000000000000001</v>
      </c>
      <c r="I2737">
        <v>1.9</v>
      </c>
      <c r="K2737" t="s">
        <v>296</v>
      </c>
      <c r="L2737" t="s">
        <v>753</v>
      </c>
      <c r="M2737" t="s">
        <v>398</v>
      </c>
      <c r="N2737" t="s">
        <v>2085</v>
      </c>
      <c r="O2737">
        <v>2</v>
      </c>
      <c r="P2737" t="s">
        <v>306</v>
      </c>
      <c r="Q2737" t="s">
        <v>1649</v>
      </c>
      <c r="R2737" s="164">
        <v>41153</v>
      </c>
      <c r="T2737" t="s">
        <v>2086</v>
      </c>
      <c r="V2737" t="s">
        <v>6445</v>
      </c>
      <c r="W2737" t="s">
        <v>6446</v>
      </c>
      <c r="X2737" t="s">
        <v>6444</v>
      </c>
      <c r="Y2737" t="s">
        <v>6445</v>
      </c>
      <c r="Z2737" t="s">
        <v>6464</v>
      </c>
      <c r="AC2737" t="s">
        <v>366</v>
      </c>
      <c r="AD2737" s="176">
        <v>1.1000000000000001</v>
      </c>
    </row>
    <row r="2738" spans="1:30" x14ac:dyDescent="0.35">
      <c r="A2738" t="s">
        <v>476</v>
      </c>
      <c r="B2738">
        <v>1079</v>
      </c>
      <c r="C2738" t="s">
        <v>6444</v>
      </c>
      <c r="D2738">
        <v>52203</v>
      </c>
      <c r="E2738" t="s">
        <v>6444</v>
      </c>
      <c r="F2738" t="s">
        <v>3812</v>
      </c>
      <c r="H2738">
        <v>1.1000000000000001</v>
      </c>
      <c r="I2738">
        <v>1.9</v>
      </c>
      <c r="K2738" t="s">
        <v>296</v>
      </c>
      <c r="L2738" t="s">
        <v>410</v>
      </c>
      <c r="M2738" t="s">
        <v>398</v>
      </c>
      <c r="N2738" t="s">
        <v>2085</v>
      </c>
      <c r="O2738">
        <v>2</v>
      </c>
      <c r="P2738" t="s">
        <v>306</v>
      </c>
      <c r="Q2738" t="s">
        <v>6451</v>
      </c>
      <c r="R2738" s="164">
        <v>35510</v>
      </c>
      <c r="T2738" t="s">
        <v>2086</v>
      </c>
      <c r="V2738" t="s">
        <v>6445</v>
      </c>
      <c r="W2738" t="s">
        <v>6446</v>
      </c>
      <c r="X2738" t="s">
        <v>6444</v>
      </c>
      <c r="Y2738" t="s">
        <v>6445</v>
      </c>
      <c r="Z2738" t="s">
        <v>6465</v>
      </c>
      <c r="AC2738" t="s">
        <v>366</v>
      </c>
      <c r="AD2738" s="176">
        <v>1.1000000000000001</v>
      </c>
    </row>
    <row r="2739" spans="1:30" x14ac:dyDescent="0.35">
      <c r="A2739" t="s">
        <v>482</v>
      </c>
      <c r="B2739">
        <v>1212</v>
      </c>
      <c r="C2739" t="s">
        <v>6463</v>
      </c>
      <c r="D2739">
        <v>52203</v>
      </c>
      <c r="E2739" t="s">
        <v>6444</v>
      </c>
      <c r="F2739" t="s">
        <v>3812</v>
      </c>
      <c r="H2739">
        <v>1.1000000000000001</v>
      </c>
      <c r="I2739">
        <v>1.9</v>
      </c>
      <c r="K2739" t="s">
        <v>296</v>
      </c>
      <c r="L2739" t="s">
        <v>753</v>
      </c>
      <c r="M2739" t="s">
        <v>398</v>
      </c>
      <c r="N2739" t="s">
        <v>2085</v>
      </c>
      <c r="O2739">
        <v>2</v>
      </c>
      <c r="P2739" t="s">
        <v>306</v>
      </c>
      <c r="Q2739" t="s">
        <v>1548</v>
      </c>
      <c r="R2739" s="164">
        <v>40422</v>
      </c>
      <c r="T2739" t="s">
        <v>2086</v>
      </c>
      <c r="V2739" t="s">
        <v>6445</v>
      </c>
      <c r="W2739" t="s">
        <v>6446</v>
      </c>
      <c r="X2739" t="s">
        <v>6444</v>
      </c>
      <c r="Y2739" t="s">
        <v>6445</v>
      </c>
      <c r="Z2739" t="s">
        <v>6466</v>
      </c>
      <c r="AC2739" t="s">
        <v>366</v>
      </c>
      <c r="AD2739" s="176">
        <v>1.1000000000000001</v>
      </c>
    </row>
    <row r="2740" spans="1:30" x14ac:dyDescent="0.35">
      <c r="A2740" t="s">
        <v>584</v>
      </c>
      <c r="B2740">
        <v>1076</v>
      </c>
      <c r="C2740" t="s">
        <v>6444</v>
      </c>
      <c r="D2740">
        <v>52203</v>
      </c>
      <c r="E2740" t="s">
        <v>6444</v>
      </c>
      <c r="F2740" t="s">
        <v>3812</v>
      </c>
      <c r="H2740">
        <v>1.1000000000000001</v>
      </c>
      <c r="I2740">
        <v>1.9</v>
      </c>
      <c r="K2740" t="s">
        <v>296</v>
      </c>
      <c r="L2740" t="s">
        <v>410</v>
      </c>
      <c r="M2740" t="s">
        <v>398</v>
      </c>
      <c r="N2740" t="s">
        <v>2085</v>
      </c>
      <c r="O2740">
        <v>2</v>
      </c>
      <c r="P2740" t="s">
        <v>306</v>
      </c>
      <c r="Q2740" t="s">
        <v>6451</v>
      </c>
      <c r="R2740" s="164">
        <v>35510</v>
      </c>
      <c r="T2740" t="s">
        <v>2086</v>
      </c>
      <c r="V2740" t="s">
        <v>6445</v>
      </c>
      <c r="W2740" t="s">
        <v>6446</v>
      </c>
      <c r="X2740" t="s">
        <v>6444</v>
      </c>
      <c r="Y2740" t="s">
        <v>6445</v>
      </c>
      <c r="Z2740" t="s">
        <v>6467</v>
      </c>
      <c r="AC2740" t="s">
        <v>366</v>
      </c>
      <c r="AD2740" s="176">
        <v>1.1000000000000001</v>
      </c>
    </row>
    <row r="2741" spans="1:30" x14ac:dyDescent="0.35">
      <c r="A2741" t="s">
        <v>375</v>
      </c>
      <c r="B2741">
        <v>1018</v>
      </c>
      <c r="C2741" t="s">
        <v>6468</v>
      </c>
      <c r="D2741">
        <v>52203</v>
      </c>
      <c r="E2741" t="s">
        <v>6444</v>
      </c>
      <c r="F2741" t="s">
        <v>3812</v>
      </c>
      <c r="H2741">
        <v>1.1000000000000001</v>
      </c>
      <c r="I2741">
        <v>1.9</v>
      </c>
      <c r="K2741" t="s">
        <v>404</v>
      </c>
      <c r="L2741" t="s">
        <v>753</v>
      </c>
      <c r="M2741" t="s">
        <v>398</v>
      </c>
      <c r="N2741" t="s">
        <v>2085</v>
      </c>
      <c r="O2741">
        <v>2</v>
      </c>
      <c r="P2741" t="s">
        <v>1</v>
      </c>
      <c r="Q2741" s="164">
        <v>32882</v>
      </c>
      <c r="R2741" s="164">
        <v>33117</v>
      </c>
      <c r="S2741" s="164">
        <v>44774</v>
      </c>
      <c r="T2741" t="s">
        <v>2086</v>
      </c>
      <c r="V2741" t="s">
        <v>6445</v>
      </c>
      <c r="W2741" t="s">
        <v>6446</v>
      </c>
      <c r="X2741" t="s">
        <v>6444</v>
      </c>
      <c r="Y2741" t="s">
        <v>6445</v>
      </c>
      <c r="Z2741" t="s">
        <v>6469</v>
      </c>
      <c r="AC2741" t="s">
        <v>366</v>
      </c>
      <c r="AD2741" s="176">
        <v>1.1000000000000001</v>
      </c>
    </row>
    <row r="2742" spans="1:30" x14ac:dyDescent="0.35">
      <c r="A2742" t="s">
        <v>403</v>
      </c>
      <c r="B2742">
        <v>1061</v>
      </c>
      <c r="C2742" t="s">
        <v>6470</v>
      </c>
      <c r="D2742">
        <v>52203</v>
      </c>
      <c r="E2742" t="s">
        <v>6444</v>
      </c>
      <c r="F2742" t="s">
        <v>3812</v>
      </c>
      <c r="H2742">
        <v>1.1000000000000001</v>
      </c>
      <c r="I2742">
        <v>1.9</v>
      </c>
      <c r="K2742" t="s">
        <v>0</v>
      </c>
      <c r="L2742" t="s">
        <v>753</v>
      </c>
      <c r="M2742" t="s">
        <v>398</v>
      </c>
      <c r="N2742" t="s">
        <v>2085</v>
      </c>
      <c r="O2742">
        <v>2</v>
      </c>
      <c r="P2742" t="s">
        <v>306</v>
      </c>
      <c r="Q2742" s="164">
        <v>31786</v>
      </c>
      <c r="R2742" s="164">
        <v>32021</v>
      </c>
      <c r="T2742" t="s">
        <v>2086</v>
      </c>
      <c r="V2742" t="s">
        <v>6445</v>
      </c>
      <c r="W2742" t="s">
        <v>6446</v>
      </c>
      <c r="X2742" t="s">
        <v>6444</v>
      </c>
      <c r="Y2742" t="s">
        <v>6445</v>
      </c>
      <c r="Z2742" t="s">
        <v>6471</v>
      </c>
      <c r="AA2742" t="s">
        <v>1</v>
      </c>
      <c r="AC2742" t="s">
        <v>366</v>
      </c>
      <c r="AD2742" s="176">
        <v>1.1000000000000001</v>
      </c>
    </row>
    <row r="2743" spans="1:30" x14ac:dyDescent="0.35">
      <c r="A2743" t="s">
        <v>447</v>
      </c>
      <c r="B2743">
        <v>1048</v>
      </c>
      <c r="C2743" t="s">
        <v>6444</v>
      </c>
      <c r="D2743">
        <v>52203</v>
      </c>
      <c r="E2743" t="s">
        <v>6444</v>
      </c>
      <c r="F2743" t="s">
        <v>3812</v>
      </c>
      <c r="H2743">
        <v>1.1000000000000001</v>
      </c>
      <c r="I2743">
        <v>1.9</v>
      </c>
      <c r="K2743" t="s">
        <v>296</v>
      </c>
      <c r="L2743" t="s">
        <v>410</v>
      </c>
      <c r="M2743" t="s">
        <v>398</v>
      </c>
      <c r="N2743" t="s">
        <v>2085</v>
      </c>
      <c r="O2743">
        <v>2</v>
      </c>
      <c r="P2743" t="s">
        <v>306</v>
      </c>
      <c r="Q2743" t="s">
        <v>6451</v>
      </c>
      <c r="R2743" s="164">
        <v>35510</v>
      </c>
      <c r="T2743" t="s">
        <v>2086</v>
      </c>
      <c r="V2743" t="s">
        <v>6445</v>
      </c>
      <c r="W2743" t="s">
        <v>6446</v>
      </c>
      <c r="X2743" t="s">
        <v>6444</v>
      </c>
      <c r="Y2743" t="s">
        <v>6445</v>
      </c>
      <c r="Z2743" t="s">
        <v>6472</v>
      </c>
      <c r="AC2743" t="s">
        <v>366</v>
      </c>
      <c r="AD2743" s="176">
        <v>1.1000000000000001</v>
      </c>
    </row>
    <row r="2744" spans="1:30" x14ac:dyDescent="0.35">
      <c r="A2744" t="s">
        <v>494</v>
      </c>
      <c r="B2744">
        <v>1107</v>
      </c>
      <c r="C2744" t="s">
        <v>6444</v>
      </c>
      <c r="D2744">
        <v>52203</v>
      </c>
      <c r="E2744" t="s">
        <v>6444</v>
      </c>
      <c r="F2744" t="s">
        <v>3812</v>
      </c>
      <c r="H2744">
        <v>1.1000000000000001</v>
      </c>
      <c r="I2744">
        <v>1.9</v>
      </c>
      <c r="K2744" t="s">
        <v>296</v>
      </c>
      <c r="L2744" t="s">
        <v>753</v>
      </c>
      <c r="M2744" t="s">
        <v>398</v>
      </c>
      <c r="N2744" t="s">
        <v>2085</v>
      </c>
      <c r="O2744">
        <v>2</v>
      </c>
      <c r="P2744" t="s">
        <v>306</v>
      </c>
      <c r="Q2744" s="164">
        <v>33612</v>
      </c>
      <c r="R2744" s="164">
        <v>33848</v>
      </c>
      <c r="T2744" t="s">
        <v>2086</v>
      </c>
      <c r="V2744" t="s">
        <v>6445</v>
      </c>
      <c r="W2744" t="s">
        <v>6446</v>
      </c>
      <c r="X2744" t="s">
        <v>6444</v>
      </c>
      <c r="Y2744" t="s">
        <v>6445</v>
      </c>
      <c r="Z2744" t="s">
        <v>6473</v>
      </c>
      <c r="AC2744" t="s">
        <v>366</v>
      </c>
      <c r="AD2744" s="176">
        <v>1.1000000000000001</v>
      </c>
    </row>
    <row r="2745" spans="1:30" x14ac:dyDescent="0.35">
      <c r="A2745" t="s">
        <v>419</v>
      </c>
      <c r="B2745">
        <v>1033</v>
      </c>
      <c r="C2745" t="s">
        <v>6449</v>
      </c>
      <c r="D2745">
        <v>52203</v>
      </c>
      <c r="E2745" t="s">
        <v>6444</v>
      </c>
      <c r="F2745" t="s">
        <v>3812</v>
      </c>
      <c r="H2745">
        <v>1.1000000000000001</v>
      </c>
      <c r="I2745">
        <v>1.9</v>
      </c>
      <c r="K2745" t="s">
        <v>404</v>
      </c>
      <c r="L2745" t="s">
        <v>410</v>
      </c>
      <c r="M2745" t="s">
        <v>398</v>
      </c>
      <c r="N2745" t="s">
        <v>2085</v>
      </c>
      <c r="O2745">
        <v>2</v>
      </c>
      <c r="P2745" t="s">
        <v>306</v>
      </c>
      <c r="Q2745" t="s">
        <v>3958</v>
      </c>
      <c r="R2745" s="164">
        <v>39217</v>
      </c>
      <c r="S2745" s="164">
        <v>39217</v>
      </c>
      <c r="T2745" t="s">
        <v>2086</v>
      </c>
      <c r="V2745" t="s">
        <v>6445</v>
      </c>
      <c r="W2745" t="s">
        <v>6446</v>
      </c>
      <c r="X2745" t="s">
        <v>6444</v>
      </c>
      <c r="Y2745" t="s">
        <v>6445</v>
      </c>
      <c r="Z2745" t="s">
        <v>6474</v>
      </c>
      <c r="AC2745" t="s">
        <v>366</v>
      </c>
      <c r="AD2745" s="176">
        <v>1.1000000000000001</v>
      </c>
    </row>
    <row r="2746" spans="1:30" x14ac:dyDescent="0.35">
      <c r="A2746" t="s">
        <v>314</v>
      </c>
      <c r="B2746">
        <v>1059</v>
      </c>
      <c r="C2746" t="s">
        <v>6444</v>
      </c>
      <c r="D2746">
        <v>52203</v>
      </c>
      <c r="E2746" t="s">
        <v>6444</v>
      </c>
      <c r="F2746" t="s">
        <v>3812</v>
      </c>
      <c r="H2746">
        <v>1.1000000000000001</v>
      </c>
      <c r="I2746">
        <v>1.9</v>
      </c>
      <c r="K2746" t="s">
        <v>404</v>
      </c>
      <c r="L2746" t="s">
        <v>410</v>
      </c>
      <c r="M2746" t="s">
        <v>398</v>
      </c>
      <c r="N2746" t="s">
        <v>2085</v>
      </c>
      <c r="O2746">
        <v>2</v>
      </c>
      <c r="P2746" t="s">
        <v>306</v>
      </c>
      <c r="Q2746" s="164">
        <v>35801</v>
      </c>
      <c r="R2746" s="164">
        <v>35947</v>
      </c>
      <c r="S2746" s="164">
        <v>45536</v>
      </c>
      <c r="T2746" t="s">
        <v>2086</v>
      </c>
      <c r="V2746" t="s">
        <v>6445</v>
      </c>
      <c r="W2746" t="s">
        <v>6446</v>
      </c>
      <c r="X2746" t="s">
        <v>6444</v>
      </c>
      <c r="Y2746" t="s">
        <v>6445</v>
      </c>
      <c r="Z2746" t="s">
        <v>6475</v>
      </c>
      <c r="AC2746" t="s">
        <v>366</v>
      </c>
      <c r="AD2746" s="176">
        <v>1.1000000000000001</v>
      </c>
    </row>
    <row r="2747" spans="1:30" x14ac:dyDescent="0.35">
      <c r="A2747" t="s">
        <v>314</v>
      </c>
      <c r="B2747">
        <v>1066</v>
      </c>
      <c r="C2747" t="s">
        <v>6443</v>
      </c>
      <c r="D2747">
        <v>52203</v>
      </c>
      <c r="E2747" t="s">
        <v>6444</v>
      </c>
      <c r="F2747" t="s">
        <v>3812</v>
      </c>
      <c r="H2747">
        <v>1.1000000000000001</v>
      </c>
      <c r="I2747">
        <v>1.9</v>
      </c>
      <c r="K2747" t="s">
        <v>404</v>
      </c>
      <c r="L2747" t="s">
        <v>410</v>
      </c>
      <c r="M2747" t="s">
        <v>398</v>
      </c>
      <c r="N2747" t="s">
        <v>2085</v>
      </c>
      <c r="O2747">
        <v>2</v>
      </c>
      <c r="P2747" t="s">
        <v>306</v>
      </c>
      <c r="Q2747" s="164">
        <v>36562</v>
      </c>
      <c r="R2747" s="164">
        <v>36679</v>
      </c>
      <c r="S2747" s="164">
        <v>36770</v>
      </c>
      <c r="T2747" t="s">
        <v>2086</v>
      </c>
      <c r="V2747" t="s">
        <v>6445</v>
      </c>
      <c r="W2747" t="s">
        <v>6446</v>
      </c>
      <c r="X2747" t="s">
        <v>6444</v>
      </c>
      <c r="Y2747" t="s">
        <v>6445</v>
      </c>
      <c r="Z2747" t="s">
        <v>6476</v>
      </c>
      <c r="AC2747" t="s">
        <v>366</v>
      </c>
      <c r="AD2747" s="176">
        <v>1.1000000000000001</v>
      </c>
    </row>
    <row r="2748" spans="1:30" x14ac:dyDescent="0.35">
      <c r="A2748" t="s">
        <v>566</v>
      </c>
      <c r="B2748">
        <v>1032</v>
      </c>
      <c r="C2748" t="s">
        <v>6444</v>
      </c>
      <c r="D2748">
        <v>52203</v>
      </c>
      <c r="E2748" t="s">
        <v>6444</v>
      </c>
      <c r="F2748" t="s">
        <v>3812</v>
      </c>
      <c r="H2748">
        <v>1.1000000000000001</v>
      </c>
      <c r="I2748">
        <v>1.9</v>
      </c>
      <c r="K2748" t="s">
        <v>0</v>
      </c>
      <c r="L2748" t="s">
        <v>410</v>
      </c>
      <c r="M2748" t="s">
        <v>398</v>
      </c>
      <c r="N2748" t="s">
        <v>2085</v>
      </c>
      <c r="O2748">
        <v>2</v>
      </c>
      <c r="P2748" t="s">
        <v>306</v>
      </c>
      <c r="Q2748" t="s">
        <v>6451</v>
      </c>
      <c r="R2748" s="164">
        <v>35510</v>
      </c>
      <c r="T2748" t="s">
        <v>2086</v>
      </c>
      <c r="V2748" t="s">
        <v>6445</v>
      </c>
      <c r="W2748" t="s">
        <v>6446</v>
      </c>
      <c r="X2748" t="s">
        <v>6444</v>
      </c>
      <c r="Y2748" t="s">
        <v>6445</v>
      </c>
      <c r="Z2748" t="s">
        <v>6477</v>
      </c>
      <c r="AC2748" t="s">
        <v>366</v>
      </c>
      <c r="AD2748" s="176">
        <v>1.1000000000000001</v>
      </c>
    </row>
    <row r="2749" spans="1:30" x14ac:dyDescent="0.35">
      <c r="A2749" t="s">
        <v>566</v>
      </c>
      <c r="B2749">
        <v>1033</v>
      </c>
      <c r="C2749" t="s">
        <v>6478</v>
      </c>
      <c r="D2749">
        <v>52203</v>
      </c>
      <c r="E2749" t="s">
        <v>6444</v>
      </c>
      <c r="F2749" t="s">
        <v>3812</v>
      </c>
      <c r="H2749">
        <v>1.1000000000000001</v>
      </c>
      <c r="I2749">
        <v>1.9</v>
      </c>
      <c r="K2749" t="s">
        <v>404</v>
      </c>
      <c r="L2749" t="s">
        <v>753</v>
      </c>
      <c r="M2749" t="s">
        <v>398</v>
      </c>
      <c r="N2749" t="s">
        <v>2085</v>
      </c>
      <c r="O2749">
        <v>2</v>
      </c>
      <c r="P2749" t="s">
        <v>306</v>
      </c>
      <c r="Q2749" s="164">
        <v>37995</v>
      </c>
      <c r="R2749" s="164">
        <v>38231</v>
      </c>
      <c r="S2749" s="164">
        <v>38231</v>
      </c>
      <c r="T2749" t="s">
        <v>2086</v>
      </c>
      <c r="V2749" t="s">
        <v>6445</v>
      </c>
      <c r="W2749" t="s">
        <v>6446</v>
      </c>
      <c r="X2749" t="s">
        <v>6444</v>
      </c>
      <c r="Y2749" t="s">
        <v>6445</v>
      </c>
      <c r="Z2749" t="s">
        <v>6479</v>
      </c>
      <c r="AC2749" t="s">
        <v>366</v>
      </c>
      <c r="AD2749" s="176">
        <v>1.1000000000000001</v>
      </c>
    </row>
    <row r="2750" spans="1:30" x14ac:dyDescent="0.35">
      <c r="A2750" t="s">
        <v>432</v>
      </c>
      <c r="B2750">
        <v>1205</v>
      </c>
      <c r="C2750" t="s">
        <v>6480</v>
      </c>
      <c r="D2750">
        <v>52204</v>
      </c>
      <c r="E2750" t="s">
        <v>6481</v>
      </c>
      <c r="F2750" t="s">
        <v>3812</v>
      </c>
      <c r="H2750">
        <v>1.7</v>
      </c>
      <c r="I2750">
        <v>1.7</v>
      </c>
      <c r="K2750" t="s">
        <v>296</v>
      </c>
      <c r="L2750" t="s">
        <v>753</v>
      </c>
      <c r="M2750" t="s">
        <v>398</v>
      </c>
      <c r="N2750" t="s">
        <v>382</v>
      </c>
      <c r="O2750">
        <v>2</v>
      </c>
      <c r="P2750" t="s">
        <v>306</v>
      </c>
      <c r="Q2750" s="164">
        <v>37265</v>
      </c>
      <c r="R2750" s="164">
        <v>37500</v>
      </c>
      <c r="T2750" t="s">
        <v>6482</v>
      </c>
      <c r="V2750" t="s">
        <v>6483</v>
      </c>
      <c r="W2750" t="s">
        <v>6484</v>
      </c>
      <c r="X2750" t="s">
        <v>6481</v>
      </c>
      <c r="Y2750" t="s">
        <v>6483</v>
      </c>
      <c r="Z2750" t="s">
        <v>6485</v>
      </c>
      <c r="AC2750" t="s">
        <v>308</v>
      </c>
      <c r="AD2750" s="176">
        <v>1.3</v>
      </c>
    </row>
    <row r="2751" spans="1:30" x14ac:dyDescent="0.35">
      <c r="A2751" t="s">
        <v>584</v>
      </c>
      <c r="B2751">
        <v>1231</v>
      </c>
      <c r="C2751" t="s">
        <v>6486</v>
      </c>
      <c r="D2751">
        <v>52204</v>
      </c>
      <c r="E2751" t="s">
        <v>6481</v>
      </c>
      <c r="F2751" t="s">
        <v>3812</v>
      </c>
      <c r="H2751">
        <v>1.7</v>
      </c>
      <c r="I2751">
        <v>1.7</v>
      </c>
      <c r="K2751" t="s">
        <v>0</v>
      </c>
      <c r="L2751" t="s">
        <v>753</v>
      </c>
      <c r="M2751" t="s">
        <v>398</v>
      </c>
      <c r="N2751" t="s">
        <v>382</v>
      </c>
      <c r="O2751">
        <v>2</v>
      </c>
      <c r="P2751" t="s">
        <v>306</v>
      </c>
      <c r="Q2751" s="164">
        <v>35804</v>
      </c>
      <c r="R2751" s="164">
        <v>36039</v>
      </c>
      <c r="T2751" t="s">
        <v>6482</v>
      </c>
      <c r="V2751" t="s">
        <v>6483</v>
      </c>
      <c r="W2751" t="s">
        <v>6484</v>
      </c>
      <c r="X2751" t="s">
        <v>6481</v>
      </c>
      <c r="Y2751" t="s">
        <v>6483</v>
      </c>
      <c r="Z2751" t="s">
        <v>6487</v>
      </c>
      <c r="AC2751" t="s">
        <v>308</v>
      </c>
      <c r="AD2751" s="176">
        <v>1.3</v>
      </c>
    </row>
    <row r="2752" spans="1:30" x14ac:dyDescent="0.35">
      <c r="A2752" t="s">
        <v>408</v>
      </c>
      <c r="B2752">
        <v>1311</v>
      </c>
      <c r="C2752" t="s">
        <v>6488</v>
      </c>
      <c r="D2752">
        <v>52205</v>
      </c>
      <c r="E2752" t="s">
        <v>6489</v>
      </c>
      <c r="F2752" t="s">
        <v>3812</v>
      </c>
      <c r="G2752" s="163">
        <v>2850</v>
      </c>
      <c r="H2752">
        <v>1</v>
      </c>
      <c r="I2752">
        <v>1.6</v>
      </c>
      <c r="J2752" t="s">
        <v>1</v>
      </c>
      <c r="K2752" t="s">
        <v>296</v>
      </c>
      <c r="L2752" t="s">
        <v>753</v>
      </c>
      <c r="M2752" t="s">
        <v>398</v>
      </c>
      <c r="N2752" t="s">
        <v>2078</v>
      </c>
      <c r="O2752">
        <v>2</v>
      </c>
      <c r="P2752" t="s">
        <v>306</v>
      </c>
      <c r="Q2752" t="s">
        <v>2050</v>
      </c>
      <c r="R2752" s="164">
        <v>42614</v>
      </c>
      <c r="T2752" t="s">
        <v>6490</v>
      </c>
      <c r="V2752" t="s">
        <v>6491</v>
      </c>
      <c r="W2752" t="s">
        <v>6492</v>
      </c>
      <c r="X2752" t="s">
        <v>6493</v>
      </c>
      <c r="Y2752" t="s">
        <v>6494</v>
      </c>
      <c r="Z2752" t="s">
        <v>6495</v>
      </c>
      <c r="AA2752" t="s">
        <v>1</v>
      </c>
      <c r="AB2752" s="164">
        <v>42471</v>
      </c>
      <c r="AC2752" t="s">
        <v>308</v>
      </c>
      <c r="AD2752" s="176">
        <v>1</v>
      </c>
    </row>
    <row r="2753" spans="1:31" x14ac:dyDescent="0.35">
      <c r="A2753" t="s">
        <v>309</v>
      </c>
      <c r="B2753">
        <v>1219</v>
      </c>
      <c r="C2753" t="s">
        <v>6488</v>
      </c>
      <c r="D2753">
        <v>52205</v>
      </c>
      <c r="E2753" t="s">
        <v>6489</v>
      </c>
      <c r="F2753" t="s">
        <v>3812</v>
      </c>
      <c r="H2753">
        <v>1</v>
      </c>
      <c r="I2753">
        <v>1.6</v>
      </c>
      <c r="K2753" t="s">
        <v>296</v>
      </c>
      <c r="L2753" t="s">
        <v>397</v>
      </c>
      <c r="M2753" t="s">
        <v>398</v>
      </c>
      <c r="N2753" t="s">
        <v>2078</v>
      </c>
      <c r="O2753">
        <v>2</v>
      </c>
      <c r="P2753" t="s">
        <v>306</v>
      </c>
      <c r="Q2753" s="164">
        <v>41250</v>
      </c>
      <c r="R2753" s="164">
        <v>41518</v>
      </c>
      <c r="T2753" t="s">
        <v>6490</v>
      </c>
      <c r="V2753" t="s">
        <v>6491</v>
      </c>
      <c r="W2753" t="s">
        <v>6492</v>
      </c>
      <c r="X2753" t="s">
        <v>6493</v>
      </c>
      <c r="Y2753" t="s">
        <v>6494</v>
      </c>
      <c r="Z2753" t="s">
        <v>6496</v>
      </c>
      <c r="AC2753" t="s">
        <v>308</v>
      </c>
      <c r="AD2753" s="176">
        <v>1</v>
      </c>
    </row>
    <row r="2754" spans="1:31" x14ac:dyDescent="0.35">
      <c r="A2754" t="s">
        <v>476</v>
      </c>
      <c r="B2754">
        <v>1309</v>
      </c>
      <c r="C2754" t="s">
        <v>6488</v>
      </c>
      <c r="D2754">
        <v>52205</v>
      </c>
      <c r="E2754" t="s">
        <v>6489</v>
      </c>
      <c r="F2754" t="s">
        <v>3812</v>
      </c>
      <c r="H2754">
        <v>1</v>
      </c>
      <c r="I2754">
        <v>1.6</v>
      </c>
      <c r="K2754" t="s">
        <v>296</v>
      </c>
      <c r="L2754" t="s">
        <v>753</v>
      </c>
      <c r="M2754" t="s">
        <v>398</v>
      </c>
      <c r="N2754" t="s">
        <v>2078</v>
      </c>
      <c r="O2754">
        <v>2</v>
      </c>
      <c r="P2754" t="s">
        <v>306</v>
      </c>
      <c r="Q2754" t="s">
        <v>2743</v>
      </c>
      <c r="R2754" s="164">
        <v>42248</v>
      </c>
      <c r="T2754" t="s">
        <v>6490</v>
      </c>
      <c r="V2754" t="s">
        <v>6491</v>
      </c>
      <c r="W2754" t="s">
        <v>6492</v>
      </c>
      <c r="X2754" t="s">
        <v>6493</v>
      </c>
      <c r="Y2754" t="s">
        <v>6494</v>
      </c>
      <c r="Z2754" t="s">
        <v>6497</v>
      </c>
      <c r="AC2754" t="s">
        <v>308</v>
      </c>
      <c r="AD2754" s="176">
        <v>1</v>
      </c>
    </row>
    <row r="2755" spans="1:31" x14ac:dyDescent="0.35">
      <c r="A2755" t="s">
        <v>432</v>
      </c>
      <c r="B2755">
        <v>1218</v>
      </c>
      <c r="C2755" t="s">
        <v>6488</v>
      </c>
      <c r="D2755">
        <v>52205</v>
      </c>
      <c r="E2755" t="s">
        <v>6489</v>
      </c>
      <c r="F2755" t="s">
        <v>3812</v>
      </c>
      <c r="H2755">
        <v>1</v>
      </c>
      <c r="I2755">
        <v>1.6</v>
      </c>
      <c r="K2755" t="s">
        <v>296</v>
      </c>
      <c r="L2755" t="s">
        <v>753</v>
      </c>
      <c r="M2755" t="s">
        <v>398</v>
      </c>
      <c r="N2755" t="s">
        <v>2078</v>
      </c>
      <c r="O2755">
        <v>2</v>
      </c>
      <c r="P2755" t="s">
        <v>306</v>
      </c>
      <c r="Q2755" s="164">
        <v>37622</v>
      </c>
      <c r="R2755" s="164">
        <v>37622</v>
      </c>
      <c r="T2755" t="s">
        <v>6490</v>
      </c>
      <c r="V2755" t="s">
        <v>6491</v>
      </c>
      <c r="W2755" t="s">
        <v>6492</v>
      </c>
      <c r="X2755" t="s">
        <v>6493</v>
      </c>
      <c r="Y2755" t="s">
        <v>6494</v>
      </c>
      <c r="Z2755" t="s">
        <v>6498</v>
      </c>
      <c r="AC2755" t="s">
        <v>308</v>
      </c>
      <c r="AD2755" s="176">
        <v>1</v>
      </c>
    </row>
    <row r="2756" spans="1:31" x14ac:dyDescent="0.35">
      <c r="A2756" t="s">
        <v>317</v>
      </c>
      <c r="B2756">
        <v>1181</v>
      </c>
      <c r="C2756" t="s">
        <v>6499</v>
      </c>
      <c r="D2756">
        <v>52206</v>
      </c>
      <c r="E2756" t="s">
        <v>6499</v>
      </c>
      <c r="F2756" t="s">
        <v>3812</v>
      </c>
      <c r="H2756">
        <v>1.1000000000000001</v>
      </c>
      <c r="I2756">
        <v>1.7</v>
      </c>
      <c r="K2756" t="s">
        <v>296</v>
      </c>
      <c r="L2756" t="s">
        <v>753</v>
      </c>
      <c r="M2756" t="s">
        <v>398</v>
      </c>
      <c r="N2756" t="s">
        <v>2085</v>
      </c>
      <c r="O2756">
        <v>2</v>
      </c>
      <c r="P2756" t="s">
        <v>306</v>
      </c>
      <c r="Q2756" s="164">
        <v>39420</v>
      </c>
      <c r="R2756" s="164">
        <v>39326</v>
      </c>
      <c r="T2756" t="s">
        <v>2094</v>
      </c>
      <c r="V2756" t="s">
        <v>6500</v>
      </c>
      <c r="W2756" t="s">
        <v>6501</v>
      </c>
      <c r="X2756" t="s">
        <v>6499</v>
      </c>
      <c r="Y2756" t="s">
        <v>6500</v>
      </c>
      <c r="Z2756" t="s">
        <v>6502</v>
      </c>
      <c r="AC2756" t="s">
        <v>366</v>
      </c>
      <c r="AD2756" s="176">
        <v>1.1000000000000001</v>
      </c>
    </row>
    <row r="2757" spans="1:31" x14ac:dyDescent="0.35">
      <c r="A2757" t="s">
        <v>469</v>
      </c>
      <c r="B2757">
        <v>1185</v>
      </c>
      <c r="C2757" t="s">
        <v>6499</v>
      </c>
      <c r="D2757">
        <v>52206</v>
      </c>
      <c r="E2757" t="s">
        <v>6499</v>
      </c>
      <c r="F2757" t="s">
        <v>3812</v>
      </c>
      <c r="H2757">
        <v>1.1000000000000001</v>
      </c>
      <c r="I2757">
        <v>1.7</v>
      </c>
      <c r="K2757" t="s">
        <v>296</v>
      </c>
      <c r="L2757" t="s">
        <v>753</v>
      </c>
      <c r="M2757" t="s">
        <v>398</v>
      </c>
      <c r="N2757" t="s">
        <v>2085</v>
      </c>
      <c r="O2757">
        <v>2</v>
      </c>
      <c r="P2757" t="s">
        <v>306</v>
      </c>
      <c r="Q2757" s="164">
        <v>39822</v>
      </c>
      <c r="R2757" s="164">
        <v>40057</v>
      </c>
      <c r="T2757" t="s">
        <v>2094</v>
      </c>
      <c r="V2757" t="s">
        <v>6500</v>
      </c>
      <c r="W2757" t="s">
        <v>6501</v>
      </c>
      <c r="X2757" t="s">
        <v>6499</v>
      </c>
      <c r="Y2757" t="s">
        <v>6500</v>
      </c>
      <c r="Z2757" t="s">
        <v>6503</v>
      </c>
      <c r="AC2757" t="s">
        <v>366</v>
      </c>
      <c r="AD2757" s="176">
        <v>1.1000000000000001</v>
      </c>
    </row>
    <row r="2758" spans="1:31" x14ac:dyDescent="0.35">
      <c r="A2758" t="s">
        <v>309</v>
      </c>
      <c r="B2758">
        <v>1272</v>
      </c>
      <c r="C2758" t="s">
        <v>6499</v>
      </c>
      <c r="D2758">
        <v>52206</v>
      </c>
      <c r="E2758" t="s">
        <v>6499</v>
      </c>
      <c r="F2758" t="s">
        <v>3812</v>
      </c>
      <c r="G2758" s="163">
        <v>2722.05</v>
      </c>
      <c r="H2758">
        <v>1.1000000000000001</v>
      </c>
      <c r="I2758">
        <v>1.7</v>
      </c>
      <c r="J2758" t="s">
        <v>1</v>
      </c>
      <c r="K2758" t="s">
        <v>296</v>
      </c>
      <c r="L2758" t="s">
        <v>753</v>
      </c>
      <c r="M2758" t="s">
        <v>398</v>
      </c>
      <c r="N2758" t="s">
        <v>2085</v>
      </c>
      <c r="O2758">
        <v>2</v>
      </c>
      <c r="P2758" t="s">
        <v>306</v>
      </c>
      <c r="Q2758" s="164">
        <v>44836</v>
      </c>
      <c r="R2758" s="164">
        <v>45170</v>
      </c>
      <c r="T2758" t="s">
        <v>2094</v>
      </c>
      <c r="V2758" t="s">
        <v>6500</v>
      </c>
      <c r="W2758" t="s">
        <v>6501</v>
      </c>
      <c r="X2758" t="s">
        <v>6499</v>
      </c>
      <c r="Y2758" t="s">
        <v>6500</v>
      </c>
      <c r="Z2758" t="s">
        <v>6504</v>
      </c>
      <c r="AA2758" t="s">
        <v>1</v>
      </c>
      <c r="AB2758" s="164">
        <v>44648</v>
      </c>
      <c r="AC2758" t="s">
        <v>366</v>
      </c>
      <c r="AD2758" s="176">
        <v>1.1000000000000001</v>
      </c>
    </row>
    <row r="2759" spans="1:31" x14ac:dyDescent="0.35">
      <c r="A2759" t="s">
        <v>434</v>
      </c>
      <c r="B2759">
        <v>1153</v>
      </c>
      <c r="C2759" t="s">
        <v>6499</v>
      </c>
      <c r="D2759">
        <v>52206</v>
      </c>
      <c r="E2759" t="s">
        <v>6499</v>
      </c>
      <c r="F2759" t="s">
        <v>3812</v>
      </c>
      <c r="G2759" s="163">
        <v>2937</v>
      </c>
      <c r="H2759">
        <v>1.1000000000000001</v>
      </c>
      <c r="I2759">
        <v>1.7</v>
      </c>
      <c r="J2759" t="s">
        <v>1</v>
      </c>
      <c r="K2759" t="s">
        <v>296</v>
      </c>
      <c r="L2759" t="s">
        <v>753</v>
      </c>
      <c r="M2759" t="s">
        <v>398</v>
      </c>
      <c r="N2759" t="s">
        <v>2085</v>
      </c>
      <c r="O2759">
        <v>2</v>
      </c>
      <c r="P2759" t="s">
        <v>306</v>
      </c>
      <c r="Q2759" s="164">
        <v>42624</v>
      </c>
      <c r="R2759" s="164">
        <v>42979</v>
      </c>
      <c r="T2759" t="s">
        <v>2094</v>
      </c>
      <c r="V2759" t="s">
        <v>6500</v>
      </c>
      <c r="W2759" t="s">
        <v>6501</v>
      </c>
      <c r="X2759" t="s">
        <v>6499</v>
      </c>
      <c r="Y2759" t="s">
        <v>6500</v>
      </c>
      <c r="Z2759" t="s">
        <v>6505</v>
      </c>
      <c r="AA2759" t="s">
        <v>1</v>
      </c>
      <c r="AB2759" s="164">
        <v>42713</v>
      </c>
      <c r="AC2759" t="s">
        <v>366</v>
      </c>
      <c r="AD2759" s="176">
        <v>1.1000000000000001</v>
      </c>
    </row>
    <row r="2760" spans="1:31" x14ac:dyDescent="0.35">
      <c r="A2760" t="s">
        <v>447</v>
      </c>
      <c r="B2760">
        <v>1253</v>
      </c>
      <c r="C2760" t="s">
        <v>6499</v>
      </c>
      <c r="D2760">
        <v>52206</v>
      </c>
      <c r="E2760" t="s">
        <v>6499</v>
      </c>
      <c r="F2760" t="s">
        <v>3812</v>
      </c>
      <c r="H2760">
        <v>1.1000000000000001</v>
      </c>
      <c r="I2760">
        <v>1.7</v>
      </c>
      <c r="K2760" t="s">
        <v>296</v>
      </c>
      <c r="L2760" t="s">
        <v>753</v>
      </c>
      <c r="M2760" t="s">
        <v>398</v>
      </c>
      <c r="N2760" t="s">
        <v>2085</v>
      </c>
      <c r="O2760">
        <v>2</v>
      </c>
      <c r="P2760" t="s">
        <v>306</v>
      </c>
      <c r="Q2760" t="s">
        <v>485</v>
      </c>
      <c r="R2760" s="164">
        <v>41153</v>
      </c>
      <c r="T2760" t="s">
        <v>2094</v>
      </c>
      <c r="V2760" t="s">
        <v>6500</v>
      </c>
      <c r="W2760" t="s">
        <v>6501</v>
      </c>
      <c r="X2760" t="s">
        <v>6499</v>
      </c>
      <c r="Y2760" t="s">
        <v>6500</v>
      </c>
      <c r="Z2760" t="s">
        <v>6506</v>
      </c>
      <c r="AC2760" t="s">
        <v>366</v>
      </c>
      <c r="AD2760" s="176">
        <v>1.1000000000000001</v>
      </c>
    </row>
    <row r="2761" spans="1:31" x14ac:dyDescent="0.35">
      <c r="A2761" t="s">
        <v>494</v>
      </c>
      <c r="B2761">
        <v>1215</v>
      </c>
      <c r="C2761" t="s">
        <v>6499</v>
      </c>
      <c r="D2761">
        <v>52206</v>
      </c>
      <c r="E2761" t="s">
        <v>6499</v>
      </c>
      <c r="F2761" t="s">
        <v>3812</v>
      </c>
      <c r="H2761">
        <v>1.1000000000000001</v>
      </c>
      <c r="I2761">
        <v>1.7</v>
      </c>
      <c r="K2761" t="s">
        <v>296</v>
      </c>
      <c r="L2761" t="s">
        <v>753</v>
      </c>
      <c r="M2761" t="s">
        <v>398</v>
      </c>
      <c r="N2761" t="s">
        <v>2085</v>
      </c>
      <c r="O2761">
        <v>2</v>
      </c>
      <c r="P2761" t="s">
        <v>306</v>
      </c>
      <c r="Q2761" t="s">
        <v>6507</v>
      </c>
      <c r="R2761" s="164">
        <v>40422</v>
      </c>
      <c r="T2761" t="s">
        <v>2094</v>
      </c>
      <c r="V2761" t="s">
        <v>6500</v>
      </c>
      <c r="W2761" t="s">
        <v>6501</v>
      </c>
      <c r="X2761" t="s">
        <v>6499</v>
      </c>
      <c r="Y2761" t="s">
        <v>6500</v>
      </c>
      <c r="Z2761" t="s">
        <v>6508</v>
      </c>
      <c r="AC2761" t="s">
        <v>366</v>
      </c>
      <c r="AD2761" s="176">
        <v>1.1000000000000001</v>
      </c>
    </row>
    <row r="2762" spans="1:31" x14ac:dyDescent="0.35">
      <c r="A2762" t="s">
        <v>314</v>
      </c>
      <c r="B2762">
        <v>1022</v>
      </c>
      <c r="C2762" t="s">
        <v>6509</v>
      </c>
      <c r="D2762">
        <v>52207</v>
      </c>
      <c r="E2762" t="s">
        <v>2099</v>
      </c>
      <c r="F2762" t="s">
        <v>3812</v>
      </c>
      <c r="H2762" s="174">
        <f t="shared" ref="H2762:H2767" si="91">AD2762</f>
        <v>1.1000000000000001</v>
      </c>
      <c r="I2762">
        <v>2.1</v>
      </c>
      <c r="K2762" t="s">
        <v>404</v>
      </c>
      <c r="L2762" t="s">
        <v>753</v>
      </c>
      <c r="M2762" t="s">
        <v>398</v>
      </c>
      <c r="N2762" t="s">
        <v>2085</v>
      </c>
      <c r="O2762">
        <v>2</v>
      </c>
      <c r="P2762" t="s">
        <v>306</v>
      </c>
      <c r="Q2762" s="164">
        <v>32882</v>
      </c>
      <c r="R2762" s="164">
        <v>33117</v>
      </c>
      <c r="S2762" s="164">
        <v>35674</v>
      </c>
      <c r="T2762" t="s">
        <v>2100</v>
      </c>
      <c r="V2762" t="s">
        <v>6510</v>
      </c>
      <c r="W2762" t="s">
        <v>6511</v>
      </c>
      <c r="X2762" t="s">
        <v>6512</v>
      </c>
      <c r="Y2762" t="s">
        <v>6510</v>
      </c>
      <c r="Z2762" t="s">
        <v>6513</v>
      </c>
      <c r="AC2762" t="s">
        <v>366</v>
      </c>
      <c r="AD2762" s="176">
        <v>1.1000000000000001</v>
      </c>
      <c r="AE2762" s="177" t="s">
        <v>16954</v>
      </c>
    </row>
    <row r="2763" spans="1:31" x14ac:dyDescent="0.35">
      <c r="A2763" t="s">
        <v>314</v>
      </c>
      <c r="B2763">
        <v>1107</v>
      </c>
      <c r="C2763" t="s">
        <v>6514</v>
      </c>
      <c r="D2763">
        <v>52207</v>
      </c>
      <c r="E2763" t="s">
        <v>2099</v>
      </c>
      <c r="F2763" t="s">
        <v>3812</v>
      </c>
      <c r="H2763" s="174">
        <f t="shared" si="91"/>
        <v>1.1000000000000001</v>
      </c>
      <c r="I2763">
        <v>2.1</v>
      </c>
      <c r="K2763" t="s">
        <v>404</v>
      </c>
      <c r="L2763" t="s">
        <v>753</v>
      </c>
      <c r="M2763" t="s">
        <v>398</v>
      </c>
      <c r="N2763" t="s">
        <v>2085</v>
      </c>
      <c r="O2763">
        <v>2</v>
      </c>
      <c r="P2763" t="s">
        <v>306</v>
      </c>
      <c r="Q2763" s="164">
        <v>32882</v>
      </c>
      <c r="R2763" s="164">
        <v>33117</v>
      </c>
      <c r="S2763" s="164">
        <v>35674</v>
      </c>
      <c r="T2763" t="s">
        <v>2100</v>
      </c>
      <c r="V2763" t="s">
        <v>6510</v>
      </c>
      <c r="W2763" t="s">
        <v>6511</v>
      </c>
      <c r="X2763" t="s">
        <v>6512</v>
      </c>
      <c r="Y2763" t="s">
        <v>6510</v>
      </c>
      <c r="Z2763" t="s">
        <v>6515</v>
      </c>
      <c r="AC2763" t="s">
        <v>366</v>
      </c>
      <c r="AD2763" s="176">
        <v>1.1000000000000001</v>
      </c>
      <c r="AE2763" s="177" t="s">
        <v>16954</v>
      </c>
    </row>
    <row r="2764" spans="1:31" x14ac:dyDescent="0.35">
      <c r="A2764" t="s">
        <v>314</v>
      </c>
      <c r="B2764">
        <v>1108</v>
      </c>
      <c r="C2764" t="s">
        <v>6516</v>
      </c>
      <c r="D2764">
        <v>52207</v>
      </c>
      <c r="E2764" t="s">
        <v>2099</v>
      </c>
      <c r="F2764" t="s">
        <v>3812</v>
      </c>
      <c r="H2764" s="174">
        <f t="shared" si="91"/>
        <v>1.1000000000000001</v>
      </c>
      <c r="I2764">
        <v>2.1</v>
      </c>
      <c r="K2764" t="s">
        <v>404</v>
      </c>
      <c r="L2764" t="s">
        <v>753</v>
      </c>
      <c r="M2764" t="s">
        <v>398</v>
      </c>
      <c r="N2764" t="s">
        <v>2085</v>
      </c>
      <c r="O2764">
        <v>2</v>
      </c>
      <c r="P2764" t="s">
        <v>306</v>
      </c>
      <c r="Q2764" s="164">
        <v>27041</v>
      </c>
      <c r="R2764" s="164">
        <v>27364</v>
      </c>
      <c r="S2764" s="164">
        <v>31472</v>
      </c>
      <c r="T2764" t="s">
        <v>2100</v>
      </c>
      <c r="V2764" t="s">
        <v>6510</v>
      </c>
      <c r="W2764" t="s">
        <v>6511</v>
      </c>
      <c r="X2764" t="s">
        <v>6512</v>
      </c>
      <c r="Y2764" t="s">
        <v>6510</v>
      </c>
      <c r="Z2764" t="s">
        <v>6517</v>
      </c>
      <c r="AC2764" t="s">
        <v>366</v>
      </c>
      <c r="AD2764" s="176">
        <v>1.1000000000000001</v>
      </c>
      <c r="AE2764" s="177" t="s">
        <v>16954</v>
      </c>
    </row>
    <row r="2765" spans="1:31" x14ac:dyDescent="0.35">
      <c r="A2765" t="s">
        <v>314</v>
      </c>
      <c r="B2765">
        <v>1109</v>
      </c>
      <c r="C2765" t="s">
        <v>6518</v>
      </c>
      <c r="D2765">
        <v>52207</v>
      </c>
      <c r="E2765" t="s">
        <v>2099</v>
      </c>
      <c r="F2765" t="s">
        <v>3812</v>
      </c>
      <c r="H2765" s="174">
        <f t="shared" si="91"/>
        <v>1.1000000000000001</v>
      </c>
      <c r="I2765">
        <v>2.1</v>
      </c>
      <c r="K2765" t="s">
        <v>404</v>
      </c>
      <c r="L2765" t="s">
        <v>753</v>
      </c>
      <c r="M2765" t="s">
        <v>398</v>
      </c>
      <c r="N2765" t="s">
        <v>2085</v>
      </c>
      <c r="O2765">
        <v>2</v>
      </c>
      <c r="P2765" t="s">
        <v>306</v>
      </c>
      <c r="Q2765" s="164">
        <v>27041</v>
      </c>
      <c r="R2765" s="164">
        <v>27364</v>
      </c>
      <c r="S2765" s="164">
        <v>31472</v>
      </c>
      <c r="T2765" t="s">
        <v>2100</v>
      </c>
      <c r="V2765" t="s">
        <v>6510</v>
      </c>
      <c r="W2765" t="s">
        <v>6511</v>
      </c>
      <c r="X2765" t="s">
        <v>6512</v>
      </c>
      <c r="Y2765" t="s">
        <v>6510</v>
      </c>
      <c r="Z2765" t="s">
        <v>6519</v>
      </c>
      <c r="AC2765" t="s">
        <v>366</v>
      </c>
      <c r="AD2765" s="176">
        <v>1.1000000000000001</v>
      </c>
      <c r="AE2765" s="177" t="s">
        <v>16954</v>
      </c>
    </row>
    <row r="2766" spans="1:31" x14ac:dyDescent="0.35">
      <c r="A2766" t="s">
        <v>314</v>
      </c>
      <c r="B2766">
        <v>1168</v>
      </c>
      <c r="C2766" t="s">
        <v>6520</v>
      </c>
      <c r="D2766">
        <v>52207</v>
      </c>
      <c r="E2766" t="s">
        <v>2099</v>
      </c>
      <c r="F2766" t="s">
        <v>3812</v>
      </c>
      <c r="H2766" s="174">
        <f t="shared" si="91"/>
        <v>1.1000000000000001</v>
      </c>
      <c r="I2766">
        <v>2.1</v>
      </c>
      <c r="K2766" t="s">
        <v>404</v>
      </c>
      <c r="L2766" t="s">
        <v>753</v>
      </c>
      <c r="M2766" t="s">
        <v>398</v>
      </c>
      <c r="N2766" t="s">
        <v>2085</v>
      </c>
      <c r="O2766">
        <v>2</v>
      </c>
      <c r="P2766" t="s">
        <v>306</v>
      </c>
      <c r="Q2766" s="164">
        <v>33612</v>
      </c>
      <c r="R2766" s="164">
        <v>33848</v>
      </c>
      <c r="S2766" s="164">
        <v>35674</v>
      </c>
      <c r="T2766" t="s">
        <v>2100</v>
      </c>
      <c r="V2766" t="s">
        <v>6510</v>
      </c>
      <c r="W2766" t="s">
        <v>6511</v>
      </c>
      <c r="X2766" t="s">
        <v>6512</v>
      </c>
      <c r="Y2766" t="s">
        <v>6510</v>
      </c>
      <c r="Z2766" t="s">
        <v>6521</v>
      </c>
      <c r="AC2766" t="s">
        <v>366</v>
      </c>
      <c r="AD2766" s="176">
        <v>1.1000000000000001</v>
      </c>
      <c r="AE2766" s="177" t="s">
        <v>16954</v>
      </c>
    </row>
    <row r="2767" spans="1:31" x14ac:dyDescent="0.35">
      <c r="A2767" t="s">
        <v>499</v>
      </c>
      <c r="B2767">
        <v>1071</v>
      </c>
      <c r="C2767" t="s">
        <v>6522</v>
      </c>
      <c r="D2767">
        <v>52207</v>
      </c>
      <c r="E2767" t="s">
        <v>2099</v>
      </c>
      <c r="F2767" t="s">
        <v>3812</v>
      </c>
      <c r="H2767" s="174">
        <f t="shared" si="91"/>
        <v>1.1000000000000001</v>
      </c>
      <c r="I2767">
        <v>2.1</v>
      </c>
      <c r="K2767" t="s">
        <v>404</v>
      </c>
      <c r="L2767" t="s">
        <v>753</v>
      </c>
      <c r="M2767" t="s">
        <v>398</v>
      </c>
      <c r="N2767" t="s">
        <v>2085</v>
      </c>
      <c r="O2767">
        <v>2</v>
      </c>
      <c r="P2767" t="s">
        <v>306</v>
      </c>
      <c r="Q2767" t="s">
        <v>671</v>
      </c>
      <c r="R2767" s="164">
        <v>29825</v>
      </c>
      <c r="S2767" s="164">
        <v>32874</v>
      </c>
      <c r="T2767" t="s">
        <v>2100</v>
      </c>
      <c r="V2767" t="s">
        <v>6510</v>
      </c>
      <c r="W2767" t="s">
        <v>6511</v>
      </c>
      <c r="X2767" t="s">
        <v>6512</v>
      </c>
      <c r="Y2767" t="s">
        <v>6510</v>
      </c>
      <c r="Z2767" t="s">
        <v>6523</v>
      </c>
      <c r="AC2767" t="s">
        <v>366</v>
      </c>
      <c r="AD2767" s="176">
        <v>1.1000000000000001</v>
      </c>
      <c r="AE2767" s="177" t="s">
        <v>16954</v>
      </c>
    </row>
    <row r="2768" spans="1:31" x14ac:dyDescent="0.35">
      <c r="A2768" t="s">
        <v>454</v>
      </c>
      <c r="B2768">
        <v>1374</v>
      </c>
      <c r="C2768" t="s">
        <v>6524</v>
      </c>
      <c r="D2768">
        <v>52209</v>
      </c>
      <c r="E2768" t="s">
        <v>6524</v>
      </c>
      <c r="F2768" t="s">
        <v>3812</v>
      </c>
      <c r="H2768">
        <v>1.1000000000000001</v>
      </c>
      <c r="I2768">
        <v>2.1</v>
      </c>
      <c r="K2768" t="s">
        <v>296</v>
      </c>
      <c r="L2768" t="s">
        <v>753</v>
      </c>
      <c r="M2768" t="s">
        <v>398</v>
      </c>
      <c r="N2768" t="s">
        <v>2085</v>
      </c>
      <c r="O2768">
        <v>2</v>
      </c>
      <c r="P2768" t="s">
        <v>306</v>
      </c>
      <c r="Q2768" t="s">
        <v>6525</v>
      </c>
      <c r="R2768" s="164">
        <v>38596</v>
      </c>
      <c r="T2768" t="s">
        <v>2111</v>
      </c>
      <c r="V2768" t="s">
        <v>6526</v>
      </c>
      <c r="W2768" t="s">
        <v>6527</v>
      </c>
      <c r="X2768" t="s">
        <v>6524</v>
      </c>
      <c r="Y2768" t="s">
        <v>6526</v>
      </c>
      <c r="Z2768" t="s">
        <v>6528</v>
      </c>
      <c r="AC2768" t="s">
        <v>366</v>
      </c>
      <c r="AD2768" s="176">
        <v>1.1000000000000001</v>
      </c>
    </row>
    <row r="2769" spans="1:30" x14ac:dyDescent="0.35">
      <c r="A2769" t="s">
        <v>291</v>
      </c>
      <c r="B2769">
        <v>1116</v>
      </c>
      <c r="C2769" t="s">
        <v>6529</v>
      </c>
      <c r="D2769">
        <v>52209</v>
      </c>
      <c r="E2769" t="s">
        <v>6524</v>
      </c>
      <c r="F2769" t="s">
        <v>3812</v>
      </c>
      <c r="H2769">
        <v>1.1000000000000001</v>
      </c>
      <c r="I2769">
        <v>2.1</v>
      </c>
      <c r="K2769" t="s">
        <v>296</v>
      </c>
      <c r="L2769" t="s">
        <v>753</v>
      </c>
      <c r="M2769" t="s">
        <v>398</v>
      </c>
      <c r="N2769" t="s">
        <v>2085</v>
      </c>
      <c r="O2769">
        <v>2</v>
      </c>
      <c r="P2769" t="s">
        <v>1</v>
      </c>
      <c r="Q2769" t="s">
        <v>6530</v>
      </c>
      <c r="R2769" s="164">
        <v>38231</v>
      </c>
      <c r="T2769" t="s">
        <v>2111</v>
      </c>
      <c r="V2769" t="s">
        <v>6526</v>
      </c>
      <c r="W2769" t="s">
        <v>6527</v>
      </c>
      <c r="X2769" t="s">
        <v>6524</v>
      </c>
      <c r="Y2769" t="s">
        <v>6526</v>
      </c>
      <c r="Z2769" t="s">
        <v>6531</v>
      </c>
      <c r="AC2769" t="s">
        <v>366</v>
      </c>
      <c r="AD2769" s="176">
        <v>1.1000000000000001</v>
      </c>
    </row>
    <row r="2770" spans="1:30" x14ac:dyDescent="0.35">
      <c r="A2770" t="s">
        <v>305</v>
      </c>
      <c r="B2770">
        <v>1326</v>
      </c>
      <c r="C2770" t="s">
        <v>6532</v>
      </c>
      <c r="D2770">
        <v>52209</v>
      </c>
      <c r="E2770" t="s">
        <v>6524</v>
      </c>
      <c r="F2770" t="s">
        <v>3812</v>
      </c>
      <c r="G2770" s="163">
        <v>2718.72</v>
      </c>
      <c r="H2770">
        <v>1.1000000000000001</v>
      </c>
      <c r="I2770">
        <v>2.1</v>
      </c>
      <c r="J2770" t="s">
        <v>1</v>
      </c>
      <c r="K2770" t="s">
        <v>296</v>
      </c>
      <c r="L2770" t="s">
        <v>753</v>
      </c>
      <c r="M2770" t="s">
        <v>398</v>
      </c>
      <c r="N2770" t="s">
        <v>2085</v>
      </c>
      <c r="O2770">
        <v>2</v>
      </c>
      <c r="P2770" t="s">
        <v>306</v>
      </c>
      <c r="Q2770" t="s">
        <v>6533</v>
      </c>
      <c r="R2770" s="164">
        <v>44075</v>
      </c>
      <c r="T2770" t="s">
        <v>2111</v>
      </c>
      <c r="V2770" t="s">
        <v>6526</v>
      </c>
      <c r="W2770" t="s">
        <v>6527</v>
      </c>
      <c r="X2770" t="s">
        <v>6524</v>
      </c>
      <c r="Y2770" t="s">
        <v>6526</v>
      </c>
      <c r="Z2770" t="s">
        <v>6534</v>
      </c>
      <c r="AA2770" t="s">
        <v>1</v>
      </c>
      <c r="AB2770" s="164">
        <v>43811</v>
      </c>
      <c r="AC2770" t="s">
        <v>366</v>
      </c>
      <c r="AD2770" s="176">
        <v>1.1000000000000001</v>
      </c>
    </row>
    <row r="2771" spans="1:30" x14ac:dyDescent="0.35">
      <c r="A2771" t="s">
        <v>408</v>
      </c>
      <c r="B2771">
        <v>1273</v>
      </c>
      <c r="C2771" t="s">
        <v>6532</v>
      </c>
      <c r="D2771">
        <v>52209</v>
      </c>
      <c r="E2771" t="s">
        <v>6524</v>
      </c>
      <c r="F2771" t="s">
        <v>3812</v>
      </c>
      <c r="H2771">
        <v>1.1000000000000001</v>
      </c>
      <c r="I2771">
        <v>2.1</v>
      </c>
      <c r="K2771" t="s">
        <v>296</v>
      </c>
      <c r="L2771" t="s">
        <v>753</v>
      </c>
      <c r="M2771" t="s">
        <v>398</v>
      </c>
      <c r="N2771" t="s">
        <v>2085</v>
      </c>
      <c r="O2771">
        <v>2</v>
      </c>
      <c r="P2771" t="s">
        <v>306</v>
      </c>
      <c r="Q2771" t="s">
        <v>4006</v>
      </c>
      <c r="R2771" s="164">
        <v>41153</v>
      </c>
      <c r="T2771" t="s">
        <v>2111</v>
      </c>
      <c r="V2771" t="s">
        <v>6526</v>
      </c>
      <c r="W2771" t="s">
        <v>6527</v>
      </c>
      <c r="X2771" t="s">
        <v>6524</v>
      </c>
      <c r="Y2771" t="s">
        <v>6526</v>
      </c>
      <c r="Z2771" t="s">
        <v>6535</v>
      </c>
      <c r="AC2771" t="s">
        <v>366</v>
      </c>
      <c r="AD2771" s="176">
        <v>1.1000000000000001</v>
      </c>
    </row>
    <row r="2772" spans="1:30" x14ac:dyDescent="0.35">
      <c r="A2772" t="s">
        <v>469</v>
      </c>
      <c r="B2772">
        <v>1204</v>
      </c>
      <c r="C2772" t="s">
        <v>6532</v>
      </c>
      <c r="D2772">
        <v>52209</v>
      </c>
      <c r="E2772" t="s">
        <v>6524</v>
      </c>
      <c r="F2772" t="s">
        <v>3812</v>
      </c>
      <c r="G2772" s="163">
        <v>2419</v>
      </c>
      <c r="H2772">
        <v>1.1000000000000001</v>
      </c>
      <c r="I2772">
        <v>2.1</v>
      </c>
      <c r="J2772" t="s">
        <v>1</v>
      </c>
      <c r="K2772" t="s">
        <v>296</v>
      </c>
      <c r="L2772" t="s">
        <v>753</v>
      </c>
      <c r="M2772" t="s">
        <v>398</v>
      </c>
      <c r="N2772" t="s">
        <v>2085</v>
      </c>
      <c r="O2772">
        <v>2</v>
      </c>
      <c r="P2772" t="s">
        <v>306</v>
      </c>
      <c r="Q2772" s="164">
        <v>44022</v>
      </c>
      <c r="R2772" s="164">
        <v>44197</v>
      </c>
      <c r="T2772" t="s">
        <v>2111</v>
      </c>
      <c r="V2772" t="s">
        <v>6526</v>
      </c>
      <c r="W2772" t="s">
        <v>6527</v>
      </c>
      <c r="X2772" t="s">
        <v>6524</v>
      </c>
      <c r="Y2772" t="s">
        <v>6526</v>
      </c>
      <c r="Z2772" t="s">
        <v>6536</v>
      </c>
      <c r="AA2772" t="s">
        <v>1</v>
      </c>
      <c r="AB2772" s="164">
        <v>44347</v>
      </c>
      <c r="AC2772" t="s">
        <v>366</v>
      </c>
      <c r="AD2772" s="176">
        <v>1.1000000000000001</v>
      </c>
    </row>
    <row r="2773" spans="1:30" x14ac:dyDescent="0.35">
      <c r="A2773" t="s">
        <v>324</v>
      </c>
      <c r="B2773">
        <v>1230</v>
      </c>
      <c r="C2773" t="s">
        <v>6532</v>
      </c>
      <c r="D2773">
        <v>52209</v>
      </c>
      <c r="E2773" t="s">
        <v>6524</v>
      </c>
      <c r="F2773" t="s">
        <v>3812</v>
      </c>
      <c r="H2773">
        <v>1.1000000000000001</v>
      </c>
      <c r="I2773">
        <v>2.1</v>
      </c>
      <c r="K2773" t="s">
        <v>296</v>
      </c>
      <c r="L2773" t="s">
        <v>753</v>
      </c>
      <c r="M2773" t="s">
        <v>398</v>
      </c>
      <c r="N2773" t="s">
        <v>2085</v>
      </c>
      <c r="O2773">
        <v>2</v>
      </c>
      <c r="P2773" t="s">
        <v>306</v>
      </c>
      <c r="Q2773" s="164">
        <v>39698</v>
      </c>
      <c r="R2773" s="164">
        <v>39692</v>
      </c>
      <c r="T2773" t="s">
        <v>2111</v>
      </c>
      <c r="V2773" t="s">
        <v>6526</v>
      </c>
      <c r="W2773" t="s">
        <v>6527</v>
      </c>
      <c r="X2773" t="s">
        <v>6524</v>
      </c>
      <c r="Y2773" t="s">
        <v>6526</v>
      </c>
      <c r="Z2773" t="s">
        <v>6537</v>
      </c>
      <c r="AC2773" t="s">
        <v>366</v>
      </c>
      <c r="AD2773" s="176">
        <v>1.1000000000000001</v>
      </c>
    </row>
    <row r="2774" spans="1:30" x14ac:dyDescent="0.35">
      <c r="A2774" t="s">
        <v>309</v>
      </c>
      <c r="B2774">
        <v>1164</v>
      </c>
      <c r="C2774" t="s">
        <v>6524</v>
      </c>
      <c r="D2774">
        <v>52209</v>
      </c>
      <c r="E2774" t="s">
        <v>6524</v>
      </c>
      <c r="F2774" t="s">
        <v>3812</v>
      </c>
      <c r="H2774">
        <v>1.1000000000000001</v>
      </c>
      <c r="I2774">
        <v>2.1</v>
      </c>
      <c r="K2774" t="s">
        <v>296</v>
      </c>
      <c r="L2774" t="s">
        <v>753</v>
      </c>
      <c r="M2774" t="s">
        <v>398</v>
      </c>
      <c r="N2774" t="s">
        <v>2085</v>
      </c>
      <c r="O2774">
        <v>2</v>
      </c>
      <c r="P2774" t="s">
        <v>306</v>
      </c>
      <c r="Q2774" t="s">
        <v>6538</v>
      </c>
      <c r="R2774" s="164">
        <v>38961</v>
      </c>
      <c r="T2774" t="s">
        <v>2111</v>
      </c>
      <c r="V2774" t="s">
        <v>6526</v>
      </c>
      <c r="W2774" t="s">
        <v>6527</v>
      </c>
      <c r="X2774" t="s">
        <v>6524</v>
      </c>
      <c r="Y2774" t="s">
        <v>6526</v>
      </c>
      <c r="Z2774" t="s">
        <v>6539</v>
      </c>
      <c r="AC2774" t="s">
        <v>366</v>
      </c>
      <c r="AD2774" s="176">
        <v>1.1000000000000001</v>
      </c>
    </row>
    <row r="2775" spans="1:30" x14ac:dyDescent="0.35">
      <c r="A2775" t="s">
        <v>476</v>
      </c>
      <c r="B2775">
        <v>1075</v>
      </c>
      <c r="C2775" t="s">
        <v>6524</v>
      </c>
      <c r="D2775">
        <v>52209</v>
      </c>
      <c r="E2775" t="s">
        <v>6524</v>
      </c>
      <c r="F2775" t="s">
        <v>3812</v>
      </c>
      <c r="H2775">
        <v>1.1000000000000001</v>
      </c>
      <c r="I2775">
        <v>2.1</v>
      </c>
      <c r="K2775" t="s">
        <v>296</v>
      </c>
      <c r="L2775" t="s">
        <v>753</v>
      </c>
      <c r="M2775" t="s">
        <v>398</v>
      </c>
      <c r="N2775" t="s">
        <v>2085</v>
      </c>
      <c r="O2775">
        <v>2</v>
      </c>
      <c r="P2775" t="s">
        <v>306</v>
      </c>
      <c r="Q2775" t="s">
        <v>786</v>
      </c>
      <c r="R2775" s="164">
        <v>34392</v>
      </c>
      <c r="T2775" t="s">
        <v>2111</v>
      </c>
      <c r="V2775" t="s">
        <v>6526</v>
      </c>
      <c r="W2775" t="s">
        <v>6527</v>
      </c>
      <c r="X2775" t="s">
        <v>6524</v>
      </c>
      <c r="Y2775" t="s">
        <v>6526</v>
      </c>
      <c r="Z2775" t="s">
        <v>6540</v>
      </c>
      <c r="AC2775" t="s">
        <v>366</v>
      </c>
      <c r="AD2775" s="176">
        <v>1.1000000000000001</v>
      </c>
    </row>
    <row r="2776" spans="1:30" x14ac:dyDescent="0.35">
      <c r="A2776" t="s">
        <v>482</v>
      </c>
      <c r="B2776">
        <v>1236</v>
      </c>
      <c r="C2776" t="s">
        <v>6541</v>
      </c>
      <c r="D2776">
        <v>52209</v>
      </c>
      <c r="E2776" t="s">
        <v>6524</v>
      </c>
      <c r="F2776" t="s">
        <v>3812</v>
      </c>
      <c r="H2776">
        <v>1.1000000000000001</v>
      </c>
      <c r="I2776">
        <v>2.1</v>
      </c>
      <c r="K2776" t="s">
        <v>296</v>
      </c>
      <c r="L2776" t="s">
        <v>753</v>
      </c>
      <c r="M2776" t="s">
        <v>398</v>
      </c>
      <c r="N2776" t="s">
        <v>2085</v>
      </c>
      <c r="O2776">
        <v>2</v>
      </c>
      <c r="P2776" t="s">
        <v>306</v>
      </c>
      <c r="Q2776" s="164">
        <v>40733</v>
      </c>
      <c r="R2776" s="164">
        <v>41153</v>
      </c>
      <c r="T2776" t="s">
        <v>2111</v>
      </c>
      <c r="V2776" t="s">
        <v>6526</v>
      </c>
      <c r="W2776" t="s">
        <v>6527</v>
      </c>
      <c r="X2776" t="s">
        <v>6524</v>
      </c>
      <c r="Y2776" t="s">
        <v>6526</v>
      </c>
      <c r="Z2776" t="s">
        <v>6542</v>
      </c>
      <c r="AC2776" t="s">
        <v>366</v>
      </c>
      <c r="AD2776" s="176">
        <v>1.1000000000000001</v>
      </c>
    </row>
    <row r="2777" spans="1:30" x14ac:dyDescent="0.35">
      <c r="A2777" t="s">
        <v>432</v>
      </c>
      <c r="B2777">
        <v>1034</v>
      </c>
      <c r="C2777" t="s">
        <v>6543</v>
      </c>
      <c r="D2777">
        <v>52209</v>
      </c>
      <c r="E2777" t="s">
        <v>6524</v>
      </c>
      <c r="F2777" t="s">
        <v>3812</v>
      </c>
      <c r="H2777">
        <v>1.1000000000000001</v>
      </c>
      <c r="I2777">
        <v>2.1</v>
      </c>
      <c r="K2777" t="s">
        <v>404</v>
      </c>
      <c r="L2777" t="s">
        <v>753</v>
      </c>
      <c r="M2777" t="s">
        <v>398</v>
      </c>
      <c r="N2777" t="s">
        <v>2085</v>
      </c>
      <c r="O2777">
        <v>2</v>
      </c>
      <c r="P2777" t="s">
        <v>306</v>
      </c>
      <c r="Q2777" s="164">
        <v>35948</v>
      </c>
      <c r="R2777" s="164">
        <v>35832</v>
      </c>
      <c r="S2777" s="164">
        <v>35916</v>
      </c>
      <c r="T2777" t="s">
        <v>2111</v>
      </c>
      <c r="V2777" t="s">
        <v>6526</v>
      </c>
      <c r="W2777" t="s">
        <v>6527</v>
      </c>
      <c r="X2777" t="s">
        <v>6524</v>
      </c>
      <c r="Y2777" t="s">
        <v>6526</v>
      </c>
      <c r="Z2777" t="s">
        <v>6544</v>
      </c>
      <c r="AC2777" t="s">
        <v>366</v>
      </c>
      <c r="AD2777" s="176">
        <v>1.1000000000000001</v>
      </c>
    </row>
    <row r="2778" spans="1:30" x14ac:dyDescent="0.35">
      <c r="A2778" t="s">
        <v>432</v>
      </c>
      <c r="B2778">
        <v>1273</v>
      </c>
      <c r="C2778" t="s">
        <v>6541</v>
      </c>
      <c r="D2778">
        <v>52209</v>
      </c>
      <c r="E2778" t="s">
        <v>6524</v>
      </c>
      <c r="F2778" t="s">
        <v>3812</v>
      </c>
      <c r="H2778">
        <v>1.1000000000000001</v>
      </c>
      <c r="I2778">
        <v>2.1</v>
      </c>
      <c r="K2778" t="s">
        <v>296</v>
      </c>
      <c r="L2778" t="s">
        <v>753</v>
      </c>
      <c r="M2778" t="s">
        <v>398</v>
      </c>
      <c r="N2778" t="s">
        <v>2085</v>
      </c>
      <c r="O2778">
        <v>2</v>
      </c>
      <c r="P2778" t="s">
        <v>306</v>
      </c>
      <c r="Q2778" s="164">
        <v>40917</v>
      </c>
      <c r="R2778" s="164">
        <v>41153</v>
      </c>
      <c r="T2778" t="s">
        <v>2111</v>
      </c>
      <c r="V2778" t="s">
        <v>6526</v>
      </c>
      <c r="W2778" t="s">
        <v>6527</v>
      </c>
      <c r="X2778" t="s">
        <v>6524</v>
      </c>
      <c r="Y2778" t="s">
        <v>6526</v>
      </c>
      <c r="Z2778" t="s">
        <v>6545</v>
      </c>
      <c r="AC2778" t="s">
        <v>366</v>
      </c>
      <c r="AD2778" s="176">
        <v>1.1000000000000001</v>
      </c>
    </row>
    <row r="2779" spans="1:30" x14ac:dyDescent="0.35">
      <c r="A2779" t="s">
        <v>584</v>
      </c>
      <c r="B2779">
        <v>1265</v>
      </c>
      <c r="C2779" t="s">
        <v>6524</v>
      </c>
      <c r="D2779">
        <v>52209</v>
      </c>
      <c r="E2779" t="s">
        <v>6524</v>
      </c>
      <c r="F2779" t="s">
        <v>3812</v>
      </c>
      <c r="H2779">
        <v>1.1000000000000001</v>
      </c>
      <c r="I2779">
        <v>2.1</v>
      </c>
      <c r="K2779" t="s">
        <v>296</v>
      </c>
      <c r="L2779" t="s">
        <v>753</v>
      </c>
      <c r="M2779" t="s">
        <v>398</v>
      </c>
      <c r="N2779" t="s">
        <v>2085</v>
      </c>
      <c r="O2779">
        <v>2</v>
      </c>
      <c r="P2779" t="s">
        <v>306</v>
      </c>
      <c r="Q2779" t="s">
        <v>6546</v>
      </c>
      <c r="R2779" s="164">
        <v>37135</v>
      </c>
      <c r="T2779" t="s">
        <v>2111</v>
      </c>
      <c r="V2779" t="s">
        <v>6526</v>
      </c>
      <c r="W2779" t="s">
        <v>6527</v>
      </c>
      <c r="X2779" t="s">
        <v>6524</v>
      </c>
      <c r="Y2779" t="s">
        <v>6526</v>
      </c>
      <c r="Z2779" t="s">
        <v>6547</v>
      </c>
      <c r="AC2779" t="s">
        <v>366</v>
      </c>
      <c r="AD2779" s="176">
        <v>1.1000000000000001</v>
      </c>
    </row>
    <row r="2780" spans="1:30" x14ac:dyDescent="0.35">
      <c r="A2780" t="s">
        <v>434</v>
      </c>
      <c r="B2780">
        <v>1149</v>
      </c>
      <c r="C2780" t="s">
        <v>6532</v>
      </c>
      <c r="D2780">
        <v>52209</v>
      </c>
      <c r="E2780" t="s">
        <v>6524</v>
      </c>
      <c r="F2780" t="s">
        <v>3812</v>
      </c>
      <c r="G2780" s="163">
        <v>2687.78</v>
      </c>
      <c r="H2780">
        <v>1.1000000000000001</v>
      </c>
      <c r="I2780">
        <v>2.1</v>
      </c>
      <c r="J2780" t="s">
        <v>1</v>
      </c>
      <c r="K2780" t="s">
        <v>404</v>
      </c>
      <c r="L2780" t="s">
        <v>753</v>
      </c>
      <c r="M2780" t="s">
        <v>398</v>
      </c>
      <c r="N2780" t="s">
        <v>2085</v>
      </c>
      <c r="O2780">
        <v>2</v>
      </c>
      <c r="P2780" t="s">
        <v>306</v>
      </c>
      <c r="Q2780" t="s">
        <v>3104</v>
      </c>
      <c r="R2780" s="164">
        <v>42614</v>
      </c>
      <c r="S2780" s="164">
        <v>45536</v>
      </c>
      <c r="T2780" t="s">
        <v>2111</v>
      </c>
      <c r="V2780" t="s">
        <v>6526</v>
      </c>
      <c r="W2780" t="s">
        <v>6527</v>
      </c>
      <c r="X2780" t="s">
        <v>6524</v>
      </c>
      <c r="Y2780" t="s">
        <v>6526</v>
      </c>
      <c r="Z2780" t="s">
        <v>6548</v>
      </c>
      <c r="AA2780" t="s">
        <v>295</v>
      </c>
      <c r="AB2780" s="164">
        <v>42433</v>
      </c>
      <c r="AC2780" t="s">
        <v>366</v>
      </c>
      <c r="AD2780" s="176">
        <v>1.1000000000000001</v>
      </c>
    </row>
    <row r="2781" spans="1:30" x14ac:dyDescent="0.35">
      <c r="A2781" t="s">
        <v>403</v>
      </c>
      <c r="B2781">
        <v>1085</v>
      </c>
      <c r="C2781" t="s">
        <v>6524</v>
      </c>
      <c r="D2781">
        <v>52209</v>
      </c>
      <c r="E2781" t="s">
        <v>6524</v>
      </c>
      <c r="F2781" t="s">
        <v>3812</v>
      </c>
      <c r="H2781">
        <v>1.1000000000000001</v>
      </c>
      <c r="I2781">
        <v>2.1</v>
      </c>
      <c r="K2781" t="s">
        <v>296</v>
      </c>
      <c r="L2781" t="s">
        <v>753</v>
      </c>
      <c r="M2781" t="s">
        <v>398</v>
      </c>
      <c r="N2781" t="s">
        <v>2085</v>
      </c>
      <c r="O2781">
        <v>2</v>
      </c>
      <c r="P2781" t="s">
        <v>306</v>
      </c>
      <c r="Q2781" t="s">
        <v>3536</v>
      </c>
      <c r="R2781" s="164">
        <v>36039</v>
      </c>
      <c r="T2781" t="s">
        <v>2111</v>
      </c>
      <c r="V2781" t="s">
        <v>6526</v>
      </c>
      <c r="W2781" t="s">
        <v>6527</v>
      </c>
      <c r="X2781" t="s">
        <v>6524</v>
      </c>
      <c r="Y2781" t="s">
        <v>6526</v>
      </c>
      <c r="Z2781" t="s">
        <v>6549</v>
      </c>
      <c r="AC2781" t="s">
        <v>366</v>
      </c>
      <c r="AD2781" s="176">
        <v>1.1000000000000001</v>
      </c>
    </row>
    <row r="2782" spans="1:30" x14ac:dyDescent="0.35">
      <c r="A2782" t="s">
        <v>447</v>
      </c>
      <c r="B2782">
        <v>1238</v>
      </c>
      <c r="C2782" t="s">
        <v>6550</v>
      </c>
      <c r="D2782">
        <v>52209</v>
      </c>
      <c r="E2782" t="s">
        <v>6524</v>
      </c>
      <c r="F2782" t="s">
        <v>3812</v>
      </c>
      <c r="H2782">
        <v>1.1000000000000001</v>
      </c>
      <c r="I2782">
        <v>2.1</v>
      </c>
      <c r="K2782" t="s">
        <v>296</v>
      </c>
      <c r="L2782" t="s">
        <v>753</v>
      </c>
      <c r="M2782" t="s">
        <v>398</v>
      </c>
      <c r="N2782" t="s">
        <v>2085</v>
      </c>
      <c r="O2782">
        <v>2</v>
      </c>
      <c r="P2782" t="s">
        <v>306</v>
      </c>
      <c r="Q2782" t="s">
        <v>1847</v>
      </c>
      <c r="R2782" s="164">
        <v>40057</v>
      </c>
      <c r="T2782" t="s">
        <v>2111</v>
      </c>
      <c r="V2782" t="s">
        <v>6526</v>
      </c>
      <c r="W2782" t="s">
        <v>6527</v>
      </c>
      <c r="X2782" t="s">
        <v>6524</v>
      </c>
      <c r="Y2782" t="s">
        <v>6526</v>
      </c>
      <c r="Z2782" t="s">
        <v>6551</v>
      </c>
      <c r="AC2782" t="s">
        <v>366</v>
      </c>
      <c r="AD2782" s="176">
        <v>1.1000000000000001</v>
      </c>
    </row>
    <row r="2783" spans="1:30" x14ac:dyDescent="0.35">
      <c r="A2783" t="s">
        <v>494</v>
      </c>
      <c r="B2783">
        <v>1185</v>
      </c>
      <c r="C2783" t="s">
        <v>6524</v>
      </c>
      <c r="D2783">
        <v>52209</v>
      </c>
      <c r="E2783" t="s">
        <v>6524</v>
      </c>
      <c r="F2783" t="s">
        <v>3812</v>
      </c>
      <c r="H2783">
        <v>1.1000000000000001</v>
      </c>
      <c r="I2783">
        <v>2.1</v>
      </c>
      <c r="K2783" t="s">
        <v>296</v>
      </c>
      <c r="L2783" t="s">
        <v>753</v>
      </c>
      <c r="M2783" t="s">
        <v>398</v>
      </c>
      <c r="N2783" t="s">
        <v>2085</v>
      </c>
      <c r="O2783">
        <v>2</v>
      </c>
      <c r="P2783" t="s">
        <v>306</v>
      </c>
      <c r="Q2783" s="164">
        <v>37265</v>
      </c>
      <c r="R2783" s="164">
        <v>37500</v>
      </c>
      <c r="T2783" t="s">
        <v>2111</v>
      </c>
      <c r="V2783" t="s">
        <v>6526</v>
      </c>
      <c r="W2783" t="s">
        <v>6527</v>
      </c>
      <c r="X2783" t="s">
        <v>6524</v>
      </c>
      <c r="Y2783" t="s">
        <v>6526</v>
      </c>
      <c r="Z2783" t="s">
        <v>6552</v>
      </c>
      <c r="AC2783" t="s">
        <v>366</v>
      </c>
      <c r="AD2783" s="176">
        <v>1.1000000000000001</v>
      </c>
    </row>
    <row r="2784" spans="1:30" x14ac:dyDescent="0.35">
      <c r="A2784" t="s">
        <v>414</v>
      </c>
      <c r="B2784">
        <v>1255</v>
      </c>
      <c r="C2784" t="s">
        <v>6532</v>
      </c>
      <c r="D2784">
        <v>52209</v>
      </c>
      <c r="E2784" t="s">
        <v>6524</v>
      </c>
      <c r="F2784" t="s">
        <v>3812</v>
      </c>
      <c r="G2784" s="163">
        <v>1360.28</v>
      </c>
      <c r="H2784">
        <v>1.1000000000000001</v>
      </c>
      <c r="I2784">
        <v>2.1</v>
      </c>
      <c r="J2784" t="s">
        <v>1</v>
      </c>
      <c r="K2784" t="s">
        <v>296</v>
      </c>
      <c r="L2784" t="s">
        <v>753</v>
      </c>
      <c r="M2784" t="s">
        <v>398</v>
      </c>
      <c r="N2784" t="s">
        <v>2085</v>
      </c>
      <c r="O2784">
        <v>2</v>
      </c>
      <c r="P2784" t="s">
        <v>306</v>
      </c>
      <c r="Q2784" t="s">
        <v>6553</v>
      </c>
      <c r="R2784" s="164">
        <v>45170</v>
      </c>
      <c r="T2784" t="s">
        <v>2111</v>
      </c>
      <c r="V2784" t="s">
        <v>6526</v>
      </c>
      <c r="W2784" t="s">
        <v>6527</v>
      </c>
      <c r="X2784" t="s">
        <v>6524</v>
      </c>
      <c r="Y2784" t="s">
        <v>6526</v>
      </c>
      <c r="Z2784" t="s">
        <v>6554</v>
      </c>
      <c r="AA2784" t="s">
        <v>1</v>
      </c>
      <c r="AB2784" s="164">
        <v>44678</v>
      </c>
      <c r="AC2784" t="s">
        <v>366</v>
      </c>
      <c r="AD2784" s="176">
        <v>1.1000000000000001</v>
      </c>
    </row>
    <row r="2785" spans="1:31" x14ac:dyDescent="0.35">
      <c r="A2785" t="s">
        <v>419</v>
      </c>
      <c r="B2785">
        <v>1180</v>
      </c>
      <c r="C2785" t="s">
        <v>6524</v>
      </c>
      <c r="D2785">
        <v>52209</v>
      </c>
      <c r="E2785" t="s">
        <v>6524</v>
      </c>
      <c r="F2785" t="s">
        <v>3812</v>
      </c>
      <c r="H2785">
        <v>1.1000000000000001</v>
      </c>
      <c r="I2785">
        <v>2.1</v>
      </c>
      <c r="K2785" t="s">
        <v>296</v>
      </c>
      <c r="L2785" t="s">
        <v>753</v>
      </c>
      <c r="M2785" t="s">
        <v>398</v>
      </c>
      <c r="N2785" t="s">
        <v>2085</v>
      </c>
      <c r="O2785">
        <v>2</v>
      </c>
      <c r="P2785" t="s">
        <v>306</v>
      </c>
      <c r="Q2785" s="164">
        <v>39184</v>
      </c>
      <c r="R2785" s="164">
        <v>39692</v>
      </c>
      <c r="T2785" t="s">
        <v>2111</v>
      </c>
      <c r="V2785" t="s">
        <v>6526</v>
      </c>
      <c r="W2785" t="s">
        <v>6527</v>
      </c>
      <c r="X2785" t="s">
        <v>6524</v>
      </c>
      <c r="Y2785" t="s">
        <v>6526</v>
      </c>
      <c r="Z2785" t="s">
        <v>6555</v>
      </c>
      <c r="AC2785" t="s">
        <v>366</v>
      </c>
      <c r="AD2785" s="176">
        <v>1.1000000000000001</v>
      </c>
    </row>
    <row r="2786" spans="1:31" x14ac:dyDescent="0.35">
      <c r="A2786" t="s">
        <v>314</v>
      </c>
      <c r="B2786">
        <v>1301</v>
      </c>
      <c r="C2786" t="s">
        <v>6532</v>
      </c>
      <c r="D2786">
        <v>52209</v>
      </c>
      <c r="E2786" t="s">
        <v>6524</v>
      </c>
      <c r="F2786" t="s">
        <v>3812</v>
      </c>
      <c r="H2786">
        <v>1.1000000000000001</v>
      </c>
      <c r="I2786">
        <v>2.1</v>
      </c>
      <c r="K2786" t="s">
        <v>296</v>
      </c>
      <c r="L2786" t="s">
        <v>753</v>
      </c>
      <c r="M2786" t="s">
        <v>398</v>
      </c>
      <c r="N2786" t="s">
        <v>2085</v>
      </c>
      <c r="O2786">
        <v>2</v>
      </c>
      <c r="P2786" t="s">
        <v>306</v>
      </c>
      <c r="Q2786" s="164">
        <v>41283</v>
      </c>
      <c r="R2786" s="164">
        <v>41518</v>
      </c>
      <c r="T2786" t="s">
        <v>2111</v>
      </c>
      <c r="V2786" t="s">
        <v>6526</v>
      </c>
      <c r="W2786" t="s">
        <v>6527</v>
      </c>
      <c r="X2786" t="s">
        <v>6524</v>
      </c>
      <c r="Y2786" t="s">
        <v>6526</v>
      </c>
      <c r="Z2786" t="s">
        <v>6556</v>
      </c>
      <c r="AC2786" t="s">
        <v>366</v>
      </c>
      <c r="AD2786" s="176">
        <v>1.1000000000000001</v>
      </c>
    </row>
    <row r="2787" spans="1:31" x14ac:dyDescent="0.35">
      <c r="A2787" t="s">
        <v>499</v>
      </c>
      <c r="B2787">
        <v>1149</v>
      </c>
      <c r="C2787" t="s">
        <v>6524</v>
      </c>
      <c r="D2787">
        <v>52209</v>
      </c>
      <c r="E2787" t="s">
        <v>6524</v>
      </c>
      <c r="F2787" t="s">
        <v>3812</v>
      </c>
      <c r="H2787">
        <v>1.1000000000000001</v>
      </c>
      <c r="I2787">
        <v>2.1</v>
      </c>
      <c r="K2787" t="s">
        <v>843</v>
      </c>
      <c r="L2787" t="s">
        <v>753</v>
      </c>
      <c r="M2787" t="s">
        <v>398</v>
      </c>
      <c r="N2787" t="s">
        <v>2085</v>
      </c>
      <c r="O2787">
        <v>2</v>
      </c>
      <c r="P2787" t="s">
        <v>306</v>
      </c>
      <c r="Q2787" s="164">
        <v>35439</v>
      </c>
      <c r="R2787" s="164">
        <v>35674</v>
      </c>
      <c r="T2787" t="s">
        <v>2111</v>
      </c>
      <c r="V2787" t="s">
        <v>6526</v>
      </c>
      <c r="W2787" t="s">
        <v>6527</v>
      </c>
      <c r="X2787" t="s">
        <v>6524</v>
      </c>
      <c r="Y2787" t="s">
        <v>6526</v>
      </c>
      <c r="Z2787" t="s">
        <v>6557</v>
      </c>
      <c r="AC2787" t="s">
        <v>366</v>
      </c>
      <c r="AD2787" s="176">
        <v>1.1000000000000001</v>
      </c>
    </row>
    <row r="2788" spans="1:31" x14ac:dyDescent="0.35">
      <c r="A2788" t="s">
        <v>566</v>
      </c>
      <c r="B2788">
        <v>1232</v>
      </c>
      <c r="C2788" t="s">
        <v>6532</v>
      </c>
      <c r="D2788">
        <v>52209</v>
      </c>
      <c r="E2788" t="s">
        <v>6524</v>
      </c>
      <c r="F2788" t="s">
        <v>3812</v>
      </c>
      <c r="H2788">
        <v>1.1000000000000001</v>
      </c>
      <c r="I2788">
        <v>2.1</v>
      </c>
      <c r="K2788" t="s">
        <v>296</v>
      </c>
      <c r="L2788" t="s">
        <v>753</v>
      </c>
      <c r="M2788" t="s">
        <v>398</v>
      </c>
      <c r="N2788" t="s">
        <v>2085</v>
      </c>
      <c r="O2788">
        <v>2</v>
      </c>
      <c r="P2788" t="s">
        <v>306</v>
      </c>
      <c r="Q2788" t="s">
        <v>478</v>
      </c>
      <c r="R2788" s="164">
        <v>39692</v>
      </c>
      <c r="T2788" t="s">
        <v>2111</v>
      </c>
      <c r="V2788" t="s">
        <v>6526</v>
      </c>
      <c r="W2788" t="s">
        <v>6527</v>
      </c>
      <c r="X2788" t="s">
        <v>6524</v>
      </c>
      <c r="Y2788" t="s">
        <v>6526</v>
      </c>
      <c r="Z2788" t="s">
        <v>6558</v>
      </c>
      <c r="AA2788" t="s">
        <v>1</v>
      </c>
      <c r="AC2788" t="s">
        <v>366</v>
      </c>
      <c r="AD2788" s="176">
        <v>1.1000000000000001</v>
      </c>
    </row>
    <row r="2789" spans="1:31" x14ac:dyDescent="0.35">
      <c r="A2789" t="s">
        <v>438</v>
      </c>
      <c r="B2789">
        <v>1228</v>
      </c>
      <c r="C2789" t="s">
        <v>6532</v>
      </c>
      <c r="D2789">
        <v>52209</v>
      </c>
      <c r="E2789" t="s">
        <v>6524</v>
      </c>
      <c r="F2789" t="s">
        <v>3812</v>
      </c>
      <c r="H2789">
        <v>1.1000000000000001</v>
      </c>
      <c r="I2789">
        <v>2.1</v>
      </c>
      <c r="K2789" t="s">
        <v>296</v>
      </c>
      <c r="L2789" t="s">
        <v>753</v>
      </c>
      <c r="M2789" t="s">
        <v>398</v>
      </c>
      <c r="N2789" t="s">
        <v>2085</v>
      </c>
      <c r="O2789">
        <v>2</v>
      </c>
      <c r="P2789" t="s">
        <v>306</v>
      </c>
      <c r="Q2789" t="s">
        <v>919</v>
      </c>
      <c r="R2789" s="164">
        <v>41518</v>
      </c>
      <c r="T2789" t="s">
        <v>2111</v>
      </c>
      <c r="V2789" t="s">
        <v>6526</v>
      </c>
      <c r="W2789" t="s">
        <v>6527</v>
      </c>
      <c r="X2789" t="s">
        <v>6524</v>
      </c>
      <c r="Y2789" t="s">
        <v>6526</v>
      </c>
      <c r="Z2789" t="s">
        <v>6559</v>
      </c>
      <c r="AC2789" t="s">
        <v>366</v>
      </c>
      <c r="AD2789" s="176">
        <v>1.1000000000000001</v>
      </c>
    </row>
    <row r="2790" spans="1:31" x14ac:dyDescent="0.35">
      <c r="A2790" t="s">
        <v>291</v>
      </c>
      <c r="B2790">
        <v>1104</v>
      </c>
      <c r="C2790" t="s">
        <v>6560</v>
      </c>
      <c r="D2790">
        <v>52210</v>
      </c>
      <c r="E2790" t="s">
        <v>6561</v>
      </c>
      <c r="F2790" t="s">
        <v>3812</v>
      </c>
      <c r="H2790" s="174">
        <f>AD2790</f>
        <v>1</v>
      </c>
      <c r="I2790">
        <v>2.1</v>
      </c>
      <c r="K2790" t="s">
        <v>404</v>
      </c>
      <c r="L2790" t="s">
        <v>753</v>
      </c>
      <c r="M2790" t="s">
        <v>398</v>
      </c>
      <c r="N2790" t="s">
        <v>2085</v>
      </c>
      <c r="O2790">
        <v>2</v>
      </c>
      <c r="P2790" t="s">
        <v>1</v>
      </c>
      <c r="Q2790" s="164">
        <v>36900</v>
      </c>
      <c r="R2790" s="164">
        <v>37135</v>
      </c>
      <c r="S2790" s="164">
        <v>39191</v>
      </c>
      <c r="T2790" t="s">
        <v>6562</v>
      </c>
      <c r="V2790" t="s">
        <v>6560</v>
      </c>
      <c r="W2790" t="s">
        <v>6563</v>
      </c>
      <c r="X2790" t="s">
        <v>6561</v>
      </c>
      <c r="Y2790" t="s">
        <v>6560</v>
      </c>
      <c r="Z2790" t="s">
        <v>6564</v>
      </c>
      <c r="AC2790" t="s">
        <v>366</v>
      </c>
      <c r="AD2790" s="176">
        <v>1</v>
      </c>
      <c r="AE2790" s="177" t="s">
        <v>16954</v>
      </c>
    </row>
    <row r="2791" spans="1:31" x14ac:dyDescent="0.35">
      <c r="A2791" t="s">
        <v>317</v>
      </c>
      <c r="B2791">
        <v>1246</v>
      </c>
      <c r="C2791" t="s">
        <v>6565</v>
      </c>
      <c r="D2791">
        <v>52211</v>
      </c>
      <c r="E2791" t="s">
        <v>6566</v>
      </c>
      <c r="F2791" t="s">
        <v>3812</v>
      </c>
      <c r="G2791" s="163">
        <v>2720.24</v>
      </c>
      <c r="H2791">
        <v>1.1000000000000001</v>
      </c>
      <c r="I2791">
        <v>1.9</v>
      </c>
      <c r="J2791" t="s">
        <v>1</v>
      </c>
      <c r="K2791" t="s">
        <v>296</v>
      </c>
      <c r="L2791" t="s">
        <v>753</v>
      </c>
      <c r="M2791" t="s">
        <v>398</v>
      </c>
      <c r="N2791" t="s">
        <v>2085</v>
      </c>
      <c r="O2791">
        <v>2</v>
      </c>
      <c r="P2791" t="s">
        <v>306</v>
      </c>
      <c r="Q2791" t="s">
        <v>6567</v>
      </c>
      <c r="R2791" s="164">
        <v>44075</v>
      </c>
      <c r="T2791" t="s">
        <v>6568</v>
      </c>
      <c r="V2791" t="s">
        <v>6569</v>
      </c>
      <c r="W2791" t="s">
        <v>6570</v>
      </c>
      <c r="X2791" t="s">
        <v>6566</v>
      </c>
      <c r="Y2791" t="s">
        <v>6569</v>
      </c>
      <c r="Z2791" t="s">
        <v>6571</v>
      </c>
      <c r="AA2791" t="s">
        <v>1</v>
      </c>
      <c r="AB2791" s="164">
        <v>43699</v>
      </c>
      <c r="AC2791" t="s">
        <v>366</v>
      </c>
      <c r="AD2791" s="176">
        <v>1.1000000000000001</v>
      </c>
    </row>
    <row r="2792" spans="1:31" x14ac:dyDescent="0.35">
      <c r="A2792" t="s">
        <v>324</v>
      </c>
      <c r="B2792">
        <v>1408</v>
      </c>
      <c r="C2792" t="s">
        <v>6572</v>
      </c>
      <c r="D2792">
        <v>52211</v>
      </c>
      <c r="E2792" t="s">
        <v>6566</v>
      </c>
      <c r="F2792" t="s">
        <v>3812</v>
      </c>
      <c r="G2792" s="163">
        <v>3384.07</v>
      </c>
      <c r="H2792">
        <v>1.1000000000000001</v>
      </c>
      <c r="I2792">
        <v>1.9</v>
      </c>
      <c r="J2792" t="s">
        <v>1</v>
      </c>
      <c r="K2792" t="s">
        <v>296</v>
      </c>
      <c r="L2792" t="s">
        <v>753</v>
      </c>
      <c r="M2792" t="s">
        <v>398</v>
      </c>
      <c r="N2792" t="s">
        <v>2085</v>
      </c>
      <c r="O2792">
        <v>2</v>
      </c>
      <c r="P2792" t="s">
        <v>306</v>
      </c>
      <c r="Q2792" s="164">
        <v>45024</v>
      </c>
      <c r="R2792" s="164">
        <v>45536</v>
      </c>
      <c r="T2792" t="s">
        <v>6568</v>
      </c>
      <c r="V2792" t="s">
        <v>6569</v>
      </c>
      <c r="W2792" t="s">
        <v>6570</v>
      </c>
      <c r="X2792" t="s">
        <v>6566</v>
      </c>
      <c r="Y2792" t="s">
        <v>6569</v>
      </c>
      <c r="Z2792" t="s">
        <v>6573</v>
      </c>
      <c r="AA2792" t="s">
        <v>1</v>
      </c>
      <c r="AB2792" s="164">
        <v>45252</v>
      </c>
      <c r="AC2792" t="s">
        <v>366</v>
      </c>
      <c r="AD2792" s="176">
        <v>1.1000000000000001</v>
      </c>
    </row>
    <row r="2793" spans="1:31" x14ac:dyDescent="0.35">
      <c r="A2793" t="s">
        <v>309</v>
      </c>
      <c r="B2793">
        <v>1131</v>
      </c>
      <c r="C2793" t="s">
        <v>6574</v>
      </c>
      <c r="D2793">
        <v>52211</v>
      </c>
      <c r="E2793" t="s">
        <v>6566</v>
      </c>
      <c r="F2793" t="s">
        <v>3812</v>
      </c>
      <c r="H2793">
        <v>1.1000000000000001</v>
      </c>
      <c r="I2793">
        <v>1.9</v>
      </c>
      <c r="K2793" t="s">
        <v>296</v>
      </c>
      <c r="L2793" t="s">
        <v>753</v>
      </c>
      <c r="M2793" t="s">
        <v>398</v>
      </c>
      <c r="N2793" t="s">
        <v>2085</v>
      </c>
      <c r="O2793">
        <v>2</v>
      </c>
      <c r="P2793" t="s">
        <v>306</v>
      </c>
      <c r="Q2793" s="164">
        <v>37265</v>
      </c>
      <c r="R2793" s="164">
        <v>37500</v>
      </c>
      <c r="T2793" t="s">
        <v>6568</v>
      </c>
      <c r="V2793" t="s">
        <v>6569</v>
      </c>
      <c r="W2793" t="s">
        <v>6570</v>
      </c>
      <c r="X2793" t="s">
        <v>6566</v>
      </c>
      <c r="Y2793" t="s">
        <v>6569</v>
      </c>
      <c r="Z2793" t="s">
        <v>6575</v>
      </c>
      <c r="AC2793" t="s">
        <v>366</v>
      </c>
      <c r="AD2793" s="176">
        <v>1.1000000000000001</v>
      </c>
    </row>
    <row r="2794" spans="1:31" x14ac:dyDescent="0.35">
      <c r="A2794" t="s">
        <v>482</v>
      </c>
      <c r="B2794">
        <v>1265</v>
      </c>
      <c r="C2794" t="s">
        <v>6574</v>
      </c>
      <c r="D2794">
        <v>52211</v>
      </c>
      <c r="E2794" t="s">
        <v>6566</v>
      </c>
      <c r="F2794" t="s">
        <v>3812</v>
      </c>
      <c r="G2794" s="163">
        <v>3391.6</v>
      </c>
      <c r="H2794">
        <v>1.1000000000000001</v>
      </c>
      <c r="I2794">
        <v>1.9</v>
      </c>
      <c r="J2794" t="s">
        <v>1</v>
      </c>
      <c r="K2794" t="s">
        <v>296</v>
      </c>
      <c r="L2794" t="s">
        <v>753</v>
      </c>
      <c r="M2794" t="s">
        <v>398</v>
      </c>
      <c r="N2794" t="s">
        <v>2085</v>
      </c>
      <c r="O2794">
        <v>2</v>
      </c>
      <c r="P2794" t="s">
        <v>306</v>
      </c>
      <c r="Q2794" t="s">
        <v>3104</v>
      </c>
      <c r="R2794" s="164">
        <v>42614</v>
      </c>
      <c r="T2794" t="s">
        <v>6568</v>
      </c>
      <c r="V2794" t="s">
        <v>6569</v>
      </c>
      <c r="W2794" t="s">
        <v>6570</v>
      </c>
      <c r="X2794" t="s">
        <v>6566</v>
      </c>
      <c r="Y2794" t="s">
        <v>6569</v>
      </c>
      <c r="Z2794" t="s">
        <v>6576</v>
      </c>
      <c r="AA2794" t="s">
        <v>1</v>
      </c>
      <c r="AB2794" s="164">
        <v>42432</v>
      </c>
      <c r="AC2794" t="s">
        <v>366</v>
      </c>
      <c r="AD2794" s="176">
        <v>1.1000000000000001</v>
      </c>
    </row>
    <row r="2795" spans="1:31" x14ac:dyDescent="0.35">
      <c r="A2795" t="s">
        <v>434</v>
      </c>
      <c r="B2795">
        <v>1151</v>
      </c>
      <c r="C2795" t="s">
        <v>6577</v>
      </c>
      <c r="D2795">
        <v>52211</v>
      </c>
      <c r="E2795" t="s">
        <v>6566</v>
      </c>
      <c r="F2795" t="s">
        <v>3812</v>
      </c>
      <c r="G2795" s="163">
        <v>2937</v>
      </c>
      <c r="H2795">
        <v>1.1000000000000001</v>
      </c>
      <c r="I2795">
        <v>1.9</v>
      </c>
      <c r="J2795" t="s">
        <v>1</v>
      </c>
      <c r="K2795" t="s">
        <v>296</v>
      </c>
      <c r="L2795" t="s">
        <v>753</v>
      </c>
      <c r="M2795" t="s">
        <v>398</v>
      </c>
      <c r="N2795" t="s">
        <v>2085</v>
      </c>
      <c r="O2795">
        <v>2</v>
      </c>
      <c r="P2795" t="s">
        <v>306</v>
      </c>
      <c r="Q2795" t="s">
        <v>1452</v>
      </c>
      <c r="R2795" s="164">
        <v>42979</v>
      </c>
      <c r="T2795" t="s">
        <v>6568</v>
      </c>
      <c r="V2795" t="s">
        <v>6569</v>
      </c>
      <c r="W2795" t="s">
        <v>6570</v>
      </c>
      <c r="X2795" t="s">
        <v>6566</v>
      </c>
      <c r="Y2795" t="s">
        <v>6569</v>
      </c>
      <c r="Z2795" t="s">
        <v>6578</v>
      </c>
      <c r="AA2795" t="s">
        <v>1</v>
      </c>
      <c r="AB2795" s="164">
        <v>42566</v>
      </c>
      <c r="AC2795" t="s">
        <v>366</v>
      </c>
      <c r="AD2795" s="176">
        <v>1.1000000000000001</v>
      </c>
    </row>
    <row r="2796" spans="1:31" x14ac:dyDescent="0.35">
      <c r="A2796" t="s">
        <v>434</v>
      </c>
      <c r="B2796">
        <v>1159</v>
      </c>
      <c r="C2796" t="s">
        <v>6579</v>
      </c>
      <c r="D2796">
        <v>52211</v>
      </c>
      <c r="E2796" t="s">
        <v>6566</v>
      </c>
      <c r="F2796" t="s">
        <v>3812</v>
      </c>
      <c r="G2796" s="163">
        <v>3026</v>
      </c>
      <c r="H2796">
        <v>1.1000000000000001</v>
      </c>
      <c r="I2796">
        <v>1.9</v>
      </c>
      <c r="J2796" t="s">
        <v>1</v>
      </c>
      <c r="K2796" t="s">
        <v>296</v>
      </c>
      <c r="L2796" t="s">
        <v>753</v>
      </c>
      <c r="M2796" t="s">
        <v>398</v>
      </c>
      <c r="N2796" t="s">
        <v>2085</v>
      </c>
      <c r="O2796">
        <v>2</v>
      </c>
      <c r="P2796" t="s">
        <v>306</v>
      </c>
      <c r="Q2796" t="s">
        <v>3738</v>
      </c>
      <c r="R2796" s="164">
        <v>43344</v>
      </c>
      <c r="T2796" t="s">
        <v>6568</v>
      </c>
      <c r="V2796" t="s">
        <v>6569</v>
      </c>
      <c r="W2796" t="s">
        <v>6570</v>
      </c>
      <c r="X2796" t="s">
        <v>6566</v>
      </c>
      <c r="Y2796" t="s">
        <v>6569</v>
      </c>
      <c r="Z2796" t="s">
        <v>6580</v>
      </c>
      <c r="AA2796" t="s">
        <v>1</v>
      </c>
      <c r="AB2796" s="164">
        <v>42937</v>
      </c>
      <c r="AC2796" t="s">
        <v>366</v>
      </c>
      <c r="AD2796" s="176">
        <v>1.1000000000000001</v>
      </c>
    </row>
    <row r="2797" spans="1:31" x14ac:dyDescent="0.35">
      <c r="A2797" t="s">
        <v>447</v>
      </c>
      <c r="B2797">
        <v>1309</v>
      </c>
      <c r="C2797" t="s">
        <v>6581</v>
      </c>
      <c r="D2797">
        <v>52211</v>
      </c>
      <c r="E2797" t="s">
        <v>6566</v>
      </c>
      <c r="F2797" t="s">
        <v>3812</v>
      </c>
      <c r="G2797" s="163">
        <v>3786</v>
      </c>
      <c r="H2797">
        <v>1.1000000000000001</v>
      </c>
      <c r="I2797">
        <v>1.9</v>
      </c>
      <c r="J2797" t="s">
        <v>295</v>
      </c>
      <c r="K2797" t="s">
        <v>296</v>
      </c>
      <c r="L2797" t="s">
        <v>753</v>
      </c>
      <c r="M2797" t="s">
        <v>398</v>
      </c>
      <c r="N2797" t="s">
        <v>2085</v>
      </c>
      <c r="O2797">
        <v>2</v>
      </c>
      <c r="P2797" t="s">
        <v>306</v>
      </c>
      <c r="Q2797" t="s">
        <v>6582</v>
      </c>
      <c r="R2797" s="164">
        <v>44440</v>
      </c>
      <c r="T2797" t="s">
        <v>6568</v>
      </c>
      <c r="V2797" t="s">
        <v>6569</v>
      </c>
      <c r="W2797" t="s">
        <v>6570</v>
      </c>
      <c r="X2797" t="s">
        <v>6566</v>
      </c>
      <c r="Y2797" t="s">
        <v>6569</v>
      </c>
      <c r="Z2797" t="s">
        <v>6583</v>
      </c>
      <c r="AA2797" t="s">
        <v>1</v>
      </c>
      <c r="AB2797" s="164">
        <v>44607</v>
      </c>
      <c r="AC2797" t="s">
        <v>366</v>
      </c>
      <c r="AD2797" s="176">
        <v>1.1000000000000001</v>
      </c>
    </row>
    <row r="2798" spans="1:31" x14ac:dyDescent="0.35">
      <c r="A2798" t="s">
        <v>494</v>
      </c>
      <c r="B2798">
        <v>1228</v>
      </c>
      <c r="C2798" t="s">
        <v>6574</v>
      </c>
      <c r="D2798">
        <v>52211</v>
      </c>
      <c r="E2798" t="s">
        <v>6566</v>
      </c>
      <c r="F2798" t="s">
        <v>3812</v>
      </c>
      <c r="H2798">
        <v>1.1000000000000001</v>
      </c>
      <c r="I2798">
        <v>1.9</v>
      </c>
      <c r="K2798" t="s">
        <v>296</v>
      </c>
      <c r="L2798" t="s">
        <v>753</v>
      </c>
      <c r="M2798" t="s">
        <v>398</v>
      </c>
      <c r="N2798" t="s">
        <v>2085</v>
      </c>
      <c r="O2798">
        <v>2</v>
      </c>
      <c r="P2798" t="s">
        <v>306</v>
      </c>
      <c r="Q2798" t="s">
        <v>483</v>
      </c>
      <c r="R2798" s="164">
        <v>41153</v>
      </c>
      <c r="T2798" t="s">
        <v>6568</v>
      </c>
      <c r="V2798" t="s">
        <v>6569</v>
      </c>
      <c r="W2798" t="s">
        <v>6570</v>
      </c>
      <c r="X2798" t="s">
        <v>6566</v>
      </c>
      <c r="Y2798" t="s">
        <v>6569</v>
      </c>
      <c r="Z2798" t="s">
        <v>6584</v>
      </c>
      <c r="AC2798" t="s">
        <v>366</v>
      </c>
      <c r="AD2798" s="176">
        <v>1.1000000000000001</v>
      </c>
    </row>
    <row r="2799" spans="1:31" x14ac:dyDescent="0.35">
      <c r="A2799" t="s">
        <v>419</v>
      </c>
      <c r="B2799">
        <v>1241</v>
      </c>
      <c r="C2799" t="s">
        <v>6566</v>
      </c>
      <c r="D2799">
        <v>52211</v>
      </c>
      <c r="E2799" t="s">
        <v>6566</v>
      </c>
      <c r="F2799" t="s">
        <v>3812</v>
      </c>
      <c r="G2799" s="163">
        <v>2648.2</v>
      </c>
      <c r="H2799">
        <v>1.1000000000000001</v>
      </c>
      <c r="I2799">
        <v>1.9</v>
      </c>
      <c r="J2799" t="s">
        <v>1</v>
      </c>
      <c r="K2799" t="s">
        <v>296</v>
      </c>
      <c r="L2799" t="s">
        <v>753</v>
      </c>
      <c r="M2799" t="s">
        <v>398</v>
      </c>
      <c r="N2799" t="s">
        <v>2085</v>
      </c>
      <c r="O2799">
        <v>2</v>
      </c>
      <c r="P2799" t="s">
        <v>306</v>
      </c>
      <c r="Q2799" t="s">
        <v>6585</v>
      </c>
      <c r="R2799" s="164">
        <v>44805</v>
      </c>
      <c r="T2799" t="s">
        <v>6568</v>
      </c>
      <c r="V2799" t="s">
        <v>6569</v>
      </c>
      <c r="W2799" t="s">
        <v>6570</v>
      </c>
      <c r="X2799" t="s">
        <v>6566</v>
      </c>
      <c r="Y2799" t="s">
        <v>6569</v>
      </c>
      <c r="Z2799" t="s">
        <v>6586</v>
      </c>
      <c r="AA2799" t="s">
        <v>1</v>
      </c>
      <c r="AB2799" s="164">
        <v>44629</v>
      </c>
      <c r="AC2799" t="s">
        <v>366</v>
      </c>
      <c r="AD2799" s="176">
        <v>1.1000000000000001</v>
      </c>
    </row>
    <row r="2800" spans="1:31" x14ac:dyDescent="0.35">
      <c r="A2800" t="s">
        <v>438</v>
      </c>
      <c r="B2800">
        <v>1241</v>
      </c>
      <c r="C2800" t="s">
        <v>6587</v>
      </c>
      <c r="D2800">
        <v>52211</v>
      </c>
      <c r="E2800" t="s">
        <v>6566</v>
      </c>
      <c r="F2800" t="s">
        <v>3812</v>
      </c>
      <c r="G2800" s="163">
        <v>3760.13</v>
      </c>
      <c r="H2800">
        <v>1.1000000000000001</v>
      </c>
      <c r="I2800">
        <v>1.9</v>
      </c>
      <c r="J2800" t="s">
        <v>295</v>
      </c>
      <c r="K2800" t="s">
        <v>296</v>
      </c>
      <c r="L2800" t="s">
        <v>753</v>
      </c>
      <c r="M2800" t="s">
        <v>398</v>
      </c>
      <c r="N2800" t="s">
        <v>2085</v>
      </c>
      <c r="O2800">
        <v>2</v>
      </c>
      <c r="P2800" t="s">
        <v>306</v>
      </c>
      <c r="Q2800" s="164">
        <v>43317</v>
      </c>
      <c r="R2800" s="164">
        <v>43344</v>
      </c>
      <c r="T2800" t="s">
        <v>6568</v>
      </c>
      <c r="V2800" t="s">
        <v>6569</v>
      </c>
      <c r="W2800" t="s">
        <v>6570</v>
      </c>
      <c r="X2800" t="s">
        <v>6566</v>
      </c>
      <c r="Y2800" t="s">
        <v>6569</v>
      </c>
      <c r="Z2800" t="s">
        <v>6588</v>
      </c>
      <c r="AA2800" t="s">
        <v>1</v>
      </c>
      <c r="AB2800" s="164">
        <v>43321</v>
      </c>
      <c r="AC2800" t="s">
        <v>366</v>
      </c>
      <c r="AD2800" s="176">
        <v>1.1000000000000001</v>
      </c>
    </row>
    <row r="2801" spans="1:31" x14ac:dyDescent="0.35">
      <c r="A2801" t="s">
        <v>584</v>
      </c>
      <c r="B2801">
        <v>1342</v>
      </c>
      <c r="C2801" t="s">
        <v>6589</v>
      </c>
      <c r="D2801">
        <v>52212</v>
      </c>
      <c r="E2801" t="s">
        <v>6589</v>
      </c>
      <c r="F2801" t="s">
        <v>3812</v>
      </c>
      <c r="H2801">
        <v>1</v>
      </c>
      <c r="I2801">
        <v>1.9</v>
      </c>
      <c r="K2801" t="s">
        <v>296</v>
      </c>
      <c r="L2801" t="s">
        <v>753</v>
      </c>
      <c r="M2801" t="s">
        <v>398</v>
      </c>
      <c r="N2801" t="s">
        <v>2085</v>
      </c>
      <c r="O2801">
        <v>2</v>
      </c>
      <c r="P2801" t="s">
        <v>306</v>
      </c>
      <c r="Q2801" t="s">
        <v>3864</v>
      </c>
      <c r="R2801" s="164">
        <v>42125</v>
      </c>
      <c r="T2801" t="s">
        <v>6590</v>
      </c>
      <c r="V2801" t="s">
        <v>6591</v>
      </c>
      <c r="W2801" t="s">
        <v>6592</v>
      </c>
      <c r="X2801" t="s">
        <v>6589</v>
      </c>
      <c r="Y2801" t="s">
        <v>6593</v>
      </c>
      <c r="Z2801" t="s">
        <v>6594</v>
      </c>
      <c r="AC2801" t="s">
        <v>366</v>
      </c>
      <c r="AD2801" s="176">
        <v>1</v>
      </c>
    </row>
    <row r="2802" spans="1:31" x14ac:dyDescent="0.35">
      <c r="A2802" t="s">
        <v>584</v>
      </c>
      <c r="B2802">
        <v>1035</v>
      </c>
      <c r="C2802" t="s">
        <v>6595</v>
      </c>
      <c r="D2802">
        <v>52213</v>
      </c>
      <c r="E2802" t="s">
        <v>6595</v>
      </c>
      <c r="F2802" t="s">
        <v>3812</v>
      </c>
      <c r="H2802" s="174">
        <f t="shared" ref="H2802:H2811" si="92">AD2802</f>
        <v>1.7</v>
      </c>
      <c r="I2802">
        <v>2</v>
      </c>
      <c r="K2802" t="s">
        <v>404</v>
      </c>
      <c r="L2802" t="s">
        <v>410</v>
      </c>
      <c r="M2802" t="s">
        <v>398</v>
      </c>
      <c r="N2802" t="s">
        <v>1538</v>
      </c>
      <c r="O2802">
        <v>2</v>
      </c>
      <c r="P2802" t="s">
        <v>306</v>
      </c>
      <c r="Q2802" s="164">
        <v>35804</v>
      </c>
      <c r="R2802" s="164">
        <v>36039</v>
      </c>
      <c r="S2802" s="164">
        <v>36039</v>
      </c>
      <c r="T2802" t="s">
        <v>2120</v>
      </c>
      <c r="V2802" t="s">
        <v>6596</v>
      </c>
      <c r="W2802" t="s">
        <v>6597</v>
      </c>
      <c r="X2802" t="s">
        <v>6595</v>
      </c>
      <c r="Y2802" t="s">
        <v>6596</v>
      </c>
      <c r="Z2802" t="s">
        <v>6598</v>
      </c>
      <c r="AC2802" t="s">
        <v>357</v>
      </c>
      <c r="AD2802" s="176">
        <v>1.7</v>
      </c>
      <c r="AE2802" s="177" t="s">
        <v>16954</v>
      </c>
    </row>
    <row r="2803" spans="1:31" x14ac:dyDescent="0.35">
      <c r="A2803" t="s">
        <v>584</v>
      </c>
      <c r="B2803">
        <v>1145</v>
      </c>
      <c r="C2803" t="s">
        <v>6599</v>
      </c>
      <c r="D2803">
        <v>52213</v>
      </c>
      <c r="E2803" t="s">
        <v>6595</v>
      </c>
      <c r="F2803" t="s">
        <v>3812</v>
      </c>
      <c r="H2803" s="174">
        <f t="shared" si="92"/>
        <v>1.7</v>
      </c>
      <c r="I2803">
        <v>2</v>
      </c>
      <c r="K2803" t="s">
        <v>404</v>
      </c>
      <c r="L2803" t="s">
        <v>753</v>
      </c>
      <c r="M2803" t="s">
        <v>398</v>
      </c>
      <c r="N2803" t="s">
        <v>1538</v>
      </c>
      <c r="O2803">
        <v>2</v>
      </c>
      <c r="P2803" t="s">
        <v>306</v>
      </c>
      <c r="Q2803" s="164">
        <v>31421</v>
      </c>
      <c r="R2803" s="164">
        <v>31656</v>
      </c>
      <c r="S2803" s="164">
        <v>42248</v>
      </c>
      <c r="T2803" t="s">
        <v>2120</v>
      </c>
      <c r="V2803" t="s">
        <v>6596</v>
      </c>
      <c r="W2803" t="s">
        <v>6597</v>
      </c>
      <c r="X2803" t="s">
        <v>6595</v>
      </c>
      <c r="Y2803" t="s">
        <v>6596</v>
      </c>
      <c r="Z2803" t="s">
        <v>6600</v>
      </c>
      <c r="AC2803" t="s">
        <v>357</v>
      </c>
      <c r="AD2803" s="176">
        <v>1.7</v>
      </c>
      <c r="AE2803" s="177" t="s">
        <v>16954</v>
      </c>
    </row>
    <row r="2804" spans="1:31" x14ac:dyDescent="0.35">
      <c r="A2804" t="s">
        <v>584</v>
      </c>
      <c r="B2804">
        <v>1144</v>
      </c>
      <c r="C2804" t="s">
        <v>6601</v>
      </c>
      <c r="D2804">
        <v>52214</v>
      </c>
      <c r="E2804" t="s">
        <v>6602</v>
      </c>
      <c r="F2804" t="s">
        <v>3812</v>
      </c>
      <c r="H2804" s="174">
        <f t="shared" si="92"/>
        <v>1.6</v>
      </c>
      <c r="I2804">
        <v>1.9</v>
      </c>
      <c r="K2804" t="s">
        <v>404</v>
      </c>
      <c r="L2804" t="s">
        <v>753</v>
      </c>
      <c r="M2804" t="s">
        <v>398</v>
      </c>
      <c r="N2804" t="s">
        <v>1538</v>
      </c>
      <c r="O2804">
        <v>2</v>
      </c>
      <c r="P2804" t="s">
        <v>306</v>
      </c>
      <c r="Q2804" s="164">
        <v>31421</v>
      </c>
      <c r="R2804" s="164">
        <v>31656</v>
      </c>
      <c r="S2804" s="164">
        <v>42248</v>
      </c>
      <c r="T2804" t="s">
        <v>2132</v>
      </c>
      <c r="V2804" t="s">
        <v>6603</v>
      </c>
      <c r="W2804" t="s">
        <v>6604</v>
      </c>
      <c r="X2804" t="s">
        <v>6602</v>
      </c>
      <c r="Y2804" t="s">
        <v>6603</v>
      </c>
      <c r="Z2804" t="s">
        <v>6605</v>
      </c>
      <c r="AC2804" t="s">
        <v>357</v>
      </c>
      <c r="AD2804" s="176">
        <v>1.6</v>
      </c>
      <c r="AE2804" s="177" t="s">
        <v>16954</v>
      </c>
    </row>
    <row r="2805" spans="1:31" x14ac:dyDescent="0.35">
      <c r="A2805" t="s">
        <v>447</v>
      </c>
      <c r="B2805">
        <v>1080</v>
      </c>
      <c r="C2805" t="s">
        <v>6606</v>
      </c>
      <c r="D2805">
        <v>52214</v>
      </c>
      <c r="E2805" t="s">
        <v>6602</v>
      </c>
      <c r="F2805" t="s">
        <v>3812</v>
      </c>
      <c r="H2805" s="174">
        <f t="shared" si="92"/>
        <v>1.6</v>
      </c>
      <c r="I2805">
        <v>1.9</v>
      </c>
      <c r="K2805" t="s">
        <v>404</v>
      </c>
      <c r="L2805" t="s">
        <v>753</v>
      </c>
      <c r="M2805" t="s">
        <v>398</v>
      </c>
      <c r="N2805" t="s">
        <v>1538</v>
      </c>
      <c r="O2805">
        <v>2</v>
      </c>
      <c r="P2805" t="s">
        <v>306</v>
      </c>
      <c r="Q2805" s="164">
        <v>31056</v>
      </c>
      <c r="R2805" s="164">
        <v>31291</v>
      </c>
      <c r="S2805" s="164">
        <v>36039</v>
      </c>
      <c r="T2805" t="s">
        <v>2132</v>
      </c>
      <c r="V2805" t="s">
        <v>6603</v>
      </c>
      <c r="W2805" t="s">
        <v>6604</v>
      </c>
      <c r="X2805" t="s">
        <v>6602</v>
      </c>
      <c r="Y2805" t="s">
        <v>6603</v>
      </c>
      <c r="Z2805" t="s">
        <v>6607</v>
      </c>
      <c r="AC2805" t="s">
        <v>357</v>
      </c>
      <c r="AD2805" s="176">
        <v>1.6</v>
      </c>
      <c r="AE2805" s="177" t="s">
        <v>16954</v>
      </c>
    </row>
    <row r="2806" spans="1:31" x14ac:dyDescent="0.35">
      <c r="A2806" t="s">
        <v>314</v>
      </c>
      <c r="B2806">
        <v>1100</v>
      </c>
      <c r="C2806" t="s">
        <v>2136</v>
      </c>
      <c r="D2806">
        <v>52214</v>
      </c>
      <c r="E2806" t="s">
        <v>6602</v>
      </c>
      <c r="F2806" t="s">
        <v>3812</v>
      </c>
      <c r="H2806" s="174">
        <f t="shared" si="92"/>
        <v>1.6</v>
      </c>
      <c r="I2806">
        <v>1.9</v>
      </c>
      <c r="K2806" t="s">
        <v>404</v>
      </c>
      <c r="L2806" t="s">
        <v>753</v>
      </c>
      <c r="M2806" t="s">
        <v>398</v>
      </c>
      <c r="N2806" t="s">
        <v>1538</v>
      </c>
      <c r="O2806">
        <v>2</v>
      </c>
      <c r="P2806" t="s">
        <v>306</v>
      </c>
      <c r="Q2806" t="s">
        <v>1513</v>
      </c>
      <c r="R2806" s="164">
        <v>29280</v>
      </c>
      <c r="S2806" s="164">
        <v>33055</v>
      </c>
      <c r="T2806" t="s">
        <v>2132</v>
      </c>
      <c r="V2806" t="s">
        <v>6603</v>
      </c>
      <c r="W2806" t="s">
        <v>6604</v>
      </c>
      <c r="X2806" t="s">
        <v>6602</v>
      </c>
      <c r="Y2806" t="s">
        <v>6603</v>
      </c>
      <c r="Z2806" t="s">
        <v>6608</v>
      </c>
      <c r="AC2806" t="s">
        <v>357</v>
      </c>
      <c r="AD2806" s="176">
        <v>1.6</v>
      </c>
      <c r="AE2806" s="177" t="s">
        <v>16954</v>
      </c>
    </row>
    <row r="2807" spans="1:31" x14ac:dyDescent="0.35">
      <c r="A2807" t="s">
        <v>499</v>
      </c>
      <c r="B2807">
        <v>1121</v>
      </c>
      <c r="C2807" t="s">
        <v>6609</v>
      </c>
      <c r="D2807">
        <v>52215</v>
      </c>
      <c r="E2807" t="s">
        <v>6609</v>
      </c>
      <c r="F2807" t="s">
        <v>3812</v>
      </c>
      <c r="H2807" s="174">
        <f t="shared" si="92"/>
        <v>1.1000000000000001</v>
      </c>
      <c r="I2807">
        <v>1.8</v>
      </c>
      <c r="K2807" t="s">
        <v>404</v>
      </c>
      <c r="L2807" t="s">
        <v>753</v>
      </c>
      <c r="M2807" t="s">
        <v>398</v>
      </c>
      <c r="N2807" t="s">
        <v>2085</v>
      </c>
      <c r="O2807">
        <v>2</v>
      </c>
      <c r="P2807" t="s">
        <v>306</v>
      </c>
      <c r="Q2807" s="164">
        <v>32882</v>
      </c>
      <c r="R2807" s="164">
        <v>33117</v>
      </c>
      <c r="S2807" s="164">
        <v>38231</v>
      </c>
      <c r="T2807" t="s">
        <v>6610</v>
      </c>
      <c r="V2807" t="s">
        <v>6611</v>
      </c>
      <c r="W2807" t="s">
        <v>6612</v>
      </c>
      <c r="X2807" t="s">
        <v>6609</v>
      </c>
      <c r="Y2807" t="s">
        <v>6611</v>
      </c>
      <c r="Z2807" t="s">
        <v>6613</v>
      </c>
      <c r="AC2807" t="s">
        <v>366</v>
      </c>
      <c r="AD2807" s="176">
        <v>1.1000000000000001</v>
      </c>
      <c r="AE2807" s="177" t="s">
        <v>16954</v>
      </c>
    </row>
    <row r="2808" spans="1:31" x14ac:dyDescent="0.35">
      <c r="A2808" t="s">
        <v>566</v>
      </c>
      <c r="B2808">
        <v>1034</v>
      </c>
      <c r="C2808" t="s">
        <v>6614</v>
      </c>
      <c r="D2808">
        <v>52215</v>
      </c>
      <c r="E2808" t="s">
        <v>6609</v>
      </c>
      <c r="F2808" t="s">
        <v>3812</v>
      </c>
      <c r="H2808" s="174">
        <f t="shared" si="92"/>
        <v>1.1000000000000001</v>
      </c>
      <c r="I2808">
        <v>1.8</v>
      </c>
      <c r="K2808" t="s">
        <v>404</v>
      </c>
      <c r="L2808" t="s">
        <v>410</v>
      </c>
      <c r="M2808" t="s">
        <v>398</v>
      </c>
      <c r="N2808" t="s">
        <v>2085</v>
      </c>
      <c r="O2808">
        <v>2</v>
      </c>
      <c r="P2808" t="s">
        <v>306</v>
      </c>
      <c r="Q2808" s="164">
        <v>31415</v>
      </c>
      <c r="R2808" s="164">
        <v>31472</v>
      </c>
      <c r="S2808" s="164">
        <v>31472</v>
      </c>
      <c r="T2808" t="s">
        <v>6610</v>
      </c>
      <c r="V2808" t="s">
        <v>6611</v>
      </c>
      <c r="W2808" t="s">
        <v>6612</v>
      </c>
      <c r="X2808" t="s">
        <v>6609</v>
      </c>
      <c r="Y2808" t="s">
        <v>6611</v>
      </c>
      <c r="Z2808" t="s">
        <v>6615</v>
      </c>
      <c r="AC2808" t="s">
        <v>366</v>
      </c>
      <c r="AD2808" s="176">
        <v>1.1000000000000001</v>
      </c>
      <c r="AE2808" s="177" t="s">
        <v>16954</v>
      </c>
    </row>
    <row r="2809" spans="1:31" x14ac:dyDescent="0.35">
      <c r="A2809" t="s">
        <v>454</v>
      </c>
      <c r="B2809">
        <v>1338</v>
      </c>
      <c r="C2809" t="s">
        <v>6616</v>
      </c>
      <c r="D2809">
        <v>52219</v>
      </c>
      <c r="E2809" t="s">
        <v>6616</v>
      </c>
      <c r="F2809" t="s">
        <v>3812</v>
      </c>
      <c r="H2809" s="174">
        <f t="shared" si="92"/>
        <v>1.1000000000000001</v>
      </c>
      <c r="I2809">
        <v>1.9</v>
      </c>
      <c r="K2809" t="s">
        <v>404</v>
      </c>
      <c r="L2809" t="s">
        <v>4319</v>
      </c>
      <c r="M2809" t="s">
        <v>398</v>
      </c>
      <c r="N2809" t="s">
        <v>2085</v>
      </c>
      <c r="O2809">
        <v>2</v>
      </c>
      <c r="P2809" t="s">
        <v>306</v>
      </c>
      <c r="Q2809" s="164">
        <v>36169</v>
      </c>
      <c r="R2809" s="164">
        <v>36404</v>
      </c>
      <c r="S2809" s="164">
        <v>43344</v>
      </c>
      <c r="T2809" t="s">
        <v>6617</v>
      </c>
      <c r="V2809" t="s">
        <v>6618</v>
      </c>
      <c r="W2809" t="s">
        <v>6619</v>
      </c>
      <c r="X2809" t="s">
        <v>6616</v>
      </c>
      <c r="Y2809" t="s">
        <v>6618</v>
      </c>
      <c r="Z2809" t="s">
        <v>6620</v>
      </c>
      <c r="AC2809" t="s">
        <v>366</v>
      </c>
      <c r="AD2809" s="176">
        <v>1.1000000000000001</v>
      </c>
      <c r="AE2809" s="177" t="s">
        <v>16954</v>
      </c>
    </row>
    <row r="2810" spans="1:31" x14ac:dyDescent="0.35">
      <c r="A2810" t="s">
        <v>469</v>
      </c>
      <c r="B2810">
        <v>1002</v>
      </c>
      <c r="C2810" t="s">
        <v>6616</v>
      </c>
      <c r="D2810">
        <v>52219</v>
      </c>
      <c r="E2810" t="s">
        <v>6616</v>
      </c>
      <c r="F2810" t="s">
        <v>3812</v>
      </c>
      <c r="H2810" s="174">
        <f t="shared" si="92"/>
        <v>1.1000000000000001</v>
      </c>
      <c r="I2810">
        <v>1.9</v>
      </c>
      <c r="K2810" t="s">
        <v>404</v>
      </c>
      <c r="L2810" t="s">
        <v>410</v>
      </c>
      <c r="M2810" t="s">
        <v>398</v>
      </c>
      <c r="N2810" t="s">
        <v>2085</v>
      </c>
      <c r="O2810">
        <v>2</v>
      </c>
      <c r="P2810" t="s">
        <v>306</v>
      </c>
      <c r="Q2810" s="164">
        <v>32517</v>
      </c>
      <c r="R2810" s="164">
        <v>32752</v>
      </c>
      <c r="S2810" s="164">
        <v>38231</v>
      </c>
      <c r="T2810" t="s">
        <v>6617</v>
      </c>
      <c r="V2810" t="s">
        <v>6618</v>
      </c>
      <c r="W2810" t="s">
        <v>6619</v>
      </c>
      <c r="X2810" t="s">
        <v>6616</v>
      </c>
      <c r="Y2810" t="s">
        <v>6618</v>
      </c>
      <c r="Z2810" t="s">
        <v>6621</v>
      </c>
      <c r="AC2810" t="s">
        <v>366</v>
      </c>
      <c r="AD2810" s="176">
        <v>1.1000000000000001</v>
      </c>
      <c r="AE2810" s="177" t="s">
        <v>16954</v>
      </c>
    </row>
    <row r="2811" spans="1:31" x14ac:dyDescent="0.35">
      <c r="A2811" t="s">
        <v>314</v>
      </c>
      <c r="B2811">
        <v>1209</v>
      </c>
      <c r="C2811" t="s">
        <v>6616</v>
      </c>
      <c r="D2811">
        <v>52219</v>
      </c>
      <c r="E2811" t="s">
        <v>6616</v>
      </c>
      <c r="F2811" t="s">
        <v>3812</v>
      </c>
      <c r="H2811" s="174">
        <f t="shared" si="92"/>
        <v>1.1000000000000001</v>
      </c>
      <c r="I2811">
        <v>1.9</v>
      </c>
      <c r="K2811" t="s">
        <v>404</v>
      </c>
      <c r="L2811" t="s">
        <v>4319</v>
      </c>
      <c r="M2811" t="s">
        <v>398</v>
      </c>
      <c r="N2811" t="s">
        <v>2085</v>
      </c>
      <c r="O2811">
        <v>2</v>
      </c>
      <c r="P2811" t="s">
        <v>306</v>
      </c>
      <c r="Q2811" s="164">
        <v>36169</v>
      </c>
      <c r="R2811" s="164">
        <v>36404</v>
      </c>
      <c r="S2811" s="164">
        <v>41883</v>
      </c>
      <c r="T2811" t="s">
        <v>6617</v>
      </c>
      <c r="V2811" t="s">
        <v>6618</v>
      </c>
      <c r="W2811" t="s">
        <v>6619</v>
      </c>
      <c r="X2811" t="s">
        <v>6616</v>
      </c>
      <c r="Y2811" t="s">
        <v>6618</v>
      </c>
      <c r="Z2811" t="s">
        <v>6622</v>
      </c>
      <c r="AC2811" t="s">
        <v>366</v>
      </c>
      <c r="AD2811" s="176">
        <v>1.1000000000000001</v>
      </c>
      <c r="AE2811" s="177" t="s">
        <v>16954</v>
      </c>
    </row>
    <row r="2812" spans="1:31" x14ac:dyDescent="0.35">
      <c r="A2812" t="s">
        <v>309</v>
      </c>
      <c r="B2812">
        <v>1211</v>
      </c>
      <c r="C2812" t="s">
        <v>6623</v>
      </c>
      <c r="D2812">
        <v>52220</v>
      </c>
      <c r="E2812" t="s">
        <v>6624</v>
      </c>
      <c r="F2812" t="s">
        <v>3812</v>
      </c>
      <c r="H2812">
        <v>1</v>
      </c>
      <c r="I2812">
        <v>2</v>
      </c>
      <c r="K2812" t="s">
        <v>0</v>
      </c>
      <c r="L2812" t="s">
        <v>753</v>
      </c>
      <c r="M2812" t="s">
        <v>398</v>
      </c>
      <c r="N2812" t="s">
        <v>2085</v>
      </c>
      <c r="O2812">
        <v>2</v>
      </c>
      <c r="P2812" t="s">
        <v>306</v>
      </c>
      <c r="Q2812" s="164">
        <v>41124</v>
      </c>
      <c r="R2812" s="164">
        <v>41153</v>
      </c>
      <c r="T2812" t="s">
        <v>6625</v>
      </c>
      <c r="V2812" t="s">
        <v>6626</v>
      </c>
      <c r="W2812" t="s">
        <v>6627</v>
      </c>
      <c r="X2812" t="s">
        <v>6624</v>
      </c>
      <c r="Y2812" t="s">
        <v>6626</v>
      </c>
      <c r="Z2812" t="s">
        <v>6628</v>
      </c>
      <c r="AC2812" t="s">
        <v>366</v>
      </c>
      <c r="AD2812" s="176">
        <v>1</v>
      </c>
    </row>
    <row r="2813" spans="1:31" x14ac:dyDescent="0.35">
      <c r="A2813" t="s">
        <v>476</v>
      </c>
      <c r="B2813">
        <v>1246</v>
      </c>
      <c r="C2813" t="s">
        <v>6629</v>
      </c>
      <c r="D2813">
        <v>52220</v>
      </c>
      <c r="E2813" t="s">
        <v>6624</v>
      </c>
      <c r="F2813" t="s">
        <v>3812</v>
      </c>
      <c r="H2813">
        <v>1</v>
      </c>
      <c r="I2813">
        <v>2</v>
      </c>
      <c r="K2813" t="s">
        <v>296</v>
      </c>
      <c r="L2813" t="s">
        <v>753</v>
      </c>
      <c r="M2813" t="s">
        <v>398</v>
      </c>
      <c r="N2813" t="s">
        <v>2085</v>
      </c>
      <c r="O2813">
        <v>2</v>
      </c>
      <c r="P2813" t="s">
        <v>306</v>
      </c>
      <c r="Q2813" t="s">
        <v>6186</v>
      </c>
      <c r="R2813" s="164">
        <v>38961</v>
      </c>
      <c r="T2813" t="s">
        <v>6625</v>
      </c>
      <c r="V2813" t="s">
        <v>6626</v>
      </c>
      <c r="W2813" t="s">
        <v>6627</v>
      </c>
      <c r="X2813" t="s">
        <v>6624</v>
      </c>
      <c r="Y2813" t="s">
        <v>6626</v>
      </c>
      <c r="Z2813" t="s">
        <v>6630</v>
      </c>
      <c r="AC2813" t="s">
        <v>366</v>
      </c>
      <c r="AD2813" s="176">
        <v>1</v>
      </c>
    </row>
    <row r="2814" spans="1:31" x14ac:dyDescent="0.35">
      <c r="A2814" t="s">
        <v>482</v>
      </c>
      <c r="B2814">
        <v>1214</v>
      </c>
      <c r="C2814" t="s">
        <v>6631</v>
      </c>
      <c r="D2814">
        <v>52220</v>
      </c>
      <c r="E2814" t="s">
        <v>6624</v>
      </c>
      <c r="F2814" t="s">
        <v>3812</v>
      </c>
      <c r="H2814">
        <v>1</v>
      </c>
      <c r="I2814">
        <v>2</v>
      </c>
      <c r="K2814" t="s">
        <v>296</v>
      </c>
      <c r="L2814" t="s">
        <v>753</v>
      </c>
      <c r="M2814" t="s">
        <v>398</v>
      </c>
      <c r="N2814" t="s">
        <v>2085</v>
      </c>
      <c r="O2814">
        <v>2</v>
      </c>
      <c r="P2814" t="s">
        <v>306</v>
      </c>
      <c r="Q2814" t="s">
        <v>1548</v>
      </c>
      <c r="R2814" s="164">
        <v>40422</v>
      </c>
      <c r="T2814" t="s">
        <v>6625</v>
      </c>
      <c r="V2814" t="s">
        <v>6626</v>
      </c>
      <c r="W2814" t="s">
        <v>6627</v>
      </c>
      <c r="X2814" t="s">
        <v>6624</v>
      </c>
      <c r="Y2814" t="s">
        <v>6626</v>
      </c>
      <c r="Z2814" t="s">
        <v>6632</v>
      </c>
      <c r="AA2814" t="s">
        <v>295</v>
      </c>
      <c r="AC2814" t="s">
        <v>366</v>
      </c>
      <c r="AD2814" s="176">
        <v>1</v>
      </c>
    </row>
    <row r="2815" spans="1:31" x14ac:dyDescent="0.35">
      <c r="A2815" t="s">
        <v>434</v>
      </c>
      <c r="B2815">
        <v>1021</v>
      </c>
      <c r="C2815" t="s">
        <v>6633</v>
      </c>
      <c r="D2815">
        <v>52221</v>
      </c>
      <c r="E2815" t="s">
        <v>6633</v>
      </c>
      <c r="F2815" t="s">
        <v>3812</v>
      </c>
      <c r="H2815">
        <v>1.1000000000000001</v>
      </c>
      <c r="I2815">
        <v>2</v>
      </c>
      <c r="K2815" t="s">
        <v>404</v>
      </c>
      <c r="L2815" t="s">
        <v>410</v>
      </c>
      <c r="M2815" t="s">
        <v>398</v>
      </c>
      <c r="N2815" t="s">
        <v>2085</v>
      </c>
      <c r="O2815">
        <v>2</v>
      </c>
      <c r="P2815" t="s">
        <v>306</v>
      </c>
      <c r="Q2815" s="164">
        <v>35804</v>
      </c>
      <c r="R2815" s="164">
        <v>36039</v>
      </c>
      <c r="S2815" s="164">
        <v>36039</v>
      </c>
      <c r="T2815" t="s">
        <v>2139</v>
      </c>
      <c r="V2815" t="s">
        <v>6634</v>
      </c>
      <c r="W2815" t="s">
        <v>6635</v>
      </c>
      <c r="X2815" t="s">
        <v>6633</v>
      </c>
      <c r="Y2815" t="s">
        <v>6634</v>
      </c>
      <c r="Z2815" t="s">
        <v>6636</v>
      </c>
      <c r="AC2815" t="s">
        <v>366</v>
      </c>
      <c r="AD2815" s="176">
        <v>1.1000000000000001</v>
      </c>
    </row>
    <row r="2816" spans="1:31" x14ac:dyDescent="0.35">
      <c r="A2816" t="s">
        <v>434</v>
      </c>
      <c r="B2816">
        <v>1055</v>
      </c>
      <c r="C2816" t="s">
        <v>6637</v>
      </c>
      <c r="D2816">
        <v>52221</v>
      </c>
      <c r="E2816" t="s">
        <v>6633</v>
      </c>
      <c r="F2816" t="s">
        <v>3812</v>
      </c>
      <c r="H2816">
        <v>1.1000000000000001</v>
      </c>
      <c r="I2816">
        <v>2</v>
      </c>
      <c r="K2816" t="s">
        <v>404</v>
      </c>
      <c r="L2816" t="s">
        <v>753</v>
      </c>
      <c r="M2816" t="s">
        <v>398</v>
      </c>
      <c r="N2816" t="s">
        <v>2085</v>
      </c>
      <c r="O2816">
        <v>2</v>
      </c>
      <c r="P2816" t="s">
        <v>306</v>
      </c>
      <c r="Q2816" s="164">
        <v>32882</v>
      </c>
      <c r="R2816" s="164">
        <v>33117</v>
      </c>
      <c r="S2816" s="164">
        <v>38231</v>
      </c>
      <c r="T2816" t="s">
        <v>2139</v>
      </c>
      <c r="V2816" t="s">
        <v>6634</v>
      </c>
      <c r="W2816" t="s">
        <v>6635</v>
      </c>
      <c r="X2816" t="s">
        <v>6633</v>
      </c>
      <c r="Y2816" t="s">
        <v>6634</v>
      </c>
      <c r="Z2816" t="s">
        <v>6638</v>
      </c>
      <c r="AC2816" t="s">
        <v>366</v>
      </c>
      <c r="AD2816" s="176">
        <v>1.1000000000000001</v>
      </c>
    </row>
    <row r="2817" spans="1:31" x14ac:dyDescent="0.35">
      <c r="A2817" t="s">
        <v>314</v>
      </c>
      <c r="B2817">
        <v>1067</v>
      </c>
      <c r="C2817" t="s">
        <v>6639</v>
      </c>
      <c r="D2817">
        <v>52221</v>
      </c>
      <c r="E2817" t="s">
        <v>6633</v>
      </c>
      <c r="F2817" t="s">
        <v>3812</v>
      </c>
      <c r="H2817">
        <v>1.1000000000000001</v>
      </c>
      <c r="I2817">
        <v>2</v>
      </c>
      <c r="K2817" t="s">
        <v>296</v>
      </c>
      <c r="L2817" t="s">
        <v>753</v>
      </c>
      <c r="M2817" t="s">
        <v>398</v>
      </c>
      <c r="N2817" t="s">
        <v>2085</v>
      </c>
      <c r="O2817">
        <v>2</v>
      </c>
      <c r="P2817" t="s">
        <v>306</v>
      </c>
      <c r="Q2817" t="s">
        <v>6640</v>
      </c>
      <c r="R2817" s="164">
        <v>35934</v>
      </c>
      <c r="T2817" t="s">
        <v>2139</v>
      </c>
      <c r="V2817" t="s">
        <v>6634</v>
      </c>
      <c r="W2817" t="s">
        <v>6635</v>
      </c>
      <c r="X2817" t="s">
        <v>6633</v>
      </c>
      <c r="Y2817" t="s">
        <v>6634</v>
      </c>
      <c r="Z2817" t="s">
        <v>6641</v>
      </c>
      <c r="AC2817" t="s">
        <v>366</v>
      </c>
      <c r="AD2817" s="176">
        <v>1.1000000000000001</v>
      </c>
    </row>
    <row r="2818" spans="1:31" x14ac:dyDescent="0.35">
      <c r="A2818" t="s">
        <v>314</v>
      </c>
      <c r="B2818">
        <v>1099</v>
      </c>
      <c r="C2818" t="s">
        <v>6642</v>
      </c>
      <c r="D2818">
        <v>52221</v>
      </c>
      <c r="E2818" t="s">
        <v>6633</v>
      </c>
      <c r="F2818" t="s">
        <v>3812</v>
      </c>
      <c r="H2818">
        <v>1.1000000000000001</v>
      </c>
      <c r="I2818">
        <v>2</v>
      </c>
      <c r="K2818" t="s">
        <v>404</v>
      </c>
      <c r="L2818" t="s">
        <v>753</v>
      </c>
      <c r="M2818" t="s">
        <v>398</v>
      </c>
      <c r="N2818" t="s">
        <v>2085</v>
      </c>
      <c r="O2818">
        <v>2</v>
      </c>
      <c r="P2818" t="s">
        <v>306</v>
      </c>
      <c r="Q2818" t="s">
        <v>1513</v>
      </c>
      <c r="R2818" s="164">
        <v>29280</v>
      </c>
      <c r="S2818" s="164">
        <v>43344</v>
      </c>
      <c r="T2818" t="s">
        <v>2139</v>
      </c>
      <c r="V2818" t="s">
        <v>6634</v>
      </c>
      <c r="W2818" t="s">
        <v>6635</v>
      </c>
      <c r="X2818" t="s">
        <v>6633</v>
      </c>
      <c r="Y2818" t="s">
        <v>6634</v>
      </c>
      <c r="Z2818" t="s">
        <v>6643</v>
      </c>
      <c r="AC2818" t="s">
        <v>366</v>
      </c>
      <c r="AD2818" s="176">
        <v>1.1000000000000001</v>
      </c>
    </row>
    <row r="2819" spans="1:31" x14ac:dyDescent="0.35">
      <c r="A2819" t="s">
        <v>566</v>
      </c>
      <c r="B2819">
        <v>1072</v>
      </c>
      <c r="C2819" t="s">
        <v>6644</v>
      </c>
      <c r="D2819">
        <v>52221</v>
      </c>
      <c r="E2819" t="s">
        <v>6633</v>
      </c>
      <c r="F2819" t="s">
        <v>3812</v>
      </c>
      <c r="H2819">
        <v>1.1000000000000001</v>
      </c>
      <c r="I2819">
        <v>2</v>
      </c>
      <c r="K2819" t="s">
        <v>404</v>
      </c>
      <c r="L2819" t="s">
        <v>753</v>
      </c>
      <c r="M2819" t="s">
        <v>398</v>
      </c>
      <c r="N2819" t="s">
        <v>2085</v>
      </c>
      <c r="O2819">
        <v>2</v>
      </c>
      <c r="P2819" t="s">
        <v>306</v>
      </c>
      <c r="Q2819" t="s">
        <v>3861</v>
      </c>
      <c r="R2819" s="164">
        <v>30130</v>
      </c>
      <c r="S2819" s="164">
        <v>41883</v>
      </c>
      <c r="T2819" t="s">
        <v>2139</v>
      </c>
      <c r="V2819" t="s">
        <v>6634</v>
      </c>
      <c r="W2819" t="s">
        <v>6635</v>
      </c>
      <c r="X2819" t="s">
        <v>6633</v>
      </c>
      <c r="Y2819" t="s">
        <v>6634</v>
      </c>
      <c r="Z2819" t="s">
        <v>6645</v>
      </c>
      <c r="AC2819" t="s">
        <v>366</v>
      </c>
      <c r="AD2819" s="176">
        <v>1.1000000000000001</v>
      </c>
    </row>
    <row r="2820" spans="1:31" x14ac:dyDescent="0.35">
      <c r="A2820" t="s">
        <v>454</v>
      </c>
      <c r="B2820">
        <v>1392</v>
      </c>
      <c r="C2820" t="s">
        <v>6646</v>
      </c>
      <c r="D2820">
        <v>52223</v>
      </c>
      <c r="E2820" t="s">
        <v>6646</v>
      </c>
      <c r="F2820" t="s">
        <v>3812</v>
      </c>
      <c r="H2820" s="174">
        <f t="shared" ref="H2820:H2825" si="93">AD2820</f>
        <v>1</v>
      </c>
      <c r="I2820">
        <v>1.9</v>
      </c>
      <c r="K2820" t="s">
        <v>404</v>
      </c>
      <c r="L2820" t="s">
        <v>1108</v>
      </c>
      <c r="M2820" t="s">
        <v>398</v>
      </c>
      <c r="N2820" t="s">
        <v>2085</v>
      </c>
      <c r="O2820">
        <v>2</v>
      </c>
      <c r="P2820" t="s">
        <v>306</v>
      </c>
      <c r="Q2820" s="164">
        <v>39456</v>
      </c>
      <c r="R2820" s="164">
        <v>39692</v>
      </c>
      <c r="S2820" s="164">
        <v>42248</v>
      </c>
      <c r="T2820" t="s">
        <v>2150</v>
      </c>
      <c r="V2820" t="s">
        <v>6647</v>
      </c>
      <c r="W2820" t="s">
        <v>6648</v>
      </c>
      <c r="X2820" t="s">
        <v>6646</v>
      </c>
      <c r="Y2820" t="s">
        <v>6647</v>
      </c>
      <c r="Z2820" t="s">
        <v>6649</v>
      </c>
      <c r="AC2820" t="s">
        <v>366</v>
      </c>
      <c r="AD2820" s="176">
        <v>1</v>
      </c>
      <c r="AE2820" s="177" t="s">
        <v>16954</v>
      </c>
    </row>
    <row r="2821" spans="1:31" x14ac:dyDescent="0.35">
      <c r="A2821" t="s">
        <v>584</v>
      </c>
      <c r="B2821">
        <v>1129</v>
      </c>
      <c r="C2821" t="s">
        <v>6650</v>
      </c>
      <c r="D2821">
        <v>52225</v>
      </c>
      <c r="E2821" t="s">
        <v>6650</v>
      </c>
      <c r="F2821" t="s">
        <v>3812</v>
      </c>
      <c r="H2821" s="174">
        <f t="shared" si="93"/>
        <v>1.2</v>
      </c>
      <c r="I2821">
        <v>2.2999999999999998</v>
      </c>
      <c r="K2821" t="s">
        <v>404</v>
      </c>
      <c r="L2821" t="s">
        <v>753</v>
      </c>
      <c r="M2821" t="s">
        <v>398</v>
      </c>
      <c r="N2821" t="s">
        <v>1032</v>
      </c>
      <c r="O2821">
        <v>2</v>
      </c>
      <c r="P2821" t="s">
        <v>306</v>
      </c>
      <c r="Q2821" s="164">
        <v>28976</v>
      </c>
      <c r="R2821" s="164">
        <v>28860</v>
      </c>
      <c r="S2821" s="164">
        <v>42248</v>
      </c>
      <c r="T2821" t="s">
        <v>2155</v>
      </c>
      <c r="V2821" t="s">
        <v>6651</v>
      </c>
      <c r="W2821" t="s">
        <v>6652</v>
      </c>
      <c r="X2821" t="s">
        <v>6650</v>
      </c>
      <c r="Y2821" t="s">
        <v>6651</v>
      </c>
      <c r="Z2821" t="s">
        <v>6653</v>
      </c>
      <c r="AC2821" t="s">
        <v>341</v>
      </c>
      <c r="AD2821" s="176">
        <v>1.2</v>
      </c>
      <c r="AE2821" s="177" t="s">
        <v>16954</v>
      </c>
    </row>
    <row r="2822" spans="1:31" x14ac:dyDescent="0.35">
      <c r="A2822" t="s">
        <v>584</v>
      </c>
      <c r="B2822">
        <v>1284</v>
      </c>
      <c r="C2822" t="s">
        <v>6654</v>
      </c>
      <c r="D2822">
        <v>52230</v>
      </c>
      <c r="E2822" t="s">
        <v>6654</v>
      </c>
      <c r="F2822" t="s">
        <v>3812</v>
      </c>
      <c r="H2822" s="174">
        <f t="shared" si="93"/>
        <v>1.4</v>
      </c>
      <c r="I2822">
        <v>1.7</v>
      </c>
      <c r="K2822" t="s">
        <v>404</v>
      </c>
      <c r="L2822" t="s">
        <v>4319</v>
      </c>
      <c r="M2822" t="s">
        <v>398</v>
      </c>
      <c r="N2822" t="s">
        <v>2085</v>
      </c>
      <c r="O2822">
        <v>2</v>
      </c>
      <c r="P2822" t="s">
        <v>306</v>
      </c>
      <c r="Q2822" s="164">
        <v>37995</v>
      </c>
      <c r="R2822" s="164">
        <v>38231</v>
      </c>
      <c r="S2822" s="164">
        <v>41883</v>
      </c>
      <c r="T2822" t="s">
        <v>6655</v>
      </c>
      <c r="V2822" t="s">
        <v>6656</v>
      </c>
      <c r="W2822" t="s">
        <v>6657</v>
      </c>
      <c r="X2822" t="s">
        <v>6654</v>
      </c>
      <c r="Y2822" t="s">
        <v>6656</v>
      </c>
      <c r="Z2822" t="s">
        <v>6658</v>
      </c>
      <c r="AC2822" t="s">
        <v>366</v>
      </c>
      <c r="AD2822" s="176">
        <v>1.4</v>
      </c>
      <c r="AE2822" s="177" t="s">
        <v>16954</v>
      </c>
    </row>
    <row r="2823" spans="1:31" x14ac:dyDescent="0.35">
      <c r="A2823" t="s">
        <v>314</v>
      </c>
      <c r="B2823">
        <v>1248</v>
      </c>
      <c r="C2823" t="s">
        <v>6659</v>
      </c>
      <c r="D2823">
        <v>52230</v>
      </c>
      <c r="E2823" t="s">
        <v>6654</v>
      </c>
      <c r="F2823" t="s">
        <v>3812</v>
      </c>
      <c r="H2823" s="174">
        <f t="shared" si="93"/>
        <v>1.4</v>
      </c>
      <c r="I2823">
        <v>1.7</v>
      </c>
      <c r="K2823" t="s">
        <v>404</v>
      </c>
      <c r="L2823" t="s">
        <v>753</v>
      </c>
      <c r="M2823" t="s">
        <v>398</v>
      </c>
      <c r="N2823" t="s">
        <v>2085</v>
      </c>
      <c r="O2823">
        <v>2</v>
      </c>
      <c r="P2823" t="s">
        <v>306</v>
      </c>
      <c r="Q2823" s="164">
        <v>38361</v>
      </c>
      <c r="R2823" s="164">
        <v>38596</v>
      </c>
      <c r="S2823" s="164">
        <v>42248</v>
      </c>
      <c r="T2823" t="s">
        <v>6655</v>
      </c>
      <c r="V2823" t="s">
        <v>6656</v>
      </c>
      <c r="W2823" t="s">
        <v>6657</v>
      </c>
      <c r="X2823" t="s">
        <v>6654</v>
      </c>
      <c r="Y2823" t="s">
        <v>6656</v>
      </c>
      <c r="Z2823" t="s">
        <v>6660</v>
      </c>
      <c r="AC2823" t="s">
        <v>366</v>
      </c>
      <c r="AD2823" s="176">
        <v>1.4</v>
      </c>
      <c r="AE2823" s="177" t="s">
        <v>16954</v>
      </c>
    </row>
    <row r="2824" spans="1:31" x14ac:dyDescent="0.35">
      <c r="A2824" t="s">
        <v>324</v>
      </c>
      <c r="B2824">
        <v>1177</v>
      </c>
      <c r="C2824" t="s">
        <v>6661</v>
      </c>
      <c r="D2824">
        <v>52303</v>
      </c>
      <c r="E2824" t="s">
        <v>6661</v>
      </c>
      <c r="F2824" t="s">
        <v>3812</v>
      </c>
      <c r="H2824" s="174">
        <f t="shared" si="93"/>
        <v>1.1000000000000001</v>
      </c>
      <c r="I2824">
        <v>1.6</v>
      </c>
      <c r="K2824" t="s">
        <v>404</v>
      </c>
      <c r="L2824" t="s">
        <v>753</v>
      </c>
      <c r="M2824" t="s">
        <v>398</v>
      </c>
      <c r="N2824" t="s">
        <v>579</v>
      </c>
      <c r="O2824">
        <v>2</v>
      </c>
      <c r="P2824" t="s">
        <v>306</v>
      </c>
      <c r="Q2824" s="164">
        <v>38696</v>
      </c>
      <c r="R2824" s="164">
        <v>38961</v>
      </c>
      <c r="S2824" s="164">
        <v>45043</v>
      </c>
      <c r="T2824" t="s">
        <v>6662</v>
      </c>
      <c r="V2824" t="s">
        <v>6663</v>
      </c>
      <c r="W2824" t="s">
        <v>6664</v>
      </c>
      <c r="X2824" t="s">
        <v>6661</v>
      </c>
      <c r="Y2824" t="s">
        <v>6663</v>
      </c>
      <c r="Z2824" t="s">
        <v>6665</v>
      </c>
      <c r="AC2824" t="s">
        <v>357</v>
      </c>
      <c r="AD2824" s="176">
        <v>1.1000000000000001</v>
      </c>
      <c r="AE2824" s="177" t="s">
        <v>16954</v>
      </c>
    </row>
    <row r="2825" spans="1:31" x14ac:dyDescent="0.35">
      <c r="A2825" t="s">
        <v>432</v>
      </c>
      <c r="B2825">
        <v>1184</v>
      </c>
      <c r="C2825" t="s">
        <v>6666</v>
      </c>
      <c r="D2825">
        <v>52305</v>
      </c>
      <c r="E2825" t="s">
        <v>6666</v>
      </c>
      <c r="F2825" t="s">
        <v>3812</v>
      </c>
      <c r="H2825" s="174">
        <f t="shared" si="93"/>
        <v>1</v>
      </c>
      <c r="I2825">
        <v>2</v>
      </c>
      <c r="K2825" t="s">
        <v>404</v>
      </c>
      <c r="L2825" t="s">
        <v>753</v>
      </c>
      <c r="M2825" t="s">
        <v>398</v>
      </c>
      <c r="N2825" t="s">
        <v>2167</v>
      </c>
      <c r="O2825">
        <v>2</v>
      </c>
      <c r="P2825" t="s">
        <v>306</v>
      </c>
      <c r="Q2825" s="164">
        <v>35804</v>
      </c>
      <c r="R2825" s="164">
        <v>36039</v>
      </c>
      <c r="S2825" s="164">
        <v>40148</v>
      </c>
      <c r="T2825" t="s">
        <v>2168</v>
      </c>
      <c r="V2825" t="s">
        <v>6667</v>
      </c>
      <c r="W2825" t="s">
        <v>6668</v>
      </c>
      <c r="X2825" t="s">
        <v>6669</v>
      </c>
      <c r="Y2825" t="s">
        <v>6670</v>
      </c>
      <c r="Z2825" t="s">
        <v>6671</v>
      </c>
      <c r="AC2825" t="s">
        <v>308</v>
      </c>
      <c r="AD2825" s="176">
        <v>1</v>
      </c>
      <c r="AE2825" s="177" t="s">
        <v>16954</v>
      </c>
    </row>
    <row r="2826" spans="1:31" x14ac:dyDescent="0.35">
      <c r="A2826" t="s">
        <v>454</v>
      </c>
      <c r="B2826">
        <v>1109</v>
      </c>
      <c r="C2826" t="s">
        <v>2185</v>
      </c>
      <c r="D2826">
        <v>52306</v>
      </c>
      <c r="E2826" t="s">
        <v>2185</v>
      </c>
      <c r="F2826" t="s">
        <v>3812</v>
      </c>
      <c r="H2826">
        <v>1</v>
      </c>
      <c r="I2826">
        <v>2</v>
      </c>
      <c r="K2826" t="s">
        <v>0</v>
      </c>
      <c r="L2826" t="s">
        <v>410</v>
      </c>
      <c r="M2826" t="s">
        <v>398</v>
      </c>
      <c r="N2826" t="s">
        <v>2167</v>
      </c>
      <c r="O2826">
        <v>2</v>
      </c>
      <c r="P2826" t="s">
        <v>306</v>
      </c>
      <c r="Q2826" t="s">
        <v>786</v>
      </c>
      <c r="R2826" s="164">
        <v>34392</v>
      </c>
      <c r="T2826" t="s">
        <v>2186</v>
      </c>
      <c r="V2826" t="s">
        <v>2187</v>
      </c>
      <c r="W2826" t="s">
        <v>6672</v>
      </c>
      <c r="X2826" t="s">
        <v>6673</v>
      </c>
      <c r="Y2826" t="s">
        <v>6674</v>
      </c>
      <c r="Z2826" t="s">
        <v>6675</v>
      </c>
      <c r="AC2826" t="s">
        <v>308</v>
      </c>
      <c r="AD2826" s="176">
        <v>1</v>
      </c>
    </row>
    <row r="2827" spans="1:31" x14ac:dyDescent="0.35">
      <c r="A2827" t="s">
        <v>291</v>
      </c>
      <c r="B2827">
        <v>1002</v>
      </c>
      <c r="C2827" t="s">
        <v>2187</v>
      </c>
      <c r="D2827">
        <v>52306</v>
      </c>
      <c r="E2827" t="s">
        <v>2185</v>
      </c>
      <c r="F2827" t="s">
        <v>3812</v>
      </c>
      <c r="H2827">
        <v>1</v>
      </c>
      <c r="I2827">
        <v>2</v>
      </c>
      <c r="K2827" t="s">
        <v>404</v>
      </c>
      <c r="L2827" t="s">
        <v>410</v>
      </c>
      <c r="M2827" t="s">
        <v>398</v>
      </c>
      <c r="N2827" t="s">
        <v>2167</v>
      </c>
      <c r="O2827">
        <v>2</v>
      </c>
      <c r="P2827" t="s">
        <v>1</v>
      </c>
      <c r="Q2827" s="164">
        <v>34708</v>
      </c>
      <c r="R2827" s="164">
        <v>34943</v>
      </c>
      <c r="S2827" s="164">
        <v>39191</v>
      </c>
      <c r="T2827" t="s">
        <v>2186</v>
      </c>
      <c r="V2827" t="s">
        <v>2187</v>
      </c>
      <c r="W2827" t="s">
        <v>6672</v>
      </c>
      <c r="X2827" t="s">
        <v>6673</v>
      </c>
      <c r="Y2827" t="s">
        <v>6674</v>
      </c>
      <c r="Z2827" t="s">
        <v>6676</v>
      </c>
      <c r="AC2827" t="s">
        <v>304</v>
      </c>
      <c r="AD2827" s="176">
        <v>1</v>
      </c>
    </row>
    <row r="2828" spans="1:31" x14ac:dyDescent="0.35">
      <c r="A2828" t="s">
        <v>305</v>
      </c>
      <c r="B2828">
        <v>1040</v>
      </c>
      <c r="C2828" t="s">
        <v>2185</v>
      </c>
      <c r="D2828">
        <v>52306</v>
      </c>
      <c r="E2828" t="s">
        <v>2185</v>
      </c>
      <c r="F2828" t="s">
        <v>3812</v>
      </c>
      <c r="H2828">
        <v>1</v>
      </c>
      <c r="I2828">
        <v>2</v>
      </c>
      <c r="K2828" t="s">
        <v>404</v>
      </c>
      <c r="L2828" t="s">
        <v>410</v>
      </c>
      <c r="M2828" t="s">
        <v>398</v>
      </c>
      <c r="N2828" t="s">
        <v>2167</v>
      </c>
      <c r="O2828">
        <v>2</v>
      </c>
      <c r="P2828" t="s">
        <v>306</v>
      </c>
      <c r="Q2828" t="s">
        <v>1154</v>
      </c>
      <c r="R2828" s="164">
        <v>39189</v>
      </c>
      <c r="S2828" s="164">
        <v>39189</v>
      </c>
      <c r="T2828" t="s">
        <v>2186</v>
      </c>
      <c r="V2828" t="s">
        <v>2187</v>
      </c>
      <c r="W2828" t="s">
        <v>6672</v>
      </c>
      <c r="X2828" t="s">
        <v>6673</v>
      </c>
      <c r="Y2828" t="s">
        <v>6674</v>
      </c>
      <c r="Z2828" t="s">
        <v>6677</v>
      </c>
      <c r="AC2828" t="s">
        <v>308</v>
      </c>
      <c r="AD2828" s="176">
        <v>1</v>
      </c>
    </row>
    <row r="2829" spans="1:31" x14ac:dyDescent="0.35">
      <c r="A2829" t="s">
        <v>305</v>
      </c>
      <c r="B2829">
        <v>1047</v>
      </c>
      <c r="C2829" t="s">
        <v>2185</v>
      </c>
      <c r="D2829">
        <v>52306</v>
      </c>
      <c r="E2829" t="s">
        <v>2185</v>
      </c>
      <c r="F2829" t="s">
        <v>3812</v>
      </c>
      <c r="H2829">
        <v>1</v>
      </c>
      <c r="I2829">
        <v>2</v>
      </c>
      <c r="K2829" t="s">
        <v>295</v>
      </c>
      <c r="L2829" t="s">
        <v>410</v>
      </c>
      <c r="M2829" t="s">
        <v>398</v>
      </c>
      <c r="N2829" t="s">
        <v>2167</v>
      </c>
      <c r="O2829">
        <v>2</v>
      </c>
      <c r="P2829" t="s">
        <v>1</v>
      </c>
      <c r="Q2829" s="164">
        <v>34708</v>
      </c>
      <c r="R2829" s="164">
        <v>34943</v>
      </c>
      <c r="S2829" s="164">
        <v>34943</v>
      </c>
      <c r="T2829" t="s">
        <v>2186</v>
      </c>
      <c r="V2829" t="s">
        <v>2187</v>
      </c>
      <c r="W2829" t="s">
        <v>6672</v>
      </c>
      <c r="X2829" t="s">
        <v>6673</v>
      </c>
      <c r="Y2829" t="s">
        <v>6674</v>
      </c>
      <c r="Z2829" t="s">
        <v>6678</v>
      </c>
      <c r="AC2829" t="s">
        <v>308</v>
      </c>
      <c r="AD2829" s="176">
        <v>1</v>
      </c>
    </row>
    <row r="2830" spans="1:31" x14ac:dyDescent="0.35">
      <c r="A2830" t="s">
        <v>317</v>
      </c>
      <c r="B2830">
        <v>1091</v>
      </c>
      <c r="C2830" t="s">
        <v>2185</v>
      </c>
      <c r="D2830">
        <v>52306</v>
      </c>
      <c r="E2830" t="s">
        <v>2185</v>
      </c>
      <c r="F2830" t="s">
        <v>3812</v>
      </c>
      <c r="H2830">
        <v>1</v>
      </c>
      <c r="I2830">
        <v>2</v>
      </c>
      <c r="K2830" t="s">
        <v>404</v>
      </c>
      <c r="L2830" t="s">
        <v>753</v>
      </c>
      <c r="M2830" t="s">
        <v>398</v>
      </c>
      <c r="N2830" t="s">
        <v>2167</v>
      </c>
      <c r="O2830">
        <v>2</v>
      </c>
      <c r="P2830" t="s">
        <v>306</v>
      </c>
      <c r="Q2830" s="164">
        <v>32151</v>
      </c>
      <c r="R2830" s="164">
        <v>32387</v>
      </c>
      <c r="S2830" s="164">
        <v>37347</v>
      </c>
      <c r="T2830" t="s">
        <v>2186</v>
      </c>
      <c r="V2830" t="s">
        <v>2187</v>
      </c>
      <c r="W2830" t="s">
        <v>6672</v>
      </c>
      <c r="X2830" t="s">
        <v>6673</v>
      </c>
      <c r="Y2830" t="s">
        <v>6674</v>
      </c>
      <c r="Z2830" t="s">
        <v>6679</v>
      </c>
      <c r="AC2830" t="s">
        <v>308</v>
      </c>
      <c r="AD2830" s="176">
        <v>1</v>
      </c>
    </row>
    <row r="2831" spans="1:31" x14ac:dyDescent="0.35">
      <c r="A2831" t="s">
        <v>408</v>
      </c>
      <c r="B2831">
        <v>1076</v>
      </c>
      <c r="C2831" t="s">
        <v>2185</v>
      </c>
      <c r="D2831">
        <v>52306</v>
      </c>
      <c r="E2831" t="s">
        <v>2185</v>
      </c>
      <c r="F2831" t="s">
        <v>3812</v>
      </c>
      <c r="H2831">
        <v>1</v>
      </c>
      <c r="I2831">
        <v>2</v>
      </c>
      <c r="K2831" t="s">
        <v>296</v>
      </c>
      <c r="L2831" t="s">
        <v>410</v>
      </c>
      <c r="M2831" t="s">
        <v>398</v>
      </c>
      <c r="N2831" t="s">
        <v>2167</v>
      </c>
      <c r="O2831">
        <v>2</v>
      </c>
      <c r="P2831" t="s">
        <v>306</v>
      </c>
      <c r="Q2831" t="s">
        <v>786</v>
      </c>
      <c r="R2831" s="164">
        <v>34392</v>
      </c>
      <c r="T2831" t="s">
        <v>2186</v>
      </c>
      <c r="V2831" t="s">
        <v>2187</v>
      </c>
      <c r="W2831" t="s">
        <v>6672</v>
      </c>
      <c r="X2831" t="s">
        <v>6673</v>
      </c>
      <c r="Y2831" t="s">
        <v>6674</v>
      </c>
      <c r="Z2831" t="s">
        <v>6680</v>
      </c>
      <c r="AC2831" t="s">
        <v>308</v>
      </c>
      <c r="AD2831" s="176">
        <v>1</v>
      </c>
    </row>
    <row r="2832" spans="1:31" x14ac:dyDescent="0.35">
      <c r="A2832" t="s">
        <v>469</v>
      </c>
      <c r="B2832">
        <v>1116</v>
      </c>
      <c r="C2832" t="s">
        <v>2185</v>
      </c>
      <c r="D2832">
        <v>52306</v>
      </c>
      <c r="E2832" t="s">
        <v>2185</v>
      </c>
      <c r="F2832" t="s">
        <v>3812</v>
      </c>
      <c r="H2832">
        <v>1</v>
      </c>
      <c r="I2832">
        <v>2</v>
      </c>
      <c r="K2832" t="s">
        <v>404</v>
      </c>
      <c r="L2832" t="s">
        <v>753</v>
      </c>
      <c r="M2832" t="s">
        <v>398</v>
      </c>
      <c r="N2832" t="s">
        <v>2167</v>
      </c>
      <c r="O2832">
        <v>2</v>
      </c>
      <c r="P2832" t="s">
        <v>306</v>
      </c>
      <c r="Q2832" s="164">
        <v>32882</v>
      </c>
      <c r="R2832" s="164">
        <v>33117</v>
      </c>
      <c r="S2832" s="164">
        <v>39185</v>
      </c>
      <c r="T2832" t="s">
        <v>2186</v>
      </c>
      <c r="V2832" t="s">
        <v>2187</v>
      </c>
      <c r="W2832" t="s">
        <v>6672</v>
      </c>
      <c r="X2832" t="s">
        <v>6673</v>
      </c>
      <c r="Y2832" t="s">
        <v>6674</v>
      </c>
      <c r="Z2832" t="s">
        <v>6681</v>
      </c>
      <c r="AC2832" t="s">
        <v>308</v>
      </c>
      <c r="AD2832" s="176">
        <v>1</v>
      </c>
    </row>
    <row r="2833" spans="1:30" x14ac:dyDescent="0.35">
      <c r="A2833" t="s">
        <v>469</v>
      </c>
      <c r="B2833">
        <v>1208</v>
      </c>
      <c r="C2833" t="s">
        <v>2185</v>
      </c>
      <c r="D2833">
        <v>52306</v>
      </c>
      <c r="E2833" t="s">
        <v>2185</v>
      </c>
      <c r="F2833" t="s">
        <v>3812</v>
      </c>
      <c r="G2833" s="163">
        <v>2688</v>
      </c>
      <c r="H2833">
        <v>1</v>
      </c>
      <c r="I2833">
        <v>2</v>
      </c>
      <c r="J2833" t="s">
        <v>1</v>
      </c>
      <c r="K2833" t="s">
        <v>296</v>
      </c>
      <c r="L2833" t="s">
        <v>753</v>
      </c>
      <c r="M2833" t="s">
        <v>398</v>
      </c>
      <c r="N2833" t="s">
        <v>2167</v>
      </c>
      <c r="O2833">
        <v>2</v>
      </c>
      <c r="P2833" t="s">
        <v>306</v>
      </c>
      <c r="Q2833" t="s">
        <v>3942</v>
      </c>
      <c r="R2833" s="164">
        <v>45292</v>
      </c>
      <c r="T2833" t="s">
        <v>2186</v>
      </c>
      <c r="V2833" t="s">
        <v>2187</v>
      </c>
      <c r="W2833" t="s">
        <v>6672</v>
      </c>
      <c r="X2833" t="s">
        <v>6673</v>
      </c>
      <c r="Y2833" t="s">
        <v>6674</v>
      </c>
      <c r="Z2833" t="s">
        <v>6682</v>
      </c>
      <c r="AA2833" t="s">
        <v>1</v>
      </c>
      <c r="AB2833" s="164">
        <v>45181</v>
      </c>
      <c r="AC2833" t="s">
        <v>308</v>
      </c>
      <c r="AD2833" s="176">
        <v>1</v>
      </c>
    </row>
    <row r="2834" spans="1:30" x14ac:dyDescent="0.35">
      <c r="A2834" t="s">
        <v>324</v>
      </c>
      <c r="B2834">
        <v>1040</v>
      </c>
      <c r="C2834" t="s">
        <v>6683</v>
      </c>
      <c r="D2834">
        <v>52306</v>
      </c>
      <c r="E2834" t="s">
        <v>2185</v>
      </c>
      <c r="F2834" t="s">
        <v>3812</v>
      </c>
      <c r="H2834">
        <v>1</v>
      </c>
      <c r="I2834">
        <v>2</v>
      </c>
      <c r="K2834" t="s">
        <v>404</v>
      </c>
      <c r="L2834" t="s">
        <v>753</v>
      </c>
      <c r="M2834" t="s">
        <v>398</v>
      </c>
      <c r="N2834" t="s">
        <v>2167</v>
      </c>
      <c r="O2834">
        <v>2</v>
      </c>
      <c r="P2834" t="s">
        <v>306</v>
      </c>
      <c r="Q2834" s="164">
        <v>30690</v>
      </c>
      <c r="R2834" s="164">
        <v>30926</v>
      </c>
      <c r="S2834" s="164">
        <v>30926</v>
      </c>
      <c r="T2834" t="s">
        <v>2186</v>
      </c>
      <c r="V2834" t="s">
        <v>2187</v>
      </c>
      <c r="W2834" t="s">
        <v>6672</v>
      </c>
      <c r="X2834" t="s">
        <v>6673</v>
      </c>
      <c r="Y2834" t="s">
        <v>6674</v>
      </c>
      <c r="Z2834" t="s">
        <v>6684</v>
      </c>
      <c r="AC2834" t="s">
        <v>308</v>
      </c>
      <c r="AD2834" s="176">
        <v>1</v>
      </c>
    </row>
    <row r="2835" spans="1:30" x14ac:dyDescent="0.35">
      <c r="A2835" t="s">
        <v>324</v>
      </c>
      <c r="B2835">
        <v>1190</v>
      </c>
      <c r="C2835" t="s">
        <v>2185</v>
      </c>
      <c r="D2835">
        <v>52306</v>
      </c>
      <c r="E2835" t="s">
        <v>2185</v>
      </c>
      <c r="F2835" t="s">
        <v>3812</v>
      </c>
      <c r="H2835">
        <v>1</v>
      </c>
      <c r="I2835">
        <v>2</v>
      </c>
      <c r="K2835" t="s">
        <v>296</v>
      </c>
      <c r="L2835" t="s">
        <v>753</v>
      </c>
      <c r="M2835" t="s">
        <v>398</v>
      </c>
      <c r="N2835" t="s">
        <v>2167</v>
      </c>
      <c r="O2835">
        <v>2</v>
      </c>
      <c r="P2835" t="s">
        <v>306</v>
      </c>
      <c r="Q2835" t="s">
        <v>2734</v>
      </c>
      <c r="R2835" s="164">
        <v>38961</v>
      </c>
      <c r="T2835" t="s">
        <v>2186</v>
      </c>
      <c r="V2835" t="s">
        <v>2187</v>
      </c>
      <c r="W2835" t="s">
        <v>6672</v>
      </c>
      <c r="X2835" t="s">
        <v>6673</v>
      </c>
      <c r="Y2835" t="s">
        <v>6674</v>
      </c>
      <c r="Z2835" t="s">
        <v>6685</v>
      </c>
      <c r="AC2835" t="s">
        <v>308</v>
      </c>
      <c r="AD2835" s="176">
        <v>1</v>
      </c>
    </row>
    <row r="2836" spans="1:30" x14ac:dyDescent="0.35">
      <c r="A2836" t="s">
        <v>309</v>
      </c>
      <c r="B2836">
        <v>1042</v>
      </c>
      <c r="C2836" t="s">
        <v>2185</v>
      </c>
      <c r="D2836">
        <v>52306</v>
      </c>
      <c r="E2836" t="s">
        <v>2185</v>
      </c>
      <c r="F2836" t="s">
        <v>3812</v>
      </c>
      <c r="H2836">
        <v>1</v>
      </c>
      <c r="I2836">
        <v>2</v>
      </c>
      <c r="K2836" t="s">
        <v>296</v>
      </c>
      <c r="L2836" t="s">
        <v>410</v>
      </c>
      <c r="M2836" t="s">
        <v>398</v>
      </c>
      <c r="N2836" t="s">
        <v>2167</v>
      </c>
      <c r="O2836">
        <v>2</v>
      </c>
      <c r="P2836" t="s">
        <v>306</v>
      </c>
      <c r="Q2836" t="s">
        <v>786</v>
      </c>
      <c r="R2836" s="164">
        <v>34392</v>
      </c>
      <c r="T2836" t="s">
        <v>2186</v>
      </c>
      <c r="V2836" t="s">
        <v>2187</v>
      </c>
      <c r="W2836" t="s">
        <v>6672</v>
      </c>
      <c r="X2836" t="s">
        <v>6673</v>
      </c>
      <c r="Y2836" t="s">
        <v>6674</v>
      </c>
      <c r="Z2836" t="s">
        <v>6686</v>
      </c>
      <c r="AC2836" t="s">
        <v>308</v>
      </c>
      <c r="AD2836" s="176">
        <v>1</v>
      </c>
    </row>
    <row r="2837" spans="1:30" x14ac:dyDescent="0.35">
      <c r="A2837" t="s">
        <v>476</v>
      </c>
      <c r="B2837">
        <v>1050</v>
      </c>
      <c r="C2837" t="s">
        <v>2185</v>
      </c>
      <c r="D2837">
        <v>52306</v>
      </c>
      <c r="E2837" t="s">
        <v>2185</v>
      </c>
      <c r="F2837" t="s">
        <v>3812</v>
      </c>
      <c r="H2837">
        <v>1</v>
      </c>
      <c r="I2837">
        <v>2</v>
      </c>
      <c r="K2837" t="s">
        <v>404</v>
      </c>
      <c r="L2837" t="s">
        <v>410</v>
      </c>
      <c r="M2837" t="s">
        <v>398</v>
      </c>
      <c r="N2837" t="s">
        <v>2167</v>
      </c>
      <c r="O2837">
        <v>2</v>
      </c>
      <c r="P2837" t="s">
        <v>306</v>
      </c>
      <c r="Q2837" s="164">
        <v>37995</v>
      </c>
      <c r="R2837" s="164">
        <v>38231</v>
      </c>
      <c r="S2837" s="164">
        <v>38231</v>
      </c>
      <c r="T2837" t="s">
        <v>2186</v>
      </c>
      <c r="V2837" t="s">
        <v>2187</v>
      </c>
      <c r="W2837" t="s">
        <v>6672</v>
      </c>
      <c r="X2837" t="s">
        <v>6673</v>
      </c>
      <c r="Y2837" t="s">
        <v>6674</v>
      </c>
      <c r="Z2837" t="s">
        <v>6687</v>
      </c>
      <c r="AC2837" t="s">
        <v>308</v>
      </c>
      <c r="AD2837" s="176">
        <v>1</v>
      </c>
    </row>
    <row r="2838" spans="1:30" x14ac:dyDescent="0.35">
      <c r="A2838" t="s">
        <v>476</v>
      </c>
      <c r="B2838">
        <v>1051</v>
      </c>
      <c r="C2838" t="s">
        <v>6688</v>
      </c>
      <c r="D2838">
        <v>52306</v>
      </c>
      <c r="E2838" t="s">
        <v>2185</v>
      </c>
      <c r="F2838" t="s">
        <v>3812</v>
      </c>
      <c r="H2838">
        <v>1</v>
      </c>
      <c r="I2838">
        <v>2</v>
      </c>
      <c r="K2838" t="s">
        <v>404</v>
      </c>
      <c r="L2838" t="s">
        <v>410</v>
      </c>
      <c r="M2838" t="s">
        <v>398</v>
      </c>
      <c r="N2838" t="s">
        <v>2167</v>
      </c>
      <c r="O2838">
        <v>2</v>
      </c>
      <c r="P2838" t="s">
        <v>306</v>
      </c>
      <c r="Q2838" s="164">
        <v>32151</v>
      </c>
      <c r="R2838" s="164">
        <v>32387</v>
      </c>
      <c r="S2838" s="164">
        <v>32387</v>
      </c>
      <c r="T2838" t="s">
        <v>2186</v>
      </c>
      <c r="V2838" t="s">
        <v>2187</v>
      </c>
      <c r="W2838" t="s">
        <v>6672</v>
      </c>
      <c r="X2838" t="s">
        <v>6673</v>
      </c>
      <c r="Y2838" t="s">
        <v>6674</v>
      </c>
      <c r="Z2838" t="s">
        <v>6689</v>
      </c>
      <c r="AC2838" t="s">
        <v>308</v>
      </c>
      <c r="AD2838" s="176">
        <v>1</v>
      </c>
    </row>
    <row r="2839" spans="1:30" x14ac:dyDescent="0.35">
      <c r="A2839" t="s">
        <v>482</v>
      </c>
      <c r="B2839">
        <v>1043</v>
      </c>
      <c r="C2839" t="s">
        <v>2185</v>
      </c>
      <c r="D2839">
        <v>52306</v>
      </c>
      <c r="E2839" t="s">
        <v>2185</v>
      </c>
      <c r="F2839" t="s">
        <v>3812</v>
      </c>
      <c r="H2839">
        <v>1</v>
      </c>
      <c r="I2839">
        <v>2</v>
      </c>
      <c r="K2839" t="s">
        <v>296</v>
      </c>
      <c r="L2839" t="s">
        <v>410</v>
      </c>
      <c r="M2839" t="s">
        <v>398</v>
      </c>
      <c r="N2839" t="s">
        <v>2167</v>
      </c>
      <c r="O2839">
        <v>2</v>
      </c>
      <c r="P2839" t="s">
        <v>306</v>
      </c>
      <c r="Q2839" t="s">
        <v>786</v>
      </c>
      <c r="R2839" s="164">
        <v>34392</v>
      </c>
      <c r="T2839" t="s">
        <v>2186</v>
      </c>
      <c r="V2839" t="s">
        <v>2187</v>
      </c>
      <c r="W2839" t="s">
        <v>6672</v>
      </c>
      <c r="X2839" t="s">
        <v>6673</v>
      </c>
      <c r="Y2839" t="s">
        <v>6674</v>
      </c>
      <c r="Z2839" t="s">
        <v>6690</v>
      </c>
      <c r="AC2839" t="s">
        <v>308</v>
      </c>
      <c r="AD2839" s="176">
        <v>1</v>
      </c>
    </row>
    <row r="2840" spans="1:30" x14ac:dyDescent="0.35">
      <c r="A2840" t="s">
        <v>432</v>
      </c>
      <c r="B2840">
        <v>1058</v>
      </c>
      <c r="C2840" t="s">
        <v>2185</v>
      </c>
      <c r="D2840">
        <v>52306</v>
      </c>
      <c r="E2840" t="s">
        <v>2185</v>
      </c>
      <c r="F2840" t="s">
        <v>3812</v>
      </c>
      <c r="H2840">
        <v>1</v>
      </c>
      <c r="I2840">
        <v>2</v>
      </c>
      <c r="K2840" t="s">
        <v>404</v>
      </c>
      <c r="L2840" t="s">
        <v>410</v>
      </c>
      <c r="M2840" t="s">
        <v>398</v>
      </c>
      <c r="N2840" t="s">
        <v>2167</v>
      </c>
      <c r="O2840">
        <v>2</v>
      </c>
      <c r="P2840" t="s">
        <v>306</v>
      </c>
      <c r="Q2840" s="164">
        <v>39360</v>
      </c>
      <c r="R2840" s="164">
        <v>39212</v>
      </c>
      <c r="S2840" s="164">
        <v>39212</v>
      </c>
      <c r="T2840" t="s">
        <v>2186</v>
      </c>
      <c r="V2840" t="s">
        <v>2187</v>
      </c>
      <c r="W2840" t="s">
        <v>6672</v>
      </c>
      <c r="X2840" t="s">
        <v>6673</v>
      </c>
      <c r="Y2840" t="s">
        <v>6674</v>
      </c>
      <c r="Z2840" t="s">
        <v>6691</v>
      </c>
      <c r="AC2840" t="s">
        <v>308</v>
      </c>
      <c r="AD2840" s="176">
        <v>1</v>
      </c>
    </row>
    <row r="2841" spans="1:30" x14ac:dyDescent="0.35">
      <c r="A2841" t="s">
        <v>584</v>
      </c>
      <c r="B2841">
        <v>1084</v>
      </c>
      <c r="C2841" t="s">
        <v>6692</v>
      </c>
      <c r="D2841">
        <v>52306</v>
      </c>
      <c r="E2841" t="s">
        <v>2185</v>
      </c>
      <c r="F2841" t="s">
        <v>3812</v>
      </c>
      <c r="H2841">
        <v>1</v>
      </c>
      <c r="I2841">
        <v>2</v>
      </c>
      <c r="K2841" t="s">
        <v>404</v>
      </c>
      <c r="L2841" t="s">
        <v>753</v>
      </c>
      <c r="M2841" t="s">
        <v>398</v>
      </c>
      <c r="N2841" t="s">
        <v>2167</v>
      </c>
      <c r="O2841">
        <v>2</v>
      </c>
      <c r="P2841" t="s">
        <v>306</v>
      </c>
      <c r="Q2841" s="164">
        <v>41978</v>
      </c>
      <c r="R2841" s="164">
        <v>41771</v>
      </c>
      <c r="S2841" s="164">
        <v>41883</v>
      </c>
      <c r="T2841" t="s">
        <v>2186</v>
      </c>
      <c r="V2841" t="s">
        <v>2187</v>
      </c>
      <c r="W2841" t="s">
        <v>6672</v>
      </c>
      <c r="X2841" t="s">
        <v>6673</v>
      </c>
      <c r="Y2841" t="s">
        <v>6674</v>
      </c>
      <c r="Z2841" t="s">
        <v>6693</v>
      </c>
      <c r="AC2841" t="s">
        <v>308</v>
      </c>
      <c r="AD2841" s="176">
        <v>1</v>
      </c>
    </row>
    <row r="2842" spans="1:30" x14ac:dyDescent="0.35">
      <c r="A2842" t="s">
        <v>375</v>
      </c>
      <c r="B2842">
        <v>1078</v>
      </c>
      <c r="C2842" t="s">
        <v>2187</v>
      </c>
      <c r="D2842">
        <v>52306</v>
      </c>
      <c r="E2842" t="s">
        <v>2185</v>
      </c>
      <c r="F2842" t="s">
        <v>3812</v>
      </c>
      <c r="H2842">
        <v>1</v>
      </c>
      <c r="I2842">
        <v>2</v>
      </c>
      <c r="K2842" t="s">
        <v>404</v>
      </c>
      <c r="L2842" t="s">
        <v>753</v>
      </c>
      <c r="M2842" t="s">
        <v>398</v>
      </c>
      <c r="N2842" t="s">
        <v>2167</v>
      </c>
      <c r="O2842">
        <v>2</v>
      </c>
      <c r="P2842" t="s">
        <v>1</v>
      </c>
      <c r="Q2842" s="164">
        <v>32882</v>
      </c>
      <c r="R2842" s="164">
        <v>33117</v>
      </c>
      <c r="S2842" s="164">
        <v>36039</v>
      </c>
      <c r="T2842" t="s">
        <v>2186</v>
      </c>
      <c r="V2842" t="s">
        <v>2187</v>
      </c>
      <c r="W2842" t="s">
        <v>6672</v>
      </c>
      <c r="X2842" t="s">
        <v>6673</v>
      </c>
      <c r="Y2842" t="s">
        <v>6674</v>
      </c>
      <c r="Z2842" t="s">
        <v>6694</v>
      </c>
      <c r="AC2842" t="s">
        <v>304</v>
      </c>
      <c r="AD2842" s="176">
        <v>1</v>
      </c>
    </row>
    <row r="2843" spans="1:30" x14ac:dyDescent="0.35">
      <c r="A2843" t="s">
        <v>434</v>
      </c>
      <c r="B2843">
        <v>1023</v>
      </c>
      <c r="C2843" t="s">
        <v>2185</v>
      </c>
      <c r="D2843">
        <v>52306</v>
      </c>
      <c r="E2843" t="s">
        <v>2185</v>
      </c>
      <c r="F2843" t="s">
        <v>3812</v>
      </c>
      <c r="H2843">
        <v>1</v>
      </c>
      <c r="I2843">
        <v>2</v>
      </c>
      <c r="K2843" t="s">
        <v>404</v>
      </c>
      <c r="L2843" t="s">
        <v>410</v>
      </c>
      <c r="M2843" t="s">
        <v>398</v>
      </c>
      <c r="N2843" t="s">
        <v>2167</v>
      </c>
      <c r="O2843">
        <v>2</v>
      </c>
      <c r="P2843" t="s">
        <v>306</v>
      </c>
      <c r="Q2843" t="s">
        <v>652</v>
      </c>
      <c r="R2843" s="164">
        <v>33328</v>
      </c>
      <c r="S2843" s="164">
        <v>33328</v>
      </c>
      <c r="T2843" t="s">
        <v>2186</v>
      </c>
      <c r="V2843" t="s">
        <v>2187</v>
      </c>
      <c r="W2843" t="s">
        <v>6672</v>
      </c>
      <c r="X2843" t="s">
        <v>6673</v>
      </c>
      <c r="Y2843" t="s">
        <v>6674</v>
      </c>
      <c r="Z2843" t="s">
        <v>6695</v>
      </c>
      <c r="AC2843" t="s">
        <v>308</v>
      </c>
      <c r="AD2843" s="176">
        <v>1</v>
      </c>
    </row>
    <row r="2844" spans="1:30" x14ac:dyDescent="0.35">
      <c r="A2844" t="s">
        <v>403</v>
      </c>
      <c r="B2844">
        <v>1067</v>
      </c>
      <c r="C2844" t="s">
        <v>2185</v>
      </c>
      <c r="D2844">
        <v>52306</v>
      </c>
      <c r="E2844" t="s">
        <v>2185</v>
      </c>
      <c r="F2844" t="s">
        <v>3812</v>
      </c>
      <c r="H2844">
        <v>1</v>
      </c>
      <c r="I2844">
        <v>2</v>
      </c>
      <c r="K2844" t="s">
        <v>404</v>
      </c>
      <c r="L2844" t="s">
        <v>753</v>
      </c>
      <c r="M2844" t="s">
        <v>398</v>
      </c>
      <c r="N2844" t="s">
        <v>2167</v>
      </c>
      <c r="O2844">
        <v>2</v>
      </c>
      <c r="P2844" t="s">
        <v>306</v>
      </c>
      <c r="Q2844" s="164">
        <v>32151</v>
      </c>
      <c r="R2844" s="164">
        <v>32387</v>
      </c>
      <c r="S2844" s="164">
        <v>40787</v>
      </c>
      <c r="T2844" t="s">
        <v>2186</v>
      </c>
      <c r="V2844" t="s">
        <v>2187</v>
      </c>
      <c r="W2844" t="s">
        <v>6672</v>
      </c>
      <c r="X2844" t="s">
        <v>6673</v>
      </c>
      <c r="Y2844" t="s">
        <v>6674</v>
      </c>
      <c r="Z2844" t="s">
        <v>6696</v>
      </c>
      <c r="AC2844" t="s">
        <v>308</v>
      </c>
      <c r="AD2844" s="176">
        <v>1</v>
      </c>
    </row>
    <row r="2845" spans="1:30" x14ac:dyDescent="0.35">
      <c r="A2845" t="s">
        <v>403</v>
      </c>
      <c r="B2845">
        <v>1175</v>
      </c>
      <c r="C2845" t="s">
        <v>2185</v>
      </c>
      <c r="D2845">
        <v>52306</v>
      </c>
      <c r="E2845" t="s">
        <v>2185</v>
      </c>
      <c r="F2845" t="s">
        <v>3812</v>
      </c>
      <c r="G2845" s="163">
        <v>2722.08</v>
      </c>
      <c r="H2845">
        <v>1</v>
      </c>
      <c r="I2845">
        <v>2</v>
      </c>
      <c r="J2845" t="s">
        <v>1</v>
      </c>
      <c r="K2845" t="s">
        <v>296</v>
      </c>
      <c r="L2845" t="s">
        <v>753</v>
      </c>
      <c r="M2845" t="s">
        <v>398</v>
      </c>
      <c r="N2845" t="s">
        <v>2167</v>
      </c>
      <c r="O2845">
        <v>2</v>
      </c>
      <c r="P2845" t="s">
        <v>306</v>
      </c>
      <c r="Q2845" t="s">
        <v>3996</v>
      </c>
      <c r="R2845" s="164">
        <v>44440</v>
      </c>
      <c r="T2845" t="s">
        <v>2186</v>
      </c>
      <c r="V2845" t="s">
        <v>2187</v>
      </c>
      <c r="W2845" t="s">
        <v>6672</v>
      </c>
      <c r="X2845" t="s">
        <v>6673</v>
      </c>
      <c r="Y2845" t="s">
        <v>6674</v>
      </c>
      <c r="Z2845" t="s">
        <v>6697</v>
      </c>
      <c r="AA2845" t="s">
        <v>1</v>
      </c>
      <c r="AB2845" s="164">
        <v>44606</v>
      </c>
      <c r="AC2845" t="s">
        <v>308</v>
      </c>
      <c r="AD2845" s="176">
        <v>1</v>
      </c>
    </row>
    <row r="2846" spans="1:30" x14ac:dyDescent="0.35">
      <c r="A2846" t="s">
        <v>447</v>
      </c>
      <c r="B2846">
        <v>1050</v>
      </c>
      <c r="C2846" t="s">
        <v>2185</v>
      </c>
      <c r="D2846">
        <v>52306</v>
      </c>
      <c r="E2846" t="s">
        <v>2185</v>
      </c>
      <c r="F2846" t="s">
        <v>3812</v>
      </c>
      <c r="H2846">
        <v>1</v>
      </c>
      <c r="I2846">
        <v>2</v>
      </c>
      <c r="K2846" t="s">
        <v>0</v>
      </c>
      <c r="L2846" t="s">
        <v>410</v>
      </c>
      <c r="M2846" t="s">
        <v>398</v>
      </c>
      <c r="N2846" t="s">
        <v>2167</v>
      </c>
      <c r="O2846">
        <v>2</v>
      </c>
      <c r="P2846" t="s">
        <v>306</v>
      </c>
      <c r="Q2846" t="s">
        <v>786</v>
      </c>
      <c r="R2846" s="164">
        <v>34392</v>
      </c>
      <c r="T2846" t="s">
        <v>2186</v>
      </c>
      <c r="V2846" t="s">
        <v>2187</v>
      </c>
      <c r="W2846" t="s">
        <v>6672</v>
      </c>
      <c r="X2846" t="s">
        <v>6673</v>
      </c>
      <c r="Y2846" t="s">
        <v>6674</v>
      </c>
      <c r="Z2846" t="s">
        <v>6698</v>
      </c>
      <c r="AC2846" t="s">
        <v>308</v>
      </c>
      <c r="AD2846" s="176">
        <v>1</v>
      </c>
    </row>
    <row r="2847" spans="1:30" x14ac:dyDescent="0.35">
      <c r="A2847" t="s">
        <v>414</v>
      </c>
      <c r="B2847">
        <v>1141</v>
      </c>
      <c r="C2847" t="s">
        <v>2185</v>
      </c>
      <c r="D2847">
        <v>52306</v>
      </c>
      <c r="E2847" t="s">
        <v>2185</v>
      </c>
      <c r="F2847" t="s">
        <v>3812</v>
      </c>
      <c r="H2847">
        <v>1</v>
      </c>
      <c r="I2847">
        <v>2</v>
      </c>
      <c r="K2847" t="s">
        <v>404</v>
      </c>
      <c r="L2847" t="s">
        <v>753</v>
      </c>
      <c r="M2847" t="s">
        <v>398</v>
      </c>
      <c r="N2847" t="s">
        <v>2167</v>
      </c>
      <c r="O2847">
        <v>2</v>
      </c>
      <c r="P2847" t="s">
        <v>306</v>
      </c>
      <c r="Q2847" s="164">
        <v>32151</v>
      </c>
      <c r="R2847" s="164">
        <v>32387</v>
      </c>
      <c r="S2847" s="164">
        <v>37469</v>
      </c>
      <c r="T2847" t="s">
        <v>2186</v>
      </c>
      <c r="V2847" t="s">
        <v>2187</v>
      </c>
      <c r="W2847" t="s">
        <v>6672</v>
      </c>
      <c r="X2847" t="s">
        <v>6673</v>
      </c>
      <c r="Y2847" t="s">
        <v>6674</v>
      </c>
      <c r="Z2847" t="s">
        <v>6699</v>
      </c>
      <c r="AC2847" t="s">
        <v>308</v>
      </c>
      <c r="AD2847" s="176">
        <v>1</v>
      </c>
    </row>
    <row r="2848" spans="1:30" x14ac:dyDescent="0.35">
      <c r="A2848" t="s">
        <v>414</v>
      </c>
      <c r="B2848">
        <v>1143</v>
      </c>
      <c r="C2848" t="s">
        <v>6700</v>
      </c>
      <c r="D2848">
        <v>52306</v>
      </c>
      <c r="E2848" t="s">
        <v>2185</v>
      </c>
      <c r="F2848" t="s">
        <v>3812</v>
      </c>
      <c r="H2848">
        <v>1</v>
      </c>
      <c r="I2848">
        <v>2</v>
      </c>
      <c r="K2848" t="s">
        <v>404</v>
      </c>
      <c r="L2848" t="s">
        <v>753</v>
      </c>
      <c r="M2848" t="s">
        <v>398</v>
      </c>
      <c r="N2848" t="s">
        <v>2167</v>
      </c>
      <c r="O2848">
        <v>2</v>
      </c>
      <c r="P2848" t="s">
        <v>977</v>
      </c>
      <c r="Q2848" s="164">
        <v>32151</v>
      </c>
      <c r="R2848" s="164">
        <v>32387</v>
      </c>
      <c r="S2848" s="164">
        <v>34943</v>
      </c>
      <c r="T2848" t="s">
        <v>2186</v>
      </c>
      <c r="V2848" t="s">
        <v>2187</v>
      </c>
      <c r="W2848" t="s">
        <v>6672</v>
      </c>
      <c r="X2848" t="s">
        <v>6673</v>
      </c>
      <c r="Y2848" t="s">
        <v>6674</v>
      </c>
      <c r="Z2848" t="s">
        <v>6701</v>
      </c>
      <c r="AC2848" t="s">
        <v>308</v>
      </c>
      <c r="AD2848" s="176">
        <v>1</v>
      </c>
    </row>
    <row r="2849" spans="1:31" x14ac:dyDescent="0.35">
      <c r="A2849" t="s">
        <v>419</v>
      </c>
      <c r="B2849">
        <v>1035</v>
      </c>
      <c r="C2849" t="s">
        <v>2185</v>
      </c>
      <c r="D2849">
        <v>52306</v>
      </c>
      <c r="E2849" t="s">
        <v>2185</v>
      </c>
      <c r="F2849" t="s">
        <v>3812</v>
      </c>
      <c r="H2849">
        <v>1</v>
      </c>
      <c r="I2849">
        <v>2</v>
      </c>
      <c r="K2849" t="s">
        <v>404</v>
      </c>
      <c r="L2849" t="s">
        <v>410</v>
      </c>
      <c r="M2849" t="s">
        <v>398</v>
      </c>
      <c r="N2849" t="s">
        <v>2167</v>
      </c>
      <c r="O2849">
        <v>2</v>
      </c>
      <c r="P2849" t="s">
        <v>306</v>
      </c>
      <c r="Q2849" t="s">
        <v>3958</v>
      </c>
      <c r="R2849" s="164">
        <v>39217</v>
      </c>
      <c r="S2849" s="164">
        <v>39217</v>
      </c>
      <c r="T2849" t="s">
        <v>2186</v>
      </c>
      <c r="V2849" t="s">
        <v>2187</v>
      </c>
      <c r="W2849" t="s">
        <v>6672</v>
      </c>
      <c r="X2849" t="s">
        <v>6673</v>
      </c>
      <c r="Y2849" t="s">
        <v>6674</v>
      </c>
      <c r="Z2849" t="s">
        <v>6702</v>
      </c>
      <c r="AC2849" t="s">
        <v>308</v>
      </c>
      <c r="AD2849" s="176">
        <v>1</v>
      </c>
    </row>
    <row r="2850" spans="1:31" x14ac:dyDescent="0.35">
      <c r="A2850" t="s">
        <v>314</v>
      </c>
      <c r="B2850">
        <v>1074</v>
      </c>
      <c r="C2850" t="s">
        <v>2185</v>
      </c>
      <c r="D2850">
        <v>52306</v>
      </c>
      <c r="E2850" t="s">
        <v>2185</v>
      </c>
      <c r="F2850" t="s">
        <v>3812</v>
      </c>
      <c r="H2850">
        <v>1</v>
      </c>
      <c r="I2850">
        <v>2</v>
      </c>
      <c r="K2850" t="s">
        <v>296</v>
      </c>
      <c r="L2850" t="s">
        <v>410</v>
      </c>
      <c r="M2850" t="s">
        <v>398</v>
      </c>
      <c r="N2850" t="s">
        <v>2167</v>
      </c>
      <c r="O2850">
        <v>2</v>
      </c>
      <c r="P2850" t="s">
        <v>306</v>
      </c>
      <c r="Q2850" t="s">
        <v>786</v>
      </c>
      <c r="R2850" s="164">
        <v>34392</v>
      </c>
      <c r="T2850" t="s">
        <v>2186</v>
      </c>
      <c r="V2850" t="s">
        <v>2187</v>
      </c>
      <c r="W2850" t="s">
        <v>6672</v>
      </c>
      <c r="X2850" t="s">
        <v>6673</v>
      </c>
      <c r="Y2850" t="s">
        <v>6674</v>
      </c>
      <c r="Z2850" t="s">
        <v>6703</v>
      </c>
      <c r="AC2850" t="s">
        <v>308</v>
      </c>
      <c r="AD2850" s="176">
        <v>1</v>
      </c>
    </row>
    <row r="2851" spans="1:31" x14ac:dyDescent="0.35">
      <c r="A2851" t="s">
        <v>711</v>
      </c>
      <c r="B2851">
        <v>1044</v>
      </c>
      <c r="C2851" t="s">
        <v>2185</v>
      </c>
      <c r="D2851">
        <v>52306</v>
      </c>
      <c r="E2851" t="s">
        <v>2185</v>
      </c>
      <c r="F2851" t="s">
        <v>3812</v>
      </c>
      <c r="H2851">
        <v>1</v>
      </c>
      <c r="I2851">
        <v>2</v>
      </c>
      <c r="K2851" t="s">
        <v>0</v>
      </c>
      <c r="L2851" t="s">
        <v>410</v>
      </c>
      <c r="M2851" t="s">
        <v>398</v>
      </c>
      <c r="N2851" t="s">
        <v>2167</v>
      </c>
      <c r="O2851">
        <v>2</v>
      </c>
      <c r="P2851" t="s">
        <v>306</v>
      </c>
      <c r="Q2851" t="s">
        <v>786</v>
      </c>
      <c r="R2851" s="164">
        <v>34392</v>
      </c>
      <c r="T2851" t="s">
        <v>2186</v>
      </c>
      <c r="V2851" t="s">
        <v>2187</v>
      </c>
      <c r="W2851" t="s">
        <v>6672</v>
      </c>
      <c r="X2851" t="s">
        <v>6673</v>
      </c>
      <c r="Y2851" t="s">
        <v>6674</v>
      </c>
      <c r="Z2851" t="s">
        <v>6704</v>
      </c>
      <c r="AC2851" t="s">
        <v>308</v>
      </c>
      <c r="AD2851" s="176">
        <v>1</v>
      </c>
    </row>
    <row r="2852" spans="1:31" x14ac:dyDescent="0.35">
      <c r="A2852" t="s">
        <v>499</v>
      </c>
      <c r="B2852">
        <v>1054</v>
      </c>
      <c r="C2852" t="s">
        <v>2185</v>
      </c>
      <c r="D2852">
        <v>52306</v>
      </c>
      <c r="E2852" t="s">
        <v>2185</v>
      </c>
      <c r="F2852" t="s">
        <v>3812</v>
      </c>
      <c r="H2852">
        <v>1</v>
      </c>
      <c r="I2852">
        <v>2</v>
      </c>
      <c r="K2852" t="s">
        <v>296</v>
      </c>
      <c r="L2852" t="s">
        <v>410</v>
      </c>
      <c r="M2852" t="s">
        <v>398</v>
      </c>
      <c r="N2852" t="s">
        <v>2167</v>
      </c>
      <c r="O2852">
        <v>2</v>
      </c>
      <c r="P2852" t="s">
        <v>306</v>
      </c>
      <c r="Q2852" t="s">
        <v>786</v>
      </c>
      <c r="R2852" s="164">
        <v>34392</v>
      </c>
      <c r="T2852" t="s">
        <v>2186</v>
      </c>
      <c r="V2852" t="s">
        <v>2187</v>
      </c>
      <c r="W2852" t="s">
        <v>6672</v>
      </c>
      <c r="X2852" t="s">
        <v>6673</v>
      </c>
      <c r="Y2852" t="s">
        <v>6674</v>
      </c>
      <c r="Z2852" t="s">
        <v>6705</v>
      </c>
      <c r="AC2852" t="s">
        <v>308</v>
      </c>
      <c r="AD2852" s="176">
        <v>1</v>
      </c>
    </row>
    <row r="2853" spans="1:31" x14ac:dyDescent="0.35">
      <c r="A2853" t="s">
        <v>566</v>
      </c>
      <c r="B2853">
        <v>1039</v>
      </c>
      <c r="C2853" t="s">
        <v>2185</v>
      </c>
      <c r="D2853">
        <v>52306</v>
      </c>
      <c r="E2853" t="s">
        <v>2185</v>
      </c>
      <c r="F2853" t="s">
        <v>3812</v>
      </c>
      <c r="H2853">
        <v>1</v>
      </c>
      <c r="I2853">
        <v>2</v>
      </c>
      <c r="K2853" t="s">
        <v>404</v>
      </c>
      <c r="L2853" t="s">
        <v>753</v>
      </c>
      <c r="M2853" t="s">
        <v>398</v>
      </c>
      <c r="N2853" t="s">
        <v>2167</v>
      </c>
      <c r="O2853">
        <v>2</v>
      </c>
      <c r="P2853" t="s">
        <v>306</v>
      </c>
      <c r="Q2853" s="164">
        <v>37995</v>
      </c>
      <c r="R2853" s="164">
        <v>38231</v>
      </c>
      <c r="S2853" s="164">
        <v>38231</v>
      </c>
      <c r="T2853" t="s">
        <v>2186</v>
      </c>
      <c r="V2853" t="s">
        <v>2187</v>
      </c>
      <c r="W2853" t="s">
        <v>6672</v>
      </c>
      <c r="X2853" t="s">
        <v>6673</v>
      </c>
      <c r="Y2853" t="s">
        <v>6674</v>
      </c>
      <c r="Z2853" t="s">
        <v>6706</v>
      </c>
      <c r="AC2853" t="s">
        <v>308</v>
      </c>
      <c r="AD2853" s="176">
        <v>1</v>
      </c>
    </row>
    <row r="2854" spans="1:31" x14ac:dyDescent="0.35">
      <c r="A2854" t="s">
        <v>438</v>
      </c>
      <c r="B2854">
        <v>1043</v>
      </c>
      <c r="C2854" t="s">
        <v>2185</v>
      </c>
      <c r="D2854">
        <v>52306</v>
      </c>
      <c r="E2854" t="s">
        <v>2185</v>
      </c>
      <c r="F2854" t="s">
        <v>3812</v>
      </c>
      <c r="H2854">
        <v>1</v>
      </c>
      <c r="I2854">
        <v>2</v>
      </c>
      <c r="K2854" t="s">
        <v>404</v>
      </c>
      <c r="L2854" t="s">
        <v>753</v>
      </c>
      <c r="M2854" t="s">
        <v>398</v>
      </c>
      <c r="N2854" t="s">
        <v>2167</v>
      </c>
      <c r="O2854">
        <v>2</v>
      </c>
      <c r="P2854" t="s">
        <v>306</v>
      </c>
      <c r="Q2854" s="164">
        <v>37995</v>
      </c>
      <c r="R2854" s="164">
        <v>38231</v>
      </c>
      <c r="S2854" s="164">
        <v>38231</v>
      </c>
      <c r="T2854" t="s">
        <v>2186</v>
      </c>
      <c r="V2854" t="s">
        <v>2187</v>
      </c>
      <c r="W2854" t="s">
        <v>6672</v>
      </c>
      <c r="X2854" t="s">
        <v>6673</v>
      </c>
      <c r="Y2854" t="s">
        <v>6674</v>
      </c>
      <c r="Z2854" t="s">
        <v>6707</v>
      </c>
      <c r="AC2854" t="s">
        <v>308</v>
      </c>
      <c r="AD2854" s="176">
        <v>1</v>
      </c>
    </row>
    <row r="2855" spans="1:31" x14ac:dyDescent="0.35">
      <c r="A2855" t="s">
        <v>438</v>
      </c>
      <c r="B2855">
        <v>1200</v>
      </c>
      <c r="C2855" t="s">
        <v>2185</v>
      </c>
      <c r="D2855">
        <v>52306</v>
      </c>
      <c r="E2855" t="s">
        <v>2185</v>
      </c>
      <c r="F2855" t="s">
        <v>3812</v>
      </c>
      <c r="H2855">
        <v>1</v>
      </c>
      <c r="I2855">
        <v>2</v>
      </c>
      <c r="K2855" t="s">
        <v>296</v>
      </c>
      <c r="L2855" t="s">
        <v>753</v>
      </c>
      <c r="M2855" t="s">
        <v>398</v>
      </c>
      <c r="N2855" t="s">
        <v>2167</v>
      </c>
      <c r="O2855">
        <v>2</v>
      </c>
      <c r="P2855" t="s">
        <v>306</v>
      </c>
      <c r="Q2855" s="164">
        <v>40032</v>
      </c>
      <c r="R2855" s="164">
        <v>40422</v>
      </c>
      <c r="T2855" t="s">
        <v>2186</v>
      </c>
      <c r="V2855" t="s">
        <v>2187</v>
      </c>
      <c r="W2855" t="s">
        <v>6672</v>
      </c>
      <c r="X2855" t="s">
        <v>6673</v>
      </c>
      <c r="Y2855" t="s">
        <v>6674</v>
      </c>
      <c r="Z2855" t="s">
        <v>6708</v>
      </c>
      <c r="AC2855" t="s">
        <v>308</v>
      </c>
      <c r="AD2855" s="176">
        <v>1</v>
      </c>
    </row>
    <row r="2856" spans="1:31" x14ac:dyDescent="0.35">
      <c r="A2856" t="s">
        <v>309</v>
      </c>
      <c r="B2856">
        <v>1245</v>
      </c>
      <c r="C2856" t="s">
        <v>6709</v>
      </c>
      <c r="D2856">
        <v>52307</v>
      </c>
      <c r="E2856" t="s">
        <v>6710</v>
      </c>
      <c r="F2856" t="s">
        <v>3812</v>
      </c>
      <c r="G2856" s="163">
        <v>2936</v>
      </c>
      <c r="H2856" s="174">
        <f>AD2856</f>
        <v>1.1000000000000001</v>
      </c>
      <c r="I2856">
        <v>1.7</v>
      </c>
      <c r="J2856" t="s">
        <v>1</v>
      </c>
      <c r="K2856" t="s">
        <v>296</v>
      </c>
      <c r="L2856" t="s">
        <v>753</v>
      </c>
      <c r="M2856" t="s">
        <v>398</v>
      </c>
      <c r="N2856" t="s">
        <v>2160</v>
      </c>
      <c r="O2856">
        <v>2</v>
      </c>
      <c r="P2856" t="s">
        <v>306</v>
      </c>
      <c r="Q2856" s="164">
        <v>42554</v>
      </c>
      <c r="R2856" s="164">
        <v>42979</v>
      </c>
      <c r="T2856" t="s">
        <v>2208</v>
      </c>
      <c r="V2856" t="s">
        <v>6711</v>
      </c>
      <c r="W2856" t="s">
        <v>6712</v>
      </c>
      <c r="X2856" t="s">
        <v>6713</v>
      </c>
      <c r="Y2856" t="s">
        <v>6711</v>
      </c>
      <c r="Z2856" t="s">
        <v>6714</v>
      </c>
      <c r="AA2856" t="s">
        <v>1</v>
      </c>
      <c r="AB2856" s="164">
        <v>42496</v>
      </c>
      <c r="AC2856" t="s">
        <v>308</v>
      </c>
      <c r="AD2856" s="176">
        <v>1.1000000000000001</v>
      </c>
      <c r="AE2856" s="177" t="s">
        <v>16954</v>
      </c>
    </row>
    <row r="2857" spans="1:31" x14ac:dyDescent="0.35">
      <c r="A2857" t="s">
        <v>454</v>
      </c>
      <c r="B2857">
        <v>1110</v>
      </c>
      <c r="C2857" t="s">
        <v>2213</v>
      </c>
      <c r="D2857">
        <v>52308</v>
      </c>
      <c r="E2857" t="s">
        <v>6715</v>
      </c>
      <c r="F2857" t="s">
        <v>3812</v>
      </c>
      <c r="H2857">
        <v>1</v>
      </c>
      <c r="I2857">
        <v>2</v>
      </c>
      <c r="K2857" t="s">
        <v>404</v>
      </c>
      <c r="L2857" t="s">
        <v>410</v>
      </c>
      <c r="M2857" t="s">
        <v>398</v>
      </c>
      <c r="N2857" t="s">
        <v>529</v>
      </c>
      <c r="O2857">
        <v>2</v>
      </c>
      <c r="P2857" t="s">
        <v>306</v>
      </c>
      <c r="Q2857" s="164">
        <v>37995</v>
      </c>
      <c r="R2857" s="164">
        <v>38231</v>
      </c>
      <c r="S2857" s="164">
        <v>38231</v>
      </c>
      <c r="T2857" t="s">
        <v>2214</v>
      </c>
      <c r="V2857" t="s">
        <v>2215</v>
      </c>
      <c r="W2857" t="s">
        <v>6716</v>
      </c>
      <c r="X2857" t="s">
        <v>6715</v>
      </c>
      <c r="Y2857" t="s">
        <v>6717</v>
      </c>
      <c r="Z2857" t="s">
        <v>6718</v>
      </c>
      <c r="AC2857" t="s">
        <v>308</v>
      </c>
      <c r="AD2857" s="176">
        <v>1</v>
      </c>
    </row>
    <row r="2858" spans="1:31" x14ac:dyDescent="0.35">
      <c r="A2858" t="s">
        <v>454</v>
      </c>
      <c r="B2858">
        <v>1430</v>
      </c>
      <c r="C2858" t="s">
        <v>6715</v>
      </c>
      <c r="D2858">
        <v>52308</v>
      </c>
      <c r="E2858" t="s">
        <v>6715</v>
      </c>
      <c r="F2858" t="s">
        <v>3812</v>
      </c>
      <c r="H2858">
        <v>1</v>
      </c>
      <c r="I2858">
        <v>2</v>
      </c>
      <c r="K2858" t="s">
        <v>296</v>
      </c>
      <c r="L2858" t="s">
        <v>753</v>
      </c>
      <c r="M2858" t="s">
        <v>398</v>
      </c>
      <c r="N2858" t="s">
        <v>529</v>
      </c>
      <c r="O2858">
        <v>2</v>
      </c>
      <c r="P2858" t="s">
        <v>306</v>
      </c>
      <c r="Q2858" t="s">
        <v>3389</v>
      </c>
      <c r="R2858" s="164">
        <v>41153</v>
      </c>
      <c r="T2858" t="s">
        <v>2214</v>
      </c>
      <c r="V2858" t="s">
        <v>2215</v>
      </c>
      <c r="W2858" t="s">
        <v>6716</v>
      </c>
      <c r="X2858" t="s">
        <v>6715</v>
      </c>
      <c r="Y2858" t="s">
        <v>6717</v>
      </c>
      <c r="Z2858" t="s">
        <v>6719</v>
      </c>
      <c r="AC2858" t="s">
        <v>308</v>
      </c>
      <c r="AD2858" s="176">
        <v>1</v>
      </c>
    </row>
    <row r="2859" spans="1:31" x14ac:dyDescent="0.35">
      <c r="A2859" t="s">
        <v>291</v>
      </c>
      <c r="B2859">
        <v>1003</v>
      </c>
      <c r="C2859" t="s">
        <v>2215</v>
      </c>
      <c r="D2859">
        <v>52308</v>
      </c>
      <c r="E2859" t="s">
        <v>6715</v>
      </c>
      <c r="F2859" t="s">
        <v>3812</v>
      </c>
      <c r="H2859">
        <v>1</v>
      </c>
      <c r="I2859">
        <v>2</v>
      </c>
      <c r="K2859" t="s">
        <v>404</v>
      </c>
      <c r="L2859" t="s">
        <v>410</v>
      </c>
      <c r="M2859" t="s">
        <v>398</v>
      </c>
      <c r="N2859" t="s">
        <v>529</v>
      </c>
      <c r="O2859">
        <v>2</v>
      </c>
      <c r="P2859" t="s">
        <v>1</v>
      </c>
      <c r="Q2859" s="164">
        <v>34708</v>
      </c>
      <c r="R2859" s="164">
        <v>34943</v>
      </c>
      <c r="S2859" s="164">
        <v>38231</v>
      </c>
      <c r="T2859" t="s">
        <v>2214</v>
      </c>
      <c r="V2859" t="s">
        <v>2215</v>
      </c>
      <c r="W2859" t="s">
        <v>6716</v>
      </c>
      <c r="X2859" t="s">
        <v>6715</v>
      </c>
      <c r="Y2859" t="s">
        <v>6717</v>
      </c>
      <c r="Z2859" t="s">
        <v>6720</v>
      </c>
      <c r="AC2859" t="s">
        <v>304</v>
      </c>
      <c r="AD2859" s="176">
        <v>1</v>
      </c>
    </row>
    <row r="2860" spans="1:31" x14ac:dyDescent="0.35">
      <c r="A2860" t="s">
        <v>305</v>
      </c>
      <c r="B2860">
        <v>1041</v>
      </c>
      <c r="C2860" t="s">
        <v>2213</v>
      </c>
      <c r="D2860">
        <v>52308</v>
      </c>
      <c r="E2860" t="s">
        <v>6715</v>
      </c>
      <c r="F2860" t="s">
        <v>3812</v>
      </c>
      <c r="H2860">
        <v>1</v>
      </c>
      <c r="I2860">
        <v>2</v>
      </c>
      <c r="K2860" t="s">
        <v>404</v>
      </c>
      <c r="L2860" t="s">
        <v>410</v>
      </c>
      <c r="M2860" t="s">
        <v>398</v>
      </c>
      <c r="N2860" t="s">
        <v>529</v>
      </c>
      <c r="O2860">
        <v>2</v>
      </c>
      <c r="P2860" t="s">
        <v>306</v>
      </c>
      <c r="Q2860" t="s">
        <v>1154</v>
      </c>
      <c r="R2860" s="164">
        <v>39189</v>
      </c>
      <c r="S2860" s="164">
        <v>39189</v>
      </c>
      <c r="T2860" t="s">
        <v>2214</v>
      </c>
      <c r="V2860" t="s">
        <v>2215</v>
      </c>
      <c r="W2860" t="s">
        <v>6716</v>
      </c>
      <c r="X2860" t="s">
        <v>6715</v>
      </c>
      <c r="Y2860" t="s">
        <v>6717</v>
      </c>
      <c r="Z2860" t="s">
        <v>6721</v>
      </c>
      <c r="AC2860" t="s">
        <v>308</v>
      </c>
      <c r="AD2860" s="176">
        <v>1</v>
      </c>
    </row>
    <row r="2861" spans="1:31" x14ac:dyDescent="0.35">
      <c r="A2861" t="s">
        <v>305</v>
      </c>
      <c r="B2861">
        <v>1044</v>
      </c>
      <c r="C2861" t="s">
        <v>2213</v>
      </c>
      <c r="D2861">
        <v>52308</v>
      </c>
      <c r="E2861" t="s">
        <v>6715</v>
      </c>
      <c r="F2861" t="s">
        <v>3812</v>
      </c>
      <c r="H2861">
        <v>1</v>
      </c>
      <c r="I2861">
        <v>2</v>
      </c>
      <c r="K2861" t="s">
        <v>295</v>
      </c>
      <c r="L2861" t="s">
        <v>410</v>
      </c>
      <c r="M2861" t="s">
        <v>398</v>
      </c>
      <c r="N2861" t="s">
        <v>529</v>
      </c>
      <c r="O2861">
        <v>2</v>
      </c>
      <c r="P2861" t="s">
        <v>1</v>
      </c>
      <c r="Q2861" s="164">
        <v>34708</v>
      </c>
      <c r="R2861" s="164">
        <v>34943</v>
      </c>
      <c r="S2861" s="164">
        <v>34943</v>
      </c>
      <c r="T2861" t="s">
        <v>2214</v>
      </c>
      <c r="V2861" t="s">
        <v>2215</v>
      </c>
      <c r="W2861" t="s">
        <v>6716</v>
      </c>
      <c r="X2861" t="s">
        <v>6715</v>
      </c>
      <c r="Y2861" t="s">
        <v>6717</v>
      </c>
      <c r="Z2861" t="s">
        <v>6722</v>
      </c>
      <c r="AC2861" t="s">
        <v>308</v>
      </c>
      <c r="AD2861" s="176">
        <v>1</v>
      </c>
    </row>
    <row r="2862" spans="1:31" x14ac:dyDescent="0.35">
      <c r="A2862" t="s">
        <v>317</v>
      </c>
      <c r="B2862">
        <v>1092</v>
      </c>
      <c r="C2862" t="s">
        <v>2213</v>
      </c>
      <c r="D2862">
        <v>52308</v>
      </c>
      <c r="E2862" t="s">
        <v>6715</v>
      </c>
      <c r="F2862" t="s">
        <v>3812</v>
      </c>
      <c r="H2862">
        <v>1</v>
      </c>
      <c r="I2862">
        <v>2</v>
      </c>
      <c r="K2862" t="s">
        <v>404</v>
      </c>
      <c r="L2862" t="s">
        <v>753</v>
      </c>
      <c r="M2862" t="s">
        <v>398</v>
      </c>
      <c r="N2862" t="s">
        <v>529</v>
      </c>
      <c r="O2862">
        <v>2</v>
      </c>
      <c r="P2862" t="s">
        <v>306</v>
      </c>
      <c r="Q2862" s="164">
        <v>32151</v>
      </c>
      <c r="R2862" s="164">
        <v>32387</v>
      </c>
      <c r="S2862" s="164">
        <v>39188</v>
      </c>
      <c r="T2862" t="s">
        <v>2214</v>
      </c>
      <c r="V2862" t="s">
        <v>2215</v>
      </c>
      <c r="W2862" t="s">
        <v>6716</v>
      </c>
      <c r="X2862" t="s">
        <v>6715</v>
      </c>
      <c r="Y2862" t="s">
        <v>6717</v>
      </c>
      <c r="Z2862" t="s">
        <v>6723</v>
      </c>
      <c r="AC2862" t="s">
        <v>308</v>
      </c>
      <c r="AD2862" s="176">
        <v>1</v>
      </c>
    </row>
    <row r="2863" spans="1:31" x14ac:dyDescent="0.35">
      <c r="A2863" t="s">
        <v>317</v>
      </c>
      <c r="B2863">
        <v>1231</v>
      </c>
      <c r="C2863" t="s">
        <v>6715</v>
      </c>
      <c r="D2863">
        <v>52308</v>
      </c>
      <c r="E2863" t="s">
        <v>6715</v>
      </c>
      <c r="F2863" t="s">
        <v>3812</v>
      </c>
      <c r="G2863" s="163">
        <v>3022.51</v>
      </c>
      <c r="H2863">
        <v>1</v>
      </c>
      <c r="I2863">
        <v>2</v>
      </c>
      <c r="J2863" t="s">
        <v>1</v>
      </c>
      <c r="K2863" t="s">
        <v>296</v>
      </c>
      <c r="L2863" t="s">
        <v>753</v>
      </c>
      <c r="M2863" t="s">
        <v>398</v>
      </c>
      <c r="N2863" t="s">
        <v>529</v>
      </c>
      <c r="O2863">
        <v>2</v>
      </c>
      <c r="P2863" t="s">
        <v>306</v>
      </c>
      <c r="Q2863" t="s">
        <v>6724</v>
      </c>
      <c r="R2863" s="164">
        <v>43344</v>
      </c>
      <c r="T2863" t="s">
        <v>2214</v>
      </c>
      <c r="V2863" t="s">
        <v>2215</v>
      </c>
      <c r="W2863" t="s">
        <v>6716</v>
      </c>
      <c r="X2863" t="s">
        <v>6715</v>
      </c>
      <c r="Y2863" t="s">
        <v>6717</v>
      </c>
      <c r="Z2863" t="s">
        <v>6725</v>
      </c>
      <c r="AA2863" t="s">
        <v>1</v>
      </c>
      <c r="AB2863" s="164">
        <v>43019</v>
      </c>
      <c r="AC2863" t="s">
        <v>308</v>
      </c>
      <c r="AD2863" s="176">
        <v>1</v>
      </c>
    </row>
    <row r="2864" spans="1:31" x14ac:dyDescent="0.35">
      <c r="A2864" t="s">
        <v>408</v>
      </c>
      <c r="B2864">
        <v>1077</v>
      </c>
      <c r="C2864" t="s">
        <v>6715</v>
      </c>
      <c r="D2864">
        <v>52308</v>
      </c>
      <c r="E2864" t="s">
        <v>6715</v>
      </c>
      <c r="F2864" t="s">
        <v>3812</v>
      </c>
      <c r="H2864">
        <v>1</v>
      </c>
      <c r="I2864">
        <v>2</v>
      </c>
      <c r="K2864" t="s">
        <v>296</v>
      </c>
      <c r="L2864" t="s">
        <v>410</v>
      </c>
      <c r="M2864" t="s">
        <v>398</v>
      </c>
      <c r="N2864" t="s">
        <v>529</v>
      </c>
      <c r="O2864">
        <v>2</v>
      </c>
      <c r="P2864" t="s">
        <v>306</v>
      </c>
      <c r="Q2864" t="s">
        <v>786</v>
      </c>
      <c r="R2864" s="164">
        <v>34392</v>
      </c>
      <c r="T2864" t="s">
        <v>2214</v>
      </c>
      <c r="V2864" t="s">
        <v>2215</v>
      </c>
      <c r="W2864" t="s">
        <v>6716</v>
      </c>
      <c r="X2864" t="s">
        <v>6715</v>
      </c>
      <c r="Y2864" t="s">
        <v>6717</v>
      </c>
      <c r="Z2864" t="s">
        <v>6726</v>
      </c>
      <c r="AC2864" t="s">
        <v>308</v>
      </c>
      <c r="AD2864" s="176">
        <v>1</v>
      </c>
    </row>
    <row r="2865" spans="1:30" x14ac:dyDescent="0.35">
      <c r="A2865" t="s">
        <v>469</v>
      </c>
      <c r="B2865">
        <v>1117</v>
      </c>
      <c r="C2865" t="s">
        <v>2213</v>
      </c>
      <c r="D2865">
        <v>52308</v>
      </c>
      <c r="E2865" t="s">
        <v>6715</v>
      </c>
      <c r="F2865" t="s">
        <v>3812</v>
      </c>
      <c r="H2865">
        <v>1</v>
      </c>
      <c r="I2865">
        <v>2</v>
      </c>
      <c r="K2865" t="s">
        <v>404</v>
      </c>
      <c r="L2865" t="s">
        <v>753</v>
      </c>
      <c r="M2865" t="s">
        <v>398</v>
      </c>
      <c r="N2865" t="s">
        <v>529</v>
      </c>
      <c r="O2865">
        <v>2</v>
      </c>
      <c r="P2865" t="s">
        <v>306</v>
      </c>
      <c r="Q2865" s="164">
        <v>32882</v>
      </c>
      <c r="R2865" s="164">
        <v>33117</v>
      </c>
      <c r="S2865" s="164">
        <v>38231</v>
      </c>
      <c r="T2865" t="s">
        <v>2214</v>
      </c>
      <c r="V2865" t="s">
        <v>2215</v>
      </c>
      <c r="W2865" t="s">
        <v>6716</v>
      </c>
      <c r="X2865" t="s">
        <v>6715</v>
      </c>
      <c r="Y2865" t="s">
        <v>6717</v>
      </c>
      <c r="Z2865" t="s">
        <v>6727</v>
      </c>
      <c r="AC2865" t="s">
        <v>308</v>
      </c>
      <c r="AD2865" s="176">
        <v>1</v>
      </c>
    </row>
    <row r="2866" spans="1:30" x14ac:dyDescent="0.35">
      <c r="A2866" t="s">
        <v>469</v>
      </c>
      <c r="B2866">
        <v>1209</v>
      </c>
      <c r="C2866" t="s">
        <v>6728</v>
      </c>
      <c r="D2866">
        <v>52308</v>
      </c>
      <c r="E2866" t="s">
        <v>6715</v>
      </c>
      <c r="F2866" t="s">
        <v>3812</v>
      </c>
      <c r="G2866" s="163">
        <v>2688</v>
      </c>
      <c r="H2866">
        <v>1</v>
      </c>
      <c r="I2866">
        <v>2</v>
      </c>
      <c r="J2866" t="s">
        <v>1</v>
      </c>
      <c r="K2866" t="s">
        <v>296</v>
      </c>
      <c r="L2866" t="s">
        <v>753</v>
      </c>
      <c r="M2866" t="s">
        <v>398</v>
      </c>
      <c r="N2866" t="s">
        <v>529</v>
      </c>
      <c r="O2866">
        <v>2</v>
      </c>
      <c r="P2866" t="s">
        <v>306</v>
      </c>
      <c r="Q2866" t="s">
        <v>3942</v>
      </c>
      <c r="R2866" s="164">
        <v>45292</v>
      </c>
      <c r="T2866" t="s">
        <v>2214</v>
      </c>
      <c r="V2866" t="s">
        <v>2215</v>
      </c>
      <c r="W2866" t="s">
        <v>6716</v>
      </c>
      <c r="X2866" t="s">
        <v>6715</v>
      </c>
      <c r="Y2866" t="s">
        <v>6717</v>
      </c>
      <c r="Z2866" t="s">
        <v>6729</v>
      </c>
      <c r="AA2866" t="s">
        <v>1</v>
      </c>
      <c r="AB2866" s="164">
        <v>45181</v>
      </c>
      <c r="AC2866" t="s">
        <v>308</v>
      </c>
      <c r="AD2866" s="176">
        <v>1</v>
      </c>
    </row>
    <row r="2867" spans="1:30" x14ac:dyDescent="0.35">
      <c r="A2867" t="s">
        <v>324</v>
      </c>
      <c r="B2867">
        <v>1041</v>
      </c>
      <c r="C2867" t="s">
        <v>6730</v>
      </c>
      <c r="D2867">
        <v>52308</v>
      </c>
      <c r="E2867" t="s">
        <v>6715</v>
      </c>
      <c r="F2867" t="s">
        <v>3812</v>
      </c>
      <c r="H2867">
        <v>1</v>
      </c>
      <c r="I2867">
        <v>2</v>
      </c>
      <c r="K2867" t="s">
        <v>404</v>
      </c>
      <c r="L2867" t="s">
        <v>753</v>
      </c>
      <c r="M2867" t="s">
        <v>398</v>
      </c>
      <c r="N2867" t="s">
        <v>529</v>
      </c>
      <c r="O2867">
        <v>2</v>
      </c>
      <c r="P2867" t="s">
        <v>306</v>
      </c>
      <c r="Q2867" s="164">
        <v>30690</v>
      </c>
      <c r="R2867" s="164">
        <v>30926</v>
      </c>
      <c r="S2867" s="164">
        <v>30926</v>
      </c>
      <c r="T2867" t="s">
        <v>2214</v>
      </c>
      <c r="V2867" t="s">
        <v>2215</v>
      </c>
      <c r="W2867" t="s">
        <v>6716</v>
      </c>
      <c r="X2867" t="s">
        <v>6715</v>
      </c>
      <c r="Y2867" t="s">
        <v>6717</v>
      </c>
      <c r="Z2867" t="s">
        <v>6731</v>
      </c>
      <c r="AC2867" t="s">
        <v>308</v>
      </c>
      <c r="AD2867" s="176">
        <v>1</v>
      </c>
    </row>
    <row r="2868" spans="1:30" x14ac:dyDescent="0.35">
      <c r="A2868" t="s">
        <v>309</v>
      </c>
      <c r="B2868">
        <v>1043</v>
      </c>
      <c r="C2868" t="s">
        <v>6715</v>
      </c>
      <c r="D2868">
        <v>52308</v>
      </c>
      <c r="E2868" t="s">
        <v>6715</v>
      </c>
      <c r="F2868" t="s">
        <v>3812</v>
      </c>
      <c r="H2868">
        <v>1</v>
      </c>
      <c r="I2868">
        <v>2</v>
      </c>
      <c r="K2868" t="s">
        <v>296</v>
      </c>
      <c r="L2868" t="s">
        <v>410</v>
      </c>
      <c r="M2868" t="s">
        <v>398</v>
      </c>
      <c r="N2868" t="s">
        <v>529</v>
      </c>
      <c r="O2868">
        <v>2</v>
      </c>
      <c r="P2868" t="s">
        <v>306</v>
      </c>
      <c r="Q2868" t="s">
        <v>786</v>
      </c>
      <c r="R2868" s="164">
        <v>34392</v>
      </c>
      <c r="T2868" t="s">
        <v>2214</v>
      </c>
      <c r="V2868" t="s">
        <v>2215</v>
      </c>
      <c r="W2868" t="s">
        <v>6716</v>
      </c>
      <c r="X2868" t="s">
        <v>6715</v>
      </c>
      <c r="Y2868" t="s">
        <v>6717</v>
      </c>
      <c r="Z2868" t="s">
        <v>6732</v>
      </c>
      <c r="AC2868" t="s">
        <v>308</v>
      </c>
      <c r="AD2868" s="176">
        <v>1</v>
      </c>
    </row>
    <row r="2869" spans="1:30" x14ac:dyDescent="0.35">
      <c r="A2869" t="s">
        <v>476</v>
      </c>
      <c r="B2869">
        <v>1061</v>
      </c>
      <c r="C2869" t="s">
        <v>2213</v>
      </c>
      <c r="D2869">
        <v>52308</v>
      </c>
      <c r="E2869" t="s">
        <v>6715</v>
      </c>
      <c r="F2869" t="s">
        <v>3812</v>
      </c>
      <c r="H2869">
        <v>1</v>
      </c>
      <c r="I2869">
        <v>2</v>
      </c>
      <c r="K2869" t="s">
        <v>404</v>
      </c>
      <c r="L2869" t="s">
        <v>410</v>
      </c>
      <c r="M2869" t="s">
        <v>398</v>
      </c>
      <c r="N2869" t="s">
        <v>529</v>
      </c>
      <c r="O2869">
        <v>2</v>
      </c>
      <c r="P2869" t="s">
        <v>306</v>
      </c>
      <c r="Q2869" s="164">
        <v>37995</v>
      </c>
      <c r="R2869" s="164">
        <v>38231</v>
      </c>
      <c r="S2869" s="164">
        <v>38231</v>
      </c>
      <c r="T2869" t="s">
        <v>2214</v>
      </c>
      <c r="V2869" t="s">
        <v>2215</v>
      </c>
      <c r="W2869" t="s">
        <v>6716</v>
      </c>
      <c r="X2869" t="s">
        <v>6715</v>
      </c>
      <c r="Y2869" t="s">
        <v>6717</v>
      </c>
      <c r="Z2869" t="s">
        <v>6733</v>
      </c>
      <c r="AC2869" t="s">
        <v>308</v>
      </c>
      <c r="AD2869" s="176">
        <v>1</v>
      </c>
    </row>
    <row r="2870" spans="1:30" x14ac:dyDescent="0.35">
      <c r="A2870" t="s">
        <v>476</v>
      </c>
      <c r="B2870">
        <v>1062</v>
      </c>
      <c r="C2870" t="s">
        <v>6734</v>
      </c>
      <c r="D2870">
        <v>52308</v>
      </c>
      <c r="E2870" t="s">
        <v>6715</v>
      </c>
      <c r="F2870" t="s">
        <v>3812</v>
      </c>
      <c r="H2870">
        <v>1</v>
      </c>
      <c r="I2870">
        <v>2</v>
      </c>
      <c r="K2870" t="s">
        <v>404</v>
      </c>
      <c r="L2870" t="s">
        <v>410</v>
      </c>
      <c r="M2870" t="s">
        <v>398</v>
      </c>
      <c r="N2870" t="s">
        <v>529</v>
      </c>
      <c r="O2870">
        <v>2</v>
      </c>
      <c r="P2870" t="s">
        <v>306</v>
      </c>
      <c r="Q2870" s="164">
        <v>32151</v>
      </c>
      <c r="R2870" s="164">
        <v>32387</v>
      </c>
      <c r="S2870" s="164">
        <v>32387</v>
      </c>
      <c r="T2870" t="s">
        <v>2214</v>
      </c>
      <c r="V2870" t="s">
        <v>2215</v>
      </c>
      <c r="W2870" t="s">
        <v>6716</v>
      </c>
      <c r="X2870" t="s">
        <v>6715</v>
      </c>
      <c r="Y2870" t="s">
        <v>6717</v>
      </c>
      <c r="Z2870" t="s">
        <v>6735</v>
      </c>
      <c r="AC2870" t="s">
        <v>308</v>
      </c>
      <c r="AD2870" s="176">
        <v>1</v>
      </c>
    </row>
    <row r="2871" spans="1:30" x14ac:dyDescent="0.35">
      <c r="A2871" t="s">
        <v>476</v>
      </c>
      <c r="B2871">
        <v>1245</v>
      </c>
      <c r="C2871" t="s">
        <v>6715</v>
      </c>
      <c r="D2871">
        <v>52308</v>
      </c>
      <c r="E2871" t="s">
        <v>6715</v>
      </c>
      <c r="F2871" t="s">
        <v>3812</v>
      </c>
      <c r="H2871">
        <v>1</v>
      </c>
      <c r="I2871">
        <v>2</v>
      </c>
      <c r="K2871" t="s">
        <v>296</v>
      </c>
      <c r="L2871" t="s">
        <v>753</v>
      </c>
      <c r="M2871" t="s">
        <v>398</v>
      </c>
      <c r="N2871" t="s">
        <v>529</v>
      </c>
      <c r="O2871">
        <v>2</v>
      </c>
      <c r="P2871" t="s">
        <v>306</v>
      </c>
      <c r="Q2871" t="s">
        <v>4812</v>
      </c>
      <c r="R2871" s="164">
        <v>39326</v>
      </c>
      <c r="T2871" t="s">
        <v>2214</v>
      </c>
      <c r="V2871" t="s">
        <v>2215</v>
      </c>
      <c r="W2871" t="s">
        <v>6716</v>
      </c>
      <c r="X2871" t="s">
        <v>6715</v>
      </c>
      <c r="Y2871" t="s">
        <v>6717</v>
      </c>
      <c r="Z2871" t="s">
        <v>6736</v>
      </c>
      <c r="AC2871" t="s">
        <v>308</v>
      </c>
      <c r="AD2871" s="176">
        <v>1</v>
      </c>
    </row>
    <row r="2872" spans="1:30" x14ac:dyDescent="0.35">
      <c r="A2872" t="s">
        <v>482</v>
      </c>
      <c r="B2872">
        <v>1044</v>
      </c>
      <c r="C2872" t="s">
        <v>2213</v>
      </c>
      <c r="D2872">
        <v>52308</v>
      </c>
      <c r="E2872" t="s">
        <v>6715</v>
      </c>
      <c r="F2872" t="s">
        <v>3812</v>
      </c>
      <c r="H2872">
        <v>1</v>
      </c>
      <c r="I2872">
        <v>2</v>
      </c>
      <c r="K2872" t="s">
        <v>296</v>
      </c>
      <c r="L2872" t="s">
        <v>410</v>
      </c>
      <c r="M2872" t="s">
        <v>398</v>
      </c>
      <c r="N2872" t="s">
        <v>529</v>
      </c>
      <c r="O2872">
        <v>2</v>
      </c>
      <c r="P2872" t="s">
        <v>306</v>
      </c>
      <c r="Q2872" t="s">
        <v>786</v>
      </c>
      <c r="R2872" s="164">
        <v>34392</v>
      </c>
      <c r="T2872" t="s">
        <v>2214</v>
      </c>
      <c r="V2872" t="s">
        <v>2215</v>
      </c>
      <c r="W2872" t="s">
        <v>6716</v>
      </c>
      <c r="X2872" t="s">
        <v>6715</v>
      </c>
      <c r="Y2872" t="s">
        <v>6717</v>
      </c>
      <c r="Z2872" t="s">
        <v>6737</v>
      </c>
      <c r="AC2872" t="s">
        <v>308</v>
      </c>
      <c r="AD2872" s="176">
        <v>1</v>
      </c>
    </row>
    <row r="2873" spans="1:30" x14ac:dyDescent="0.35">
      <c r="A2873" t="s">
        <v>432</v>
      </c>
      <c r="B2873">
        <v>1059</v>
      </c>
      <c r="C2873" t="s">
        <v>2213</v>
      </c>
      <c r="D2873">
        <v>52308</v>
      </c>
      <c r="E2873" t="s">
        <v>6715</v>
      </c>
      <c r="F2873" t="s">
        <v>3812</v>
      </c>
      <c r="H2873">
        <v>1</v>
      </c>
      <c r="I2873">
        <v>2</v>
      </c>
      <c r="K2873" t="s">
        <v>296</v>
      </c>
      <c r="L2873" t="s">
        <v>753</v>
      </c>
      <c r="M2873" t="s">
        <v>398</v>
      </c>
      <c r="N2873" t="s">
        <v>529</v>
      </c>
      <c r="O2873">
        <v>2</v>
      </c>
      <c r="P2873" t="s">
        <v>306</v>
      </c>
      <c r="Q2873" t="s">
        <v>786</v>
      </c>
      <c r="R2873" s="164">
        <v>34392</v>
      </c>
      <c r="T2873" t="s">
        <v>2214</v>
      </c>
      <c r="V2873" t="s">
        <v>2215</v>
      </c>
      <c r="W2873" t="s">
        <v>6716</v>
      </c>
      <c r="X2873" t="s">
        <v>6715</v>
      </c>
      <c r="Y2873" t="s">
        <v>6717</v>
      </c>
      <c r="Z2873" t="s">
        <v>6738</v>
      </c>
      <c r="AC2873" t="s">
        <v>308</v>
      </c>
      <c r="AD2873" s="176">
        <v>1</v>
      </c>
    </row>
    <row r="2874" spans="1:30" x14ac:dyDescent="0.35">
      <c r="A2874" t="s">
        <v>584</v>
      </c>
      <c r="B2874">
        <v>1085</v>
      </c>
      <c r="C2874" t="s">
        <v>2213</v>
      </c>
      <c r="D2874">
        <v>52308</v>
      </c>
      <c r="E2874" t="s">
        <v>6715</v>
      </c>
      <c r="F2874" t="s">
        <v>3812</v>
      </c>
      <c r="H2874">
        <v>1</v>
      </c>
      <c r="I2874">
        <v>2</v>
      </c>
      <c r="K2874" t="s">
        <v>404</v>
      </c>
      <c r="L2874" t="s">
        <v>410</v>
      </c>
      <c r="M2874" t="s">
        <v>398</v>
      </c>
      <c r="N2874" t="s">
        <v>529</v>
      </c>
      <c r="O2874">
        <v>2</v>
      </c>
      <c r="P2874" t="s">
        <v>306</v>
      </c>
      <c r="Q2874" t="s">
        <v>6739</v>
      </c>
      <c r="R2874" s="164">
        <v>35369</v>
      </c>
      <c r="S2874" s="164">
        <v>35674</v>
      </c>
      <c r="T2874" t="s">
        <v>2214</v>
      </c>
      <c r="V2874" t="s">
        <v>2215</v>
      </c>
      <c r="W2874" t="s">
        <v>6716</v>
      </c>
      <c r="X2874" t="s">
        <v>6715</v>
      </c>
      <c r="Y2874" t="s">
        <v>6717</v>
      </c>
      <c r="Z2874" t="s">
        <v>6740</v>
      </c>
      <c r="AC2874" t="s">
        <v>308</v>
      </c>
      <c r="AD2874" s="176">
        <v>1</v>
      </c>
    </row>
    <row r="2875" spans="1:30" x14ac:dyDescent="0.35">
      <c r="A2875" t="s">
        <v>434</v>
      </c>
      <c r="B2875">
        <v>1024</v>
      </c>
      <c r="C2875" t="s">
        <v>6715</v>
      </c>
      <c r="D2875">
        <v>52308</v>
      </c>
      <c r="E2875" t="s">
        <v>6715</v>
      </c>
      <c r="F2875" t="s">
        <v>3812</v>
      </c>
      <c r="H2875">
        <v>1</v>
      </c>
      <c r="I2875">
        <v>2</v>
      </c>
      <c r="K2875" t="s">
        <v>296</v>
      </c>
      <c r="L2875" t="s">
        <v>410</v>
      </c>
      <c r="M2875" t="s">
        <v>398</v>
      </c>
      <c r="N2875" t="s">
        <v>529</v>
      </c>
      <c r="O2875">
        <v>2</v>
      </c>
      <c r="P2875" t="s">
        <v>306</v>
      </c>
      <c r="Q2875" t="s">
        <v>786</v>
      </c>
      <c r="R2875" s="164">
        <v>34392</v>
      </c>
      <c r="T2875" t="s">
        <v>2214</v>
      </c>
      <c r="V2875" t="s">
        <v>2215</v>
      </c>
      <c r="W2875" t="s">
        <v>6716</v>
      </c>
      <c r="X2875" t="s">
        <v>6715</v>
      </c>
      <c r="Y2875" t="s">
        <v>6717</v>
      </c>
      <c r="Z2875" t="s">
        <v>6741</v>
      </c>
      <c r="AC2875" t="s">
        <v>308</v>
      </c>
      <c r="AD2875" s="176">
        <v>1</v>
      </c>
    </row>
    <row r="2876" spans="1:30" x14ac:dyDescent="0.35">
      <c r="A2876" t="s">
        <v>403</v>
      </c>
      <c r="B2876">
        <v>1068</v>
      </c>
      <c r="C2876" t="s">
        <v>2213</v>
      </c>
      <c r="D2876">
        <v>52308</v>
      </c>
      <c r="E2876" t="s">
        <v>6715</v>
      </c>
      <c r="F2876" t="s">
        <v>3812</v>
      </c>
      <c r="H2876">
        <v>1</v>
      </c>
      <c r="I2876">
        <v>2</v>
      </c>
      <c r="K2876" t="s">
        <v>843</v>
      </c>
      <c r="L2876" t="s">
        <v>753</v>
      </c>
      <c r="M2876" t="s">
        <v>398</v>
      </c>
      <c r="N2876" t="s">
        <v>529</v>
      </c>
      <c r="O2876">
        <v>2</v>
      </c>
      <c r="P2876" t="s">
        <v>306</v>
      </c>
      <c r="Q2876" s="164">
        <v>32151</v>
      </c>
      <c r="R2876" s="164">
        <v>32387</v>
      </c>
      <c r="T2876" t="s">
        <v>2214</v>
      </c>
      <c r="V2876" t="s">
        <v>2215</v>
      </c>
      <c r="W2876" t="s">
        <v>6716</v>
      </c>
      <c r="X2876" t="s">
        <v>6715</v>
      </c>
      <c r="Y2876" t="s">
        <v>6717</v>
      </c>
      <c r="Z2876" t="s">
        <v>6742</v>
      </c>
      <c r="AC2876" t="s">
        <v>308</v>
      </c>
      <c r="AD2876" s="176">
        <v>1</v>
      </c>
    </row>
    <row r="2877" spans="1:30" x14ac:dyDescent="0.35">
      <c r="A2877" t="s">
        <v>403</v>
      </c>
      <c r="B2877">
        <v>1137</v>
      </c>
      <c r="C2877" t="s">
        <v>6743</v>
      </c>
      <c r="D2877">
        <v>52308</v>
      </c>
      <c r="E2877" t="s">
        <v>6715</v>
      </c>
      <c r="F2877" t="s">
        <v>3812</v>
      </c>
      <c r="H2877">
        <v>1</v>
      </c>
      <c r="I2877">
        <v>2</v>
      </c>
      <c r="K2877" t="s">
        <v>843</v>
      </c>
      <c r="L2877" t="s">
        <v>640</v>
      </c>
      <c r="M2877" t="s">
        <v>398</v>
      </c>
      <c r="N2877" t="s">
        <v>529</v>
      </c>
      <c r="O2877">
        <v>2</v>
      </c>
      <c r="P2877" t="s">
        <v>306</v>
      </c>
      <c r="Q2877" s="164">
        <v>39448</v>
      </c>
      <c r="R2877" s="164">
        <v>39448</v>
      </c>
      <c r="T2877" t="s">
        <v>2214</v>
      </c>
      <c r="V2877" t="s">
        <v>2215</v>
      </c>
      <c r="W2877" t="s">
        <v>6716</v>
      </c>
      <c r="X2877" t="s">
        <v>6715</v>
      </c>
      <c r="Y2877" t="s">
        <v>6717</v>
      </c>
      <c r="Z2877" t="s">
        <v>6744</v>
      </c>
      <c r="AC2877" t="s">
        <v>308</v>
      </c>
      <c r="AD2877" s="176">
        <v>1</v>
      </c>
    </row>
    <row r="2878" spans="1:30" x14ac:dyDescent="0.35">
      <c r="A2878" t="s">
        <v>447</v>
      </c>
      <c r="B2878">
        <v>1051</v>
      </c>
      <c r="C2878" t="s">
        <v>6715</v>
      </c>
      <c r="D2878">
        <v>52308</v>
      </c>
      <c r="E2878" t="s">
        <v>6715</v>
      </c>
      <c r="F2878" t="s">
        <v>3812</v>
      </c>
      <c r="H2878">
        <v>1</v>
      </c>
      <c r="I2878">
        <v>2</v>
      </c>
      <c r="K2878" t="s">
        <v>296</v>
      </c>
      <c r="L2878" t="s">
        <v>410</v>
      </c>
      <c r="M2878" t="s">
        <v>398</v>
      </c>
      <c r="N2878" t="s">
        <v>529</v>
      </c>
      <c r="O2878">
        <v>2</v>
      </c>
      <c r="P2878" t="s">
        <v>306</v>
      </c>
      <c r="Q2878" t="s">
        <v>786</v>
      </c>
      <c r="R2878" s="164">
        <v>34392</v>
      </c>
      <c r="T2878" t="s">
        <v>2214</v>
      </c>
      <c r="V2878" t="s">
        <v>2215</v>
      </c>
      <c r="W2878" t="s">
        <v>6716</v>
      </c>
      <c r="X2878" t="s">
        <v>6715</v>
      </c>
      <c r="Y2878" t="s">
        <v>6717</v>
      </c>
      <c r="Z2878" t="s">
        <v>6745</v>
      </c>
      <c r="AC2878" t="s">
        <v>308</v>
      </c>
      <c r="AD2878" s="176">
        <v>1</v>
      </c>
    </row>
    <row r="2879" spans="1:30" x14ac:dyDescent="0.35">
      <c r="A2879" t="s">
        <v>494</v>
      </c>
      <c r="B2879">
        <v>1226</v>
      </c>
      <c r="C2879" t="s">
        <v>6715</v>
      </c>
      <c r="D2879">
        <v>52308</v>
      </c>
      <c r="E2879" t="s">
        <v>6715</v>
      </c>
      <c r="F2879" t="s">
        <v>3812</v>
      </c>
      <c r="H2879">
        <v>1</v>
      </c>
      <c r="I2879">
        <v>2</v>
      </c>
      <c r="K2879" t="s">
        <v>296</v>
      </c>
      <c r="L2879" t="s">
        <v>753</v>
      </c>
      <c r="M2879" t="s">
        <v>398</v>
      </c>
      <c r="N2879" t="s">
        <v>529</v>
      </c>
      <c r="O2879">
        <v>2</v>
      </c>
      <c r="P2879" t="s">
        <v>306</v>
      </c>
      <c r="Q2879" t="s">
        <v>483</v>
      </c>
      <c r="R2879" s="164">
        <v>41153</v>
      </c>
      <c r="T2879" t="s">
        <v>2214</v>
      </c>
      <c r="V2879" t="s">
        <v>2215</v>
      </c>
      <c r="W2879" t="s">
        <v>6716</v>
      </c>
      <c r="X2879" t="s">
        <v>6715</v>
      </c>
      <c r="Y2879" t="s">
        <v>6717</v>
      </c>
      <c r="Z2879" t="s">
        <v>6746</v>
      </c>
      <c r="AC2879" t="s">
        <v>308</v>
      </c>
      <c r="AD2879" s="176">
        <v>1</v>
      </c>
    </row>
    <row r="2880" spans="1:30" x14ac:dyDescent="0.35">
      <c r="A2880" t="s">
        <v>414</v>
      </c>
      <c r="B2880">
        <v>1142</v>
      </c>
      <c r="C2880" t="s">
        <v>2213</v>
      </c>
      <c r="D2880">
        <v>52308</v>
      </c>
      <c r="E2880" t="s">
        <v>6715</v>
      </c>
      <c r="F2880" t="s">
        <v>3812</v>
      </c>
      <c r="H2880">
        <v>1</v>
      </c>
      <c r="I2880">
        <v>2</v>
      </c>
      <c r="K2880" t="s">
        <v>404</v>
      </c>
      <c r="L2880" t="s">
        <v>753</v>
      </c>
      <c r="M2880" t="s">
        <v>398</v>
      </c>
      <c r="N2880" t="s">
        <v>529</v>
      </c>
      <c r="O2880">
        <v>2</v>
      </c>
      <c r="P2880" t="s">
        <v>306</v>
      </c>
      <c r="Q2880" s="164">
        <v>32151</v>
      </c>
      <c r="R2880" s="164">
        <v>32387</v>
      </c>
      <c r="S2880" s="164">
        <v>37347</v>
      </c>
      <c r="T2880" t="s">
        <v>2214</v>
      </c>
      <c r="V2880" t="s">
        <v>2215</v>
      </c>
      <c r="W2880" t="s">
        <v>6716</v>
      </c>
      <c r="X2880" t="s">
        <v>6715</v>
      </c>
      <c r="Y2880" t="s">
        <v>6717</v>
      </c>
      <c r="Z2880" t="s">
        <v>6747</v>
      </c>
      <c r="AC2880" t="s">
        <v>308</v>
      </c>
      <c r="AD2880" s="176">
        <v>1</v>
      </c>
    </row>
    <row r="2881" spans="1:31" x14ac:dyDescent="0.35">
      <c r="A2881" t="s">
        <v>414</v>
      </c>
      <c r="B2881">
        <v>1144</v>
      </c>
      <c r="C2881" t="s">
        <v>6748</v>
      </c>
      <c r="D2881">
        <v>52308</v>
      </c>
      <c r="E2881" t="s">
        <v>6715</v>
      </c>
      <c r="F2881" t="s">
        <v>3812</v>
      </c>
      <c r="H2881">
        <v>1</v>
      </c>
      <c r="I2881">
        <v>2</v>
      </c>
      <c r="K2881" t="s">
        <v>404</v>
      </c>
      <c r="L2881" t="s">
        <v>753</v>
      </c>
      <c r="M2881" t="s">
        <v>398</v>
      </c>
      <c r="N2881" t="s">
        <v>529</v>
      </c>
      <c r="O2881">
        <v>2</v>
      </c>
      <c r="P2881" t="s">
        <v>977</v>
      </c>
      <c r="Q2881" s="164">
        <v>32151</v>
      </c>
      <c r="R2881" s="164">
        <v>32387</v>
      </c>
      <c r="S2881" s="164">
        <v>34943</v>
      </c>
      <c r="T2881" t="s">
        <v>2214</v>
      </c>
      <c r="V2881" t="s">
        <v>2215</v>
      </c>
      <c r="W2881" t="s">
        <v>6716</v>
      </c>
      <c r="X2881" t="s">
        <v>6715</v>
      </c>
      <c r="Y2881" t="s">
        <v>6717</v>
      </c>
      <c r="Z2881" t="s">
        <v>6749</v>
      </c>
      <c r="AC2881" t="s">
        <v>308</v>
      </c>
      <c r="AD2881" s="176">
        <v>1</v>
      </c>
    </row>
    <row r="2882" spans="1:31" x14ac:dyDescent="0.35">
      <c r="A2882" t="s">
        <v>419</v>
      </c>
      <c r="B2882">
        <v>1036</v>
      </c>
      <c r="C2882" t="s">
        <v>2213</v>
      </c>
      <c r="D2882">
        <v>52308</v>
      </c>
      <c r="E2882" t="s">
        <v>6715</v>
      </c>
      <c r="F2882" t="s">
        <v>3812</v>
      </c>
      <c r="H2882">
        <v>1</v>
      </c>
      <c r="I2882">
        <v>2</v>
      </c>
      <c r="K2882" t="s">
        <v>404</v>
      </c>
      <c r="L2882" t="s">
        <v>410</v>
      </c>
      <c r="M2882" t="s">
        <v>398</v>
      </c>
      <c r="N2882" t="s">
        <v>529</v>
      </c>
      <c r="O2882">
        <v>2</v>
      </c>
      <c r="P2882" t="s">
        <v>306</v>
      </c>
      <c r="Q2882" s="164">
        <v>37995</v>
      </c>
      <c r="R2882" s="164">
        <v>38231</v>
      </c>
      <c r="S2882" s="164">
        <v>38231</v>
      </c>
      <c r="T2882" t="s">
        <v>2214</v>
      </c>
      <c r="V2882" t="s">
        <v>2215</v>
      </c>
      <c r="W2882" t="s">
        <v>6716</v>
      </c>
      <c r="X2882" t="s">
        <v>6715</v>
      </c>
      <c r="Y2882" t="s">
        <v>6717</v>
      </c>
      <c r="Z2882" t="s">
        <v>6750</v>
      </c>
      <c r="AC2882" t="s">
        <v>308</v>
      </c>
      <c r="AD2882" s="176">
        <v>1</v>
      </c>
    </row>
    <row r="2883" spans="1:31" x14ac:dyDescent="0.35">
      <c r="A2883" t="s">
        <v>314</v>
      </c>
      <c r="B2883">
        <v>1075</v>
      </c>
      <c r="C2883" t="s">
        <v>2213</v>
      </c>
      <c r="D2883">
        <v>52308</v>
      </c>
      <c r="E2883" t="s">
        <v>6715</v>
      </c>
      <c r="F2883" t="s">
        <v>3812</v>
      </c>
      <c r="H2883">
        <v>1</v>
      </c>
      <c r="I2883">
        <v>2</v>
      </c>
      <c r="K2883" t="s">
        <v>296</v>
      </c>
      <c r="L2883" t="s">
        <v>410</v>
      </c>
      <c r="M2883" t="s">
        <v>398</v>
      </c>
      <c r="N2883" t="s">
        <v>529</v>
      </c>
      <c r="O2883">
        <v>2</v>
      </c>
      <c r="P2883" t="s">
        <v>306</v>
      </c>
      <c r="Q2883" t="s">
        <v>786</v>
      </c>
      <c r="R2883" s="164">
        <v>34392</v>
      </c>
      <c r="T2883" t="s">
        <v>2214</v>
      </c>
      <c r="V2883" t="s">
        <v>2215</v>
      </c>
      <c r="W2883" t="s">
        <v>6716</v>
      </c>
      <c r="X2883" t="s">
        <v>6715</v>
      </c>
      <c r="Y2883" t="s">
        <v>6717</v>
      </c>
      <c r="Z2883" t="s">
        <v>6751</v>
      </c>
      <c r="AC2883" t="s">
        <v>308</v>
      </c>
      <c r="AD2883" s="176">
        <v>1</v>
      </c>
    </row>
    <row r="2884" spans="1:31" x14ac:dyDescent="0.35">
      <c r="A2884" t="s">
        <v>711</v>
      </c>
      <c r="B2884">
        <v>1048</v>
      </c>
      <c r="C2884" t="s">
        <v>2213</v>
      </c>
      <c r="D2884">
        <v>52308</v>
      </c>
      <c r="E2884" t="s">
        <v>6715</v>
      </c>
      <c r="F2884" t="s">
        <v>3812</v>
      </c>
      <c r="H2884">
        <v>1</v>
      </c>
      <c r="I2884">
        <v>2</v>
      </c>
      <c r="K2884" t="s">
        <v>404</v>
      </c>
      <c r="L2884" t="s">
        <v>410</v>
      </c>
      <c r="M2884" t="s">
        <v>398</v>
      </c>
      <c r="N2884" t="s">
        <v>529</v>
      </c>
      <c r="O2884">
        <v>2</v>
      </c>
      <c r="P2884" t="s">
        <v>306</v>
      </c>
      <c r="Q2884" t="s">
        <v>2038</v>
      </c>
      <c r="R2884" s="164">
        <v>39188</v>
      </c>
      <c r="S2884" s="164">
        <v>39188</v>
      </c>
      <c r="T2884" t="s">
        <v>2214</v>
      </c>
      <c r="V2884" t="s">
        <v>2215</v>
      </c>
      <c r="W2884" t="s">
        <v>6716</v>
      </c>
      <c r="X2884" t="s">
        <v>6715</v>
      </c>
      <c r="Y2884" t="s">
        <v>6717</v>
      </c>
      <c r="Z2884" t="s">
        <v>6752</v>
      </c>
      <c r="AC2884" t="s">
        <v>308</v>
      </c>
      <c r="AD2884" s="176">
        <v>1</v>
      </c>
    </row>
    <row r="2885" spans="1:31" x14ac:dyDescent="0.35">
      <c r="A2885" t="s">
        <v>711</v>
      </c>
      <c r="B2885">
        <v>1057</v>
      </c>
      <c r="C2885" t="s">
        <v>6730</v>
      </c>
      <c r="D2885">
        <v>52308</v>
      </c>
      <c r="E2885" t="s">
        <v>6715</v>
      </c>
      <c r="F2885" t="s">
        <v>3812</v>
      </c>
      <c r="H2885">
        <v>1</v>
      </c>
      <c r="I2885">
        <v>2</v>
      </c>
      <c r="K2885" t="s">
        <v>404</v>
      </c>
      <c r="L2885" t="s">
        <v>410</v>
      </c>
      <c r="M2885" t="s">
        <v>398</v>
      </c>
      <c r="N2885" t="s">
        <v>529</v>
      </c>
      <c r="O2885">
        <v>2</v>
      </c>
      <c r="P2885" t="s">
        <v>306</v>
      </c>
      <c r="Q2885" t="s">
        <v>2560</v>
      </c>
      <c r="R2885" s="164">
        <v>29397</v>
      </c>
      <c r="S2885" s="164">
        <v>29397</v>
      </c>
      <c r="T2885" t="s">
        <v>2214</v>
      </c>
      <c r="V2885" t="s">
        <v>2215</v>
      </c>
      <c r="W2885" t="s">
        <v>6716</v>
      </c>
      <c r="X2885" t="s">
        <v>6715</v>
      </c>
      <c r="Y2885" t="s">
        <v>6717</v>
      </c>
      <c r="Z2885" t="s">
        <v>6753</v>
      </c>
      <c r="AC2885" t="s">
        <v>308</v>
      </c>
      <c r="AD2885" s="176">
        <v>1</v>
      </c>
    </row>
    <row r="2886" spans="1:31" x14ac:dyDescent="0.35">
      <c r="A2886" t="s">
        <v>711</v>
      </c>
      <c r="B2886">
        <v>1227</v>
      </c>
      <c r="C2886" t="s">
        <v>6715</v>
      </c>
      <c r="D2886">
        <v>52308</v>
      </c>
      <c r="E2886" t="s">
        <v>6715</v>
      </c>
      <c r="F2886" t="s">
        <v>3812</v>
      </c>
      <c r="H2886">
        <v>1</v>
      </c>
      <c r="I2886">
        <v>2</v>
      </c>
      <c r="K2886" t="s">
        <v>296</v>
      </c>
      <c r="L2886" t="s">
        <v>753</v>
      </c>
      <c r="M2886" t="s">
        <v>398</v>
      </c>
      <c r="N2886" t="s">
        <v>529</v>
      </c>
      <c r="O2886">
        <v>2</v>
      </c>
      <c r="P2886" t="s">
        <v>306</v>
      </c>
      <c r="Q2886" t="s">
        <v>1951</v>
      </c>
      <c r="R2886" s="164">
        <v>39814</v>
      </c>
      <c r="T2886" t="s">
        <v>2214</v>
      </c>
      <c r="V2886" t="s">
        <v>2215</v>
      </c>
      <c r="W2886" t="s">
        <v>6716</v>
      </c>
      <c r="X2886" t="s">
        <v>6715</v>
      </c>
      <c r="Y2886" t="s">
        <v>6717</v>
      </c>
      <c r="Z2886" t="s">
        <v>6754</v>
      </c>
      <c r="AC2886" t="s">
        <v>308</v>
      </c>
      <c r="AD2886" s="176">
        <v>1</v>
      </c>
    </row>
    <row r="2887" spans="1:31" x14ac:dyDescent="0.35">
      <c r="A2887" t="s">
        <v>499</v>
      </c>
      <c r="B2887">
        <v>1055</v>
      </c>
      <c r="C2887" t="s">
        <v>6715</v>
      </c>
      <c r="D2887">
        <v>52308</v>
      </c>
      <c r="E2887" t="s">
        <v>6715</v>
      </c>
      <c r="F2887" t="s">
        <v>3812</v>
      </c>
      <c r="H2887">
        <v>1</v>
      </c>
      <c r="I2887">
        <v>2</v>
      </c>
      <c r="K2887" t="s">
        <v>296</v>
      </c>
      <c r="L2887" t="s">
        <v>410</v>
      </c>
      <c r="M2887" t="s">
        <v>398</v>
      </c>
      <c r="N2887" t="s">
        <v>529</v>
      </c>
      <c r="O2887">
        <v>2</v>
      </c>
      <c r="P2887" t="s">
        <v>306</v>
      </c>
      <c r="Q2887" t="s">
        <v>786</v>
      </c>
      <c r="R2887" s="164">
        <v>34392</v>
      </c>
      <c r="T2887" t="s">
        <v>2214</v>
      </c>
      <c r="V2887" t="s">
        <v>2215</v>
      </c>
      <c r="W2887" t="s">
        <v>6716</v>
      </c>
      <c r="X2887" t="s">
        <v>6715</v>
      </c>
      <c r="Y2887" t="s">
        <v>6717</v>
      </c>
      <c r="Z2887" t="s">
        <v>6755</v>
      </c>
      <c r="AC2887" t="s">
        <v>308</v>
      </c>
      <c r="AD2887" s="176">
        <v>1</v>
      </c>
    </row>
    <row r="2888" spans="1:31" x14ac:dyDescent="0.35">
      <c r="A2888" t="s">
        <v>566</v>
      </c>
      <c r="B2888">
        <v>1040</v>
      </c>
      <c r="C2888" t="s">
        <v>2213</v>
      </c>
      <c r="D2888">
        <v>52308</v>
      </c>
      <c r="E2888" t="s">
        <v>6715</v>
      </c>
      <c r="F2888" t="s">
        <v>3812</v>
      </c>
      <c r="H2888">
        <v>1</v>
      </c>
      <c r="I2888">
        <v>2</v>
      </c>
      <c r="K2888" t="s">
        <v>404</v>
      </c>
      <c r="L2888" t="s">
        <v>410</v>
      </c>
      <c r="M2888" t="s">
        <v>398</v>
      </c>
      <c r="N2888" t="s">
        <v>529</v>
      </c>
      <c r="O2888">
        <v>2</v>
      </c>
      <c r="P2888" t="s">
        <v>306</v>
      </c>
      <c r="Q2888" s="164">
        <v>37995</v>
      </c>
      <c r="R2888" s="164">
        <v>38231</v>
      </c>
      <c r="S2888" s="164">
        <v>38231</v>
      </c>
      <c r="T2888" t="s">
        <v>2214</v>
      </c>
      <c r="V2888" t="s">
        <v>2215</v>
      </c>
      <c r="W2888" t="s">
        <v>6716</v>
      </c>
      <c r="X2888" t="s">
        <v>6715</v>
      </c>
      <c r="Y2888" t="s">
        <v>6717</v>
      </c>
      <c r="Z2888" t="s">
        <v>6756</v>
      </c>
      <c r="AC2888" t="s">
        <v>308</v>
      </c>
      <c r="AD2888" s="176">
        <v>1</v>
      </c>
    </row>
    <row r="2889" spans="1:31" x14ac:dyDescent="0.35">
      <c r="A2889" t="s">
        <v>438</v>
      </c>
      <c r="B2889">
        <v>1044</v>
      </c>
      <c r="C2889" t="s">
        <v>6715</v>
      </c>
      <c r="D2889">
        <v>52308</v>
      </c>
      <c r="E2889" t="s">
        <v>6715</v>
      </c>
      <c r="F2889" t="s">
        <v>3812</v>
      </c>
      <c r="H2889">
        <v>1</v>
      </c>
      <c r="I2889">
        <v>2</v>
      </c>
      <c r="K2889" t="s">
        <v>296</v>
      </c>
      <c r="L2889" t="s">
        <v>410</v>
      </c>
      <c r="M2889" t="s">
        <v>398</v>
      </c>
      <c r="N2889" t="s">
        <v>529</v>
      </c>
      <c r="O2889">
        <v>2</v>
      </c>
      <c r="P2889" t="s">
        <v>306</v>
      </c>
      <c r="Q2889" t="s">
        <v>786</v>
      </c>
      <c r="R2889" s="164">
        <v>34392</v>
      </c>
      <c r="T2889" t="s">
        <v>2214</v>
      </c>
      <c r="V2889" t="s">
        <v>2215</v>
      </c>
      <c r="W2889" t="s">
        <v>6716</v>
      </c>
      <c r="X2889" t="s">
        <v>6715</v>
      </c>
      <c r="Y2889" t="s">
        <v>6717</v>
      </c>
      <c r="Z2889" t="s">
        <v>6757</v>
      </c>
      <c r="AC2889" t="s">
        <v>308</v>
      </c>
      <c r="AD2889" s="176">
        <v>1</v>
      </c>
    </row>
    <row r="2890" spans="1:31" x14ac:dyDescent="0.35">
      <c r="A2890" t="s">
        <v>403</v>
      </c>
      <c r="B2890">
        <v>1155</v>
      </c>
      <c r="C2890" t="s">
        <v>6758</v>
      </c>
      <c r="D2890">
        <v>52309</v>
      </c>
      <c r="E2890" t="s">
        <v>6759</v>
      </c>
      <c r="F2890" t="s">
        <v>3812</v>
      </c>
      <c r="H2890" s="174">
        <f>AD2890</f>
        <v>1.1000000000000001</v>
      </c>
      <c r="I2890">
        <v>0.8</v>
      </c>
      <c r="K2890" t="s">
        <v>296</v>
      </c>
      <c r="L2890" t="s">
        <v>640</v>
      </c>
      <c r="M2890" t="s">
        <v>398</v>
      </c>
      <c r="N2890" t="s">
        <v>529</v>
      </c>
      <c r="O2890">
        <v>1.5</v>
      </c>
      <c r="P2890" t="s">
        <v>306</v>
      </c>
      <c r="Q2890" s="164">
        <v>40001</v>
      </c>
      <c r="R2890" s="164">
        <v>40057</v>
      </c>
      <c r="T2890" t="s">
        <v>2240</v>
      </c>
      <c r="V2890" t="s">
        <v>6760</v>
      </c>
      <c r="W2890" t="s">
        <v>6761</v>
      </c>
      <c r="X2890" t="s">
        <v>6759</v>
      </c>
      <c r="Y2890" t="s">
        <v>6760</v>
      </c>
      <c r="Z2890" t="s">
        <v>6762</v>
      </c>
      <c r="AC2890" t="s">
        <v>308</v>
      </c>
      <c r="AD2890" s="176">
        <v>1.1000000000000001</v>
      </c>
      <c r="AE2890" s="177" t="s">
        <v>16954</v>
      </c>
    </row>
    <row r="2891" spans="1:31" x14ac:dyDescent="0.35">
      <c r="A2891" t="s">
        <v>317</v>
      </c>
      <c r="B2891">
        <v>1165</v>
      </c>
      <c r="C2891" t="s">
        <v>6763</v>
      </c>
      <c r="D2891">
        <v>52313</v>
      </c>
      <c r="E2891" t="s">
        <v>6763</v>
      </c>
      <c r="F2891" t="s">
        <v>3812</v>
      </c>
      <c r="H2891">
        <v>1</v>
      </c>
      <c r="I2891">
        <v>1.9</v>
      </c>
      <c r="K2891" t="s">
        <v>296</v>
      </c>
      <c r="L2891" t="s">
        <v>640</v>
      </c>
      <c r="M2891" t="s">
        <v>398</v>
      </c>
      <c r="N2891" t="s">
        <v>2160</v>
      </c>
      <c r="O2891">
        <v>2</v>
      </c>
      <c r="P2891" t="s">
        <v>306</v>
      </c>
      <c r="Q2891" s="164">
        <v>37995</v>
      </c>
      <c r="R2891" s="164">
        <v>38231</v>
      </c>
      <c r="T2891" t="s">
        <v>2246</v>
      </c>
      <c r="V2891" t="s">
        <v>6764</v>
      </c>
      <c r="W2891" t="s">
        <v>6765</v>
      </c>
      <c r="X2891" t="s">
        <v>6763</v>
      </c>
      <c r="Y2891" t="s">
        <v>6764</v>
      </c>
      <c r="Z2891" t="s">
        <v>6766</v>
      </c>
      <c r="AC2891" t="s">
        <v>308</v>
      </c>
      <c r="AD2891" s="176">
        <v>1</v>
      </c>
    </row>
    <row r="2892" spans="1:31" x14ac:dyDescent="0.35">
      <c r="A2892" t="s">
        <v>454</v>
      </c>
      <c r="B2892">
        <v>1107</v>
      </c>
      <c r="C2892" t="s">
        <v>2320</v>
      </c>
      <c r="D2892">
        <v>52316</v>
      </c>
      <c r="E2892" t="s">
        <v>2310</v>
      </c>
      <c r="F2892" t="s">
        <v>3812</v>
      </c>
      <c r="H2892">
        <v>1</v>
      </c>
      <c r="I2892">
        <v>2</v>
      </c>
      <c r="K2892" t="s">
        <v>404</v>
      </c>
      <c r="L2892" t="s">
        <v>410</v>
      </c>
      <c r="M2892" t="s">
        <v>398</v>
      </c>
      <c r="N2892" t="s">
        <v>2160</v>
      </c>
      <c r="O2892">
        <v>2</v>
      </c>
      <c r="P2892" t="s">
        <v>977</v>
      </c>
      <c r="Q2892" s="164">
        <v>33247</v>
      </c>
      <c r="R2892" s="164">
        <v>33482</v>
      </c>
      <c r="S2892" s="164">
        <v>33482</v>
      </c>
      <c r="T2892" t="s">
        <v>2311</v>
      </c>
      <c r="V2892" t="s">
        <v>6767</v>
      </c>
      <c r="W2892" t="s">
        <v>6768</v>
      </c>
      <c r="X2892" t="s">
        <v>2310</v>
      </c>
      <c r="Y2892" t="s">
        <v>6767</v>
      </c>
      <c r="Z2892" t="s">
        <v>6769</v>
      </c>
      <c r="AC2892" t="s">
        <v>308</v>
      </c>
      <c r="AD2892" s="176">
        <v>1</v>
      </c>
    </row>
    <row r="2893" spans="1:31" x14ac:dyDescent="0.35">
      <c r="A2893" t="s">
        <v>454</v>
      </c>
      <c r="B2893">
        <v>1108</v>
      </c>
      <c r="C2893" t="s">
        <v>2310</v>
      </c>
      <c r="D2893">
        <v>52316</v>
      </c>
      <c r="E2893" t="s">
        <v>2310</v>
      </c>
      <c r="F2893" t="s">
        <v>3812</v>
      </c>
      <c r="H2893">
        <v>1</v>
      </c>
      <c r="I2893">
        <v>2</v>
      </c>
      <c r="K2893" t="s">
        <v>296</v>
      </c>
      <c r="L2893" t="s">
        <v>4817</v>
      </c>
      <c r="M2893" t="s">
        <v>398</v>
      </c>
      <c r="N2893" t="s">
        <v>2160</v>
      </c>
      <c r="O2893">
        <v>2</v>
      </c>
      <c r="P2893" t="s">
        <v>306</v>
      </c>
      <c r="Q2893" t="s">
        <v>786</v>
      </c>
      <c r="R2893" s="164">
        <v>34392</v>
      </c>
      <c r="T2893" t="s">
        <v>2311</v>
      </c>
      <c r="V2893" t="s">
        <v>6767</v>
      </c>
      <c r="W2893" t="s">
        <v>6768</v>
      </c>
      <c r="X2893" t="s">
        <v>2310</v>
      </c>
      <c r="Y2893" t="s">
        <v>6767</v>
      </c>
      <c r="Z2893" t="s">
        <v>6770</v>
      </c>
      <c r="AA2893" t="s">
        <v>295</v>
      </c>
      <c r="AC2893" t="s">
        <v>308</v>
      </c>
      <c r="AD2893" s="176">
        <v>1</v>
      </c>
    </row>
    <row r="2894" spans="1:31" x14ac:dyDescent="0.35">
      <c r="A2894" t="s">
        <v>454</v>
      </c>
      <c r="B2894">
        <v>90006</v>
      </c>
      <c r="C2894" t="s">
        <v>6771</v>
      </c>
      <c r="D2894">
        <v>52316</v>
      </c>
      <c r="E2894" t="s">
        <v>2310</v>
      </c>
      <c r="F2894" t="s">
        <v>3812</v>
      </c>
      <c r="H2894">
        <v>1</v>
      </c>
      <c r="I2894">
        <v>2</v>
      </c>
      <c r="K2894" t="s">
        <v>404</v>
      </c>
      <c r="L2894" t="s">
        <v>410</v>
      </c>
      <c r="M2894" t="s">
        <v>398</v>
      </c>
      <c r="N2894" t="s">
        <v>2160</v>
      </c>
      <c r="O2894">
        <v>2</v>
      </c>
      <c r="P2894" t="s">
        <v>306</v>
      </c>
      <c r="Q2894" s="164">
        <v>34337</v>
      </c>
      <c r="R2894" s="164">
        <v>34394</v>
      </c>
      <c r="S2894" s="164">
        <v>34394</v>
      </c>
      <c r="T2894" t="s">
        <v>2311</v>
      </c>
      <c r="V2894" t="s">
        <v>6767</v>
      </c>
      <c r="W2894" t="s">
        <v>6768</v>
      </c>
      <c r="X2894" t="s">
        <v>2310</v>
      </c>
      <c r="Y2894" t="s">
        <v>6767</v>
      </c>
      <c r="Z2894" t="s">
        <v>6772</v>
      </c>
      <c r="AC2894" t="s">
        <v>308</v>
      </c>
      <c r="AD2894" s="176">
        <v>1</v>
      </c>
    </row>
    <row r="2895" spans="1:31" x14ac:dyDescent="0.35">
      <c r="A2895" t="s">
        <v>291</v>
      </c>
      <c r="B2895">
        <v>1004</v>
      </c>
      <c r="C2895" t="s">
        <v>6767</v>
      </c>
      <c r="D2895">
        <v>52316</v>
      </c>
      <c r="E2895" t="s">
        <v>2310</v>
      </c>
      <c r="F2895" t="s">
        <v>3812</v>
      </c>
      <c r="H2895">
        <v>1</v>
      </c>
      <c r="I2895">
        <v>2</v>
      </c>
      <c r="K2895" t="s">
        <v>843</v>
      </c>
      <c r="L2895" t="s">
        <v>410</v>
      </c>
      <c r="M2895" t="s">
        <v>398</v>
      </c>
      <c r="N2895" t="s">
        <v>2160</v>
      </c>
      <c r="O2895">
        <v>2</v>
      </c>
      <c r="P2895" t="s">
        <v>1</v>
      </c>
      <c r="Q2895" s="164">
        <v>34708</v>
      </c>
      <c r="R2895" s="164">
        <v>34943</v>
      </c>
      <c r="T2895" t="s">
        <v>2311</v>
      </c>
      <c r="V2895" t="s">
        <v>6767</v>
      </c>
      <c r="W2895" t="s">
        <v>6768</v>
      </c>
      <c r="X2895" t="s">
        <v>2310</v>
      </c>
      <c r="Y2895" t="s">
        <v>6767</v>
      </c>
      <c r="Z2895" t="s">
        <v>6773</v>
      </c>
      <c r="AC2895" t="s">
        <v>304</v>
      </c>
      <c r="AD2895" s="176">
        <v>1</v>
      </c>
    </row>
    <row r="2896" spans="1:31" x14ac:dyDescent="0.35">
      <c r="A2896" t="s">
        <v>305</v>
      </c>
      <c r="B2896">
        <v>1022</v>
      </c>
      <c r="C2896" t="s">
        <v>2310</v>
      </c>
      <c r="D2896">
        <v>52316</v>
      </c>
      <c r="E2896" t="s">
        <v>2310</v>
      </c>
      <c r="F2896" t="s">
        <v>3812</v>
      </c>
      <c r="H2896">
        <v>1</v>
      </c>
      <c r="I2896">
        <v>2</v>
      </c>
      <c r="K2896" t="s">
        <v>295</v>
      </c>
      <c r="L2896" t="s">
        <v>410</v>
      </c>
      <c r="M2896" t="s">
        <v>398</v>
      </c>
      <c r="N2896" t="s">
        <v>2160</v>
      </c>
      <c r="O2896">
        <v>2</v>
      </c>
      <c r="P2896" t="s">
        <v>1</v>
      </c>
      <c r="Q2896" s="164">
        <v>34708</v>
      </c>
      <c r="R2896" s="164">
        <v>34943</v>
      </c>
      <c r="S2896" s="164">
        <v>34943</v>
      </c>
      <c r="T2896" t="s">
        <v>2311</v>
      </c>
      <c r="V2896" t="s">
        <v>6767</v>
      </c>
      <c r="W2896" t="s">
        <v>6768</v>
      </c>
      <c r="X2896" t="s">
        <v>2310</v>
      </c>
      <c r="Y2896" t="s">
        <v>6767</v>
      </c>
      <c r="Z2896" t="s">
        <v>6774</v>
      </c>
      <c r="AC2896" t="s">
        <v>308</v>
      </c>
      <c r="AD2896" s="176">
        <v>1</v>
      </c>
    </row>
    <row r="2897" spans="1:30" x14ac:dyDescent="0.35">
      <c r="A2897" t="s">
        <v>305</v>
      </c>
      <c r="B2897">
        <v>1039</v>
      </c>
      <c r="C2897" t="s">
        <v>2310</v>
      </c>
      <c r="D2897">
        <v>52316</v>
      </c>
      <c r="E2897" t="s">
        <v>2310</v>
      </c>
      <c r="F2897" t="s">
        <v>3812</v>
      </c>
      <c r="H2897">
        <v>1</v>
      </c>
      <c r="I2897">
        <v>2</v>
      </c>
      <c r="K2897" t="s">
        <v>404</v>
      </c>
      <c r="L2897" t="s">
        <v>410</v>
      </c>
      <c r="M2897" t="s">
        <v>398</v>
      </c>
      <c r="N2897" t="s">
        <v>2160</v>
      </c>
      <c r="O2897">
        <v>2</v>
      </c>
      <c r="P2897" t="s">
        <v>306</v>
      </c>
      <c r="Q2897" t="s">
        <v>1154</v>
      </c>
      <c r="R2897" s="164">
        <v>39189</v>
      </c>
      <c r="S2897" s="164">
        <v>39189</v>
      </c>
      <c r="T2897" t="s">
        <v>2311</v>
      </c>
      <c r="V2897" t="s">
        <v>6767</v>
      </c>
      <c r="W2897" t="s">
        <v>6768</v>
      </c>
      <c r="X2897" t="s">
        <v>2310</v>
      </c>
      <c r="Y2897" t="s">
        <v>6767</v>
      </c>
      <c r="Z2897" t="s">
        <v>6775</v>
      </c>
      <c r="AC2897" t="s">
        <v>308</v>
      </c>
      <c r="AD2897" s="176">
        <v>1</v>
      </c>
    </row>
    <row r="2898" spans="1:30" x14ac:dyDescent="0.35">
      <c r="A2898" t="s">
        <v>305</v>
      </c>
      <c r="B2898">
        <v>90007</v>
      </c>
      <c r="C2898" t="s">
        <v>6776</v>
      </c>
      <c r="D2898">
        <v>52316</v>
      </c>
      <c r="E2898" t="s">
        <v>2310</v>
      </c>
      <c r="F2898" t="s">
        <v>3812</v>
      </c>
      <c r="H2898">
        <v>1</v>
      </c>
      <c r="I2898">
        <v>2</v>
      </c>
      <c r="K2898" t="s">
        <v>404</v>
      </c>
      <c r="L2898" t="s">
        <v>410</v>
      </c>
      <c r="M2898" t="s">
        <v>398</v>
      </c>
      <c r="N2898" t="s">
        <v>2160</v>
      </c>
      <c r="O2898">
        <v>2</v>
      </c>
      <c r="P2898" t="s">
        <v>1</v>
      </c>
      <c r="Q2898" s="164">
        <v>34337</v>
      </c>
      <c r="R2898" s="164">
        <v>34394</v>
      </c>
      <c r="S2898" s="164">
        <v>34394</v>
      </c>
      <c r="T2898" t="s">
        <v>2311</v>
      </c>
      <c r="V2898" t="s">
        <v>6767</v>
      </c>
      <c r="W2898" t="s">
        <v>6768</v>
      </c>
      <c r="X2898" t="s">
        <v>2310</v>
      </c>
      <c r="Y2898" t="s">
        <v>6767</v>
      </c>
      <c r="Z2898" t="s">
        <v>6777</v>
      </c>
      <c r="AC2898" t="s">
        <v>308</v>
      </c>
      <c r="AD2898" s="176">
        <v>1</v>
      </c>
    </row>
    <row r="2899" spans="1:30" x14ac:dyDescent="0.35">
      <c r="A2899" t="s">
        <v>317</v>
      </c>
      <c r="B2899">
        <v>1095</v>
      </c>
      <c r="C2899" t="s">
        <v>2320</v>
      </c>
      <c r="D2899">
        <v>52316</v>
      </c>
      <c r="E2899" t="s">
        <v>2310</v>
      </c>
      <c r="F2899" t="s">
        <v>3812</v>
      </c>
      <c r="H2899">
        <v>1</v>
      </c>
      <c r="I2899">
        <v>2</v>
      </c>
      <c r="K2899" t="s">
        <v>404</v>
      </c>
      <c r="L2899" t="s">
        <v>753</v>
      </c>
      <c r="M2899" t="s">
        <v>398</v>
      </c>
      <c r="N2899" t="s">
        <v>2160</v>
      </c>
      <c r="O2899">
        <v>2</v>
      </c>
      <c r="P2899" t="s">
        <v>977</v>
      </c>
      <c r="Q2899" s="164">
        <v>32151</v>
      </c>
      <c r="R2899" s="164">
        <v>32387</v>
      </c>
      <c r="S2899" s="164">
        <v>34943</v>
      </c>
      <c r="T2899" t="s">
        <v>2311</v>
      </c>
      <c r="V2899" t="s">
        <v>6767</v>
      </c>
      <c r="W2899" t="s">
        <v>6768</v>
      </c>
      <c r="X2899" t="s">
        <v>2310</v>
      </c>
      <c r="Y2899" t="s">
        <v>6767</v>
      </c>
      <c r="Z2899" t="s">
        <v>6778</v>
      </c>
      <c r="AC2899" t="s">
        <v>308</v>
      </c>
      <c r="AD2899" s="176">
        <v>1</v>
      </c>
    </row>
    <row r="2900" spans="1:30" x14ac:dyDescent="0.35">
      <c r="A2900" t="s">
        <v>317</v>
      </c>
      <c r="B2900">
        <v>1230</v>
      </c>
      <c r="C2900" t="s">
        <v>2310</v>
      </c>
      <c r="D2900">
        <v>52316</v>
      </c>
      <c r="E2900" t="s">
        <v>2310</v>
      </c>
      <c r="F2900" t="s">
        <v>3812</v>
      </c>
      <c r="G2900" s="163">
        <v>3022.51</v>
      </c>
      <c r="H2900">
        <v>1</v>
      </c>
      <c r="I2900">
        <v>2</v>
      </c>
      <c r="J2900" t="s">
        <v>1</v>
      </c>
      <c r="K2900" t="s">
        <v>296</v>
      </c>
      <c r="L2900" t="s">
        <v>753</v>
      </c>
      <c r="M2900" t="s">
        <v>398</v>
      </c>
      <c r="N2900" t="s">
        <v>2160</v>
      </c>
      <c r="O2900">
        <v>2</v>
      </c>
      <c r="P2900" t="s">
        <v>306</v>
      </c>
      <c r="Q2900" t="s">
        <v>6779</v>
      </c>
      <c r="R2900" s="164">
        <v>43344</v>
      </c>
      <c r="T2900" t="s">
        <v>2311</v>
      </c>
      <c r="V2900" t="s">
        <v>6767</v>
      </c>
      <c r="W2900" t="s">
        <v>6768</v>
      </c>
      <c r="X2900" t="s">
        <v>2310</v>
      </c>
      <c r="Y2900" t="s">
        <v>6767</v>
      </c>
      <c r="Z2900" t="s">
        <v>6780</v>
      </c>
      <c r="AA2900" t="s">
        <v>1</v>
      </c>
      <c r="AB2900" s="164">
        <v>43055</v>
      </c>
      <c r="AC2900" t="s">
        <v>308</v>
      </c>
      <c r="AD2900" s="176">
        <v>1</v>
      </c>
    </row>
    <row r="2901" spans="1:30" x14ac:dyDescent="0.35">
      <c r="A2901" t="s">
        <v>408</v>
      </c>
      <c r="B2901">
        <v>1073</v>
      </c>
      <c r="C2901" t="s">
        <v>6781</v>
      </c>
      <c r="D2901">
        <v>52316</v>
      </c>
      <c r="E2901" t="s">
        <v>2310</v>
      </c>
      <c r="F2901" t="s">
        <v>3812</v>
      </c>
      <c r="H2901">
        <v>1</v>
      </c>
      <c r="I2901">
        <v>2</v>
      </c>
      <c r="K2901" t="s">
        <v>404</v>
      </c>
      <c r="L2901" t="s">
        <v>410</v>
      </c>
      <c r="M2901" t="s">
        <v>398</v>
      </c>
      <c r="N2901" t="s">
        <v>2160</v>
      </c>
      <c r="O2901">
        <v>2</v>
      </c>
      <c r="P2901" t="s">
        <v>306</v>
      </c>
      <c r="Q2901" s="164">
        <v>31415</v>
      </c>
      <c r="R2901" s="164">
        <v>31472</v>
      </c>
      <c r="S2901" s="164">
        <v>31472</v>
      </c>
      <c r="T2901" t="s">
        <v>2311</v>
      </c>
      <c r="V2901" t="s">
        <v>6767</v>
      </c>
      <c r="W2901" t="s">
        <v>6768</v>
      </c>
      <c r="X2901" t="s">
        <v>2310</v>
      </c>
      <c r="Y2901" t="s">
        <v>6767</v>
      </c>
      <c r="Z2901" t="s">
        <v>6782</v>
      </c>
      <c r="AC2901" t="s">
        <v>308</v>
      </c>
      <c r="AD2901" s="176">
        <v>1</v>
      </c>
    </row>
    <row r="2902" spans="1:30" x14ac:dyDescent="0.35">
      <c r="A2902" t="s">
        <v>408</v>
      </c>
      <c r="B2902">
        <v>1074</v>
      </c>
      <c r="C2902" t="s">
        <v>6783</v>
      </c>
      <c r="D2902">
        <v>52316</v>
      </c>
      <c r="E2902" t="s">
        <v>2310</v>
      </c>
      <c r="F2902" t="s">
        <v>3812</v>
      </c>
      <c r="H2902">
        <v>1</v>
      </c>
      <c r="I2902">
        <v>2</v>
      </c>
      <c r="K2902" t="s">
        <v>404</v>
      </c>
      <c r="L2902" t="s">
        <v>410</v>
      </c>
      <c r="M2902" t="s">
        <v>398</v>
      </c>
      <c r="N2902" t="s">
        <v>2160</v>
      </c>
      <c r="O2902">
        <v>2</v>
      </c>
      <c r="P2902" t="s">
        <v>306</v>
      </c>
      <c r="Q2902" s="164">
        <v>31415</v>
      </c>
      <c r="R2902" s="164">
        <v>31472</v>
      </c>
      <c r="S2902" s="164">
        <v>31472</v>
      </c>
      <c r="T2902" t="s">
        <v>2311</v>
      </c>
      <c r="V2902" t="s">
        <v>6767</v>
      </c>
      <c r="W2902" t="s">
        <v>6768</v>
      </c>
      <c r="X2902" t="s">
        <v>2310</v>
      </c>
      <c r="Y2902" t="s">
        <v>6767</v>
      </c>
      <c r="Z2902" t="s">
        <v>6784</v>
      </c>
      <c r="AC2902" t="s">
        <v>308</v>
      </c>
      <c r="AD2902" s="176">
        <v>1</v>
      </c>
    </row>
    <row r="2903" spans="1:30" x14ac:dyDescent="0.35">
      <c r="A2903" t="s">
        <v>408</v>
      </c>
      <c r="B2903">
        <v>1075</v>
      </c>
      <c r="C2903" t="s">
        <v>6785</v>
      </c>
      <c r="D2903">
        <v>52316</v>
      </c>
      <c r="E2903" t="s">
        <v>2310</v>
      </c>
      <c r="F2903" t="s">
        <v>3812</v>
      </c>
      <c r="H2903">
        <v>1</v>
      </c>
      <c r="I2903">
        <v>2</v>
      </c>
      <c r="K2903" t="s">
        <v>404</v>
      </c>
      <c r="L2903" t="s">
        <v>410</v>
      </c>
      <c r="M2903" t="s">
        <v>398</v>
      </c>
      <c r="N2903" t="s">
        <v>2160</v>
      </c>
      <c r="O2903">
        <v>2</v>
      </c>
      <c r="P2903" t="s">
        <v>306</v>
      </c>
      <c r="Q2903" s="164">
        <v>31415</v>
      </c>
      <c r="R2903" s="164">
        <v>31472</v>
      </c>
      <c r="S2903" s="164">
        <v>31472</v>
      </c>
      <c r="T2903" t="s">
        <v>2311</v>
      </c>
      <c r="V2903" t="s">
        <v>6767</v>
      </c>
      <c r="W2903" t="s">
        <v>6768</v>
      </c>
      <c r="X2903" t="s">
        <v>2310</v>
      </c>
      <c r="Y2903" t="s">
        <v>6767</v>
      </c>
      <c r="Z2903" t="s">
        <v>6786</v>
      </c>
      <c r="AC2903" t="s">
        <v>308</v>
      </c>
      <c r="AD2903" s="176">
        <v>1</v>
      </c>
    </row>
    <row r="2904" spans="1:30" x14ac:dyDescent="0.35">
      <c r="A2904" t="s">
        <v>408</v>
      </c>
      <c r="B2904">
        <v>1093</v>
      </c>
      <c r="C2904" t="s">
        <v>2310</v>
      </c>
      <c r="D2904">
        <v>52316</v>
      </c>
      <c r="E2904" t="s">
        <v>2310</v>
      </c>
      <c r="F2904" t="s">
        <v>3812</v>
      </c>
      <c r="H2904">
        <v>1</v>
      </c>
      <c r="I2904">
        <v>2</v>
      </c>
      <c r="K2904" t="s">
        <v>296</v>
      </c>
      <c r="L2904" t="s">
        <v>410</v>
      </c>
      <c r="M2904" t="s">
        <v>398</v>
      </c>
      <c r="N2904" t="s">
        <v>2160</v>
      </c>
      <c r="O2904">
        <v>2</v>
      </c>
      <c r="P2904" t="s">
        <v>306</v>
      </c>
      <c r="Q2904" t="s">
        <v>786</v>
      </c>
      <c r="R2904" s="164">
        <v>34392</v>
      </c>
      <c r="T2904" t="s">
        <v>2311</v>
      </c>
      <c r="V2904" t="s">
        <v>6767</v>
      </c>
      <c r="W2904" t="s">
        <v>6768</v>
      </c>
      <c r="X2904" t="s">
        <v>2310</v>
      </c>
      <c r="Y2904" t="s">
        <v>6767</v>
      </c>
      <c r="Z2904" t="s">
        <v>6787</v>
      </c>
      <c r="AC2904" t="s">
        <v>308</v>
      </c>
      <c r="AD2904" s="176">
        <v>1</v>
      </c>
    </row>
    <row r="2905" spans="1:30" x14ac:dyDescent="0.35">
      <c r="A2905" t="s">
        <v>469</v>
      </c>
      <c r="B2905">
        <v>1118</v>
      </c>
      <c r="C2905" t="s">
        <v>2310</v>
      </c>
      <c r="D2905">
        <v>52316</v>
      </c>
      <c r="E2905" t="s">
        <v>2310</v>
      </c>
      <c r="F2905" t="s">
        <v>3812</v>
      </c>
      <c r="H2905">
        <v>1</v>
      </c>
      <c r="I2905">
        <v>2</v>
      </c>
      <c r="K2905" t="s">
        <v>404</v>
      </c>
      <c r="L2905" t="s">
        <v>753</v>
      </c>
      <c r="M2905" t="s">
        <v>398</v>
      </c>
      <c r="N2905" t="s">
        <v>2160</v>
      </c>
      <c r="O2905">
        <v>2</v>
      </c>
      <c r="P2905" t="s">
        <v>306</v>
      </c>
      <c r="Q2905" s="164">
        <v>32882</v>
      </c>
      <c r="R2905" s="164">
        <v>33117</v>
      </c>
      <c r="S2905" s="164">
        <v>39539</v>
      </c>
      <c r="T2905" t="s">
        <v>2311</v>
      </c>
      <c r="V2905" t="s">
        <v>6767</v>
      </c>
      <c r="W2905" t="s">
        <v>6768</v>
      </c>
      <c r="X2905" t="s">
        <v>2310</v>
      </c>
      <c r="Y2905" t="s">
        <v>6767</v>
      </c>
      <c r="Z2905" t="s">
        <v>6788</v>
      </c>
      <c r="AC2905" t="s">
        <v>308</v>
      </c>
      <c r="AD2905" s="176">
        <v>1</v>
      </c>
    </row>
    <row r="2906" spans="1:30" x14ac:dyDescent="0.35">
      <c r="A2906" t="s">
        <v>469</v>
      </c>
      <c r="B2906">
        <v>1207</v>
      </c>
      <c r="C2906" t="s">
        <v>2310</v>
      </c>
      <c r="D2906">
        <v>52316</v>
      </c>
      <c r="E2906" t="s">
        <v>2310</v>
      </c>
      <c r="F2906" t="s">
        <v>3812</v>
      </c>
      <c r="G2906" s="163">
        <v>2688</v>
      </c>
      <c r="H2906">
        <v>1</v>
      </c>
      <c r="I2906">
        <v>2</v>
      </c>
      <c r="J2906" t="s">
        <v>1</v>
      </c>
      <c r="K2906" t="s">
        <v>296</v>
      </c>
      <c r="L2906" t="s">
        <v>753</v>
      </c>
      <c r="M2906" t="s">
        <v>398</v>
      </c>
      <c r="N2906" t="s">
        <v>2160</v>
      </c>
      <c r="O2906">
        <v>2</v>
      </c>
      <c r="P2906" t="s">
        <v>306</v>
      </c>
      <c r="Q2906" t="s">
        <v>3942</v>
      </c>
      <c r="R2906" s="164">
        <v>45292</v>
      </c>
      <c r="T2906" t="s">
        <v>2311</v>
      </c>
      <c r="V2906" t="s">
        <v>6767</v>
      </c>
      <c r="W2906" t="s">
        <v>6768</v>
      </c>
      <c r="X2906" t="s">
        <v>2310</v>
      </c>
      <c r="Y2906" t="s">
        <v>6767</v>
      </c>
      <c r="Z2906" t="s">
        <v>6789</v>
      </c>
      <c r="AA2906" t="s">
        <v>1</v>
      </c>
      <c r="AB2906" s="164">
        <v>45181</v>
      </c>
      <c r="AC2906" t="s">
        <v>308</v>
      </c>
      <c r="AD2906" s="176">
        <v>1</v>
      </c>
    </row>
    <row r="2907" spans="1:30" x14ac:dyDescent="0.35">
      <c r="A2907" t="s">
        <v>324</v>
      </c>
      <c r="B2907">
        <v>1039</v>
      </c>
      <c r="C2907" t="s">
        <v>2310</v>
      </c>
      <c r="D2907">
        <v>52316</v>
      </c>
      <c r="E2907" t="s">
        <v>2310</v>
      </c>
      <c r="F2907" t="s">
        <v>3812</v>
      </c>
      <c r="H2907">
        <v>1</v>
      </c>
      <c r="I2907">
        <v>2</v>
      </c>
      <c r="K2907" t="s">
        <v>404</v>
      </c>
      <c r="L2907" t="s">
        <v>753</v>
      </c>
      <c r="M2907" t="s">
        <v>398</v>
      </c>
      <c r="N2907" t="s">
        <v>2160</v>
      </c>
      <c r="O2907">
        <v>2</v>
      </c>
      <c r="P2907" t="s">
        <v>306</v>
      </c>
      <c r="Q2907" s="164">
        <v>37260</v>
      </c>
      <c r="R2907" s="164">
        <v>37347</v>
      </c>
      <c r="S2907" s="164">
        <v>37347</v>
      </c>
      <c r="T2907" t="s">
        <v>2311</v>
      </c>
      <c r="V2907" t="s">
        <v>6767</v>
      </c>
      <c r="W2907" t="s">
        <v>6768</v>
      </c>
      <c r="X2907" t="s">
        <v>2310</v>
      </c>
      <c r="Y2907" t="s">
        <v>6767</v>
      </c>
      <c r="Z2907" t="s">
        <v>6790</v>
      </c>
      <c r="AC2907" t="s">
        <v>308</v>
      </c>
      <c r="AD2907" s="176">
        <v>1</v>
      </c>
    </row>
    <row r="2908" spans="1:30" x14ac:dyDescent="0.35">
      <c r="A2908" t="s">
        <v>324</v>
      </c>
      <c r="B2908">
        <v>1158</v>
      </c>
      <c r="C2908" t="s">
        <v>2310</v>
      </c>
      <c r="D2908">
        <v>52316</v>
      </c>
      <c r="E2908" t="s">
        <v>2310</v>
      </c>
      <c r="F2908" t="s">
        <v>3812</v>
      </c>
      <c r="H2908">
        <v>1</v>
      </c>
      <c r="I2908">
        <v>2</v>
      </c>
      <c r="K2908" t="s">
        <v>296</v>
      </c>
      <c r="L2908" t="s">
        <v>753</v>
      </c>
      <c r="M2908" t="s">
        <v>398</v>
      </c>
      <c r="N2908" t="s">
        <v>2160</v>
      </c>
      <c r="O2908">
        <v>2</v>
      </c>
      <c r="P2908" t="s">
        <v>306</v>
      </c>
      <c r="Q2908" t="s">
        <v>2276</v>
      </c>
      <c r="R2908" s="164">
        <v>37865</v>
      </c>
      <c r="T2908" t="s">
        <v>2311</v>
      </c>
      <c r="V2908" t="s">
        <v>6767</v>
      </c>
      <c r="W2908" t="s">
        <v>6768</v>
      </c>
      <c r="X2908" t="s">
        <v>2310</v>
      </c>
      <c r="Y2908" t="s">
        <v>6767</v>
      </c>
      <c r="Z2908" t="s">
        <v>6791</v>
      </c>
      <c r="AC2908" t="s">
        <v>308</v>
      </c>
      <c r="AD2908" s="176">
        <v>1</v>
      </c>
    </row>
    <row r="2909" spans="1:30" x14ac:dyDescent="0.35">
      <c r="A2909" t="s">
        <v>309</v>
      </c>
      <c r="B2909">
        <v>1040</v>
      </c>
      <c r="C2909" t="s">
        <v>6792</v>
      </c>
      <c r="D2909">
        <v>52316</v>
      </c>
      <c r="E2909" t="s">
        <v>2310</v>
      </c>
      <c r="F2909" t="s">
        <v>3812</v>
      </c>
      <c r="H2909">
        <v>1</v>
      </c>
      <c r="I2909">
        <v>2</v>
      </c>
      <c r="K2909" t="s">
        <v>404</v>
      </c>
      <c r="L2909" t="s">
        <v>753</v>
      </c>
      <c r="M2909" t="s">
        <v>398</v>
      </c>
      <c r="N2909" t="s">
        <v>2160</v>
      </c>
      <c r="O2909">
        <v>2</v>
      </c>
      <c r="P2909" t="s">
        <v>306</v>
      </c>
      <c r="Q2909" s="164">
        <v>37995</v>
      </c>
      <c r="R2909" s="164">
        <v>38231</v>
      </c>
      <c r="S2909" s="164">
        <v>38231</v>
      </c>
      <c r="T2909" t="s">
        <v>2311</v>
      </c>
      <c r="V2909" t="s">
        <v>6767</v>
      </c>
      <c r="W2909" t="s">
        <v>6768</v>
      </c>
      <c r="X2909" t="s">
        <v>2310</v>
      </c>
      <c r="Y2909" t="s">
        <v>6767</v>
      </c>
      <c r="Z2909" t="s">
        <v>6793</v>
      </c>
      <c r="AC2909" t="s">
        <v>308</v>
      </c>
      <c r="AD2909" s="176">
        <v>1</v>
      </c>
    </row>
    <row r="2910" spans="1:30" x14ac:dyDescent="0.35">
      <c r="A2910" t="s">
        <v>309</v>
      </c>
      <c r="B2910">
        <v>1041</v>
      </c>
      <c r="C2910" t="s">
        <v>2310</v>
      </c>
      <c r="D2910">
        <v>52316</v>
      </c>
      <c r="E2910" t="s">
        <v>2310</v>
      </c>
      <c r="F2910" t="s">
        <v>3812</v>
      </c>
      <c r="H2910">
        <v>1</v>
      </c>
      <c r="I2910">
        <v>2</v>
      </c>
      <c r="K2910" t="s">
        <v>296</v>
      </c>
      <c r="L2910" t="s">
        <v>753</v>
      </c>
      <c r="M2910" t="s">
        <v>398</v>
      </c>
      <c r="N2910" t="s">
        <v>2160</v>
      </c>
      <c r="O2910">
        <v>2</v>
      </c>
      <c r="P2910" t="s">
        <v>306</v>
      </c>
      <c r="Q2910" t="s">
        <v>786</v>
      </c>
      <c r="R2910" s="164">
        <v>34392</v>
      </c>
      <c r="T2910" t="s">
        <v>2311</v>
      </c>
      <c r="V2910" t="s">
        <v>6767</v>
      </c>
      <c r="W2910" t="s">
        <v>6768</v>
      </c>
      <c r="X2910" t="s">
        <v>2310</v>
      </c>
      <c r="Y2910" t="s">
        <v>6767</v>
      </c>
      <c r="Z2910" t="s">
        <v>6794</v>
      </c>
      <c r="AC2910" t="s">
        <v>308</v>
      </c>
      <c r="AD2910" s="176">
        <v>1</v>
      </c>
    </row>
    <row r="2911" spans="1:30" x14ac:dyDescent="0.35">
      <c r="A2911" t="s">
        <v>309</v>
      </c>
      <c r="B2911">
        <v>90002</v>
      </c>
      <c r="C2911" t="s">
        <v>6795</v>
      </c>
      <c r="D2911">
        <v>52316</v>
      </c>
      <c r="E2911" t="s">
        <v>2310</v>
      </c>
      <c r="F2911" t="s">
        <v>3812</v>
      </c>
      <c r="H2911">
        <v>1</v>
      </c>
      <c r="I2911">
        <v>2</v>
      </c>
      <c r="K2911" t="s">
        <v>404</v>
      </c>
      <c r="L2911" t="s">
        <v>410</v>
      </c>
      <c r="M2911" t="s">
        <v>398</v>
      </c>
      <c r="N2911" t="s">
        <v>2160</v>
      </c>
      <c r="O2911">
        <v>2</v>
      </c>
      <c r="P2911" t="s">
        <v>306</v>
      </c>
      <c r="Q2911" t="s">
        <v>786</v>
      </c>
      <c r="R2911" s="164">
        <v>34392</v>
      </c>
      <c r="S2911" s="164">
        <v>42979</v>
      </c>
      <c r="T2911" t="s">
        <v>2311</v>
      </c>
      <c r="V2911" t="s">
        <v>6767</v>
      </c>
      <c r="W2911" t="s">
        <v>6768</v>
      </c>
      <c r="X2911" t="s">
        <v>2310</v>
      </c>
      <c r="Y2911" t="s">
        <v>6767</v>
      </c>
      <c r="Z2911" t="s">
        <v>6796</v>
      </c>
      <c r="AC2911" t="s">
        <v>308</v>
      </c>
      <c r="AD2911" s="176">
        <v>1</v>
      </c>
    </row>
    <row r="2912" spans="1:30" x14ac:dyDescent="0.35">
      <c r="A2912" t="s">
        <v>476</v>
      </c>
      <c r="B2912">
        <v>1035</v>
      </c>
      <c r="C2912" t="s">
        <v>6797</v>
      </c>
      <c r="D2912">
        <v>52316</v>
      </c>
      <c r="E2912" t="s">
        <v>2310</v>
      </c>
      <c r="F2912" t="s">
        <v>3812</v>
      </c>
      <c r="H2912">
        <v>1</v>
      </c>
      <c r="I2912">
        <v>2</v>
      </c>
      <c r="K2912" t="s">
        <v>404</v>
      </c>
      <c r="L2912" t="s">
        <v>410</v>
      </c>
      <c r="M2912" t="s">
        <v>398</v>
      </c>
      <c r="N2912" t="s">
        <v>2160</v>
      </c>
      <c r="O2912">
        <v>2</v>
      </c>
      <c r="P2912" t="s">
        <v>306</v>
      </c>
      <c r="Q2912" s="164">
        <v>32151</v>
      </c>
      <c r="R2912" s="164">
        <v>32387</v>
      </c>
      <c r="S2912" s="164">
        <v>32387</v>
      </c>
      <c r="T2912" t="s">
        <v>2311</v>
      </c>
      <c r="V2912" t="s">
        <v>6767</v>
      </c>
      <c r="W2912" t="s">
        <v>6768</v>
      </c>
      <c r="X2912" t="s">
        <v>2310</v>
      </c>
      <c r="Y2912" t="s">
        <v>6767</v>
      </c>
      <c r="Z2912" t="s">
        <v>6798</v>
      </c>
      <c r="AC2912" t="s">
        <v>308</v>
      </c>
      <c r="AD2912" s="176">
        <v>1</v>
      </c>
    </row>
    <row r="2913" spans="1:30" x14ac:dyDescent="0.35">
      <c r="A2913" t="s">
        <v>476</v>
      </c>
      <c r="B2913">
        <v>1081</v>
      </c>
      <c r="C2913" t="s">
        <v>2310</v>
      </c>
      <c r="D2913">
        <v>52316</v>
      </c>
      <c r="E2913" t="s">
        <v>2310</v>
      </c>
      <c r="F2913" t="s">
        <v>3812</v>
      </c>
      <c r="H2913">
        <v>1</v>
      </c>
      <c r="I2913">
        <v>2</v>
      </c>
      <c r="K2913" t="s">
        <v>296</v>
      </c>
      <c r="L2913" t="s">
        <v>753</v>
      </c>
      <c r="M2913" t="s">
        <v>398</v>
      </c>
      <c r="N2913" t="s">
        <v>2160</v>
      </c>
      <c r="O2913">
        <v>2</v>
      </c>
      <c r="P2913" t="s">
        <v>306</v>
      </c>
      <c r="Q2913" t="s">
        <v>786</v>
      </c>
      <c r="R2913" s="164">
        <v>34392</v>
      </c>
      <c r="T2913" t="s">
        <v>2311</v>
      </c>
      <c r="V2913" t="s">
        <v>6767</v>
      </c>
      <c r="W2913" t="s">
        <v>6768</v>
      </c>
      <c r="X2913" t="s">
        <v>2310</v>
      </c>
      <c r="Y2913" t="s">
        <v>6767</v>
      </c>
      <c r="Z2913" t="s">
        <v>6799</v>
      </c>
      <c r="AC2913" t="s">
        <v>308</v>
      </c>
      <c r="AD2913" s="176">
        <v>1</v>
      </c>
    </row>
    <row r="2914" spans="1:30" x14ac:dyDescent="0.35">
      <c r="A2914" t="s">
        <v>476</v>
      </c>
      <c r="B2914">
        <v>1082</v>
      </c>
      <c r="C2914" t="s">
        <v>6800</v>
      </c>
      <c r="D2914">
        <v>52316</v>
      </c>
      <c r="E2914" t="s">
        <v>2310</v>
      </c>
      <c r="F2914" t="s">
        <v>3812</v>
      </c>
      <c r="H2914">
        <v>1</v>
      </c>
      <c r="I2914">
        <v>2</v>
      </c>
      <c r="K2914" t="s">
        <v>404</v>
      </c>
      <c r="L2914" t="s">
        <v>410</v>
      </c>
      <c r="M2914" t="s">
        <v>398</v>
      </c>
      <c r="N2914" t="s">
        <v>2160</v>
      </c>
      <c r="O2914">
        <v>2</v>
      </c>
      <c r="P2914" t="s">
        <v>306</v>
      </c>
      <c r="Q2914" s="164">
        <v>32151</v>
      </c>
      <c r="R2914" s="164">
        <v>32387</v>
      </c>
      <c r="S2914" s="164">
        <v>32387</v>
      </c>
      <c r="T2914" t="s">
        <v>2311</v>
      </c>
      <c r="V2914" t="s">
        <v>6767</v>
      </c>
      <c r="W2914" t="s">
        <v>6768</v>
      </c>
      <c r="X2914" t="s">
        <v>2310</v>
      </c>
      <c r="Y2914" t="s">
        <v>6767</v>
      </c>
      <c r="Z2914" t="s">
        <v>6801</v>
      </c>
      <c r="AC2914" t="s">
        <v>308</v>
      </c>
      <c r="AD2914" s="176">
        <v>1</v>
      </c>
    </row>
    <row r="2915" spans="1:30" x14ac:dyDescent="0.35">
      <c r="A2915" t="s">
        <v>482</v>
      </c>
      <c r="B2915">
        <v>1042</v>
      </c>
      <c r="C2915" t="s">
        <v>2310</v>
      </c>
      <c r="D2915">
        <v>52316</v>
      </c>
      <c r="E2915" t="s">
        <v>2310</v>
      </c>
      <c r="F2915" t="s">
        <v>3812</v>
      </c>
      <c r="H2915">
        <v>1</v>
      </c>
      <c r="I2915">
        <v>2</v>
      </c>
      <c r="K2915" t="s">
        <v>296</v>
      </c>
      <c r="L2915" t="s">
        <v>4817</v>
      </c>
      <c r="M2915" t="s">
        <v>398</v>
      </c>
      <c r="N2915" t="s">
        <v>2160</v>
      </c>
      <c r="O2915">
        <v>2</v>
      </c>
      <c r="P2915" t="s">
        <v>306</v>
      </c>
      <c r="Q2915" t="s">
        <v>786</v>
      </c>
      <c r="R2915" s="164">
        <v>34392</v>
      </c>
      <c r="T2915" t="s">
        <v>2311</v>
      </c>
      <c r="V2915" t="s">
        <v>6767</v>
      </c>
      <c r="W2915" t="s">
        <v>6768</v>
      </c>
      <c r="X2915" t="s">
        <v>2310</v>
      </c>
      <c r="Y2915" t="s">
        <v>6767</v>
      </c>
      <c r="Z2915" t="s">
        <v>6802</v>
      </c>
      <c r="AC2915" t="s">
        <v>308</v>
      </c>
      <c r="AD2915" s="176">
        <v>1</v>
      </c>
    </row>
    <row r="2916" spans="1:30" x14ac:dyDescent="0.35">
      <c r="A2916" t="s">
        <v>432</v>
      </c>
      <c r="B2916">
        <v>1057</v>
      </c>
      <c r="C2916" t="s">
        <v>2310</v>
      </c>
      <c r="D2916">
        <v>52316</v>
      </c>
      <c r="E2916" t="s">
        <v>2310</v>
      </c>
      <c r="F2916" t="s">
        <v>3812</v>
      </c>
      <c r="H2916">
        <v>1</v>
      </c>
      <c r="I2916">
        <v>2</v>
      </c>
      <c r="K2916" t="s">
        <v>404</v>
      </c>
      <c r="L2916" t="s">
        <v>410</v>
      </c>
      <c r="M2916" t="s">
        <v>398</v>
      </c>
      <c r="N2916" t="s">
        <v>2160</v>
      </c>
      <c r="O2916">
        <v>2</v>
      </c>
      <c r="P2916" t="s">
        <v>306</v>
      </c>
      <c r="Q2916" s="164">
        <v>39360</v>
      </c>
      <c r="R2916" s="164">
        <v>39212</v>
      </c>
      <c r="S2916" s="164">
        <v>39212</v>
      </c>
      <c r="T2916" t="s">
        <v>2311</v>
      </c>
      <c r="V2916" t="s">
        <v>6767</v>
      </c>
      <c r="W2916" t="s">
        <v>6768</v>
      </c>
      <c r="X2916" t="s">
        <v>2310</v>
      </c>
      <c r="Y2916" t="s">
        <v>6767</v>
      </c>
      <c r="Z2916" t="s">
        <v>6803</v>
      </c>
      <c r="AC2916" t="s">
        <v>308</v>
      </c>
      <c r="AD2916" s="176">
        <v>1</v>
      </c>
    </row>
    <row r="2917" spans="1:30" x14ac:dyDescent="0.35">
      <c r="A2917" t="s">
        <v>584</v>
      </c>
      <c r="B2917">
        <v>1083</v>
      </c>
      <c r="C2917" t="s">
        <v>2310</v>
      </c>
      <c r="D2917">
        <v>52316</v>
      </c>
      <c r="E2917" t="s">
        <v>2310</v>
      </c>
      <c r="F2917" t="s">
        <v>3812</v>
      </c>
      <c r="H2917">
        <v>1</v>
      </c>
      <c r="I2917">
        <v>2</v>
      </c>
      <c r="K2917" t="s">
        <v>404</v>
      </c>
      <c r="L2917" t="s">
        <v>410</v>
      </c>
      <c r="M2917" t="s">
        <v>398</v>
      </c>
      <c r="N2917" t="s">
        <v>2160</v>
      </c>
      <c r="O2917">
        <v>2</v>
      </c>
      <c r="P2917" t="s">
        <v>306</v>
      </c>
      <c r="Q2917" t="s">
        <v>6739</v>
      </c>
      <c r="R2917" s="164">
        <v>35369</v>
      </c>
      <c r="S2917" s="164">
        <v>35674</v>
      </c>
      <c r="T2917" t="s">
        <v>2311</v>
      </c>
      <c r="V2917" t="s">
        <v>6767</v>
      </c>
      <c r="W2917" t="s">
        <v>6768</v>
      </c>
      <c r="X2917" t="s">
        <v>2310</v>
      </c>
      <c r="Y2917" t="s">
        <v>6767</v>
      </c>
      <c r="Z2917" t="s">
        <v>6804</v>
      </c>
      <c r="AC2917" t="s">
        <v>308</v>
      </c>
      <c r="AD2917" s="176">
        <v>1</v>
      </c>
    </row>
    <row r="2918" spans="1:30" x14ac:dyDescent="0.35">
      <c r="A2918" t="s">
        <v>375</v>
      </c>
      <c r="B2918">
        <v>1072</v>
      </c>
      <c r="C2918" t="s">
        <v>6805</v>
      </c>
      <c r="D2918">
        <v>52316</v>
      </c>
      <c r="E2918" t="s">
        <v>2310</v>
      </c>
      <c r="F2918" t="s">
        <v>3812</v>
      </c>
      <c r="H2918">
        <v>1</v>
      </c>
      <c r="I2918">
        <v>2</v>
      </c>
      <c r="K2918" t="s">
        <v>404</v>
      </c>
      <c r="L2918" t="s">
        <v>753</v>
      </c>
      <c r="M2918" t="s">
        <v>398</v>
      </c>
      <c r="N2918" t="s">
        <v>2160</v>
      </c>
      <c r="O2918">
        <v>2</v>
      </c>
      <c r="P2918" t="s">
        <v>1</v>
      </c>
      <c r="Q2918" s="164">
        <v>32882</v>
      </c>
      <c r="R2918" s="164">
        <v>33117</v>
      </c>
      <c r="S2918" s="164">
        <v>38231</v>
      </c>
      <c r="T2918" t="s">
        <v>2311</v>
      </c>
      <c r="V2918" t="s">
        <v>6767</v>
      </c>
      <c r="W2918" t="s">
        <v>6768</v>
      </c>
      <c r="X2918" t="s">
        <v>2310</v>
      </c>
      <c r="Y2918" t="s">
        <v>6767</v>
      </c>
      <c r="Z2918" t="s">
        <v>6806</v>
      </c>
      <c r="AC2918" t="s">
        <v>304</v>
      </c>
      <c r="AD2918" s="176">
        <v>1</v>
      </c>
    </row>
    <row r="2919" spans="1:30" x14ac:dyDescent="0.35">
      <c r="A2919" t="s">
        <v>375</v>
      </c>
      <c r="B2919">
        <v>1083</v>
      </c>
      <c r="C2919" t="s">
        <v>6767</v>
      </c>
      <c r="D2919">
        <v>52316</v>
      </c>
      <c r="E2919" t="s">
        <v>2310</v>
      </c>
      <c r="F2919" t="s">
        <v>3812</v>
      </c>
      <c r="H2919">
        <v>1</v>
      </c>
      <c r="I2919">
        <v>2</v>
      </c>
      <c r="K2919" t="s">
        <v>296</v>
      </c>
      <c r="L2919" t="s">
        <v>753</v>
      </c>
      <c r="M2919" t="s">
        <v>398</v>
      </c>
      <c r="N2919" t="s">
        <v>2160</v>
      </c>
      <c r="O2919">
        <v>2</v>
      </c>
      <c r="P2919" t="s">
        <v>1</v>
      </c>
      <c r="Q2919" s="164">
        <v>33247</v>
      </c>
      <c r="R2919" s="164">
        <v>33482</v>
      </c>
      <c r="T2919" t="s">
        <v>2311</v>
      </c>
      <c r="V2919" t="s">
        <v>6767</v>
      </c>
      <c r="W2919" t="s">
        <v>6768</v>
      </c>
      <c r="X2919" t="s">
        <v>2310</v>
      </c>
      <c r="Y2919" t="s">
        <v>6767</v>
      </c>
      <c r="Z2919" t="s">
        <v>6807</v>
      </c>
      <c r="AA2919" t="s">
        <v>295</v>
      </c>
      <c r="AC2919" t="s">
        <v>304</v>
      </c>
      <c r="AD2919" s="176">
        <v>1</v>
      </c>
    </row>
    <row r="2920" spans="1:30" x14ac:dyDescent="0.35">
      <c r="A2920" t="s">
        <v>434</v>
      </c>
      <c r="B2920">
        <v>1022</v>
      </c>
      <c r="C2920" t="s">
        <v>2310</v>
      </c>
      <c r="D2920">
        <v>52316</v>
      </c>
      <c r="E2920" t="s">
        <v>2310</v>
      </c>
      <c r="F2920" t="s">
        <v>3812</v>
      </c>
      <c r="H2920">
        <v>1</v>
      </c>
      <c r="I2920">
        <v>2</v>
      </c>
      <c r="K2920" t="s">
        <v>296</v>
      </c>
      <c r="L2920" t="s">
        <v>410</v>
      </c>
      <c r="M2920" t="s">
        <v>398</v>
      </c>
      <c r="N2920" t="s">
        <v>2160</v>
      </c>
      <c r="O2920">
        <v>2</v>
      </c>
      <c r="P2920" t="s">
        <v>306</v>
      </c>
      <c r="Q2920" t="s">
        <v>786</v>
      </c>
      <c r="R2920" s="164">
        <v>34392</v>
      </c>
      <c r="T2920" t="s">
        <v>2311</v>
      </c>
      <c r="V2920" t="s">
        <v>6767</v>
      </c>
      <c r="W2920" t="s">
        <v>6768</v>
      </c>
      <c r="X2920" t="s">
        <v>2310</v>
      </c>
      <c r="Y2920" t="s">
        <v>6767</v>
      </c>
      <c r="Z2920" t="s">
        <v>6808</v>
      </c>
      <c r="AC2920" t="s">
        <v>308</v>
      </c>
      <c r="AD2920" s="176">
        <v>1</v>
      </c>
    </row>
    <row r="2921" spans="1:30" x14ac:dyDescent="0.35">
      <c r="A2921" t="s">
        <v>403</v>
      </c>
      <c r="B2921">
        <v>1024</v>
      </c>
      <c r="C2921" t="s">
        <v>6809</v>
      </c>
      <c r="D2921">
        <v>52316</v>
      </c>
      <c r="E2921" t="s">
        <v>2310</v>
      </c>
      <c r="F2921" t="s">
        <v>3812</v>
      </c>
      <c r="H2921">
        <v>1</v>
      </c>
      <c r="I2921">
        <v>2</v>
      </c>
      <c r="K2921" t="s">
        <v>404</v>
      </c>
      <c r="L2921" t="s">
        <v>753</v>
      </c>
      <c r="M2921" t="s">
        <v>398</v>
      </c>
      <c r="N2921" t="s">
        <v>2160</v>
      </c>
      <c r="O2921">
        <v>2</v>
      </c>
      <c r="P2921" t="s">
        <v>306</v>
      </c>
      <c r="Q2921" s="164">
        <v>31415</v>
      </c>
      <c r="R2921" s="164">
        <v>31472</v>
      </c>
      <c r="S2921" s="164">
        <v>31472</v>
      </c>
      <c r="T2921" t="s">
        <v>2311</v>
      </c>
      <c r="V2921" t="s">
        <v>6767</v>
      </c>
      <c r="W2921" t="s">
        <v>6768</v>
      </c>
      <c r="X2921" t="s">
        <v>2310</v>
      </c>
      <c r="Y2921" t="s">
        <v>6767</v>
      </c>
      <c r="Z2921" t="s">
        <v>6810</v>
      </c>
      <c r="AC2921" t="s">
        <v>308</v>
      </c>
      <c r="AD2921" s="176">
        <v>1</v>
      </c>
    </row>
    <row r="2922" spans="1:30" x14ac:dyDescent="0.35">
      <c r="A2922" t="s">
        <v>403</v>
      </c>
      <c r="B2922">
        <v>1069</v>
      </c>
      <c r="C2922" t="s">
        <v>2310</v>
      </c>
      <c r="D2922">
        <v>52316</v>
      </c>
      <c r="E2922" t="s">
        <v>2310</v>
      </c>
      <c r="F2922" t="s">
        <v>3812</v>
      </c>
      <c r="H2922">
        <v>1</v>
      </c>
      <c r="I2922">
        <v>2</v>
      </c>
      <c r="K2922" t="s">
        <v>404</v>
      </c>
      <c r="L2922" t="s">
        <v>753</v>
      </c>
      <c r="M2922" t="s">
        <v>398</v>
      </c>
      <c r="N2922" t="s">
        <v>2160</v>
      </c>
      <c r="O2922">
        <v>2</v>
      </c>
      <c r="P2922" t="s">
        <v>306</v>
      </c>
      <c r="Q2922" s="164">
        <v>32151</v>
      </c>
      <c r="R2922" s="164">
        <v>32387</v>
      </c>
      <c r="S2922" s="164">
        <v>41153</v>
      </c>
      <c r="T2922" t="s">
        <v>2311</v>
      </c>
      <c r="V2922" t="s">
        <v>6767</v>
      </c>
      <c r="W2922" t="s">
        <v>6768</v>
      </c>
      <c r="X2922" t="s">
        <v>2310</v>
      </c>
      <c r="Y2922" t="s">
        <v>6767</v>
      </c>
      <c r="Z2922" t="s">
        <v>6811</v>
      </c>
      <c r="AC2922" t="s">
        <v>308</v>
      </c>
      <c r="AD2922" s="176">
        <v>1</v>
      </c>
    </row>
    <row r="2923" spans="1:30" x14ac:dyDescent="0.35">
      <c r="A2923" t="s">
        <v>403</v>
      </c>
      <c r="B2923">
        <v>1195</v>
      </c>
      <c r="C2923" t="s">
        <v>2310</v>
      </c>
      <c r="D2923">
        <v>52316</v>
      </c>
      <c r="E2923" t="s">
        <v>2310</v>
      </c>
      <c r="F2923" t="s">
        <v>3812</v>
      </c>
      <c r="G2923" s="163">
        <v>2722.08</v>
      </c>
      <c r="H2923">
        <v>1</v>
      </c>
      <c r="I2923">
        <v>2</v>
      </c>
      <c r="J2923" t="s">
        <v>1</v>
      </c>
      <c r="K2923" t="s">
        <v>296</v>
      </c>
      <c r="L2923" t="s">
        <v>753</v>
      </c>
      <c r="M2923" t="s">
        <v>398</v>
      </c>
      <c r="N2923" t="s">
        <v>2160</v>
      </c>
      <c r="O2923">
        <v>2</v>
      </c>
      <c r="P2923" t="s">
        <v>306</v>
      </c>
      <c r="Q2923" t="s">
        <v>3996</v>
      </c>
      <c r="R2923" s="164">
        <v>44440</v>
      </c>
      <c r="T2923" t="s">
        <v>2311</v>
      </c>
      <c r="V2923" t="s">
        <v>6767</v>
      </c>
      <c r="W2923" t="s">
        <v>6768</v>
      </c>
      <c r="X2923" t="s">
        <v>2310</v>
      </c>
      <c r="Y2923" t="s">
        <v>6767</v>
      </c>
      <c r="Z2923" t="s">
        <v>6812</v>
      </c>
      <c r="AA2923" t="s">
        <v>1</v>
      </c>
      <c r="AB2923" s="164">
        <v>44606</v>
      </c>
      <c r="AC2923" t="s">
        <v>308</v>
      </c>
      <c r="AD2923" s="176">
        <v>1</v>
      </c>
    </row>
    <row r="2924" spans="1:30" x14ac:dyDescent="0.35">
      <c r="A2924" t="s">
        <v>447</v>
      </c>
      <c r="B2924">
        <v>1049</v>
      </c>
      <c r="C2924" t="s">
        <v>6781</v>
      </c>
      <c r="D2924">
        <v>52316</v>
      </c>
      <c r="E2924" t="s">
        <v>2310</v>
      </c>
      <c r="F2924" t="s">
        <v>3812</v>
      </c>
      <c r="H2924">
        <v>1</v>
      </c>
      <c r="I2924">
        <v>2</v>
      </c>
      <c r="K2924" t="s">
        <v>404</v>
      </c>
      <c r="L2924" t="s">
        <v>410</v>
      </c>
      <c r="M2924" t="s">
        <v>398</v>
      </c>
      <c r="N2924" t="s">
        <v>2160</v>
      </c>
      <c r="O2924">
        <v>2</v>
      </c>
      <c r="P2924" t="s">
        <v>306</v>
      </c>
      <c r="Q2924" s="164">
        <v>32152</v>
      </c>
      <c r="R2924" s="164">
        <v>32417</v>
      </c>
      <c r="S2924" s="164">
        <v>32417</v>
      </c>
      <c r="T2924" t="s">
        <v>2311</v>
      </c>
      <c r="V2924" t="s">
        <v>6767</v>
      </c>
      <c r="W2924" t="s">
        <v>6768</v>
      </c>
      <c r="X2924" t="s">
        <v>2310</v>
      </c>
      <c r="Y2924" t="s">
        <v>6767</v>
      </c>
      <c r="Z2924" t="s">
        <v>6813</v>
      </c>
      <c r="AC2924" t="s">
        <v>308</v>
      </c>
      <c r="AD2924" s="176">
        <v>1</v>
      </c>
    </row>
    <row r="2925" spans="1:30" x14ac:dyDescent="0.35">
      <c r="A2925" t="s">
        <v>447</v>
      </c>
      <c r="B2925">
        <v>1077</v>
      </c>
      <c r="C2925" t="s">
        <v>2310</v>
      </c>
      <c r="D2925">
        <v>52316</v>
      </c>
      <c r="E2925" t="s">
        <v>2310</v>
      </c>
      <c r="F2925" t="s">
        <v>3812</v>
      </c>
      <c r="H2925">
        <v>1</v>
      </c>
      <c r="I2925">
        <v>2</v>
      </c>
      <c r="K2925" t="s">
        <v>0</v>
      </c>
      <c r="L2925" t="s">
        <v>753</v>
      </c>
      <c r="M2925" t="s">
        <v>398</v>
      </c>
      <c r="N2925" t="s">
        <v>2160</v>
      </c>
      <c r="O2925">
        <v>2</v>
      </c>
      <c r="P2925" t="s">
        <v>306</v>
      </c>
      <c r="Q2925" s="164">
        <v>30476</v>
      </c>
      <c r="R2925" s="164">
        <v>30565</v>
      </c>
      <c r="T2925" t="s">
        <v>2311</v>
      </c>
      <c r="V2925" t="s">
        <v>6767</v>
      </c>
      <c r="W2925" t="s">
        <v>6768</v>
      </c>
      <c r="X2925" t="s">
        <v>2310</v>
      </c>
      <c r="Y2925" t="s">
        <v>6767</v>
      </c>
      <c r="Z2925" t="s">
        <v>6814</v>
      </c>
      <c r="AC2925" t="s">
        <v>308</v>
      </c>
      <c r="AD2925" s="176">
        <v>1</v>
      </c>
    </row>
    <row r="2926" spans="1:30" x14ac:dyDescent="0.35">
      <c r="A2926" t="s">
        <v>494</v>
      </c>
      <c r="B2926">
        <v>1047</v>
      </c>
      <c r="C2926" t="s">
        <v>2310</v>
      </c>
      <c r="D2926">
        <v>52316</v>
      </c>
      <c r="E2926" t="s">
        <v>2310</v>
      </c>
      <c r="F2926" t="s">
        <v>3812</v>
      </c>
      <c r="H2926">
        <v>1</v>
      </c>
      <c r="I2926">
        <v>2</v>
      </c>
      <c r="K2926" t="s">
        <v>296</v>
      </c>
      <c r="L2926" t="s">
        <v>410</v>
      </c>
      <c r="M2926" t="s">
        <v>398</v>
      </c>
      <c r="N2926" t="s">
        <v>2160</v>
      </c>
      <c r="O2926">
        <v>2</v>
      </c>
      <c r="P2926" t="s">
        <v>306</v>
      </c>
      <c r="Q2926" t="s">
        <v>786</v>
      </c>
      <c r="R2926" s="164">
        <v>34392</v>
      </c>
      <c r="T2926" t="s">
        <v>2311</v>
      </c>
      <c r="V2926" t="s">
        <v>6767</v>
      </c>
      <c r="W2926" t="s">
        <v>6768</v>
      </c>
      <c r="X2926" t="s">
        <v>2310</v>
      </c>
      <c r="Y2926" t="s">
        <v>6767</v>
      </c>
      <c r="Z2926" t="s">
        <v>6815</v>
      </c>
      <c r="AC2926" t="s">
        <v>308</v>
      </c>
      <c r="AD2926" s="176">
        <v>1</v>
      </c>
    </row>
    <row r="2927" spans="1:30" x14ac:dyDescent="0.35">
      <c r="A2927" t="s">
        <v>494</v>
      </c>
      <c r="B2927">
        <v>1048</v>
      </c>
      <c r="C2927" t="s">
        <v>2320</v>
      </c>
      <c r="D2927">
        <v>52316</v>
      </c>
      <c r="E2927" t="s">
        <v>2310</v>
      </c>
      <c r="F2927" t="s">
        <v>3812</v>
      </c>
      <c r="H2927">
        <v>1</v>
      </c>
      <c r="I2927">
        <v>2</v>
      </c>
      <c r="K2927" t="s">
        <v>404</v>
      </c>
      <c r="L2927" t="s">
        <v>410</v>
      </c>
      <c r="M2927" t="s">
        <v>398</v>
      </c>
      <c r="N2927" t="s">
        <v>2160</v>
      </c>
      <c r="O2927">
        <v>2</v>
      </c>
      <c r="P2927" t="s">
        <v>977</v>
      </c>
      <c r="Q2927" s="164">
        <v>32517</v>
      </c>
      <c r="R2927" s="164">
        <v>32752</v>
      </c>
      <c r="S2927" s="164">
        <v>32752</v>
      </c>
      <c r="T2927" t="s">
        <v>2311</v>
      </c>
      <c r="V2927" t="s">
        <v>6767</v>
      </c>
      <c r="W2927" t="s">
        <v>6768</v>
      </c>
      <c r="X2927" t="s">
        <v>2310</v>
      </c>
      <c r="Y2927" t="s">
        <v>6767</v>
      </c>
      <c r="Z2927" t="s">
        <v>6816</v>
      </c>
      <c r="AC2927" t="s">
        <v>308</v>
      </c>
      <c r="AD2927" s="176">
        <v>1</v>
      </c>
    </row>
    <row r="2928" spans="1:30" x14ac:dyDescent="0.35">
      <c r="A2928" t="s">
        <v>494</v>
      </c>
      <c r="B2928">
        <v>1049</v>
      </c>
      <c r="C2928" t="s">
        <v>2250</v>
      </c>
      <c r="D2928">
        <v>52316</v>
      </c>
      <c r="E2928" t="s">
        <v>2310</v>
      </c>
      <c r="F2928" t="s">
        <v>3812</v>
      </c>
      <c r="H2928">
        <v>1</v>
      </c>
      <c r="I2928">
        <v>2</v>
      </c>
      <c r="K2928" t="s">
        <v>404</v>
      </c>
      <c r="L2928" t="s">
        <v>410</v>
      </c>
      <c r="M2928" t="s">
        <v>398</v>
      </c>
      <c r="N2928" t="s">
        <v>2160</v>
      </c>
      <c r="O2928">
        <v>2</v>
      </c>
      <c r="P2928" t="s">
        <v>306</v>
      </c>
      <c r="Q2928" s="164">
        <v>29955</v>
      </c>
      <c r="R2928" s="164">
        <v>30042</v>
      </c>
      <c r="S2928" s="164">
        <v>30042</v>
      </c>
      <c r="T2928" t="s">
        <v>2311</v>
      </c>
      <c r="V2928" t="s">
        <v>6767</v>
      </c>
      <c r="W2928" t="s">
        <v>6768</v>
      </c>
      <c r="X2928" t="s">
        <v>2310</v>
      </c>
      <c r="Y2928" t="s">
        <v>6767</v>
      </c>
      <c r="Z2928" t="s">
        <v>6817</v>
      </c>
      <c r="AC2928" t="s">
        <v>308</v>
      </c>
      <c r="AD2928" s="176">
        <v>1</v>
      </c>
    </row>
    <row r="2929" spans="1:30" x14ac:dyDescent="0.35">
      <c r="A2929" t="s">
        <v>414</v>
      </c>
      <c r="B2929">
        <v>1046</v>
      </c>
      <c r="C2929" t="s">
        <v>6818</v>
      </c>
      <c r="D2929">
        <v>52316</v>
      </c>
      <c r="E2929" t="s">
        <v>2310</v>
      </c>
      <c r="F2929" t="s">
        <v>3812</v>
      </c>
      <c r="H2929">
        <v>1</v>
      </c>
      <c r="I2929">
        <v>2</v>
      </c>
      <c r="K2929" t="s">
        <v>404</v>
      </c>
      <c r="L2929" t="s">
        <v>410</v>
      </c>
      <c r="M2929" t="s">
        <v>398</v>
      </c>
      <c r="N2929" t="s">
        <v>2160</v>
      </c>
      <c r="O2929">
        <v>2</v>
      </c>
      <c r="P2929" t="s">
        <v>306</v>
      </c>
      <c r="Q2929" s="164">
        <v>31415</v>
      </c>
      <c r="R2929" s="164">
        <v>31472</v>
      </c>
      <c r="S2929" s="164">
        <v>31472</v>
      </c>
      <c r="T2929" t="s">
        <v>2311</v>
      </c>
      <c r="V2929" t="s">
        <v>6767</v>
      </c>
      <c r="W2929" t="s">
        <v>6768</v>
      </c>
      <c r="X2929" t="s">
        <v>2310</v>
      </c>
      <c r="Y2929" t="s">
        <v>6767</v>
      </c>
      <c r="Z2929" t="s">
        <v>6819</v>
      </c>
      <c r="AC2929" t="s">
        <v>308</v>
      </c>
      <c r="AD2929" s="176">
        <v>1</v>
      </c>
    </row>
    <row r="2930" spans="1:30" x14ac:dyDescent="0.35">
      <c r="A2930" t="s">
        <v>414</v>
      </c>
      <c r="B2930">
        <v>1068</v>
      </c>
      <c r="C2930" t="s">
        <v>2320</v>
      </c>
      <c r="D2930">
        <v>52316</v>
      </c>
      <c r="E2930" t="s">
        <v>2310</v>
      </c>
      <c r="F2930" t="s">
        <v>3812</v>
      </c>
      <c r="H2930">
        <v>1</v>
      </c>
      <c r="I2930">
        <v>2</v>
      </c>
      <c r="K2930" t="s">
        <v>404</v>
      </c>
      <c r="L2930" t="s">
        <v>410</v>
      </c>
      <c r="M2930" t="s">
        <v>398</v>
      </c>
      <c r="N2930" t="s">
        <v>2160</v>
      </c>
      <c r="O2930">
        <v>2</v>
      </c>
      <c r="P2930" t="s">
        <v>977</v>
      </c>
      <c r="Q2930" s="164">
        <v>34708</v>
      </c>
      <c r="R2930" s="164">
        <v>34943</v>
      </c>
      <c r="S2930" s="164">
        <v>34943</v>
      </c>
      <c r="T2930" t="s">
        <v>2311</v>
      </c>
      <c r="V2930" t="s">
        <v>6767</v>
      </c>
      <c r="W2930" t="s">
        <v>6768</v>
      </c>
      <c r="X2930" t="s">
        <v>2310</v>
      </c>
      <c r="Y2930" t="s">
        <v>6767</v>
      </c>
      <c r="Z2930" t="s">
        <v>6820</v>
      </c>
      <c r="AC2930" t="s">
        <v>308</v>
      </c>
      <c r="AD2930" s="176">
        <v>1</v>
      </c>
    </row>
    <row r="2931" spans="1:30" x14ac:dyDescent="0.35">
      <c r="A2931" t="s">
        <v>414</v>
      </c>
      <c r="B2931">
        <v>1070</v>
      </c>
      <c r="C2931" t="s">
        <v>2310</v>
      </c>
      <c r="D2931">
        <v>52316</v>
      </c>
      <c r="E2931" t="s">
        <v>2310</v>
      </c>
      <c r="F2931" t="s">
        <v>3812</v>
      </c>
      <c r="H2931">
        <v>1</v>
      </c>
      <c r="I2931">
        <v>2</v>
      </c>
      <c r="K2931" t="s">
        <v>296</v>
      </c>
      <c r="L2931" t="s">
        <v>753</v>
      </c>
      <c r="M2931" t="s">
        <v>398</v>
      </c>
      <c r="N2931" t="s">
        <v>2160</v>
      </c>
      <c r="O2931">
        <v>2</v>
      </c>
      <c r="P2931" t="s">
        <v>306</v>
      </c>
      <c r="Q2931" t="s">
        <v>786</v>
      </c>
      <c r="R2931" s="164">
        <v>34392</v>
      </c>
      <c r="T2931" t="s">
        <v>2311</v>
      </c>
      <c r="V2931" t="s">
        <v>6767</v>
      </c>
      <c r="W2931" t="s">
        <v>6768</v>
      </c>
      <c r="X2931" t="s">
        <v>2310</v>
      </c>
      <c r="Y2931" t="s">
        <v>6767</v>
      </c>
      <c r="Z2931" t="s">
        <v>6821</v>
      </c>
      <c r="AC2931" t="s">
        <v>308</v>
      </c>
      <c r="AD2931" s="176">
        <v>1</v>
      </c>
    </row>
    <row r="2932" spans="1:30" x14ac:dyDescent="0.35">
      <c r="A2932" t="s">
        <v>419</v>
      </c>
      <c r="B2932">
        <v>1034</v>
      </c>
      <c r="C2932" t="s">
        <v>2310</v>
      </c>
      <c r="D2932">
        <v>52316</v>
      </c>
      <c r="E2932" t="s">
        <v>2310</v>
      </c>
      <c r="F2932" t="s">
        <v>3812</v>
      </c>
      <c r="H2932">
        <v>1</v>
      </c>
      <c r="I2932">
        <v>2</v>
      </c>
      <c r="K2932" t="s">
        <v>296</v>
      </c>
      <c r="L2932" t="s">
        <v>410</v>
      </c>
      <c r="M2932" t="s">
        <v>398</v>
      </c>
      <c r="N2932" t="s">
        <v>2160</v>
      </c>
      <c r="O2932">
        <v>2</v>
      </c>
      <c r="P2932" t="s">
        <v>306</v>
      </c>
      <c r="Q2932" t="s">
        <v>786</v>
      </c>
      <c r="R2932" s="164">
        <v>34392</v>
      </c>
      <c r="T2932" t="s">
        <v>2311</v>
      </c>
      <c r="V2932" t="s">
        <v>6767</v>
      </c>
      <c r="W2932" t="s">
        <v>6768</v>
      </c>
      <c r="X2932" t="s">
        <v>2310</v>
      </c>
      <c r="Y2932" t="s">
        <v>6767</v>
      </c>
      <c r="Z2932" t="s">
        <v>6822</v>
      </c>
      <c r="AC2932" t="s">
        <v>308</v>
      </c>
      <c r="AD2932" s="176">
        <v>1</v>
      </c>
    </row>
    <row r="2933" spans="1:30" x14ac:dyDescent="0.35">
      <c r="A2933" t="s">
        <v>419</v>
      </c>
      <c r="B2933">
        <v>90003</v>
      </c>
      <c r="C2933" t="s">
        <v>6823</v>
      </c>
      <c r="D2933">
        <v>52316</v>
      </c>
      <c r="E2933" t="s">
        <v>2310</v>
      </c>
      <c r="F2933" t="s">
        <v>3812</v>
      </c>
      <c r="H2933">
        <v>1</v>
      </c>
      <c r="I2933">
        <v>2</v>
      </c>
      <c r="K2933" t="s">
        <v>404</v>
      </c>
      <c r="L2933" t="s">
        <v>410</v>
      </c>
      <c r="M2933" t="s">
        <v>398</v>
      </c>
      <c r="N2933" t="s">
        <v>2160</v>
      </c>
      <c r="O2933">
        <v>2</v>
      </c>
      <c r="P2933" t="s">
        <v>306</v>
      </c>
      <c r="Q2933" t="s">
        <v>3958</v>
      </c>
      <c r="R2933" s="164">
        <v>39217</v>
      </c>
      <c r="S2933" s="164">
        <v>39217</v>
      </c>
      <c r="T2933" t="s">
        <v>2311</v>
      </c>
      <c r="V2933" t="s">
        <v>6767</v>
      </c>
      <c r="W2933" t="s">
        <v>6768</v>
      </c>
      <c r="X2933" t="s">
        <v>2310</v>
      </c>
      <c r="Y2933" t="s">
        <v>6767</v>
      </c>
      <c r="Z2933" t="s">
        <v>6824</v>
      </c>
      <c r="AC2933" t="s">
        <v>308</v>
      </c>
      <c r="AD2933" s="176">
        <v>1</v>
      </c>
    </row>
    <row r="2934" spans="1:30" x14ac:dyDescent="0.35">
      <c r="A2934" t="s">
        <v>314</v>
      </c>
      <c r="B2934">
        <v>1073</v>
      </c>
      <c r="C2934" t="s">
        <v>2310</v>
      </c>
      <c r="D2934">
        <v>52316</v>
      </c>
      <c r="E2934" t="s">
        <v>2310</v>
      </c>
      <c r="F2934" t="s">
        <v>3812</v>
      </c>
      <c r="H2934">
        <v>1</v>
      </c>
      <c r="I2934">
        <v>2</v>
      </c>
      <c r="K2934" t="s">
        <v>296</v>
      </c>
      <c r="L2934" t="s">
        <v>410</v>
      </c>
      <c r="M2934" t="s">
        <v>398</v>
      </c>
      <c r="N2934" t="s">
        <v>2160</v>
      </c>
      <c r="O2934">
        <v>2</v>
      </c>
      <c r="P2934" t="s">
        <v>306</v>
      </c>
      <c r="Q2934" t="s">
        <v>786</v>
      </c>
      <c r="R2934" s="164">
        <v>34392</v>
      </c>
      <c r="T2934" t="s">
        <v>2311</v>
      </c>
      <c r="V2934" t="s">
        <v>6767</v>
      </c>
      <c r="W2934" t="s">
        <v>6768</v>
      </c>
      <c r="X2934" t="s">
        <v>2310</v>
      </c>
      <c r="Y2934" t="s">
        <v>6767</v>
      </c>
      <c r="Z2934" t="s">
        <v>6825</v>
      </c>
      <c r="AC2934" t="s">
        <v>308</v>
      </c>
      <c r="AD2934" s="176">
        <v>1</v>
      </c>
    </row>
    <row r="2935" spans="1:30" x14ac:dyDescent="0.35">
      <c r="A2935" t="s">
        <v>711</v>
      </c>
      <c r="B2935">
        <v>1028</v>
      </c>
      <c r="C2935" t="s">
        <v>2310</v>
      </c>
      <c r="D2935">
        <v>52316</v>
      </c>
      <c r="E2935" t="s">
        <v>2310</v>
      </c>
      <c r="F2935" t="s">
        <v>3812</v>
      </c>
      <c r="H2935">
        <v>1</v>
      </c>
      <c r="I2935">
        <v>2</v>
      </c>
      <c r="K2935" t="s">
        <v>296</v>
      </c>
      <c r="L2935" t="s">
        <v>410</v>
      </c>
      <c r="M2935" t="s">
        <v>398</v>
      </c>
      <c r="N2935" t="s">
        <v>2160</v>
      </c>
      <c r="O2935">
        <v>2</v>
      </c>
      <c r="P2935" t="s">
        <v>306</v>
      </c>
      <c r="Q2935" t="s">
        <v>786</v>
      </c>
      <c r="R2935" s="164">
        <v>34392</v>
      </c>
      <c r="T2935" t="s">
        <v>2311</v>
      </c>
      <c r="V2935" t="s">
        <v>6767</v>
      </c>
      <c r="W2935" t="s">
        <v>6768</v>
      </c>
      <c r="X2935" t="s">
        <v>2310</v>
      </c>
      <c r="Y2935" t="s">
        <v>6767</v>
      </c>
      <c r="Z2935" t="s">
        <v>6826</v>
      </c>
      <c r="AC2935" t="s">
        <v>308</v>
      </c>
      <c r="AD2935" s="176">
        <v>1</v>
      </c>
    </row>
    <row r="2936" spans="1:30" x14ac:dyDescent="0.35">
      <c r="A2936" t="s">
        <v>711</v>
      </c>
      <c r="B2936">
        <v>1056</v>
      </c>
      <c r="C2936" t="s">
        <v>6827</v>
      </c>
      <c r="D2936">
        <v>52316</v>
      </c>
      <c r="E2936" t="s">
        <v>2310</v>
      </c>
      <c r="F2936" t="s">
        <v>3812</v>
      </c>
      <c r="H2936">
        <v>1</v>
      </c>
      <c r="I2936">
        <v>2</v>
      </c>
      <c r="K2936" t="s">
        <v>404</v>
      </c>
      <c r="L2936" t="s">
        <v>410</v>
      </c>
      <c r="M2936" t="s">
        <v>398</v>
      </c>
      <c r="N2936" t="s">
        <v>2160</v>
      </c>
      <c r="O2936">
        <v>2</v>
      </c>
      <c r="P2936" t="s">
        <v>306</v>
      </c>
      <c r="Q2936" t="s">
        <v>2560</v>
      </c>
      <c r="R2936" s="164">
        <v>29397</v>
      </c>
      <c r="S2936" s="164">
        <v>29397</v>
      </c>
      <c r="T2936" t="s">
        <v>2311</v>
      </c>
      <c r="V2936" t="s">
        <v>6767</v>
      </c>
      <c r="W2936" t="s">
        <v>6768</v>
      </c>
      <c r="X2936" t="s">
        <v>2310</v>
      </c>
      <c r="Y2936" t="s">
        <v>6767</v>
      </c>
      <c r="Z2936" t="s">
        <v>6828</v>
      </c>
      <c r="AC2936" t="s">
        <v>308</v>
      </c>
      <c r="AD2936" s="176">
        <v>1</v>
      </c>
    </row>
    <row r="2937" spans="1:30" x14ac:dyDescent="0.35">
      <c r="A2937" t="s">
        <v>711</v>
      </c>
      <c r="B2937">
        <v>90003</v>
      </c>
      <c r="C2937" t="s">
        <v>6829</v>
      </c>
      <c r="D2937">
        <v>52316</v>
      </c>
      <c r="E2937" t="s">
        <v>2310</v>
      </c>
      <c r="F2937" t="s">
        <v>3812</v>
      </c>
      <c r="H2937">
        <v>1</v>
      </c>
      <c r="I2937">
        <v>2</v>
      </c>
      <c r="K2937" t="s">
        <v>404</v>
      </c>
      <c r="L2937" t="s">
        <v>410</v>
      </c>
      <c r="M2937" t="s">
        <v>398</v>
      </c>
      <c r="N2937" t="s">
        <v>2160</v>
      </c>
      <c r="O2937">
        <v>2</v>
      </c>
      <c r="P2937" t="s">
        <v>306</v>
      </c>
      <c r="Q2937" s="164">
        <v>34700</v>
      </c>
      <c r="R2937" s="164">
        <v>34700</v>
      </c>
      <c r="S2937" s="164">
        <v>34700</v>
      </c>
      <c r="T2937" t="s">
        <v>2311</v>
      </c>
      <c r="V2937" t="s">
        <v>6767</v>
      </c>
      <c r="W2937" t="s">
        <v>6768</v>
      </c>
      <c r="X2937" t="s">
        <v>2310</v>
      </c>
      <c r="Y2937" t="s">
        <v>6767</v>
      </c>
      <c r="Z2937" t="s">
        <v>6830</v>
      </c>
      <c r="AC2937" t="s">
        <v>308</v>
      </c>
      <c r="AD2937" s="176">
        <v>1</v>
      </c>
    </row>
    <row r="2938" spans="1:30" x14ac:dyDescent="0.35">
      <c r="A2938" t="s">
        <v>711</v>
      </c>
      <c r="B2938">
        <v>90009</v>
      </c>
      <c r="C2938" t="s">
        <v>6831</v>
      </c>
      <c r="D2938">
        <v>52316</v>
      </c>
      <c r="E2938" t="s">
        <v>2310</v>
      </c>
      <c r="F2938" t="s">
        <v>3812</v>
      </c>
      <c r="H2938">
        <v>1</v>
      </c>
      <c r="I2938">
        <v>2</v>
      </c>
      <c r="K2938" t="s">
        <v>404</v>
      </c>
      <c r="L2938" t="s">
        <v>753</v>
      </c>
      <c r="M2938" t="s">
        <v>398</v>
      </c>
      <c r="N2938" t="s">
        <v>2160</v>
      </c>
      <c r="O2938">
        <v>2</v>
      </c>
      <c r="P2938" t="s">
        <v>306</v>
      </c>
      <c r="Q2938" s="164">
        <v>39825</v>
      </c>
      <c r="R2938" s="164">
        <v>40148</v>
      </c>
      <c r="S2938" s="164">
        <v>40148</v>
      </c>
      <c r="T2938" t="s">
        <v>2311</v>
      </c>
      <c r="V2938" t="s">
        <v>6767</v>
      </c>
      <c r="W2938" t="s">
        <v>6768</v>
      </c>
      <c r="X2938" t="s">
        <v>2310</v>
      </c>
      <c r="Y2938" t="s">
        <v>6767</v>
      </c>
      <c r="Z2938" t="s">
        <v>6832</v>
      </c>
      <c r="AC2938" t="s">
        <v>308</v>
      </c>
      <c r="AD2938" s="176">
        <v>1</v>
      </c>
    </row>
    <row r="2939" spans="1:30" x14ac:dyDescent="0.35">
      <c r="A2939" t="s">
        <v>499</v>
      </c>
      <c r="B2939">
        <v>1049</v>
      </c>
      <c r="C2939" t="s">
        <v>2320</v>
      </c>
      <c r="D2939">
        <v>52316</v>
      </c>
      <c r="E2939" t="s">
        <v>2310</v>
      </c>
      <c r="F2939" t="s">
        <v>3812</v>
      </c>
      <c r="H2939">
        <v>1</v>
      </c>
      <c r="I2939">
        <v>2</v>
      </c>
      <c r="K2939" t="s">
        <v>404</v>
      </c>
      <c r="L2939" t="s">
        <v>410</v>
      </c>
      <c r="M2939" t="s">
        <v>398</v>
      </c>
      <c r="N2939" t="s">
        <v>2160</v>
      </c>
      <c r="O2939">
        <v>2</v>
      </c>
      <c r="P2939" t="s">
        <v>977</v>
      </c>
      <c r="Q2939" s="164">
        <v>33247</v>
      </c>
      <c r="R2939" s="164">
        <v>33482</v>
      </c>
      <c r="S2939" s="164">
        <v>33482</v>
      </c>
      <c r="T2939" t="s">
        <v>2311</v>
      </c>
      <c r="V2939" t="s">
        <v>6767</v>
      </c>
      <c r="W2939" t="s">
        <v>6768</v>
      </c>
      <c r="X2939" t="s">
        <v>2310</v>
      </c>
      <c r="Y2939" t="s">
        <v>6767</v>
      </c>
      <c r="Z2939" t="s">
        <v>6833</v>
      </c>
      <c r="AC2939" t="s">
        <v>308</v>
      </c>
      <c r="AD2939" s="176">
        <v>1</v>
      </c>
    </row>
    <row r="2940" spans="1:30" x14ac:dyDescent="0.35">
      <c r="A2940" t="s">
        <v>499</v>
      </c>
      <c r="B2940">
        <v>1056</v>
      </c>
      <c r="C2940" t="s">
        <v>2310</v>
      </c>
      <c r="D2940">
        <v>52316</v>
      </c>
      <c r="E2940" t="s">
        <v>2310</v>
      </c>
      <c r="F2940" t="s">
        <v>3812</v>
      </c>
      <c r="H2940">
        <v>1</v>
      </c>
      <c r="I2940">
        <v>2</v>
      </c>
      <c r="K2940" t="s">
        <v>404</v>
      </c>
      <c r="L2940" t="s">
        <v>753</v>
      </c>
      <c r="M2940" t="s">
        <v>398</v>
      </c>
      <c r="N2940" t="s">
        <v>2160</v>
      </c>
      <c r="O2940">
        <v>2</v>
      </c>
      <c r="P2940" t="s">
        <v>306</v>
      </c>
      <c r="Q2940" s="164">
        <v>37995</v>
      </c>
      <c r="R2940" s="164">
        <v>38231</v>
      </c>
      <c r="S2940" s="164">
        <v>38231</v>
      </c>
      <c r="T2940" t="s">
        <v>2311</v>
      </c>
      <c r="V2940" t="s">
        <v>6767</v>
      </c>
      <c r="W2940" t="s">
        <v>6768</v>
      </c>
      <c r="X2940" t="s">
        <v>2310</v>
      </c>
      <c r="Y2940" t="s">
        <v>6767</v>
      </c>
      <c r="Z2940" t="s">
        <v>6834</v>
      </c>
      <c r="AC2940" t="s">
        <v>308</v>
      </c>
      <c r="AD2940" s="176">
        <v>1</v>
      </c>
    </row>
    <row r="2941" spans="1:30" x14ac:dyDescent="0.35">
      <c r="A2941" t="s">
        <v>499</v>
      </c>
      <c r="B2941">
        <v>1062</v>
      </c>
      <c r="C2941" t="s">
        <v>6827</v>
      </c>
      <c r="D2941">
        <v>52316</v>
      </c>
      <c r="E2941" t="s">
        <v>2310</v>
      </c>
      <c r="F2941" t="s">
        <v>3812</v>
      </c>
      <c r="H2941">
        <v>1</v>
      </c>
      <c r="I2941">
        <v>2</v>
      </c>
      <c r="K2941" t="s">
        <v>404</v>
      </c>
      <c r="L2941" t="s">
        <v>753</v>
      </c>
      <c r="M2941" t="s">
        <v>398</v>
      </c>
      <c r="N2941" t="s">
        <v>2160</v>
      </c>
      <c r="O2941">
        <v>2</v>
      </c>
      <c r="P2941" t="s">
        <v>1</v>
      </c>
      <c r="Q2941" s="164">
        <v>32151</v>
      </c>
      <c r="R2941" s="164">
        <v>32387</v>
      </c>
      <c r="S2941" s="164">
        <v>32387</v>
      </c>
      <c r="T2941" t="s">
        <v>2311</v>
      </c>
      <c r="V2941" t="s">
        <v>6767</v>
      </c>
      <c r="W2941" t="s">
        <v>6768</v>
      </c>
      <c r="X2941" t="s">
        <v>2310</v>
      </c>
      <c r="Y2941" t="s">
        <v>6767</v>
      </c>
      <c r="Z2941" t="s">
        <v>6835</v>
      </c>
      <c r="AC2941" t="s">
        <v>308</v>
      </c>
      <c r="AD2941" s="176">
        <v>1</v>
      </c>
    </row>
    <row r="2942" spans="1:30" x14ac:dyDescent="0.35">
      <c r="A2942" t="s">
        <v>499</v>
      </c>
      <c r="B2942">
        <v>1123</v>
      </c>
      <c r="C2942" t="s">
        <v>2310</v>
      </c>
      <c r="D2942">
        <v>52316</v>
      </c>
      <c r="E2942" t="s">
        <v>2310</v>
      </c>
      <c r="F2942" t="s">
        <v>3812</v>
      </c>
      <c r="H2942">
        <v>1</v>
      </c>
      <c r="I2942">
        <v>2</v>
      </c>
      <c r="K2942" t="s">
        <v>295</v>
      </c>
      <c r="L2942" t="s">
        <v>753</v>
      </c>
      <c r="M2942" t="s">
        <v>398</v>
      </c>
      <c r="N2942" t="s">
        <v>2160</v>
      </c>
      <c r="O2942">
        <v>2</v>
      </c>
      <c r="P2942" t="s">
        <v>1</v>
      </c>
      <c r="Q2942" s="164">
        <v>32517</v>
      </c>
      <c r="R2942" s="164">
        <v>32752</v>
      </c>
      <c r="S2942" s="164">
        <v>33117</v>
      </c>
      <c r="T2942" t="s">
        <v>2311</v>
      </c>
      <c r="V2942" t="s">
        <v>6767</v>
      </c>
      <c r="W2942" t="s">
        <v>6768</v>
      </c>
      <c r="X2942" t="s">
        <v>2310</v>
      </c>
      <c r="Y2942" t="s">
        <v>6767</v>
      </c>
      <c r="Z2942" t="s">
        <v>6836</v>
      </c>
      <c r="AC2942" t="s">
        <v>308</v>
      </c>
      <c r="AD2942" s="176">
        <v>1</v>
      </c>
    </row>
    <row r="2943" spans="1:30" x14ac:dyDescent="0.35">
      <c r="A2943" t="s">
        <v>499</v>
      </c>
      <c r="B2943">
        <v>90001</v>
      </c>
      <c r="C2943" t="s">
        <v>6837</v>
      </c>
      <c r="D2943">
        <v>52316</v>
      </c>
      <c r="E2943" t="s">
        <v>2310</v>
      </c>
      <c r="F2943" t="s">
        <v>3812</v>
      </c>
      <c r="H2943">
        <v>1</v>
      </c>
      <c r="I2943">
        <v>2</v>
      </c>
      <c r="K2943" t="s">
        <v>404</v>
      </c>
      <c r="L2943" t="s">
        <v>410</v>
      </c>
      <c r="M2943" t="s">
        <v>398</v>
      </c>
      <c r="N2943" t="s">
        <v>2160</v>
      </c>
      <c r="O2943">
        <v>2</v>
      </c>
      <c r="P2943" t="s">
        <v>306</v>
      </c>
      <c r="Q2943" s="164">
        <v>34337</v>
      </c>
      <c r="R2943" s="164">
        <v>34394</v>
      </c>
      <c r="S2943" s="164">
        <v>34394</v>
      </c>
      <c r="T2943" t="s">
        <v>2311</v>
      </c>
      <c r="V2943" t="s">
        <v>6767</v>
      </c>
      <c r="W2943" t="s">
        <v>6768</v>
      </c>
      <c r="X2943" t="s">
        <v>2310</v>
      </c>
      <c r="Y2943" t="s">
        <v>6767</v>
      </c>
      <c r="Z2943" t="s">
        <v>6838</v>
      </c>
      <c r="AC2943" t="s">
        <v>308</v>
      </c>
      <c r="AD2943" s="176">
        <v>1</v>
      </c>
    </row>
    <row r="2944" spans="1:30" x14ac:dyDescent="0.35">
      <c r="A2944" t="s">
        <v>566</v>
      </c>
      <c r="B2944">
        <v>1014</v>
      </c>
      <c r="C2944" t="s">
        <v>6839</v>
      </c>
      <c r="D2944">
        <v>52316</v>
      </c>
      <c r="E2944" t="s">
        <v>2310</v>
      </c>
      <c r="F2944" t="s">
        <v>3812</v>
      </c>
      <c r="H2944">
        <v>1</v>
      </c>
      <c r="I2944">
        <v>2</v>
      </c>
      <c r="K2944" t="s">
        <v>404</v>
      </c>
      <c r="L2944" t="s">
        <v>410</v>
      </c>
      <c r="M2944" t="s">
        <v>398</v>
      </c>
      <c r="N2944" t="s">
        <v>2160</v>
      </c>
      <c r="O2944">
        <v>2</v>
      </c>
      <c r="P2944" t="s">
        <v>306</v>
      </c>
      <c r="Q2944" s="164">
        <v>32874</v>
      </c>
      <c r="R2944" s="164">
        <v>32874</v>
      </c>
      <c r="S2944" s="164">
        <v>32874</v>
      </c>
      <c r="T2944" t="s">
        <v>2311</v>
      </c>
      <c r="V2944" t="s">
        <v>6767</v>
      </c>
      <c r="W2944" t="s">
        <v>6768</v>
      </c>
      <c r="X2944" t="s">
        <v>2310</v>
      </c>
      <c r="Y2944" t="s">
        <v>6767</v>
      </c>
      <c r="Z2944" t="s">
        <v>6840</v>
      </c>
      <c r="AC2944" t="s">
        <v>308</v>
      </c>
      <c r="AD2944" s="176">
        <v>1</v>
      </c>
    </row>
    <row r="2945" spans="1:31" x14ac:dyDescent="0.35">
      <c r="A2945" t="s">
        <v>566</v>
      </c>
      <c r="B2945">
        <v>1038</v>
      </c>
      <c r="C2945" t="s">
        <v>2310</v>
      </c>
      <c r="D2945">
        <v>52316</v>
      </c>
      <c r="E2945" t="s">
        <v>2310</v>
      </c>
      <c r="F2945" t="s">
        <v>3812</v>
      </c>
      <c r="H2945">
        <v>1</v>
      </c>
      <c r="I2945">
        <v>2</v>
      </c>
      <c r="K2945" t="s">
        <v>404</v>
      </c>
      <c r="L2945" t="s">
        <v>410</v>
      </c>
      <c r="M2945" t="s">
        <v>398</v>
      </c>
      <c r="N2945" t="s">
        <v>2160</v>
      </c>
      <c r="O2945">
        <v>2</v>
      </c>
      <c r="P2945" t="s">
        <v>306</v>
      </c>
      <c r="Q2945" s="164">
        <v>37995</v>
      </c>
      <c r="R2945" s="164">
        <v>38231</v>
      </c>
      <c r="S2945" s="164">
        <v>38231</v>
      </c>
      <c r="T2945" t="s">
        <v>2311</v>
      </c>
      <c r="V2945" t="s">
        <v>6767</v>
      </c>
      <c r="W2945" t="s">
        <v>6768</v>
      </c>
      <c r="X2945" t="s">
        <v>2310</v>
      </c>
      <c r="Y2945" t="s">
        <v>6767</v>
      </c>
      <c r="Z2945" t="s">
        <v>6841</v>
      </c>
      <c r="AC2945" t="s">
        <v>308</v>
      </c>
      <c r="AD2945" s="176">
        <v>1</v>
      </c>
    </row>
    <row r="2946" spans="1:31" x14ac:dyDescent="0.35">
      <c r="A2946" t="s">
        <v>566</v>
      </c>
      <c r="B2946">
        <v>1236</v>
      </c>
      <c r="C2946" t="s">
        <v>2310</v>
      </c>
      <c r="D2946">
        <v>52316</v>
      </c>
      <c r="E2946" t="s">
        <v>2310</v>
      </c>
      <c r="F2946" t="s">
        <v>3812</v>
      </c>
      <c r="H2946">
        <v>1</v>
      </c>
      <c r="I2946">
        <v>2</v>
      </c>
      <c r="K2946" t="s">
        <v>404</v>
      </c>
      <c r="L2946" t="s">
        <v>753</v>
      </c>
      <c r="M2946" t="s">
        <v>398</v>
      </c>
      <c r="N2946" t="s">
        <v>2160</v>
      </c>
      <c r="O2946">
        <v>2</v>
      </c>
      <c r="P2946" t="s">
        <v>306</v>
      </c>
      <c r="Q2946" s="164">
        <v>39794</v>
      </c>
      <c r="R2946" s="164">
        <v>40057</v>
      </c>
      <c r="S2946" s="164">
        <v>44655</v>
      </c>
      <c r="T2946" t="s">
        <v>2311</v>
      </c>
      <c r="V2946" t="s">
        <v>6767</v>
      </c>
      <c r="W2946" t="s">
        <v>6768</v>
      </c>
      <c r="X2946" t="s">
        <v>2310</v>
      </c>
      <c r="Y2946" t="s">
        <v>6767</v>
      </c>
      <c r="Z2946" t="s">
        <v>6842</v>
      </c>
      <c r="AC2946" t="s">
        <v>308</v>
      </c>
      <c r="AD2946" s="176">
        <v>1</v>
      </c>
    </row>
    <row r="2947" spans="1:31" x14ac:dyDescent="0.35">
      <c r="A2947" t="s">
        <v>566</v>
      </c>
      <c r="B2947">
        <v>90005</v>
      </c>
      <c r="C2947" t="s">
        <v>6843</v>
      </c>
      <c r="D2947">
        <v>52316</v>
      </c>
      <c r="E2947" t="s">
        <v>2310</v>
      </c>
      <c r="F2947" t="s">
        <v>3812</v>
      </c>
      <c r="H2947">
        <v>1</v>
      </c>
      <c r="I2947">
        <v>2</v>
      </c>
      <c r="K2947" t="s">
        <v>404</v>
      </c>
      <c r="L2947" t="s">
        <v>410</v>
      </c>
      <c r="M2947" t="s">
        <v>398</v>
      </c>
      <c r="N2947" t="s">
        <v>2160</v>
      </c>
      <c r="O2947">
        <v>2</v>
      </c>
      <c r="P2947" t="s">
        <v>306</v>
      </c>
      <c r="Q2947" t="s">
        <v>6844</v>
      </c>
      <c r="R2947" s="164">
        <v>39195</v>
      </c>
      <c r="S2947" s="164">
        <v>39195</v>
      </c>
      <c r="T2947" t="s">
        <v>2311</v>
      </c>
      <c r="V2947" t="s">
        <v>6767</v>
      </c>
      <c r="W2947" t="s">
        <v>6768</v>
      </c>
      <c r="X2947" t="s">
        <v>2310</v>
      </c>
      <c r="Y2947" t="s">
        <v>6767</v>
      </c>
      <c r="Z2947" t="s">
        <v>6845</v>
      </c>
      <c r="AC2947" t="s">
        <v>308</v>
      </c>
      <c r="AD2947" s="176">
        <v>1</v>
      </c>
    </row>
    <row r="2948" spans="1:31" x14ac:dyDescent="0.35">
      <c r="A2948" t="s">
        <v>438</v>
      </c>
      <c r="B2948">
        <v>1042</v>
      </c>
      <c r="C2948" t="s">
        <v>2310</v>
      </c>
      <c r="D2948">
        <v>52316</v>
      </c>
      <c r="E2948" t="s">
        <v>2310</v>
      </c>
      <c r="F2948" t="s">
        <v>3812</v>
      </c>
      <c r="H2948">
        <v>1</v>
      </c>
      <c r="I2948">
        <v>2</v>
      </c>
      <c r="K2948" t="s">
        <v>296</v>
      </c>
      <c r="L2948" t="s">
        <v>410</v>
      </c>
      <c r="M2948" t="s">
        <v>398</v>
      </c>
      <c r="N2948" t="s">
        <v>2160</v>
      </c>
      <c r="O2948">
        <v>2</v>
      </c>
      <c r="P2948" t="s">
        <v>306</v>
      </c>
      <c r="Q2948" t="s">
        <v>786</v>
      </c>
      <c r="R2948" s="164">
        <v>34392</v>
      </c>
      <c r="T2948" t="s">
        <v>2311</v>
      </c>
      <c r="V2948" t="s">
        <v>6767</v>
      </c>
      <c r="W2948" t="s">
        <v>6768</v>
      </c>
      <c r="X2948" t="s">
        <v>2310</v>
      </c>
      <c r="Y2948" t="s">
        <v>6767</v>
      </c>
      <c r="Z2948" t="s">
        <v>6846</v>
      </c>
      <c r="AC2948" t="s">
        <v>308</v>
      </c>
      <c r="AD2948" s="176">
        <v>1</v>
      </c>
    </row>
    <row r="2949" spans="1:31" x14ac:dyDescent="0.35">
      <c r="A2949" t="s">
        <v>454</v>
      </c>
      <c r="B2949">
        <v>1186</v>
      </c>
      <c r="C2949" t="s">
        <v>6847</v>
      </c>
      <c r="D2949">
        <v>52318</v>
      </c>
      <c r="E2949" t="s">
        <v>6848</v>
      </c>
      <c r="F2949" t="s">
        <v>3812</v>
      </c>
      <c r="H2949" s="174">
        <f t="shared" ref="H2949:H2964" si="94">AD2949</f>
        <v>1</v>
      </c>
      <c r="I2949">
        <v>2.1</v>
      </c>
      <c r="K2949" t="s">
        <v>404</v>
      </c>
      <c r="L2949" t="s">
        <v>753</v>
      </c>
      <c r="M2949" t="s">
        <v>398</v>
      </c>
      <c r="N2949" t="s">
        <v>360</v>
      </c>
      <c r="O2949">
        <v>2</v>
      </c>
      <c r="P2949" t="s">
        <v>977</v>
      </c>
      <c r="Q2949" t="s">
        <v>4418</v>
      </c>
      <c r="R2949" s="164">
        <v>30102</v>
      </c>
      <c r="S2949" s="164">
        <v>33482</v>
      </c>
      <c r="T2949" t="s">
        <v>6849</v>
      </c>
      <c r="V2949" t="s">
        <v>6850</v>
      </c>
      <c r="W2949" t="s">
        <v>6851</v>
      </c>
      <c r="X2949" t="s">
        <v>6848</v>
      </c>
      <c r="Y2949" t="s">
        <v>6850</v>
      </c>
      <c r="Z2949" t="s">
        <v>6852</v>
      </c>
      <c r="AC2949" t="s">
        <v>366</v>
      </c>
      <c r="AD2949" s="176">
        <v>1</v>
      </c>
      <c r="AE2949" s="177" t="s">
        <v>16954</v>
      </c>
    </row>
    <row r="2950" spans="1:31" x14ac:dyDescent="0.35">
      <c r="A2950" t="s">
        <v>454</v>
      </c>
      <c r="B2950">
        <v>1272</v>
      </c>
      <c r="C2950" t="s">
        <v>6853</v>
      </c>
      <c r="D2950">
        <v>52318</v>
      </c>
      <c r="E2950" t="s">
        <v>6848</v>
      </c>
      <c r="F2950" t="s">
        <v>3812</v>
      </c>
      <c r="H2950" s="174">
        <f t="shared" si="94"/>
        <v>1</v>
      </c>
      <c r="I2950">
        <v>2.1</v>
      </c>
      <c r="K2950" t="s">
        <v>295</v>
      </c>
      <c r="L2950" t="s">
        <v>753</v>
      </c>
      <c r="M2950" t="s">
        <v>398</v>
      </c>
      <c r="N2950" t="s">
        <v>360</v>
      </c>
      <c r="O2950">
        <v>2</v>
      </c>
      <c r="P2950" t="s">
        <v>1</v>
      </c>
      <c r="Q2950" s="164">
        <v>32882</v>
      </c>
      <c r="R2950" s="164">
        <v>33117</v>
      </c>
      <c r="S2950" s="164">
        <v>33117</v>
      </c>
      <c r="T2950" t="s">
        <v>6849</v>
      </c>
      <c r="V2950" t="s">
        <v>6850</v>
      </c>
      <c r="W2950" t="s">
        <v>6851</v>
      </c>
      <c r="X2950" t="s">
        <v>6848</v>
      </c>
      <c r="Y2950" t="s">
        <v>6850</v>
      </c>
      <c r="Z2950" t="s">
        <v>6854</v>
      </c>
      <c r="AC2950" t="s">
        <v>366</v>
      </c>
      <c r="AD2950" s="176">
        <v>1</v>
      </c>
      <c r="AE2950" s="177" t="s">
        <v>16954</v>
      </c>
    </row>
    <row r="2951" spans="1:31" x14ac:dyDescent="0.35">
      <c r="A2951" t="s">
        <v>375</v>
      </c>
      <c r="B2951">
        <v>1014</v>
      </c>
      <c r="C2951" t="s">
        <v>6850</v>
      </c>
      <c r="D2951">
        <v>52318</v>
      </c>
      <c r="E2951" t="s">
        <v>6848</v>
      </c>
      <c r="F2951" t="s">
        <v>3812</v>
      </c>
      <c r="H2951" s="174">
        <f t="shared" si="94"/>
        <v>1</v>
      </c>
      <c r="I2951">
        <v>2.1</v>
      </c>
      <c r="K2951" t="s">
        <v>404</v>
      </c>
      <c r="L2951" t="s">
        <v>753</v>
      </c>
      <c r="M2951" t="s">
        <v>398</v>
      </c>
      <c r="N2951" t="s">
        <v>360</v>
      </c>
      <c r="O2951">
        <v>2</v>
      </c>
      <c r="P2951" t="s">
        <v>1</v>
      </c>
      <c r="Q2951" s="164">
        <v>32882</v>
      </c>
      <c r="R2951" s="164">
        <v>33117</v>
      </c>
      <c r="S2951" s="164">
        <v>36039</v>
      </c>
      <c r="T2951" t="s">
        <v>6849</v>
      </c>
      <c r="V2951" t="s">
        <v>6850</v>
      </c>
      <c r="W2951" t="s">
        <v>6851</v>
      </c>
      <c r="X2951" t="s">
        <v>6848</v>
      </c>
      <c r="Y2951" t="s">
        <v>6850</v>
      </c>
      <c r="Z2951" t="s">
        <v>6855</v>
      </c>
      <c r="AC2951" t="s">
        <v>366</v>
      </c>
      <c r="AD2951" s="176">
        <v>1</v>
      </c>
      <c r="AE2951" s="177" t="s">
        <v>16954</v>
      </c>
    </row>
    <row r="2952" spans="1:31" x14ac:dyDescent="0.35">
      <c r="A2952" t="s">
        <v>317</v>
      </c>
      <c r="B2952">
        <v>1094</v>
      </c>
      <c r="C2952" t="s">
        <v>2371</v>
      </c>
      <c r="D2952">
        <v>52329</v>
      </c>
      <c r="E2952" t="s">
        <v>2371</v>
      </c>
      <c r="F2952" t="s">
        <v>3812</v>
      </c>
      <c r="H2952" s="174">
        <f t="shared" si="94"/>
        <v>1</v>
      </c>
      <c r="I2952">
        <v>2.1</v>
      </c>
      <c r="K2952" t="s">
        <v>404</v>
      </c>
      <c r="L2952" t="s">
        <v>753</v>
      </c>
      <c r="M2952" t="s">
        <v>398</v>
      </c>
      <c r="N2952" t="s">
        <v>2160</v>
      </c>
      <c r="O2952">
        <v>2</v>
      </c>
      <c r="P2952" t="s">
        <v>306</v>
      </c>
      <c r="Q2952" s="164">
        <v>32151</v>
      </c>
      <c r="R2952" s="164">
        <v>32387</v>
      </c>
      <c r="S2952" s="164">
        <v>38231</v>
      </c>
      <c r="T2952" t="s">
        <v>2372</v>
      </c>
      <c r="V2952" t="s">
        <v>2373</v>
      </c>
      <c r="W2952" t="s">
        <v>6856</v>
      </c>
      <c r="X2952" t="s">
        <v>6857</v>
      </c>
      <c r="Y2952" t="s">
        <v>6858</v>
      </c>
      <c r="Z2952" t="s">
        <v>6859</v>
      </c>
      <c r="AC2952" t="s">
        <v>308</v>
      </c>
      <c r="AD2952" s="176">
        <v>1</v>
      </c>
      <c r="AE2952" s="177" t="s">
        <v>16954</v>
      </c>
    </row>
    <row r="2953" spans="1:31" x14ac:dyDescent="0.35">
      <c r="A2953" t="s">
        <v>476</v>
      </c>
      <c r="B2953">
        <v>1127</v>
      </c>
      <c r="C2953" t="s">
        <v>6860</v>
      </c>
      <c r="D2953">
        <v>52329</v>
      </c>
      <c r="E2953" t="s">
        <v>2371</v>
      </c>
      <c r="F2953" t="s">
        <v>3812</v>
      </c>
      <c r="H2953" s="174">
        <f t="shared" si="94"/>
        <v>1</v>
      </c>
      <c r="I2953">
        <v>2.1</v>
      </c>
      <c r="K2953" t="s">
        <v>404</v>
      </c>
      <c r="L2953" t="s">
        <v>753</v>
      </c>
      <c r="M2953" t="s">
        <v>398</v>
      </c>
      <c r="N2953" t="s">
        <v>2160</v>
      </c>
      <c r="O2953">
        <v>2</v>
      </c>
      <c r="P2953" t="s">
        <v>306</v>
      </c>
      <c r="Q2953" s="164">
        <v>31421</v>
      </c>
      <c r="R2953" s="164">
        <v>31656</v>
      </c>
      <c r="S2953" s="164">
        <v>32387</v>
      </c>
      <c r="T2953" t="s">
        <v>2372</v>
      </c>
      <c r="V2953" t="s">
        <v>2373</v>
      </c>
      <c r="W2953" t="s">
        <v>6856</v>
      </c>
      <c r="X2953" t="s">
        <v>6857</v>
      </c>
      <c r="Y2953" t="s">
        <v>6858</v>
      </c>
      <c r="Z2953" t="s">
        <v>6861</v>
      </c>
      <c r="AC2953" t="s">
        <v>308</v>
      </c>
      <c r="AD2953" s="176">
        <v>1</v>
      </c>
      <c r="AE2953" s="177" t="s">
        <v>16954</v>
      </c>
    </row>
    <row r="2954" spans="1:31" x14ac:dyDescent="0.35">
      <c r="A2954" t="s">
        <v>432</v>
      </c>
      <c r="B2954">
        <v>1074</v>
      </c>
      <c r="C2954" t="s">
        <v>2371</v>
      </c>
      <c r="D2954">
        <v>52329</v>
      </c>
      <c r="E2954" t="s">
        <v>2371</v>
      </c>
      <c r="F2954" t="s">
        <v>3812</v>
      </c>
      <c r="H2954" s="174">
        <f t="shared" si="94"/>
        <v>1</v>
      </c>
      <c r="I2954">
        <v>2.1</v>
      </c>
      <c r="K2954" t="s">
        <v>404</v>
      </c>
      <c r="L2954" t="s">
        <v>753</v>
      </c>
      <c r="M2954" t="s">
        <v>398</v>
      </c>
      <c r="N2954" t="s">
        <v>2160</v>
      </c>
      <c r="O2954">
        <v>2</v>
      </c>
      <c r="P2954" t="s">
        <v>306</v>
      </c>
      <c r="Q2954" t="s">
        <v>2393</v>
      </c>
      <c r="R2954" s="164">
        <v>28884</v>
      </c>
      <c r="S2954" s="164">
        <v>36039</v>
      </c>
      <c r="T2954" t="s">
        <v>2372</v>
      </c>
      <c r="V2954" t="s">
        <v>2373</v>
      </c>
      <c r="W2954" t="s">
        <v>6856</v>
      </c>
      <c r="X2954" t="s">
        <v>6857</v>
      </c>
      <c r="Y2954" t="s">
        <v>6858</v>
      </c>
      <c r="Z2954" t="s">
        <v>6862</v>
      </c>
      <c r="AC2954" t="s">
        <v>308</v>
      </c>
      <c r="AD2954" s="176">
        <v>1</v>
      </c>
      <c r="AE2954" s="177" t="s">
        <v>16954</v>
      </c>
    </row>
    <row r="2955" spans="1:31" x14ac:dyDescent="0.35">
      <c r="A2955" t="s">
        <v>432</v>
      </c>
      <c r="B2955">
        <v>1101</v>
      </c>
      <c r="C2955" t="s">
        <v>6863</v>
      </c>
      <c r="D2955">
        <v>52329</v>
      </c>
      <c r="E2955" t="s">
        <v>2371</v>
      </c>
      <c r="F2955" t="s">
        <v>3812</v>
      </c>
      <c r="H2955" s="174">
        <f t="shared" si="94"/>
        <v>1</v>
      </c>
      <c r="I2955">
        <v>2.1</v>
      </c>
      <c r="K2955" t="s">
        <v>404</v>
      </c>
      <c r="L2955" t="s">
        <v>753</v>
      </c>
      <c r="M2955" t="s">
        <v>398</v>
      </c>
      <c r="N2955" t="s">
        <v>2160</v>
      </c>
      <c r="O2955">
        <v>2</v>
      </c>
      <c r="P2955" t="s">
        <v>306</v>
      </c>
      <c r="Q2955" s="164">
        <v>29955</v>
      </c>
      <c r="R2955" s="164">
        <v>30042</v>
      </c>
      <c r="S2955" s="164">
        <v>32752</v>
      </c>
      <c r="T2955" t="s">
        <v>2372</v>
      </c>
      <c r="V2955" t="s">
        <v>2373</v>
      </c>
      <c r="W2955" t="s">
        <v>6856</v>
      </c>
      <c r="X2955" t="s">
        <v>6857</v>
      </c>
      <c r="Y2955" t="s">
        <v>6858</v>
      </c>
      <c r="Z2955" t="s">
        <v>6864</v>
      </c>
      <c r="AC2955" t="s">
        <v>308</v>
      </c>
      <c r="AD2955" s="176">
        <v>1</v>
      </c>
      <c r="AE2955" s="177" t="s">
        <v>16954</v>
      </c>
    </row>
    <row r="2956" spans="1:31" x14ac:dyDescent="0.35">
      <c r="A2956" t="s">
        <v>584</v>
      </c>
      <c r="B2956">
        <v>1121</v>
      </c>
      <c r="C2956" t="s">
        <v>2371</v>
      </c>
      <c r="D2956">
        <v>52329</v>
      </c>
      <c r="E2956" t="s">
        <v>2371</v>
      </c>
      <c r="F2956" t="s">
        <v>3812</v>
      </c>
      <c r="H2956" s="174">
        <f t="shared" si="94"/>
        <v>1</v>
      </c>
      <c r="I2956">
        <v>2.1</v>
      </c>
      <c r="K2956" t="s">
        <v>404</v>
      </c>
      <c r="L2956" t="s">
        <v>753</v>
      </c>
      <c r="M2956" t="s">
        <v>398</v>
      </c>
      <c r="N2956" t="s">
        <v>2160</v>
      </c>
      <c r="O2956">
        <v>2</v>
      </c>
      <c r="P2956" t="s">
        <v>306</v>
      </c>
      <c r="Q2956" t="s">
        <v>4327</v>
      </c>
      <c r="R2956" s="164">
        <v>30284</v>
      </c>
      <c r="S2956" s="164">
        <v>42248</v>
      </c>
      <c r="T2956" t="s">
        <v>2372</v>
      </c>
      <c r="V2956" t="s">
        <v>2373</v>
      </c>
      <c r="W2956" t="s">
        <v>6856</v>
      </c>
      <c r="X2956" t="s">
        <v>6857</v>
      </c>
      <c r="Y2956" t="s">
        <v>6858</v>
      </c>
      <c r="Z2956" t="s">
        <v>6865</v>
      </c>
      <c r="AC2956" t="s">
        <v>308</v>
      </c>
      <c r="AD2956" s="176">
        <v>1</v>
      </c>
      <c r="AE2956" s="177" t="s">
        <v>16954</v>
      </c>
    </row>
    <row r="2957" spans="1:31" x14ac:dyDescent="0.35">
      <c r="A2957" t="s">
        <v>314</v>
      </c>
      <c r="B2957">
        <v>1103</v>
      </c>
      <c r="C2957" t="s">
        <v>2371</v>
      </c>
      <c r="D2957">
        <v>52329</v>
      </c>
      <c r="E2957" t="s">
        <v>2371</v>
      </c>
      <c r="F2957" t="s">
        <v>3812</v>
      </c>
      <c r="H2957" s="174">
        <f t="shared" si="94"/>
        <v>1</v>
      </c>
      <c r="I2957">
        <v>2.1</v>
      </c>
      <c r="K2957" t="s">
        <v>404</v>
      </c>
      <c r="L2957" t="s">
        <v>753</v>
      </c>
      <c r="M2957" t="s">
        <v>398</v>
      </c>
      <c r="N2957" t="s">
        <v>2160</v>
      </c>
      <c r="O2957">
        <v>2</v>
      </c>
      <c r="P2957" t="s">
        <v>306</v>
      </c>
      <c r="Q2957" t="s">
        <v>2395</v>
      </c>
      <c r="R2957" s="164">
        <v>29311</v>
      </c>
      <c r="S2957" s="164">
        <v>39189</v>
      </c>
      <c r="T2957" t="s">
        <v>2372</v>
      </c>
      <c r="V2957" t="s">
        <v>2373</v>
      </c>
      <c r="W2957" t="s">
        <v>6856</v>
      </c>
      <c r="X2957" t="s">
        <v>6857</v>
      </c>
      <c r="Y2957" t="s">
        <v>6858</v>
      </c>
      <c r="Z2957" t="s">
        <v>6866</v>
      </c>
      <c r="AC2957" t="s">
        <v>308</v>
      </c>
      <c r="AD2957" s="176">
        <v>1</v>
      </c>
      <c r="AE2957" s="177" t="s">
        <v>16954</v>
      </c>
    </row>
    <row r="2958" spans="1:31" x14ac:dyDescent="0.35">
      <c r="A2958" t="s">
        <v>314</v>
      </c>
      <c r="B2958">
        <v>1127</v>
      </c>
      <c r="C2958" t="s">
        <v>6863</v>
      </c>
      <c r="D2958">
        <v>52329</v>
      </c>
      <c r="E2958" t="s">
        <v>2371</v>
      </c>
      <c r="F2958" t="s">
        <v>3812</v>
      </c>
      <c r="H2958" s="174">
        <f t="shared" si="94"/>
        <v>1</v>
      </c>
      <c r="I2958">
        <v>2.1</v>
      </c>
      <c r="K2958" t="s">
        <v>404</v>
      </c>
      <c r="L2958" t="s">
        <v>753</v>
      </c>
      <c r="M2958" t="s">
        <v>398</v>
      </c>
      <c r="N2958" t="s">
        <v>2160</v>
      </c>
      <c r="O2958">
        <v>2</v>
      </c>
      <c r="P2958" t="s">
        <v>306</v>
      </c>
      <c r="Q2958" s="164">
        <v>30595</v>
      </c>
      <c r="R2958" s="164">
        <v>30477</v>
      </c>
      <c r="S2958" s="164">
        <v>32387</v>
      </c>
      <c r="T2958" t="s">
        <v>2372</v>
      </c>
      <c r="V2958" t="s">
        <v>2373</v>
      </c>
      <c r="W2958" t="s">
        <v>6856</v>
      </c>
      <c r="X2958" t="s">
        <v>6857</v>
      </c>
      <c r="Y2958" t="s">
        <v>6858</v>
      </c>
      <c r="Z2958" t="s">
        <v>6867</v>
      </c>
      <c r="AC2958" t="s">
        <v>308</v>
      </c>
      <c r="AD2958" s="176">
        <v>1</v>
      </c>
      <c r="AE2958" s="177" t="s">
        <v>16954</v>
      </c>
    </row>
    <row r="2959" spans="1:31" x14ac:dyDescent="0.35">
      <c r="A2959" t="s">
        <v>314</v>
      </c>
      <c r="B2959">
        <v>1136</v>
      </c>
      <c r="C2959" t="s">
        <v>6868</v>
      </c>
      <c r="D2959">
        <v>52329</v>
      </c>
      <c r="E2959" t="s">
        <v>2371</v>
      </c>
      <c r="F2959" t="s">
        <v>3812</v>
      </c>
      <c r="H2959" s="174">
        <f t="shared" si="94"/>
        <v>1</v>
      </c>
      <c r="I2959">
        <v>2.1</v>
      </c>
      <c r="K2959" t="s">
        <v>404</v>
      </c>
      <c r="L2959" t="s">
        <v>753</v>
      </c>
      <c r="M2959" t="s">
        <v>398</v>
      </c>
      <c r="N2959" t="s">
        <v>2160</v>
      </c>
      <c r="O2959">
        <v>2</v>
      </c>
      <c r="P2959" t="s">
        <v>977</v>
      </c>
      <c r="Q2959" s="164">
        <v>31056</v>
      </c>
      <c r="R2959" s="164">
        <v>31291</v>
      </c>
      <c r="S2959" s="164">
        <v>39189</v>
      </c>
      <c r="T2959" t="s">
        <v>2372</v>
      </c>
      <c r="V2959" t="s">
        <v>2373</v>
      </c>
      <c r="W2959" t="s">
        <v>6856</v>
      </c>
      <c r="X2959" t="s">
        <v>6857</v>
      </c>
      <c r="Y2959" t="s">
        <v>6858</v>
      </c>
      <c r="Z2959" t="s">
        <v>6869</v>
      </c>
      <c r="AC2959" t="s">
        <v>308</v>
      </c>
      <c r="AD2959" s="176">
        <v>1</v>
      </c>
      <c r="AE2959" s="177" t="s">
        <v>16954</v>
      </c>
    </row>
    <row r="2960" spans="1:31" x14ac:dyDescent="0.35">
      <c r="A2960" t="s">
        <v>499</v>
      </c>
      <c r="B2960">
        <v>1110</v>
      </c>
      <c r="C2960" t="s">
        <v>6870</v>
      </c>
      <c r="D2960">
        <v>52329</v>
      </c>
      <c r="E2960" t="s">
        <v>2371</v>
      </c>
      <c r="F2960" t="s">
        <v>3812</v>
      </c>
      <c r="H2960" s="174">
        <f t="shared" si="94"/>
        <v>1</v>
      </c>
      <c r="I2960">
        <v>2.1</v>
      </c>
      <c r="K2960" t="s">
        <v>404</v>
      </c>
      <c r="L2960" t="s">
        <v>753</v>
      </c>
      <c r="M2960" t="s">
        <v>398</v>
      </c>
      <c r="N2960" t="s">
        <v>2160</v>
      </c>
      <c r="O2960">
        <v>2</v>
      </c>
      <c r="P2960" t="s">
        <v>306</v>
      </c>
      <c r="Q2960" s="164">
        <v>31056</v>
      </c>
      <c r="R2960" s="164">
        <v>31291</v>
      </c>
      <c r="S2960" s="164">
        <v>32387</v>
      </c>
      <c r="T2960" t="s">
        <v>2372</v>
      </c>
      <c r="V2960" t="s">
        <v>2373</v>
      </c>
      <c r="W2960" t="s">
        <v>6856</v>
      </c>
      <c r="X2960" t="s">
        <v>6857</v>
      </c>
      <c r="Y2960" t="s">
        <v>6858</v>
      </c>
      <c r="Z2960" t="s">
        <v>6871</v>
      </c>
      <c r="AC2960" t="s">
        <v>308</v>
      </c>
      <c r="AD2960" s="176">
        <v>1</v>
      </c>
      <c r="AE2960" s="177" t="s">
        <v>16954</v>
      </c>
    </row>
    <row r="2961" spans="1:31" x14ac:dyDescent="0.35">
      <c r="A2961" t="s">
        <v>438</v>
      </c>
      <c r="B2961">
        <v>1095</v>
      </c>
      <c r="C2961" t="s">
        <v>2371</v>
      </c>
      <c r="D2961">
        <v>52329</v>
      </c>
      <c r="E2961" t="s">
        <v>2371</v>
      </c>
      <c r="F2961" t="s">
        <v>3812</v>
      </c>
      <c r="H2961" s="174">
        <f t="shared" si="94"/>
        <v>1</v>
      </c>
      <c r="I2961">
        <v>2.1</v>
      </c>
      <c r="K2961" t="s">
        <v>404</v>
      </c>
      <c r="L2961" t="s">
        <v>753</v>
      </c>
      <c r="M2961" t="s">
        <v>398</v>
      </c>
      <c r="N2961" t="s">
        <v>2160</v>
      </c>
      <c r="O2961">
        <v>2</v>
      </c>
      <c r="P2961" t="s">
        <v>306</v>
      </c>
      <c r="Q2961" s="164">
        <v>30690</v>
      </c>
      <c r="R2961" s="164">
        <v>30926</v>
      </c>
      <c r="S2961" s="164">
        <v>38231</v>
      </c>
      <c r="T2961" t="s">
        <v>2372</v>
      </c>
      <c r="V2961" t="s">
        <v>2373</v>
      </c>
      <c r="W2961" t="s">
        <v>6856</v>
      </c>
      <c r="X2961" t="s">
        <v>6857</v>
      </c>
      <c r="Y2961" t="s">
        <v>6858</v>
      </c>
      <c r="Z2961" t="s">
        <v>6872</v>
      </c>
      <c r="AC2961" t="s">
        <v>308</v>
      </c>
      <c r="AD2961" s="176">
        <v>1</v>
      </c>
      <c r="AE2961" s="177" t="s">
        <v>16954</v>
      </c>
    </row>
    <row r="2962" spans="1:31" x14ac:dyDescent="0.35">
      <c r="A2962" t="s">
        <v>305</v>
      </c>
      <c r="B2962">
        <v>1207</v>
      </c>
      <c r="C2962" t="s">
        <v>6873</v>
      </c>
      <c r="D2962">
        <v>52330</v>
      </c>
      <c r="E2962" t="s">
        <v>6874</v>
      </c>
      <c r="F2962" t="s">
        <v>3812</v>
      </c>
      <c r="H2962" s="174">
        <f t="shared" si="94"/>
        <v>1</v>
      </c>
      <c r="I2962">
        <v>2</v>
      </c>
      <c r="K2962" t="s">
        <v>404</v>
      </c>
      <c r="L2962" t="s">
        <v>753</v>
      </c>
      <c r="M2962" t="s">
        <v>398</v>
      </c>
      <c r="N2962" t="s">
        <v>2160</v>
      </c>
      <c r="O2962">
        <v>2</v>
      </c>
      <c r="P2962" t="s">
        <v>306</v>
      </c>
      <c r="Q2962" s="164">
        <v>35439</v>
      </c>
      <c r="R2962" s="164">
        <v>35674</v>
      </c>
      <c r="S2962" s="164">
        <v>42979</v>
      </c>
      <c r="T2962" t="s">
        <v>6875</v>
      </c>
      <c r="V2962" t="s">
        <v>6876</v>
      </c>
      <c r="W2962" t="s">
        <v>6877</v>
      </c>
      <c r="X2962" t="s">
        <v>6874</v>
      </c>
      <c r="Y2962" t="s">
        <v>6876</v>
      </c>
      <c r="Z2962" t="s">
        <v>6878</v>
      </c>
      <c r="AC2962" t="s">
        <v>308</v>
      </c>
      <c r="AD2962" s="176">
        <v>1</v>
      </c>
      <c r="AE2962" s="177" t="s">
        <v>16954</v>
      </c>
    </row>
    <row r="2963" spans="1:31" x14ac:dyDescent="0.35">
      <c r="A2963" t="s">
        <v>317</v>
      </c>
      <c r="B2963">
        <v>1093</v>
      </c>
      <c r="C2963" t="s">
        <v>6874</v>
      </c>
      <c r="D2963">
        <v>52330</v>
      </c>
      <c r="E2963" t="s">
        <v>6874</v>
      </c>
      <c r="F2963" t="s">
        <v>3812</v>
      </c>
      <c r="H2963" s="174">
        <f t="shared" si="94"/>
        <v>1</v>
      </c>
      <c r="I2963">
        <v>2</v>
      </c>
      <c r="K2963" t="s">
        <v>404</v>
      </c>
      <c r="L2963" t="s">
        <v>753</v>
      </c>
      <c r="M2963" t="s">
        <v>398</v>
      </c>
      <c r="N2963" t="s">
        <v>2160</v>
      </c>
      <c r="O2963">
        <v>2</v>
      </c>
      <c r="P2963" t="s">
        <v>306</v>
      </c>
      <c r="Q2963" s="164">
        <v>32151</v>
      </c>
      <c r="R2963" s="164">
        <v>32387</v>
      </c>
      <c r="S2963" s="164">
        <v>39188</v>
      </c>
      <c r="T2963" t="s">
        <v>6875</v>
      </c>
      <c r="V2963" t="s">
        <v>6876</v>
      </c>
      <c r="W2963" t="s">
        <v>6877</v>
      </c>
      <c r="X2963" t="s">
        <v>6874</v>
      </c>
      <c r="Y2963" t="s">
        <v>6876</v>
      </c>
      <c r="Z2963" t="s">
        <v>6879</v>
      </c>
      <c r="AC2963" t="s">
        <v>308</v>
      </c>
      <c r="AD2963" s="176">
        <v>1</v>
      </c>
      <c r="AE2963" s="177" t="s">
        <v>16954</v>
      </c>
    </row>
    <row r="2964" spans="1:31" x14ac:dyDescent="0.35">
      <c r="A2964" t="s">
        <v>309</v>
      </c>
      <c r="B2964">
        <v>1052</v>
      </c>
      <c r="C2964" t="s">
        <v>2371</v>
      </c>
      <c r="D2964">
        <v>52330</v>
      </c>
      <c r="E2964" t="s">
        <v>6874</v>
      </c>
      <c r="F2964" t="s">
        <v>3812</v>
      </c>
      <c r="H2964" s="174">
        <f t="shared" si="94"/>
        <v>1</v>
      </c>
      <c r="I2964">
        <v>2</v>
      </c>
      <c r="K2964" t="s">
        <v>404</v>
      </c>
      <c r="L2964" t="s">
        <v>753</v>
      </c>
      <c r="M2964" t="s">
        <v>398</v>
      </c>
      <c r="N2964" t="s">
        <v>2160</v>
      </c>
      <c r="O2964">
        <v>2</v>
      </c>
      <c r="P2964" t="s">
        <v>306</v>
      </c>
      <c r="Q2964" s="164">
        <v>29803</v>
      </c>
      <c r="R2964" s="164">
        <v>29714</v>
      </c>
      <c r="S2964" s="164">
        <v>38231</v>
      </c>
      <c r="T2964" t="s">
        <v>6875</v>
      </c>
      <c r="V2964" t="s">
        <v>6876</v>
      </c>
      <c r="W2964" t="s">
        <v>6877</v>
      </c>
      <c r="X2964" t="s">
        <v>6874</v>
      </c>
      <c r="Y2964" t="s">
        <v>6876</v>
      </c>
      <c r="Z2964" t="s">
        <v>6880</v>
      </c>
      <c r="AC2964" t="s">
        <v>308</v>
      </c>
      <c r="AD2964" s="176">
        <v>1</v>
      </c>
      <c r="AE2964" s="177" t="s">
        <v>16954</v>
      </c>
    </row>
    <row r="2965" spans="1:31" x14ac:dyDescent="0.35">
      <c r="A2965" t="s">
        <v>482</v>
      </c>
      <c r="B2965">
        <v>1140</v>
      </c>
      <c r="C2965" t="s">
        <v>6874</v>
      </c>
      <c r="D2965">
        <v>52330</v>
      </c>
      <c r="E2965" t="s">
        <v>6874</v>
      </c>
      <c r="F2965" t="s">
        <v>3812</v>
      </c>
      <c r="H2965" s="174">
        <f>AD2965</f>
        <v>1</v>
      </c>
      <c r="I2965">
        <v>2</v>
      </c>
      <c r="K2965" t="s">
        <v>404</v>
      </c>
      <c r="L2965" t="s">
        <v>753</v>
      </c>
      <c r="M2965" t="s">
        <v>398</v>
      </c>
      <c r="N2965" t="s">
        <v>2160</v>
      </c>
      <c r="O2965">
        <v>2</v>
      </c>
      <c r="P2965" t="s">
        <v>306</v>
      </c>
      <c r="Q2965" s="164">
        <v>36169</v>
      </c>
      <c r="R2965" s="164">
        <v>36404</v>
      </c>
      <c r="S2965" s="164">
        <v>40787</v>
      </c>
      <c r="T2965" t="s">
        <v>6875</v>
      </c>
      <c r="V2965" t="s">
        <v>6876</v>
      </c>
      <c r="W2965" t="s">
        <v>6877</v>
      </c>
      <c r="X2965" t="s">
        <v>6874</v>
      </c>
      <c r="Y2965" t="s">
        <v>6876</v>
      </c>
      <c r="Z2965" t="s">
        <v>6881</v>
      </c>
      <c r="AC2965" t="s">
        <v>308</v>
      </c>
      <c r="AD2965" s="176">
        <v>1</v>
      </c>
      <c r="AE2965" s="177" t="s">
        <v>16953</v>
      </c>
    </row>
    <row r="2966" spans="1:31" x14ac:dyDescent="0.35">
      <c r="A2966" t="s">
        <v>432</v>
      </c>
      <c r="B2966">
        <v>1137</v>
      </c>
      <c r="C2966" t="s">
        <v>6874</v>
      </c>
      <c r="D2966">
        <v>52330</v>
      </c>
      <c r="E2966" t="s">
        <v>6874</v>
      </c>
      <c r="F2966" t="s">
        <v>3812</v>
      </c>
      <c r="H2966" s="174">
        <f t="shared" ref="H2966:H2977" si="95">AD2966</f>
        <v>1</v>
      </c>
      <c r="I2966">
        <v>2</v>
      </c>
      <c r="K2966" t="s">
        <v>404</v>
      </c>
      <c r="L2966" t="s">
        <v>753</v>
      </c>
      <c r="M2966" t="s">
        <v>398</v>
      </c>
      <c r="N2966" t="s">
        <v>2160</v>
      </c>
      <c r="O2966">
        <v>2</v>
      </c>
      <c r="P2966" t="s">
        <v>306</v>
      </c>
      <c r="Q2966" s="164">
        <v>31786</v>
      </c>
      <c r="R2966" s="164">
        <v>32021</v>
      </c>
      <c r="S2966" s="164">
        <v>38231</v>
      </c>
      <c r="T2966" t="s">
        <v>6875</v>
      </c>
      <c r="V2966" t="s">
        <v>6876</v>
      </c>
      <c r="W2966" t="s">
        <v>6877</v>
      </c>
      <c r="X2966" t="s">
        <v>6874</v>
      </c>
      <c r="Y2966" t="s">
        <v>6876</v>
      </c>
      <c r="Z2966" t="s">
        <v>6882</v>
      </c>
      <c r="AC2966" t="s">
        <v>308</v>
      </c>
      <c r="AD2966" s="176">
        <v>1</v>
      </c>
      <c r="AE2966" s="177" t="s">
        <v>16954</v>
      </c>
    </row>
    <row r="2967" spans="1:31" x14ac:dyDescent="0.35">
      <c r="A2967" t="s">
        <v>403</v>
      </c>
      <c r="B2967">
        <v>1075</v>
      </c>
      <c r="C2967" t="s">
        <v>6874</v>
      </c>
      <c r="D2967">
        <v>52330</v>
      </c>
      <c r="E2967" t="s">
        <v>6874</v>
      </c>
      <c r="F2967" t="s">
        <v>3812</v>
      </c>
      <c r="H2967" s="174">
        <f t="shared" si="95"/>
        <v>1</v>
      </c>
      <c r="I2967">
        <v>2</v>
      </c>
      <c r="K2967" t="s">
        <v>404</v>
      </c>
      <c r="L2967" t="s">
        <v>753</v>
      </c>
      <c r="M2967" t="s">
        <v>398</v>
      </c>
      <c r="N2967" t="s">
        <v>2160</v>
      </c>
      <c r="O2967">
        <v>2</v>
      </c>
      <c r="P2967" t="s">
        <v>306</v>
      </c>
      <c r="Q2967" s="164">
        <v>33247</v>
      </c>
      <c r="R2967" s="164">
        <v>33482</v>
      </c>
      <c r="S2967" s="164">
        <v>36039</v>
      </c>
      <c r="T2967" t="s">
        <v>6875</v>
      </c>
      <c r="V2967" t="s">
        <v>6876</v>
      </c>
      <c r="W2967" t="s">
        <v>6877</v>
      </c>
      <c r="X2967" t="s">
        <v>6874</v>
      </c>
      <c r="Y2967" t="s">
        <v>6876</v>
      </c>
      <c r="Z2967" t="s">
        <v>6883</v>
      </c>
      <c r="AC2967" t="s">
        <v>308</v>
      </c>
      <c r="AD2967" s="176">
        <v>1</v>
      </c>
      <c r="AE2967" s="177" t="s">
        <v>16954</v>
      </c>
    </row>
    <row r="2968" spans="1:31" x14ac:dyDescent="0.35">
      <c r="A2968" t="s">
        <v>711</v>
      </c>
      <c r="B2968">
        <v>1073</v>
      </c>
      <c r="C2968" t="s">
        <v>6874</v>
      </c>
      <c r="D2968">
        <v>52330</v>
      </c>
      <c r="E2968" t="s">
        <v>6874</v>
      </c>
      <c r="F2968" t="s">
        <v>3812</v>
      </c>
      <c r="H2968" s="174">
        <f t="shared" si="95"/>
        <v>1</v>
      </c>
      <c r="I2968">
        <v>2</v>
      </c>
      <c r="K2968" t="s">
        <v>404</v>
      </c>
      <c r="L2968" t="s">
        <v>753</v>
      </c>
      <c r="M2968" t="s">
        <v>398</v>
      </c>
      <c r="N2968" t="s">
        <v>2160</v>
      </c>
      <c r="O2968">
        <v>2</v>
      </c>
      <c r="P2968" t="s">
        <v>306</v>
      </c>
      <c r="Q2968" t="s">
        <v>2395</v>
      </c>
      <c r="R2968" s="164">
        <v>29311</v>
      </c>
      <c r="S2968" s="164">
        <v>39188</v>
      </c>
      <c r="T2968" t="s">
        <v>6875</v>
      </c>
      <c r="V2968" t="s">
        <v>6876</v>
      </c>
      <c r="W2968" t="s">
        <v>6877</v>
      </c>
      <c r="X2968" t="s">
        <v>6874</v>
      </c>
      <c r="Y2968" t="s">
        <v>6876</v>
      </c>
      <c r="Z2968" t="s">
        <v>6884</v>
      </c>
      <c r="AC2968" t="s">
        <v>308</v>
      </c>
      <c r="AD2968" s="176">
        <v>1</v>
      </c>
      <c r="AE2968" s="177" t="s">
        <v>16954</v>
      </c>
    </row>
    <row r="2969" spans="1:31" x14ac:dyDescent="0.35">
      <c r="A2969" t="s">
        <v>566</v>
      </c>
      <c r="B2969">
        <v>1102</v>
      </c>
      <c r="C2969" t="s">
        <v>6874</v>
      </c>
      <c r="D2969">
        <v>52330</v>
      </c>
      <c r="E2969" t="s">
        <v>6874</v>
      </c>
      <c r="F2969" t="s">
        <v>3812</v>
      </c>
      <c r="H2969" s="174">
        <f t="shared" si="95"/>
        <v>1</v>
      </c>
      <c r="I2969">
        <v>2</v>
      </c>
      <c r="K2969" t="s">
        <v>404</v>
      </c>
      <c r="L2969" t="s">
        <v>753</v>
      </c>
      <c r="M2969" t="s">
        <v>398</v>
      </c>
      <c r="N2969" t="s">
        <v>2160</v>
      </c>
      <c r="O2969">
        <v>2</v>
      </c>
      <c r="P2969" t="s">
        <v>306</v>
      </c>
      <c r="Q2969" s="164">
        <v>31056</v>
      </c>
      <c r="R2969" s="164">
        <v>31291</v>
      </c>
      <c r="S2969" s="164">
        <v>38231</v>
      </c>
      <c r="T2969" t="s">
        <v>6875</v>
      </c>
      <c r="V2969" t="s">
        <v>6876</v>
      </c>
      <c r="W2969" t="s">
        <v>6877</v>
      </c>
      <c r="X2969" t="s">
        <v>6874</v>
      </c>
      <c r="Y2969" t="s">
        <v>6876</v>
      </c>
      <c r="Z2969" t="s">
        <v>6885</v>
      </c>
      <c r="AC2969" t="s">
        <v>308</v>
      </c>
      <c r="AD2969" s="176">
        <v>1</v>
      </c>
      <c r="AE2969" s="177" t="s">
        <v>16954</v>
      </c>
    </row>
    <row r="2970" spans="1:31" x14ac:dyDescent="0.35">
      <c r="A2970" t="s">
        <v>584</v>
      </c>
      <c r="B2970">
        <v>1254</v>
      </c>
      <c r="C2970" t="s">
        <v>6886</v>
      </c>
      <c r="D2970">
        <v>52400</v>
      </c>
      <c r="E2970" t="s">
        <v>6886</v>
      </c>
      <c r="F2970" t="s">
        <v>3812</v>
      </c>
      <c r="H2970" s="174">
        <f t="shared" si="95"/>
        <v>1</v>
      </c>
      <c r="I2970">
        <v>1.9</v>
      </c>
      <c r="K2970" t="s">
        <v>404</v>
      </c>
      <c r="L2970" t="s">
        <v>753</v>
      </c>
      <c r="M2970" t="s">
        <v>398</v>
      </c>
      <c r="N2970" t="s">
        <v>399</v>
      </c>
      <c r="O2970">
        <v>2</v>
      </c>
      <c r="P2970" t="s">
        <v>306</v>
      </c>
      <c r="Q2970" s="164">
        <v>36534</v>
      </c>
      <c r="R2970" s="164">
        <v>36770</v>
      </c>
      <c r="S2970" s="164">
        <v>41883</v>
      </c>
      <c r="T2970" t="s">
        <v>2403</v>
      </c>
      <c r="V2970" t="s">
        <v>6887</v>
      </c>
      <c r="W2970" t="s">
        <v>6888</v>
      </c>
      <c r="X2970" t="s">
        <v>6886</v>
      </c>
      <c r="Y2970" t="s">
        <v>6887</v>
      </c>
      <c r="Z2970" t="s">
        <v>6889</v>
      </c>
      <c r="AC2970" t="s">
        <v>308</v>
      </c>
      <c r="AD2970" s="176">
        <v>1</v>
      </c>
      <c r="AE2970" s="177" t="s">
        <v>16954</v>
      </c>
    </row>
    <row r="2971" spans="1:31" x14ac:dyDescent="0.35">
      <c r="A2971" t="s">
        <v>454</v>
      </c>
      <c r="B2971">
        <v>1249</v>
      </c>
      <c r="C2971" t="s">
        <v>6890</v>
      </c>
      <c r="D2971">
        <v>52402</v>
      </c>
      <c r="E2971" t="s">
        <v>6890</v>
      </c>
      <c r="F2971" t="s">
        <v>3812</v>
      </c>
      <c r="H2971" s="174">
        <f t="shared" si="95"/>
        <v>1</v>
      </c>
      <c r="I2971">
        <v>1.9</v>
      </c>
      <c r="K2971" t="s">
        <v>404</v>
      </c>
      <c r="L2971" t="s">
        <v>753</v>
      </c>
      <c r="M2971" t="s">
        <v>398</v>
      </c>
      <c r="N2971" t="s">
        <v>2160</v>
      </c>
      <c r="O2971">
        <v>2</v>
      </c>
      <c r="P2971" t="s">
        <v>306</v>
      </c>
      <c r="Q2971" s="164">
        <v>31786</v>
      </c>
      <c r="R2971" s="164">
        <v>32021</v>
      </c>
      <c r="S2971" s="164">
        <v>34943</v>
      </c>
      <c r="T2971" t="s">
        <v>2421</v>
      </c>
      <c r="V2971" t="s">
        <v>6891</v>
      </c>
      <c r="W2971" t="s">
        <v>6892</v>
      </c>
      <c r="X2971" t="s">
        <v>6890</v>
      </c>
      <c r="Y2971" t="s">
        <v>6891</v>
      </c>
      <c r="Z2971" t="s">
        <v>6893</v>
      </c>
      <c r="AC2971" t="s">
        <v>308</v>
      </c>
      <c r="AD2971" s="176">
        <v>1</v>
      </c>
      <c r="AE2971" s="177" t="s">
        <v>16954</v>
      </c>
    </row>
    <row r="2972" spans="1:31" x14ac:dyDescent="0.35">
      <c r="A2972" t="s">
        <v>454</v>
      </c>
      <c r="B2972">
        <v>1250</v>
      </c>
      <c r="C2972" t="s">
        <v>6890</v>
      </c>
      <c r="D2972">
        <v>52402</v>
      </c>
      <c r="E2972" t="s">
        <v>6890</v>
      </c>
      <c r="F2972" t="s">
        <v>3812</v>
      </c>
      <c r="H2972" s="174">
        <f t="shared" si="95"/>
        <v>1</v>
      </c>
      <c r="I2972">
        <v>1.9</v>
      </c>
      <c r="K2972" t="s">
        <v>404</v>
      </c>
      <c r="L2972" t="s">
        <v>753</v>
      </c>
      <c r="M2972" t="s">
        <v>398</v>
      </c>
      <c r="N2972" t="s">
        <v>2160</v>
      </c>
      <c r="O2972">
        <v>2</v>
      </c>
      <c r="P2972" t="s">
        <v>1</v>
      </c>
      <c r="Q2972" s="164">
        <v>31786</v>
      </c>
      <c r="R2972" s="164">
        <v>32021</v>
      </c>
      <c r="S2972" s="164">
        <v>33117</v>
      </c>
      <c r="T2972" t="s">
        <v>2421</v>
      </c>
      <c r="V2972" t="s">
        <v>6891</v>
      </c>
      <c r="W2972" t="s">
        <v>6892</v>
      </c>
      <c r="X2972" t="s">
        <v>6890</v>
      </c>
      <c r="Y2972" t="s">
        <v>6891</v>
      </c>
      <c r="Z2972" t="s">
        <v>6894</v>
      </c>
      <c r="AC2972" t="s">
        <v>308</v>
      </c>
      <c r="AD2972" s="176">
        <v>1</v>
      </c>
      <c r="AE2972" s="177" t="s">
        <v>16954</v>
      </c>
    </row>
    <row r="2973" spans="1:31" x14ac:dyDescent="0.35">
      <c r="A2973" t="s">
        <v>305</v>
      </c>
      <c r="B2973">
        <v>1189</v>
      </c>
      <c r="C2973" t="s">
        <v>6890</v>
      </c>
      <c r="D2973">
        <v>52402</v>
      </c>
      <c r="E2973" t="s">
        <v>6890</v>
      </c>
      <c r="F2973" t="s">
        <v>3812</v>
      </c>
      <c r="H2973" s="174">
        <f t="shared" si="95"/>
        <v>1</v>
      </c>
      <c r="I2973">
        <v>1.9</v>
      </c>
      <c r="K2973" t="s">
        <v>404</v>
      </c>
      <c r="L2973" t="s">
        <v>753</v>
      </c>
      <c r="M2973" t="s">
        <v>398</v>
      </c>
      <c r="N2973" t="s">
        <v>2160</v>
      </c>
      <c r="O2973">
        <v>2</v>
      </c>
      <c r="P2973" t="s">
        <v>306</v>
      </c>
      <c r="Q2973" s="164">
        <v>34343</v>
      </c>
      <c r="R2973" s="164">
        <v>34578</v>
      </c>
      <c r="S2973" s="164">
        <v>35309</v>
      </c>
      <c r="T2973" t="s">
        <v>2421</v>
      </c>
      <c r="V2973" t="s">
        <v>6891</v>
      </c>
      <c r="W2973" t="s">
        <v>6892</v>
      </c>
      <c r="X2973" t="s">
        <v>6890</v>
      </c>
      <c r="Y2973" t="s">
        <v>6891</v>
      </c>
      <c r="Z2973" t="s">
        <v>6895</v>
      </c>
      <c r="AC2973" t="s">
        <v>308</v>
      </c>
      <c r="AD2973" s="176">
        <v>1</v>
      </c>
      <c r="AE2973" s="177" t="s">
        <v>16954</v>
      </c>
    </row>
    <row r="2974" spans="1:31" x14ac:dyDescent="0.35">
      <c r="A2974" t="s">
        <v>432</v>
      </c>
      <c r="B2974">
        <v>1129</v>
      </c>
      <c r="C2974" t="s">
        <v>6890</v>
      </c>
      <c r="D2974">
        <v>52402</v>
      </c>
      <c r="E2974" t="s">
        <v>6890</v>
      </c>
      <c r="F2974" t="s">
        <v>3812</v>
      </c>
      <c r="H2974" s="174">
        <f t="shared" si="95"/>
        <v>1</v>
      </c>
      <c r="I2974">
        <v>1.9</v>
      </c>
      <c r="K2974" t="s">
        <v>404</v>
      </c>
      <c r="L2974" t="s">
        <v>753</v>
      </c>
      <c r="M2974" t="s">
        <v>398</v>
      </c>
      <c r="N2974" t="s">
        <v>2160</v>
      </c>
      <c r="O2974">
        <v>2</v>
      </c>
      <c r="P2974" t="s">
        <v>306</v>
      </c>
      <c r="Q2974" s="164">
        <v>31421</v>
      </c>
      <c r="R2974" s="164">
        <v>31656</v>
      </c>
      <c r="S2974" s="164">
        <v>38231</v>
      </c>
      <c r="T2974" t="s">
        <v>2421</v>
      </c>
      <c r="V2974" t="s">
        <v>6891</v>
      </c>
      <c r="W2974" t="s">
        <v>6892</v>
      </c>
      <c r="X2974" t="s">
        <v>6890</v>
      </c>
      <c r="Y2974" t="s">
        <v>6891</v>
      </c>
      <c r="Z2974" t="s">
        <v>6896</v>
      </c>
      <c r="AC2974" t="s">
        <v>308</v>
      </c>
      <c r="AD2974" s="176">
        <v>1</v>
      </c>
      <c r="AE2974" s="177" t="s">
        <v>16954</v>
      </c>
    </row>
    <row r="2975" spans="1:31" x14ac:dyDescent="0.35">
      <c r="A2975" t="s">
        <v>447</v>
      </c>
      <c r="B2975">
        <v>1106</v>
      </c>
      <c r="C2975" t="s">
        <v>6897</v>
      </c>
      <c r="D2975">
        <v>52402</v>
      </c>
      <c r="E2975" t="s">
        <v>6890</v>
      </c>
      <c r="F2975" t="s">
        <v>3812</v>
      </c>
      <c r="H2975" s="174">
        <f t="shared" si="95"/>
        <v>1</v>
      </c>
      <c r="I2975">
        <v>1.9</v>
      </c>
      <c r="K2975" t="s">
        <v>404</v>
      </c>
      <c r="L2975" t="s">
        <v>753</v>
      </c>
      <c r="M2975" t="s">
        <v>398</v>
      </c>
      <c r="N2975" t="s">
        <v>2160</v>
      </c>
      <c r="O2975">
        <v>2</v>
      </c>
      <c r="P2975" t="s">
        <v>306</v>
      </c>
      <c r="Q2975" s="164">
        <v>32874</v>
      </c>
      <c r="R2975" s="164">
        <v>32874</v>
      </c>
      <c r="S2975" s="164">
        <v>42614</v>
      </c>
      <c r="T2975" t="s">
        <v>2421</v>
      </c>
      <c r="V2975" t="s">
        <v>6891</v>
      </c>
      <c r="W2975" t="s">
        <v>6892</v>
      </c>
      <c r="X2975" t="s">
        <v>6890</v>
      </c>
      <c r="Y2975" t="s">
        <v>6891</v>
      </c>
      <c r="Z2975" t="s">
        <v>6898</v>
      </c>
      <c r="AC2975" t="s">
        <v>308</v>
      </c>
      <c r="AD2975" s="176">
        <v>1</v>
      </c>
      <c r="AE2975" s="177" t="s">
        <v>16954</v>
      </c>
    </row>
    <row r="2976" spans="1:31" x14ac:dyDescent="0.35">
      <c r="A2976" t="s">
        <v>314</v>
      </c>
      <c r="B2976">
        <v>1150</v>
      </c>
      <c r="C2976" t="s">
        <v>6890</v>
      </c>
      <c r="D2976">
        <v>52402</v>
      </c>
      <c r="E2976" t="s">
        <v>6890</v>
      </c>
      <c r="F2976" t="s">
        <v>3812</v>
      </c>
      <c r="H2976" s="174">
        <f t="shared" si="95"/>
        <v>1</v>
      </c>
      <c r="I2976">
        <v>1.9</v>
      </c>
      <c r="K2976" t="s">
        <v>404</v>
      </c>
      <c r="L2976" t="s">
        <v>753</v>
      </c>
      <c r="M2976" t="s">
        <v>398</v>
      </c>
      <c r="N2976" t="s">
        <v>2160</v>
      </c>
      <c r="O2976">
        <v>2</v>
      </c>
      <c r="P2976" t="s">
        <v>306</v>
      </c>
      <c r="Q2976" s="164">
        <v>31786</v>
      </c>
      <c r="R2976" s="164">
        <v>32021</v>
      </c>
      <c r="S2976" s="164">
        <v>39189</v>
      </c>
      <c r="T2976" t="s">
        <v>2421</v>
      </c>
      <c r="V2976" t="s">
        <v>6891</v>
      </c>
      <c r="W2976" t="s">
        <v>6892</v>
      </c>
      <c r="X2976" t="s">
        <v>6890</v>
      </c>
      <c r="Y2976" t="s">
        <v>6891</v>
      </c>
      <c r="Z2976" t="s">
        <v>6899</v>
      </c>
      <c r="AC2976" t="s">
        <v>308</v>
      </c>
      <c r="AD2976" s="176">
        <v>1</v>
      </c>
      <c r="AE2976" s="177" t="s">
        <v>16954</v>
      </c>
    </row>
    <row r="2977" spans="1:31" x14ac:dyDescent="0.35">
      <c r="A2977" t="s">
        <v>711</v>
      </c>
      <c r="B2977">
        <v>1116</v>
      </c>
      <c r="C2977" t="s">
        <v>6890</v>
      </c>
      <c r="D2977">
        <v>52402</v>
      </c>
      <c r="E2977" t="s">
        <v>6890</v>
      </c>
      <c r="F2977" t="s">
        <v>3812</v>
      </c>
      <c r="H2977" s="174">
        <f t="shared" si="95"/>
        <v>1</v>
      </c>
      <c r="I2977">
        <v>1.9</v>
      </c>
      <c r="K2977" t="s">
        <v>404</v>
      </c>
      <c r="L2977" t="s">
        <v>753</v>
      </c>
      <c r="M2977" t="s">
        <v>398</v>
      </c>
      <c r="N2977" t="s">
        <v>2160</v>
      </c>
      <c r="O2977">
        <v>2</v>
      </c>
      <c r="P2977" t="s">
        <v>306</v>
      </c>
      <c r="Q2977" s="164">
        <v>31421</v>
      </c>
      <c r="R2977" s="164">
        <v>31656</v>
      </c>
      <c r="S2977" s="164">
        <v>39188</v>
      </c>
      <c r="T2977" t="s">
        <v>2421</v>
      </c>
      <c r="V2977" t="s">
        <v>6891</v>
      </c>
      <c r="W2977" t="s">
        <v>6892</v>
      </c>
      <c r="X2977" t="s">
        <v>6890</v>
      </c>
      <c r="Y2977" t="s">
        <v>6891</v>
      </c>
      <c r="Z2977" t="s">
        <v>6900</v>
      </c>
      <c r="AC2977" t="s">
        <v>308</v>
      </c>
      <c r="AD2977" s="176">
        <v>1</v>
      </c>
      <c r="AE2977" s="177" t="s">
        <v>16954</v>
      </c>
    </row>
    <row r="2978" spans="1:31" x14ac:dyDescent="0.35">
      <c r="A2978" t="s">
        <v>314</v>
      </c>
      <c r="B2978">
        <v>1174</v>
      </c>
      <c r="C2978" t="s">
        <v>6901</v>
      </c>
      <c r="D2978">
        <v>52610</v>
      </c>
      <c r="E2978" t="s">
        <v>6902</v>
      </c>
      <c r="F2978" t="s">
        <v>3812</v>
      </c>
      <c r="H2978">
        <v>1.1000000000000001</v>
      </c>
      <c r="I2978">
        <v>1.6</v>
      </c>
      <c r="K2978" t="s">
        <v>296</v>
      </c>
      <c r="L2978" t="s">
        <v>753</v>
      </c>
      <c r="M2978" t="s">
        <v>398</v>
      </c>
      <c r="N2978" t="s">
        <v>368</v>
      </c>
      <c r="O2978">
        <v>2</v>
      </c>
      <c r="P2978" t="s">
        <v>306</v>
      </c>
      <c r="Q2978" s="164">
        <v>33247</v>
      </c>
      <c r="R2978" s="164">
        <v>33482</v>
      </c>
      <c r="T2978" t="s">
        <v>6903</v>
      </c>
      <c r="V2978" t="s">
        <v>6904</v>
      </c>
      <c r="W2978" t="s">
        <v>6905</v>
      </c>
      <c r="X2978" t="s">
        <v>6902</v>
      </c>
      <c r="Y2978" t="s">
        <v>6904</v>
      </c>
      <c r="Z2978" t="s">
        <v>6906</v>
      </c>
      <c r="AA2978" t="s">
        <v>1</v>
      </c>
      <c r="AC2978" t="s">
        <v>308</v>
      </c>
      <c r="AD2978" s="176">
        <v>1.1000000000000001</v>
      </c>
    </row>
    <row r="2979" spans="1:31" x14ac:dyDescent="0.35">
      <c r="A2979" t="s">
        <v>454</v>
      </c>
      <c r="B2979">
        <v>1069</v>
      </c>
      <c r="C2979" t="s">
        <v>6907</v>
      </c>
      <c r="D2979">
        <v>52611</v>
      </c>
      <c r="E2979" t="s">
        <v>6907</v>
      </c>
      <c r="F2979" t="s">
        <v>3812</v>
      </c>
      <c r="H2979">
        <v>1</v>
      </c>
      <c r="I2979">
        <v>1.8</v>
      </c>
      <c r="K2979" t="s">
        <v>296</v>
      </c>
      <c r="L2979" t="s">
        <v>753</v>
      </c>
      <c r="M2979" t="s">
        <v>398</v>
      </c>
      <c r="N2979" t="s">
        <v>368</v>
      </c>
      <c r="O2979">
        <v>2</v>
      </c>
      <c r="P2979" t="s">
        <v>306</v>
      </c>
      <c r="Q2979" s="164">
        <v>40363</v>
      </c>
      <c r="R2979" s="164">
        <v>40275</v>
      </c>
      <c r="T2979" t="s">
        <v>370</v>
      </c>
      <c r="V2979" t="s">
        <v>6908</v>
      </c>
      <c r="W2979" t="s">
        <v>6909</v>
      </c>
      <c r="X2979" t="s">
        <v>6907</v>
      </c>
      <c r="Y2979" t="s">
        <v>6908</v>
      </c>
      <c r="Z2979" t="s">
        <v>6910</v>
      </c>
      <c r="AC2979" t="s">
        <v>308</v>
      </c>
      <c r="AD2979" s="176">
        <v>1</v>
      </c>
    </row>
    <row r="2980" spans="1:31" x14ac:dyDescent="0.35">
      <c r="A2980" t="s">
        <v>454</v>
      </c>
      <c r="B2980">
        <v>1141</v>
      </c>
      <c r="C2980" t="s">
        <v>6911</v>
      </c>
      <c r="D2980">
        <v>52611</v>
      </c>
      <c r="E2980" t="s">
        <v>6907</v>
      </c>
      <c r="F2980" t="s">
        <v>3812</v>
      </c>
      <c r="H2980">
        <v>1</v>
      </c>
      <c r="I2980">
        <v>1.8</v>
      </c>
      <c r="K2980" t="s">
        <v>295</v>
      </c>
      <c r="L2980" t="s">
        <v>410</v>
      </c>
      <c r="M2980" t="s">
        <v>398</v>
      </c>
      <c r="N2980" t="s">
        <v>368</v>
      </c>
      <c r="O2980">
        <v>2</v>
      </c>
      <c r="P2980" t="s">
        <v>1</v>
      </c>
      <c r="Q2980" s="164">
        <v>32882</v>
      </c>
      <c r="R2980" s="164">
        <v>33117</v>
      </c>
      <c r="S2980" s="164">
        <v>33117</v>
      </c>
      <c r="T2980" t="s">
        <v>370</v>
      </c>
      <c r="V2980" t="s">
        <v>6908</v>
      </c>
      <c r="W2980" t="s">
        <v>6909</v>
      </c>
      <c r="X2980" t="s">
        <v>6907</v>
      </c>
      <c r="Y2980" t="s">
        <v>6908</v>
      </c>
      <c r="Z2980" t="s">
        <v>6912</v>
      </c>
      <c r="AC2980" t="s">
        <v>308</v>
      </c>
      <c r="AD2980" s="176">
        <v>1</v>
      </c>
    </row>
    <row r="2981" spans="1:31" x14ac:dyDescent="0.35">
      <c r="A2981" t="s">
        <v>291</v>
      </c>
      <c r="B2981">
        <v>1096</v>
      </c>
      <c r="C2981" t="s">
        <v>6908</v>
      </c>
      <c r="D2981">
        <v>52611</v>
      </c>
      <c r="E2981" t="s">
        <v>6907</v>
      </c>
      <c r="F2981" t="s">
        <v>3812</v>
      </c>
      <c r="H2981">
        <v>1</v>
      </c>
      <c r="I2981">
        <v>1.8</v>
      </c>
      <c r="K2981" t="s">
        <v>296</v>
      </c>
      <c r="L2981" t="s">
        <v>753</v>
      </c>
      <c r="M2981" t="s">
        <v>398</v>
      </c>
      <c r="N2981" t="s">
        <v>368</v>
      </c>
      <c r="O2981">
        <v>2</v>
      </c>
      <c r="P2981" t="s">
        <v>1</v>
      </c>
      <c r="Q2981" s="164">
        <v>36165</v>
      </c>
      <c r="R2981" s="164">
        <v>36281</v>
      </c>
      <c r="T2981" t="s">
        <v>370</v>
      </c>
      <c r="V2981" t="s">
        <v>6908</v>
      </c>
      <c r="W2981" t="s">
        <v>6909</v>
      </c>
      <c r="X2981" t="s">
        <v>6907</v>
      </c>
      <c r="Y2981" t="s">
        <v>6908</v>
      </c>
      <c r="Z2981" t="s">
        <v>6913</v>
      </c>
      <c r="AC2981" t="s">
        <v>304</v>
      </c>
      <c r="AD2981" s="176">
        <v>1</v>
      </c>
    </row>
    <row r="2982" spans="1:31" x14ac:dyDescent="0.35">
      <c r="A2982" t="s">
        <v>305</v>
      </c>
      <c r="B2982">
        <v>1029</v>
      </c>
      <c r="C2982" t="s">
        <v>6907</v>
      </c>
      <c r="D2982">
        <v>52611</v>
      </c>
      <c r="E2982" t="s">
        <v>6907</v>
      </c>
      <c r="F2982" t="s">
        <v>3812</v>
      </c>
      <c r="H2982">
        <v>1</v>
      </c>
      <c r="I2982">
        <v>1.8</v>
      </c>
      <c r="K2982" t="s">
        <v>404</v>
      </c>
      <c r="L2982" t="s">
        <v>753</v>
      </c>
      <c r="M2982" t="s">
        <v>398</v>
      </c>
      <c r="N2982" t="s">
        <v>368</v>
      </c>
      <c r="O2982">
        <v>2</v>
      </c>
      <c r="P2982" t="s">
        <v>306</v>
      </c>
      <c r="Q2982" t="s">
        <v>1154</v>
      </c>
      <c r="R2982" s="164">
        <v>39189</v>
      </c>
      <c r="S2982" s="164">
        <v>39189</v>
      </c>
      <c r="T2982" t="s">
        <v>370</v>
      </c>
      <c r="V2982" t="s">
        <v>6908</v>
      </c>
      <c r="W2982" t="s">
        <v>6909</v>
      </c>
      <c r="X2982" t="s">
        <v>6907</v>
      </c>
      <c r="Y2982" t="s">
        <v>6908</v>
      </c>
      <c r="Z2982" t="s">
        <v>6914</v>
      </c>
      <c r="AC2982" t="s">
        <v>308</v>
      </c>
      <c r="AD2982" s="176">
        <v>1</v>
      </c>
    </row>
    <row r="2983" spans="1:31" x14ac:dyDescent="0.35">
      <c r="A2983" t="s">
        <v>317</v>
      </c>
      <c r="B2983">
        <v>1042</v>
      </c>
      <c r="C2983" t="s">
        <v>6907</v>
      </c>
      <c r="D2983">
        <v>52611</v>
      </c>
      <c r="E2983" t="s">
        <v>6907</v>
      </c>
      <c r="F2983" t="s">
        <v>3812</v>
      </c>
      <c r="H2983">
        <v>1</v>
      </c>
      <c r="I2983">
        <v>1.8</v>
      </c>
      <c r="K2983" t="s">
        <v>296</v>
      </c>
      <c r="L2983" t="s">
        <v>753</v>
      </c>
      <c r="M2983" t="s">
        <v>398</v>
      </c>
      <c r="N2983" t="s">
        <v>368</v>
      </c>
      <c r="O2983">
        <v>2</v>
      </c>
      <c r="P2983" t="s">
        <v>306</v>
      </c>
      <c r="Q2983" s="164">
        <v>29803</v>
      </c>
      <c r="R2983" s="164">
        <v>29714</v>
      </c>
      <c r="T2983" t="s">
        <v>370</v>
      </c>
      <c r="V2983" t="s">
        <v>6908</v>
      </c>
      <c r="W2983" t="s">
        <v>6909</v>
      </c>
      <c r="X2983" t="s">
        <v>6907</v>
      </c>
      <c r="Y2983" t="s">
        <v>6908</v>
      </c>
      <c r="Z2983" t="s">
        <v>6915</v>
      </c>
      <c r="AC2983" t="s">
        <v>308</v>
      </c>
      <c r="AD2983" s="176">
        <v>1</v>
      </c>
    </row>
    <row r="2984" spans="1:31" x14ac:dyDescent="0.35">
      <c r="A2984" t="s">
        <v>408</v>
      </c>
      <c r="B2984">
        <v>1018</v>
      </c>
      <c r="C2984" t="s">
        <v>6907</v>
      </c>
      <c r="D2984">
        <v>52611</v>
      </c>
      <c r="E2984" t="s">
        <v>6907</v>
      </c>
      <c r="F2984" t="s">
        <v>3812</v>
      </c>
      <c r="H2984">
        <v>1</v>
      </c>
      <c r="I2984">
        <v>1.8</v>
      </c>
      <c r="K2984" t="s">
        <v>296</v>
      </c>
      <c r="L2984" t="s">
        <v>410</v>
      </c>
      <c r="M2984" t="s">
        <v>398</v>
      </c>
      <c r="N2984" t="s">
        <v>368</v>
      </c>
      <c r="O2984">
        <v>2</v>
      </c>
      <c r="P2984" t="s">
        <v>306</v>
      </c>
      <c r="Q2984" t="s">
        <v>6916</v>
      </c>
      <c r="R2984" s="164">
        <v>36782</v>
      </c>
      <c r="T2984" t="s">
        <v>370</v>
      </c>
      <c r="V2984" t="s">
        <v>6908</v>
      </c>
      <c r="W2984" t="s">
        <v>6909</v>
      </c>
      <c r="X2984" t="s">
        <v>6907</v>
      </c>
      <c r="Y2984" t="s">
        <v>6908</v>
      </c>
      <c r="Z2984" t="s">
        <v>6917</v>
      </c>
      <c r="AC2984" t="s">
        <v>308</v>
      </c>
      <c r="AD2984" s="176">
        <v>1</v>
      </c>
    </row>
    <row r="2985" spans="1:31" x14ac:dyDescent="0.35">
      <c r="A2985" t="s">
        <v>309</v>
      </c>
      <c r="B2985">
        <v>1277</v>
      </c>
      <c r="C2985" t="s">
        <v>6907</v>
      </c>
      <c r="D2985">
        <v>52611</v>
      </c>
      <c r="E2985" t="s">
        <v>6907</v>
      </c>
      <c r="F2985" t="s">
        <v>3812</v>
      </c>
      <c r="G2985" s="163">
        <v>2722.58</v>
      </c>
      <c r="H2985">
        <v>1</v>
      </c>
      <c r="I2985">
        <v>1.8</v>
      </c>
      <c r="J2985" t="s">
        <v>1</v>
      </c>
      <c r="K2985" t="s">
        <v>296</v>
      </c>
      <c r="L2985" t="s">
        <v>753</v>
      </c>
      <c r="M2985" t="s">
        <v>398</v>
      </c>
      <c r="N2985" t="s">
        <v>368</v>
      </c>
      <c r="O2985">
        <v>2</v>
      </c>
      <c r="P2985" t="s">
        <v>306</v>
      </c>
      <c r="Q2985" s="164">
        <v>45175</v>
      </c>
      <c r="R2985" s="164">
        <v>45536</v>
      </c>
      <c r="T2985" t="s">
        <v>370</v>
      </c>
      <c r="V2985" t="s">
        <v>6908</v>
      </c>
      <c r="W2985" t="s">
        <v>6909</v>
      </c>
      <c r="X2985" t="s">
        <v>6907</v>
      </c>
      <c r="Y2985" t="s">
        <v>6908</v>
      </c>
      <c r="Z2985" t="s">
        <v>6918</v>
      </c>
      <c r="AA2985" t="s">
        <v>1</v>
      </c>
      <c r="AB2985" s="164">
        <v>45148</v>
      </c>
      <c r="AC2985" t="s">
        <v>308</v>
      </c>
      <c r="AD2985" s="176">
        <v>1</v>
      </c>
    </row>
    <row r="2986" spans="1:31" x14ac:dyDescent="0.35">
      <c r="A2986" t="s">
        <v>476</v>
      </c>
      <c r="B2986">
        <v>1049</v>
      </c>
      <c r="C2986" t="s">
        <v>6907</v>
      </c>
      <c r="D2986">
        <v>52611</v>
      </c>
      <c r="E2986" t="s">
        <v>6907</v>
      </c>
      <c r="F2986" t="s">
        <v>3812</v>
      </c>
      <c r="H2986">
        <v>1</v>
      </c>
      <c r="I2986">
        <v>1.8</v>
      </c>
      <c r="K2986" t="s">
        <v>296</v>
      </c>
      <c r="L2986" t="s">
        <v>410</v>
      </c>
      <c r="M2986" t="s">
        <v>398</v>
      </c>
      <c r="N2986" t="s">
        <v>368</v>
      </c>
      <c r="O2986">
        <v>2</v>
      </c>
      <c r="P2986" t="s">
        <v>306</v>
      </c>
      <c r="Q2986" t="s">
        <v>6916</v>
      </c>
      <c r="R2986" s="164">
        <v>36782</v>
      </c>
      <c r="T2986" t="s">
        <v>370</v>
      </c>
      <c r="V2986" t="s">
        <v>6908</v>
      </c>
      <c r="W2986" t="s">
        <v>6909</v>
      </c>
      <c r="X2986" t="s">
        <v>6907</v>
      </c>
      <c r="Y2986" t="s">
        <v>6908</v>
      </c>
      <c r="Z2986" t="s">
        <v>6919</v>
      </c>
      <c r="AC2986" t="s">
        <v>308</v>
      </c>
      <c r="AD2986" s="176">
        <v>1</v>
      </c>
    </row>
    <row r="2987" spans="1:31" x14ac:dyDescent="0.35">
      <c r="A2987" t="s">
        <v>482</v>
      </c>
      <c r="B2987">
        <v>1208</v>
      </c>
      <c r="C2987" t="s">
        <v>6907</v>
      </c>
      <c r="D2987">
        <v>52611</v>
      </c>
      <c r="E2987" t="s">
        <v>6907</v>
      </c>
      <c r="F2987" t="s">
        <v>3812</v>
      </c>
      <c r="H2987">
        <v>1</v>
      </c>
      <c r="I2987">
        <v>1.8</v>
      </c>
      <c r="K2987" t="s">
        <v>296</v>
      </c>
      <c r="L2987" t="s">
        <v>753</v>
      </c>
      <c r="M2987" t="s">
        <v>398</v>
      </c>
      <c r="N2987" t="s">
        <v>368</v>
      </c>
      <c r="O2987">
        <v>2</v>
      </c>
      <c r="P2987" t="s">
        <v>306</v>
      </c>
      <c r="Q2987" t="s">
        <v>6920</v>
      </c>
      <c r="R2987" s="164">
        <v>40057</v>
      </c>
      <c r="T2987" t="s">
        <v>370</v>
      </c>
      <c r="V2987" t="s">
        <v>6908</v>
      </c>
      <c r="W2987" t="s">
        <v>6909</v>
      </c>
      <c r="X2987" t="s">
        <v>6907</v>
      </c>
      <c r="Y2987" t="s">
        <v>6908</v>
      </c>
      <c r="Z2987" t="s">
        <v>6921</v>
      </c>
      <c r="AC2987" t="s">
        <v>308</v>
      </c>
      <c r="AD2987" s="176">
        <v>1</v>
      </c>
    </row>
    <row r="2988" spans="1:31" x14ac:dyDescent="0.35">
      <c r="A2988" t="s">
        <v>584</v>
      </c>
      <c r="B2988">
        <v>1172</v>
      </c>
      <c r="C2988" t="s">
        <v>6907</v>
      </c>
      <c r="D2988">
        <v>52611</v>
      </c>
      <c r="E2988" t="s">
        <v>6907</v>
      </c>
      <c r="F2988" t="s">
        <v>3812</v>
      </c>
      <c r="H2988">
        <v>1</v>
      </c>
      <c r="I2988">
        <v>1.8</v>
      </c>
      <c r="K2988" t="s">
        <v>296</v>
      </c>
      <c r="L2988" t="s">
        <v>753</v>
      </c>
      <c r="M2988" t="s">
        <v>398</v>
      </c>
      <c r="N2988" t="s">
        <v>368</v>
      </c>
      <c r="O2988">
        <v>2</v>
      </c>
      <c r="P2988" t="s">
        <v>306</v>
      </c>
      <c r="Q2988" s="164">
        <v>32151</v>
      </c>
      <c r="R2988" s="164">
        <v>32387</v>
      </c>
      <c r="T2988" t="s">
        <v>370</v>
      </c>
      <c r="V2988" t="s">
        <v>6908</v>
      </c>
      <c r="W2988" t="s">
        <v>6909</v>
      </c>
      <c r="X2988" t="s">
        <v>6907</v>
      </c>
      <c r="Y2988" t="s">
        <v>6908</v>
      </c>
      <c r="Z2988" t="s">
        <v>6922</v>
      </c>
      <c r="AC2988" t="s">
        <v>308</v>
      </c>
      <c r="AD2988" s="176">
        <v>1</v>
      </c>
    </row>
    <row r="2989" spans="1:31" x14ac:dyDescent="0.35">
      <c r="A2989" t="s">
        <v>375</v>
      </c>
      <c r="B2989">
        <v>1009</v>
      </c>
      <c r="C2989" t="s">
        <v>6908</v>
      </c>
      <c r="D2989">
        <v>52611</v>
      </c>
      <c r="E2989" t="s">
        <v>6907</v>
      </c>
      <c r="F2989" t="s">
        <v>3812</v>
      </c>
      <c r="H2989">
        <v>1</v>
      </c>
      <c r="I2989">
        <v>1.8</v>
      </c>
      <c r="K2989" t="s">
        <v>296</v>
      </c>
      <c r="L2989" t="s">
        <v>4817</v>
      </c>
      <c r="M2989" t="s">
        <v>398</v>
      </c>
      <c r="N2989" t="s">
        <v>368</v>
      </c>
      <c r="O2989">
        <v>2</v>
      </c>
      <c r="P2989" t="s">
        <v>1</v>
      </c>
      <c r="Q2989" s="164">
        <v>32882</v>
      </c>
      <c r="R2989" s="164">
        <v>33117</v>
      </c>
      <c r="T2989" t="s">
        <v>370</v>
      </c>
      <c r="V2989" t="s">
        <v>6908</v>
      </c>
      <c r="W2989" t="s">
        <v>6909</v>
      </c>
      <c r="X2989" t="s">
        <v>6907</v>
      </c>
      <c r="Y2989" t="s">
        <v>6908</v>
      </c>
      <c r="Z2989" t="s">
        <v>6923</v>
      </c>
      <c r="AA2989" t="s">
        <v>295</v>
      </c>
      <c r="AC2989" t="s">
        <v>304</v>
      </c>
      <c r="AD2989" s="176">
        <v>1</v>
      </c>
    </row>
    <row r="2990" spans="1:31" x14ac:dyDescent="0.35">
      <c r="A2990" t="s">
        <v>434</v>
      </c>
      <c r="B2990">
        <v>1113</v>
      </c>
      <c r="C2990" t="s">
        <v>6907</v>
      </c>
      <c r="D2990">
        <v>52611</v>
      </c>
      <c r="E2990" t="s">
        <v>6907</v>
      </c>
      <c r="F2990" t="s">
        <v>3812</v>
      </c>
      <c r="H2990">
        <v>1</v>
      </c>
      <c r="I2990">
        <v>1.8</v>
      </c>
      <c r="K2990" t="s">
        <v>404</v>
      </c>
      <c r="L2990" t="s">
        <v>753</v>
      </c>
      <c r="M2990" t="s">
        <v>398</v>
      </c>
      <c r="N2990" t="s">
        <v>368</v>
      </c>
      <c r="O2990">
        <v>2</v>
      </c>
      <c r="P2990" t="s">
        <v>306</v>
      </c>
      <c r="Q2990" t="s">
        <v>6924</v>
      </c>
      <c r="R2990" s="164">
        <v>40787</v>
      </c>
      <c r="S2990" s="164">
        <v>45536</v>
      </c>
      <c r="T2990" t="s">
        <v>370</v>
      </c>
      <c r="V2990" t="s">
        <v>6908</v>
      </c>
      <c r="W2990" t="s">
        <v>6909</v>
      </c>
      <c r="X2990" t="s">
        <v>6907</v>
      </c>
      <c r="Y2990" t="s">
        <v>6908</v>
      </c>
      <c r="Z2990" t="s">
        <v>6925</v>
      </c>
      <c r="AC2990" t="s">
        <v>308</v>
      </c>
      <c r="AD2990" s="176">
        <v>1</v>
      </c>
    </row>
    <row r="2991" spans="1:31" x14ac:dyDescent="0.35">
      <c r="A2991" t="s">
        <v>447</v>
      </c>
      <c r="B2991">
        <v>1097</v>
      </c>
      <c r="C2991" t="s">
        <v>6911</v>
      </c>
      <c r="D2991">
        <v>52611</v>
      </c>
      <c r="E2991" t="s">
        <v>6907</v>
      </c>
      <c r="F2991" t="s">
        <v>3812</v>
      </c>
      <c r="H2991">
        <v>1</v>
      </c>
      <c r="I2991">
        <v>1.8</v>
      </c>
      <c r="K2991" t="s">
        <v>404</v>
      </c>
      <c r="L2991" t="s">
        <v>753</v>
      </c>
      <c r="M2991" t="s">
        <v>398</v>
      </c>
      <c r="N2991" t="s">
        <v>368</v>
      </c>
      <c r="O2991">
        <v>2</v>
      </c>
      <c r="P2991" t="s">
        <v>306</v>
      </c>
      <c r="Q2991" s="164">
        <v>32151</v>
      </c>
      <c r="R2991" s="164">
        <v>32387</v>
      </c>
      <c r="S2991" s="164">
        <v>38231</v>
      </c>
      <c r="T2991" t="s">
        <v>370</v>
      </c>
      <c r="V2991" t="s">
        <v>6908</v>
      </c>
      <c r="W2991" t="s">
        <v>6909</v>
      </c>
      <c r="X2991" t="s">
        <v>6907</v>
      </c>
      <c r="Y2991" t="s">
        <v>6908</v>
      </c>
      <c r="Z2991" t="s">
        <v>6926</v>
      </c>
      <c r="AC2991" t="s">
        <v>308</v>
      </c>
      <c r="AD2991" s="176">
        <v>1</v>
      </c>
    </row>
    <row r="2992" spans="1:31" x14ac:dyDescent="0.35">
      <c r="A2992" t="s">
        <v>494</v>
      </c>
      <c r="B2992">
        <v>1040</v>
      </c>
      <c r="C2992" t="s">
        <v>6907</v>
      </c>
      <c r="D2992">
        <v>52611</v>
      </c>
      <c r="E2992" t="s">
        <v>6907</v>
      </c>
      <c r="F2992" t="s">
        <v>3812</v>
      </c>
      <c r="H2992">
        <v>1</v>
      </c>
      <c r="I2992">
        <v>1.8</v>
      </c>
      <c r="K2992" t="s">
        <v>296</v>
      </c>
      <c r="L2992" t="s">
        <v>410</v>
      </c>
      <c r="M2992" t="s">
        <v>398</v>
      </c>
      <c r="N2992" t="s">
        <v>368</v>
      </c>
      <c r="O2992">
        <v>2</v>
      </c>
      <c r="P2992" t="s">
        <v>306</v>
      </c>
      <c r="Q2992" t="s">
        <v>6916</v>
      </c>
      <c r="R2992" s="164">
        <v>36782</v>
      </c>
      <c r="T2992" t="s">
        <v>370</v>
      </c>
      <c r="V2992" t="s">
        <v>6908</v>
      </c>
      <c r="W2992" t="s">
        <v>6909</v>
      </c>
      <c r="X2992" t="s">
        <v>6907</v>
      </c>
      <c r="Y2992" t="s">
        <v>6908</v>
      </c>
      <c r="Z2992" t="s">
        <v>6927</v>
      </c>
      <c r="AC2992" t="s">
        <v>308</v>
      </c>
      <c r="AD2992" s="176">
        <v>1</v>
      </c>
    </row>
    <row r="2993" spans="1:31" x14ac:dyDescent="0.35">
      <c r="A2993" t="s">
        <v>414</v>
      </c>
      <c r="B2993">
        <v>1213</v>
      </c>
      <c r="C2993" t="s">
        <v>6907</v>
      </c>
      <c r="D2993">
        <v>52611</v>
      </c>
      <c r="E2993" t="s">
        <v>6907</v>
      </c>
      <c r="F2993" t="s">
        <v>3812</v>
      </c>
      <c r="H2993">
        <v>1</v>
      </c>
      <c r="I2993">
        <v>1.8</v>
      </c>
      <c r="K2993" t="s">
        <v>296</v>
      </c>
      <c r="L2993" t="s">
        <v>753</v>
      </c>
      <c r="M2993" t="s">
        <v>398</v>
      </c>
      <c r="N2993" t="s">
        <v>368</v>
      </c>
      <c r="O2993">
        <v>2</v>
      </c>
      <c r="P2993" t="s">
        <v>306</v>
      </c>
      <c r="Q2993" s="164">
        <v>38817</v>
      </c>
      <c r="R2993" s="164">
        <v>39326</v>
      </c>
      <c r="T2993" t="s">
        <v>370</v>
      </c>
      <c r="V2993" t="s">
        <v>6908</v>
      </c>
      <c r="W2993" t="s">
        <v>6909</v>
      </c>
      <c r="X2993" t="s">
        <v>6907</v>
      </c>
      <c r="Y2993" t="s">
        <v>6908</v>
      </c>
      <c r="Z2993" t="s">
        <v>6928</v>
      </c>
      <c r="AC2993" t="s">
        <v>308</v>
      </c>
      <c r="AD2993" s="176">
        <v>1</v>
      </c>
    </row>
    <row r="2994" spans="1:31" x14ac:dyDescent="0.35">
      <c r="A2994" t="s">
        <v>419</v>
      </c>
      <c r="B2994">
        <v>1102</v>
      </c>
      <c r="C2994" t="s">
        <v>6911</v>
      </c>
      <c r="D2994">
        <v>52611</v>
      </c>
      <c r="E2994" t="s">
        <v>6907</v>
      </c>
      <c r="F2994" t="s">
        <v>3812</v>
      </c>
      <c r="H2994">
        <v>1</v>
      </c>
      <c r="I2994">
        <v>1.8</v>
      </c>
      <c r="K2994" t="s">
        <v>404</v>
      </c>
      <c r="L2994" t="s">
        <v>753</v>
      </c>
      <c r="M2994" t="s">
        <v>398</v>
      </c>
      <c r="N2994" t="s">
        <v>368</v>
      </c>
      <c r="O2994">
        <v>2</v>
      </c>
      <c r="P2994" t="s">
        <v>306</v>
      </c>
      <c r="Q2994" s="164">
        <v>32882</v>
      </c>
      <c r="R2994" s="164">
        <v>33117</v>
      </c>
      <c r="S2994" s="164">
        <v>39217</v>
      </c>
      <c r="T2994" t="s">
        <v>370</v>
      </c>
      <c r="V2994" t="s">
        <v>6908</v>
      </c>
      <c r="W2994" t="s">
        <v>6909</v>
      </c>
      <c r="X2994" t="s">
        <v>6907</v>
      </c>
      <c r="Y2994" t="s">
        <v>6908</v>
      </c>
      <c r="Z2994" t="s">
        <v>6929</v>
      </c>
      <c r="AC2994" t="s">
        <v>308</v>
      </c>
      <c r="AD2994" s="176">
        <v>1</v>
      </c>
    </row>
    <row r="2995" spans="1:31" x14ac:dyDescent="0.35">
      <c r="A2995" t="s">
        <v>314</v>
      </c>
      <c r="B2995">
        <v>1055</v>
      </c>
      <c r="C2995" t="s">
        <v>6907</v>
      </c>
      <c r="D2995">
        <v>52611</v>
      </c>
      <c r="E2995" t="s">
        <v>6907</v>
      </c>
      <c r="F2995" t="s">
        <v>3812</v>
      </c>
      <c r="H2995">
        <v>1</v>
      </c>
      <c r="I2995">
        <v>1.8</v>
      </c>
      <c r="K2995" t="s">
        <v>296</v>
      </c>
      <c r="L2995" t="s">
        <v>410</v>
      </c>
      <c r="M2995" t="s">
        <v>398</v>
      </c>
      <c r="N2995" t="s">
        <v>368</v>
      </c>
      <c r="O2995">
        <v>2</v>
      </c>
      <c r="P2995" t="s">
        <v>306</v>
      </c>
      <c r="Q2995" t="s">
        <v>6916</v>
      </c>
      <c r="R2995" s="164">
        <v>36782</v>
      </c>
      <c r="T2995" t="s">
        <v>370</v>
      </c>
      <c r="V2995" t="s">
        <v>6908</v>
      </c>
      <c r="W2995" t="s">
        <v>6909</v>
      </c>
      <c r="X2995" t="s">
        <v>6907</v>
      </c>
      <c r="Y2995" t="s">
        <v>6908</v>
      </c>
      <c r="Z2995" t="s">
        <v>6930</v>
      </c>
      <c r="AC2995" t="s">
        <v>308</v>
      </c>
      <c r="AD2995" s="176">
        <v>1</v>
      </c>
    </row>
    <row r="2996" spans="1:31" x14ac:dyDescent="0.35">
      <c r="A2996" t="s">
        <v>499</v>
      </c>
      <c r="B2996">
        <v>1037</v>
      </c>
      <c r="C2996" t="s">
        <v>6907</v>
      </c>
      <c r="D2996">
        <v>52611</v>
      </c>
      <c r="E2996" t="s">
        <v>6907</v>
      </c>
      <c r="F2996" t="s">
        <v>3812</v>
      </c>
      <c r="H2996">
        <v>1</v>
      </c>
      <c r="I2996">
        <v>1.8</v>
      </c>
      <c r="K2996" t="s">
        <v>296</v>
      </c>
      <c r="L2996" t="s">
        <v>410</v>
      </c>
      <c r="M2996" t="s">
        <v>398</v>
      </c>
      <c r="N2996" t="s">
        <v>368</v>
      </c>
      <c r="O2996">
        <v>2</v>
      </c>
      <c r="P2996" t="s">
        <v>306</v>
      </c>
      <c r="Q2996" t="s">
        <v>6916</v>
      </c>
      <c r="R2996" s="164">
        <v>36782</v>
      </c>
      <c r="T2996" t="s">
        <v>370</v>
      </c>
      <c r="V2996" t="s">
        <v>6908</v>
      </c>
      <c r="W2996" t="s">
        <v>6909</v>
      </c>
      <c r="X2996" t="s">
        <v>6907</v>
      </c>
      <c r="Y2996" t="s">
        <v>6908</v>
      </c>
      <c r="Z2996" t="s">
        <v>6931</v>
      </c>
      <c r="AC2996" t="s">
        <v>308</v>
      </c>
      <c r="AD2996" s="176">
        <v>1</v>
      </c>
    </row>
    <row r="2997" spans="1:31" x14ac:dyDescent="0.35">
      <c r="A2997" t="s">
        <v>566</v>
      </c>
      <c r="B2997">
        <v>1028</v>
      </c>
      <c r="C2997" t="s">
        <v>6932</v>
      </c>
      <c r="D2997">
        <v>52611</v>
      </c>
      <c r="E2997" t="s">
        <v>6907</v>
      </c>
      <c r="F2997" t="s">
        <v>3812</v>
      </c>
      <c r="H2997">
        <v>1</v>
      </c>
      <c r="I2997">
        <v>1.8</v>
      </c>
      <c r="K2997" t="s">
        <v>404</v>
      </c>
      <c r="L2997" t="s">
        <v>753</v>
      </c>
      <c r="M2997" t="s">
        <v>398</v>
      </c>
      <c r="N2997" t="s">
        <v>368</v>
      </c>
      <c r="O2997">
        <v>2</v>
      </c>
      <c r="P2997" t="s">
        <v>306</v>
      </c>
      <c r="Q2997" s="164">
        <v>31415</v>
      </c>
      <c r="R2997" s="164">
        <v>31472</v>
      </c>
      <c r="S2997" s="164">
        <v>31472</v>
      </c>
      <c r="T2997" t="s">
        <v>370</v>
      </c>
      <c r="V2997" t="s">
        <v>6908</v>
      </c>
      <c r="W2997" t="s">
        <v>6909</v>
      </c>
      <c r="X2997" t="s">
        <v>6907</v>
      </c>
      <c r="Y2997" t="s">
        <v>6908</v>
      </c>
      <c r="Z2997" t="s">
        <v>6933</v>
      </c>
      <c r="AC2997" t="s">
        <v>308</v>
      </c>
      <c r="AD2997" s="176">
        <v>1</v>
      </c>
    </row>
    <row r="2998" spans="1:31" x14ac:dyDescent="0.35">
      <c r="A2998" t="s">
        <v>566</v>
      </c>
      <c r="B2998">
        <v>1115</v>
      </c>
      <c r="C2998" t="s">
        <v>6907</v>
      </c>
      <c r="D2998">
        <v>52611</v>
      </c>
      <c r="E2998" t="s">
        <v>6907</v>
      </c>
      <c r="F2998" t="s">
        <v>3812</v>
      </c>
      <c r="H2998">
        <v>1</v>
      </c>
      <c r="I2998">
        <v>1.8</v>
      </c>
      <c r="K2998" t="s">
        <v>0</v>
      </c>
      <c r="L2998" t="s">
        <v>753</v>
      </c>
      <c r="M2998" t="s">
        <v>398</v>
      </c>
      <c r="N2998" t="s">
        <v>368</v>
      </c>
      <c r="O2998">
        <v>2</v>
      </c>
      <c r="P2998" t="s">
        <v>306</v>
      </c>
      <c r="Q2998" s="164">
        <v>32151</v>
      </c>
      <c r="R2998" s="164">
        <v>32387</v>
      </c>
      <c r="T2998" t="s">
        <v>370</v>
      </c>
      <c r="V2998" t="s">
        <v>6908</v>
      </c>
      <c r="W2998" t="s">
        <v>6909</v>
      </c>
      <c r="X2998" t="s">
        <v>6907</v>
      </c>
      <c r="Y2998" t="s">
        <v>6908</v>
      </c>
      <c r="Z2998" t="s">
        <v>6934</v>
      </c>
      <c r="AC2998" t="s">
        <v>308</v>
      </c>
      <c r="AD2998" s="176">
        <v>1</v>
      </c>
    </row>
    <row r="2999" spans="1:31" x14ac:dyDescent="0.35">
      <c r="A2999" t="s">
        <v>438</v>
      </c>
      <c r="B2999">
        <v>1032</v>
      </c>
      <c r="C2999" t="s">
        <v>6907</v>
      </c>
      <c r="D2999">
        <v>52611</v>
      </c>
      <c r="E2999" t="s">
        <v>6907</v>
      </c>
      <c r="F2999" t="s">
        <v>3812</v>
      </c>
      <c r="H2999">
        <v>1</v>
      </c>
      <c r="I2999">
        <v>1.8</v>
      </c>
      <c r="K2999" t="s">
        <v>404</v>
      </c>
      <c r="L2999" t="s">
        <v>753</v>
      </c>
      <c r="M2999" t="s">
        <v>398</v>
      </c>
      <c r="N2999" t="s">
        <v>368</v>
      </c>
      <c r="O2999">
        <v>2</v>
      </c>
      <c r="P2999" t="s">
        <v>306</v>
      </c>
      <c r="Q2999" t="s">
        <v>6935</v>
      </c>
      <c r="R2999" s="164">
        <v>40106</v>
      </c>
      <c r="S2999" s="164">
        <v>42979</v>
      </c>
      <c r="T2999" t="s">
        <v>370</v>
      </c>
      <c r="V2999" t="s">
        <v>6908</v>
      </c>
      <c r="W2999" t="s">
        <v>6909</v>
      </c>
      <c r="X2999" t="s">
        <v>6907</v>
      </c>
      <c r="Y2999" t="s">
        <v>6908</v>
      </c>
      <c r="Z2999" t="s">
        <v>6936</v>
      </c>
      <c r="AC2999" t="s">
        <v>308</v>
      </c>
      <c r="AD2999" s="176">
        <v>1</v>
      </c>
    </row>
    <row r="3000" spans="1:31" x14ac:dyDescent="0.35">
      <c r="A3000" t="s">
        <v>291</v>
      </c>
      <c r="B3000">
        <v>1057</v>
      </c>
      <c r="C3000" t="s">
        <v>6937</v>
      </c>
      <c r="D3000">
        <v>52612</v>
      </c>
      <c r="E3000" t="s">
        <v>6938</v>
      </c>
      <c r="F3000" t="s">
        <v>3812</v>
      </c>
      <c r="H3000" s="174">
        <f t="shared" ref="H3000:H3001" si="96">AD3000</f>
        <v>1</v>
      </c>
      <c r="I3000">
        <v>1.7</v>
      </c>
      <c r="K3000" t="s">
        <v>404</v>
      </c>
      <c r="L3000" t="s">
        <v>640</v>
      </c>
      <c r="M3000" t="s">
        <v>398</v>
      </c>
      <c r="N3000" t="s">
        <v>368</v>
      </c>
      <c r="O3000">
        <v>1.5</v>
      </c>
      <c r="P3000" t="s">
        <v>1</v>
      </c>
      <c r="Q3000" s="164">
        <v>34708</v>
      </c>
      <c r="R3000" s="164">
        <v>34943</v>
      </c>
      <c r="S3000" s="164">
        <v>36281</v>
      </c>
      <c r="T3000" t="s">
        <v>6939</v>
      </c>
      <c r="V3000" t="s">
        <v>6940</v>
      </c>
      <c r="W3000" t="s">
        <v>6941</v>
      </c>
      <c r="X3000" t="s">
        <v>6938</v>
      </c>
      <c r="Y3000" t="s">
        <v>6940</v>
      </c>
      <c r="Z3000" t="s">
        <v>6942</v>
      </c>
      <c r="AC3000" t="s">
        <v>304</v>
      </c>
      <c r="AD3000" s="176">
        <v>1</v>
      </c>
      <c r="AE3000" s="177" t="s">
        <v>16954</v>
      </c>
    </row>
    <row r="3001" spans="1:31" x14ac:dyDescent="0.35">
      <c r="A3001" t="s">
        <v>305</v>
      </c>
      <c r="B3001">
        <v>1138</v>
      </c>
      <c r="C3001" t="s">
        <v>6938</v>
      </c>
      <c r="D3001">
        <v>52612</v>
      </c>
      <c r="E3001" t="s">
        <v>6938</v>
      </c>
      <c r="F3001" t="s">
        <v>3812</v>
      </c>
      <c r="H3001" s="174">
        <f t="shared" si="96"/>
        <v>1</v>
      </c>
      <c r="I3001">
        <v>1.7</v>
      </c>
      <c r="K3001" t="s">
        <v>295</v>
      </c>
      <c r="L3001" t="s">
        <v>640</v>
      </c>
      <c r="M3001" t="s">
        <v>398</v>
      </c>
      <c r="N3001" t="s">
        <v>368</v>
      </c>
      <c r="O3001">
        <v>1.5</v>
      </c>
      <c r="P3001" t="s">
        <v>1</v>
      </c>
      <c r="Q3001" s="164">
        <v>32151</v>
      </c>
      <c r="R3001" s="164">
        <v>32387</v>
      </c>
      <c r="S3001" s="164">
        <v>34943</v>
      </c>
      <c r="T3001" t="s">
        <v>6939</v>
      </c>
      <c r="V3001" t="s">
        <v>6940</v>
      </c>
      <c r="W3001" t="s">
        <v>6941</v>
      </c>
      <c r="X3001" t="s">
        <v>6938</v>
      </c>
      <c r="Y3001" t="s">
        <v>6940</v>
      </c>
      <c r="Z3001" t="s">
        <v>6943</v>
      </c>
      <c r="AC3001" t="s">
        <v>308</v>
      </c>
      <c r="AD3001" s="176">
        <v>1</v>
      </c>
      <c r="AE3001" s="177" t="s">
        <v>16954</v>
      </c>
    </row>
    <row r="3002" spans="1:31" x14ac:dyDescent="0.35">
      <c r="A3002" t="s">
        <v>454</v>
      </c>
      <c r="B3002">
        <v>1401</v>
      </c>
      <c r="C3002" t="s">
        <v>6944</v>
      </c>
      <c r="D3002">
        <v>52613</v>
      </c>
      <c r="E3002" t="s">
        <v>6945</v>
      </c>
      <c r="F3002" t="s">
        <v>3812</v>
      </c>
      <c r="H3002">
        <v>1.1000000000000001</v>
      </c>
      <c r="I3002">
        <v>2</v>
      </c>
      <c r="K3002" t="s">
        <v>296</v>
      </c>
      <c r="L3002" t="s">
        <v>753</v>
      </c>
      <c r="M3002" t="s">
        <v>398</v>
      </c>
      <c r="N3002" t="s">
        <v>368</v>
      </c>
      <c r="O3002">
        <v>2</v>
      </c>
      <c r="P3002" t="s">
        <v>306</v>
      </c>
      <c r="Q3002" s="164">
        <v>39667</v>
      </c>
      <c r="R3002" s="164">
        <v>39692</v>
      </c>
      <c r="T3002" t="s">
        <v>6946</v>
      </c>
      <c r="V3002" t="s">
        <v>6947</v>
      </c>
      <c r="W3002" t="s">
        <v>6948</v>
      </c>
      <c r="X3002" t="s">
        <v>6945</v>
      </c>
      <c r="Y3002" t="s">
        <v>6947</v>
      </c>
      <c r="Z3002" t="s">
        <v>6949</v>
      </c>
      <c r="AC3002" t="s">
        <v>308</v>
      </c>
      <c r="AD3002" s="176">
        <v>1.1000000000000001</v>
      </c>
    </row>
    <row r="3003" spans="1:31" x14ac:dyDescent="0.35">
      <c r="A3003" t="s">
        <v>408</v>
      </c>
      <c r="B3003">
        <v>1333</v>
      </c>
      <c r="C3003" t="s">
        <v>6950</v>
      </c>
      <c r="D3003">
        <v>52613</v>
      </c>
      <c r="E3003" t="s">
        <v>6945</v>
      </c>
      <c r="F3003" t="s">
        <v>3812</v>
      </c>
      <c r="G3003" s="163">
        <v>2721</v>
      </c>
      <c r="H3003">
        <v>1.1000000000000001</v>
      </c>
      <c r="I3003">
        <v>2</v>
      </c>
      <c r="J3003" t="s">
        <v>1</v>
      </c>
      <c r="K3003" t="s">
        <v>296</v>
      </c>
      <c r="L3003" t="s">
        <v>753</v>
      </c>
      <c r="M3003" t="s">
        <v>398</v>
      </c>
      <c r="N3003" t="s">
        <v>368</v>
      </c>
      <c r="O3003">
        <v>2</v>
      </c>
      <c r="P3003" t="s">
        <v>306</v>
      </c>
      <c r="Q3003" t="s">
        <v>6951</v>
      </c>
      <c r="R3003" s="164">
        <v>44075</v>
      </c>
      <c r="T3003" t="s">
        <v>6946</v>
      </c>
      <c r="V3003" t="s">
        <v>6947</v>
      </c>
      <c r="W3003" t="s">
        <v>6948</v>
      </c>
      <c r="X3003" t="s">
        <v>6945</v>
      </c>
      <c r="Y3003" t="s">
        <v>6947</v>
      </c>
      <c r="Z3003" t="s">
        <v>6952</v>
      </c>
      <c r="AA3003" t="s">
        <v>1</v>
      </c>
      <c r="AB3003" s="164">
        <v>43698</v>
      </c>
      <c r="AC3003" t="s">
        <v>308</v>
      </c>
      <c r="AD3003" s="176">
        <v>1.1000000000000001</v>
      </c>
    </row>
    <row r="3004" spans="1:31" x14ac:dyDescent="0.35">
      <c r="A3004" t="s">
        <v>309</v>
      </c>
      <c r="B3004">
        <v>1126</v>
      </c>
      <c r="C3004" t="s">
        <v>6944</v>
      </c>
      <c r="D3004">
        <v>52613</v>
      </c>
      <c r="E3004" t="s">
        <v>6945</v>
      </c>
      <c r="F3004" t="s">
        <v>3812</v>
      </c>
      <c r="H3004">
        <v>1.1000000000000001</v>
      </c>
      <c r="I3004">
        <v>2</v>
      </c>
      <c r="K3004" t="s">
        <v>296</v>
      </c>
      <c r="L3004" t="s">
        <v>753</v>
      </c>
      <c r="M3004" t="s">
        <v>398</v>
      </c>
      <c r="N3004" t="s">
        <v>368</v>
      </c>
      <c r="O3004">
        <v>2</v>
      </c>
      <c r="P3004" t="s">
        <v>306</v>
      </c>
      <c r="Q3004" s="164">
        <v>36900</v>
      </c>
      <c r="R3004" s="164">
        <v>37135</v>
      </c>
      <c r="T3004" t="s">
        <v>6946</v>
      </c>
      <c r="V3004" t="s">
        <v>6947</v>
      </c>
      <c r="W3004" t="s">
        <v>6948</v>
      </c>
      <c r="X3004" t="s">
        <v>6945</v>
      </c>
      <c r="Y3004" t="s">
        <v>6947</v>
      </c>
      <c r="Z3004" t="s">
        <v>6953</v>
      </c>
      <c r="AC3004" t="s">
        <v>308</v>
      </c>
      <c r="AD3004" s="176">
        <v>1.1000000000000001</v>
      </c>
    </row>
    <row r="3005" spans="1:31" x14ac:dyDescent="0.35">
      <c r="A3005" t="s">
        <v>584</v>
      </c>
      <c r="B3005">
        <v>1240</v>
      </c>
      <c r="C3005" t="s">
        <v>6944</v>
      </c>
      <c r="D3005">
        <v>52613</v>
      </c>
      <c r="E3005" t="s">
        <v>6945</v>
      </c>
      <c r="F3005" t="s">
        <v>3812</v>
      </c>
      <c r="H3005">
        <v>1.1000000000000001</v>
      </c>
      <c r="I3005">
        <v>2</v>
      </c>
      <c r="K3005" t="s">
        <v>296</v>
      </c>
      <c r="L3005" t="s">
        <v>753</v>
      </c>
      <c r="M3005" t="s">
        <v>398</v>
      </c>
      <c r="N3005" t="s">
        <v>368</v>
      </c>
      <c r="O3005">
        <v>2</v>
      </c>
      <c r="P3005" t="s">
        <v>306</v>
      </c>
      <c r="Q3005" s="164">
        <v>36169</v>
      </c>
      <c r="R3005" s="164">
        <v>36404</v>
      </c>
      <c r="T3005" t="s">
        <v>6946</v>
      </c>
      <c r="V3005" t="s">
        <v>6947</v>
      </c>
      <c r="W3005" t="s">
        <v>6948</v>
      </c>
      <c r="X3005" t="s">
        <v>6945</v>
      </c>
      <c r="Y3005" t="s">
        <v>6947</v>
      </c>
      <c r="Z3005" t="s">
        <v>6954</v>
      </c>
      <c r="AC3005" t="s">
        <v>308</v>
      </c>
      <c r="AD3005" s="176">
        <v>1.1000000000000001</v>
      </c>
    </row>
    <row r="3006" spans="1:31" x14ac:dyDescent="0.35">
      <c r="A3006" t="s">
        <v>375</v>
      </c>
      <c r="B3006">
        <v>1161</v>
      </c>
      <c r="C3006" t="s">
        <v>6955</v>
      </c>
      <c r="D3006">
        <v>52613</v>
      </c>
      <c r="E3006" t="s">
        <v>6945</v>
      </c>
      <c r="F3006" t="s">
        <v>3812</v>
      </c>
      <c r="H3006">
        <v>1.1000000000000001</v>
      </c>
      <c r="I3006">
        <v>2</v>
      </c>
      <c r="K3006" t="s">
        <v>296</v>
      </c>
      <c r="L3006" t="s">
        <v>753</v>
      </c>
      <c r="M3006" t="s">
        <v>398</v>
      </c>
      <c r="N3006" t="s">
        <v>368</v>
      </c>
      <c r="O3006">
        <v>2</v>
      </c>
      <c r="P3006" t="s">
        <v>1</v>
      </c>
      <c r="Q3006" s="164">
        <v>40187</v>
      </c>
      <c r="R3006" s="164">
        <v>40422</v>
      </c>
      <c r="T3006" t="s">
        <v>6946</v>
      </c>
      <c r="V3006" t="s">
        <v>6947</v>
      </c>
      <c r="W3006" t="s">
        <v>6948</v>
      </c>
      <c r="X3006" t="s">
        <v>6945</v>
      </c>
      <c r="Y3006" t="s">
        <v>6947</v>
      </c>
      <c r="Z3006" t="s">
        <v>6956</v>
      </c>
      <c r="AA3006" t="s">
        <v>1</v>
      </c>
      <c r="AC3006" t="s">
        <v>304</v>
      </c>
      <c r="AD3006" s="176">
        <v>1.1000000000000001</v>
      </c>
    </row>
    <row r="3007" spans="1:31" x14ac:dyDescent="0.35">
      <c r="A3007" t="s">
        <v>403</v>
      </c>
      <c r="B3007">
        <v>1028</v>
      </c>
      <c r="C3007" t="s">
        <v>6944</v>
      </c>
      <c r="D3007">
        <v>52613</v>
      </c>
      <c r="E3007" t="s">
        <v>6945</v>
      </c>
      <c r="F3007" t="s">
        <v>3812</v>
      </c>
      <c r="H3007">
        <v>1.1000000000000001</v>
      </c>
      <c r="I3007">
        <v>2</v>
      </c>
      <c r="K3007" t="s">
        <v>296</v>
      </c>
      <c r="L3007" t="s">
        <v>753</v>
      </c>
      <c r="M3007" t="s">
        <v>398</v>
      </c>
      <c r="N3007" t="s">
        <v>368</v>
      </c>
      <c r="O3007">
        <v>2</v>
      </c>
      <c r="P3007" t="s">
        <v>306</v>
      </c>
      <c r="Q3007" s="164">
        <v>40552</v>
      </c>
      <c r="R3007" s="164">
        <v>40787</v>
      </c>
      <c r="T3007" t="s">
        <v>6946</v>
      </c>
      <c r="V3007" t="s">
        <v>6947</v>
      </c>
      <c r="W3007" t="s">
        <v>6948</v>
      </c>
      <c r="X3007" t="s">
        <v>6945</v>
      </c>
      <c r="Y3007" t="s">
        <v>6947</v>
      </c>
      <c r="Z3007" t="s">
        <v>6957</v>
      </c>
      <c r="AC3007" t="s">
        <v>308</v>
      </c>
      <c r="AD3007" s="176">
        <v>1.1000000000000001</v>
      </c>
    </row>
    <row r="3008" spans="1:31" x14ac:dyDescent="0.35">
      <c r="A3008" t="s">
        <v>447</v>
      </c>
      <c r="B3008">
        <v>1255</v>
      </c>
      <c r="C3008" t="s">
        <v>6944</v>
      </c>
      <c r="D3008">
        <v>52613</v>
      </c>
      <c r="E3008" t="s">
        <v>6945</v>
      </c>
      <c r="F3008" t="s">
        <v>3812</v>
      </c>
      <c r="H3008">
        <v>1.1000000000000001</v>
      </c>
      <c r="I3008">
        <v>2</v>
      </c>
      <c r="K3008" t="s">
        <v>296</v>
      </c>
      <c r="L3008" t="s">
        <v>753</v>
      </c>
      <c r="M3008" t="s">
        <v>398</v>
      </c>
      <c r="N3008" t="s">
        <v>368</v>
      </c>
      <c r="O3008">
        <v>2</v>
      </c>
      <c r="P3008" t="s">
        <v>306</v>
      </c>
      <c r="Q3008" s="164">
        <v>41283</v>
      </c>
      <c r="R3008" s="164">
        <v>41518</v>
      </c>
      <c r="T3008" t="s">
        <v>6946</v>
      </c>
      <c r="V3008" t="s">
        <v>6947</v>
      </c>
      <c r="W3008" t="s">
        <v>6948</v>
      </c>
      <c r="X3008" t="s">
        <v>6945</v>
      </c>
      <c r="Y3008" t="s">
        <v>6947</v>
      </c>
      <c r="Z3008" t="s">
        <v>6958</v>
      </c>
      <c r="AC3008" t="s">
        <v>308</v>
      </c>
      <c r="AD3008" s="176">
        <v>1.1000000000000001</v>
      </c>
    </row>
    <row r="3009" spans="1:30" x14ac:dyDescent="0.35">
      <c r="A3009" t="s">
        <v>314</v>
      </c>
      <c r="B3009">
        <v>1182</v>
      </c>
      <c r="C3009" t="s">
        <v>6944</v>
      </c>
      <c r="D3009">
        <v>52613</v>
      </c>
      <c r="E3009" t="s">
        <v>6945</v>
      </c>
      <c r="F3009" t="s">
        <v>3812</v>
      </c>
      <c r="H3009">
        <v>1.1000000000000001</v>
      </c>
      <c r="I3009">
        <v>2</v>
      </c>
      <c r="K3009" t="s">
        <v>296</v>
      </c>
      <c r="L3009" t="s">
        <v>753</v>
      </c>
      <c r="M3009" t="s">
        <v>398</v>
      </c>
      <c r="N3009" t="s">
        <v>368</v>
      </c>
      <c r="O3009">
        <v>2</v>
      </c>
      <c r="P3009" t="s">
        <v>306</v>
      </c>
      <c r="Q3009" s="164">
        <v>34343</v>
      </c>
      <c r="R3009" s="164">
        <v>34578</v>
      </c>
      <c r="T3009" t="s">
        <v>6946</v>
      </c>
      <c r="V3009" t="s">
        <v>6947</v>
      </c>
      <c r="W3009" t="s">
        <v>6948</v>
      </c>
      <c r="X3009" t="s">
        <v>6945</v>
      </c>
      <c r="Y3009" t="s">
        <v>6947</v>
      </c>
      <c r="Z3009" t="s">
        <v>6959</v>
      </c>
      <c r="AC3009" t="s">
        <v>308</v>
      </c>
      <c r="AD3009" s="176">
        <v>1.1000000000000001</v>
      </c>
    </row>
    <row r="3010" spans="1:30" x14ac:dyDescent="0.35">
      <c r="A3010" t="s">
        <v>711</v>
      </c>
      <c r="B3010">
        <v>1160</v>
      </c>
      <c r="C3010" t="s">
        <v>6944</v>
      </c>
      <c r="D3010">
        <v>52613</v>
      </c>
      <c r="E3010" t="s">
        <v>6945</v>
      </c>
      <c r="F3010" t="s">
        <v>3812</v>
      </c>
      <c r="H3010">
        <v>1.1000000000000001</v>
      </c>
      <c r="I3010">
        <v>2</v>
      </c>
      <c r="K3010" t="s">
        <v>296</v>
      </c>
      <c r="L3010" t="s">
        <v>753</v>
      </c>
      <c r="M3010" t="s">
        <v>398</v>
      </c>
      <c r="N3010" t="s">
        <v>368</v>
      </c>
      <c r="O3010">
        <v>2</v>
      </c>
      <c r="P3010" t="s">
        <v>306</v>
      </c>
      <c r="Q3010" s="164">
        <v>34708</v>
      </c>
      <c r="R3010" s="164">
        <v>34943</v>
      </c>
      <c r="T3010" t="s">
        <v>6946</v>
      </c>
      <c r="V3010" t="s">
        <v>6947</v>
      </c>
      <c r="W3010" t="s">
        <v>6948</v>
      </c>
      <c r="X3010" t="s">
        <v>6945</v>
      </c>
      <c r="Y3010" t="s">
        <v>6947</v>
      </c>
      <c r="Z3010" t="s">
        <v>6960</v>
      </c>
      <c r="AC3010" t="s">
        <v>308</v>
      </c>
      <c r="AD3010" s="176">
        <v>1.1000000000000001</v>
      </c>
    </row>
    <row r="3011" spans="1:30" x14ac:dyDescent="0.35">
      <c r="A3011" t="s">
        <v>566</v>
      </c>
      <c r="B3011">
        <v>1200</v>
      </c>
      <c r="C3011" t="s">
        <v>6944</v>
      </c>
      <c r="D3011">
        <v>52613</v>
      </c>
      <c r="E3011" t="s">
        <v>6945</v>
      </c>
      <c r="F3011" t="s">
        <v>3812</v>
      </c>
      <c r="H3011">
        <v>1.1000000000000001</v>
      </c>
      <c r="I3011">
        <v>2</v>
      </c>
      <c r="K3011" t="s">
        <v>0</v>
      </c>
      <c r="L3011" t="s">
        <v>753</v>
      </c>
      <c r="M3011" t="s">
        <v>398</v>
      </c>
      <c r="N3011" t="s">
        <v>368</v>
      </c>
      <c r="O3011">
        <v>2</v>
      </c>
      <c r="P3011" t="s">
        <v>306</v>
      </c>
      <c r="Q3011" s="164">
        <v>37265</v>
      </c>
      <c r="R3011" s="164">
        <v>37500</v>
      </c>
      <c r="T3011" t="s">
        <v>6946</v>
      </c>
      <c r="V3011" t="s">
        <v>6947</v>
      </c>
      <c r="W3011" t="s">
        <v>6948</v>
      </c>
      <c r="X3011" t="s">
        <v>6945</v>
      </c>
      <c r="Y3011" t="s">
        <v>6947</v>
      </c>
      <c r="Z3011" t="s">
        <v>6961</v>
      </c>
      <c r="AA3011" t="s">
        <v>1</v>
      </c>
      <c r="AC3011" t="s">
        <v>308</v>
      </c>
      <c r="AD3011" s="176">
        <v>1.1000000000000001</v>
      </c>
    </row>
    <row r="3012" spans="1:30" x14ac:dyDescent="0.35">
      <c r="A3012" t="s">
        <v>438</v>
      </c>
      <c r="B3012">
        <v>1197</v>
      </c>
      <c r="C3012" t="s">
        <v>6944</v>
      </c>
      <c r="D3012">
        <v>52613</v>
      </c>
      <c r="E3012" t="s">
        <v>6945</v>
      </c>
      <c r="F3012" t="s">
        <v>3812</v>
      </c>
      <c r="H3012">
        <v>1.1000000000000001</v>
      </c>
      <c r="I3012">
        <v>2</v>
      </c>
      <c r="K3012" t="s">
        <v>296</v>
      </c>
      <c r="L3012" t="s">
        <v>4103</v>
      </c>
      <c r="M3012" t="s">
        <v>398</v>
      </c>
      <c r="N3012" t="s">
        <v>368</v>
      </c>
      <c r="O3012">
        <v>2</v>
      </c>
      <c r="P3012" t="s">
        <v>306</v>
      </c>
      <c r="Q3012" t="s">
        <v>6962</v>
      </c>
      <c r="R3012" s="164">
        <v>40057</v>
      </c>
      <c r="T3012" t="s">
        <v>6946</v>
      </c>
      <c r="V3012" t="s">
        <v>6947</v>
      </c>
      <c r="W3012" t="s">
        <v>6948</v>
      </c>
      <c r="X3012" t="s">
        <v>6945</v>
      </c>
      <c r="Y3012" t="s">
        <v>6947</v>
      </c>
      <c r="Z3012" t="s">
        <v>6963</v>
      </c>
      <c r="AC3012" t="s">
        <v>308</v>
      </c>
      <c r="AD3012" s="176">
        <v>1.1000000000000001</v>
      </c>
    </row>
    <row r="3013" spans="1:30" x14ac:dyDescent="0.35">
      <c r="A3013" t="s">
        <v>454</v>
      </c>
      <c r="B3013">
        <v>1423</v>
      </c>
      <c r="C3013" t="s">
        <v>6964</v>
      </c>
      <c r="D3013">
        <v>52700</v>
      </c>
      <c r="E3013" t="s">
        <v>6964</v>
      </c>
      <c r="F3013" t="s">
        <v>3812</v>
      </c>
      <c r="H3013">
        <v>2</v>
      </c>
      <c r="I3013">
        <v>2.4</v>
      </c>
      <c r="K3013" t="s">
        <v>296</v>
      </c>
      <c r="L3013" t="s">
        <v>640</v>
      </c>
      <c r="M3013" t="s">
        <v>398</v>
      </c>
      <c r="N3013" t="s">
        <v>2437</v>
      </c>
      <c r="O3013">
        <v>2</v>
      </c>
      <c r="P3013" t="s">
        <v>306</v>
      </c>
      <c r="Q3013" t="s">
        <v>3498</v>
      </c>
      <c r="R3013" s="164">
        <v>41153</v>
      </c>
      <c r="T3013" t="s">
        <v>2438</v>
      </c>
      <c r="V3013" t="s">
        <v>6965</v>
      </c>
      <c r="W3013" t="s">
        <v>6966</v>
      </c>
      <c r="X3013" t="s">
        <v>6964</v>
      </c>
      <c r="Y3013" t="s">
        <v>6965</v>
      </c>
      <c r="Z3013" t="s">
        <v>6967</v>
      </c>
      <c r="AC3013" t="s">
        <v>341</v>
      </c>
      <c r="AD3013" s="176">
        <v>1.3</v>
      </c>
    </row>
    <row r="3014" spans="1:30" x14ac:dyDescent="0.35">
      <c r="A3014" t="s">
        <v>291</v>
      </c>
      <c r="B3014">
        <v>1055</v>
      </c>
      <c r="C3014" t="s">
        <v>6965</v>
      </c>
      <c r="D3014">
        <v>52700</v>
      </c>
      <c r="E3014" t="s">
        <v>6964</v>
      </c>
      <c r="F3014" t="s">
        <v>3812</v>
      </c>
      <c r="H3014">
        <v>2</v>
      </c>
      <c r="I3014">
        <v>2.4</v>
      </c>
      <c r="K3014" t="s">
        <v>404</v>
      </c>
      <c r="L3014" t="s">
        <v>753</v>
      </c>
      <c r="M3014" t="s">
        <v>398</v>
      </c>
      <c r="N3014" t="s">
        <v>2437</v>
      </c>
      <c r="O3014">
        <v>2</v>
      </c>
      <c r="P3014" t="s">
        <v>1</v>
      </c>
      <c r="Q3014" s="164">
        <v>34708</v>
      </c>
      <c r="R3014" s="164">
        <v>34943</v>
      </c>
      <c r="S3014" s="164">
        <v>37135</v>
      </c>
      <c r="T3014" t="s">
        <v>2438</v>
      </c>
      <c r="V3014" t="s">
        <v>6965</v>
      </c>
      <c r="W3014" t="s">
        <v>6966</v>
      </c>
      <c r="X3014" t="s">
        <v>6964</v>
      </c>
      <c r="Y3014" t="s">
        <v>6965</v>
      </c>
      <c r="Z3014" t="s">
        <v>6968</v>
      </c>
      <c r="AC3014" t="s">
        <v>338</v>
      </c>
      <c r="AD3014" s="176">
        <v>1.3</v>
      </c>
    </row>
    <row r="3015" spans="1:30" x14ac:dyDescent="0.35">
      <c r="A3015" t="s">
        <v>305</v>
      </c>
      <c r="B3015">
        <v>1181</v>
      </c>
      <c r="C3015" t="s">
        <v>6969</v>
      </c>
      <c r="D3015">
        <v>52700</v>
      </c>
      <c r="E3015" t="s">
        <v>6964</v>
      </c>
      <c r="F3015" t="s">
        <v>3812</v>
      </c>
      <c r="H3015">
        <v>2</v>
      </c>
      <c r="I3015">
        <v>2.4</v>
      </c>
      <c r="K3015" t="s">
        <v>295</v>
      </c>
      <c r="L3015" t="s">
        <v>753</v>
      </c>
      <c r="M3015" t="s">
        <v>398</v>
      </c>
      <c r="N3015" t="s">
        <v>2437</v>
      </c>
      <c r="O3015">
        <v>2</v>
      </c>
      <c r="P3015" t="s">
        <v>1</v>
      </c>
      <c r="Q3015" s="164">
        <v>33978</v>
      </c>
      <c r="R3015" s="164">
        <v>34213</v>
      </c>
      <c r="S3015" s="164">
        <v>34943</v>
      </c>
      <c r="T3015" t="s">
        <v>2438</v>
      </c>
      <c r="V3015" t="s">
        <v>6965</v>
      </c>
      <c r="W3015" t="s">
        <v>6966</v>
      </c>
      <c r="X3015" t="s">
        <v>6964</v>
      </c>
      <c r="Y3015" t="s">
        <v>6965</v>
      </c>
      <c r="Z3015" t="s">
        <v>6970</v>
      </c>
      <c r="AC3015" t="s">
        <v>341</v>
      </c>
      <c r="AD3015" s="176">
        <v>1.3</v>
      </c>
    </row>
    <row r="3016" spans="1:30" x14ac:dyDescent="0.35">
      <c r="A3016" t="s">
        <v>305</v>
      </c>
      <c r="B3016">
        <v>1212</v>
      </c>
      <c r="C3016" t="s">
        <v>6971</v>
      </c>
      <c r="D3016">
        <v>52700</v>
      </c>
      <c r="E3016" t="s">
        <v>6964</v>
      </c>
      <c r="F3016" t="s">
        <v>3812</v>
      </c>
      <c r="H3016">
        <v>2</v>
      </c>
      <c r="I3016">
        <v>2.4</v>
      </c>
      <c r="K3016" t="s">
        <v>404</v>
      </c>
      <c r="L3016" t="s">
        <v>753</v>
      </c>
      <c r="M3016" t="s">
        <v>398</v>
      </c>
      <c r="N3016" t="s">
        <v>2437</v>
      </c>
      <c r="O3016">
        <v>2</v>
      </c>
      <c r="P3016" t="s">
        <v>306</v>
      </c>
      <c r="Q3016" s="164">
        <v>35804</v>
      </c>
      <c r="R3016" s="164">
        <v>36039</v>
      </c>
      <c r="S3016" s="164">
        <v>40148</v>
      </c>
      <c r="T3016" t="s">
        <v>2438</v>
      </c>
      <c r="V3016" t="s">
        <v>6965</v>
      </c>
      <c r="W3016" t="s">
        <v>6966</v>
      </c>
      <c r="X3016" t="s">
        <v>6964</v>
      </c>
      <c r="Y3016" t="s">
        <v>6965</v>
      </c>
      <c r="Z3016" t="s">
        <v>6972</v>
      </c>
      <c r="AC3016" t="s">
        <v>341</v>
      </c>
      <c r="AD3016" s="176">
        <v>1.3</v>
      </c>
    </row>
    <row r="3017" spans="1:30" x14ac:dyDescent="0.35">
      <c r="A3017" t="s">
        <v>305</v>
      </c>
      <c r="B3017">
        <v>1309</v>
      </c>
      <c r="C3017" t="s">
        <v>6964</v>
      </c>
      <c r="D3017">
        <v>52700</v>
      </c>
      <c r="E3017" t="s">
        <v>6964</v>
      </c>
      <c r="F3017" t="s">
        <v>3812</v>
      </c>
      <c r="G3017" s="163">
        <v>2932.82</v>
      </c>
      <c r="H3017">
        <v>2</v>
      </c>
      <c r="I3017">
        <v>2.4</v>
      </c>
      <c r="J3017" t="s">
        <v>1</v>
      </c>
      <c r="K3017" t="s">
        <v>296</v>
      </c>
      <c r="L3017" t="s">
        <v>4103</v>
      </c>
      <c r="M3017" t="s">
        <v>398</v>
      </c>
      <c r="N3017" t="s">
        <v>2437</v>
      </c>
      <c r="O3017">
        <v>2</v>
      </c>
      <c r="P3017" t="s">
        <v>306</v>
      </c>
      <c r="Q3017" t="s">
        <v>6973</v>
      </c>
      <c r="R3017" s="164">
        <v>43344</v>
      </c>
      <c r="T3017" t="s">
        <v>2438</v>
      </c>
      <c r="V3017" t="s">
        <v>6965</v>
      </c>
      <c r="W3017" t="s">
        <v>6966</v>
      </c>
      <c r="X3017" t="s">
        <v>6964</v>
      </c>
      <c r="Y3017" t="s">
        <v>6965</v>
      </c>
      <c r="Z3017" t="s">
        <v>6974</v>
      </c>
      <c r="AA3017" t="s">
        <v>1</v>
      </c>
      <c r="AB3017" s="164">
        <v>42909</v>
      </c>
      <c r="AC3017" t="s">
        <v>341</v>
      </c>
      <c r="AD3017" s="176">
        <v>1.3</v>
      </c>
    </row>
    <row r="3018" spans="1:30" x14ac:dyDescent="0.35">
      <c r="A3018" t="s">
        <v>317</v>
      </c>
      <c r="B3018">
        <v>1057</v>
      </c>
      <c r="C3018" t="s">
        <v>6964</v>
      </c>
      <c r="D3018">
        <v>52700</v>
      </c>
      <c r="E3018" t="s">
        <v>6964</v>
      </c>
      <c r="F3018" t="s">
        <v>3812</v>
      </c>
      <c r="H3018">
        <v>2</v>
      </c>
      <c r="I3018">
        <v>2.4</v>
      </c>
      <c r="K3018" t="s">
        <v>296</v>
      </c>
      <c r="L3018" t="s">
        <v>753</v>
      </c>
      <c r="M3018" t="s">
        <v>398</v>
      </c>
      <c r="N3018" t="s">
        <v>2437</v>
      </c>
      <c r="O3018">
        <v>2</v>
      </c>
      <c r="P3018" t="s">
        <v>306</v>
      </c>
      <c r="Q3018" t="s">
        <v>4418</v>
      </c>
      <c r="R3018" s="164">
        <v>30102</v>
      </c>
      <c r="T3018" t="s">
        <v>2438</v>
      </c>
      <c r="V3018" t="s">
        <v>6965</v>
      </c>
      <c r="W3018" t="s">
        <v>6966</v>
      </c>
      <c r="X3018" t="s">
        <v>6964</v>
      </c>
      <c r="Y3018" t="s">
        <v>6965</v>
      </c>
      <c r="Z3018" t="s">
        <v>6975</v>
      </c>
      <c r="AC3018" t="s">
        <v>341</v>
      </c>
      <c r="AD3018" s="176">
        <v>1.3</v>
      </c>
    </row>
    <row r="3019" spans="1:30" x14ac:dyDescent="0.35">
      <c r="A3019" t="s">
        <v>408</v>
      </c>
      <c r="B3019">
        <v>1127</v>
      </c>
      <c r="C3019" t="s">
        <v>6964</v>
      </c>
      <c r="D3019">
        <v>52700</v>
      </c>
      <c r="E3019" t="s">
        <v>6964</v>
      </c>
      <c r="F3019" t="s">
        <v>3812</v>
      </c>
      <c r="H3019">
        <v>2</v>
      </c>
      <c r="I3019">
        <v>2.4</v>
      </c>
      <c r="K3019" t="s">
        <v>296</v>
      </c>
      <c r="L3019" t="s">
        <v>4257</v>
      </c>
      <c r="M3019" t="s">
        <v>398</v>
      </c>
      <c r="N3019" t="s">
        <v>2437</v>
      </c>
      <c r="O3019">
        <v>2</v>
      </c>
      <c r="P3019" t="s">
        <v>306</v>
      </c>
      <c r="Q3019" s="164">
        <v>32882</v>
      </c>
      <c r="R3019" s="164">
        <v>33117</v>
      </c>
      <c r="T3019" t="s">
        <v>2438</v>
      </c>
      <c r="V3019" t="s">
        <v>6965</v>
      </c>
      <c r="W3019" t="s">
        <v>6966</v>
      </c>
      <c r="X3019" t="s">
        <v>6964</v>
      </c>
      <c r="Y3019" t="s">
        <v>6965</v>
      </c>
      <c r="Z3019" t="s">
        <v>6976</v>
      </c>
      <c r="AC3019" t="s">
        <v>341</v>
      </c>
      <c r="AD3019" s="176">
        <v>1.3</v>
      </c>
    </row>
    <row r="3020" spans="1:30" x14ac:dyDescent="0.35">
      <c r="A3020" t="s">
        <v>469</v>
      </c>
      <c r="B3020">
        <v>1069</v>
      </c>
      <c r="C3020" t="s">
        <v>6977</v>
      </c>
      <c r="D3020">
        <v>52700</v>
      </c>
      <c r="E3020" t="s">
        <v>6964</v>
      </c>
      <c r="F3020" t="s">
        <v>3812</v>
      </c>
      <c r="H3020">
        <v>2</v>
      </c>
      <c r="I3020">
        <v>2.4</v>
      </c>
      <c r="K3020" t="s">
        <v>404</v>
      </c>
      <c r="L3020" t="s">
        <v>4257</v>
      </c>
      <c r="M3020" t="s">
        <v>398</v>
      </c>
      <c r="N3020" t="s">
        <v>2437</v>
      </c>
      <c r="O3020">
        <v>2</v>
      </c>
      <c r="P3020" t="s">
        <v>306</v>
      </c>
      <c r="Q3020" s="164">
        <v>30781</v>
      </c>
      <c r="R3020" s="164">
        <v>30929</v>
      </c>
      <c r="S3020" s="164">
        <v>31048</v>
      </c>
      <c r="T3020" t="s">
        <v>2438</v>
      </c>
      <c r="V3020" t="s">
        <v>6965</v>
      </c>
      <c r="W3020" t="s">
        <v>6966</v>
      </c>
      <c r="X3020" t="s">
        <v>6964</v>
      </c>
      <c r="Y3020" t="s">
        <v>6965</v>
      </c>
      <c r="Z3020" t="s">
        <v>6978</v>
      </c>
      <c r="AC3020" t="s">
        <v>341</v>
      </c>
      <c r="AD3020" s="176">
        <v>1.3</v>
      </c>
    </row>
    <row r="3021" spans="1:30" x14ac:dyDescent="0.35">
      <c r="A3021" t="s">
        <v>469</v>
      </c>
      <c r="B3021">
        <v>1175</v>
      </c>
      <c r="C3021" t="s">
        <v>6979</v>
      </c>
      <c r="D3021">
        <v>52700</v>
      </c>
      <c r="E3021" t="s">
        <v>6964</v>
      </c>
      <c r="F3021" t="s">
        <v>3812</v>
      </c>
      <c r="H3021">
        <v>2</v>
      </c>
      <c r="I3021">
        <v>2.4</v>
      </c>
      <c r="K3021" t="s">
        <v>296</v>
      </c>
      <c r="L3021" t="s">
        <v>5548</v>
      </c>
      <c r="M3021" t="s">
        <v>398</v>
      </c>
      <c r="N3021" t="s">
        <v>2437</v>
      </c>
      <c r="O3021">
        <v>2</v>
      </c>
      <c r="P3021" t="s">
        <v>306</v>
      </c>
      <c r="Q3021" t="s">
        <v>6980</v>
      </c>
      <c r="R3021" s="164">
        <v>38596</v>
      </c>
      <c r="T3021" t="s">
        <v>2438</v>
      </c>
      <c r="V3021" t="s">
        <v>6965</v>
      </c>
      <c r="W3021" t="s">
        <v>6966</v>
      </c>
      <c r="X3021" t="s">
        <v>6964</v>
      </c>
      <c r="Y3021" t="s">
        <v>6965</v>
      </c>
      <c r="Z3021" t="s">
        <v>6981</v>
      </c>
      <c r="AA3021" t="s">
        <v>1</v>
      </c>
      <c r="AC3021" t="s">
        <v>341</v>
      </c>
      <c r="AD3021" s="176">
        <v>1.3</v>
      </c>
    </row>
    <row r="3022" spans="1:30" x14ac:dyDescent="0.35">
      <c r="A3022" t="s">
        <v>309</v>
      </c>
      <c r="B3022">
        <v>1282</v>
      </c>
      <c r="C3022" t="s">
        <v>6964</v>
      </c>
      <c r="D3022">
        <v>52700</v>
      </c>
      <c r="E3022" t="s">
        <v>6964</v>
      </c>
      <c r="F3022" t="s">
        <v>3812</v>
      </c>
      <c r="G3022" s="163">
        <v>2722.05</v>
      </c>
      <c r="H3022">
        <v>2</v>
      </c>
      <c r="I3022">
        <v>2.4</v>
      </c>
      <c r="J3022" t="s">
        <v>1</v>
      </c>
      <c r="K3022" t="s">
        <v>296</v>
      </c>
      <c r="L3022" t="s">
        <v>753</v>
      </c>
      <c r="M3022" t="s">
        <v>398</v>
      </c>
      <c r="N3022" t="s">
        <v>2437</v>
      </c>
      <c r="O3022">
        <v>2</v>
      </c>
      <c r="P3022" t="s">
        <v>306</v>
      </c>
      <c r="Q3022" t="s">
        <v>6982</v>
      </c>
      <c r="R3022" s="164">
        <v>45901</v>
      </c>
      <c r="T3022" t="s">
        <v>2438</v>
      </c>
      <c r="V3022" t="s">
        <v>6965</v>
      </c>
      <c r="W3022" t="s">
        <v>6966</v>
      </c>
      <c r="X3022" t="s">
        <v>6964</v>
      </c>
      <c r="Y3022" t="s">
        <v>6965</v>
      </c>
      <c r="Z3022" t="s">
        <v>6983</v>
      </c>
      <c r="AA3022" t="s">
        <v>1</v>
      </c>
      <c r="AB3022" s="164">
        <v>45470</v>
      </c>
      <c r="AC3022" t="s">
        <v>341</v>
      </c>
      <c r="AD3022" s="176">
        <v>1.3</v>
      </c>
    </row>
    <row r="3023" spans="1:30" x14ac:dyDescent="0.35">
      <c r="A3023" t="s">
        <v>476</v>
      </c>
      <c r="B3023">
        <v>1138</v>
      </c>
      <c r="C3023" t="s">
        <v>6964</v>
      </c>
      <c r="D3023">
        <v>52700</v>
      </c>
      <c r="E3023" t="s">
        <v>6964</v>
      </c>
      <c r="F3023" t="s">
        <v>3812</v>
      </c>
      <c r="H3023">
        <v>2</v>
      </c>
      <c r="I3023">
        <v>2.4</v>
      </c>
      <c r="K3023" t="s">
        <v>404</v>
      </c>
      <c r="L3023" t="s">
        <v>753</v>
      </c>
      <c r="M3023" t="s">
        <v>398</v>
      </c>
      <c r="N3023" t="s">
        <v>2437</v>
      </c>
      <c r="O3023">
        <v>2</v>
      </c>
      <c r="P3023" t="s">
        <v>306</v>
      </c>
      <c r="Q3023" s="164">
        <v>32882</v>
      </c>
      <c r="R3023" s="164">
        <v>33117</v>
      </c>
      <c r="S3023" s="164">
        <v>39188</v>
      </c>
      <c r="T3023" t="s">
        <v>2438</v>
      </c>
      <c r="V3023" t="s">
        <v>6965</v>
      </c>
      <c r="W3023" t="s">
        <v>6966</v>
      </c>
      <c r="X3023" t="s">
        <v>6964</v>
      </c>
      <c r="Y3023" t="s">
        <v>6965</v>
      </c>
      <c r="Z3023" t="s">
        <v>6984</v>
      </c>
      <c r="AC3023" t="s">
        <v>341</v>
      </c>
      <c r="AD3023" s="176">
        <v>1.3</v>
      </c>
    </row>
    <row r="3024" spans="1:30" x14ac:dyDescent="0.35">
      <c r="A3024" t="s">
        <v>482</v>
      </c>
      <c r="B3024">
        <v>1213</v>
      </c>
      <c r="C3024" t="s">
        <v>6964</v>
      </c>
      <c r="D3024">
        <v>52700</v>
      </c>
      <c r="E3024" t="s">
        <v>6964</v>
      </c>
      <c r="F3024" t="s">
        <v>3812</v>
      </c>
      <c r="H3024">
        <v>2</v>
      </c>
      <c r="I3024">
        <v>2.4</v>
      </c>
      <c r="K3024" t="s">
        <v>296</v>
      </c>
      <c r="L3024" t="s">
        <v>753</v>
      </c>
      <c r="M3024" t="s">
        <v>398</v>
      </c>
      <c r="N3024" t="s">
        <v>2437</v>
      </c>
      <c r="O3024">
        <v>2</v>
      </c>
      <c r="P3024" t="s">
        <v>306</v>
      </c>
      <c r="Q3024" t="s">
        <v>6985</v>
      </c>
      <c r="R3024" s="164">
        <v>40422</v>
      </c>
      <c r="T3024" t="s">
        <v>2438</v>
      </c>
      <c r="V3024" t="s">
        <v>6965</v>
      </c>
      <c r="W3024" t="s">
        <v>6966</v>
      </c>
      <c r="X3024" t="s">
        <v>6964</v>
      </c>
      <c r="Y3024" t="s">
        <v>6965</v>
      </c>
      <c r="Z3024" t="s">
        <v>6986</v>
      </c>
      <c r="AA3024" t="s">
        <v>295</v>
      </c>
      <c r="AC3024" t="s">
        <v>341</v>
      </c>
      <c r="AD3024" s="176">
        <v>1.3</v>
      </c>
    </row>
    <row r="3025" spans="1:30" x14ac:dyDescent="0.35">
      <c r="A3025" t="s">
        <v>375</v>
      </c>
      <c r="B3025">
        <v>1079</v>
      </c>
      <c r="C3025" t="s">
        <v>6965</v>
      </c>
      <c r="D3025">
        <v>52700</v>
      </c>
      <c r="E3025" t="s">
        <v>6964</v>
      </c>
      <c r="F3025" t="s">
        <v>3812</v>
      </c>
      <c r="H3025">
        <v>2</v>
      </c>
      <c r="I3025">
        <v>2.4</v>
      </c>
      <c r="K3025" t="s">
        <v>404</v>
      </c>
      <c r="L3025" t="s">
        <v>753</v>
      </c>
      <c r="M3025" t="s">
        <v>398</v>
      </c>
      <c r="N3025" t="s">
        <v>2437</v>
      </c>
      <c r="O3025">
        <v>2</v>
      </c>
      <c r="P3025" t="s">
        <v>1</v>
      </c>
      <c r="Q3025" s="164">
        <v>33247</v>
      </c>
      <c r="R3025" s="164">
        <v>33482</v>
      </c>
      <c r="S3025" s="164">
        <v>44774</v>
      </c>
      <c r="T3025" t="s">
        <v>2438</v>
      </c>
      <c r="V3025" t="s">
        <v>6965</v>
      </c>
      <c r="W3025" t="s">
        <v>6966</v>
      </c>
      <c r="X3025" t="s">
        <v>6964</v>
      </c>
      <c r="Y3025" t="s">
        <v>6965</v>
      </c>
      <c r="Z3025" t="s">
        <v>6987</v>
      </c>
      <c r="AC3025" t="s">
        <v>338</v>
      </c>
      <c r="AD3025" s="176">
        <v>1.3</v>
      </c>
    </row>
    <row r="3026" spans="1:30" x14ac:dyDescent="0.35">
      <c r="A3026" t="s">
        <v>434</v>
      </c>
      <c r="B3026">
        <v>1146</v>
      </c>
      <c r="C3026" t="s">
        <v>6988</v>
      </c>
      <c r="D3026">
        <v>52700</v>
      </c>
      <c r="E3026" t="s">
        <v>6964</v>
      </c>
      <c r="F3026" t="s">
        <v>3812</v>
      </c>
      <c r="G3026" s="163">
        <v>3440.92</v>
      </c>
      <c r="H3026">
        <v>2</v>
      </c>
      <c r="I3026">
        <v>2.4</v>
      </c>
      <c r="J3026" t="s">
        <v>1</v>
      </c>
      <c r="K3026" t="s">
        <v>296</v>
      </c>
      <c r="L3026" t="s">
        <v>640</v>
      </c>
      <c r="M3026" t="s">
        <v>398</v>
      </c>
      <c r="N3026" t="s">
        <v>2437</v>
      </c>
      <c r="O3026">
        <v>2</v>
      </c>
      <c r="P3026" t="s">
        <v>306</v>
      </c>
      <c r="Q3026" t="s">
        <v>3104</v>
      </c>
      <c r="R3026" s="164">
        <v>42614</v>
      </c>
      <c r="T3026" t="s">
        <v>2438</v>
      </c>
      <c r="V3026" t="s">
        <v>6965</v>
      </c>
      <c r="W3026" t="s">
        <v>6966</v>
      </c>
      <c r="X3026" t="s">
        <v>6964</v>
      </c>
      <c r="Y3026" t="s">
        <v>6965</v>
      </c>
      <c r="Z3026" t="s">
        <v>6989</v>
      </c>
      <c r="AA3026" t="s">
        <v>295</v>
      </c>
      <c r="AB3026" s="164">
        <v>42433</v>
      </c>
      <c r="AC3026" t="s">
        <v>341</v>
      </c>
      <c r="AD3026" s="176">
        <v>1.3</v>
      </c>
    </row>
    <row r="3027" spans="1:30" x14ac:dyDescent="0.35">
      <c r="A3027" t="s">
        <v>403</v>
      </c>
      <c r="B3027">
        <v>1037</v>
      </c>
      <c r="C3027" t="s">
        <v>6964</v>
      </c>
      <c r="D3027">
        <v>52700</v>
      </c>
      <c r="E3027" t="s">
        <v>6964</v>
      </c>
      <c r="F3027" t="s">
        <v>3812</v>
      </c>
      <c r="H3027">
        <v>2</v>
      </c>
      <c r="I3027">
        <v>2.4</v>
      </c>
      <c r="K3027" t="s">
        <v>0</v>
      </c>
      <c r="L3027" t="s">
        <v>753</v>
      </c>
      <c r="M3027" t="s">
        <v>398</v>
      </c>
      <c r="N3027" t="s">
        <v>2437</v>
      </c>
      <c r="O3027">
        <v>2</v>
      </c>
      <c r="P3027" t="s">
        <v>306</v>
      </c>
      <c r="Q3027" t="s">
        <v>786</v>
      </c>
      <c r="R3027" s="164">
        <v>34392</v>
      </c>
      <c r="T3027" t="s">
        <v>2438</v>
      </c>
      <c r="V3027" t="s">
        <v>6965</v>
      </c>
      <c r="W3027" t="s">
        <v>6966</v>
      </c>
      <c r="X3027" t="s">
        <v>6964</v>
      </c>
      <c r="Y3027" t="s">
        <v>6965</v>
      </c>
      <c r="Z3027" t="s">
        <v>6990</v>
      </c>
      <c r="AC3027" t="s">
        <v>341</v>
      </c>
      <c r="AD3027" s="176">
        <v>1.3</v>
      </c>
    </row>
    <row r="3028" spans="1:30" x14ac:dyDescent="0.35">
      <c r="A3028" t="s">
        <v>447</v>
      </c>
      <c r="B3028">
        <v>1124</v>
      </c>
      <c r="C3028" t="s">
        <v>6964</v>
      </c>
      <c r="D3028">
        <v>52700</v>
      </c>
      <c r="E3028" t="s">
        <v>6964</v>
      </c>
      <c r="F3028" t="s">
        <v>3812</v>
      </c>
      <c r="H3028">
        <v>2</v>
      </c>
      <c r="I3028">
        <v>2.4</v>
      </c>
      <c r="K3028" t="s">
        <v>296</v>
      </c>
      <c r="L3028" t="s">
        <v>753</v>
      </c>
      <c r="M3028" t="s">
        <v>398</v>
      </c>
      <c r="N3028" t="s">
        <v>2437</v>
      </c>
      <c r="O3028">
        <v>2</v>
      </c>
      <c r="P3028" t="s">
        <v>306</v>
      </c>
      <c r="Q3028" s="164">
        <v>34708</v>
      </c>
      <c r="R3028" s="164">
        <v>34943</v>
      </c>
      <c r="T3028" t="s">
        <v>2438</v>
      </c>
      <c r="V3028" t="s">
        <v>6965</v>
      </c>
      <c r="W3028" t="s">
        <v>6966</v>
      </c>
      <c r="X3028" t="s">
        <v>6964</v>
      </c>
      <c r="Y3028" t="s">
        <v>6965</v>
      </c>
      <c r="Z3028" t="s">
        <v>6991</v>
      </c>
      <c r="AC3028" t="s">
        <v>341</v>
      </c>
      <c r="AD3028" s="176">
        <v>1.3</v>
      </c>
    </row>
    <row r="3029" spans="1:30" x14ac:dyDescent="0.35">
      <c r="A3029" t="s">
        <v>494</v>
      </c>
      <c r="B3029">
        <v>1124</v>
      </c>
      <c r="C3029" t="s">
        <v>6992</v>
      </c>
      <c r="D3029">
        <v>52700</v>
      </c>
      <c r="E3029" t="s">
        <v>6964</v>
      </c>
      <c r="F3029" t="s">
        <v>3812</v>
      </c>
      <c r="H3029">
        <v>2</v>
      </c>
      <c r="I3029">
        <v>2.4</v>
      </c>
      <c r="K3029" t="s">
        <v>404</v>
      </c>
      <c r="L3029" t="s">
        <v>753</v>
      </c>
      <c r="M3029" t="s">
        <v>398</v>
      </c>
      <c r="N3029" t="s">
        <v>2437</v>
      </c>
      <c r="O3029">
        <v>2</v>
      </c>
      <c r="P3029" t="s">
        <v>306</v>
      </c>
      <c r="Q3029" s="164">
        <v>34343</v>
      </c>
      <c r="R3029" s="164">
        <v>34578</v>
      </c>
      <c r="S3029" s="164">
        <v>40148</v>
      </c>
      <c r="T3029" t="s">
        <v>2438</v>
      </c>
      <c r="V3029" t="s">
        <v>6965</v>
      </c>
      <c r="W3029" t="s">
        <v>6966</v>
      </c>
      <c r="X3029" t="s">
        <v>6964</v>
      </c>
      <c r="Y3029" t="s">
        <v>6965</v>
      </c>
      <c r="Z3029" t="s">
        <v>6993</v>
      </c>
      <c r="AC3029" t="s">
        <v>341</v>
      </c>
      <c r="AD3029" s="176">
        <v>1.3</v>
      </c>
    </row>
    <row r="3030" spans="1:30" x14ac:dyDescent="0.35">
      <c r="A3030" t="s">
        <v>494</v>
      </c>
      <c r="B3030">
        <v>1139</v>
      </c>
      <c r="C3030" t="s">
        <v>6994</v>
      </c>
      <c r="D3030">
        <v>52700</v>
      </c>
      <c r="E3030" t="s">
        <v>6964</v>
      </c>
      <c r="F3030" t="s">
        <v>3812</v>
      </c>
      <c r="H3030">
        <v>2</v>
      </c>
      <c r="I3030">
        <v>2.4</v>
      </c>
      <c r="K3030" t="s">
        <v>404</v>
      </c>
      <c r="L3030" t="s">
        <v>753</v>
      </c>
      <c r="M3030" t="s">
        <v>398</v>
      </c>
      <c r="N3030" t="s">
        <v>2437</v>
      </c>
      <c r="O3030">
        <v>2</v>
      </c>
      <c r="P3030" t="s">
        <v>306</v>
      </c>
      <c r="Q3030" s="164">
        <v>35073</v>
      </c>
      <c r="R3030" s="164">
        <v>35309</v>
      </c>
      <c r="S3030" s="164">
        <v>40787</v>
      </c>
      <c r="T3030" t="s">
        <v>2438</v>
      </c>
      <c r="V3030" t="s">
        <v>6965</v>
      </c>
      <c r="W3030" t="s">
        <v>6966</v>
      </c>
      <c r="X3030" t="s">
        <v>6964</v>
      </c>
      <c r="Y3030" t="s">
        <v>6965</v>
      </c>
      <c r="Z3030" t="s">
        <v>6995</v>
      </c>
      <c r="AC3030" t="s">
        <v>341</v>
      </c>
      <c r="AD3030" s="176">
        <v>1.3</v>
      </c>
    </row>
    <row r="3031" spans="1:30" x14ac:dyDescent="0.35">
      <c r="A3031" t="s">
        <v>494</v>
      </c>
      <c r="B3031">
        <v>1157</v>
      </c>
      <c r="C3031" t="s">
        <v>6964</v>
      </c>
      <c r="D3031">
        <v>52700</v>
      </c>
      <c r="E3031" t="s">
        <v>6964</v>
      </c>
      <c r="F3031" t="s">
        <v>3812</v>
      </c>
      <c r="H3031">
        <v>2</v>
      </c>
      <c r="I3031">
        <v>2.4</v>
      </c>
      <c r="K3031" t="s">
        <v>296</v>
      </c>
      <c r="L3031" t="s">
        <v>753</v>
      </c>
      <c r="M3031" t="s">
        <v>398</v>
      </c>
      <c r="N3031" t="s">
        <v>2437</v>
      </c>
      <c r="O3031">
        <v>2</v>
      </c>
      <c r="P3031" t="s">
        <v>306</v>
      </c>
      <c r="Q3031" s="164">
        <v>35920</v>
      </c>
      <c r="R3031" s="164">
        <v>36039</v>
      </c>
      <c r="T3031" t="s">
        <v>2438</v>
      </c>
      <c r="V3031" t="s">
        <v>6965</v>
      </c>
      <c r="W3031" t="s">
        <v>6966</v>
      </c>
      <c r="X3031" t="s">
        <v>6964</v>
      </c>
      <c r="Y3031" t="s">
        <v>6965</v>
      </c>
      <c r="Z3031" t="s">
        <v>6996</v>
      </c>
      <c r="AC3031" t="s">
        <v>341</v>
      </c>
      <c r="AD3031" s="176">
        <v>1.3</v>
      </c>
    </row>
    <row r="3032" spans="1:30" x14ac:dyDescent="0.35">
      <c r="A3032" t="s">
        <v>414</v>
      </c>
      <c r="B3032">
        <v>1203</v>
      </c>
      <c r="C3032" t="s">
        <v>6997</v>
      </c>
      <c r="D3032">
        <v>52700</v>
      </c>
      <c r="E3032" t="s">
        <v>6964</v>
      </c>
      <c r="F3032" t="s">
        <v>3812</v>
      </c>
      <c r="H3032">
        <v>2</v>
      </c>
      <c r="I3032">
        <v>2.4</v>
      </c>
      <c r="K3032" t="s">
        <v>296</v>
      </c>
      <c r="L3032" t="s">
        <v>753</v>
      </c>
      <c r="M3032" t="s">
        <v>398</v>
      </c>
      <c r="N3032" t="s">
        <v>2437</v>
      </c>
      <c r="O3032">
        <v>2</v>
      </c>
      <c r="P3032" t="s">
        <v>306</v>
      </c>
      <c r="Q3032" s="164">
        <v>37995</v>
      </c>
      <c r="R3032" s="164">
        <v>38231</v>
      </c>
      <c r="T3032" t="s">
        <v>2438</v>
      </c>
      <c r="V3032" t="s">
        <v>6965</v>
      </c>
      <c r="W3032" t="s">
        <v>6966</v>
      </c>
      <c r="X3032" t="s">
        <v>6964</v>
      </c>
      <c r="Y3032" t="s">
        <v>6965</v>
      </c>
      <c r="Z3032" t="s">
        <v>6998</v>
      </c>
      <c r="AC3032" t="s">
        <v>341</v>
      </c>
      <c r="AD3032" s="176">
        <v>1.3</v>
      </c>
    </row>
    <row r="3033" spans="1:30" x14ac:dyDescent="0.35">
      <c r="A3033" t="s">
        <v>414</v>
      </c>
      <c r="B3033">
        <v>2004</v>
      </c>
      <c r="C3033" t="s">
        <v>6999</v>
      </c>
      <c r="D3033">
        <v>52700</v>
      </c>
      <c r="E3033" t="s">
        <v>6964</v>
      </c>
      <c r="F3033" t="s">
        <v>3812</v>
      </c>
      <c r="H3033">
        <v>2</v>
      </c>
      <c r="I3033">
        <v>2.4</v>
      </c>
      <c r="K3033" t="s">
        <v>404</v>
      </c>
      <c r="L3033" t="s">
        <v>753</v>
      </c>
      <c r="M3033" t="s">
        <v>398</v>
      </c>
      <c r="N3033" t="s">
        <v>2437</v>
      </c>
      <c r="O3033">
        <v>2</v>
      </c>
      <c r="P3033" t="s">
        <v>306</v>
      </c>
      <c r="Q3033" s="164">
        <v>34708</v>
      </c>
      <c r="R3033" s="164">
        <v>34943</v>
      </c>
      <c r="S3033" s="164">
        <v>39190</v>
      </c>
      <c r="T3033" t="s">
        <v>2438</v>
      </c>
      <c r="V3033" t="s">
        <v>6965</v>
      </c>
      <c r="W3033" t="s">
        <v>6966</v>
      </c>
      <c r="X3033" t="s">
        <v>6964</v>
      </c>
      <c r="Y3033" t="s">
        <v>6965</v>
      </c>
      <c r="Z3033" t="s">
        <v>7000</v>
      </c>
      <c r="AC3033" t="s">
        <v>341</v>
      </c>
      <c r="AD3033" s="176">
        <v>1.3</v>
      </c>
    </row>
    <row r="3034" spans="1:30" x14ac:dyDescent="0.35">
      <c r="A3034" t="s">
        <v>419</v>
      </c>
      <c r="B3034">
        <v>1088</v>
      </c>
      <c r="C3034" t="s">
        <v>7001</v>
      </c>
      <c r="D3034">
        <v>52700</v>
      </c>
      <c r="E3034" t="s">
        <v>6964</v>
      </c>
      <c r="F3034" t="s">
        <v>3812</v>
      </c>
      <c r="H3034">
        <v>2</v>
      </c>
      <c r="I3034">
        <v>2.4</v>
      </c>
      <c r="K3034" t="s">
        <v>404</v>
      </c>
      <c r="L3034" t="s">
        <v>753</v>
      </c>
      <c r="M3034" t="s">
        <v>398</v>
      </c>
      <c r="N3034" t="s">
        <v>2437</v>
      </c>
      <c r="O3034">
        <v>2</v>
      </c>
      <c r="P3034" t="s">
        <v>306</v>
      </c>
      <c r="Q3034" s="164">
        <v>32517</v>
      </c>
      <c r="R3034" s="164">
        <v>32752</v>
      </c>
      <c r="S3034" s="164">
        <v>45536</v>
      </c>
      <c r="T3034" t="s">
        <v>2438</v>
      </c>
      <c r="V3034" t="s">
        <v>6965</v>
      </c>
      <c r="W3034" t="s">
        <v>6966</v>
      </c>
      <c r="X3034" t="s">
        <v>6964</v>
      </c>
      <c r="Y3034" t="s">
        <v>6965</v>
      </c>
      <c r="Z3034" t="s">
        <v>7002</v>
      </c>
      <c r="AC3034" t="s">
        <v>341</v>
      </c>
      <c r="AD3034" s="176">
        <v>1.3</v>
      </c>
    </row>
    <row r="3035" spans="1:30" x14ac:dyDescent="0.35">
      <c r="A3035" t="s">
        <v>419</v>
      </c>
      <c r="B3035">
        <v>1181</v>
      </c>
      <c r="C3035" t="s">
        <v>7003</v>
      </c>
      <c r="D3035">
        <v>52700</v>
      </c>
      <c r="E3035" t="s">
        <v>6964</v>
      </c>
      <c r="F3035" t="s">
        <v>3812</v>
      </c>
      <c r="H3035">
        <v>2</v>
      </c>
      <c r="I3035">
        <v>2.4</v>
      </c>
      <c r="K3035" t="s">
        <v>296</v>
      </c>
      <c r="L3035" t="s">
        <v>753</v>
      </c>
      <c r="M3035" t="s">
        <v>398</v>
      </c>
      <c r="N3035" t="s">
        <v>2437</v>
      </c>
      <c r="O3035">
        <v>2</v>
      </c>
      <c r="P3035" t="s">
        <v>306</v>
      </c>
      <c r="Q3035" t="s">
        <v>1839</v>
      </c>
      <c r="R3035" s="164">
        <v>40057</v>
      </c>
      <c r="T3035" t="s">
        <v>2438</v>
      </c>
      <c r="V3035" t="s">
        <v>6965</v>
      </c>
      <c r="W3035" t="s">
        <v>6966</v>
      </c>
      <c r="X3035" t="s">
        <v>6964</v>
      </c>
      <c r="Y3035" t="s">
        <v>6965</v>
      </c>
      <c r="Z3035" t="s">
        <v>7004</v>
      </c>
      <c r="AC3035" t="s">
        <v>341</v>
      </c>
      <c r="AD3035" s="176">
        <v>1.3</v>
      </c>
    </row>
    <row r="3036" spans="1:30" x14ac:dyDescent="0.35">
      <c r="A3036" t="s">
        <v>314</v>
      </c>
      <c r="B3036">
        <v>1070</v>
      </c>
      <c r="C3036" t="s">
        <v>6964</v>
      </c>
      <c r="D3036">
        <v>52700</v>
      </c>
      <c r="E3036" t="s">
        <v>6964</v>
      </c>
      <c r="F3036" t="s">
        <v>3812</v>
      </c>
      <c r="H3036">
        <v>2</v>
      </c>
      <c r="I3036">
        <v>2.4</v>
      </c>
      <c r="K3036" t="s">
        <v>843</v>
      </c>
      <c r="L3036" t="s">
        <v>410</v>
      </c>
      <c r="M3036" t="s">
        <v>398</v>
      </c>
      <c r="N3036" t="s">
        <v>2437</v>
      </c>
      <c r="O3036">
        <v>2</v>
      </c>
      <c r="P3036" t="s">
        <v>306</v>
      </c>
      <c r="Q3036" t="s">
        <v>7005</v>
      </c>
      <c r="R3036" s="164">
        <v>38250</v>
      </c>
      <c r="T3036" t="s">
        <v>2438</v>
      </c>
      <c r="V3036" t="s">
        <v>6965</v>
      </c>
      <c r="W3036" t="s">
        <v>6966</v>
      </c>
      <c r="X3036" t="s">
        <v>6964</v>
      </c>
      <c r="Y3036" t="s">
        <v>6965</v>
      </c>
      <c r="Z3036" t="s">
        <v>7006</v>
      </c>
      <c r="AC3036" t="s">
        <v>341</v>
      </c>
      <c r="AD3036" s="176">
        <v>1.3</v>
      </c>
    </row>
    <row r="3037" spans="1:30" x14ac:dyDescent="0.35">
      <c r="A3037" t="s">
        <v>314</v>
      </c>
      <c r="B3037">
        <v>1293</v>
      </c>
      <c r="C3037" t="s">
        <v>7007</v>
      </c>
      <c r="D3037">
        <v>52700</v>
      </c>
      <c r="E3037" t="s">
        <v>6964</v>
      </c>
      <c r="F3037" t="s">
        <v>3812</v>
      </c>
      <c r="H3037">
        <v>2</v>
      </c>
      <c r="I3037">
        <v>2.4</v>
      </c>
      <c r="K3037" t="s">
        <v>404</v>
      </c>
      <c r="L3037" t="s">
        <v>753</v>
      </c>
      <c r="M3037" t="s">
        <v>398</v>
      </c>
      <c r="N3037" t="s">
        <v>2437</v>
      </c>
      <c r="O3037">
        <v>2</v>
      </c>
      <c r="P3037" t="s">
        <v>306</v>
      </c>
      <c r="Q3037" t="s">
        <v>7008</v>
      </c>
      <c r="R3037" s="164">
        <v>41275</v>
      </c>
      <c r="S3037" s="164">
        <v>45536</v>
      </c>
      <c r="T3037" t="s">
        <v>2438</v>
      </c>
      <c r="V3037" t="s">
        <v>6965</v>
      </c>
      <c r="W3037" t="s">
        <v>6966</v>
      </c>
      <c r="X3037" t="s">
        <v>6964</v>
      </c>
      <c r="Y3037" t="s">
        <v>6965</v>
      </c>
      <c r="Z3037" t="s">
        <v>7009</v>
      </c>
      <c r="AC3037" t="s">
        <v>341</v>
      </c>
      <c r="AD3037" s="176">
        <v>1.3</v>
      </c>
    </row>
    <row r="3038" spans="1:30" x14ac:dyDescent="0.35">
      <c r="A3038" t="s">
        <v>711</v>
      </c>
      <c r="B3038">
        <v>1162</v>
      </c>
      <c r="C3038" t="s">
        <v>6964</v>
      </c>
      <c r="D3038">
        <v>52700</v>
      </c>
      <c r="E3038" t="s">
        <v>6964</v>
      </c>
      <c r="F3038" t="s">
        <v>3812</v>
      </c>
      <c r="H3038">
        <v>2</v>
      </c>
      <c r="I3038">
        <v>2.4</v>
      </c>
      <c r="K3038" t="s">
        <v>296</v>
      </c>
      <c r="L3038" t="s">
        <v>753</v>
      </c>
      <c r="M3038" t="s">
        <v>398</v>
      </c>
      <c r="N3038" t="s">
        <v>2437</v>
      </c>
      <c r="O3038">
        <v>2</v>
      </c>
      <c r="P3038" t="s">
        <v>306</v>
      </c>
      <c r="Q3038" s="164">
        <v>34708</v>
      </c>
      <c r="R3038" s="164">
        <v>34943</v>
      </c>
      <c r="T3038" t="s">
        <v>2438</v>
      </c>
      <c r="V3038" t="s">
        <v>6965</v>
      </c>
      <c r="W3038" t="s">
        <v>6966</v>
      </c>
      <c r="X3038" t="s">
        <v>6964</v>
      </c>
      <c r="Y3038" t="s">
        <v>6965</v>
      </c>
      <c r="Z3038" t="s">
        <v>7010</v>
      </c>
      <c r="AC3038" t="s">
        <v>341</v>
      </c>
      <c r="AD3038" s="176">
        <v>1.3</v>
      </c>
    </row>
    <row r="3039" spans="1:30" x14ac:dyDescent="0.35">
      <c r="A3039" t="s">
        <v>499</v>
      </c>
      <c r="B3039">
        <v>1171</v>
      </c>
      <c r="C3039" t="s">
        <v>6964</v>
      </c>
      <c r="D3039">
        <v>52700</v>
      </c>
      <c r="E3039" t="s">
        <v>6964</v>
      </c>
      <c r="F3039" t="s">
        <v>3812</v>
      </c>
      <c r="H3039">
        <v>2</v>
      </c>
      <c r="I3039">
        <v>2.4</v>
      </c>
      <c r="K3039" t="s">
        <v>296</v>
      </c>
      <c r="L3039" t="s">
        <v>753</v>
      </c>
      <c r="M3039" t="s">
        <v>398</v>
      </c>
      <c r="N3039" t="s">
        <v>2437</v>
      </c>
      <c r="O3039">
        <v>2</v>
      </c>
      <c r="P3039" t="s">
        <v>306</v>
      </c>
      <c r="Q3039" t="s">
        <v>7011</v>
      </c>
      <c r="R3039" s="164">
        <v>37865</v>
      </c>
      <c r="T3039" t="s">
        <v>2438</v>
      </c>
      <c r="V3039" t="s">
        <v>6965</v>
      </c>
      <c r="W3039" t="s">
        <v>6966</v>
      </c>
      <c r="X3039" t="s">
        <v>6964</v>
      </c>
      <c r="Y3039" t="s">
        <v>6965</v>
      </c>
      <c r="Z3039" t="s">
        <v>7012</v>
      </c>
      <c r="AC3039" t="s">
        <v>341</v>
      </c>
      <c r="AD3039" s="176">
        <v>1.3</v>
      </c>
    </row>
    <row r="3040" spans="1:30" x14ac:dyDescent="0.35">
      <c r="A3040" t="s">
        <v>566</v>
      </c>
      <c r="B3040">
        <v>1110</v>
      </c>
      <c r="C3040" t="s">
        <v>6964</v>
      </c>
      <c r="D3040">
        <v>52700</v>
      </c>
      <c r="E3040" t="s">
        <v>6964</v>
      </c>
      <c r="F3040" t="s">
        <v>3812</v>
      </c>
      <c r="H3040">
        <v>2</v>
      </c>
      <c r="I3040">
        <v>2.4</v>
      </c>
      <c r="K3040" t="s">
        <v>0</v>
      </c>
      <c r="L3040" t="s">
        <v>753</v>
      </c>
      <c r="M3040" t="s">
        <v>398</v>
      </c>
      <c r="N3040" t="s">
        <v>2437</v>
      </c>
      <c r="O3040">
        <v>2</v>
      </c>
      <c r="P3040" t="s">
        <v>306</v>
      </c>
      <c r="Q3040" s="164">
        <v>31421</v>
      </c>
      <c r="R3040" s="164">
        <v>31656</v>
      </c>
      <c r="T3040" t="s">
        <v>2438</v>
      </c>
      <c r="V3040" t="s">
        <v>6965</v>
      </c>
      <c r="W3040" t="s">
        <v>6966</v>
      </c>
      <c r="X3040" t="s">
        <v>6964</v>
      </c>
      <c r="Y3040" t="s">
        <v>6965</v>
      </c>
      <c r="Z3040" t="s">
        <v>7013</v>
      </c>
      <c r="AC3040" t="s">
        <v>341</v>
      </c>
      <c r="AD3040" s="176">
        <v>1.3</v>
      </c>
    </row>
    <row r="3041" spans="1:31" x14ac:dyDescent="0.35">
      <c r="A3041" t="s">
        <v>566</v>
      </c>
      <c r="B3041">
        <v>1230</v>
      </c>
      <c r="C3041" t="s">
        <v>7014</v>
      </c>
      <c r="D3041">
        <v>52700</v>
      </c>
      <c r="E3041" t="s">
        <v>6964</v>
      </c>
      <c r="F3041" t="s">
        <v>3812</v>
      </c>
      <c r="H3041">
        <v>2</v>
      </c>
      <c r="I3041">
        <v>2.4</v>
      </c>
      <c r="K3041" t="s">
        <v>0</v>
      </c>
      <c r="L3041" t="s">
        <v>753</v>
      </c>
      <c r="M3041" t="s">
        <v>398</v>
      </c>
      <c r="N3041" t="s">
        <v>2437</v>
      </c>
      <c r="O3041">
        <v>2</v>
      </c>
      <c r="P3041" t="s">
        <v>306</v>
      </c>
      <c r="Q3041" s="164">
        <v>39756</v>
      </c>
      <c r="R3041" s="164">
        <v>39692</v>
      </c>
      <c r="T3041" t="s">
        <v>2438</v>
      </c>
      <c r="V3041" t="s">
        <v>6965</v>
      </c>
      <c r="W3041" t="s">
        <v>6966</v>
      </c>
      <c r="X3041" t="s">
        <v>6964</v>
      </c>
      <c r="Y3041" t="s">
        <v>6965</v>
      </c>
      <c r="Z3041" t="s">
        <v>7015</v>
      </c>
      <c r="AC3041" t="s">
        <v>341</v>
      </c>
      <c r="AD3041" s="176">
        <v>1.3</v>
      </c>
    </row>
    <row r="3042" spans="1:31" x14ac:dyDescent="0.35">
      <c r="A3042" t="s">
        <v>414</v>
      </c>
      <c r="B3042">
        <v>1187</v>
      </c>
      <c r="C3042" t="s">
        <v>7016</v>
      </c>
      <c r="D3042">
        <v>52701</v>
      </c>
      <c r="E3042" t="s">
        <v>7017</v>
      </c>
      <c r="F3042" t="s">
        <v>3812</v>
      </c>
      <c r="H3042" s="174">
        <f t="shared" ref="H3042:H3043" si="97">AD3042</f>
        <v>1.8</v>
      </c>
      <c r="I3042">
        <v>2.2000000000000002</v>
      </c>
      <c r="K3042" t="s">
        <v>404</v>
      </c>
      <c r="L3042" t="s">
        <v>753</v>
      </c>
      <c r="M3042" t="s">
        <v>398</v>
      </c>
      <c r="N3042" t="s">
        <v>2437</v>
      </c>
      <c r="O3042">
        <v>2</v>
      </c>
      <c r="P3042" t="s">
        <v>306</v>
      </c>
      <c r="Q3042" s="164">
        <v>36534</v>
      </c>
      <c r="R3042" s="164">
        <v>36770</v>
      </c>
      <c r="S3042" s="164">
        <v>40148</v>
      </c>
      <c r="T3042" t="s">
        <v>7018</v>
      </c>
      <c r="V3042" t="s">
        <v>7019</v>
      </c>
      <c r="W3042" t="s">
        <v>7020</v>
      </c>
      <c r="X3042" t="s">
        <v>7017</v>
      </c>
      <c r="Y3042" t="s">
        <v>7019</v>
      </c>
      <c r="Z3042" t="s">
        <v>7021</v>
      </c>
      <c r="AC3042" t="s">
        <v>341</v>
      </c>
      <c r="AD3042" s="176">
        <v>1.8</v>
      </c>
      <c r="AE3042" s="177" t="s">
        <v>16954</v>
      </c>
    </row>
    <row r="3043" spans="1:31" x14ac:dyDescent="0.35">
      <c r="A3043" t="s">
        <v>566</v>
      </c>
      <c r="B3043">
        <v>1059</v>
      </c>
      <c r="C3043" t="s">
        <v>7022</v>
      </c>
      <c r="D3043">
        <v>52702</v>
      </c>
      <c r="E3043" t="s">
        <v>7022</v>
      </c>
      <c r="F3043" t="s">
        <v>3812</v>
      </c>
      <c r="H3043" s="174">
        <f t="shared" si="97"/>
        <v>1.4</v>
      </c>
      <c r="I3043">
        <v>2.1</v>
      </c>
      <c r="K3043" t="s">
        <v>404</v>
      </c>
      <c r="L3043" t="s">
        <v>753</v>
      </c>
      <c r="M3043" t="s">
        <v>398</v>
      </c>
      <c r="N3043" t="s">
        <v>2437</v>
      </c>
      <c r="O3043">
        <v>2</v>
      </c>
      <c r="P3043" t="s">
        <v>306</v>
      </c>
      <c r="Q3043" s="164">
        <v>29803</v>
      </c>
      <c r="R3043" s="164">
        <v>29714</v>
      </c>
      <c r="S3043" s="164">
        <v>39195</v>
      </c>
      <c r="T3043" t="s">
        <v>2450</v>
      </c>
      <c r="V3043" t="s">
        <v>7023</v>
      </c>
      <c r="W3043" t="s">
        <v>7024</v>
      </c>
      <c r="X3043" t="s">
        <v>7022</v>
      </c>
      <c r="Y3043" t="s">
        <v>7023</v>
      </c>
      <c r="Z3043" t="s">
        <v>7025</v>
      </c>
      <c r="AC3043" t="s">
        <v>341</v>
      </c>
      <c r="AD3043" s="176">
        <v>1.4</v>
      </c>
      <c r="AE3043" s="177" t="s">
        <v>16954</v>
      </c>
    </row>
    <row r="3044" spans="1:31" x14ac:dyDescent="0.35">
      <c r="A3044" t="s">
        <v>454</v>
      </c>
      <c r="B3044">
        <v>1378</v>
      </c>
      <c r="C3044" t="s">
        <v>7026</v>
      </c>
      <c r="D3044">
        <v>52705</v>
      </c>
      <c r="E3044" t="s">
        <v>7026</v>
      </c>
      <c r="F3044" t="s">
        <v>3812</v>
      </c>
      <c r="H3044">
        <v>2.6</v>
      </c>
      <c r="I3044">
        <v>2</v>
      </c>
      <c r="K3044" t="s">
        <v>296</v>
      </c>
      <c r="L3044" t="s">
        <v>3868</v>
      </c>
      <c r="M3044" t="s">
        <v>398</v>
      </c>
      <c r="N3044" t="s">
        <v>2437</v>
      </c>
      <c r="O3044">
        <v>2</v>
      </c>
      <c r="P3044" t="s">
        <v>306</v>
      </c>
      <c r="Q3044" s="164">
        <v>38361</v>
      </c>
      <c r="R3044" s="164">
        <v>38596</v>
      </c>
      <c r="T3044" t="s">
        <v>7027</v>
      </c>
      <c r="V3044" t="s">
        <v>7028</v>
      </c>
      <c r="W3044" t="s">
        <v>7029</v>
      </c>
      <c r="X3044" t="s">
        <v>7026</v>
      </c>
      <c r="Y3044" t="s">
        <v>7028</v>
      </c>
      <c r="Z3044" t="s">
        <v>7030</v>
      </c>
      <c r="AC3044" t="s">
        <v>341</v>
      </c>
      <c r="AD3044" s="176">
        <v>1.2</v>
      </c>
    </row>
    <row r="3045" spans="1:31" x14ac:dyDescent="0.35">
      <c r="A3045" t="s">
        <v>309</v>
      </c>
      <c r="B3045">
        <v>1168</v>
      </c>
      <c r="C3045" t="s">
        <v>7031</v>
      </c>
      <c r="D3045">
        <v>52705</v>
      </c>
      <c r="E3045" t="s">
        <v>7026</v>
      </c>
      <c r="F3045" t="s">
        <v>3812</v>
      </c>
      <c r="H3045">
        <v>2.6</v>
      </c>
      <c r="I3045">
        <v>2</v>
      </c>
      <c r="K3045" t="s">
        <v>843</v>
      </c>
      <c r="L3045" t="s">
        <v>753</v>
      </c>
      <c r="M3045" t="s">
        <v>398</v>
      </c>
      <c r="N3045" t="s">
        <v>2437</v>
      </c>
      <c r="O3045">
        <v>2</v>
      </c>
      <c r="P3045" t="s">
        <v>306</v>
      </c>
      <c r="Q3045" t="s">
        <v>470</v>
      </c>
      <c r="R3045" s="164">
        <v>38961</v>
      </c>
      <c r="T3045" t="s">
        <v>7027</v>
      </c>
      <c r="V3045" t="s">
        <v>7028</v>
      </c>
      <c r="W3045" t="s">
        <v>7029</v>
      </c>
      <c r="X3045" t="s">
        <v>7026</v>
      </c>
      <c r="Y3045" t="s">
        <v>7028</v>
      </c>
      <c r="Z3045" t="s">
        <v>7032</v>
      </c>
      <c r="AC3045" t="s">
        <v>341</v>
      </c>
      <c r="AD3045" s="176">
        <v>1.2</v>
      </c>
    </row>
    <row r="3046" spans="1:31" x14ac:dyDescent="0.35">
      <c r="A3046" t="s">
        <v>291</v>
      </c>
      <c r="B3046">
        <v>1083</v>
      </c>
      <c r="C3046" t="s">
        <v>7033</v>
      </c>
      <c r="D3046">
        <v>52708</v>
      </c>
      <c r="E3046" t="s">
        <v>7034</v>
      </c>
      <c r="F3046" t="s">
        <v>3812</v>
      </c>
      <c r="H3046" s="174">
        <f t="shared" ref="H3046:H3047" si="98">AD3046</f>
        <v>1.4</v>
      </c>
      <c r="I3046">
        <v>2</v>
      </c>
      <c r="K3046" t="s">
        <v>404</v>
      </c>
      <c r="L3046" t="s">
        <v>4103</v>
      </c>
      <c r="M3046" t="s">
        <v>398</v>
      </c>
      <c r="N3046" t="s">
        <v>2437</v>
      </c>
      <c r="O3046">
        <v>2</v>
      </c>
      <c r="P3046" t="s">
        <v>1</v>
      </c>
      <c r="Q3046" s="164">
        <v>35804</v>
      </c>
      <c r="R3046" s="164">
        <v>36039</v>
      </c>
      <c r="S3046" s="164">
        <v>39191</v>
      </c>
      <c r="T3046" t="s">
        <v>7035</v>
      </c>
      <c r="V3046" t="s">
        <v>7036</v>
      </c>
      <c r="W3046" t="s">
        <v>7037</v>
      </c>
      <c r="X3046" t="s">
        <v>7034</v>
      </c>
      <c r="Y3046" t="s">
        <v>7036</v>
      </c>
      <c r="Z3046" t="s">
        <v>7038</v>
      </c>
      <c r="AC3046" t="s">
        <v>338</v>
      </c>
      <c r="AD3046" s="176">
        <v>1.4</v>
      </c>
      <c r="AE3046" s="177" t="s">
        <v>16954</v>
      </c>
    </row>
    <row r="3047" spans="1:31" x14ac:dyDescent="0.35">
      <c r="A3047" t="s">
        <v>566</v>
      </c>
      <c r="B3047">
        <v>1105</v>
      </c>
      <c r="C3047" t="s">
        <v>7034</v>
      </c>
      <c r="D3047">
        <v>52708</v>
      </c>
      <c r="E3047" t="s">
        <v>7034</v>
      </c>
      <c r="F3047" t="s">
        <v>3812</v>
      </c>
      <c r="H3047" s="174">
        <f t="shared" si="98"/>
        <v>1.4</v>
      </c>
      <c r="I3047">
        <v>2</v>
      </c>
      <c r="K3047" t="s">
        <v>404</v>
      </c>
      <c r="L3047" t="s">
        <v>753</v>
      </c>
      <c r="M3047" t="s">
        <v>398</v>
      </c>
      <c r="N3047" t="s">
        <v>2437</v>
      </c>
      <c r="O3047">
        <v>2</v>
      </c>
      <c r="P3047" t="s">
        <v>306</v>
      </c>
      <c r="Q3047" s="164">
        <v>31421</v>
      </c>
      <c r="R3047" s="164">
        <v>31656</v>
      </c>
      <c r="S3047" s="164">
        <v>40148</v>
      </c>
      <c r="T3047" t="s">
        <v>7035</v>
      </c>
      <c r="V3047" t="s">
        <v>7036</v>
      </c>
      <c r="W3047" t="s">
        <v>7037</v>
      </c>
      <c r="X3047" t="s">
        <v>7034</v>
      </c>
      <c r="Y3047" t="s">
        <v>7036</v>
      </c>
      <c r="Z3047" t="s">
        <v>7039</v>
      </c>
      <c r="AC3047" t="s">
        <v>341</v>
      </c>
      <c r="AD3047" s="176">
        <v>1.4</v>
      </c>
      <c r="AE3047" s="177" t="s">
        <v>16954</v>
      </c>
    </row>
    <row r="3048" spans="1:31" x14ac:dyDescent="0.35">
      <c r="A3048" t="s">
        <v>291</v>
      </c>
      <c r="B3048">
        <v>1043</v>
      </c>
      <c r="C3048" t="s">
        <v>7040</v>
      </c>
      <c r="D3048">
        <v>52709</v>
      </c>
      <c r="E3048" t="s">
        <v>7041</v>
      </c>
      <c r="F3048" t="s">
        <v>3812</v>
      </c>
      <c r="H3048">
        <v>2</v>
      </c>
      <c r="I3048">
        <v>2.2999999999999998</v>
      </c>
      <c r="K3048" t="s">
        <v>296</v>
      </c>
      <c r="L3048" t="s">
        <v>753</v>
      </c>
      <c r="M3048" t="s">
        <v>398</v>
      </c>
      <c r="N3048" t="s">
        <v>2437</v>
      </c>
      <c r="O3048">
        <v>2</v>
      </c>
      <c r="P3048" t="s">
        <v>1</v>
      </c>
      <c r="Q3048" s="164">
        <v>34708</v>
      </c>
      <c r="R3048" s="164">
        <v>34943</v>
      </c>
      <c r="T3048" t="s">
        <v>7042</v>
      </c>
      <c r="V3048" t="s">
        <v>7043</v>
      </c>
      <c r="W3048" t="s">
        <v>7044</v>
      </c>
      <c r="X3048" t="s">
        <v>7041</v>
      </c>
      <c r="Y3048" t="s">
        <v>7043</v>
      </c>
      <c r="Z3048" t="s">
        <v>7045</v>
      </c>
      <c r="AC3048" t="s">
        <v>338</v>
      </c>
      <c r="AD3048" s="176">
        <v>1.4</v>
      </c>
    </row>
    <row r="3049" spans="1:31" x14ac:dyDescent="0.35">
      <c r="A3049" t="s">
        <v>305</v>
      </c>
      <c r="B3049">
        <v>1148</v>
      </c>
      <c r="C3049" t="s">
        <v>7041</v>
      </c>
      <c r="D3049">
        <v>52709</v>
      </c>
      <c r="E3049" t="s">
        <v>7041</v>
      </c>
      <c r="F3049" t="s">
        <v>3812</v>
      </c>
      <c r="H3049">
        <v>2</v>
      </c>
      <c r="I3049">
        <v>2.2999999999999998</v>
      </c>
      <c r="K3049" t="s">
        <v>295</v>
      </c>
      <c r="L3049" t="s">
        <v>753</v>
      </c>
      <c r="M3049" t="s">
        <v>398</v>
      </c>
      <c r="N3049" t="s">
        <v>2437</v>
      </c>
      <c r="O3049">
        <v>2</v>
      </c>
      <c r="P3049" t="s">
        <v>1</v>
      </c>
      <c r="Q3049" s="164">
        <v>33247</v>
      </c>
      <c r="R3049" s="164">
        <v>33482</v>
      </c>
      <c r="S3049" s="164">
        <v>34943</v>
      </c>
      <c r="T3049" t="s">
        <v>7042</v>
      </c>
      <c r="V3049" t="s">
        <v>7043</v>
      </c>
      <c r="W3049" t="s">
        <v>7044</v>
      </c>
      <c r="X3049" t="s">
        <v>7041</v>
      </c>
      <c r="Y3049" t="s">
        <v>7043</v>
      </c>
      <c r="Z3049" t="s">
        <v>7046</v>
      </c>
      <c r="AC3049" t="s">
        <v>341</v>
      </c>
      <c r="AD3049" s="176">
        <v>1.4</v>
      </c>
    </row>
    <row r="3050" spans="1:31" x14ac:dyDescent="0.35">
      <c r="A3050" t="s">
        <v>414</v>
      </c>
      <c r="B3050">
        <v>1199</v>
      </c>
      <c r="C3050" t="s">
        <v>7047</v>
      </c>
      <c r="D3050">
        <v>52709</v>
      </c>
      <c r="E3050" t="s">
        <v>7041</v>
      </c>
      <c r="F3050" t="s">
        <v>3812</v>
      </c>
      <c r="H3050">
        <v>2</v>
      </c>
      <c r="I3050">
        <v>2.2999999999999998</v>
      </c>
      <c r="K3050" t="s">
        <v>404</v>
      </c>
      <c r="L3050" t="s">
        <v>753</v>
      </c>
      <c r="M3050" t="s">
        <v>398</v>
      </c>
      <c r="N3050" t="s">
        <v>2437</v>
      </c>
      <c r="O3050">
        <v>2</v>
      </c>
      <c r="P3050" t="s">
        <v>306</v>
      </c>
      <c r="Q3050" s="164">
        <v>37265</v>
      </c>
      <c r="R3050" s="164">
        <v>37500</v>
      </c>
      <c r="S3050" s="164">
        <v>45536</v>
      </c>
      <c r="T3050" t="s">
        <v>7042</v>
      </c>
      <c r="V3050" t="s">
        <v>7043</v>
      </c>
      <c r="W3050" t="s">
        <v>7044</v>
      </c>
      <c r="X3050" t="s">
        <v>7041</v>
      </c>
      <c r="Y3050" t="s">
        <v>7043</v>
      </c>
      <c r="Z3050" t="s">
        <v>7048</v>
      </c>
      <c r="AC3050" t="s">
        <v>341</v>
      </c>
      <c r="AD3050" s="176">
        <v>1.4</v>
      </c>
    </row>
    <row r="3051" spans="1:31" x14ac:dyDescent="0.35">
      <c r="A3051" t="s">
        <v>419</v>
      </c>
      <c r="B3051">
        <v>1109</v>
      </c>
      <c r="C3051" t="s">
        <v>7049</v>
      </c>
      <c r="D3051">
        <v>52709</v>
      </c>
      <c r="E3051" t="s">
        <v>7041</v>
      </c>
      <c r="F3051" t="s">
        <v>3812</v>
      </c>
      <c r="H3051">
        <v>2</v>
      </c>
      <c r="I3051">
        <v>2.2999999999999998</v>
      </c>
      <c r="K3051" t="s">
        <v>296</v>
      </c>
      <c r="L3051" t="s">
        <v>753</v>
      </c>
      <c r="M3051" t="s">
        <v>398</v>
      </c>
      <c r="N3051" t="s">
        <v>2437</v>
      </c>
      <c r="O3051">
        <v>2</v>
      </c>
      <c r="P3051" t="s">
        <v>306</v>
      </c>
      <c r="Q3051" s="164">
        <v>33978</v>
      </c>
      <c r="R3051" s="164">
        <v>34213</v>
      </c>
      <c r="T3051" t="s">
        <v>7042</v>
      </c>
      <c r="V3051" t="s">
        <v>7043</v>
      </c>
      <c r="W3051" t="s">
        <v>7044</v>
      </c>
      <c r="X3051" t="s">
        <v>7041</v>
      </c>
      <c r="Y3051" t="s">
        <v>7043</v>
      </c>
      <c r="Z3051" t="s">
        <v>7050</v>
      </c>
      <c r="AC3051" t="s">
        <v>341</v>
      </c>
      <c r="AD3051" s="176">
        <v>1.4</v>
      </c>
    </row>
    <row r="3052" spans="1:31" x14ac:dyDescent="0.35">
      <c r="A3052" t="s">
        <v>566</v>
      </c>
      <c r="B3052">
        <v>1048</v>
      </c>
      <c r="C3052" t="s">
        <v>7041</v>
      </c>
      <c r="D3052">
        <v>52709</v>
      </c>
      <c r="E3052" t="s">
        <v>7041</v>
      </c>
      <c r="F3052" t="s">
        <v>3812</v>
      </c>
      <c r="H3052">
        <v>2</v>
      </c>
      <c r="I3052">
        <v>2.2999999999999998</v>
      </c>
      <c r="K3052" t="s">
        <v>296</v>
      </c>
      <c r="L3052" t="s">
        <v>753</v>
      </c>
      <c r="M3052" t="s">
        <v>398</v>
      </c>
      <c r="N3052" t="s">
        <v>2437</v>
      </c>
      <c r="O3052">
        <v>2</v>
      </c>
      <c r="P3052" t="s">
        <v>306</v>
      </c>
      <c r="Q3052" t="s">
        <v>786</v>
      </c>
      <c r="R3052" s="164">
        <v>34392</v>
      </c>
      <c r="T3052" t="s">
        <v>7042</v>
      </c>
      <c r="V3052" t="s">
        <v>7043</v>
      </c>
      <c r="W3052" t="s">
        <v>7044</v>
      </c>
      <c r="X3052" t="s">
        <v>7041</v>
      </c>
      <c r="Y3052" t="s">
        <v>7043</v>
      </c>
      <c r="Z3052" t="s">
        <v>7051</v>
      </c>
      <c r="AC3052" t="s">
        <v>341</v>
      </c>
      <c r="AD3052" s="176">
        <v>1.4</v>
      </c>
    </row>
    <row r="3053" spans="1:31" x14ac:dyDescent="0.35">
      <c r="A3053" t="s">
        <v>566</v>
      </c>
      <c r="B3053">
        <v>1304</v>
      </c>
      <c r="C3053" t="s">
        <v>7052</v>
      </c>
      <c r="D3053">
        <v>52709</v>
      </c>
      <c r="E3053" t="s">
        <v>7041</v>
      </c>
      <c r="F3053" t="s">
        <v>3812</v>
      </c>
      <c r="G3053" s="163">
        <v>5502</v>
      </c>
      <c r="H3053">
        <v>2</v>
      </c>
      <c r="I3053">
        <v>2.2999999999999998</v>
      </c>
      <c r="J3053" t="s">
        <v>295</v>
      </c>
      <c r="K3053" t="s">
        <v>296</v>
      </c>
      <c r="L3053" t="s">
        <v>753</v>
      </c>
      <c r="M3053" t="s">
        <v>398</v>
      </c>
      <c r="N3053" t="s">
        <v>2437</v>
      </c>
      <c r="O3053">
        <v>2</v>
      </c>
      <c r="P3053" t="s">
        <v>306</v>
      </c>
      <c r="Q3053" t="s">
        <v>7053</v>
      </c>
      <c r="R3053" s="164">
        <v>43709</v>
      </c>
      <c r="T3053" t="s">
        <v>7042</v>
      </c>
      <c r="V3053" t="s">
        <v>7043</v>
      </c>
      <c r="W3053" t="s">
        <v>7044</v>
      </c>
      <c r="X3053" t="s">
        <v>7041</v>
      </c>
      <c r="Y3053" t="s">
        <v>7043</v>
      </c>
      <c r="Z3053" t="s">
        <v>7054</v>
      </c>
      <c r="AA3053" t="s">
        <v>1</v>
      </c>
      <c r="AB3053" s="164">
        <v>43629</v>
      </c>
      <c r="AC3053" t="s">
        <v>341</v>
      </c>
      <c r="AD3053" s="176">
        <v>1.4</v>
      </c>
    </row>
    <row r="3054" spans="1:31" x14ac:dyDescent="0.35">
      <c r="A3054" t="s">
        <v>309</v>
      </c>
      <c r="B3054">
        <v>1210</v>
      </c>
      <c r="C3054" t="s">
        <v>7055</v>
      </c>
      <c r="D3054">
        <v>52711</v>
      </c>
      <c r="E3054" t="s">
        <v>7056</v>
      </c>
      <c r="F3054" t="s">
        <v>3812</v>
      </c>
      <c r="H3054">
        <v>2</v>
      </c>
      <c r="I3054">
        <v>1.9</v>
      </c>
      <c r="K3054" t="s">
        <v>296</v>
      </c>
      <c r="L3054" t="s">
        <v>753</v>
      </c>
      <c r="M3054" t="s">
        <v>398</v>
      </c>
      <c r="N3054" t="s">
        <v>2437</v>
      </c>
      <c r="O3054">
        <v>2</v>
      </c>
      <c r="P3054" t="s">
        <v>306</v>
      </c>
      <c r="Q3054" s="164">
        <v>40917</v>
      </c>
      <c r="R3054" s="164">
        <v>41153</v>
      </c>
      <c r="T3054" t="s">
        <v>2461</v>
      </c>
      <c r="V3054" t="s">
        <v>7057</v>
      </c>
      <c r="W3054" t="s">
        <v>7058</v>
      </c>
      <c r="X3054" t="s">
        <v>7056</v>
      </c>
      <c r="Y3054" t="s">
        <v>7057</v>
      </c>
      <c r="Z3054" t="s">
        <v>7059</v>
      </c>
      <c r="AC3054" t="s">
        <v>341</v>
      </c>
      <c r="AD3054" s="176">
        <v>1.3</v>
      </c>
    </row>
    <row r="3055" spans="1:31" x14ac:dyDescent="0.35">
      <c r="A3055" t="s">
        <v>291</v>
      </c>
      <c r="B3055">
        <v>1163</v>
      </c>
      <c r="C3055" t="s">
        <v>7060</v>
      </c>
      <c r="D3055">
        <v>52712</v>
      </c>
      <c r="E3055" t="s">
        <v>7061</v>
      </c>
      <c r="F3055" t="s">
        <v>3812</v>
      </c>
      <c r="H3055">
        <v>2</v>
      </c>
      <c r="I3055">
        <v>2</v>
      </c>
      <c r="K3055" t="s">
        <v>296</v>
      </c>
      <c r="L3055" t="s">
        <v>4103</v>
      </c>
      <c r="M3055" t="s">
        <v>398</v>
      </c>
      <c r="N3055" t="s">
        <v>2437</v>
      </c>
      <c r="O3055">
        <v>2</v>
      </c>
      <c r="P3055" t="s">
        <v>1</v>
      </c>
      <c r="Q3055" s="164">
        <v>42038</v>
      </c>
      <c r="R3055" s="164">
        <v>42248</v>
      </c>
      <c r="T3055" t="s">
        <v>2467</v>
      </c>
      <c r="V3055" t="s">
        <v>7060</v>
      </c>
      <c r="W3055" t="s">
        <v>7062</v>
      </c>
      <c r="X3055" t="s">
        <v>7061</v>
      </c>
      <c r="Y3055" t="s">
        <v>7063</v>
      </c>
      <c r="Z3055" t="s">
        <v>7064</v>
      </c>
      <c r="AC3055" t="s">
        <v>338</v>
      </c>
      <c r="AD3055" s="176">
        <v>1.4</v>
      </c>
    </row>
    <row r="3056" spans="1:31" x14ac:dyDescent="0.35">
      <c r="A3056" t="s">
        <v>375</v>
      </c>
      <c r="B3056">
        <v>1187</v>
      </c>
      <c r="C3056" t="s">
        <v>7065</v>
      </c>
      <c r="D3056">
        <v>52712</v>
      </c>
      <c r="E3056" t="s">
        <v>7061</v>
      </c>
      <c r="F3056" t="s">
        <v>3812</v>
      </c>
      <c r="H3056">
        <v>2</v>
      </c>
      <c r="I3056">
        <v>2</v>
      </c>
      <c r="K3056" t="s">
        <v>296</v>
      </c>
      <c r="L3056" t="s">
        <v>753</v>
      </c>
      <c r="M3056" t="s">
        <v>398</v>
      </c>
      <c r="N3056" t="s">
        <v>2437</v>
      </c>
      <c r="O3056">
        <v>2</v>
      </c>
      <c r="P3056" t="s">
        <v>1</v>
      </c>
      <c r="Q3056" t="s">
        <v>2402</v>
      </c>
      <c r="R3056" s="164">
        <v>42248</v>
      </c>
      <c r="T3056" t="s">
        <v>2467</v>
      </c>
      <c r="V3056" t="s">
        <v>7060</v>
      </c>
      <c r="W3056" t="s">
        <v>7062</v>
      </c>
      <c r="X3056" t="s">
        <v>7061</v>
      </c>
      <c r="Y3056" t="s">
        <v>7063</v>
      </c>
      <c r="Z3056" t="s">
        <v>7066</v>
      </c>
      <c r="AA3056" t="s">
        <v>295</v>
      </c>
      <c r="AC3056" t="s">
        <v>338</v>
      </c>
      <c r="AD3056" s="176">
        <v>1.4</v>
      </c>
    </row>
    <row r="3057" spans="1:31" x14ac:dyDescent="0.35">
      <c r="A3057" t="s">
        <v>375</v>
      </c>
      <c r="B3057">
        <v>1188</v>
      </c>
      <c r="C3057" t="s">
        <v>7067</v>
      </c>
      <c r="D3057">
        <v>52712</v>
      </c>
      <c r="E3057" t="s">
        <v>7061</v>
      </c>
      <c r="F3057" t="s">
        <v>3812</v>
      </c>
      <c r="H3057">
        <v>2</v>
      </c>
      <c r="I3057">
        <v>2</v>
      </c>
      <c r="K3057" t="s">
        <v>296</v>
      </c>
      <c r="L3057" t="s">
        <v>753</v>
      </c>
      <c r="M3057" t="s">
        <v>398</v>
      </c>
      <c r="N3057" t="s">
        <v>2437</v>
      </c>
      <c r="O3057">
        <v>2</v>
      </c>
      <c r="P3057" t="s">
        <v>1</v>
      </c>
      <c r="Q3057" t="s">
        <v>2402</v>
      </c>
      <c r="R3057" s="164">
        <v>42248</v>
      </c>
      <c r="T3057" t="s">
        <v>2467</v>
      </c>
      <c r="V3057" t="s">
        <v>7060</v>
      </c>
      <c r="W3057" t="s">
        <v>7062</v>
      </c>
      <c r="X3057" t="s">
        <v>7061</v>
      </c>
      <c r="Y3057" t="s">
        <v>7063</v>
      </c>
      <c r="Z3057" t="s">
        <v>7068</v>
      </c>
      <c r="AA3057" t="s">
        <v>295</v>
      </c>
      <c r="AC3057" t="s">
        <v>338</v>
      </c>
      <c r="AD3057" s="176">
        <v>1.4</v>
      </c>
    </row>
    <row r="3058" spans="1:31" x14ac:dyDescent="0.35">
      <c r="A3058" t="s">
        <v>375</v>
      </c>
      <c r="B3058">
        <v>1207</v>
      </c>
      <c r="C3058" t="s">
        <v>7069</v>
      </c>
      <c r="D3058">
        <v>52712</v>
      </c>
      <c r="E3058" t="s">
        <v>7061</v>
      </c>
      <c r="F3058" t="s">
        <v>3812</v>
      </c>
      <c r="G3058" s="163">
        <v>3384</v>
      </c>
      <c r="H3058">
        <v>2</v>
      </c>
      <c r="I3058">
        <v>2</v>
      </c>
      <c r="J3058" t="s">
        <v>1</v>
      </c>
      <c r="K3058" t="s">
        <v>296</v>
      </c>
      <c r="L3058" t="s">
        <v>753</v>
      </c>
      <c r="M3058" t="s">
        <v>398</v>
      </c>
      <c r="N3058" t="s">
        <v>2437</v>
      </c>
      <c r="O3058">
        <v>2</v>
      </c>
      <c r="P3058" t="s">
        <v>1</v>
      </c>
      <c r="Q3058" s="164">
        <v>43715</v>
      </c>
      <c r="R3058" s="164">
        <v>44075</v>
      </c>
      <c r="T3058" t="s">
        <v>2467</v>
      </c>
      <c r="V3058" t="s">
        <v>7060</v>
      </c>
      <c r="W3058" t="s">
        <v>7062</v>
      </c>
      <c r="X3058" t="s">
        <v>7061</v>
      </c>
      <c r="Y3058" t="s">
        <v>7063</v>
      </c>
      <c r="Z3058" t="s">
        <v>7070</v>
      </c>
      <c r="AA3058" t="s">
        <v>295</v>
      </c>
      <c r="AB3058" s="164">
        <v>43699</v>
      </c>
      <c r="AC3058" t="s">
        <v>338</v>
      </c>
      <c r="AD3058" s="176">
        <v>1.4</v>
      </c>
    </row>
    <row r="3059" spans="1:31" x14ac:dyDescent="0.35">
      <c r="A3059" t="s">
        <v>314</v>
      </c>
      <c r="B3059">
        <v>1046</v>
      </c>
      <c r="C3059" t="s">
        <v>7071</v>
      </c>
      <c r="D3059">
        <v>52713</v>
      </c>
      <c r="E3059" t="s">
        <v>7071</v>
      </c>
      <c r="F3059" t="s">
        <v>3812</v>
      </c>
      <c r="H3059" s="174">
        <f>AD3059</f>
        <v>0</v>
      </c>
      <c r="I3059">
        <v>0</v>
      </c>
      <c r="K3059" t="s">
        <v>404</v>
      </c>
      <c r="L3059" t="s">
        <v>753</v>
      </c>
      <c r="M3059" t="s">
        <v>398</v>
      </c>
      <c r="N3059" t="s">
        <v>2085</v>
      </c>
      <c r="O3059">
        <v>2</v>
      </c>
      <c r="P3059" t="s">
        <v>306</v>
      </c>
      <c r="Q3059" t="s">
        <v>1154</v>
      </c>
      <c r="R3059" s="164">
        <v>39189</v>
      </c>
      <c r="S3059" s="164">
        <v>39189</v>
      </c>
      <c r="T3059" t="s">
        <v>2476</v>
      </c>
      <c r="V3059" t="s">
        <v>7072</v>
      </c>
      <c r="W3059" t="s">
        <v>7073</v>
      </c>
      <c r="X3059" t="s">
        <v>7071</v>
      </c>
      <c r="Y3059" t="s">
        <v>7072</v>
      </c>
      <c r="Z3059" t="s">
        <v>7074</v>
      </c>
      <c r="AC3059" t="s">
        <v>366</v>
      </c>
      <c r="AD3059" s="176">
        <v>0</v>
      </c>
      <c r="AE3059" s="177" t="s">
        <v>16954</v>
      </c>
    </row>
    <row r="3060" spans="1:31" x14ac:dyDescent="0.35">
      <c r="A3060" t="s">
        <v>408</v>
      </c>
      <c r="B3060">
        <v>1243</v>
      </c>
      <c r="C3060" t="s">
        <v>7075</v>
      </c>
      <c r="D3060">
        <v>52801</v>
      </c>
      <c r="E3060" t="s">
        <v>7075</v>
      </c>
      <c r="F3060" t="s">
        <v>3812</v>
      </c>
      <c r="H3060">
        <v>1</v>
      </c>
      <c r="I3060">
        <v>1.9</v>
      </c>
      <c r="K3060" t="s">
        <v>296</v>
      </c>
      <c r="L3060" t="s">
        <v>753</v>
      </c>
      <c r="M3060" t="s">
        <v>398</v>
      </c>
      <c r="N3060" t="s">
        <v>399</v>
      </c>
      <c r="O3060">
        <v>2</v>
      </c>
      <c r="P3060" t="s">
        <v>306</v>
      </c>
      <c r="Q3060" s="164">
        <v>39822</v>
      </c>
      <c r="R3060" s="164">
        <v>40057</v>
      </c>
      <c r="T3060" t="s">
        <v>2484</v>
      </c>
      <c r="V3060" t="s">
        <v>7076</v>
      </c>
      <c r="W3060" t="s">
        <v>7077</v>
      </c>
      <c r="X3060" t="s">
        <v>7075</v>
      </c>
      <c r="Y3060" t="s">
        <v>7076</v>
      </c>
      <c r="Z3060" t="s">
        <v>7078</v>
      </c>
      <c r="AC3060" t="s">
        <v>308</v>
      </c>
      <c r="AD3060" s="176">
        <v>1</v>
      </c>
    </row>
    <row r="3061" spans="1:31" x14ac:dyDescent="0.35">
      <c r="A3061" t="s">
        <v>469</v>
      </c>
      <c r="B3061">
        <v>2000</v>
      </c>
      <c r="C3061" t="s">
        <v>7079</v>
      </c>
      <c r="D3061">
        <v>52801</v>
      </c>
      <c r="E3061" t="s">
        <v>7075</v>
      </c>
      <c r="F3061" t="s">
        <v>3812</v>
      </c>
      <c r="H3061">
        <v>1</v>
      </c>
      <c r="I3061">
        <v>1.9</v>
      </c>
      <c r="K3061" t="s">
        <v>404</v>
      </c>
      <c r="L3061" t="s">
        <v>753</v>
      </c>
      <c r="M3061" t="s">
        <v>398</v>
      </c>
      <c r="N3061" t="s">
        <v>399</v>
      </c>
      <c r="O3061">
        <v>2</v>
      </c>
      <c r="P3061" t="s">
        <v>306</v>
      </c>
      <c r="Q3061" s="164">
        <v>35804</v>
      </c>
      <c r="R3061" s="164">
        <v>36039</v>
      </c>
      <c r="S3061" s="164">
        <v>38231</v>
      </c>
      <c r="T3061" t="s">
        <v>2484</v>
      </c>
      <c r="V3061" t="s">
        <v>7076</v>
      </c>
      <c r="W3061" t="s">
        <v>7077</v>
      </c>
      <c r="X3061" t="s">
        <v>7075</v>
      </c>
      <c r="Y3061" t="s">
        <v>7076</v>
      </c>
      <c r="Z3061" t="s">
        <v>7080</v>
      </c>
      <c r="AC3061" t="s">
        <v>308</v>
      </c>
      <c r="AD3061" s="176">
        <v>1</v>
      </c>
    </row>
    <row r="3062" spans="1:31" x14ac:dyDescent="0.35">
      <c r="A3062" t="s">
        <v>309</v>
      </c>
      <c r="B3062">
        <v>1111</v>
      </c>
      <c r="C3062" t="s">
        <v>7079</v>
      </c>
      <c r="D3062">
        <v>52801</v>
      </c>
      <c r="E3062" t="s">
        <v>7075</v>
      </c>
      <c r="F3062" t="s">
        <v>3812</v>
      </c>
      <c r="H3062">
        <v>1</v>
      </c>
      <c r="I3062">
        <v>1.9</v>
      </c>
      <c r="K3062" t="s">
        <v>404</v>
      </c>
      <c r="L3062" t="s">
        <v>753</v>
      </c>
      <c r="M3062" t="s">
        <v>398</v>
      </c>
      <c r="N3062" t="s">
        <v>399</v>
      </c>
      <c r="O3062">
        <v>2</v>
      </c>
      <c r="P3062" t="s">
        <v>306</v>
      </c>
      <c r="Q3062" s="164">
        <v>36169</v>
      </c>
      <c r="R3062" s="164">
        <v>36404</v>
      </c>
      <c r="S3062" s="164">
        <v>42248</v>
      </c>
      <c r="T3062" t="s">
        <v>2484</v>
      </c>
      <c r="V3062" t="s">
        <v>7076</v>
      </c>
      <c r="W3062" t="s">
        <v>7077</v>
      </c>
      <c r="X3062" t="s">
        <v>7075</v>
      </c>
      <c r="Y3062" t="s">
        <v>7076</v>
      </c>
      <c r="Z3062" t="s">
        <v>7081</v>
      </c>
      <c r="AC3062" t="s">
        <v>308</v>
      </c>
      <c r="AD3062" s="176">
        <v>1</v>
      </c>
    </row>
    <row r="3063" spans="1:31" x14ac:dyDescent="0.35">
      <c r="A3063" t="s">
        <v>432</v>
      </c>
      <c r="B3063">
        <v>1171</v>
      </c>
      <c r="C3063" t="s">
        <v>7079</v>
      </c>
      <c r="D3063">
        <v>52801</v>
      </c>
      <c r="E3063" t="s">
        <v>7075</v>
      </c>
      <c r="F3063" t="s">
        <v>3812</v>
      </c>
      <c r="H3063">
        <v>1</v>
      </c>
      <c r="I3063">
        <v>1.9</v>
      </c>
      <c r="K3063" t="s">
        <v>404</v>
      </c>
      <c r="L3063" t="s">
        <v>753</v>
      </c>
      <c r="M3063" t="s">
        <v>398</v>
      </c>
      <c r="N3063" t="s">
        <v>399</v>
      </c>
      <c r="O3063">
        <v>2</v>
      </c>
      <c r="P3063" t="s">
        <v>306</v>
      </c>
      <c r="Q3063" s="164">
        <v>35439</v>
      </c>
      <c r="R3063" s="164">
        <v>35674</v>
      </c>
      <c r="S3063" s="164">
        <v>37865</v>
      </c>
      <c r="T3063" t="s">
        <v>2484</v>
      </c>
      <c r="V3063" t="s">
        <v>7076</v>
      </c>
      <c r="W3063" t="s">
        <v>7077</v>
      </c>
      <c r="X3063" t="s">
        <v>7075</v>
      </c>
      <c r="Y3063" t="s">
        <v>7076</v>
      </c>
      <c r="Z3063" t="s">
        <v>7082</v>
      </c>
      <c r="AC3063" t="s">
        <v>308</v>
      </c>
      <c r="AD3063" s="176">
        <v>1</v>
      </c>
    </row>
    <row r="3064" spans="1:31" x14ac:dyDescent="0.35">
      <c r="A3064" t="s">
        <v>432</v>
      </c>
      <c r="B3064">
        <v>1221</v>
      </c>
      <c r="C3064" t="s">
        <v>7083</v>
      </c>
      <c r="D3064">
        <v>52801</v>
      </c>
      <c r="E3064" t="s">
        <v>7075</v>
      </c>
      <c r="F3064" t="s">
        <v>3812</v>
      </c>
      <c r="H3064">
        <v>1</v>
      </c>
      <c r="I3064">
        <v>1.9</v>
      </c>
      <c r="K3064" t="s">
        <v>404</v>
      </c>
      <c r="L3064" t="s">
        <v>753</v>
      </c>
      <c r="M3064" t="s">
        <v>398</v>
      </c>
      <c r="N3064" t="s">
        <v>399</v>
      </c>
      <c r="O3064">
        <v>2</v>
      </c>
      <c r="P3064" t="s">
        <v>306</v>
      </c>
      <c r="Q3064" s="164">
        <v>37630</v>
      </c>
      <c r="R3064" s="164">
        <v>37865</v>
      </c>
      <c r="S3064" s="164">
        <v>41518</v>
      </c>
      <c r="T3064" t="s">
        <v>2484</v>
      </c>
      <c r="V3064" t="s">
        <v>7076</v>
      </c>
      <c r="W3064" t="s">
        <v>7077</v>
      </c>
      <c r="X3064" t="s">
        <v>7075</v>
      </c>
      <c r="Y3064" t="s">
        <v>7076</v>
      </c>
      <c r="Z3064" t="s">
        <v>7084</v>
      </c>
      <c r="AC3064" t="s">
        <v>308</v>
      </c>
      <c r="AD3064" s="176">
        <v>1</v>
      </c>
    </row>
    <row r="3065" spans="1:31" x14ac:dyDescent="0.35">
      <c r="A3065" t="s">
        <v>584</v>
      </c>
      <c r="B3065">
        <v>1381</v>
      </c>
      <c r="C3065" t="s">
        <v>7075</v>
      </c>
      <c r="D3065">
        <v>52801</v>
      </c>
      <c r="E3065" t="s">
        <v>7075</v>
      </c>
      <c r="F3065" t="s">
        <v>3812</v>
      </c>
      <c r="G3065" s="163">
        <v>2703</v>
      </c>
      <c r="H3065">
        <v>1</v>
      </c>
      <c r="I3065">
        <v>1.9</v>
      </c>
      <c r="J3065" t="s">
        <v>1</v>
      </c>
      <c r="K3065" t="s">
        <v>296</v>
      </c>
      <c r="L3065" t="s">
        <v>753</v>
      </c>
      <c r="M3065" t="s">
        <v>398</v>
      </c>
      <c r="N3065" t="s">
        <v>399</v>
      </c>
      <c r="O3065">
        <v>2</v>
      </c>
      <c r="P3065" t="s">
        <v>306</v>
      </c>
      <c r="Q3065" t="s">
        <v>7085</v>
      </c>
      <c r="R3065" s="164">
        <v>44440</v>
      </c>
      <c r="T3065" t="s">
        <v>2484</v>
      </c>
      <c r="V3065" t="s">
        <v>7076</v>
      </c>
      <c r="W3065" t="s">
        <v>7077</v>
      </c>
      <c r="X3065" t="s">
        <v>7075</v>
      </c>
      <c r="Y3065" t="s">
        <v>7076</v>
      </c>
      <c r="Z3065" t="s">
        <v>7086</v>
      </c>
      <c r="AA3065" t="s">
        <v>1</v>
      </c>
      <c r="AB3065" s="164">
        <v>44607</v>
      </c>
      <c r="AC3065" t="s">
        <v>308</v>
      </c>
      <c r="AD3065" s="176">
        <v>1</v>
      </c>
    </row>
    <row r="3066" spans="1:31" x14ac:dyDescent="0.35">
      <c r="A3066" t="s">
        <v>447</v>
      </c>
      <c r="B3066">
        <v>1217</v>
      </c>
      <c r="C3066" t="s">
        <v>7087</v>
      </c>
      <c r="D3066">
        <v>52801</v>
      </c>
      <c r="E3066" t="s">
        <v>7075</v>
      </c>
      <c r="F3066" t="s">
        <v>3812</v>
      </c>
      <c r="H3066">
        <v>1</v>
      </c>
      <c r="I3066">
        <v>1.9</v>
      </c>
      <c r="K3066" t="s">
        <v>0</v>
      </c>
      <c r="L3066" t="s">
        <v>753</v>
      </c>
      <c r="M3066" t="s">
        <v>398</v>
      </c>
      <c r="N3066" t="s">
        <v>399</v>
      </c>
      <c r="O3066">
        <v>2</v>
      </c>
      <c r="P3066" t="s">
        <v>306</v>
      </c>
      <c r="Q3066" t="s">
        <v>7088</v>
      </c>
      <c r="R3066" s="164">
        <v>39326</v>
      </c>
      <c r="T3066" t="s">
        <v>2484</v>
      </c>
      <c r="V3066" t="s">
        <v>7076</v>
      </c>
      <c r="W3066" t="s">
        <v>7077</v>
      </c>
      <c r="X3066" t="s">
        <v>7075</v>
      </c>
      <c r="Y3066" t="s">
        <v>7076</v>
      </c>
      <c r="Z3066" t="s">
        <v>7089</v>
      </c>
      <c r="AC3066" t="s">
        <v>308</v>
      </c>
      <c r="AD3066" s="176">
        <v>1</v>
      </c>
    </row>
    <row r="3067" spans="1:31" x14ac:dyDescent="0.35">
      <c r="A3067" t="s">
        <v>314</v>
      </c>
      <c r="B3067">
        <v>1286</v>
      </c>
      <c r="C3067" t="s">
        <v>7090</v>
      </c>
      <c r="D3067">
        <v>52801</v>
      </c>
      <c r="E3067" t="s">
        <v>7075</v>
      </c>
      <c r="F3067" t="s">
        <v>3812</v>
      </c>
      <c r="H3067">
        <v>1</v>
      </c>
      <c r="I3067">
        <v>1.9</v>
      </c>
      <c r="K3067" t="s">
        <v>296</v>
      </c>
      <c r="L3067" t="s">
        <v>753</v>
      </c>
      <c r="M3067" t="s">
        <v>398</v>
      </c>
      <c r="N3067" t="s">
        <v>399</v>
      </c>
      <c r="O3067">
        <v>2</v>
      </c>
      <c r="P3067" t="s">
        <v>306</v>
      </c>
      <c r="Q3067" t="s">
        <v>1548</v>
      </c>
      <c r="R3067" s="164">
        <v>40422</v>
      </c>
      <c r="T3067" t="s">
        <v>2484</v>
      </c>
      <c r="V3067" t="s">
        <v>7076</v>
      </c>
      <c r="W3067" t="s">
        <v>7077</v>
      </c>
      <c r="X3067" t="s">
        <v>7075</v>
      </c>
      <c r="Y3067" t="s">
        <v>7076</v>
      </c>
      <c r="Z3067" t="s">
        <v>7091</v>
      </c>
      <c r="AC3067" t="s">
        <v>308</v>
      </c>
      <c r="AD3067" s="176">
        <v>1</v>
      </c>
    </row>
    <row r="3068" spans="1:31" x14ac:dyDescent="0.35">
      <c r="A3068" t="s">
        <v>566</v>
      </c>
      <c r="B3068">
        <v>1161</v>
      </c>
      <c r="C3068" t="s">
        <v>7092</v>
      </c>
      <c r="D3068">
        <v>52801</v>
      </c>
      <c r="E3068" t="s">
        <v>7075</v>
      </c>
      <c r="F3068" t="s">
        <v>3812</v>
      </c>
      <c r="H3068">
        <v>1</v>
      </c>
      <c r="I3068">
        <v>1.9</v>
      </c>
      <c r="K3068" t="s">
        <v>404</v>
      </c>
      <c r="L3068" t="s">
        <v>753</v>
      </c>
      <c r="M3068" t="s">
        <v>398</v>
      </c>
      <c r="N3068" t="s">
        <v>399</v>
      </c>
      <c r="O3068">
        <v>2</v>
      </c>
      <c r="P3068" t="s">
        <v>306</v>
      </c>
      <c r="Q3068" s="164">
        <v>35804</v>
      </c>
      <c r="R3068" s="164">
        <v>36039</v>
      </c>
      <c r="S3068" s="164">
        <v>40148</v>
      </c>
      <c r="T3068" t="s">
        <v>2484</v>
      </c>
      <c r="V3068" t="s">
        <v>7076</v>
      </c>
      <c r="W3068" t="s">
        <v>7077</v>
      </c>
      <c r="X3068" t="s">
        <v>7075</v>
      </c>
      <c r="Y3068" t="s">
        <v>7076</v>
      </c>
      <c r="Z3068" t="s">
        <v>7093</v>
      </c>
      <c r="AC3068" t="s">
        <v>308</v>
      </c>
      <c r="AD3068" s="176">
        <v>1</v>
      </c>
    </row>
    <row r="3069" spans="1:31" x14ac:dyDescent="0.35">
      <c r="A3069" t="s">
        <v>454</v>
      </c>
      <c r="B3069">
        <v>1283</v>
      </c>
      <c r="C3069" t="s">
        <v>7094</v>
      </c>
      <c r="D3069">
        <v>52803</v>
      </c>
      <c r="E3069" t="s">
        <v>7095</v>
      </c>
      <c r="F3069" t="s">
        <v>3812</v>
      </c>
      <c r="H3069">
        <v>1</v>
      </c>
      <c r="I3069">
        <v>1.9</v>
      </c>
      <c r="K3069" t="s">
        <v>404</v>
      </c>
      <c r="L3069" t="s">
        <v>753</v>
      </c>
      <c r="M3069" t="s">
        <v>398</v>
      </c>
      <c r="N3069" t="s">
        <v>399</v>
      </c>
      <c r="O3069">
        <v>2</v>
      </c>
      <c r="P3069" t="s">
        <v>306</v>
      </c>
      <c r="Q3069" s="164">
        <v>33247</v>
      </c>
      <c r="R3069" s="164">
        <v>33482</v>
      </c>
      <c r="S3069" s="164">
        <v>41883</v>
      </c>
      <c r="T3069" t="s">
        <v>7096</v>
      </c>
      <c r="V3069" t="s">
        <v>7097</v>
      </c>
      <c r="W3069" t="s">
        <v>7098</v>
      </c>
      <c r="X3069" t="s">
        <v>7095</v>
      </c>
      <c r="Y3069" t="s">
        <v>7097</v>
      </c>
      <c r="Z3069" t="s">
        <v>7099</v>
      </c>
      <c r="AC3069" t="s">
        <v>308</v>
      </c>
      <c r="AD3069" s="176">
        <v>1</v>
      </c>
    </row>
    <row r="3070" spans="1:31" x14ac:dyDescent="0.35">
      <c r="A3070" t="s">
        <v>291</v>
      </c>
      <c r="B3070">
        <v>1086</v>
      </c>
      <c r="C3070" t="s">
        <v>7100</v>
      </c>
      <c r="D3070">
        <v>52803</v>
      </c>
      <c r="E3070" t="s">
        <v>7095</v>
      </c>
      <c r="F3070" t="s">
        <v>3812</v>
      </c>
      <c r="H3070">
        <v>1</v>
      </c>
      <c r="I3070">
        <v>1.9</v>
      </c>
      <c r="K3070" t="s">
        <v>404</v>
      </c>
      <c r="L3070" t="s">
        <v>753</v>
      </c>
      <c r="M3070" t="s">
        <v>398</v>
      </c>
      <c r="N3070" t="s">
        <v>399</v>
      </c>
      <c r="O3070">
        <v>2</v>
      </c>
      <c r="P3070" t="s">
        <v>1</v>
      </c>
      <c r="Q3070" s="164">
        <v>35804</v>
      </c>
      <c r="R3070" s="164">
        <v>36039</v>
      </c>
      <c r="S3070" s="164">
        <v>38231</v>
      </c>
      <c r="T3070" t="s">
        <v>7096</v>
      </c>
      <c r="V3070" t="s">
        <v>7097</v>
      </c>
      <c r="W3070" t="s">
        <v>7098</v>
      </c>
      <c r="X3070" t="s">
        <v>7095</v>
      </c>
      <c r="Y3070" t="s">
        <v>7097</v>
      </c>
      <c r="Z3070" t="s">
        <v>7101</v>
      </c>
      <c r="AC3070" t="s">
        <v>304</v>
      </c>
      <c r="AD3070" s="176">
        <v>1</v>
      </c>
    </row>
    <row r="3071" spans="1:31" x14ac:dyDescent="0.35">
      <c r="A3071" t="s">
        <v>324</v>
      </c>
      <c r="B3071">
        <v>1194</v>
      </c>
      <c r="C3071" t="s">
        <v>7094</v>
      </c>
      <c r="D3071">
        <v>52803</v>
      </c>
      <c r="E3071" t="s">
        <v>7095</v>
      </c>
      <c r="F3071" t="s">
        <v>3812</v>
      </c>
      <c r="H3071">
        <v>1</v>
      </c>
      <c r="I3071">
        <v>1.9</v>
      </c>
      <c r="K3071" t="s">
        <v>296</v>
      </c>
      <c r="L3071" t="s">
        <v>753</v>
      </c>
      <c r="M3071" t="s">
        <v>398</v>
      </c>
      <c r="N3071" t="s">
        <v>399</v>
      </c>
      <c r="O3071">
        <v>2</v>
      </c>
      <c r="P3071" t="s">
        <v>306</v>
      </c>
      <c r="Q3071" s="164">
        <v>39091</v>
      </c>
      <c r="R3071" s="164">
        <v>39326</v>
      </c>
      <c r="T3071" t="s">
        <v>7096</v>
      </c>
      <c r="V3071" t="s">
        <v>7097</v>
      </c>
      <c r="W3071" t="s">
        <v>7098</v>
      </c>
      <c r="X3071" t="s">
        <v>7095</v>
      </c>
      <c r="Y3071" t="s">
        <v>7097</v>
      </c>
      <c r="Z3071" t="s">
        <v>7102</v>
      </c>
      <c r="AA3071" t="s">
        <v>295</v>
      </c>
      <c r="AC3071" t="s">
        <v>308</v>
      </c>
      <c r="AD3071" s="176">
        <v>1</v>
      </c>
    </row>
    <row r="3072" spans="1:31" x14ac:dyDescent="0.35">
      <c r="A3072" t="s">
        <v>324</v>
      </c>
      <c r="B3072">
        <v>1282</v>
      </c>
      <c r="C3072" t="s">
        <v>7103</v>
      </c>
      <c r="D3072">
        <v>52803</v>
      </c>
      <c r="E3072" t="s">
        <v>7095</v>
      </c>
      <c r="F3072" t="s">
        <v>3812</v>
      </c>
      <c r="H3072">
        <v>1</v>
      </c>
      <c r="I3072">
        <v>1.9</v>
      </c>
      <c r="K3072" t="s">
        <v>404</v>
      </c>
      <c r="L3072" t="s">
        <v>753</v>
      </c>
      <c r="M3072" t="s">
        <v>398</v>
      </c>
      <c r="N3072" t="s">
        <v>399</v>
      </c>
      <c r="O3072">
        <v>2</v>
      </c>
      <c r="P3072" t="s">
        <v>306</v>
      </c>
      <c r="Q3072" s="164">
        <v>41283</v>
      </c>
      <c r="R3072" s="164">
        <v>41518</v>
      </c>
      <c r="S3072" s="164">
        <v>45536</v>
      </c>
      <c r="T3072" t="s">
        <v>7096</v>
      </c>
      <c r="V3072" t="s">
        <v>7097</v>
      </c>
      <c r="W3072" t="s">
        <v>7098</v>
      </c>
      <c r="X3072" t="s">
        <v>7095</v>
      </c>
      <c r="Y3072" t="s">
        <v>7097</v>
      </c>
      <c r="Z3072" t="s">
        <v>7104</v>
      </c>
      <c r="AC3072" t="s">
        <v>308</v>
      </c>
      <c r="AD3072" s="176">
        <v>1</v>
      </c>
    </row>
    <row r="3073" spans="1:30" x14ac:dyDescent="0.35">
      <c r="A3073" t="s">
        <v>309</v>
      </c>
      <c r="B3073">
        <v>1233</v>
      </c>
      <c r="C3073" t="s">
        <v>7095</v>
      </c>
      <c r="D3073">
        <v>52803</v>
      </c>
      <c r="E3073" t="s">
        <v>7095</v>
      </c>
      <c r="F3073" t="s">
        <v>3812</v>
      </c>
      <c r="H3073">
        <v>1</v>
      </c>
      <c r="I3073">
        <v>1.9</v>
      </c>
      <c r="K3073" t="s">
        <v>0</v>
      </c>
      <c r="L3073" t="s">
        <v>753</v>
      </c>
      <c r="M3073" t="s">
        <v>398</v>
      </c>
      <c r="N3073" t="s">
        <v>399</v>
      </c>
      <c r="O3073">
        <v>2</v>
      </c>
      <c r="P3073" t="s">
        <v>306</v>
      </c>
      <c r="Q3073" t="s">
        <v>885</v>
      </c>
      <c r="R3073" s="164">
        <v>42248</v>
      </c>
      <c r="T3073" t="s">
        <v>7096</v>
      </c>
      <c r="V3073" t="s">
        <v>7097</v>
      </c>
      <c r="W3073" t="s">
        <v>7098</v>
      </c>
      <c r="X3073" t="s">
        <v>7095</v>
      </c>
      <c r="Y3073" t="s">
        <v>7097</v>
      </c>
      <c r="Z3073" t="s">
        <v>7105</v>
      </c>
      <c r="AC3073" t="s">
        <v>308</v>
      </c>
      <c r="AD3073" s="176">
        <v>1</v>
      </c>
    </row>
    <row r="3074" spans="1:30" x14ac:dyDescent="0.35">
      <c r="A3074" t="s">
        <v>476</v>
      </c>
      <c r="B3074">
        <v>1143</v>
      </c>
      <c r="C3074" t="s">
        <v>7094</v>
      </c>
      <c r="D3074">
        <v>52803</v>
      </c>
      <c r="E3074" t="s">
        <v>7095</v>
      </c>
      <c r="F3074" t="s">
        <v>3812</v>
      </c>
      <c r="H3074">
        <v>1</v>
      </c>
      <c r="I3074">
        <v>1.9</v>
      </c>
      <c r="K3074" t="s">
        <v>296</v>
      </c>
      <c r="L3074" t="s">
        <v>753</v>
      </c>
      <c r="M3074" t="s">
        <v>398</v>
      </c>
      <c r="N3074" t="s">
        <v>399</v>
      </c>
      <c r="O3074">
        <v>2</v>
      </c>
      <c r="P3074" t="s">
        <v>306</v>
      </c>
      <c r="Q3074" s="164">
        <v>32882</v>
      </c>
      <c r="R3074" s="164">
        <v>33117</v>
      </c>
      <c r="T3074" t="s">
        <v>7096</v>
      </c>
      <c r="V3074" t="s">
        <v>7097</v>
      </c>
      <c r="W3074" t="s">
        <v>7098</v>
      </c>
      <c r="X3074" t="s">
        <v>7095</v>
      </c>
      <c r="Y3074" t="s">
        <v>7097</v>
      </c>
      <c r="Z3074" t="s">
        <v>7106</v>
      </c>
      <c r="AC3074" t="s">
        <v>308</v>
      </c>
      <c r="AD3074" s="176">
        <v>1</v>
      </c>
    </row>
    <row r="3075" spans="1:30" x14ac:dyDescent="0.35">
      <c r="A3075" t="s">
        <v>432</v>
      </c>
      <c r="B3075">
        <v>1006</v>
      </c>
      <c r="C3075" t="s">
        <v>7094</v>
      </c>
      <c r="D3075">
        <v>52803</v>
      </c>
      <c r="E3075" t="s">
        <v>7095</v>
      </c>
      <c r="F3075" t="s">
        <v>3812</v>
      </c>
      <c r="H3075">
        <v>1</v>
      </c>
      <c r="I3075">
        <v>1.9</v>
      </c>
      <c r="K3075" t="s">
        <v>404</v>
      </c>
      <c r="L3075" t="s">
        <v>410</v>
      </c>
      <c r="M3075" t="s">
        <v>398</v>
      </c>
      <c r="N3075" t="s">
        <v>399</v>
      </c>
      <c r="O3075">
        <v>2</v>
      </c>
      <c r="P3075" t="s">
        <v>306</v>
      </c>
      <c r="Q3075" s="164">
        <v>37995</v>
      </c>
      <c r="R3075" s="164">
        <v>38231</v>
      </c>
      <c r="S3075" s="164">
        <v>38231</v>
      </c>
      <c r="T3075" t="s">
        <v>7096</v>
      </c>
      <c r="V3075" t="s">
        <v>7097</v>
      </c>
      <c r="W3075" t="s">
        <v>7098</v>
      </c>
      <c r="X3075" t="s">
        <v>7095</v>
      </c>
      <c r="Y3075" t="s">
        <v>7097</v>
      </c>
      <c r="Z3075" t="s">
        <v>7107</v>
      </c>
      <c r="AC3075" t="s">
        <v>308</v>
      </c>
      <c r="AD3075" s="176">
        <v>1</v>
      </c>
    </row>
    <row r="3076" spans="1:30" x14ac:dyDescent="0.35">
      <c r="A3076" t="s">
        <v>584</v>
      </c>
      <c r="B3076">
        <v>1044</v>
      </c>
      <c r="C3076" t="s">
        <v>7108</v>
      </c>
      <c r="D3076">
        <v>52803</v>
      </c>
      <c r="E3076" t="s">
        <v>7095</v>
      </c>
      <c r="F3076" t="s">
        <v>3812</v>
      </c>
      <c r="H3076">
        <v>1</v>
      </c>
      <c r="I3076">
        <v>1.9</v>
      </c>
      <c r="K3076" t="s">
        <v>404</v>
      </c>
      <c r="L3076" t="s">
        <v>410</v>
      </c>
      <c r="M3076" t="s">
        <v>398</v>
      </c>
      <c r="N3076" t="s">
        <v>399</v>
      </c>
      <c r="O3076">
        <v>2</v>
      </c>
      <c r="P3076" t="s">
        <v>306</v>
      </c>
      <c r="Q3076" s="164">
        <v>31415</v>
      </c>
      <c r="R3076" s="164">
        <v>31472</v>
      </c>
      <c r="S3076" s="164">
        <v>31472</v>
      </c>
      <c r="T3076" t="s">
        <v>7096</v>
      </c>
      <c r="V3076" t="s">
        <v>7097</v>
      </c>
      <c r="W3076" t="s">
        <v>7098</v>
      </c>
      <c r="X3076" t="s">
        <v>7095</v>
      </c>
      <c r="Y3076" t="s">
        <v>7097</v>
      </c>
      <c r="Z3076" t="s">
        <v>7109</v>
      </c>
      <c r="AC3076" t="s">
        <v>308</v>
      </c>
      <c r="AD3076" s="176">
        <v>1</v>
      </c>
    </row>
    <row r="3077" spans="1:30" x14ac:dyDescent="0.35">
      <c r="A3077" t="s">
        <v>447</v>
      </c>
      <c r="B3077">
        <v>1033</v>
      </c>
      <c r="C3077" t="s">
        <v>7095</v>
      </c>
      <c r="D3077">
        <v>52803</v>
      </c>
      <c r="E3077" t="s">
        <v>7095</v>
      </c>
      <c r="F3077" t="s">
        <v>3812</v>
      </c>
      <c r="H3077">
        <v>1</v>
      </c>
      <c r="I3077">
        <v>1.9</v>
      </c>
      <c r="K3077" t="s">
        <v>296</v>
      </c>
      <c r="L3077" t="s">
        <v>753</v>
      </c>
      <c r="M3077" t="s">
        <v>398</v>
      </c>
      <c r="N3077" t="s">
        <v>399</v>
      </c>
      <c r="O3077">
        <v>2</v>
      </c>
      <c r="P3077" t="s">
        <v>306</v>
      </c>
      <c r="Q3077" t="s">
        <v>1508</v>
      </c>
      <c r="R3077" s="164">
        <v>41103</v>
      </c>
      <c r="T3077" t="s">
        <v>7096</v>
      </c>
      <c r="V3077" t="s">
        <v>7097</v>
      </c>
      <c r="W3077" t="s">
        <v>7098</v>
      </c>
      <c r="X3077" t="s">
        <v>7095</v>
      </c>
      <c r="Y3077" t="s">
        <v>7097</v>
      </c>
      <c r="Z3077" t="s">
        <v>7110</v>
      </c>
      <c r="AC3077" t="s">
        <v>308</v>
      </c>
      <c r="AD3077" s="176">
        <v>1</v>
      </c>
    </row>
    <row r="3078" spans="1:30" x14ac:dyDescent="0.35">
      <c r="A3078" t="s">
        <v>447</v>
      </c>
      <c r="B3078">
        <v>1034</v>
      </c>
      <c r="C3078" t="s">
        <v>7111</v>
      </c>
      <c r="D3078">
        <v>52803</v>
      </c>
      <c r="E3078" t="s">
        <v>7095</v>
      </c>
      <c r="F3078" t="s">
        <v>3812</v>
      </c>
      <c r="H3078">
        <v>1</v>
      </c>
      <c r="I3078">
        <v>1.9</v>
      </c>
      <c r="K3078" t="s">
        <v>404</v>
      </c>
      <c r="L3078" t="s">
        <v>410</v>
      </c>
      <c r="M3078" t="s">
        <v>398</v>
      </c>
      <c r="N3078" t="s">
        <v>399</v>
      </c>
      <c r="O3078">
        <v>2</v>
      </c>
      <c r="P3078" t="s">
        <v>306</v>
      </c>
      <c r="Q3078" s="164">
        <v>31415</v>
      </c>
      <c r="R3078" s="164">
        <v>31472</v>
      </c>
      <c r="S3078" s="164">
        <v>31472</v>
      </c>
      <c r="T3078" t="s">
        <v>7096</v>
      </c>
      <c r="V3078" t="s">
        <v>7097</v>
      </c>
      <c r="W3078" t="s">
        <v>7098</v>
      </c>
      <c r="X3078" t="s">
        <v>7095</v>
      </c>
      <c r="Y3078" t="s">
        <v>7097</v>
      </c>
      <c r="Z3078" t="s">
        <v>7112</v>
      </c>
      <c r="AC3078" t="s">
        <v>308</v>
      </c>
      <c r="AD3078" s="176">
        <v>1</v>
      </c>
    </row>
    <row r="3079" spans="1:30" x14ac:dyDescent="0.35">
      <c r="A3079" t="s">
        <v>314</v>
      </c>
      <c r="B3079">
        <v>1051</v>
      </c>
      <c r="C3079" t="s">
        <v>7113</v>
      </c>
      <c r="D3079">
        <v>52803</v>
      </c>
      <c r="E3079" t="s">
        <v>7095</v>
      </c>
      <c r="F3079" t="s">
        <v>3812</v>
      </c>
      <c r="H3079">
        <v>1</v>
      </c>
      <c r="I3079">
        <v>1.9</v>
      </c>
      <c r="K3079" t="s">
        <v>404</v>
      </c>
      <c r="L3079" t="s">
        <v>410</v>
      </c>
      <c r="M3079" t="s">
        <v>398</v>
      </c>
      <c r="N3079" t="s">
        <v>399</v>
      </c>
      <c r="O3079">
        <v>2</v>
      </c>
      <c r="P3079" t="s">
        <v>306</v>
      </c>
      <c r="Q3079" s="164">
        <v>31415</v>
      </c>
      <c r="R3079" s="164">
        <v>31472</v>
      </c>
      <c r="S3079" s="164">
        <v>31472</v>
      </c>
      <c r="T3079" t="s">
        <v>7096</v>
      </c>
      <c r="V3079" t="s">
        <v>7097</v>
      </c>
      <c r="W3079" t="s">
        <v>7098</v>
      </c>
      <c r="X3079" t="s">
        <v>7095</v>
      </c>
      <c r="Y3079" t="s">
        <v>7097</v>
      </c>
      <c r="Z3079" t="s">
        <v>7114</v>
      </c>
      <c r="AC3079" t="s">
        <v>308</v>
      </c>
      <c r="AD3079" s="176">
        <v>1</v>
      </c>
    </row>
    <row r="3080" spans="1:30" x14ac:dyDescent="0.35">
      <c r="A3080" t="s">
        <v>314</v>
      </c>
      <c r="B3080">
        <v>1257</v>
      </c>
      <c r="C3080" t="s">
        <v>7094</v>
      </c>
      <c r="D3080">
        <v>52803</v>
      </c>
      <c r="E3080" t="s">
        <v>7095</v>
      </c>
      <c r="F3080" t="s">
        <v>3812</v>
      </c>
      <c r="H3080">
        <v>1</v>
      </c>
      <c r="I3080">
        <v>1.9</v>
      </c>
      <c r="K3080" t="s">
        <v>296</v>
      </c>
      <c r="L3080" t="s">
        <v>753</v>
      </c>
      <c r="M3080" t="s">
        <v>398</v>
      </c>
      <c r="N3080" t="s">
        <v>399</v>
      </c>
      <c r="O3080">
        <v>2</v>
      </c>
      <c r="P3080" t="s">
        <v>306</v>
      </c>
      <c r="Q3080" s="164">
        <v>39055</v>
      </c>
      <c r="R3080" s="164">
        <v>38961</v>
      </c>
      <c r="T3080" t="s">
        <v>7096</v>
      </c>
      <c r="V3080" t="s">
        <v>7097</v>
      </c>
      <c r="W3080" t="s">
        <v>7098</v>
      </c>
      <c r="X3080" t="s">
        <v>7095</v>
      </c>
      <c r="Y3080" t="s">
        <v>7097</v>
      </c>
      <c r="Z3080" t="s">
        <v>7115</v>
      </c>
      <c r="AC3080" t="s">
        <v>308</v>
      </c>
      <c r="AD3080" s="176">
        <v>1</v>
      </c>
    </row>
    <row r="3081" spans="1:30" x14ac:dyDescent="0.35">
      <c r="A3081" t="s">
        <v>454</v>
      </c>
      <c r="B3081">
        <v>1082</v>
      </c>
      <c r="C3081" t="s">
        <v>7116</v>
      </c>
      <c r="D3081">
        <v>52805</v>
      </c>
      <c r="E3081" t="s">
        <v>7116</v>
      </c>
      <c r="F3081" t="s">
        <v>3812</v>
      </c>
      <c r="H3081">
        <v>1</v>
      </c>
      <c r="I3081">
        <v>1.9</v>
      </c>
      <c r="K3081" t="s">
        <v>404</v>
      </c>
      <c r="L3081" t="s">
        <v>753</v>
      </c>
      <c r="M3081" t="s">
        <v>398</v>
      </c>
      <c r="N3081" t="s">
        <v>299</v>
      </c>
      <c r="O3081">
        <v>2</v>
      </c>
      <c r="P3081" t="s">
        <v>306</v>
      </c>
      <c r="Q3081" s="164">
        <v>33240</v>
      </c>
      <c r="R3081" s="164">
        <v>33270</v>
      </c>
      <c r="S3081" s="164">
        <v>33270</v>
      </c>
      <c r="T3081" t="s">
        <v>7117</v>
      </c>
      <c r="V3081" t="s">
        <v>7118</v>
      </c>
      <c r="W3081" t="s">
        <v>7119</v>
      </c>
      <c r="X3081" t="s">
        <v>7120</v>
      </c>
      <c r="Y3081" t="s">
        <v>7118</v>
      </c>
      <c r="Z3081" t="s">
        <v>7121</v>
      </c>
      <c r="AC3081" t="s">
        <v>308</v>
      </c>
      <c r="AD3081" s="176">
        <v>1</v>
      </c>
    </row>
    <row r="3082" spans="1:30" x14ac:dyDescent="0.35">
      <c r="A3082" t="s">
        <v>454</v>
      </c>
      <c r="B3082">
        <v>1146</v>
      </c>
      <c r="C3082" t="s">
        <v>7122</v>
      </c>
      <c r="D3082">
        <v>52805</v>
      </c>
      <c r="E3082" t="s">
        <v>7116</v>
      </c>
      <c r="F3082" t="s">
        <v>3812</v>
      </c>
      <c r="H3082">
        <v>1</v>
      </c>
      <c r="I3082">
        <v>1.9</v>
      </c>
      <c r="K3082" t="s">
        <v>404</v>
      </c>
      <c r="L3082" t="s">
        <v>753</v>
      </c>
      <c r="M3082" t="s">
        <v>398</v>
      </c>
      <c r="N3082" t="s">
        <v>299</v>
      </c>
      <c r="O3082">
        <v>2</v>
      </c>
      <c r="P3082" t="s">
        <v>1</v>
      </c>
      <c r="Q3082" t="s">
        <v>4418</v>
      </c>
      <c r="R3082" s="164">
        <v>30102</v>
      </c>
      <c r="S3082" s="164">
        <v>30102</v>
      </c>
      <c r="T3082" t="s">
        <v>7117</v>
      </c>
      <c r="V3082" t="s">
        <v>7118</v>
      </c>
      <c r="W3082" t="s">
        <v>7119</v>
      </c>
      <c r="X3082" t="s">
        <v>7120</v>
      </c>
      <c r="Y3082" t="s">
        <v>7118</v>
      </c>
      <c r="Z3082" t="s">
        <v>7123</v>
      </c>
      <c r="AC3082" t="s">
        <v>308</v>
      </c>
      <c r="AD3082" s="176">
        <v>1</v>
      </c>
    </row>
    <row r="3083" spans="1:30" x14ac:dyDescent="0.35">
      <c r="A3083" t="s">
        <v>454</v>
      </c>
      <c r="B3083">
        <v>1304</v>
      </c>
      <c r="C3083" t="s">
        <v>7124</v>
      </c>
      <c r="D3083">
        <v>52805</v>
      </c>
      <c r="E3083" t="s">
        <v>7116</v>
      </c>
      <c r="F3083" t="s">
        <v>3812</v>
      </c>
      <c r="H3083">
        <v>1</v>
      </c>
      <c r="I3083">
        <v>1.9</v>
      </c>
      <c r="K3083" t="s">
        <v>404</v>
      </c>
      <c r="L3083" t="s">
        <v>753</v>
      </c>
      <c r="M3083" t="s">
        <v>398</v>
      </c>
      <c r="N3083" t="s">
        <v>299</v>
      </c>
      <c r="O3083">
        <v>2</v>
      </c>
      <c r="P3083" t="s">
        <v>306</v>
      </c>
      <c r="Q3083" s="164">
        <v>34343</v>
      </c>
      <c r="R3083" s="164">
        <v>34578</v>
      </c>
      <c r="S3083" s="164">
        <v>37865</v>
      </c>
      <c r="T3083" t="s">
        <v>7117</v>
      </c>
      <c r="V3083" t="s">
        <v>7118</v>
      </c>
      <c r="W3083" t="s">
        <v>7119</v>
      </c>
      <c r="X3083" t="s">
        <v>7120</v>
      </c>
      <c r="Y3083" t="s">
        <v>7118</v>
      </c>
      <c r="Z3083" t="s">
        <v>7125</v>
      </c>
      <c r="AC3083" t="s">
        <v>308</v>
      </c>
      <c r="AD3083" s="176">
        <v>1</v>
      </c>
    </row>
    <row r="3084" spans="1:30" x14ac:dyDescent="0.35">
      <c r="A3084" t="s">
        <v>476</v>
      </c>
      <c r="B3084">
        <v>1087</v>
      </c>
      <c r="C3084" t="s">
        <v>7126</v>
      </c>
      <c r="D3084">
        <v>52805</v>
      </c>
      <c r="E3084" t="s">
        <v>7116</v>
      </c>
      <c r="F3084" t="s">
        <v>3812</v>
      </c>
      <c r="H3084">
        <v>1</v>
      </c>
      <c r="I3084">
        <v>1.9</v>
      </c>
      <c r="K3084" t="s">
        <v>404</v>
      </c>
      <c r="L3084" t="s">
        <v>410</v>
      </c>
      <c r="M3084" t="s">
        <v>398</v>
      </c>
      <c r="N3084" t="s">
        <v>299</v>
      </c>
      <c r="O3084">
        <v>2</v>
      </c>
      <c r="P3084" t="s">
        <v>306</v>
      </c>
      <c r="Q3084" s="164">
        <v>31415</v>
      </c>
      <c r="R3084" s="164">
        <v>31472</v>
      </c>
      <c r="S3084" s="164">
        <v>31472</v>
      </c>
      <c r="T3084" t="s">
        <v>7117</v>
      </c>
      <c r="V3084" t="s">
        <v>7118</v>
      </c>
      <c r="W3084" t="s">
        <v>7119</v>
      </c>
      <c r="X3084" t="s">
        <v>7120</v>
      </c>
      <c r="Y3084" t="s">
        <v>7118</v>
      </c>
      <c r="Z3084" t="s">
        <v>7127</v>
      </c>
      <c r="AC3084" t="s">
        <v>308</v>
      </c>
      <c r="AD3084" s="176">
        <v>1</v>
      </c>
    </row>
    <row r="3085" spans="1:30" x14ac:dyDescent="0.35">
      <c r="A3085" t="s">
        <v>432</v>
      </c>
      <c r="B3085">
        <v>1051</v>
      </c>
      <c r="C3085" t="s">
        <v>7116</v>
      </c>
      <c r="D3085">
        <v>52805</v>
      </c>
      <c r="E3085" t="s">
        <v>7116</v>
      </c>
      <c r="F3085" t="s">
        <v>3812</v>
      </c>
      <c r="H3085">
        <v>1</v>
      </c>
      <c r="I3085">
        <v>1.9</v>
      </c>
      <c r="K3085" t="s">
        <v>404</v>
      </c>
      <c r="L3085" t="s">
        <v>753</v>
      </c>
      <c r="M3085" t="s">
        <v>398</v>
      </c>
      <c r="N3085" t="s">
        <v>299</v>
      </c>
      <c r="O3085">
        <v>2</v>
      </c>
      <c r="P3085" t="s">
        <v>306</v>
      </c>
      <c r="Q3085" s="164">
        <v>37995</v>
      </c>
      <c r="R3085" s="164">
        <v>38231</v>
      </c>
      <c r="S3085" s="164">
        <v>38231</v>
      </c>
      <c r="T3085" t="s">
        <v>7117</v>
      </c>
      <c r="V3085" t="s">
        <v>7118</v>
      </c>
      <c r="W3085" t="s">
        <v>7119</v>
      </c>
      <c r="X3085" t="s">
        <v>7120</v>
      </c>
      <c r="Y3085" t="s">
        <v>7118</v>
      </c>
      <c r="Z3085" t="s">
        <v>7128</v>
      </c>
      <c r="AC3085" t="s">
        <v>308</v>
      </c>
      <c r="AD3085" s="176">
        <v>1</v>
      </c>
    </row>
    <row r="3086" spans="1:30" x14ac:dyDescent="0.35">
      <c r="A3086" t="s">
        <v>447</v>
      </c>
      <c r="B3086">
        <v>1047</v>
      </c>
      <c r="C3086" t="s">
        <v>7129</v>
      </c>
      <c r="D3086">
        <v>52805</v>
      </c>
      <c r="E3086" t="s">
        <v>7116</v>
      </c>
      <c r="F3086" t="s">
        <v>3812</v>
      </c>
      <c r="H3086">
        <v>1</v>
      </c>
      <c r="I3086">
        <v>1.9</v>
      </c>
      <c r="K3086" t="s">
        <v>404</v>
      </c>
      <c r="L3086" t="s">
        <v>410</v>
      </c>
      <c r="M3086" t="s">
        <v>398</v>
      </c>
      <c r="N3086" t="s">
        <v>299</v>
      </c>
      <c r="O3086">
        <v>2</v>
      </c>
      <c r="P3086" t="s">
        <v>306</v>
      </c>
      <c r="Q3086" s="164">
        <v>31415</v>
      </c>
      <c r="R3086" s="164">
        <v>31472</v>
      </c>
      <c r="S3086" s="164">
        <v>31472</v>
      </c>
      <c r="T3086" t="s">
        <v>7117</v>
      </c>
      <c r="V3086" t="s">
        <v>7118</v>
      </c>
      <c r="W3086" t="s">
        <v>7119</v>
      </c>
      <c r="X3086" t="s">
        <v>7120</v>
      </c>
      <c r="Y3086" t="s">
        <v>7118</v>
      </c>
      <c r="Z3086" t="s">
        <v>7130</v>
      </c>
      <c r="AC3086" t="s">
        <v>308</v>
      </c>
      <c r="AD3086" s="176">
        <v>1</v>
      </c>
    </row>
    <row r="3087" spans="1:30" x14ac:dyDescent="0.35">
      <c r="A3087" t="s">
        <v>419</v>
      </c>
      <c r="B3087">
        <v>1032</v>
      </c>
      <c r="C3087" t="s">
        <v>7131</v>
      </c>
      <c r="D3087">
        <v>52805</v>
      </c>
      <c r="E3087" t="s">
        <v>7116</v>
      </c>
      <c r="F3087" t="s">
        <v>3812</v>
      </c>
      <c r="H3087">
        <v>1</v>
      </c>
      <c r="I3087">
        <v>1.9</v>
      </c>
      <c r="K3087" t="s">
        <v>404</v>
      </c>
      <c r="L3087" t="s">
        <v>410</v>
      </c>
      <c r="M3087" t="s">
        <v>398</v>
      </c>
      <c r="N3087" t="s">
        <v>299</v>
      </c>
      <c r="O3087">
        <v>2</v>
      </c>
      <c r="P3087" t="s">
        <v>306</v>
      </c>
      <c r="Q3087" s="164">
        <v>37995</v>
      </c>
      <c r="R3087" s="164">
        <v>38231</v>
      </c>
      <c r="S3087" s="164">
        <v>38231</v>
      </c>
      <c r="T3087" t="s">
        <v>7117</v>
      </c>
      <c r="V3087" t="s">
        <v>7118</v>
      </c>
      <c r="W3087" t="s">
        <v>7119</v>
      </c>
      <c r="X3087" t="s">
        <v>7120</v>
      </c>
      <c r="Y3087" t="s">
        <v>7118</v>
      </c>
      <c r="Z3087" t="s">
        <v>7132</v>
      </c>
      <c r="AC3087" t="s">
        <v>308</v>
      </c>
      <c r="AD3087" s="176">
        <v>1</v>
      </c>
    </row>
    <row r="3088" spans="1:30" x14ac:dyDescent="0.35">
      <c r="A3088" t="s">
        <v>314</v>
      </c>
      <c r="B3088">
        <v>1062</v>
      </c>
      <c r="C3088" t="s">
        <v>7133</v>
      </c>
      <c r="D3088">
        <v>52805</v>
      </c>
      <c r="E3088" t="s">
        <v>7116</v>
      </c>
      <c r="F3088" t="s">
        <v>3812</v>
      </c>
      <c r="H3088">
        <v>1</v>
      </c>
      <c r="I3088">
        <v>1.9</v>
      </c>
      <c r="K3088" t="s">
        <v>404</v>
      </c>
      <c r="L3088" t="s">
        <v>410</v>
      </c>
      <c r="M3088" t="s">
        <v>398</v>
      </c>
      <c r="N3088" t="s">
        <v>299</v>
      </c>
      <c r="O3088">
        <v>2</v>
      </c>
      <c r="P3088" t="s">
        <v>306</v>
      </c>
      <c r="Q3088" s="164">
        <v>32874</v>
      </c>
      <c r="R3088" s="164">
        <v>32874</v>
      </c>
      <c r="S3088" s="164">
        <v>32874</v>
      </c>
      <c r="T3088" t="s">
        <v>7117</v>
      </c>
      <c r="V3088" t="s">
        <v>7118</v>
      </c>
      <c r="W3088" t="s">
        <v>7119</v>
      </c>
      <c r="X3088" t="s">
        <v>7120</v>
      </c>
      <c r="Y3088" t="s">
        <v>7118</v>
      </c>
      <c r="Z3088" t="s">
        <v>7134</v>
      </c>
      <c r="AC3088" t="s">
        <v>308</v>
      </c>
      <c r="AD3088" s="176">
        <v>1</v>
      </c>
    </row>
    <row r="3089" spans="1:31" x14ac:dyDescent="0.35">
      <c r="A3089" t="s">
        <v>314</v>
      </c>
      <c r="B3089">
        <v>1063</v>
      </c>
      <c r="C3089" t="s">
        <v>7135</v>
      </c>
      <c r="D3089">
        <v>52805</v>
      </c>
      <c r="E3089" t="s">
        <v>7116</v>
      </c>
      <c r="F3089" t="s">
        <v>3812</v>
      </c>
      <c r="H3089">
        <v>1</v>
      </c>
      <c r="I3089">
        <v>1.9</v>
      </c>
      <c r="K3089" t="s">
        <v>296</v>
      </c>
      <c r="L3089" t="s">
        <v>753</v>
      </c>
      <c r="M3089" t="s">
        <v>398</v>
      </c>
      <c r="N3089" t="s">
        <v>299</v>
      </c>
      <c r="O3089">
        <v>2</v>
      </c>
      <c r="P3089" t="s">
        <v>306</v>
      </c>
      <c r="Q3089" t="s">
        <v>786</v>
      </c>
      <c r="R3089" s="164">
        <v>34392</v>
      </c>
      <c r="T3089" t="s">
        <v>7117</v>
      </c>
      <c r="V3089" t="s">
        <v>7118</v>
      </c>
      <c r="W3089" t="s">
        <v>7119</v>
      </c>
      <c r="X3089" t="s">
        <v>7120</v>
      </c>
      <c r="Y3089" t="s">
        <v>7118</v>
      </c>
      <c r="Z3089" t="s">
        <v>7136</v>
      </c>
      <c r="AC3089" t="s">
        <v>308</v>
      </c>
      <c r="AD3089" s="176">
        <v>1</v>
      </c>
    </row>
    <row r="3090" spans="1:31" x14ac:dyDescent="0.35">
      <c r="A3090" t="s">
        <v>314</v>
      </c>
      <c r="B3090">
        <v>1160</v>
      </c>
      <c r="C3090" t="s">
        <v>7116</v>
      </c>
      <c r="D3090">
        <v>52805</v>
      </c>
      <c r="E3090" t="s">
        <v>7116</v>
      </c>
      <c r="F3090" t="s">
        <v>3812</v>
      </c>
      <c r="H3090">
        <v>1</v>
      </c>
      <c r="I3090">
        <v>1.9</v>
      </c>
      <c r="K3090" t="s">
        <v>404</v>
      </c>
      <c r="L3090" t="s">
        <v>753</v>
      </c>
      <c r="M3090" t="s">
        <v>398</v>
      </c>
      <c r="N3090" t="s">
        <v>299</v>
      </c>
      <c r="O3090">
        <v>2</v>
      </c>
      <c r="P3090" t="s">
        <v>306</v>
      </c>
      <c r="Q3090" s="164">
        <v>32517</v>
      </c>
      <c r="R3090" s="164">
        <v>32752</v>
      </c>
      <c r="S3090" s="164">
        <v>41518</v>
      </c>
      <c r="T3090" t="s">
        <v>7117</v>
      </c>
      <c r="V3090" t="s">
        <v>7118</v>
      </c>
      <c r="W3090" t="s">
        <v>7119</v>
      </c>
      <c r="X3090" t="s">
        <v>7120</v>
      </c>
      <c r="Y3090" t="s">
        <v>7118</v>
      </c>
      <c r="Z3090" t="s">
        <v>7137</v>
      </c>
      <c r="AC3090" t="s">
        <v>308</v>
      </c>
      <c r="AD3090" s="176">
        <v>1</v>
      </c>
    </row>
    <row r="3091" spans="1:31" x14ac:dyDescent="0.35">
      <c r="A3091" t="s">
        <v>711</v>
      </c>
      <c r="B3091">
        <v>1170</v>
      </c>
      <c r="C3091" t="s">
        <v>7138</v>
      </c>
      <c r="D3091">
        <v>52811</v>
      </c>
      <c r="E3091" t="s">
        <v>7138</v>
      </c>
      <c r="F3091" t="s">
        <v>3812</v>
      </c>
      <c r="H3091" s="174">
        <f>AD3091</f>
        <v>1.1000000000000001</v>
      </c>
      <c r="I3091">
        <v>1.6</v>
      </c>
      <c r="K3091" t="s">
        <v>404</v>
      </c>
      <c r="L3091" t="s">
        <v>753</v>
      </c>
      <c r="M3091" t="s">
        <v>398</v>
      </c>
      <c r="N3091" t="s">
        <v>299</v>
      </c>
      <c r="O3091">
        <v>2</v>
      </c>
      <c r="P3091" t="s">
        <v>306</v>
      </c>
      <c r="Q3091" s="164">
        <v>35439</v>
      </c>
      <c r="R3091" s="164">
        <v>35674</v>
      </c>
      <c r="S3091" s="164">
        <v>40148</v>
      </c>
      <c r="T3091" t="s">
        <v>7139</v>
      </c>
      <c r="V3091" t="s">
        <v>7140</v>
      </c>
      <c r="W3091" t="s">
        <v>7141</v>
      </c>
      <c r="X3091" t="s">
        <v>7138</v>
      </c>
      <c r="Y3091" t="s">
        <v>7140</v>
      </c>
      <c r="Z3091" t="s">
        <v>7142</v>
      </c>
      <c r="AC3091" t="s">
        <v>308</v>
      </c>
      <c r="AD3091" s="176">
        <v>1.1000000000000001</v>
      </c>
      <c r="AE3091" s="177" t="s">
        <v>16954</v>
      </c>
    </row>
    <row r="3092" spans="1:31" x14ac:dyDescent="0.35">
      <c r="A3092" t="s">
        <v>454</v>
      </c>
      <c r="B3092">
        <v>1016</v>
      </c>
      <c r="C3092" t="s">
        <v>7143</v>
      </c>
      <c r="D3092">
        <v>52900</v>
      </c>
      <c r="E3092" t="s">
        <v>7143</v>
      </c>
      <c r="F3092" t="s">
        <v>3812</v>
      </c>
      <c r="H3092">
        <v>1</v>
      </c>
      <c r="I3092">
        <v>2</v>
      </c>
      <c r="K3092" t="s">
        <v>296</v>
      </c>
      <c r="L3092" t="s">
        <v>4817</v>
      </c>
      <c r="M3092" t="s">
        <v>398</v>
      </c>
      <c r="N3092" t="s">
        <v>2499</v>
      </c>
      <c r="O3092">
        <v>2</v>
      </c>
      <c r="P3092" t="s">
        <v>306</v>
      </c>
      <c r="Q3092" t="s">
        <v>786</v>
      </c>
      <c r="R3092" s="164">
        <v>34392</v>
      </c>
      <c r="T3092" t="s">
        <v>378</v>
      </c>
      <c r="V3092" t="s">
        <v>7144</v>
      </c>
      <c r="W3092" t="s">
        <v>7145</v>
      </c>
      <c r="X3092" t="s">
        <v>7143</v>
      </c>
      <c r="Y3092" t="s">
        <v>7144</v>
      </c>
      <c r="Z3092" t="s">
        <v>7146</v>
      </c>
      <c r="AA3092" t="s">
        <v>295</v>
      </c>
      <c r="AC3092" t="s">
        <v>308</v>
      </c>
      <c r="AD3092" s="176">
        <v>1</v>
      </c>
    </row>
    <row r="3093" spans="1:31" x14ac:dyDescent="0.35">
      <c r="A3093" t="s">
        <v>454</v>
      </c>
      <c r="B3093">
        <v>1130</v>
      </c>
      <c r="C3093" t="s">
        <v>7143</v>
      </c>
      <c r="D3093">
        <v>52900</v>
      </c>
      <c r="E3093" t="s">
        <v>7143</v>
      </c>
      <c r="F3093" t="s">
        <v>3812</v>
      </c>
      <c r="H3093">
        <v>1</v>
      </c>
      <c r="I3093">
        <v>2</v>
      </c>
      <c r="K3093" t="s">
        <v>295</v>
      </c>
      <c r="L3093" t="s">
        <v>410</v>
      </c>
      <c r="M3093" t="s">
        <v>398</v>
      </c>
      <c r="N3093" t="s">
        <v>2499</v>
      </c>
      <c r="O3093">
        <v>2</v>
      </c>
      <c r="P3093" t="s">
        <v>1</v>
      </c>
      <c r="Q3093" s="164">
        <v>32882</v>
      </c>
      <c r="R3093" s="164">
        <v>33117</v>
      </c>
      <c r="S3093" s="164">
        <v>33117</v>
      </c>
      <c r="T3093" t="s">
        <v>378</v>
      </c>
      <c r="V3093" t="s">
        <v>7144</v>
      </c>
      <c r="W3093" t="s">
        <v>7145</v>
      </c>
      <c r="X3093" t="s">
        <v>7143</v>
      </c>
      <c r="Y3093" t="s">
        <v>7144</v>
      </c>
      <c r="Z3093" t="s">
        <v>7147</v>
      </c>
      <c r="AC3093" t="s">
        <v>308</v>
      </c>
      <c r="AD3093" s="176">
        <v>1</v>
      </c>
    </row>
    <row r="3094" spans="1:31" x14ac:dyDescent="0.35">
      <c r="A3094" t="s">
        <v>291</v>
      </c>
      <c r="B3094">
        <v>1019</v>
      </c>
      <c r="C3094" t="s">
        <v>7144</v>
      </c>
      <c r="D3094">
        <v>52900</v>
      </c>
      <c r="E3094" t="s">
        <v>7143</v>
      </c>
      <c r="F3094" t="s">
        <v>3812</v>
      </c>
      <c r="H3094">
        <v>1</v>
      </c>
      <c r="I3094">
        <v>2</v>
      </c>
      <c r="K3094" t="s">
        <v>404</v>
      </c>
      <c r="L3094" t="s">
        <v>753</v>
      </c>
      <c r="M3094" t="s">
        <v>398</v>
      </c>
      <c r="N3094" t="s">
        <v>2499</v>
      </c>
      <c r="O3094">
        <v>2</v>
      </c>
      <c r="P3094" t="s">
        <v>1</v>
      </c>
      <c r="Q3094" s="164">
        <v>34708</v>
      </c>
      <c r="R3094" s="164">
        <v>34943</v>
      </c>
      <c r="S3094" s="164">
        <v>42248</v>
      </c>
      <c r="T3094" t="s">
        <v>378</v>
      </c>
      <c r="V3094" t="s">
        <v>7144</v>
      </c>
      <c r="W3094" t="s">
        <v>7145</v>
      </c>
      <c r="X3094" t="s">
        <v>7143</v>
      </c>
      <c r="Y3094" t="s">
        <v>7144</v>
      </c>
      <c r="Z3094" t="s">
        <v>7148</v>
      </c>
      <c r="AC3094" t="s">
        <v>304</v>
      </c>
      <c r="AD3094" s="176">
        <v>1</v>
      </c>
    </row>
    <row r="3095" spans="1:31" x14ac:dyDescent="0.35">
      <c r="A3095" t="s">
        <v>305</v>
      </c>
      <c r="B3095">
        <v>1056</v>
      </c>
      <c r="C3095" t="s">
        <v>7143</v>
      </c>
      <c r="D3095">
        <v>52900</v>
      </c>
      <c r="E3095" t="s">
        <v>7143</v>
      </c>
      <c r="F3095" t="s">
        <v>3812</v>
      </c>
      <c r="H3095">
        <v>1</v>
      </c>
      <c r="I3095">
        <v>2</v>
      </c>
      <c r="K3095" t="s">
        <v>295</v>
      </c>
      <c r="L3095" t="s">
        <v>753</v>
      </c>
      <c r="M3095" t="s">
        <v>398</v>
      </c>
      <c r="N3095" t="s">
        <v>2499</v>
      </c>
      <c r="O3095">
        <v>2</v>
      </c>
      <c r="P3095" t="s">
        <v>1</v>
      </c>
      <c r="Q3095" t="s">
        <v>7149</v>
      </c>
      <c r="R3095" s="164">
        <v>29336</v>
      </c>
      <c r="S3095" s="164">
        <v>34943</v>
      </c>
      <c r="T3095" t="s">
        <v>378</v>
      </c>
      <c r="V3095" t="s">
        <v>7144</v>
      </c>
      <c r="W3095" t="s">
        <v>7145</v>
      </c>
      <c r="X3095" t="s">
        <v>7143</v>
      </c>
      <c r="Y3095" t="s">
        <v>7144</v>
      </c>
      <c r="Z3095" t="s">
        <v>7150</v>
      </c>
      <c r="AC3095" t="s">
        <v>308</v>
      </c>
      <c r="AD3095" s="176">
        <v>1</v>
      </c>
    </row>
    <row r="3096" spans="1:31" x14ac:dyDescent="0.35">
      <c r="A3096" t="s">
        <v>305</v>
      </c>
      <c r="B3096">
        <v>1075</v>
      </c>
      <c r="C3096" t="s">
        <v>7143</v>
      </c>
      <c r="D3096">
        <v>52900</v>
      </c>
      <c r="E3096" t="s">
        <v>7143</v>
      </c>
      <c r="F3096" t="s">
        <v>3812</v>
      </c>
      <c r="H3096">
        <v>1</v>
      </c>
      <c r="I3096">
        <v>2</v>
      </c>
      <c r="K3096" t="s">
        <v>404</v>
      </c>
      <c r="L3096" t="s">
        <v>410</v>
      </c>
      <c r="M3096" t="s">
        <v>398</v>
      </c>
      <c r="N3096" t="s">
        <v>2499</v>
      </c>
      <c r="O3096">
        <v>2</v>
      </c>
      <c r="P3096" t="s">
        <v>306</v>
      </c>
      <c r="Q3096" t="s">
        <v>1154</v>
      </c>
      <c r="R3096" s="164">
        <v>39189</v>
      </c>
      <c r="S3096" s="164">
        <v>39189</v>
      </c>
      <c r="T3096" t="s">
        <v>378</v>
      </c>
      <c r="V3096" t="s">
        <v>7144</v>
      </c>
      <c r="W3096" t="s">
        <v>7145</v>
      </c>
      <c r="X3096" t="s">
        <v>7143</v>
      </c>
      <c r="Y3096" t="s">
        <v>7144</v>
      </c>
      <c r="Z3096" t="s">
        <v>7151</v>
      </c>
      <c r="AC3096" t="s">
        <v>308</v>
      </c>
      <c r="AD3096" s="176">
        <v>1</v>
      </c>
    </row>
    <row r="3097" spans="1:31" x14ac:dyDescent="0.35">
      <c r="A3097" t="s">
        <v>408</v>
      </c>
      <c r="B3097">
        <v>1090</v>
      </c>
      <c r="C3097" t="s">
        <v>7143</v>
      </c>
      <c r="D3097">
        <v>52900</v>
      </c>
      <c r="E3097" t="s">
        <v>7143</v>
      </c>
      <c r="F3097" t="s">
        <v>3812</v>
      </c>
      <c r="H3097">
        <v>1</v>
      </c>
      <c r="I3097">
        <v>2</v>
      </c>
      <c r="K3097" t="s">
        <v>296</v>
      </c>
      <c r="L3097" t="s">
        <v>410</v>
      </c>
      <c r="M3097" t="s">
        <v>398</v>
      </c>
      <c r="N3097" t="s">
        <v>2499</v>
      </c>
      <c r="O3097">
        <v>2</v>
      </c>
      <c r="P3097" t="s">
        <v>306</v>
      </c>
      <c r="Q3097" t="s">
        <v>786</v>
      </c>
      <c r="R3097" s="164">
        <v>34392</v>
      </c>
      <c r="T3097" t="s">
        <v>378</v>
      </c>
      <c r="V3097" t="s">
        <v>7144</v>
      </c>
      <c r="W3097" t="s">
        <v>7145</v>
      </c>
      <c r="X3097" t="s">
        <v>7143</v>
      </c>
      <c r="Y3097" t="s">
        <v>7144</v>
      </c>
      <c r="Z3097" t="s">
        <v>7152</v>
      </c>
      <c r="AC3097" t="s">
        <v>308</v>
      </c>
      <c r="AD3097" s="176">
        <v>1</v>
      </c>
    </row>
    <row r="3098" spans="1:31" x14ac:dyDescent="0.35">
      <c r="A3098" t="s">
        <v>469</v>
      </c>
      <c r="B3098">
        <v>1013</v>
      </c>
      <c r="C3098" t="s">
        <v>7143</v>
      </c>
      <c r="D3098">
        <v>52900</v>
      </c>
      <c r="E3098" t="s">
        <v>7143</v>
      </c>
      <c r="F3098" t="s">
        <v>3812</v>
      </c>
      <c r="H3098">
        <v>1</v>
      </c>
      <c r="I3098">
        <v>2</v>
      </c>
      <c r="K3098" t="s">
        <v>296</v>
      </c>
      <c r="L3098" t="s">
        <v>410</v>
      </c>
      <c r="M3098" t="s">
        <v>398</v>
      </c>
      <c r="N3098" t="s">
        <v>2499</v>
      </c>
      <c r="O3098">
        <v>2</v>
      </c>
      <c r="P3098" t="s">
        <v>306</v>
      </c>
      <c r="Q3098" t="s">
        <v>786</v>
      </c>
      <c r="R3098" s="164">
        <v>34392</v>
      </c>
      <c r="T3098" t="s">
        <v>378</v>
      </c>
      <c r="V3098" t="s">
        <v>7144</v>
      </c>
      <c r="W3098" t="s">
        <v>7145</v>
      </c>
      <c r="X3098" t="s">
        <v>7143</v>
      </c>
      <c r="Y3098" t="s">
        <v>7144</v>
      </c>
      <c r="Z3098" t="s">
        <v>7153</v>
      </c>
      <c r="AC3098" t="s">
        <v>308</v>
      </c>
      <c r="AD3098" s="176">
        <v>1</v>
      </c>
    </row>
    <row r="3099" spans="1:31" x14ac:dyDescent="0.35">
      <c r="A3099" t="s">
        <v>324</v>
      </c>
      <c r="B3099">
        <v>1240</v>
      </c>
      <c r="C3099" t="s">
        <v>7143</v>
      </c>
      <c r="D3099">
        <v>52900</v>
      </c>
      <c r="E3099" t="s">
        <v>7143</v>
      </c>
      <c r="F3099" t="s">
        <v>3812</v>
      </c>
      <c r="H3099">
        <v>1</v>
      </c>
      <c r="I3099">
        <v>2</v>
      </c>
      <c r="K3099" t="s">
        <v>296</v>
      </c>
      <c r="L3099" t="s">
        <v>753</v>
      </c>
      <c r="M3099" t="s">
        <v>398</v>
      </c>
      <c r="N3099" t="s">
        <v>2499</v>
      </c>
      <c r="O3099">
        <v>2</v>
      </c>
      <c r="P3099" t="s">
        <v>306</v>
      </c>
      <c r="Q3099" s="164">
        <v>40126</v>
      </c>
      <c r="R3099" s="164">
        <v>40422</v>
      </c>
      <c r="T3099" t="s">
        <v>378</v>
      </c>
      <c r="V3099" t="s">
        <v>7144</v>
      </c>
      <c r="W3099" t="s">
        <v>7145</v>
      </c>
      <c r="X3099" t="s">
        <v>7143</v>
      </c>
      <c r="Y3099" t="s">
        <v>7144</v>
      </c>
      <c r="Z3099" t="s">
        <v>7154</v>
      </c>
      <c r="AC3099" t="s">
        <v>308</v>
      </c>
      <c r="AD3099" s="176">
        <v>1</v>
      </c>
    </row>
    <row r="3100" spans="1:31" x14ac:dyDescent="0.35">
      <c r="A3100" t="s">
        <v>309</v>
      </c>
      <c r="B3100">
        <v>1012</v>
      </c>
      <c r="C3100" t="s">
        <v>7143</v>
      </c>
      <c r="D3100">
        <v>52900</v>
      </c>
      <c r="E3100" t="s">
        <v>7143</v>
      </c>
      <c r="F3100" t="s">
        <v>3812</v>
      </c>
      <c r="H3100">
        <v>1</v>
      </c>
      <c r="I3100">
        <v>2</v>
      </c>
      <c r="K3100" t="s">
        <v>296</v>
      </c>
      <c r="L3100" t="s">
        <v>410</v>
      </c>
      <c r="M3100" t="s">
        <v>398</v>
      </c>
      <c r="N3100" t="s">
        <v>2499</v>
      </c>
      <c r="O3100">
        <v>2</v>
      </c>
      <c r="P3100" t="s">
        <v>306</v>
      </c>
      <c r="Q3100" t="s">
        <v>786</v>
      </c>
      <c r="R3100" s="164">
        <v>34392</v>
      </c>
      <c r="T3100" t="s">
        <v>378</v>
      </c>
      <c r="V3100" t="s">
        <v>7144</v>
      </c>
      <c r="W3100" t="s">
        <v>7145</v>
      </c>
      <c r="X3100" t="s">
        <v>7143</v>
      </c>
      <c r="Y3100" t="s">
        <v>7144</v>
      </c>
      <c r="Z3100" t="s">
        <v>7155</v>
      </c>
      <c r="AC3100" t="s">
        <v>308</v>
      </c>
      <c r="AD3100" s="176">
        <v>1</v>
      </c>
    </row>
    <row r="3101" spans="1:31" x14ac:dyDescent="0.35">
      <c r="A3101" t="s">
        <v>476</v>
      </c>
      <c r="B3101">
        <v>1055</v>
      </c>
      <c r="C3101" t="s">
        <v>7143</v>
      </c>
      <c r="D3101">
        <v>52900</v>
      </c>
      <c r="E3101" t="s">
        <v>7143</v>
      </c>
      <c r="F3101" t="s">
        <v>3812</v>
      </c>
      <c r="H3101">
        <v>1</v>
      </c>
      <c r="I3101">
        <v>2</v>
      </c>
      <c r="K3101" t="s">
        <v>296</v>
      </c>
      <c r="L3101" t="s">
        <v>410</v>
      </c>
      <c r="M3101" t="s">
        <v>398</v>
      </c>
      <c r="N3101" t="s">
        <v>2499</v>
      </c>
      <c r="O3101">
        <v>2</v>
      </c>
      <c r="P3101" t="s">
        <v>306</v>
      </c>
      <c r="Q3101" t="s">
        <v>786</v>
      </c>
      <c r="R3101" s="164">
        <v>34392</v>
      </c>
      <c r="T3101" t="s">
        <v>378</v>
      </c>
      <c r="V3101" t="s">
        <v>7144</v>
      </c>
      <c r="W3101" t="s">
        <v>7145</v>
      </c>
      <c r="X3101" t="s">
        <v>7143</v>
      </c>
      <c r="Y3101" t="s">
        <v>7144</v>
      </c>
      <c r="Z3101" t="s">
        <v>7156</v>
      </c>
      <c r="AC3101" t="s">
        <v>308</v>
      </c>
      <c r="AD3101" s="176">
        <v>1</v>
      </c>
    </row>
    <row r="3102" spans="1:31" x14ac:dyDescent="0.35">
      <c r="A3102" t="s">
        <v>482</v>
      </c>
      <c r="B3102">
        <v>1004</v>
      </c>
      <c r="C3102" t="s">
        <v>7143</v>
      </c>
      <c r="D3102">
        <v>52900</v>
      </c>
      <c r="E3102" t="s">
        <v>7143</v>
      </c>
      <c r="F3102" t="s">
        <v>3812</v>
      </c>
      <c r="H3102">
        <v>1</v>
      </c>
      <c r="I3102">
        <v>2</v>
      </c>
      <c r="K3102" t="s">
        <v>296</v>
      </c>
      <c r="L3102" t="s">
        <v>410</v>
      </c>
      <c r="M3102" t="s">
        <v>398</v>
      </c>
      <c r="N3102" t="s">
        <v>2499</v>
      </c>
      <c r="O3102">
        <v>2</v>
      </c>
      <c r="P3102" t="s">
        <v>306</v>
      </c>
      <c r="Q3102" t="s">
        <v>786</v>
      </c>
      <c r="R3102" s="164">
        <v>34392</v>
      </c>
      <c r="T3102" t="s">
        <v>378</v>
      </c>
      <c r="V3102" t="s">
        <v>7144</v>
      </c>
      <c r="W3102" t="s">
        <v>7145</v>
      </c>
      <c r="X3102" t="s">
        <v>7143</v>
      </c>
      <c r="Y3102" t="s">
        <v>7144</v>
      </c>
      <c r="Z3102" t="s">
        <v>7157</v>
      </c>
      <c r="AC3102" t="s">
        <v>308</v>
      </c>
      <c r="AD3102" s="176">
        <v>1</v>
      </c>
    </row>
    <row r="3103" spans="1:31" x14ac:dyDescent="0.35">
      <c r="A3103" t="s">
        <v>482</v>
      </c>
      <c r="B3103">
        <v>1052</v>
      </c>
      <c r="C3103" t="s">
        <v>7143</v>
      </c>
      <c r="D3103">
        <v>52900</v>
      </c>
      <c r="E3103" t="s">
        <v>7143</v>
      </c>
      <c r="F3103" t="s">
        <v>3812</v>
      </c>
      <c r="H3103">
        <v>1</v>
      </c>
      <c r="I3103">
        <v>2</v>
      </c>
      <c r="K3103" t="s">
        <v>404</v>
      </c>
      <c r="L3103" t="s">
        <v>753</v>
      </c>
      <c r="M3103" t="s">
        <v>398</v>
      </c>
      <c r="N3103" t="s">
        <v>2499</v>
      </c>
      <c r="O3103">
        <v>2</v>
      </c>
      <c r="P3103" t="s">
        <v>306</v>
      </c>
      <c r="Q3103" t="s">
        <v>2395</v>
      </c>
      <c r="R3103" s="164">
        <v>29311</v>
      </c>
      <c r="S3103" s="164">
        <v>38231</v>
      </c>
      <c r="T3103" t="s">
        <v>378</v>
      </c>
      <c r="V3103" t="s">
        <v>7144</v>
      </c>
      <c r="W3103" t="s">
        <v>7145</v>
      </c>
      <c r="X3103" t="s">
        <v>7143</v>
      </c>
      <c r="Y3103" t="s">
        <v>7144</v>
      </c>
      <c r="Z3103" t="s">
        <v>7158</v>
      </c>
      <c r="AC3103" t="s">
        <v>308</v>
      </c>
      <c r="AD3103" s="176">
        <v>1</v>
      </c>
    </row>
    <row r="3104" spans="1:31" x14ac:dyDescent="0.35">
      <c r="A3104" t="s">
        <v>432</v>
      </c>
      <c r="B3104">
        <v>1010</v>
      </c>
      <c r="C3104" t="s">
        <v>7143</v>
      </c>
      <c r="D3104">
        <v>52900</v>
      </c>
      <c r="E3104" t="s">
        <v>7143</v>
      </c>
      <c r="F3104" t="s">
        <v>3812</v>
      </c>
      <c r="H3104">
        <v>1</v>
      </c>
      <c r="I3104">
        <v>2</v>
      </c>
      <c r="K3104" t="s">
        <v>404</v>
      </c>
      <c r="L3104" t="s">
        <v>753</v>
      </c>
      <c r="M3104" t="s">
        <v>398</v>
      </c>
      <c r="N3104" t="s">
        <v>2499</v>
      </c>
      <c r="O3104">
        <v>2</v>
      </c>
      <c r="P3104" t="s">
        <v>306</v>
      </c>
      <c r="Q3104" s="164">
        <v>39825</v>
      </c>
      <c r="R3104" s="164">
        <v>40148</v>
      </c>
      <c r="S3104" s="164">
        <v>40148</v>
      </c>
      <c r="T3104" t="s">
        <v>378</v>
      </c>
      <c r="V3104" t="s">
        <v>7144</v>
      </c>
      <c r="W3104" t="s">
        <v>7145</v>
      </c>
      <c r="X3104" t="s">
        <v>7143</v>
      </c>
      <c r="Y3104" t="s">
        <v>7144</v>
      </c>
      <c r="Z3104" t="s">
        <v>7159</v>
      </c>
      <c r="AC3104" t="s">
        <v>308</v>
      </c>
      <c r="AD3104" s="176">
        <v>1</v>
      </c>
    </row>
    <row r="3105" spans="1:30" x14ac:dyDescent="0.35">
      <c r="A3105" t="s">
        <v>432</v>
      </c>
      <c r="B3105">
        <v>1275</v>
      </c>
      <c r="C3105" t="s">
        <v>7143</v>
      </c>
      <c r="D3105">
        <v>52900</v>
      </c>
      <c r="E3105" t="s">
        <v>7143</v>
      </c>
      <c r="F3105" t="s">
        <v>3812</v>
      </c>
      <c r="H3105">
        <v>1</v>
      </c>
      <c r="I3105">
        <v>2</v>
      </c>
      <c r="K3105" t="s">
        <v>296</v>
      </c>
      <c r="L3105" t="s">
        <v>753</v>
      </c>
      <c r="M3105" t="s">
        <v>398</v>
      </c>
      <c r="N3105" t="s">
        <v>2499</v>
      </c>
      <c r="O3105">
        <v>2</v>
      </c>
      <c r="P3105" t="s">
        <v>306</v>
      </c>
      <c r="Q3105" s="164">
        <v>41162</v>
      </c>
      <c r="R3105" s="164">
        <v>41518</v>
      </c>
      <c r="T3105" t="s">
        <v>378</v>
      </c>
      <c r="V3105" t="s">
        <v>7144</v>
      </c>
      <c r="W3105" t="s">
        <v>7145</v>
      </c>
      <c r="X3105" t="s">
        <v>7143</v>
      </c>
      <c r="Y3105" t="s">
        <v>7144</v>
      </c>
      <c r="Z3105" t="s">
        <v>7160</v>
      </c>
      <c r="AC3105" t="s">
        <v>308</v>
      </c>
      <c r="AD3105" s="176">
        <v>1</v>
      </c>
    </row>
    <row r="3106" spans="1:30" x14ac:dyDescent="0.35">
      <c r="A3106" t="s">
        <v>584</v>
      </c>
      <c r="B3106">
        <v>1052</v>
      </c>
      <c r="C3106" t="s">
        <v>7161</v>
      </c>
      <c r="D3106">
        <v>52900</v>
      </c>
      <c r="E3106" t="s">
        <v>7143</v>
      </c>
      <c r="F3106" t="s">
        <v>3812</v>
      </c>
      <c r="H3106">
        <v>1</v>
      </c>
      <c r="I3106">
        <v>2</v>
      </c>
      <c r="K3106" t="s">
        <v>404</v>
      </c>
      <c r="L3106" t="s">
        <v>410</v>
      </c>
      <c r="M3106" t="s">
        <v>398</v>
      </c>
      <c r="N3106" t="s">
        <v>2499</v>
      </c>
      <c r="O3106">
        <v>2</v>
      </c>
      <c r="P3106" t="s">
        <v>306</v>
      </c>
      <c r="Q3106" s="164">
        <v>31415</v>
      </c>
      <c r="R3106" s="164">
        <v>31472</v>
      </c>
      <c r="S3106" s="164">
        <v>31472</v>
      </c>
      <c r="T3106" t="s">
        <v>378</v>
      </c>
      <c r="V3106" t="s">
        <v>7144</v>
      </c>
      <c r="W3106" t="s">
        <v>7145</v>
      </c>
      <c r="X3106" t="s">
        <v>7143</v>
      </c>
      <c r="Y3106" t="s">
        <v>7144</v>
      </c>
      <c r="Z3106" t="s">
        <v>7162</v>
      </c>
      <c r="AC3106" t="s">
        <v>308</v>
      </c>
      <c r="AD3106" s="176">
        <v>1</v>
      </c>
    </row>
    <row r="3107" spans="1:30" x14ac:dyDescent="0.35">
      <c r="A3107" t="s">
        <v>584</v>
      </c>
      <c r="B3107">
        <v>1062</v>
      </c>
      <c r="C3107" t="s">
        <v>7143</v>
      </c>
      <c r="D3107">
        <v>52900</v>
      </c>
      <c r="E3107" t="s">
        <v>7143</v>
      </c>
      <c r="F3107" t="s">
        <v>3812</v>
      </c>
      <c r="H3107">
        <v>1</v>
      </c>
      <c r="I3107">
        <v>2</v>
      </c>
      <c r="K3107" t="s">
        <v>296</v>
      </c>
      <c r="L3107" t="s">
        <v>410</v>
      </c>
      <c r="M3107" t="s">
        <v>398</v>
      </c>
      <c r="N3107" t="s">
        <v>2499</v>
      </c>
      <c r="O3107">
        <v>2</v>
      </c>
      <c r="P3107" t="s">
        <v>306</v>
      </c>
      <c r="Q3107" t="s">
        <v>3839</v>
      </c>
      <c r="R3107" s="164">
        <v>36636</v>
      </c>
      <c r="T3107" t="s">
        <v>378</v>
      </c>
      <c r="V3107" t="s">
        <v>7144</v>
      </c>
      <c r="W3107" t="s">
        <v>7145</v>
      </c>
      <c r="X3107" t="s">
        <v>7143</v>
      </c>
      <c r="Y3107" t="s">
        <v>7144</v>
      </c>
      <c r="Z3107" t="s">
        <v>7163</v>
      </c>
      <c r="AC3107" t="s">
        <v>308</v>
      </c>
      <c r="AD3107" s="176">
        <v>1</v>
      </c>
    </row>
    <row r="3108" spans="1:30" x14ac:dyDescent="0.35">
      <c r="A3108" t="s">
        <v>584</v>
      </c>
      <c r="B3108">
        <v>1068</v>
      </c>
      <c r="C3108" t="s">
        <v>7164</v>
      </c>
      <c r="D3108">
        <v>52900</v>
      </c>
      <c r="E3108" t="s">
        <v>7143</v>
      </c>
      <c r="F3108" t="s">
        <v>3812</v>
      </c>
      <c r="H3108">
        <v>1</v>
      </c>
      <c r="I3108">
        <v>2</v>
      </c>
      <c r="K3108" t="s">
        <v>404</v>
      </c>
      <c r="L3108" t="s">
        <v>410</v>
      </c>
      <c r="M3108" t="s">
        <v>398</v>
      </c>
      <c r="N3108" t="s">
        <v>2499</v>
      </c>
      <c r="O3108">
        <v>2</v>
      </c>
      <c r="P3108" t="s">
        <v>306</v>
      </c>
      <c r="Q3108" s="164">
        <v>31415</v>
      </c>
      <c r="R3108" s="164">
        <v>31472</v>
      </c>
      <c r="S3108" s="164">
        <v>31472</v>
      </c>
      <c r="T3108" t="s">
        <v>378</v>
      </c>
      <c r="V3108" t="s">
        <v>7144</v>
      </c>
      <c r="W3108" t="s">
        <v>7145</v>
      </c>
      <c r="X3108" t="s">
        <v>7143</v>
      </c>
      <c r="Y3108" t="s">
        <v>7144</v>
      </c>
      <c r="Z3108" t="s">
        <v>7165</v>
      </c>
      <c r="AC3108" t="s">
        <v>308</v>
      </c>
      <c r="AD3108" s="176">
        <v>1</v>
      </c>
    </row>
    <row r="3109" spans="1:30" x14ac:dyDescent="0.35">
      <c r="A3109" t="s">
        <v>375</v>
      </c>
      <c r="B3109">
        <v>1013</v>
      </c>
      <c r="C3109" t="s">
        <v>7144</v>
      </c>
      <c r="D3109">
        <v>52900</v>
      </c>
      <c r="E3109" t="s">
        <v>7143</v>
      </c>
      <c r="F3109" t="s">
        <v>3812</v>
      </c>
      <c r="H3109">
        <v>1</v>
      </c>
      <c r="I3109">
        <v>2</v>
      </c>
      <c r="K3109" t="s">
        <v>404</v>
      </c>
      <c r="L3109" t="s">
        <v>410</v>
      </c>
      <c r="M3109" t="s">
        <v>398</v>
      </c>
      <c r="N3109" t="s">
        <v>2499</v>
      </c>
      <c r="O3109">
        <v>2</v>
      </c>
      <c r="P3109" t="s">
        <v>1</v>
      </c>
      <c r="Q3109" s="164">
        <v>32882</v>
      </c>
      <c r="R3109" s="164">
        <v>33117</v>
      </c>
      <c r="S3109" s="164">
        <v>41883</v>
      </c>
      <c r="T3109" t="s">
        <v>378</v>
      </c>
      <c r="V3109" t="s">
        <v>7144</v>
      </c>
      <c r="W3109" t="s">
        <v>7145</v>
      </c>
      <c r="X3109" t="s">
        <v>7143</v>
      </c>
      <c r="Y3109" t="s">
        <v>7144</v>
      </c>
      <c r="Z3109" t="s">
        <v>7166</v>
      </c>
      <c r="AC3109" t="s">
        <v>304</v>
      </c>
      <c r="AD3109" s="176">
        <v>1</v>
      </c>
    </row>
    <row r="3110" spans="1:30" x14ac:dyDescent="0.35">
      <c r="A3110" t="s">
        <v>375</v>
      </c>
      <c r="B3110">
        <v>1199</v>
      </c>
      <c r="C3110" t="s">
        <v>7144</v>
      </c>
      <c r="D3110">
        <v>52900</v>
      </c>
      <c r="E3110" t="s">
        <v>7143</v>
      </c>
      <c r="F3110" t="s">
        <v>3812</v>
      </c>
      <c r="G3110" s="163">
        <v>2928.64</v>
      </c>
      <c r="H3110">
        <v>1</v>
      </c>
      <c r="I3110">
        <v>2</v>
      </c>
      <c r="J3110" t="s">
        <v>1</v>
      </c>
      <c r="K3110" t="s">
        <v>296</v>
      </c>
      <c r="L3110" t="s">
        <v>753</v>
      </c>
      <c r="M3110" t="s">
        <v>398</v>
      </c>
      <c r="N3110" t="s">
        <v>2499</v>
      </c>
      <c r="O3110">
        <v>2</v>
      </c>
      <c r="P3110" t="s">
        <v>1</v>
      </c>
      <c r="Q3110" t="s">
        <v>3842</v>
      </c>
      <c r="R3110" s="164">
        <v>43344</v>
      </c>
      <c r="T3110" t="s">
        <v>378</v>
      </c>
      <c r="V3110" t="s">
        <v>7144</v>
      </c>
      <c r="W3110" t="s">
        <v>7145</v>
      </c>
      <c r="X3110" t="s">
        <v>7143</v>
      </c>
      <c r="Y3110" t="s">
        <v>7144</v>
      </c>
      <c r="Z3110" t="s">
        <v>7167</v>
      </c>
      <c r="AA3110" t="s">
        <v>295</v>
      </c>
      <c r="AB3110" s="164">
        <v>43026</v>
      </c>
      <c r="AC3110" t="s">
        <v>304</v>
      </c>
      <c r="AD3110" s="176">
        <v>1</v>
      </c>
    </row>
    <row r="3111" spans="1:30" x14ac:dyDescent="0.35">
      <c r="A3111" t="s">
        <v>434</v>
      </c>
      <c r="B3111">
        <v>1004</v>
      </c>
      <c r="C3111" t="s">
        <v>7143</v>
      </c>
      <c r="D3111">
        <v>52900</v>
      </c>
      <c r="E3111" t="s">
        <v>7143</v>
      </c>
      <c r="F3111" t="s">
        <v>3812</v>
      </c>
      <c r="H3111">
        <v>1</v>
      </c>
      <c r="I3111">
        <v>2</v>
      </c>
      <c r="K3111" t="s">
        <v>404</v>
      </c>
      <c r="L3111" t="s">
        <v>410</v>
      </c>
      <c r="M3111" t="s">
        <v>398</v>
      </c>
      <c r="N3111" t="s">
        <v>2499</v>
      </c>
      <c r="O3111">
        <v>2</v>
      </c>
      <c r="P3111" t="s">
        <v>306</v>
      </c>
      <c r="Q3111" s="164">
        <v>32151</v>
      </c>
      <c r="R3111" s="164">
        <v>32387</v>
      </c>
      <c r="S3111" s="164">
        <v>32387</v>
      </c>
      <c r="T3111" t="s">
        <v>378</v>
      </c>
      <c r="V3111" t="s">
        <v>7144</v>
      </c>
      <c r="W3111" t="s">
        <v>7145</v>
      </c>
      <c r="X3111" t="s">
        <v>7143</v>
      </c>
      <c r="Y3111" t="s">
        <v>7144</v>
      </c>
      <c r="Z3111" t="s">
        <v>7168</v>
      </c>
      <c r="AC3111" t="s">
        <v>308</v>
      </c>
      <c r="AD3111" s="176">
        <v>1</v>
      </c>
    </row>
    <row r="3112" spans="1:30" x14ac:dyDescent="0.35">
      <c r="A3112" t="s">
        <v>434</v>
      </c>
      <c r="B3112">
        <v>1183</v>
      </c>
      <c r="C3112" t="s">
        <v>7143</v>
      </c>
      <c r="D3112">
        <v>52900</v>
      </c>
      <c r="E3112" t="s">
        <v>7143</v>
      </c>
      <c r="F3112" t="s">
        <v>3812</v>
      </c>
      <c r="G3112" s="163">
        <v>2825</v>
      </c>
      <c r="H3112">
        <v>1</v>
      </c>
      <c r="I3112">
        <v>2</v>
      </c>
      <c r="J3112" t="s">
        <v>1</v>
      </c>
      <c r="K3112" t="s">
        <v>296</v>
      </c>
      <c r="L3112" t="s">
        <v>753</v>
      </c>
      <c r="M3112" t="s">
        <v>398</v>
      </c>
      <c r="N3112" t="s">
        <v>2499</v>
      </c>
      <c r="O3112">
        <v>2</v>
      </c>
      <c r="P3112" t="s">
        <v>306</v>
      </c>
      <c r="Q3112" t="s">
        <v>4073</v>
      </c>
      <c r="R3112" s="164">
        <v>45536</v>
      </c>
      <c r="T3112" t="s">
        <v>378</v>
      </c>
      <c r="V3112" t="s">
        <v>7144</v>
      </c>
      <c r="W3112" t="s">
        <v>7145</v>
      </c>
      <c r="X3112" t="s">
        <v>7143</v>
      </c>
      <c r="Y3112" t="s">
        <v>7144</v>
      </c>
      <c r="Z3112" t="s">
        <v>7169</v>
      </c>
      <c r="AA3112" t="s">
        <v>295</v>
      </c>
      <c r="AB3112" s="164">
        <v>45320</v>
      </c>
      <c r="AC3112" t="s">
        <v>308</v>
      </c>
      <c r="AD3112" s="176">
        <v>1</v>
      </c>
    </row>
    <row r="3113" spans="1:30" x14ac:dyDescent="0.35">
      <c r="A3113" t="s">
        <v>403</v>
      </c>
      <c r="B3113">
        <v>1046</v>
      </c>
      <c r="C3113" t="s">
        <v>7143</v>
      </c>
      <c r="D3113">
        <v>52900</v>
      </c>
      <c r="E3113" t="s">
        <v>7143</v>
      </c>
      <c r="F3113" t="s">
        <v>3812</v>
      </c>
      <c r="H3113">
        <v>1</v>
      </c>
      <c r="I3113">
        <v>2</v>
      </c>
      <c r="K3113" t="s">
        <v>404</v>
      </c>
      <c r="L3113" t="s">
        <v>753</v>
      </c>
      <c r="M3113" t="s">
        <v>398</v>
      </c>
      <c r="N3113" t="s">
        <v>2499</v>
      </c>
      <c r="O3113">
        <v>2</v>
      </c>
      <c r="P3113" t="s">
        <v>306</v>
      </c>
      <c r="Q3113" s="164">
        <v>30015</v>
      </c>
      <c r="R3113" s="164">
        <v>30074</v>
      </c>
      <c r="S3113" s="164">
        <v>38231</v>
      </c>
      <c r="T3113" t="s">
        <v>378</v>
      </c>
      <c r="V3113" t="s">
        <v>7144</v>
      </c>
      <c r="W3113" t="s">
        <v>7145</v>
      </c>
      <c r="X3113" t="s">
        <v>7143</v>
      </c>
      <c r="Y3113" t="s">
        <v>7144</v>
      </c>
      <c r="Z3113" t="s">
        <v>7170</v>
      </c>
      <c r="AC3113" t="s">
        <v>308</v>
      </c>
      <c r="AD3113" s="176">
        <v>1</v>
      </c>
    </row>
    <row r="3114" spans="1:30" x14ac:dyDescent="0.35">
      <c r="A3114" t="s">
        <v>447</v>
      </c>
      <c r="B3114">
        <v>1010</v>
      </c>
      <c r="C3114" t="s">
        <v>7143</v>
      </c>
      <c r="D3114">
        <v>52900</v>
      </c>
      <c r="E3114" t="s">
        <v>7143</v>
      </c>
      <c r="F3114" t="s">
        <v>3812</v>
      </c>
      <c r="H3114">
        <v>1</v>
      </c>
      <c r="I3114">
        <v>2</v>
      </c>
      <c r="K3114" t="s">
        <v>296</v>
      </c>
      <c r="L3114" t="s">
        <v>410</v>
      </c>
      <c r="M3114" t="s">
        <v>398</v>
      </c>
      <c r="N3114" t="s">
        <v>2499</v>
      </c>
      <c r="O3114">
        <v>2</v>
      </c>
      <c r="P3114" t="s">
        <v>306</v>
      </c>
      <c r="Q3114" t="s">
        <v>786</v>
      </c>
      <c r="R3114" s="164">
        <v>34392</v>
      </c>
      <c r="T3114" t="s">
        <v>378</v>
      </c>
      <c r="V3114" t="s">
        <v>7144</v>
      </c>
      <c r="W3114" t="s">
        <v>7145</v>
      </c>
      <c r="X3114" t="s">
        <v>7143</v>
      </c>
      <c r="Y3114" t="s">
        <v>7144</v>
      </c>
      <c r="Z3114" t="s">
        <v>7171</v>
      </c>
      <c r="AC3114" t="s">
        <v>308</v>
      </c>
      <c r="AD3114" s="176">
        <v>1</v>
      </c>
    </row>
    <row r="3115" spans="1:30" x14ac:dyDescent="0.35">
      <c r="A3115" t="s">
        <v>494</v>
      </c>
      <c r="B3115">
        <v>1069</v>
      </c>
      <c r="C3115" t="s">
        <v>7172</v>
      </c>
      <c r="D3115">
        <v>52900</v>
      </c>
      <c r="E3115" t="s">
        <v>7143</v>
      </c>
      <c r="F3115" t="s">
        <v>3812</v>
      </c>
      <c r="H3115">
        <v>1</v>
      </c>
      <c r="I3115">
        <v>2</v>
      </c>
      <c r="K3115" t="s">
        <v>404</v>
      </c>
      <c r="L3115" t="s">
        <v>753</v>
      </c>
      <c r="M3115" t="s">
        <v>398</v>
      </c>
      <c r="N3115" t="s">
        <v>2499</v>
      </c>
      <c r="O3115">
        <v>2</v>
      </c>
      <c r="P3115" t="s">
        <v>977</v>
      </c>
      <c r="Q3115" t="s">
        <v>2395</v>
      </c>
      <c r="R3115" s="164">
        <v>29311</v>
      </c>
      <c r="S3115" s="164">
        <v>31472</v>
      </c>
      <c r="T3115" t="s">
        <v>378</v>
      </c>
      <c r="V3115" t="s">
        <v>7144</v>
      </c>
      <c r="W3115" t="s">
        <v>7145</v>
      </c>
      <c r="X3115" t="s">
        <v>7143</v>
      </c>
      <c r="Y3115" t="s">
        <v>7144</v>
      </c>
      <c r="Z3115" t="s">
        <v>7173</v>
      </c>
      <c r="AC3115" t="s">
        <v>308</v>
      </c>
      <c r="AD3115" s="176">
        <v>1</v>
      </c>
    </row>
    <row r="3116" spans="1:30" x14ac:dyDescent="0.35">
      <c r="A3116" t="s">
        <v>414</v>
      </c>
      <c r="B3116">
        <v>1010</v>
      </c>
      <c r="C3116" t="s">
        <v>7143</v>
      </c>
      <c r="D3116">
        <v>52900</v>
      </c>
      <c r="E3116" t="s">
        <v>7143</v>
      </c>
      <c r="F3116" t="s">
        <v>3812</v>
      </c>
      <c r="H3116">
        <v>1</v>
      </c>
      <c r="I3116">
        <v>2</v>
      </c>
      <c r="K3116" t="s">
        <v>296</v>
      </c>
      <c r="L3116" t="s">
        <v>410</v>
      </c>
      <c r="M3116" t="s">
        <v>398</v>
      </c>
      <c r="N3116" t="s">
        <v>2499</v>
      </c>
      <c r="O3116">
        <v>2</v>
      </c>
      <c r="P3116" t="s">
        <v>306</v>
      </c>
      <c r="Q3116" t="s">
        <v>786</v>
      </c>
      <c r="R3116" s="164">
        <v>34392</v>
      </c>
      <c r="T3116" t="s">
        <v>378</v>
      </c>
      <c r="V3116" t="s">
        <v>7144</v>
      </c>
      <c r="W3116" t="s">
        <v>7145</v>
      </c>
      <c r="X3116" t="s">
        <v>7143</v>
      </c>
      <c r="Y3116" t="s">
        <v>7144</v>
      </c>
      <c r="Z3116" t="s">
        <v>7174</v>
      </c>
      <c r="AC3116" t="s">
        <v>308</v>
      </c>
      <c r="AD3116" s="176">
        <v>1</v>
      </c>
    </row>
    <row r="3117" spans="1:30" x14ac:dyDescent="0.35">
      <c r="A3117" t="s">
        <v>414</v>
      </c>
      <c r="B3117">
        <v>1097</v>
      </c>
      <c r="C3117" t="s">
        <v>7175</v>
      </c>
      <c r="D3117">
        <v>52900</v>
      </c>
      <c r="E3117" t="s">
        <v>7143</v>
      </c>
      <c r="F3117" t="s">
        <v>3812</v>
      </c>
      <c r="H3117">
        <v>1</v>
      </c>
      <c r="I3117">
        <v>2</v>
      </c>
      <c r="K3117" t="s">
        <v>404</v>
      </c>
      <c r="L3117" t="s">
        <v>753</v>
      </c>
      <c r="M3117" t="s">
        <v>398</v>
      </c>
      <c r="N3117" t="s">
        <v>2499</v>
      </c>
      <c r="O3117">
        <v>2</v>
      </c>
      <c r="P3117" t="s">
        <v>977</v>
      </c>
      <c r="Q3117" s="164">
        <v>34708</v>
      </c>
      <c r="R3117" s="164">
        <v>34943</v>
      </c>
      <c r="S3117" s="164">
        <v>34943</v>
      </c>
      <c r="T3117" t="s">
        <v>378</v>
      </c>
      <c r="V3117" t="s">
        <v>7144</v>
      </c>
      <c r="W3117" t="s">
        <v>7145</v>
      </c>
      <c r="X3117" t="s">
        <v>7143</v>
      </c>
      <c r="Y3117" t="s">
        <v>7144</v>
      </c>
      <c r="Z3117" t="s">
        <v>7176</v>
      </c>
      <c r="AC3117" t="s">
        <v>308</v>
      </c>
      <c r="AD3117" s="176">
        <v>1</v>
      </c>
    </row>
    <row r="3118" spans="1:30" x14ac:dyDescent="0.35">
      <c r="A3118" t="s">
        <v>419</v>
      </c>
      <c r="B3118">
        <v>1008</v>
      </c>
      <c r="C3118" t="s">
        <v>7143</v>
      </c>
      <c r="D3118">
        <v>52900</v>
      </c>
      <c r="E3118" t="s">
        <v>7143</v>
      </c>
      <c r="F3118" t="s">
        <v>3812</v>
      </c>
      <c r="H3118">
        <v>1</v>
      </c>
      <c r="I3118">
        <v>2</v>
      </c>
      <c r="K3118" t="s">
        <v>404</v>
      </c>
      <c r="L3118" t="s">
        <v>410</v>
      </c>
      <c r="M3118" t="s">
        <v>398</v>
      </c>
      <c r="N3118" t="s">
        <v>2499</v>
      </c>
      <c r="O3118">
        <v>2</v>
      </c>
      <c r="P3118" t="s">
        <v>306</v>
      </c>
      <c r="Q3118" s="164">
        <v>31415</v>
      </c>
      <c r="R3118" s="164">
        <v>31472</v>
      </c>
      <c r="S3118" s="164">
        <v>31472</v>
      </c>
      <c r="T3118" t="s">
        <v>378</v>
      </c>
      <c r="V3118" t="s">
        <v>7144</v>
      </c>
      <c r="W3118" t="s">
        <v>7145</v>
      </c>
      <c r="X3118" t="s">
        <v>7143</v>
      </c>
      <c r="Y3118" t="s">
        <v>7144</v>
      </c>
      <c r="Z3118" t="s">
        <v>7177</v>
      </c>
      <c r="AC3118" t="s">
        <v>308</v>
      </c>
      <c r="AD3118" s="176">
        <v>1</v>
      </c>
    </row>
    <row r="3119" spans="1:30" x14ac:dyDescent="0.35">
      <c r="A3119" t="s">
        <v>419</v>
      </c>
      <c r="B3119">
        <v>1239</v>
      </c>
      <c r="C3119" t="s">
        <v>7143</v>
      </c>
      <c r="D3119">
        <v>52900</v>
      </c>
      <c r="E3119" t="s">
        <v>7143</v>
      </c>
      <c r="F3119" t="s">
        <v>3812</v>
      </c>
      <c r="G3119" s="163">
        <v>2648.2</v>
      </c>
      <c r="H3119">
        <v>1</v>
      </c>
      <c r="I3119">
        <v>2</v>
      </c>
      <c r="J3119" t="s">
        <v>1</v>
      </c>
      <c r="K3119" t="s">
        <v>296</v>
      </c>
      <c r="L3119" t="s">
        <v>753</v>
      </c>
      <c r="M3119" t="s">
        <v>398</v>
      </c>
      <c r="N3119" t="s">
        <v>2499</v>
      </c>
      <c r="O3119">
        <v>2</v>
      </c>
      <c r="P3119" t="s">
        <v>306</v>
      </c>
      <c r="Q3119" t="s">
        <v>7178</v>
      </c>
      <c r="R3119" s="164">
        <v>44805</v>
      </c>
      <c r="T3119" t="s">
        <v>378</v>
      </c>
      <c r="V3119" t="s">
        <v>7144</v>
      </c>
      <c r="W3119" t="s">
        <v>7145</v>
      </c>
      <c r="X3119" t="s">
        <v>7143</v>
      </c>
      <c r="Y3119" t="s">
        <v>7144</v>
      </c>
      <c r="Z3119" t="s">
        <v>7179</v>
      </c>
      <c r="AA3119" t="s">
        <v>1</v>
      </c>
      <c r="AB3119" s="164">
        <v>44641</v>
      </c>
      <c r="AC3119" t="s">
        <v>308</v>
      </c>
      <c r="AD3119" s="176">
        <v>1</v>
      </c>
    </row>
    <row r="3120" spans="1:30" x14ac:dyDescent="0.35">
      <c r="A3120" t="s">
        <v>314</v>
      </c>
      <c r="B3120">
        <v>1012</v>
      </c>
      <c r="C3120" t="s">
        <v>7143</v>
      </c>
      <c r="D3120">
        <v>52900</v>
      </c>
      <c r="E3120" t="s">
        <v>7143</v>
      </c>
      <c r="F3120" t="s">
        <v>3812</v>
      </c>
      <c r="H3120">
        <v>1</v>
      </c>
      <c r="I3120">
        <v>2</v>
      </c>
      <c r="K3120" t="s">
        <v>296</v>
      </c>
      <c r="L3120" t="s">
        <v>410</v>
      </c>
      <c r="M3120" t="s">
        <v>398</v>
      </c>
      <c r="N3120" t="s">
        <v>2499</v>
      </c>
      <c r="O3120">
        <v>2</v>
      </c>
      <c r="P3120" t="s">
        <v>306</v>
      </c>
      <c r="Q3120" t="s">
        <v>786</v>
      </c>
      <c r="R3120" s="164">
        <v>34392</v>
      </c>
      <c r="T3120" t="s">
        <v>378</v>
      </c>
      <c r="V3120" t="s">
        <v>7144</v>
      </c>
      <c r="W3120" t="s">
        <v>7145</v>
      </c>
      <c r="X3120" t="s">
        <v>7143</v>
      </c>
      <c r="Y3120" t="s">
        <v>7144</v>
      </c>
      <c r="Z3120" t="s">
        <v>7180</v>
      </c>
      <c r="AC3120" t="s">
        <v>308</v>
      </c>
      <c r="AD3120" s="176">
        <v>1</v>
      </c>
    </row>
    <row r="3121" spans="1:31" x14ac:dyDescent="0.35">
      <c r="A3121" t="s">
        <v>711</v>
      </c>
      <c r="B3121">
        <v>1010</v>
      </c>
      <c r="C3121" t="s">
        <v>7143</v>
      </c>
      <c r="D3121">
        <v>52900</v>
      </c>
      <c r="E3121" t="s">
        <v>7143</v>
      </c>
      <c r="F3121" t="s">
        <v>3812</v>
      </c>
      <c r="H3121">
        <v>1</v>
      </c>
      <c r="I3121">
        <v>2</v>
      </c>
      <c r="K3121" t="s">
        <v>296</v>
      </c>
      <c r="L3121" t="s">
        <v>410</v>
      </c>
      <c r="M3121" t="s">
        <v>398</v>
      </c>
      <c r="N3121" t="s">
        <v>2499</v>
      </c>
      <c r="O3121">
        <v>2</v>
      </c>
      <c r="P3121" t="s">
        <v>306</v>
      </c>
      <c r="Q3121" t="s">
        <v>786</v>
      </c>
      <c r="R3121" s="164">
        <v>34392</v>
      </c>
      <c r="T3121" t="s">
        <v>378</v>
      </c>
      <c r="V3121" t="s">
        <v>7144</v>
      </c>
      <c r="W3121" t="s">
        <v>7145</v>
      </c>
      <c r="X3121" t="s">
        <v>7143</v>
      </c>
      <c r="Y3121" t="s">
        <v>7144</v>
      </c>
      <c r="Z3121" t="s">
        <v>7181</v>
      </c>
      <c r="AC3121" t="s">
        <v>308</v>
      </c>
      <c r="AD3121" s="176">
        <v>1</v>
      </c>
    </row>
    <row r="3122" spans="1:31" x14ac:dyDescent="0.35">
      <c r="A3122" t="s">
        <v>499</v>
      </c>
      <c r="B3122">
        <v>1013</v>
      </c>
      <c r="C3122" t="s">
        <v>7143</v>
      </c>
      <c r="D3122">
        <v>52900</v>
      </c>
      <c r="E3122" t="s">
        <v>7143</v>
      </c>
      <c r="F3122" t="s">
        <v>3812</v>
      </c>
      <c r="H3122">
        <v>1</v>
      </c>
      <c r="I3122">
        <v>2</v>
      </c>
      <c r="K3122" t="s">
        <v>296</v>
      </c>
      <c r="L3122" t="s">
        <v>410</v>
      </c>
      <c r="M3122" t="s">
        <v>398</v>
      </c>
      <c r="N3122" t="s">
        <v>2499</v>
      </c>
      <c r="O3122">
        <v>2</v>
      </c>
      <c r="P3122" t="s">
        <v>306</v>
      </c>
      <c r="Q3122" t="s">
        <v>786</v>
      </c>
      <c r="R3122" s="164">
        <v>34392</v>
      </c>
      <c r="T3122" t="s">
        <v>378</v>
      </c>
      <c r="V3122" t="s">
        <v>7144</v>
      </c>
      <c r="W3122" t="s">
        <v>7145</v>
      </c>
      <c r="X3122" t="s">
        <v>7143</v>
      </c>
      <c r="Y3122" t="s">
        <v>7144</v>
      </c>
      <c r="Z3122" t="s">
        <v>7182</v>
      </c>
      <c r="AC3122" t="s">
        <v>308</v>
      </c>
      <c r="AD3122" s="176">
        <v>1</v>
      </c>
    </row>
    <row r="3123" spans="1:31" x14ac:dyDescent="0.35">
      <c r="A3123" t="s">
        <v>499</v>
      </c>
      <c r="B3123">
        <v>1083</v>
      </c>
      <c r="C3123" t="s">
        <v>7175</v>
      </c>
      <c r="D3123">
        <v>52900</v>
      </c>
      <c r="E3123" t="s">
        <v>7143</v>
      </c>
      <c r="F3123" t="s">
        <v>3812</v>
      </c>
      <c r="H3123">
        <v>1</v>
      </c>
      <c r="I3123">
        <v>2</v>
      </c>
      <c r="K3123" t="s">
        <v>404</v>
      </c>
      <c r="L3123" t="s">
        <v>753</v>
      </c>
      <c r="M3123" t="s">
        <v>398</v>
      </c>
      <c r="N3123" t="s">
        <v>2499</v>
      </c>
      <c r="O3123">
        <v>2</v>
      </c>
      <c r="P3123" t="s">
        <v>977</v>
      </c>
      <c r="Q3123" t="s">
        <v>4543</v>
      </c>
      <c r="R3123" s="164">
        <v>30221</v>
      </c>
      <c r="S3123" s="164">
        <v>33117</v>
      </c>
      <c r="T3123" t="s">
        <v>378</v>
      </c>
      <c r="V3123" t="s">
        <v>7144</v>
      </c>
      <c r="W3123" t="s">
        <v>7145</v>
      </c>
      <c r="X3123" t="s">
        <v>7143</v>
      </c>
      <c r="Y3123" t="s">
        <v>7144</v>
      </c>
      <c r="Z3123" t="s">
        <v>7183</v>
      </c>
      <c r="AC3123" t="s">
        <v>308</v>
      </c>
      <c r="AD3123" s="176">
        <v>1</v>
      </c>
    </row>
    <row r="3124" spans="1:31" x14ac:dyDescent="0.35">
      <c r="A3124" t="s">
        <v>566</v>
      </c>
      <c r="B3124">
        <v>90004</v>
      </c>
      <c r="C3124" t="s">
        <v>7184</v>
      </c>
      <c r="D3124">
        <v>52900</v>
      </c>
      <c r="E3124" t="s">
        <v>7143</v>
      </c>
      <c r="F3124" t="s">
        <v>3812</v>
      </c>
      <c r="H3124">
        <v>1</v>
      </c>
      <c r="I3124">
        <v>2</v>
      </c>
      <c r="K3124" t="s">
        <v>404</v>
      </c>
      <c r="L3124" t="s">
        <v>410</v>
      </c>
      <c r="M3124" t="s">
        <v>398</v>
      </c>
      <c r="N3124" t="s">
        <v>2499</v>
      </c>
      <c r="O3124">
        <v>2</v>
      </c>
      <c r="P3124" t="s">
        <v>306</v>
      </c>
      <c r="Q3124" t="s">
        <v>6844</v>
      </c>
      <c r="R3124" s="164">
        <v>39195</v>
      </c>
      <c r="S3124" s="164">
        <v>39195</v>
      </c>
      <c r="T3124" t="s">
        <v>378</v>
      </c>
      <c r="V3124" t="s">
        <v>7144</v>
      </c>
      <c r="W3124" t="s">
        <v>7145</v>
      </c>
      <c r="X3124" t="s">
        <v>7143</v>
      </c>
      <c r="Y3124" t="s">
        <v>7144</v>
      </c>
      <c r="Z3124" t="s">
        <v>7185</v>
      </c>
      <c r="AC3124" t="s">
        <v>308</v>
      </c>
      <c r="AD3124" s="176">
        <v>1</v>
      </c>
    </row>
    <row r="3125" spans="1:31" x14ac:dyDescent="0.35">
      <c r="A3125" t="s">
        <v>438</v>
      </c>
      <c r="B3125">
        <v>1010</v>
      </c>
      <c r="C3125" t="s">
        <v>7143</v>
      </c>
      <c r="D3125">
        <v>52900</v>
      </c>
      <c r="E3125" t="s">
        <v>7143</v>
      </c>
      <c r="F3125" t="s">
        <v>3812</v>
      </c>
      <c r="H3125">
        <v>1</v>
      </c>
      <c r="I3125">
        <v>2</v>
      </c>
      <c r="K3125" t="s">
        <v>296</v>
      </c>
      <c r="L3125" t="s">
        <v>410</v>
      </c>
      <c r="M3125" t="s">
        <v>398</v>
      </c>
      <c r="N3125" t="s">
        <v>2499</v>
      </c>
      <c r="O3125">
        <v>2</v>
      </c>
      <c r="P3125" t="s">
        <v>306</v>
      </c>
      <c r="Q3125" t="s">
        <v>786</v>
      </c>
      <c r="R3125" s="164">
        <v>34392</v>
      </c>
      <c r="T3125" t="s">
        <v>378</v>
      </c>
      <c r="V3125" t="s">
        <v>7144</v>
      </c>
      <c r="W3125" t="s">
        <v>7145</v>
      </c>
      <c r="X3125" t="s">
        <v>7143</v>
      </c>
      <c r="Y3125" t="s">
        <v>7144</v>
      </c>
      <c r="Z3125" t="s">
        <v>7186</v>
      </c>
      <c r="AC3125" t="s">
        <v>308</v>
      </c>
      <c r="AD3125" s="176">
        <v>1</v>
      </c>
    </row>
    <row r="3126" spans="1:31" x14ac:dyDescent="0.35">
      <c r="A3126" t="s">
        <v>408</v>
      </c>
      <c r="B3126">
        <v>1294</v>
      </c>
      <c r="C3126" t="s">
        <v>7187</v>
      </c>
      <c r="D3126">
        <v>52905</v>
      </c>
      <c r="E3126" t="s">
        <v>7188</v>
      </c>
      <c r="F3126" t="s">
        <v>3812</v>
      </c>
      <c r="H3126" s="174">
        <f t="shared" ref="H3126:H3128" si="99">AD3126</f>
        <v>1.1000000000000001</v>
      </c>
      <c r="I3126">
        <v>1.7</v>
      </c>
      <c r="K3126" t="s">
        <v>404</v>
      </c>
      <c r="L3126" t="s">
        <v>753</v>
      </c>
      <c r="M3126" t="s">
        <v>398</v>
      </c>
      <c r="N3126" t="s">
        <v>2499</v>
      </c>
      <c r="O3126">
        <v>2</v>
      </c>
      <c r="P3126" t="s">
        <v>306</v>
      </c>
      <c r="Q3126" t="s">
        <v>885</v>
      </c>
      <c r="R3126" s="164">
        <v>42005</v>
      </c>
      <c r="S3126" s="164">
        <v>43101</v>
      </c>
      <c r="T3126" t="s">
        <v>2506</v>
      </c>
      <c r="V3126" t="s">
        <v>7189</v>
      </c>
      <c r="W3126" t="s">
        <v>7190</v>
      </c>
      <c r="X3126" t="s">
        <v>7188</v>
      </c>
      <c r="Y3126" t="s">
        <v>7189</v>
      </c>
      <c r="Z3126" t="s">
        <v>7191</v>
      </c>
      <c r="AC3126" t="s">
        <v>308</v>
      </c>
      <c r="AD3126" s="176">
        <v>1.1000000000000001</v>
      </c>
      <c r="AE3126" s="177" t="s">
        <v>16954</v>
      </c>
    </row>
    <row r="3127" spans="1:31" x14ac:dyDescent="0.35">
      <c r="A3127" t="s">
        <v>494</v>
      </c>
      <c r="B3127">
        <v>1135</v>
      </c>
      <c r="C3127" t="s">
        <v>2515</v>
      </c>
      <c r="D3127">
        <v>52905</v>
      </c>
      <c r="E3127" t="s">
        <v>7188</v>
      </c>
      <c r="F3127" t="s">
        <v>3812</v>
      </c>
      <c r="H3127" s="174">
        <f t="shared" si="99"/>
        <v>1.1000000000000001</v>
      </c>
      <c r="I3127">
        <v>1.7</v>
      </c>
      <c r="K3127" t="s">
        <v>404</v>
      </c>
      <c r="L3127" t="s">
        <v>753</v>
      </c>
      <c r="M3127" t="s">
        <v>398</v>
      </c>
      <c r="N3127" t="s">
        <v>2499</v>
      </c>
      <c r="O3127">
        <v>2</v>
      </c>
      <c r="P3127" t="s">
        <v>306</v>
      </c>
      <c r="Q3127" s="164">
        <v>34701</v>
      </c>
      <c r="R3127" s="164">
        <v>34731</v>
      </c>
      <c r="S3127" s="164">
        <v>35065</v>
      </c>
      <c r="T3127" t="s">
        <v>2506</v>
      </c>
      <c r="V3127" t="s">
        <v>7189</v>
      </c>
      <c r="W3127" t="s">
        <v>7190</v>
      </c>
      <c r="X3127" t="s">
        <v>7188</v>
      </c>
      <c r="Y3127" t="s">
        <v>7189</v>
      </c>
      <c r="Z3127" t="s">
        <v>7192</v>
      </c>
      <c r="AC3127" t="s">
        <v>308</v>
      </c>
      <c r="AD3127" s="176">
        <v>1.1000000000000001</v>
      </c>
      <c r="AE3127" s="177" t="s">
        <v>16954</v>
      </c>
    </row>
    <row r="3128" spans="1:31" x14ac:dyDescent="0.35">
      <c r="A3128" t="s">
        <v>566</v>
      </c>
      <c r="B3128">
        <v>1141</v>
      </c>
      <c r="C3128" t="s">
        <v>7188</v>
      </c>
      <c r="D3128">
        <v>52905</v>
      </c>
      <c r="E3128" t="s">
        <v>7188</v>
      </c>
      <c r="F3128" t="s">
        <v>3812</v>
      </c>
      <c r="H3128" s="174">
        <f t="shared" si="99"/>
        <v>1.1000000000000001</v>
      </c>
      <c r="I3128">
        <v>1.7</v>
      </c>
      <c r="K3128" t="s">
        <v>404</v>
      </c>
      <c r="L3128" t="s">
        <v>753</v>
      </c>
      <c r="M3128" t="s">
        <v>398</v>
      </c>
      <c r="N3128" t="s">
        <v>2499</v>
      </c>
      <c r="O3128">
        <v>2</v>
      </c>
      <c r="P3128" t="s">
        <v>306</v>
      </c>
      <c r="Q3128" s="164">
        <v>33978</v>
      </c>
      <c r="R3128" s="164">
        <v>34213</v>
      </c>
      <c r="S3128" s="164">
        <v>38231</v>
      </c>
      <c r="T3128" t="s">
        <v>2506</v>
      </c>
      <c r="V3128" t="s">
        <v>7189</v>
      </c>
      <c r="W3128" t="s">
        <v>7190</v>
      </c>
      <c r="X3128" t="s">
        <v>7188</v>
      </c>
      <c r="Y3128" t="s">
        <v>7189</v>
      </c>
      <c r="Z3128" t="s">
        <v>7193</v>
      </c>
      <c r="AC3128" t="s">
        <v>308</v>
      </c>
      <c r="AD3128" s="176">
        <v>1.1000000000000001</v>
      </c>
      <c r="AE3128" s="177" t="s">
        <v>16954</v>
      </c>
    </row>
    <row r="3129" spans="1:31" x14ac:dyDescent="0.35">
      <c r="A3129" t="s">
        <v>408</v>
      </c>
      <c r="B3129">
        <v>1316</v>
      </c>
      <c r="C3129" t="s">
        <v>7194</v>
      </c>
      <c r="D3129">
        <v>52907</v>
      </c>
      <c r="E3129" t="s">
        <v>7195</v>
      </c>
      <c r="F3129" t="s">
        <v>3812</v>
      </c>
      <c r="G3129" s="163">
        <v>2935</v>
      </c>
      <c r="H3129">
        <v>1</v>
      </c>
      <c r="I3129">
        <v>1.6</v>
      </c>
      <c r="J3129" t="s">
        <v>1</v>
      </c>
      <c r="K3129" t="s">
        <v>296</v>
      </c>
      <c r="L3129" t="s">
        <v>753</v>
      </c>
      <c r="M3129" t="s">
        <v>398</v>
      </c>
      <c r="N3129" t="s">
        <v>2499</v>
      </c>
      <c r="O3129">
        <v>2</v>
      </c>
      <c r="P3129" t="s">
        <v>306</v>
      </c>
      <c r="Q3129" t="s">
        <v>7196</v>
      </c>
      <c r="R3129" s="164">
        <v>42979</v>
      </c>
      <c r="T3129" t="s">
        <v>7197</v>
      </c>
      <c r="V3129" t="s">
        <v>7198</v>
      </c>
      <c r="W3129" t="s">
        <v>7199</v>
      </c>
      <c r="X3129" t="s">
        <v>7195</v>
      </c>
      <c r="Y3129" t="s">
        <v>7198</v>
      </c>
      <c r="Z3129" t="s">
        <v>7200</v>
      </c>
      <c r="AA3129" t="s">
        <v>295</v>
      </c>
      <c r="AB3129" s="164">
        <v>42566</v>
      </c>
      <c r="AC3129" t="s">
        <v>308</v>
      </c>
      <c r="AD3129" s="176">
        <v>1</v>
      </c>
    </row>
    <row r="3130" spans="1:31" x14ac:dyDescent="0.35">
      <c r="A3130" t="s">
        <v>482</v>
      </c>
      <c r="B3130">
        <v>1221</v>
      </c>
      <c r="C3130" t="s">
        <v>7195</v>
      </c>
      <c r="D3130">
        <v>52907</v>
      </c>
      <c r="E3130" t="s">
        <v>7195</v>
      </c>
      <c r="F3130" t="s">
        <v>3812</v>
      </c>
      <c r="H3130">
        <v>1</v>
      </c>
      <c r="I3130">
        <v>1.6</v>
      </c>
      <c r="K3130" t="s">
        <v>296</v>
      </c>
      <c r="L3130" t="s">
        <v>753</v>
      </c>
      <c r="M3130" t="s">
        <v>398</v>
      </c>
      <c r="N3130" t="s">
        <v>2499</v>
      </c>
      <c r="O3130">
        <v>2</v>
      </c>
      <c r="P3130" t="s">
        <v>306</v>
      </c>
      <c r="Q3130" t="s">
        <v>3126</v>
      </c>
      <c r="R3130" s="164">
        <v>40787</v>
      </c>
      <c r="T3130" t="s">
        <v>7197</v>
      </c>
      <c r="V3130" t="s">
        <v>7198</v>
      </c>
      <c r="W3130" t="s">
        <v>7199</v>
      </c>
      <c r="X3130" t="s">
        <v>7195</v>
      </c>
      <c r="Y3130" t="s">
        <v>7198</v>
      </c>
      <c r="Z3130" t="s">
        <v>7201</v>
      </c>
      <c r="AC3130" t="s">
        <v>308</v>
      </c>
      <c r="AD3130" s="176">
        <v>1</v>
      </c>
    </row>
    <row r="3131" spans="1:31" x14ac:dyDescent="0.35">
      <c r="A3131" t="s">
        <v>408</v>
      </c>
      <c r="B3131">
        <v>1047</v>
      </c>
      <c r="C3131" t="s">
        <v>7202</v>
      </c>
      <c r="D3131">
        <v>52909</v>
      </c>
      <c r="E3131" t="s">
        <v>7203</v>
      </c>
      <c r="F3131" t="s">
        <v>3812</v>
      </c>
      <c r="H3131">
        <v>1</v>
      </c>
      <c r="I3131">
        <v>1.8</v>
      </c>
      <c r="K3131" t="s">
        <v>404</v>
      </c>
      <c r="L3131" t="s">
        <v>753</v>
      </c>
      <c r="M3131" t="s">
        <v>398</v>
      </c>
      <c r="N3131" t="s">
        <v>2499</v>
      </c>
      <c r="O3131">
        <v>2</v>
      </c>
      <c r="P3131" t="s">
        <v>306</v>
      </c>
      <c r="Q3131" t="s">
        <v>961</v>
      </c>
      <c r="R3131" s="164">
        <v>29521</v>
      </c>
      <c r="S3131" s="164">
        <v>39188</v>
      </c>
      <c r="T3131" t="s">
        <v>2524</v>
      </c>
      <c r="V3131" t="s">
        <v>7204</v>
      </c>
      <c r="W3131" t="s">
        <v>7205</v>
      </c>
      <c r="X3131" t="s">
        <v>7206</v>
      </c>
      <c r="Y3131" t="s">
        <v>7207</v>
      </c>
      <c r="Z3131" t="s">
        <v>7208</v>
      </c>
      <c r="AC3131" t="s">
        <v>308</v>
      </c>
      <c r="AD3131" s="176">
        <v>1</v>
      </c>
    </row>
    <row r="3132" spans="1:31" x14ac:dyDescent="0.35">
      <c r="A3132" t="s">
        <v>408</v>
      </c>
      <c r="B3132">
        <v>1299</v>
      </c>
      <c r="C3132" t="s">
        <v>7209</v>
      </c>
      <c r="D3132">
        <v>52909</v>
      </c>
      <c r="E3132" t="s">
        <v>7203</v>
      </c>
      <c r="F3132" t="s">
        <v>3812</v>
      </c>
      <c r="H3132">
        <v>1</v>
      </c>
      <c r="I3132">
        <v>1.8</v>
      </c>
      <c r="K3132" t="s">
        <v>296</v>
      </c>
      <c r="L3132" t="s">
        <v>753</v>
      </c>
      <c r="M3132" t="s">
        <v>398</v>
      </c>
      <c r="N3132" t="s">
        <v>2499</v>
      </c>
      <c r="O3132">
        <v>2</v>
      </c>
      <c r="P3132" t="s">
        <v>306</v>
      </c>
      <c r="Q3132" t="s">
        <v>885</v>
      </c>
      <c r="R3132" s="164">
        <v>42248</v>
      </c>
      <c r="T3132" t="s">
        <v>2524</v>
      </c>
      <c r="V3132" t="s">
        <v>7204</v>
      </c>
      <c r="W3132" t="s">
        <v>7205</v>
      </c>
      <c r="X3132" t="s">
        <v>7206</v>
      </c>
      <c r="Y3132" t="s">
        <v>7207</v>
      </c>
      <c r="Z3132" t="s">
        <v>7210</v>
      </c>
      <c r="AC3132" t="s">
        <v>308</v>
      </c>
      <c r="AD3132" s="176">
        <v>1</v>
      </c>
    </row>
    <row r="3133" spans="1:31" x14ac:dyDescent="0.35">
      <c r="A3133" t="s">
        <v>476</v>
      </c>
      <c r="B3133">
        <v>1153</v>
      </c>
      <c r="C3133" t="s">
        <v>7211</v>
      </c>
      <c r="D3133">
        <v>52909</v>
      </c>
      <c r="E3133" t="s">
        <v>7203</v>
      </c>
      <c r="F3133" t="s">
        <v>3812</v>
      </c>
      <c r="H3133">
        <v>1</v>
      </c>
      <c r="I3133">
        <v>1.8</v>
      </c>
      <c r="K3133" t="s">
        <v>296</v>
      </c>
      <c r="L3133" t="s">
        <v>753</v>
      </c>
      <c r="M3133" t="s">
        <v>398</v>
      </c>
      <c r="N3133" t="s">
        <v>2499</v>
      </c>
      <c r="O3133">
        <v>2</v>
      </c>
      <c r="P3133" t="s">
        <v>306</v>
      </c>
      <c r="Q3133" s="164">
        <v>34343</v>
      </c>
      <c r="R3133" s="164">
        <v>34578</v>
      </c>
      <c r="T3133" t="s">
        <v>2524</v>
      </c>
      <c r="V3133" t="s">
        <v>7204</v>
      </c>
      <c r="W3133" t="s">
        <v>7205</v>
      </c>
      <c r="X3133" t="s">
        <v>7206</v>
      </c>
      <c r="Y3133" t="s">
        <v>7207</v>
      </c>
      <c r="Z3133" t="s">
        <v>7212</v>
      </c>
      <c r="AC3133" t="s">
        <v>308</v>
      </c>
      <c r="AD3133" s="176">
        <v>1</v>
      </c>
    </row>
    <row r="3134" spans="1:31" x14ac:dyDescent="0.35">
      <c r="A3134" t="s">
        <v>482</v>
      </c>
      <c r="B3134">
        <v>1028</v>
      </c>
      <c r="C3134" t="s">
        <v>7203</v>
      </c>
      <c r="D3134">
        <v>52909</v>
      </c>
      <c r="E3134" t="s">
        <v>7203</v>
      </c>
      <c r="F3134" t="s">
        <v>3812</v>
      </c>
      <c r="H3134">
        <v>1</v>
      </c>
      <c r="I3134">
        <v>1.8</v>
      </c>
      <c r="K3134" t="s">
        <v>404</v>
      </c>
      <c r="L3134" t="s">
        <v>753</v>
      </c>
      <c r="M3134" t="s">
        <v>398</v>
      </c>
      <c r="N3134" t="s">
        <v>2499</v>
      </c>
      <c r="O3134">
        <v>2</v>
      </c>
      <c r="P3134" t="s">
        <v>306</v>
      </c>
      <c r="Q3134" s="164">
        <v>35804</v>
      </c>
      <c r="R3134" s="164">
        <v>36039</v>
      </c>
      <c r="S3134" s="164">
        <v>36039</v>
      </c>
      <c r="T3134" t="s">
        <v>2524</v>
      </c>
      <c r="V3134" t="s">
        <v>7204</v>
      </c>
      <c r="W3134" t="s">
        <v>7205</v>
      </c>
      <c r="X3134" t="s">
        <v>7206</v>
      </c>
      <c r="Y3134" t="s">
        <v>7207</v>
      </c>
      <c r="Z3134" t="s">
        <v>7213</v>
      </c>
      <c r="AC3134" t="s">
        <v>308</v>
      </c>
      <c r="AD3134" s="176">
        <v>1</v>
      </c>
    </row>
    <row r="3135" spans="1:31" x14ac:dyDescent="0.35">
      <c r="A3135" t="s">
        <v>434</v>
      </c>
      <c r="B3135">
        <v>1108</v>
      </c>
      <c r="C3135" t="s">
        <v>7214</v>
      </c>
      <c r="D3135">
        <v>52909</v>
      </c>
      <c r="E3135" t="s">
        <v>7203</v>
      </c>
      <c r="F3135" t="s">
        <v>3812</v>
      </c>
      <c r="H3135">
        <v>1</v>
      </c>
      <c r="I3135">
        <v>1.8</v>
      </c>
      <c r="K3135" t="s">
        <v>404</v>
      </c>
      <c r="L3135" t="s">
        <v>753</v>
      </c>
      <c r="M3135" t="s">
        <v>398</v>
      </c>
      <c r="N3135" t="s">
        <v>2499</v>
      </c>
      <c r="O3135">
        <v>2</v>
      </c>
      <c r="P3135" t="s">
        <v>306</v>
      </c>
      <c r="Q3135" s="164">
        <v>40032</v>
      </c>
      <c r="R3135" s="164">
        <v>40422</v>
      </c>
      <c r="S3135" s="164">
        <v>45536</v>
      </c>
      <c r="T3135" t="s">
        <v>2524</v>
      </c>
      <c r="V3135" t="s">
        <v>7204</v>
      </c>
      <c r="W3135" t="s">
        <v>7205</v>
      </c>
      <c r="X3135" t="s">
        <v>7206</v>
      </c>
      <c r="Y3135" t="s">
        <v>7207</v>
      </c>
      <c r="Z3135" t="s">
        <v>7215</v>
      </c>
      <c r="AC3135" t="s">
        <v>308</v>
      </c>
      <c r="AD3135" s="176">
        <v>1</v>
      </c>
    </row>
    <row r="3136" spans="1:31" x14ac:dyDescent="0.35">
      <c r="A3136" t="s">
        <v>494</v>
      </c>
      <c r="B3136">
        <v>1027</v>
      </c>
      <c r="C3136" t="s">
        <v>7216</v>
      </c>
      <c r="D3136">
        <v>52909</v>
      </c>
      <c r="E3136" t="s">
        <v>7203</v>
      </c>
      <c r="F3136" t="s">
        <v>3812</v>
      </c>
      <c r="H3136">
        <v>1</v>
      </c>
      <c r="I3136">
        <v>1.8</v>
      </c>
      <c r="K3136" t="s">
        <v>404</v>
      </c>
      <c r="L3136" t="s">
        <v>753</v>
      </c>
      <c r="M3136" t="s">
        <v>398</v>
      </c>
      <c r="N3136" t="s">
        <v>2499</v>
      </c>
      <c r="O3136">
        <v>2</v>
      </c>
      <c r="P3136" t="s">
        <v>306</v>
      </c>
      <c r="Q3136" s="164">
        <v>37995</v>
      </c>
      <c r="R3136" s="164">
        <v>38231</v>
      </c>
      <c r="S3136" s="164">
        <v>38231</v>
      </c>
      <c r="T3136" t="s">
        <v>2524</v>
      </c>
      <c r="V3136" t="s">
        <v>7204</v>
      </c>
      <c r="W3136" t="s">
        <v>7205</v>
      </c>
      <c r="X3136" t="s">
        <v>7206</v>
      </c>
      <c r="Y3136" t="s">
        <v>7207</v>
      </c>
      <c r="Z3136" t="s">
        <v>7217</v>
      </c>
      <c r="AC3136" t="s">
        <v>308</v>
      </c>
      <c r="AD3136" s="176">
        <v>1</v>
      </c>
    </row>
    <row r="3137" spans="1:31" x14ac:dyDescent="0.35">
      <c r="A3137" t="s">
        <v>314</v>
      </c>
      <c r="B3137">
        <v>1041</v>
      </c>
      <c r="C3137" t="s">
        <v>7214</v>
      </c>
      <c r="D3137">
        <v>52909</v>
      </c>
      <c r="E3137" t="s">
        <v>7203</v>
      </c>
      <c r="F3137" t="s">
        <v>3812</v>
      </c>
      <c r="H3137">
        <v>1</v>
      </c>
      <c r="I3137">
        <v>1.8</v>
      </c>
      <c r="K3137" t="s">
        <v>296</v>
      </c>
      <c r="L3137" t="s">
        <v>410</v>
      </c>
      <c r="M3137" t="s">
        <v>398</v>
      </c>
      <c r="N3137" t="s">
        <v>2499</v>
      </c>
      <c r="O3137">
        <v>2</v>
      </c>
      <c r="P3137" t="s">
        <v>306</v>
      </c>
      <c r="Q3137" s="164">
        <v>39333</v>
      </c>
      <c r="R3137" s="164">
        <v>39303</v>
      </c>
      <c r="T3137" t="s">
        <v>2524</v>
      </c>
      <c r="V3137" t="s">
        <v>7204</v>
      </c>
      <c r="W3137" t="s">
        <v>7205</v>
      </c>
      <c r="X3137" t="s">
        <v>7206</v>
      </c>
      <c r="Y3137" t="s">
        <v>7207</v>
      </c>
      <c r="Z3137" t="s">
        <v>7218</v>
      </c>
      <c r="AC3137" t="s">
        <v>308</v>
      </c>
      <c r="AD3137" s="176">
        <v>1</v>
      </c>
    </row>
    <row r="3138" spans="1:31" x14ac:dyDescent="0.35">
      <c r="A3138" t="s">
        <v>499</v>
      </c>
      <c r="B3138">
        <v>1132</v>
      </c>
      <c r="C3138" t="s">
        <v>7203</v>
      </c>
      <c r="D3138">
        <v>52909</v>
      </c>
      <c r="E3138" t="s">
        <v>7203</v>
      </c>
      <c r="F3138" t="s">
        <v>3812</v>
      </c>
      <c r="H3138">
        <v>1</v>
      </c>
      <c r="I3138">
        <v>1.8</v>
      </c>
      <c r="K3138" t="s">
        <v>404</v>
      </c>
      <c r="L3138" t="s">
        <v>753</v>
      </c>
      <c r="M3138" t="s">
        <v>398</v>
      </c>
      <c r="N3138" t="s">
        <v>2499</v>
      </c>
      <c r="O3138">
        <v>2</v>
      </c>
      <c r="P3138" t="s">
        <v>306</v>
      </c>
      <c r="Q3138" s="164">
        <v>33247</v>
      </c>
      <c r="R3138" s="164">
        <v>33482</v>
      </c>
      <c r="S3138" s="164">
        <v>39195</v>
      </c>
      <c r="T3138" t="s">
        <v>2524</v>
      </c>
      <c r="V3138" t="s">
        <v>7204</v>
      </c>
      <c r="W3138" t="s">
        <v>7205</v>
      </c>
      <c r="X3138" t="s">
        <v>7206</v>
      </c>
      <c r="Y3138" t="s">
        <v>7207</v>
      </c>
      <c r="Z3138" t="s">
        <v>7219</v>
      </c>
      <c r="AC3138" t="s">
        <v>308</v>
      </c>
      <c r="AD3138" s="176">
        <v>1</v>
      </c>
    </row>
    <row r="3139" spans="1:31" x14ac:dyDescent="0.35">
      <c r="A3139" t="s">
        <v>566</v>
      </c>
      <c r="B3139">
        <v>1096</v>
      </c>
      <c r="C3139" t="s">
        <v>7203</v>
      </c>
      <c r="D3139">
        <v>52909</v>
      </c>
      <c r="E3139" t="s">
        <v>7203</v>
      </c>
      <c r="F3139" t="s">
        <v>3812</v>
      </c>
      <c r="H3139">
        <v>1</v>
      </c>
      <c r="I3139">
        <v>1.8</v>
      </c>
      <c r="K3139" t="s">
        <v>404</v>
      </c>
      <c r="L3139" t="s">
        <v>753</v>
      </c>
      <c r="M3139" t="s">
        <v>398</v>
      </c>
      <c r="N3139" t="s">
        <v>2499</v>
      </c>
      <c r="O3139">
        <v>2</v>
      </c>
      <c r="P3139" t="s">
        <v>306</v>
      </c>
      <c r="Q3139" s="164">
        <v>31049</v>
      </c>
      <c r="R3139" s="164">
        <v>31079</v>
      </c>
      <c r="S3139" s="164">
        <v>38231</v>
      </c>
      <c r="T3139" t="s">
        <v>2524</v>
      </c>
      <c r="V3139" t="s">
        <v>7204</v>
      </c>
      <c r="W3139" t="s">
        <v>7205</v>
      </c>
      <c r="X3139" t="s">
        <v>7206</v>
      </c>
      <c r="Y3139" t="s">
        <v>7207</v>
      </c>
      <c r="Z3139" t="s">
        <v>7220</v>
      </c>
      <c r="AC3139" t="s">
        <v>308</v>
      </c>
      <c r="AD3139" s="176">
        <v>1</v>
      </c>
    </row>
    <row r="3140" spans="1:31" x14ac:dyDescent="0.35">
      <c r="A3140" t="s">
        <v>324</v>
      </c>
      <c r="B3140">
        <v>1261</v>
      </c>
      <c r="C3140" t="s">
        <v>7221</v>
      </c>
      <c r="D3140">
        <v>52925</v>
      </c>
      <c r="E3140" t="s">
        <v>7222</v>
      </c>
      <c r="F3140" t="s">
        <v>3812</v>
      </c>
      <c r="H3140">
        <v>1</v>
      </c>
      <c r="I3140">
        <v>2</v>
      </c>
      <c r="K3140" t="s">
        <v>296</v>
      </c>
      <c r="L3140" t="s">
        <v>753</v>
      </c>
      <c r="M3140" t="s">
        <v>398</v>
      </c>
      <c r="N3140" t="s">
        <v>7223</v>
      </c>
      <c r="O3140">
        <v>2</v>
      </c>
      <c r="P3140" t="s">
        <v>306</v>
      </c>
      <c r="Q3140" t="s">
        <v>914</v>
      </c>
      <c r="R3140" s="164">
        <v>40787</v>
      </c>
      <c r="T3140" t="s">
        <v>7224</v>
      </c>
      <c r="V3140" t="s">
        <v>7225</v>
      </c>
      <c r="W3140" t="s">
        <v>7226</v>
      </c>
      <c r="X3140" t="s">
        <v>7222</v>
      </c>
      <c r="Y3140" t="s">
        <v>7225</v>
      </c>
      <c r="Z3140" t="s">
        <v>7227</v>
      </c>
      <c r="AA3140" t="s">
        <v>1</v>
      </c>
      <c r="AC3140" t="s">
        <v>308</v>
      </c>
      <c r="AD3140" s="176">
        <v>1</v>
      </c>
    </row>
    <row r="3141" spans="1:31" x14ac:dyDescent="0.35">
      <c r="A3141" t="s">
        <v>476</v>
      </c>
      <c r="B3141">
        <v>1106</v>
      </c>
      <c r="C3141" t="s">
        <v>7222</v>
      </c>
      <c r="D3141">
        <v>52925</v>
      </c>
      <c r="E3141" t="s">
        <v>7222</v>
      </c>
      <c r="F3141" t="s">
        <v>3812</v>
      </c>
      <c r="H3141">
        <v>1</v>
      </c>
      <c r="I3141">
        <v>2</v>
      </c>
      <c r="K3141" t="s">
        <v>404</v>
      </c>
      <c r="L3141" t="s">
        <v>753</v>
      </c>
      <c r="M3141" t="s">
        <v>398</v>
      </c>
      <c r="N3141" t="s">
        <v>7223</v>
      </c>
      <c r="O3141">
        <v>2</v>
      </c>
      <c r="P3141" t="s">
        <v>306</v>
      </c>
      <c r="Q3141" s="164">
        <v>29290</v>
      </c>
      <c r="R3141" s="164">
        <v>29497</v>
      </c>
      <c r="S3141" s="164">
        <v>45536</v>
      </c>
      <c r="T3141" t="s">
        <v>7224</v>
      </c>
      <c r="V3141" t="s">
        <v>7225</v>
      </c>
      <c r="W3141" t="s">
        <v>7226</v>
      </c>
      <c r="X3141" t="s">
        <v>7222</v>
      </c>
      <c r="Y3141" t="s">
        <v>7225</v>
      </c>
      <c r="Z3141" t="s">
        <v>7228</v>
      </c>
      <c r="AC3141" t="s">
        <v>308</v>
      </c>
      <c r="AD3141" s="176">
        <v>1</v>
      </c>
    </row>
    <row r="3142" spans="1:31" x14ac:dyDescent="0.35">
      <c r="A3142" t="s">
        <v>566</v>
      </c>
      <c r="B3142">
        <v>1060</v>
      </c>
      <c r="C3142" t="s">
        <v>7229</v>
      </c>
      <c r="D3142">
        <v>52928</v>
      </c>
      <c r="E3142" t="s">
        <v>7230</v>
      </c>
      <c r="F3142" t="s">
        <v>3812</v>
      </c>
      <c r="H3142" s="174">
        <f t="shared" ref="H3142:H3158" si="100">AD3142</f>
        <v>1.1000000000000001</v>
      </c>
      <c r="I3142">
        <v>2.1</v>
      </c>
      <c r="K3142" t="s">
        <v>404</v>
      </c>
      <c r="L3142" t="s">
        <v>753</v>
      </c>
      <c r="M3142" t="s">
        <v>398</v>
      </c>
      <c r="N3142" t="s">
        <v>2499</v>
      </c>
      <c r="O3142">
        <v>2</v>
      </c>
      <c r="P3142" t="s">
        <v>306</v>
      </c>
      <c r="Q3142" t="s">
        <v>674</v>
      </c>
      <c r="R3142" s="164">
        <v>29735</v>
      </c>
      <c r="S3142" s="164">
        <v>44655</v>
      </c>
      <c r="T3142" t="s">
        <v>2549</v>
      </c>
      <c r="V3142" t="s">
        <v>7231</v>
      </c>
      <c r="W3142" t="s">
        <v>7232</v>
      </c>
      <c r="X3142" t="s">
        <v>7230</v>
      </c>
      <c r="Y3142" t="s">
        <v>7231</v>
      </c>
      <c r="Z3142" t="s">
        <v>7233</v>
      </c>
      <c r="AC3142" t="s">
        <v>308</v>
      </c>
      <c r="AD3142" s="176">
        <v>1.1000000000000001</v>
      </c>
      <c r="AE3142" s="177" t="s">
        <v>16954</v>
      </c>
    </row>
    <row r="3143" spans="1:31" x14ac:dyDescent="0.35">
      <c r="A3143" t="s">
        <v>454</v>
      </c>
      <c r="B3143">
        <v>1017</v>
      </c>
      <c r="C3143" t="s">
        <v>7234</v>
      </c>
      <c r="D3143">
        <v>52929</v>
      </c>
      <c r="E3143" t="s">
        <v>7234</v>
      </c>
      <c r="F3143" t="s">
        <v>3812</v>
      </c>
      <c r="H3143" s="174">
        <f t="shared" si="100"/>
        <v>1</v>
      </c>
      <c r="I3143">
        <v>1.9</v>
      </c>
      <c r="K3143" t="s">
        <v>404</v>
      </c>
      <c r="L3143" t="s">
        <v>410</v>
      </c>
      <c r="M3143" t="s">
        <v>398</v>
      </c>
      <c r="N3143" t="s">
        <v>2499</v>
      </c>
      <c r="O3143">
        <v>2</v>
      </c>
      <c r="P3143" t="s">
        <v>306</v>
      </c>
      <c r="Q3143" s="164">
        <v>41978</v>
      </c>
      <c r="R3143" s="164">
        <v>41771</v>
      </c>
      <c r="S3143" s="164">
        <v>41883</v>
      </c>
      <c r="T3143" t="s">
        <v>2555</v>
      </c>
      <c r="V3143" t="s">
        <v>7235</v>
      </c>
      <c r="W3143" t="s">
        <v>7236</v>
      </c>
      <c r="X3143" t="s">
        <v>7234</v>
      </c>
      <c r="Y3143" t="s">
        <v>7235</v>
      </c>
      <c r="Z3143" t="s">
        <v>7237</v>
      </c>
      <c r="AC3143" t="s">
        <v>308</v>
      </c>
      <c r="AD3143" s="176">
        <v>1</v>
      </c>
      <c r="AE3143" s="177" t="s">
        <v>16954</v>
      </c>
    </row>
    <row r="3144" spans="1:31" x14ac:dyDescent="0.35">
      <c r="A3144" t="s">
        <v>454</v>
      </c>
      <c r="B3144">
        <v>1131</v>
      </c>
      <c r="C3144" t="s">
        <v>7238</v>
      </c>
      <c r="D3144">
        <v>52929</v>
      </c>
      <c r="E3144" t="s">
        <v>7234</v>
      </c>
      <c r="F3144" t="s">
        <v>3812</v>
      </c>
      <c r="H3144" s="174">
        <f t="shared" si="100"/>
        <v>1</v>
      </c>
      <c r="I3144">
        <v>1.9</v>
      </c>
      <c r="K3144" t="s">
        <v>404</v>
      </c>
      <c r="L3144" t="s">
        <v>410</v>
      </c>
      <c r="M3144" t="s">
        <v>398</v>
      </c>
      <c r="N3144" t="s">
        <v>2499</v>
      </c>
      <c r="O3144">
        <v>2</v>
      </c>
      <c r="P3144" t="s">
        <v>1</v>
      </c>
      <c r="Q3144" s="164">
        <v>31415</v>
      </c>
      <c r="R3144" s="164">
        <v>31472</v>
      </c>
      <c r="S3144" s="164">
        <v>31472</v>
      </c>
      <c r="T3144" t="s">
        <v>2555</v>
      </c>
      <c r="V3144" t="s">
        <v>7235</v>
      </c>
      <c r="W3144" t="s">
        <v>7236</v>
      </c>
      <c r="X3144" t="s">
        <v>7234</v>
      </c>
      <c r="Y3144" t="s">
        <v>7235</v>
      </c>
      <c r="Z3144" t="s">
        <v>7239</v>
      </c>
      <c r="AC3144" t="s">
        <v>308</v>
      </c>
      <c r="AD3144" s="176">
        <v>1</v>
      </c>
      <c r="AE3144" s="177" t="s">
        <v>16954</v>
      </c>
    </row>
    <row r="3145" spans="1:31" x14ac:dyDescent="0.35">
      <c r="A3145" t="s">
        <v>408</v>
      </c>
      <c r="B3145">
        <v>1020</v>
      </c>
      <c r="C3145" t="s">
        <v>7234</v>
      </c>
      <c r="D3145">
        <v>52929</v>
      </c>
      <c r="E3145" t="s">
        <v>7234</v>
      </c>
      <c r="F3145" t="s">
        <v>3812</v>
      </c>
      <c r="H3145" s="174">
        <f t="shared" si="100"/>
        <v>1</v>
      </c>
      <c r="I3145">
        <v>1.9</v>
      </c>
      <c r="K3145" t="s">
        <v>404</v>
      </c>
      <c r="L3145" t="s">
        <v>410</v>
      </c>
      <c r="M3145" t="s">
        <v>398</v>
      </c>
      <c r="N3145" t="s">
        <v>2499</v>
      </c>
      <c r="O3145">
        <v>2</v>
      </c>
      <c r="P3145" t="s">
        <v>306</v>
      </c>
      <c r="Q3145" s="164">
        <v>31415</v>
      </c>
      <c r="R3145" s="164">
        <v>31472</v>
      </c>
      <c r="S3145" s="164">
        <v>31472</v>
      </c>
      <c r="T3145" t="s">
        <v>2555</v>
      </c>
      <c r="V3145" t="s">
        <v>7235</v>
      </c>
      <c r="W3145" t="s">
        <v>7236</v>
      </c>
      <c r="X3145" t="s">
        <v>7234</v>
      </c>
      <c r="Y3145" t="s">
        <v>7235</v>
      </c>
      <c r="Z3145" t="s">
        <v>7240</v>
      </c>
      <c r="AC3145" t="s">
        <v>308</v>
      </c>
      <c r="AD3145" s="176">
        <v>1</v>
      </c>
      <c r="AE3145" s="177" t="s">
        <v>16954</v>
      </c>
    </row>
    <row r="3146" spans="1:31" x14ac:dyDescent="0.35">
      <c r="A3146" t="s">
        <v>324</v>
      </c>
      <c r="B3146">
        <v>1007</v>
      </c>
      <c r="C3146" t="s">
        <v>7234</v>
      </c>
      <c r="D3146">
        <v>52929</v>
      </c>
      <c r="E3146" t="s">
        <v>7234</v>
      </c>
      <c r="F3146" t="s">
        <v>3812</v>
      </c>
      <c r="H3146" s="174">
        <f t="shared" si="100"/>
        <v>1</v>
      </c>
      <c r="I3146">
        <v>1.9</v>
      </c>
      <c r="K3146" t="s">
        <v>404</v>
      </c>
      <c r="L3146" t="s">
        <v>410</v>
      </c>
      <c r="M3146" t="s">
        <v>398</v>
      </c>
      <c r="N3146" t="s">
        <v>2499</v>
      </c>
      <c r="O3146">
        <v>2</v>
      </c>
      <c r="P3146" t="s">
        <v>306</v>
      </c>
      <c r="Q3146" s="164">
        <v>31415</v>
      </c>
      <c r="R3146" s="164">
        <v>31472</v>
      </c>
      <c r="S3146" s="164">
        <v>31472</v>
      </c>
      <c r="T3146" t="s">
        <v>2555</v>
      </c>
      <c r="V3146" t="s">
        <v>7235</v>
      </c>
      <c r="W3146" t="s">
        <v>7236</v>
      </c>
      <c r="X3146" t="s">
        <v>7234</v>
      </c>
      <c r="Y3146" t="s">
        <v>7235</v>
      </c>
      <c r="Z3146" t="s">
        <v>7241</v>
      </c>
      <c r="AC3146" t="s">
        <v>308</v>
      </c>
      <c r="AD3146" s="176">
        <v>1</v>
      </c>
      <c r="AE3146" s="177" t="s">
        <v>16954</v>
      </c>
    </row>
    <row r="3147" spans="1:31" x14ac:dyDescent="0.35">
      <c r="A3147" t="s">
        <v>432</v>
      </c>
      <c r="B3147">
        <v>1102</v>
      </c>
      <c r="C3147" t="s">
        <v>7242</v>
      </c>
      <c r="D3147">
        <v>52929</v>
      </c>
      <c r="E3147" t="s">
        <v>7234</v>
      </c>
      <c r="F3147" t="s">
        <v>3812</v>
      </c>
      <c r="H3147" s="174">
        <f t="shared" si="100"/>
        <v>1</v>
      </c>
      <c r="I3147">
        <v>1.9</v>
      </c>
      <c r="K3147" t="s">
        <v>404</v>
      </c>
      <c r="L3147" t="s">
        <v>753</v>
      </c>
      <c r="M3147" t="s">
        <v>398</v>
      </c>
      <c r="N3147" t="s">
        <v>2499</v>
      </c>
      <c r="O3147">
        <v>2</v>
      </c>
      <c r="P3147" t="s">
        <v>306</v>
      </c>
      <c r="Q3147" t="s">
        <v>3861</v>
      </c>
      <c r="R3147" s="164">
        <v>30130</v>
      </c>
      <c r="S3147" s="164">
        <v>38231</v>
      </c>
      <c r="T3147" t="s">
        <v>2555</v>
      </c>
      <c r="V3147" t="s">
        <v>7235</v>
      </c>
      <c r="W3147" t="s">
        <v>7236</v>
      </c>
      <c r="X3147" t="s">
        <v>7234</v>
      </c>
      <c r="Y3147" t="s">
        <v>7235</v>
      </c>
      <c r="Z3147" t="s">
        <v>7243</v>
      </c>
      <c r="AC3147" t="s">
        <v>308</v>
      </c>
      <c r="AD3147" s="176">
        <v>1</v>
      </c>
      <c r="AE3147" s="177" t="s">
        <v>16954</v>
      </c>
    </row>
    <row r="3148" spans="1:31" x14ac:dyDescent="0.35">
      <c r="A3148" t="s">
        <v>584</v>
      </c>
      <c r="B3148">
        <v>1138</v>
      </c>
      <c r="C3148" t="s">
        <v>7242</v>
      </c>
      <c r="D3148">
        <v>52929</v>
      </c>
      <c r="E3148" t="s">
        <v>7234</v>
      </c>
      <c r="F3148" t="s">
        <v>3812</v>
      </c>
      <c r="H3148" s="174">
        <f t="shared" si="100"/>
        <v>1</v>
      </c>
      <c r="I3148">
        <v>1.9</v>
      </c>
      <c r="K3148" t="s">
        <v>404</v>
      </c>
      <c r="L3148" t="s">
        <v>753</v>
      </c>
      <c r="M3148" t="s">
        <v>398</v>
      </c>
      <c r="N3148" t="s">
        <v>2499</v>
      </c>
      <c r="O3148">
        <v>2</v>
      </c>
      <c r="P3148" t="s">
        <v>306</v>
      </c>
      <c r="Q3148" s="164">
        <v>31056</v>
      </c>
      <c r="R3148" s="164">
        <v>31291</v>
      </c>
      <c r="S3148" s="164">
        <v>42248</v>
      </c>
      <c r="T3148" t="s">
        <v>2555</v>
      </c>
      <c r="V3148" t="s">
        <v>7235</v>
      </c>
      <c r="W3148" t="s">
        <v>7236</v>
      </c>
      <c r="X3148" t="s">
        <v>7234</v>
      </c>
      <c r="Y3148" t="s">
        <v>7235</v>
      </c>
      <c r="Z3148" t="s">
        <v>7244</v>
      </c>
      <c r="AC3148" t="s">
        <v>308</v>
      </c>
      <c r="AD3148" s="176">
        <v>1</v>
      </c>
      <c r="AE3148" s="177" t="s">
        <v>16954</v>
      </c>
    </row>
    <row r="3149" spans="1:31" x14ac:dyDescent="0.35">
      <c r="A3149" t="s">
        <v>403</v>
      </c>
      <c r="B3149">
        <v>1143</v>
      </c>
      <c r="C3149" t="s">
        <v>7242</v>
      </c>
      <c r="D3149">
        <v>52929</v>
      </c>
      <c r="E3149" t="s">
        <v>7234</v>
      </c>
      <c r="F3149" t="s">
        <v>3812</v>
      </c>
      <c r="H3149" s="174">
        <f t="shared" si="100"/>
        <v>1</v>
      </c>
      <c r="I3149">
        <v>1.9</v>
      </c>
      <c r="K3149" t="s">
        <v>404</v>
      </c>
      <c r="L3149" t="s">
        <v>753</v>
      </c>
      <c r="M3149" t="s">
        <v>398</v>
      </c>
      <c r="N3149" t="s">
        <v>2499</v>
      </c>
      <c r="O3149">
        <v>2</v>
      </c>
      <c r="P3149" t="s">
        <v>306</v>
      </c>
      <c r="Q3149" t="s">
        <v>3220</v>
      </c>
      <c r="R3149" s="164">
        <v>40057</v>
      </c>
      <c r="S3149" s="164">
        <v>42614</v>
      </c>
      <c r="T3149" t="s">
        <v>2555</v>
      </c>
      <c r="V3149" t="s">
        <v>7235</v>
      </c>
      <c r="W3149" t="s">
        <v>7236</v>
      </c>
      <c r="X3149" t="s">
        <v>7234</v>
      </c>
      <c r="Y3149" t="s">
        <v>7235</v>
      </c>
      <c r="Z3149" t="s">
        <v>7245</v>
      </c>
      <c r="AC3149" t="s">
        <v>308</v>
      </c>
      <c r="AD3149" s="176">
        <v>1</v>
      </c>
      <c r="AE3149" s="177" t="s">
        <v>16954</v>
      </c>
    </row>
    <row r="3150" spans="1:31" x14ac:dyDescent="0.35">
      <c r="A3150" t="s">
        <v>494</v>
      </c>
      <c r="B3150">
        <v>1019</v>
      </c>
      <c r="C3150" t="s">
        <v>7238</v>
      </c>
      <c r="D3150">
        <v>52929</v>
      </c>
      <c r="E3150" t="s">
        <v>7234</v>
      </c>
      <c r="F3150" t="s">
        <v>3812</v>
      </c>
      <c r="H3150" s="174">
        <f t="shared" si="100"/>
        <v>1</v>
      </c>
      <c r="I3150">
        <v>1.9</v>
      </c>
      <c r="K3150" t="s">
        <v>404</v>
      </c>
      <c r="L3150" t="s">
        <v>753</v>
      </c>
      <c r="M3150" t="s">
        <v>398</v>
      </c>
      <c r="N3150" t="s">
        <v>2499</v>
      </c>
      <c r="O3150">
        <v>2</v>
      </c>
      <c r="P3150" t="s">
        <v>306</v>
      </c>
      <c r="Q3150" s="164">
        <v>39825</v>
      </c>
      <c r="R3150" s="164">
        <v>40148</v>
      </c>
      <c r="S3150" s="164">
        <v>40148</v>
      </c>
      <c r="T3150" t="s">
        <v>2555</v>
      </c>
      <c r="V3150" t="s">
        <v>7235</v>
      </c>
      <c r="W3150" t="s">
        <v>7236</v>
      </c>
      <c r="X3150" t="s">
        <v>7234</v>
      </c>
      <c r="Y3150" t="s">
        <v>7235</v>
      </c>
      <c r="Z3150" t="s">
        <v>7246</v>
      </c>
      <c r="AC3150" t="s">
        <v>308</v>
      </c>
      <c r="AD3150" s="176">
        <v>1</v>
      </c>
      <c r="AE3150" s="177" t="s">
        <v>16954</v>
      </c>
    </row>
    <row r="3151" spans="1:31" x14ac:dyDescent="0.35">
      <c r="A3151" t="s">
        <v>494</v>
      </c>
      <c r="B3151">
        <v>90005</v>
      </c>
      <c r="C3151" t="s">
        <v>7247</v>
      </c>
      <c r="D3151">
        <v>52929</v>
      </c>
      <c r="E3151" t="s">
        <v>7234</v>
      </c>
      <c r="F3151" t="s">
        <v>3812</v>
      </c>
      <c r="H3151" s="174">
        <f t="shared" si="100"/>
        <v>1</v>
      </c>
      <c r="I3151">
        <v>1.9</v>
      </c>
      <c r="K3151" t="s">
        <v>404</v>
      </c>
      <c r="L3151" t="s">
        <v>753</v>
      </c>
      <c r="M3151" t="s">
        <v>398</v>
      </c>
      <c r="N3151" t="s">
        <v>2499</v>
      </c>
      <c r="O3151">
        <v>2</v>
      </c>
      <c r="P3151" t="s">
        <v>306</v>
      </c>
      <c r="Q3151" s="164">
        <v>39825</v>
      </c>
      <c r="R3151" s="164">
        <v>40148</v>
      </c>
      <c r="S3151" s="164">
        <v>40148</v>
      </c>
      <c r="T3151" t="s">
        <v>2555</v>
      </c>
      <c r="V3151" t="s">
        <v>7235</v>
      </c>
      <c r="W3151" t="s">
        <v>7236</v>
      </c>
      <c r="X3151" t="s">
        <v>7234</v>
      </c>
      <c r="Y3151" t="s">
        <v>7235</v>
      </c>
      <c r="Z3151" t="s">
        <v>7248</v>
      </c>
      <c r="AC3151" t="s">
        <v>308</v>
      </c>
      <c r="AD3151" s="176">
        <v>1</v>
      </c>
      <c r="AE3151" s="177" t="s">
        <v>16954</v>
      </c>
    </row>
    <row r="3152" spans="1:31" x14ac:dyDescent="0.35">
      <c r="A3152" t="s">
        <v>711</v>
      </c>
      <c r="B3152">
        <v>1055</v>
      </c>
      <c r="C3152" t="s">
        <v>7249</v>
      </c>
      <c r="D3152">
        <v>52929</v>
      </c>
      <c r="E3152" t="s">
        <v>7234</v>
      </c>
      <c r="F3152" t="s">
        <v>3812</v>
      </c>
      <c r="H3152" s="174">
        <f t="shared" si="100"/>
        <v>1</v>
      </c>
      <c r="I3152">
        <v>1.9</v>
      </c>
      <c r="K3152" t="s">
        <v>404</v>
      </c>
      <c r="L3152" t="s">
        <v>753</v>
      </c>
      <c r="M3152" t="s">
        <v>398</v>
      </c>
      <c r="N3152" t="s">
        <v>2499</v>
      </c>
      <c r="O3152">
        <v>2</v>
      </c>
      <c r="P3152" t="s">
        <v>306</v>
      </c>
      <c r="Q3152" s="164">
        <v>32517</v>
      </c>
      <c r="R3152" s="164">
        <v>32752</v>
      </c>
      <c r="S3152" s="164">
        <v>32752</v>
      </c>
      <c r="T3152" t="s">
        <v>2555</v>
      </c>
      <c r="V3152" t="s">
        <v>7235</v>
      </c>
      <c r="W3152" t="s">
        <v>7236</v>
      </c>
      <c r="X3152" t="s">
        <v>7234</v>
      </c>
      <c r="Y3152" t="s">
        <v>7235</v>
      </c>
      <c r="Z3152" t="s">
        <v>7250</v>
      </c>
      <c r="AC3152" t="s">
        <v>308</v>
      </c>
      <c r="AD3152" s="176">
        <v>1</v>
      </c>
      <c r="AE3152" s="177" t="s">
        <v>16954</v>
      </c>
    </row>
    <row r="3153" spans="1:31" x14ac:dyDescent="0.35">
      <c r="A3153" t="s">
        <v>711</v>
      </c>
      <c r="B3153">
        <v>1094</v>
      </c>
      <c r="C3153" t="s">
        <v>7234</v>
      </c>
      <c r="D3153">
        <v>52929</v>
      </c>
      <c r="E3153" t="s">
        <v>7234</v>
      </c>
      <c r="F3153" t="s">
        <v>3812</v>
      </c>
      <c r="H3153" s="174">
        <f t="shared" si="100"/>
        <v>1</v>
      </c>
      <c r="I3153">
        <v>1.9</v>
      </c>
      <c r="K3153" t="s">
        <v>404</v>
      </c>
      <c r="L3153" t="s">
        <v>753</v>
      </c>
      <c r="M3153" t="s">
        <v>398</v>
      </c>
      <c r="N3153" t="s">
        <v>2499</v>
      </c>
      <c r="O3153">
        <v>2</v>
      </c>
      <c r="P3153" t="s">
        <v>306</v>
      </c>
      <c r="Q3153" s="164">
        <v>30263</v>
      </c>
      <c r="R3153" s="164">
        <v>30174</v>
      </c>
      <c r="S3153" s="164">
        <v>40148</v>
      </c>
      <c r="T3153" t="s">
        <v>2555</v>
      </c>
      <c r="V3153" t="s">
        <v>7235</v>
      </c>
      <c r="W3153" t="s">
        <v>7236</v>
      </c>
      <c r="X3153" t="s">
        <v>7234</v>
      </c>
      <c r="Y3153" t="s">
        <v>7235</v>
      </c>
      <c r="Z3153" t="s">
        <v>7251</v>
      </c>
      <c r="AC3153" t="s">
        <v>308</v>
      </c>
      <c r="AD3153" s="176">
        <v>1</v>
      </c>
      <c r="AE3153" s="177" t="s">
        <v>16954</v>
      </c>
    </row>
    <row r="3154" spans="1:31" x14ac:dyDescent="0.35">
      <c r="A3154" t="s">
        <v>499</v>
      </c>
      <c r="B3154">
        <v>1022</v>
      </c>
      <c r="C3154" t="s">
        <v>7238</v>
      </c>
      <c r="D3154">
        <v>52929</v>
      </c>
      <c r="E3154" t="s">
        <v>7234</v>
      </c>
      <c r="F3154" t="s">
        <v>3812</v>
      </c>
      <c r="H3154" s="174">
        <f t="shared" si="100"/>
        <v>1</v>
      </c>
      <c r="I3154">
        <v>1.9</v>
      </c>
      <c r="K3154" t="s">
        <v>404</v>
      </c>
      <c r="L3154" t="s">
        <v>410</v>
      </c>
      <c r="M3154" t="s">
        <v>398</v>
      </c>
      <c r="N3154" t="s">
        <v>2499</v>
      </c>
      <c r="O3154">
        <v>2</v>
      </c>
      <c r="P3154" t="s">
        <v>306</v>
      </c>
      <c r="Q3154" s="164">
        <v>32874</v>
      </c>
      <c r="R3154" s="164">
        <v>32874</v>
      </c>
      <c r="S3154" s="164">
        <v>32874</v>
      </c>
      <c r="T3154" t="s">
        <v>2555</v>
      </c>
      <c r="V3154" t="s">
        <v>7235</v>
      </c>
      <c r="W3154" t="s">
        <v>7236</v>
      </c>
      <c r="X3154" t="s">
        <v>7234</v>
      </c>
      <c r="Y3154" t="s">
        <v>7235</v>
      </c>
      <c r="Z3154" t="s">
        <v>7252</v>
      </c>
      <c r="AC3154" t="s">
        <v>308</v>
      </c>
      <c r="AD3154" s="176">
        <v>1</v>
      </c>
      <c r="AE3154" s="177" t="s">
        <v>16954</v>
      </c>
    </row>
    <row r="3155" spans="1:31" x14ac:dyDescent="0.35">
      <c r="A3155" t="s">
        <v>566</v>
      </c>
      <c r="B3155">
        <v>1156</v>
      </c>
      <c r="C3155" t="s">
        <v>7253</v>
      </c>
      <c r="D3155">
        <v>52929</v>
      </c>
      <c r="E3155" t="s">
        <v>7234</v>
      </c>
      <c r="F3155" t="s">
        <v>3812</v>
      </c>
      <c r="H3155" s="174">
        <f t="shared" si="100"/>
        <v>1</v>
      </c>
      <c r="I3155">
        <v>1.9</v>
      </c>
      <c r="K3155" t="s">
        <v>404</v>
      </c>
      <c r="L3155" t="s">
        <v>753</v>
      </c>
      <c r="M3155" t="s">
        <v>398</v>
      </c>
      <c r="N3155" t="s">
        <v>2499</v>
      </c>
      <c r="O3155">
        <v>2</v>
      </c>
      <c r="P3155" t="s">
        <v>306</v>
      </c>
      <c r="Q3155" s="164">
        <v>35431</v>
      </c>
      <c r="R3155" s="164">
        <v>35431</v>
      </c>
      <c r="S3155" s="164">
        <v>40787</v>
      </c>
      <c r="T3155" t="s">
        <v>2555</v>
      </c>
      <c r="V3155" t="s">
        <v>7235</v>
      </c>
      <c r="W3155" t="s">
        <v>7236</v>
      </c>
      <c r="X3155" t="s">
        <v>7234</v>
      </c>
      <c r="Y3155" t="s">
        <v>7235</v>
      </c>
      <c r="Z3155" t="s">
        <v>7254</v>
      </c>
      <c r="AC3155" t="s">
        <v>308</v>
      </c>
      <c r="AD3155" s="176">
        <v>1</v>
      </c>
      <c r="AE3155" s="177" t="s">
        <v>16954</v>
      </c>
    </row>
    <row r="3156" spans="1:31" x14ac:dyDescent="0.35">
      <c r="A3156" t="s">
        <v>438</v>
      </c>
      <c r="B3156">
        <v>1090</v>
      </c>
      <c r="C3156" t="s">
        <v>7242</v>
      </c>
      <c r="D3156">
        <v>52929</v>
      </c>
      <c r="E3156" t="s">
        <v>7234</v>
      </c>
      <c r="F3156" t="s">
        <v>3812</v>
      </c>
      <c r="H3156" s="174">
        <f t="shared" si="100"/>
        <v>1</v>
      </c>
      <c r="I3156">
        <v>1.9</v>
      </c>
      <c r="K3156" t="s">
        <v>404</v>
      </c>
      <c r="L3156" t="s">
        <v>753</v>
      </c>
      <c r="M3156" t="s">
        <v>398</v>
      </c>
      <c r="N3156" t="s">
        <v>2499</v>
      </c>
      <c r="O3156">
        <v>2</v>
      </c>
      <c r="P3156" t="s">
        <v>306</v>
      </c>
      <c r="Q3156" s="164">
        <v>30742</v>
      </c>
      <c r="R3156" s="164">
        <v>30684</v>
      </c>
      <c r="S3156" s="164">
        <v>38231</v>
      </c>
      <c r="T3156" t="s">
        <v>2555</v>
      </c>
      <c r="V3156" t="s">
        <v>7235</v>
      </c>
      <c r="W3156" t="s">
        <v>7236</v>
      </c>
      <c r="X3156" t="s">
        <v>7234</v>
      </c>
      <c r="Y3156" t="s">
        <v>7235</v>
      </c>
      <c r="Z3156" t="s">
        <v>7255</v>
      </c>
      <c r="AC3156" t="s">
        <v>308</v>
      </c>
      <c r="AD3156" s="176">
        <v>1</v>
      </c>
      <c r="AE3156" s="177" t="s">
        <v>16954</v>
      </c>
    </row>
    <row r="3157" spans="1:31" x14ac:dyDescent="0.35">
      <c r="A3157" t="s">
        <v>566</v>
      </c>
      <c r="B3157">
        <v>1031</v>
      </c>
      <c r="C3157" t="s">
        <v>7256</v>
      </c>
      <c r="D3157">
        <v>52935</v>
      </c>
      <c r="E3157" t="s">
        <v>7257</v>
      </c>
      <c r="F3157" t="s">
        <v>3812</v>
      </c>
      <c r="H3157" s="174">
        <f t="shared" si="100"/>
        <v>0</v>
      </c>
      <c r="I3157">
        <v>0</v>
      </c>
      <c r="K3157" t="s">
        <v>404</v>
      </c>
      <c r="L3157" t="s">
        <v>410</v>
      </c>
      <c r="M3157" t="s">
        <v>398</v>
      </c>
      <c r="N3157" t="s">
        <v>2499</v>
      </c>
      <c r="O3157">
        <v>0</v>
      </c>
      <c r="P3157" t="s">
        <v>306</v>
      </c>
      <c r="Q3157" s="164">
        <v>32874</v>
      </c>
      <c r="R3157" s="164">
        <v>32874</v>
      </c>
      <c r="S3157" s="164">
        <v>32874</v>
      </c>
      <c r="T3157" t="s">
        <v>7258</v>
      </c>
      <c r="V3157" t="s">
        <v>7259</v>
      </c>
      <c r="W3157" t="s">
        <v>7260</v>
      </c>
      <c r="X3157" t="s">
        <v>7257</v>
      </c>
      <c r="Y3157" t="s">
        <v>7259</v>
      </c>
      <c r="Z3157" t="s">
        <v>7261</v>
      </c>
      <c r="AC3157" t="s">
        <v>308</v>
      </c>
      <c r="AD3157" s="176">
        <v>0</v>
      </c>
      <c r="AE3157" s="177" t="s">
        <v>16954</v>
      </c>
    </row>
    <row r="3158" spans="1:31" x14ac:dyDescent="0.35">
      <c r="A3158" t="s">
        <v>566</v>
      </c>
      <c r="B3158">
        <v>1087</v>
      </c>
      <c r="C3158" t="s">
        <v>7257</v>
      </c>
      <c r="D3158">
        <v>52935</v>
      </c>
      <c r="E3158" t="s">
        <v>7257</v>
      </c>
      <c r="F3158" t="s">
        <v>3812</v>
      </c>
      <c r="H3158" s="174">
        <f t="shared" si="100"/>
        <v>0</v>
      </c>
      <c r="I3158">
        <v>0</v>
      </c>
      <c r="K3158" t="s">
        <v>404</v>
      </c>
      <c r="L3158" t="s">
        <v>753</v>
      </c>
      <c r="M3158" t="s">
        <v>398</v>
      </c>
      <c r="N3158" t="s">
        <v>2499</v>
      </c>
      <c r="O3158">
        <v>0</v>
      </c>
      <c r="P3158" t="s">
        <v>306</v>
      </c>
      <c r="Q3158" t="s">
        <v>3966</v>
      </c>
      <c r="R3158" s="164">
        <v>30497</v>
      </c>
      <c r="S3158" s="164">
        <v>32599</v>
      </c>
      <c r="T3158" t="s">
        <v>7258</v>
      </c>
      <c r="V3158" t="s">
        <v>7259</v>
      </c>
      <c r="W3158" t="s">
        <v>7260</v>
      </c>
      <c r="X3158" t="s">
        <v>7257</v>
      </c>
      <c r="Y3158" t="s">
        <v>7259</v>
      </c>
      <c r="Z3158" t="s">
        <v>7262</v>
      </c>
      <c r="AC3158" t="s">
        <v>308</v>
      </c>
      <c r="AD3158" s="176">
        <v>0</v>
      </c>
      <c r="AE3158" s="177" t="s">
        <v>16954</v>
      </c>
    </row>
    <row r="3159" spans="1:31" x14ac:dyDescent="0.35">
      <c r="A3159" t="s">
        <v>403</v>
      </c>
      <c r="B3159">
        <v>1057</v>
      </c>
      <c r="C3159" t="s">
        <v>7263</v>
      </c>
      <c r="D3159">
        <v>52936</v>
      </c>
      <c r="E3159" t="s">
        <v>7264</v>
      </c>
      <c r="F3159" t="s">
        <v>3812</v>
      </c>
      <c r="H3159">
        <v>1</v>
      </c>
      <c r="I3159">
        <v>2</v>
      </c>
      <c r="K3159" t="s">
        <v>296</v>
      </c>
      <c r="L3159" t="s">
        <v>753</v>
      </c>
      <c r="M3159" t="s">
        <v>398</v>
      </c>
      <c r="N3159" t="s">
        <v>2499</v>
      </c>
      <c r="O3159">
        <v>2</v>
      </c>
      <c r="P3159" t="s">
        <v>306</v>
      </c>
      <c r="Q3159" s="164">
        <v>31056</v>
      </c>
      <c r="R3159" s="164">
        <v>31291</v>
      </c>
      <c r="T3159" t="s">
        <v>2574</v>
      </c>
      <c r="V3159" t="s">
        <v>7265</v>
      </c>
      <c r="W3159" t="s">
        <v>7266</v>
      </c>
      <c r="X3159" t="s">
        <v>7264</v>
      </c>
      <c r="Y3159" t="s">
        <v>7265</v>
      </c>
      <c r="Z3159" t="s">
        <v>7267</v>
      </c>
      <c r="AC3159" t="s">
        <v>308</v>
      </c>
      <c r="AD3159" s="176">
        <v>1</v>
      </c>
    </row>
    <row r="3160" spans="1:31" x14ac:dyDescent="0.35">
      <c r="A3160" t="s">
        <v>494</v>
      </c>
      <c r="B3160">
        <v>1011</v>
      </c>
      <c r="C3160" t="s">
        <v>7268</v>
      </c>
      <c r="D3160">
        <v>52936</v>
      </c>
      <c r="E3160" t="s">
        <v>7264</v>
      </c>
      <c r="F3160" t="s">
        <v>3812</v>
      </c>
      <c r="H3160">
        <v>1</v>
      </c>
      <c r="I3160">
        <v>2</v>
      </c>
      <c r="K3160" t="s">
        <v>296</v>
      </c>
      <c r="L3160" t="s">
        <v>753</v>
      </c>
      <c r="M3160" t="s">
        <v>398</v>
      </c>
      <c r="N3160" t="s">
        <v>2499</v>
      </c>
      <c r="O3160">
        <v>2</v>
      </c>
      <c r="P3160" t="s">
        <v>306</v>
      </c>
      <c r="Q3160" s="164">
        <v>37348</v>
      </c>
      <c r="R3160" s="164">
        <v>37291</v>
      </c>
      <c r="T3160" t="s">
        <v>2574</v>
      </c>
      <c r="V3160" t="s">
        <v>7265</v>
      </c>
      <c r="W3160" t="s">
        <v>7266</v>
      </c>
      <c r="X3160" t="s">
        <v>7264</v>
      </c>
      <c r="Y3160" t="s">
        <v>7265</v>
      </c>
      <c r="Z3160" t="s">
        <v>7269</v>
      </c>
      <c r="AC3160" t="s">
        <v>308</v>
      </c>
      <c r="AD3160" s="176">
        <v>1</v>
      </c>
    </row>
    <row r="3161" spans="1:31" x14ac:dyDescent="0.35">
      <c r="A3161" t="s">
        <v>566</v>
      </c>
      <c r="B3161">
        <v>1070</v>
      </c>
      <c r="C3161" t="s">
        <v>7264</v>
      </c>
      <c r="D3161">
        <v>52936</v>
      </c>
      <c r="E3161" t="s">
        <v>7264</v>
      </c>
      <c r="F3161" t="s">
        <v>3812</v>
      </c>
      <c r="H3161">
        <v>1</v>
      </c>
      <c r="I3161">
        <v>2</v>
      </c>
      <c r="K3161" t="s">
        <v>404</v>
      </c>
      <c r="L3161" t="s">
        <v>753</v>
      </c>
      <c r="M3161" t="s">
        <v>398</v>
      </c>
      <c r="N3161" t="s">
        <v>2499</v>
      </c>
      <c r="O3161">
        <v>2</v>
      </c>
      <c r="P3161" t="s">
        <v>306</v>
      </c>
      <c r="Q3161" s="164">
        <v>37995</v>
      </c>
      <c r="R3161" s="164">
        <v>38231</v>
      </c>
      <c r="S3161" s="164">
        <v>38231</v>
      </c>
      <c r="T3161" t="s">
        <v>2574</v>
      </c>
      <c r="V3161" t="s">
        <v>7265</v>
      </c>
      <c r="W3161" t="s">
        <v>7266</v>
      </c>
      <c r="X3161" t="s">
        <v>7264</v>
      </c>
      <c r="Y3161" t="s">
        <v>7265</v>
      </c>
      <c r="Z3161" t="s">
        <v>7270</v>
      </c>
      <c r="AC3161" t="s">
        <v>308</v>
      </c>
      <c r="AD3161" s="176">
        <v>1</v>
      </c>
    </row>
    <row r="3162" spans="1:31" x14ac:dyDescent="0.35">
      <c r="A3162" t="s">
        <v>309</v>
      </c>
      <c r="B3162">
        <v>1254</v>
      </c>
      <c r="C3162" t="s">
        <v>7271</v>
      </c>
      <c r="D3162">
        <v>52937</v>
      </c>
      <c r="E3162" t="s">
        <v>7272</v>
      </c>
      <c r="F3162" t="s">
        <v>3812</v>
      </c>
      <c r="G3162" s="163">
        <v>3024.51</v>
      </c>
      <c r="H3162">
        <v>1.1000000000000001</v>
      </c>
      <c r="I3162">
        <v>1.9</v>
      </c>
      <c r="J3162" t="s">
        <v>1</v>
      </c>
      <c r="K3162" t="s">
        <v>296</v>
      </c>
      <c r="L3162" t="s">
        <v>753</v>
      </c>
      <c r="M3162" t="s">
        <v>398</v>
      </c>
      <c r="N3162" t="s">
        <v>1957</v>
      </c>
      <c r="O3162">
        <v>2</v>
      </c>
      <c r="P3162" t="s">
        <v>306</v>
      </c>
      <c r="Q3162" t="s">
        <v>3894</v>
      </c>
      <c r="R3162" s="164">
        <v>43344</v>
      </c>
      <c r="T3162" t="s">
        <v>2585</v>
      </c>
      <c r="V3162" t="s">
        <v>7273</v>
      </c>
      <c r="W3162" t="s">
        <v>7274</v>
      </c>
      <c r="X3162" t="s">
        <v>7272</v>
      </c>
      <c r="Y3162" t="s">
        <v>7273</v>
      </c>
      <c r="Z3162" t="s">
        <v>7275</v>
      </c>
      <c r="AA3162" t="s">
        <v>1</v>
      </c>
      <c r="AB3162" s="164">
        <v>42909</v>
      </c>
      <c r="AC3162" t="s">
        <v>366</v>
      </c>
      <c r="AD3162" s="176">
        <v>1.1000000000000001</v>
      </c>
    </row>
    <row r="3163" spans="1:31" x14ac:dyDescent="0.35">
      <c r="A3163" t="s">
        <v>584</v>
      </c>
      <c r="B3163">
        <v>1140</v>
      </c>
      <c r="C3163" t="s">
        <v>7276</v>
      </c>
      <c r="D3163">
        <v>52937</v>
      </c>
      <c r="E3163" t="s">
        <v>7272</v>
      </c>
      <c r="F3163" t="s">
        <v>3812</v>
      </c>
      <c r="H3163">
        <v>1.1000000000000001</v>
      </c>
      <c r="I3163">
        <v>1.9</v>
      </c>
      <c r="K3163" t="s">
        <v>404</v>
      </c>
      <c r="L3163" t="s">
        <v>753</v>
      </c>
      <c r="M3163" t="s">
        <v>398</v>
      </c>
      <c r="N3163" t="s">
        <v>1957</v>
      </c>
      <c r="O3163">
        <v>2</v>
      </c>
      <c r="P3163" t="s">
        <v>306</v>
      </c>
      <c r="Q3163" s="164">
        <v>31413</v>
      </c>
      <c r="R3163" s="164">
        <v>31413</v>
      </c>
      <c r="S3163" s="164">
        <v>40148</v>
      </c>
      <c r="T3163" t="s">
        <v>2585</v>
      </c>
      <c r="V3163" t="s">
        <v>7273</v>
      </c>
      <c r="W3163" t="s">
        <v>7274</v>
      </c>
      <c r="X3163" t="s">
        <v>7272</v>
      </c>
      <c r="Y3163" t="s">
        <v>7273</v>
      </c>
      <c r="Z3163" t="s">
        <v>7277</v>
      </c>
      <c r="AC3163" t="s">
        <v>366</v>
      </c>
      <c r="AD3163" s="176">
        <v>1.1000000000000001</v>
      </c>
    </row>
    <row r="3164" spans="1:31" x14ac:dyDescent="0.35">
      <c r="A3164" t="s">
        <v>584</v>
      </c>
      <c r="B3164">
        <v>1316</v>
      </c>
      <c r="C3164" t="s">
        <v>7278</v>
      </c>
      <c r="D3164">
        <v>52937</v>
      </c>
      <c r="E3164" t="s">
        <v>7272</v>
      </c>
      <c r="F3164" t="s">
        <v>3812</v>
      </c>
      <c r="H3164">
        <v>1.1000000000000001</v>
      </c>
      <c r="I3164">
        <v>1.9</v>
      </c>
      <c r="K3164" t="s">
        <v>296</v>
      </c>
      <c r="L3164" t="s">
        <v>753</v>
      </c>
      <c r="M3164" t="s">
        <v>398</v>
      </c>
      <c r="N3164" t="s">
        <v>1957</v>
      </c>
      <c r="O3164">
        <v>2</v>
      </c>
      <c r="P3164" t="s">
        <v>306</v>
      </c>
      <c r="Q3164" t="s">
        <v>1847</v>
      </c>
      <c r="R3164" s="164">
        <v>40057</v>
      </c>
      <c r="T3164" t="s">
        <v>2585</v>
      </c>
      <c r="V3164" t="s">
        <v>7273</v>
      </c>
      <c r="W3164" t="s">
        <v>7274</v>
      </c>
      <c r="X3164" t="s">
        <v>7272</v>
      </c>
      <c r="Y3164" t="s">
        <v>7273</v>
      </c>
      <c r="Z3164" t="s">
        <v>7279</v>
      </c>
      <c r="AC3164" t="s">
        <v>366</v>
      </c>
      <c r="AD3164" s="176">
        <v>1.1000000000000001</v>
      </c>
    </row>
    <row r="3165" spans="1:31" x14ac:dyDescent="0.35">
      <c r="A3165" t="s">
        <v>314</v>
      </c>
      <c r="B3165">
        <v>1027</v>
      </c>
      <c r="C3165" t="s">
        <v>7280</v>
      </c>
      <c r="D3165">
        <v>52937</v>
      </c>
      <c r="E3165" t="s">
        <v>7272</v>
      </c>
      <c r="F3165" t="s">
        <v>3812</v>
      </c>
      <c r="H3165">
        <v>1.1000000000000001</v>
      </c>
      <c r="I3165">
        <v>1.9</v>
      </c>
      <c r="K3165" t="s">
        <v>296</v>
      </c>
      <c r="L3165" t="s">
        <v>753</v>
      </c>
      <c r="M3165" t="s">
        <v>398</v>
      </c>
      <c r="N3165" t="s">
        <v>1957</v>
      </c>
      <c r="O3165">
        <v>2</v>
      </c>
      <c r="P3165" t="s">
        <v>306</v>
      </c>
      <c r="Q3165" t="s">
        <v>786</v>
      </c>
      <c r="R3165" s="164">
        <v>34392</v>
      </c>
      <c r="T3165" t="s">
        <v>2585</v>
      </c>
      <c r="V3165" t="s">
        <v>7273</v>
      </c>
      <c r="W3165" t="s">
        <v>7274</v>
      </c>
      <c r="X3165" t="s">
        <v>7272</v>
      </c>
      <c r="Y3165" t="s">
        <v>7273</v>
      </c>
      <c r="Z3165" t="s">
        <v>7281</v>
      </c>
      <c r="AC3165" t="s">
        <v>366</v>
      </c>
      <c r="AD3165" s="176">
        <v>1.1000000000000001</v>
      </c>
    </row>
    <row r="3166" spans="1:31" x14ac:dyDescent="0.35">
      <c r="A3166" t="s">
        <v>711</v>
      </c>
      <c r="B3166">
        <v>1128</v>
      </c>
      <c r="C3166" t="s">
        <v>7282</v>
      </c>
      <c r="D3166">
        <v>52937</v>
      </c>
      <c r="E3166" t="s">
        <v>7272</v>
      </c>
      <c r="F3166" t="s">
        <v>3812</v>
      </c>
      <c r="H3166">
        <v>1.1000000000000001</v>
      </c>
      <c r="I3166">
        <v>1.9</v>
      </c>
      <c r="K3166" t="s">
        <v>296</v>
      </c>
      <c r="L3166" t="s">
        <v>753</v>
      </c>
      <c r="M3166" t="s">
        <v>398</v>
      </c>
      <c r="N3166" t="s">
        <v>1957</v>
      </c>
      <c r="O3166">
        <v>2</v>
      </c>
      <c r="P3166" t="s">
        <v>306</v>
      </c>
      <c r="Q3166" s="164">
        <v>32151</v>
      </c>
      <c r="R3166" s="164">
        <v>32387</v>
      </c>
      <c r="T3166" t="s">
        <v>2585</v>
      </c>
      <c r="V3166" t="s">
        <v>7273</v>
      </c>
      <c r="W3166" t="s">
        <v>7274</v>
      </c>
      <c r="X3166" t="s">
        <v>7272</v>
      </c>
      <c r="Y3166" t="s">
        <v>7273</v>
      </c>
      <c r="Z3166" t="s">
        <v>7283</v>
      </c>
      <c r="AC3166" t="s">
        <v>366</v>
      </c>
      <c r="AD3166" s="176">
        <v>1.1000000000000001</v>
      </c>
    </row>
    <row r="3167" spans="1:31" x14ac:dyDescent="0.35">
      <c r="A3167" t="s">
        <v>482</v>
      </c>
      <c r="B3167">
        <v>1126</v>
      </c>
      <c r="C3167" t="s">
        <v>7284</v>
      </c>
      <c r="D3167">
        <v>52940</v>
      </c>
      <c r="E3167" t="s">
        <v>7285</v>
      </c>
      <c r="F3167" t="s">
        <v>3812</v>
      </c>
      <c r="H3167" s="174">
        <f>AD3167</f>
        <v>1</v>
      </c>
      <c r="I3167">
        <v>1.9</v>
      </c>
      <c r="K3167" t="s">
        <v>404</v>
      </c>
      <c r="L3167" t="s">
        <v>753</v>
      </c>
      <c r="M3167" t="s">
        <v>398</v>
      </c>
      <c r="N3167" t="s">
        <v>2499</v>
      </c>
      <c r="O3167">
        <v>2</v>
      </c>
      <c r="P3167" t="s">
        <v>306</v>
      </c>
      <c r="Q3167" s="164">
        <v>35439</v>
      </c>
      <c r="R3167" s="164">
        <v>35674</v>
      </c>
      <c r="S3167" s="164">
        <v>39189</v>
      </c>
      <c r="T3167" t="s">
        <v>7286</v>
      </c>
      <c r="V3167" t="s">
        <v>7287</v>
      </c>
      <c r="W3167" t="s">
        <v>7288</v>
      </c>
      <c r="X3167" t="s">
        <v>7285</v>
      </c>
      <c r="Y3167" t="s">
        <v>7287</v>
      </c>
      <c r="Z3167" t="s">
        <v>7289</v>
      </c>
      <c r="AC3167" t="s">
        <v>308</v>
      </c>
      <c r="AD3167" s="176">
        <v>1</v>
      </c>
      <c r="AE3167" s="177" t="s">
        <v>16953</v>
      </c>
    </row>
    <row r="3168" spans="1:31" x14ac:dyDescent="0.35">
      <c r="A3168" t="s">
        <v>584</v>
      </c>
      <c r="B3168">
        <v>1193</v>
      </c>
      <c r="C3168" t="s">
        <v>7290</v>
      </c>
      <c r="D3168">
        <v>52940</v>
      </c>
      <c r="E3168" t="s">
        <v>7285</v>
      </c>
      <c r="F3168" t="s">
        <v>3812</v>
      </c>
      <c r="H3168" s="174">
        <f t="shared" ref="H3168:H3177" si="101">AD3168</f>
        <v>1</v>
      </c>
      <c r="I3168">
        <v>1.9</v>
      </c>
      <c r="K3168" t="s">
        <v>404</v>
      </c>
      <c r="L3168" t="s">
        <v>753</v>
      </c>
      <c r="M3168" t="s">
        <v>398</v>
      </c>
      <c r="N3168" t="s">
        <v>2499</v>
      </c>
      <c r="O3168">
        <v>2</v>
      </c>
      <c r="P3168" t="s">
        <v>306</v>
      </c>
      <c r="Q3168" s="164">
        <v>32882</v>
      </c>
      <c r="R3168" s="164">
        <v>33117</v>
      </c>
      <c r="S3168" s="164">
        <v>42248</v>
      </c>
      <c r="T3168" t="s">
        <v>7286</v>
      </c>
      <c r="V3168" t="s">
        <v>7287</v>
      </c>
      <c r="W3168" t="s">
        <v>7288</v>
      </c>
      <c r="X3168" t="s">
        <v>7285</v>
      </c>
      <c r="Y3168" t="s">
        <v>7287</v>
      </c>
      <c r="Z3168" t="s">
        <v>7291</v>
      </c>
      <c r="AC3168" t="s">
        <v>308</v>
      </c>
      <c r="AD3168" s="176">
        <v>1</v>
      </c>
      <c r="AE3168" s="177" t="s">
        <v>16954</v>
      </c>
    </row>
    <row r="3169" spans="1:31" x14ac:dyDescent="0.35">
      <c r="A3169" t="s">
        <v>584</v>
      </c>
      <c r="B3169">
        <v>1039</v>
      </c>
      <c r="C3169" t="s">
        <v>7292</v>
      </c>
      <c r="D3169">
        <v>52941</v>
      </c>
      <c r="E3169" t="s">
        <v>7292</v>
      </c>
      <c r="F3169" t="s">
        <v>3812</v>
      </c>
      <c r="H3169" s="174">
        <f t="shared" si="101"/>
        <v>0</v>
      </c>
      <c r="I3169">
        <v>0</v>
      </c>
      <c r="K3169" t="s">
        <v>404</v>
      </c>
      <c r="L3169" t="s">
        <v>410</v>
      </c>
      <c r="M3169" t="s">
        <v>398</v>
      </c>
      <c r="N3169" t="s">
        <v>2499</v>
      </c>
      <c r="O3169">
        <v>0</v>
      </c>
      <c r="P3169" t="s">
        <v>306</v>
      </c>
      <c r="Q3169" s="164">
        <v>31415</v>
      </c>
      <c r="R3169" s="164">
        <v>31472</v>
      </c>
      <c r="S3169" s="164">
        <v>31472</v>
      </c>
      <c r="T3169" t="s">
        <v>7293</v>
      </c>
      <c r="V3169" t="s">
        <v>7294</v>
      </c>
      <c r="W3169" t="s">
        <v>7295</v>
      </c>
      <c r="X3169" t="s">
        <v>7292</v>
      </c>
      <c r="Y3169" t="s">
        <v>7294</v>
      </c>
      <c r="Z3169" t="s">
        <v>7296</v>
      </c>
      <c r="AC3169" t="s">
        <v>308</v>
      </c>
      <c r="AD3169" s="176">
        <v>0</v>
      </c>
      <c r="AE3169" s="177" t="s">
        <v>16954</v>
      </c>
    </row>
    <row r="3170" spans="1:31" x14ac:dyDescent="0.35">
      <c r="A3170" t="s">
        <v>711</v>
      </c>
      <c r="B3170">
        <v>1049</v>
      </c>
      <c r="C3170" t="s">
        <v>7297</v>
      </c>
      <c r="D3170">
        <v>52943</v>
      </c>
      <c r="E3170" t="s">
        <v>1819</v>
      </c>
      <c r="F3170" t="s">
        <v>3812</v>
      </c>
      <c r="H3170" s="174">
        <f t="shared" si="101"/>
        <v>0</v>
      </c>
      <c r="I3170">
        <v>0</v>
      </c>
      <c r="K3170" t="s">
        <v>404</v>
      </c>
      <c r="L3170" t="s">
        <v>410</v>
      </c>
      <c r="M3170" t="s">
        <v>398</v>
      </c>
      <c r="N3170" t="s">
        <v>351</v>
      </c>
      <c r="O3170">
        <v>0</v>
      </c>
      <c r="P3170" t="s">
        <v>306</v>
      </c>
      <c r="Q3170" t="s">
        <v>2560</v>
      </c>
      <c r="R3170" s="164">
        <v>29397</v>
      </c>
      <c r="S3170" s="164">
        <v>29397</v>
      </c>
      <c r="T3170" t="s">
        <v>7298</v>
      </c>
      <c r="V3170" t="s">
        <v>1815</v>
      </c>
      <c r="W3170" t="s">
        <v>7299</v>
      </c>
      <c r="X3170" t="s">
        <v>1819</v>
      </c>
      <c r="Y3170" t="s">
        <v>7300</v>
      </c>
      <c r="Z3170" t="s">
        <v>7301</v>
      </c>
      <c r="AC3170" t="s">
        <v>357</v>
      </c>
      <c r="AD3170" s="176">
        <v>0</v>
      </c>
      <c r="AE3170" s="177" t="s">
        <v>16954</v>
      </c>
    </row>
    <row r="3171" spans="1:31" x14ac:dyDescent="0.35">
      <c r="A3171" t="s">
        <v>454</v>
      </c>
      <c r="B3171">
        <v>1297</v>
      </c>
      <c r="C3171" t="s">
        <v>7302</v>
      </c>
      <c r="D3171">
        <v>53001</v>
      </c>
      <c r="E3171" t="s">
        <v>7303</v>
      </c>
      <c r="F3171" t="s">
        <v>3812</v>
      </c>
      <c r="H3171" s="174">
        <f t="shared" si="101"/>
        <v>1.1000000000000001</v>
      </c>
      <c r="I3171">
        <v>1.6</v>
      </c>
      <c r="K3171" t="s">
        <v>404</v>
      </c>
      <c r="L3171" t="s">
        <v>753</v>
      </c>
      <c r="M3171" t="s">
        <v>398</v>
      </c>
      <c r="N3171" t="s">
        <v>766</v>
      </c>
      <c r="O3171">
        <v>2</v>
      </c>
      <c r="P3171" t="s">
        <v>306</v>
      </c>
      <c r="Q3171" s="164">
        <v>33978</v>
      </c>
      <c r="R3171" s="164">
        <v>34213</v>
      </c>
      <c r="S3171" s="164">
        <v>43344</v>
      </c>
      <c r="T3171" t="s">
        <v>2597</v>
      </c>
      <c r="V3171" t="s">
        <v>7304</v>
      </c>
      <c r="W3171" t="s">
        <v>7305</v>
      </c>
      <c r="X3171" t="s">
        <v>7303</v>
      </c>
      <c r="Y3171" t="s">
        <v>7304</v>
      </c>
      <c r="Z3171" t="s">
        <v>7306</v>
      </c>
      <c r="AC3171" t="s">
        <v>366</v>
      </c>
      <c r="AD3171" s="176">
        <v>1.1000000000000001</v>
      </c>
      <c r="AE3171" s="177" t="s">
        <v>16954</v>
      </c>
    </row>
    <row r="3172" spans="1:31" x14ac:dyDescent="0.35">
      <c r="A3172" t="s">
        <v>375</v>
      </c>
      <c r="B3172">
        <v>1097</v>
      </c>
      <c r="C3172" t="s">
        <v>7307</v>
      </c>
      <c r="D3172">
        <v>53001</v>
      </c>
      <c r="E3172" t="s">
        <v>7303</v>
      </c>
      <c r="F3172" t="s">
        <v>3812</v>
      </c>
      <c r="H3172" s="174">
        <f t="shared" si="101"/>
        <v>1.1000000000000001</v>
      </c>
      <c r="I3172">
        <v>1.6</v>
      </c>
      <c r="K3172" t="s">
        <v>0</v>
      </c>
      <c r="L3172" t="s">
        <v>753</v>
      </c>
      <c r="M3172" t="s">
        <v>398</v>
      </c>
      <c r="N3172" t="s">
        <v>766</v>
      </c>
      <c r="O3172">
        <v>2</v>
      </c>
      <c r="P3172" t="s">
        <v>1</v>
      </c>
      <c r="Q3172" s="164">
        <v>34708</v>
      </c>
      <c r="R3172" s="164">
        <v>34943</v>
      </c>
      <c r="T3172" t="s">
        <v>2597</v>
      </c>
      <c r="V3172" t="s">
        <v>7304</v>
      </c>
      <c r="W3172" t="s">
        <v>7305</v>
      </c>
      <c r="X3172" t="s">
        <v>7303</v>
      </c>
      <c r="Y3172" t="s">
        <v>7304</v>
      </c>
      <c r="Z3172" t="s">
        <v>7308</v>
      </c>
      <c r="AC3172" t="s">
        <v>366</v>
      </c>
      <c r="AD3172" s="176">
        <v>1.1000000000000001</v>
      </c>
      <c r="AE3172" s="177" t="s">
        <v>16954</v>
      </c>
    </row>
    <row r="3173" spans="1:31" x14ac:dyDescent="0.35">
      <c r="A3173" t="s">
        <v>454</v>
      </c>
      <c r="B3173">
        <v>1284</v>
      </c>
      <c r="C3173" t="s">
        <v>7309</v>
      </c>
      <c r="D3173">
        <v>53002</v>
      </c>
      <c r="E3173" t="s">
        <v>7310</v>
      </c>
      <c r="F3173" t="s">
        <v>3812</v>
      </c>
      <c r="H3173" s="174">
        <f t="shared" si="101"/>
        <v>1.1000000000000001</v>
      </c>
      <c r="I3173">
        <v>2.1</v>
      </c>
      <c r="K3173" t="s">
        <v>404</v>
      </c>
      <c r="L3173" t="s">
        <v>753</v>
      </c>
      <c r="M3173" t="s">
        <v>398</v>
      </c>
      <c r="N3173" t="s">
        <v>766</v>
      </c>
      <c r="O3173">
        <v>2</v>
      </c>
      <c r="P3173" t="s">
        <v>306</v>
      </c>
      <c r="Q3173" s="164">
        <v>33247</v>
      </c>
      <c r="R3173" s="164">
        <v>33482</v>
      </c>
      <c r="S3173" s="164">
        <v>41883</v>
      </c>
      <c r="T3173" t="s">
        <v>2606</v>
      </c>
      <c r="V3173" t="s">
        <v>7311</v>
      </c>
      <c r="W3173" t="s">
        <v>7312</v>
      </c>
      <c r="X3173" t="s">
        <v>7310</v>
      </c>
      <c r="Y3173" t="s">
        <v>7311</v>
      </c>
      <c r="Z3173" t="s">
        <v>7313</v>
      </c>
      <c r="AC3173" t="s">
        <v>366</v>
      </c>
      <c r="AD3173" s="176">
        <v>1.1000000000000001</v>
      </c>
      <c r="AE3173" s="177" t="s">
        <v>16954</v>
      </c>
    </row>
    <row r="3174" spans="1:31" x14ac:dyDescent="0.35">
      <c r="A3174" t="s">
        <v>469</v>
      </c>
      <c r="B3174">
        <v>1092</v>
      </c>
      <c r="C3174" t="s">
        <v>7314</v>
      </c>
      <c r="D3174">
        <v>53002</v>
      </c>
      <c r="E3174" t="s">
        <v>7310</v>
      </c>
      <c r="F3174" t="s">
        <v>3812</v>
      </c>
      <c r="H3174" s="174">
        <f t="shared" si="101"/>
        <v>1.1000000000000001</v>
      </c>
      <c r="I3174">
        <v>2.1</v>
      </c>
      <c r="K3174" t="s">
        <v>404</v>
      </c>
      <c r="L3174" t="s">
        <v>753</v>
      </c>
      <c r="M3174" t="s">
        <v>398</v>
      </c>
      <c r="N3174" t="s">
        <v>766</v>
      </c>
      <c r="O3174">
        <v>2</v>
      </c>
      <c r="P3174" t="s">
        <v>306</v>
      </c>
      <c r="Q3174" s="164">
        <v>31786</v>
      </c>
      <c r="R3174" s="164">
        <v>32021</v>
      </c>
      <c r="S3174" s="164">
        <v>33359</v>
      </c>
      <c r="T3174" t="s">
        <v>2606</v>
      </c>
      <c r="V3174" t="s">
        <v>7311</v>
      </c>
      <c r="W3174" t="s">
        <v>7312</v>
      </c>
      <c r="X3174" t="s">
        <v>7310</v>
      </c>
      <c r="Y3174" t="s">
        <v>7311</v>
      </c>
      <c r="Z3174" t="s">
        <v>7315</v>
      </c>
      <c r="AC3174" t="s">
        <v>366</v>
      </c>
      <c r="AD3174" s="176">
        <v>1.1000000000000001</v>
      </c>
      <c r="AE3174" s="177" t="s">
        <v>16954</v>
      </c>
    </row>
    <row r="3175" spans="1:31" x14ac:dyDescent="0.35">
      <c r="A3175" t="s">
        <v>403</v>
      </c>
      <c r="B3175">
        <v>1106</v>
      </c>
      <c r="C3175" t="s">
        <v>7316</v>
      </c>
      <c r="D3175">
        <v>53002</v>
      </c>
      <c r="E3175" t="s">
        <v>7310</v>
      </c>
      <c r="F3175" t="s">
        <v>3812</v>
      </c>
      <c r="H3175" s="174">
        <f t="shared" si="101"/>
        <v>1.1000000000000001</v>
      </c>
      <c r="I3175">
        <v>2.1</v>
      </c>
      <c r="K3175" t="s">
        <v>404</v>
      </c>
      <c r="L3175" t="s">
        <v>753</v>
      </c>
      <c r="M3175" t="s">
        <v>398</v>
      </c>
      <c r="N3175" t="s">
        <v>766</v>
      </c>
      <c r="O3175">
        <v>2</v>
      </c>
      <c r="P3175" t="s">
        <v>306</v>
      </c>
      <c r="Q3175" s="164">
        <v>36900</v>
      </c>
      <c r="R3175" s="164">
        <v>37135</v>
      </c>
      <c r="S3175" s="164">
        <v>40148</v>
      </c>
      <c r="T3175" t="s">
        <v>2606</v>
      </c>
      <c r="V3175" t="s">
        <v>7311</v>
      </c>
      <c r="W3175" t="s">
        <v>7312</v>
      </c>
      <c r="X3175" t="s">
        <v>7310</v>
      </c>
      <c r="Y3175" t="s">
        <v>7311</v>
      </c>
      <c r="Z3175" t="s">
        <v>7317</v>
      </c>
      <c r="AC3175" t="s">
        <v>366</v>
      </c>
      <c r="AD3175" s="176">
        <v>1.1000000000000001</v>
      </c>
      <c r="AE3175" s="177" t="s">
        <v>16954</v>
      </c>
    </row>
    <row r="3176" spans="1:31" x14ac:dyDescent="0.35">
      <c r="A3176" t="s">
        <v>711</v>
      </c>
      <c r="B3176">
        <v>1164</v>
      </c>
      <c r="C3176" t="s">
        <v>7318</v>
      </c>
      <c r="D3176">
        <v>53002</v>
      </c>
      <c r="E3176" t="s">
        <v>7310</v>
      </c>
      <c r="F3176" t="s">
        <v>3812</v>
      </c>
      <c r="H3176" s="174">
        <f t="shared" si="101"/>
        <v>1.1000000000000001</v>
      </c>
      <c r="I3176">
        <v>2.1</v>
      </c>
      <c r="K3176" t="s">
        <v>404</v>
      </c>
      <c r="L3176" t="s">
        <v>753</v>
      </c>
      <c r="M3176" t="s">
        <v>398</v>
      </c>
      <c r="N3176" t="s">
        <v>766</v>
      </c>
      <c r="O3176">
        <v>2</v>
      </c>
      <c r="P3176" t="s">
        <v>306</v>
      </c>
      <c r="Q3176" s="164">
        <v>34708</v>
      </c>
      <c r="R3176" s="164">
        <v>34943</v>
      </c>
      <c r="S3176" s="164">
        <v>41883</v>
      </c>
      <c r="T3176" t="s">
        <v>2606</v>
      </c>
      <c r="V3176" t="s">
        <v>7311</v>
      </c>
      <c r="W3176" t="s">
        <v>7312</v>
      </c>
      <c r="X3176" t="s">
        <v>7310</v>
      </c>
      <c r="Y3176" t="s">
        <v>7311</v>
      </c>
      <c r="Z3176" t="s">
        <v>7319</v>
      </c>
      <c r="AC3176" t="s">
        <v>366</v>
      </c>
      <c r="AD3176" s="176">
        <v>1.1000000000000001</v>
      </c>
      <c r="AE3176" s="177" t="s">
        <v>16954</v>
      </c>
    </row>
    <row r="3177" spans="1:31" x14ac:dyDescent="0.35">
      <c r="A3177" t="s">
        <v>566</v>
      </c>
      <c r="B3177">
        <v>1173</v>
      </c>
      <c r="C3177" t="s">
        <v>7320</v>
      </c>
      <c r="D3177">
        <v>53002</v>
      </c>
      <c r="E3177" t="s">
        <v>7310</v>
      </c>
      <c r="F3177" t="s">
        <v>3812</v>
      </c>
      <c r="H3177" s="174">
        <f t="shared" si="101"/>
        <v>1.1000000000000001</v>
      </c>
      <c r="I3177">
        <v>2.1</v>
      </c>
      <c r="K3177" t="s">
        <v>404</v>
      </c>
      <c r="L3177" t="s">
        <v>4319</v>
      </c>
      <c r="M3177" t="s">
        <v>398</v>
      </c>
      <c r="N3177" t="s">
        <v>766</v>
      </c>
      <c r="O3177">
        <v>2</v>
      </c>
      <c r="P3177" t="s">
        <v>306</v>
      </c>
      <c r="Q3177" s="164">
        <v>36169</v>
      </c>
      <c r="R3177" s="164">
        <v>36404</v>
      </c>
      <c r="S3177" s="164">
        <v>41883</v>
      </c>
      <c r="T3177" t="s">
        <v>2606</v>
      </c>
      <c r="V3177" t="s">
        <v>7311</v>
      </c>
      <c r="W3177" t="s">
        <v>7312</v>
      </c>
      <c r="X3177" t="s">
        <v>7310</v>
      </c>
      <c r="Y3177" t="s">
        <v>7311</v>
      </c>
      <c r="Z3177" t="s">
        <v>7321</v>
      </c>
      <c r="AC3177" t="s">
        <v>366</v>
      </c>
      <c r="AD3177" s="176">
        <v>1.1000000000000001</v>
      </c>
      <c r="AE3177" s="177" t="s">
        <v>16954</v>
      </c>
    </row>
    <row r="3178" spans="1:31" x14ac:dyDescent="0.35">
      <c r="A3178" t="s">
        <v>454</v>
      </c>
      <c r="B3178">
        <v>1060</v>
      </c>
      <c r="C3178" t="s">
        <v>7322</v>
      </c>
      <c r="D3178">
        <v>53003</v>
      </c>
      <c r="E3178" t="s">
        <v>7323</v>
      </c>
      <c r="F3178" t="s">
        <v>3812</v>
      </c>
      <c r="H3178">
        <v>1.9</v>
      </c>
      <c r="I3178">
        <v>2.2999999999999998</v>
      </c>
      <c r="K3178" t="s">
        <v>404</v>
      </c>
      <c r="L3178" t="s">
        <v>753</v>
      </c>
      <c r="M3178" t="s">
        <v>398</v>
      </c>
      <c r="N3178" t="s">
        <v>1792</v>
      </c>
      <c r="O3178">
        <v>2</v>
      </c>
      <c r="P3178" t="s">
        <v>306</v>
      </c>
      <c r="Q3178" s="164">
        <v>41978</v>
      </c>
      <c r="R3178" s="164">
        <v>41771</v>
      </c>
      <c r="S3178" s="164">
        <v>41883</v>
      </c>
      <c r="T3178" t="s">
        <v>2611</v>
      </c>
      <c r="V3178" t="s">
        <v>7324</v>
      </c>
      <c r="W3178" t="s">
        <v>7325</v>
      </c>
      <c r="X3178" t="s">
        <v>7323</v>
      </c>
      <c r="Y3178" t="s">
        <v>7324</v>
      </c>
      <c r="Z3178" t="s">
        <v>7326</v>
      </c>
      <c r="AC3178" t="s">
        <v>341</v>
      </c>
      <c r="AD3178" s="176">
        <v>1.2</v>
      </c>
    </row>
    <row r="3179" spans="1:31" x14ac:dyDescent="0.35">
      <c r="A3179" t="s">
        <v>454</v>
      </c>
      <c r="B3179">
        <v>1061</v>
      </c>
      <c r="C3179" t="s">
        <v>7323</v>
      </c>
      <c r="D3179">
        <v>53003</v>
      </c>
      <c r="E3179" t="s">
        <v>7323</v>
      </c>
      <c r="F3179" t="s">
        <v>3812</v>
      </c>
      <c r="H3179">
        <v>1.9</v>
      </c>
      <c r="I3179">
        <v>2.2999999999999998</v>
      </c>
      <c r="K3179" t="s">
        <v>404</v>
      </c>
      <c r="L3179" t="s">
        <v>753</v>
      </c>
      <c r="M3179" t="s">
        <v>398</v>
      </c>
      <c r="N3179" t="s">
        <v>1792</v>
      </c>
      <c r="O3179">
        <v>2</v>
      </c>
      <c r="P3179" t="s">
        <v>1</v>
      </c>
      <c r="Q3179" s="164">
        <v>31415</v>
      </c>
      <c r="R3179" s="164">
        <v>31472</v>
      </c>
      <c r="S3179" s="164">
        <v>31472</v>
      </c>
      <c r="T3179" t="s">
        <v>2611</v>
      </c>
      <c r="V3179" t="s">
        <v>7324</v>
      </c>
      <c r="W3179" t="s">
        <v>7325</v>
      </c>
      <c r="X3179" t="s">
        <v>7323</v>
      </c>
      <c r="Y3179" t="s">
        <v>7324</v>
      </c>
      <c r="Z3179" t="s">
        <v>7327</v>
      </c>
      <c r="AC3179" t="s">
        <v>341</v>
      </c>
      <c r="AD3179" s="176">
        <v>1.2</v>
      </c>
    </row>
    <row r="3180" spans="1:31" x14ac:dyDescent="0.35">
      <c r="A3180" t="s">
        <v>324</v>
      </c>
      <c r="B3180">
        <v>1445</v>
      </c>
      <c r="C3180" t="s">
        <v>7328</v>
      </c>
      <c r="D3180">
        <v>53003</v>
      </c>
      <c r="E3180" t="s">
        <v>7323</v>
      </c>
      <c r="F3180" t="s">
        <v>3812</v>
      </c>
      <c r="G3180" s="163">
        <v>3384</v>
      </c>
      <c r="H3180">
        <v>1.9</v>
      </c>
      <c r="I3180">
        <v>2.2999999999999998</v>
      </c>
      <c r="J3180" t="s">
        <v>1</v>
      </c>
      <c r="K3180" t="s">
        <v>296</v>
      </c>
      <c r="L3180" t="s">
        <v>753</v>
      </c>
      <c r="M3180" t="s">
        <v>398</v>
      </c>
      <c r="N3180" t="s">
        <v>1792</v>
      </c>
      <c r="O3180">
        <v>2</v>
      </c>
      <c r="P3180" t="s">
        <v>306</v>
      </c>
      <c r="Q3180" s="164">
        <v>45993</v>
      </c>
      <c r="R3180" s="164">
        <v>46266</v>
      </c>
      <c r="T3180" t="s">
        <v>2611</v>
      </c>
      <c r="V3180" t="s">
        <v>7324</v>
      </c>
      <c r="W3180" t="s">
        <v>7325</v>
      </c>
      <c r="X3180" t="s">
        <v>7323</v>
      </c>
      <c r="Y3180" t="s">
        <v>7324</v>
      </c>
      <c r="Z3180" t="s">
        <v>7329</v>
      </c>
      <c r="AA3180" t="s">
        <v>1</v>
      </c>
      <c r="AB3180" s="164">
        <v>45852</v>
      </c>
      <c r="AC3180" t="s">
        <v>341</v>
      </c>
      <c r="AD3180" s="176">
        <v>1.2</v>
      </c>
    </row>
    <row r="3181" spans="1:31" x14ac:dyDescent="0.35">
      <c r="A3181" t="s">
        <v>314</v>
      </c>
      <c r="B3181">
        <v>1101</v>
      </c>
      <c r="C3181" t="s">
        <v>7330</v>
      </c>
      <c r="D3181">
        <v>53003</v>
      </c>
      <c r="E3181" t="s">
        <v>7323</v>
      </c>
      <c r="F3181" t="s">
        <v>3812</v>
      </c>
      <c r="H3181">
        <v>1.9</v>
      </c>
      <c r="I3181">
        <v>2.2999999999999998</v>
      </c>
      <c r="K3181" t="s">
        <v>296</v>
      </c>
      <c r="L3181" t="s">
        <v>753</v>
      </c>
      <c r="M3181" t="s">
        <v>398</v>
      </c>
      <c r="N3181" t="s">
        <v>1792</v>
      </c>
      <c r="O3181">
        <v>2</v>
      </c>
      <c r="P3181" t="s">
        <v>306</v>
      </c>
      <c r="Q3181" t="s">
        <v>1513</v>
      </c>
      <c r="R3181" s="164">
        <v>29280</v>
      </c>
      <c r="T3181" t="s">
        <v>2611</v>
      </c>
      <c r="V3181" t="s">
        <v>7324</v>
      </c>
      <c r="W3181" t="s">
        <v>7325</v>
      </c>
      <c r="X3181" t="s">
        <v>7323</v>
      </c>
      <c r="Y3181" t="s">
        <v>7324</v>
      </c>
      <c r="Z3181" t="s">
        <v>7331</v>
      </c>
      <c r="AC3181" t="s">
        <v>341</v>
      </c>
      <c r="AD3181" s="176">
        <v>1.2</v>
      </c>
    </row>
    <row r="3182" spans="1:31" x14ac:dyDescent="0.35">
      <c r="A3182" t="s">
        <v>566</v>
      </c>
      <c r="B3182">
        <v>1209</v>
      </c>
      <c r="C3182" t="s">
        <v>7332</v>
      </c>
      <c r="D3182">
        <v>53003</v>
      </c>
      <c r="E3182" t="s">
        <v>7323</v>
      </c>
      <c r="F3182" t="s">
        <v>3812</v>
      </c>
      <c r="H3182">
        <v>1.9</v>
      </c>
      <c r="I3182">
        <v>2.2999999999999998</v>
      </c>
      <c r="K3182" t="s">
        <v>0</v>
      </c>
      <c r="L3182" t="s">
        <v>753</v>
      </c>
      <c r="M3182" t="s">
        <v>398</v>
      </c>
      <c r="N3182" t="s">
        <v>1792</v>
      </c>
      <c r="O3182">
        <v>2</v>
      </c>
      <c r="P3182" t="s">
        <v>306</v>
      </c>
      <c r="Q3182" s="164">
        <v>38023</v>
      </c>
      <c r="R3182" s="164">
        <v>38231</v>
      </c>
      <c r="T3182" t="s">
        <v>2611</v>
      </c>
      <c r="V3182" t="s">
        <v>7324</v>
      </c>
      <c r="W3182" t="s">
        <v>7325</v>
      </c>
      <c r="X3182" t="s">
        <v>7323</v>
      </c>
      <c r="Y3182" t="s">
        <v>7324</v>
      </c>
      <c r="Z3182" t="s">
        <v>7333</v>
      </c>
      <c r="AC3182" t="s">
        <v>341</v>
      </c>
      <c r="AD3182" s="176">
        <v>1.2</v>
      </c>
    </row>
    <row r="3183" spans="1:31" x14ac:dyDescent="0.35">
      <c r="A3183" t="s">
        <v>454</v>
      </c>
      <c r="B3183">
        <v>1068</v>
      </c>
      <c r="C3183" t="s">
        <v>7334</v>
      </c>
      <c r="D3183">
        <v>53007</v>
      </c>
      <c r="E3183" t="s">
        <v>7335</v>
      </c>
      <c r="F3183" t="s">
        <v>3812</v>
      </c>
      <c r="H3183">
        <v>1</v>
      </c>
      <c r="I3183">
        <v>2</v>
      </c>
      <c r="K3183" t="s">
        <v>404</v>
      </c>
      <c r="L3183" t="s">
        <v>410</v>
      </c>
      <c r="M3183" t="s">
        <v>398</v>
      </c>
      <c r="N3183" t="s">
        <v>766</v>
      </c>
      <c r="O3183">
        <v>2</v>
      </c>
      <c r="P3183" t="s">
        <v>306</v>
      </c>
      <c r="Q3183" s="164">
        <v>37630</v>
      </c>
      <c r="R3183" s="164">
        <v>37865</v>
      </c>
      <c r="S3183" s="164">
        <v>37865</v>
      </c>
      <c r="T3183" t="s">
        <v>2653</v>
      </c>
      <c r="V3183" t="s">
        <v>7336</v>
      </c>
      <c r="W3183" t="s">
        <v>7337</v>
      </c>
      <c r="X3183" t="s">
        <v>7335</v>
      </c>
      <c r="Y3183" t="s">
        <v>7336</v>
      </c>
      <c r="Z3183" t="s">
        <v>7338</v>
      </c>
      <c r="AC3183" t="s">
        <v>366</v>
      </c>
      <c r="AD3183" s="176">
        <v>1</v>
      </c>
    </row>
    <row r="3184" spans="1:31" x14ac:dyDescent="0.35">
      <c r="A3184" t="s">
        <v>454</v>
      </c>
      <c r="B3184">
        <v>1159</v>
      </c>
      <c r="C3184" t="s">
        <v>7334</v>
      </c>
      <c r="D3184">
        <v>53007</v>
      </c>
      <c r="E3184" t="s">
        <v>7335</v>
      </c>
      <c r="F3184" t="s">
        <v>3812</v>
      </c>
      <c r="H3184">
        <v>1</v>
      </c>
      <c r="I3184">
        <v>2</v>
      </c>
      <c r="K3184" t="s">
        <v>295</v>
      </c>
      <c r="L3184" t="s">
        <v>410</v>
      </c>
      <c r="M3184" t="s">
        <v>398</v>
      </c>
      <c r="N3184" t="s">
        <v>766</v>
      </c>
      <c r="O3184">
        <v>2</v>
      </c>
      <c r="P3184" t="s">
        <v>1</v>
      </c>
      <c r="Q3184" s="164">
        <v>32882</v>
      </c>
      <c r="R3184" s="164">
        <v>33117</v>
      </c>
      <c r="S3184" s="164">
        <v>33117</v>
      </c>
      <c r="T3184" t="s">
        <v>2653</v>
      </c>
      <c r="V3184" t="s">
        <v>7336</v>
      </c>
      <c r="W3184" t="s">
        <v>7337</v>
      </c>
      <c r="X3184" t="s">
        <v>7335</v>
      </c>
      <c r="Y3184" t="s">
        <v>7336</v>
      </c>
      <c r="Z3184" t="s">
        <v>7339</v>
      </c>
      <c r="AC3184" t="s">
        <v>366</v>
      </c>
      <c r="AD3184" s="176">
        <v>1</v>
      </c>
    </row>
    <row r="3185" spans="1:30" x14ac:dyDescent="0.35">
      <c r="A3185" t="s">
        <v>291</v>
      </c>
      <c r="B3185">
        <v>1005</v>
      </c>
      <c r="C3185" t="s">
        <v>7340</v>
      </c>
      <c r="D3185">
        <v>53007</v>
      </c>
      <c r="E3185" t="s">
        <v>7335</v>
      </c>
      <c r="F3185" t="s">
        <v>3812</v>
      </c>
      <c r="H3185">
        <v>1</v>
      </c>
      <c r="I3185">
        <v>2</v>
      </c>
      <c r="K3185" t="s">
        <v>404</v>
      </c>
      <c r="L3185" t="s">
        <v>410</v>
      </c>
      <c r="M3185" t="s">
        <v>398</v>
      </c>
      <c r="N3185" t="s">
        <v>766</v>
      </c>
      <c r="O3185">
        <v>2</v>
      </c>
      <c r="P3185" t="s">
        <v>1</v>
      </c>
      <c r="Q3185" s="164">
        <v>34708</v>
      </c>
      <c r="R3185" s="164">
        <v>34943</v>
      </c>
      <c r="S3185" s="164">
        <v>41883</v>
      </c>
      <c r="T3185" t="s">
        <v>2653</v>
      </c>
      <c r="V3185" t="s">
        <v>7336</v>
      </c>
      <c r="W3185" t="s">
        <v>7337</v>
      </c>
      <c r="X3185" t="s">
        <v>7335</v>
      </c>
      <c r="Y3185" t="s">
        <v>7336</v>
      </c>
      <c r="Z3185" t="s">
        <v>7341</v>
      </c>
      <c r="AC3185" t="s">
        <v>366</v>
      </c>
      <c r="AD3185" s="176">
        <v>1</v>
      </c>
    </row>
    <row r="3186" spans="1:30" x14ac:dyDescent="0.35">
      <c r="A3186" t="s">
        <v>305</v>
      </c>
      <c r="B3186">
        <v>1028</v>
      </c>
      <c r="C3186" t="s">
        <v>7334</v>
      </c>
      <c r="D3186">
        <v>53007</v>
      </c>
      <c r="E3186" t="s">
        <v>7335</v>
      </c>
      <c r="F3186" t="s">
        <v>3812</v>
      </c>
      <c r="H3186">
        <v>1</v>
      </c>
      <c r="I3186">
        <v>2</v>
      </c>
      <c r="K3186" t="s">
        <v>296</v>
      </c>
      <c r="L3186" t="s">
        <v>410</v>
      </c>
      <c r="M3186" t="s">
        <v>398</v>
      </c>
      <c r="N3186" t="s">
        <v>766</v>
      </c>
      <c r="O3186">
        <v>2</v>
      </c>
      <c r="P3186" t="s">
        <v>306</v>
      </c>
      <c r="Q3186" t="s">
        <v>786</v>
      </c>
      <c r="R3186" s="164">
        <v>34392</v>
      </c>
      <c r="T3186" t="s">
        <v>2653</v>
      </c>
      <c r="V3186" t="s">
        <v>7336</v>
      </c>
      <c r="W3186" t="s">
        <v>7337</v>
      </c>
      <c r="X3186" t="s">
        <v>7335</v>
      </c>
      <c r="Y3186" t="s">
        <v>7336</v>
      </c>
      <c r="Z3186" t="s">
        <v>7342</v>
      </c>
      <c r="AC3186" t="s">
        <v>366</v>
      </c>
      <c r="AD3186" s="176">
        <v>1</v>
      </c>
    </row>
    <row r="3187" spans="1:30" x14ac:dyDescent="0.35">
      <c r="A3187" t="s">
        <v>305</v>
      </c>
      <c r="B3187">
        <v>1065</v>
      </c>
      <c r="C3187" t="s">
        <v>7334</v>
      </c>
      <c r="D3187">
        <v>53007</v>
      </c>
      <c r="E3187" t="s">
        <v>7335</v>
      </c>
      <c r="F3187" t="s">
        <v>3812</v>
      </c>
      <c r="H3187">
        <v>1</v>
      </c>
      <c r="I3187">
        <v>2</v>
      </c>
      <c r="K3187" t="s">
        <v>295</v>
      </c>
      <c r="L3187" t="s">
        <v>410</v>
      </c>
      <c r="M3187" t="s">
        <v>398</v>
      </c>
      <c r="N3187" t="s">
        <v>766</v>
      </c>
      <c r="O3187">
        <v>2</v>
      </c>
      <c r="P3187" t="s">
        <v>1</v>
      </c>
      <c r="Q3187" s="164">
        <v>34708</v>
      </c>
      <c r="R3187" s="164">
        <v>34943</v>
      </c>
      <c r="S3187" s="164">
        <v>34943</v>
      </c>
      <c r="T3187" t="s">
        <v>2653</v>
      </c>
      <c r="V3187" t="s">
        <v>7336</v>
      </c>
      <c r="W3187" t="s">
        <v>7337</v>
      </c>
      <c r="X3187" t="s">
        <v>7335</v>
      </c>
      <c r="Y3187" t="s">
        <v>7336</v>
      </c>
      <c r="Z3187" t="s">
        <v>7343</v>
      </c>
      <c r="AC3187" t="s">
        <v>366</v>
      </c>
      <c r="AD3187" s="176">
        <v>1</v>
      </c>
    </row>
    <row r="3188" spans="1:30" x14ac:dyDescent="0.35">
      <c r="A3188" t="s">
        <v>317</v>
      </c>
      <c r="B3188">
        <v>1089</v>
      </c>
      <c r="C3188" t="s">
        <v>7334</v>
      </c>
      <c r="D3188">
        <v>53007</v>
      </c>
      <c r="E3188" t="s">
        <v>7335</v>
      </c>
      <c r="F3188" t="s">
        <v>3812</v>
      </c>
      <c r="H3188">
        <v>1</v>
      </c>
      <c r="I3188">
        <v>2</v>
      </c>
      <c r="K3188" t="s">
        <v>404</v>
      </c>
      <c r="L3188" t="s">
        <v>753</v>
      </c>
      <c r="M3188" t="s">
        <v>398</v>
      </c>
      <c r="N3188" t="s">
        <v>766</v>
      </c>
      <c r="O3188">
        <v>2</v>
      </c>
      <c r="P3188" t="s">
        <v>306</v>
      </c>
      <c r="Q3188" s="164">
        <v>32151</v>
      </c>
      <c r="R3188" s="164">
        <v>32387</v>
      </c>
      <c r="S3188" s="164">
        <v>38231</v>
      </c>
      <c r="T3188" t="s">
        <v>2653</v>
      </c>
      <c r="V3188" t="s">
        <v>7336</v>
      </c>
      <c r="W3188" t="s">
        <v>7337</v>
      </c>
      <c r="X3188" t="s">
        <v>7335</v>
      </c>
      <c r="Y3188" t="s">
        <v>7336</v>
      </c>
      <c r="Z3188" t="s">
        <v>7344</v>
      </c>
      <c r="AC3188" t="s">
        <v>366</v>
      </c>
      <c r="AD3188" s="176">
        <v>1</v>
      </c>
    </row>
    <row r="3189" spans="1:30" x14ac:dyDescent="0.35">
      <c r="A3189" t="s">
        <v>469</v>
      </c>
      <c r="B3189">
        <v>1031</v>
      </c>
      <c r="C3189" t="s">
        <v>7334</v>
      </c>
      <c r="D3189">
        <v>53007</v>
      </c>
      <c r="E3189" t="s">
        <v>7335</v>
      </c>
      <c r="F3189" t="s">
        <v>3812</v>
      </c>
      <c r="H3189">
        <v>1</v>
      </c>
      <c r="I3189">
        <v>2</v>
      </c>
      <c r="K3189" t="s">
        <v>296</v>
      </c>
      <c r="L3189" t="s">
        <v>410</v>
      </c>
      <c r="M3189" t="s">
        <v>398</v>
      </c>
      <c r="N3189" t="s">
        <v>766</v>
      </c>
      <c r="O3189">
        <v>2</v>
      </c>
      <c r="P3189" t="s">
        <v>306</v>
      </c>
      <c r="Q3189" t="s">
        <v>786</v>
      </c>
      <c r="R3189" s="164">
        <v>34392</v>
      </c>
      <c r="T3189" t="s">
        <v>2653</v>
      </c>
      <c r="V3189" t="s">
        <v>7336</v>
      </c>
      <c r="W3189" t="s">
        <v>7337</v>
      </c>
      <c r="X3189" t="s">
        <v>7335</v>
      </c>
      <c r="Y3189" t="s">
        <v>7336</v>
      </c>
      <c r="Z3189" t="s">
        <v>7345</v>
      </c>
      <c r="AC3189" t="s">
        <v>366</v>
      </c>
      <c r="AD3189" s="176">
        <v>1</v>
      </c>
    </row>
    <row r="3190" spans="1:30" x14ac:dyDescent="0.35">
      <c r="A3190" t="s">
        <v>324</v>
      </c>
      <c r="B3190">
        <v>1027</v>
      </c>
      <c r="C3190" t="s">
        <v>7334</v>
      </c>
      <c r="D3190">
        <v>53007</v>
      </c>
      <c r="E3190" t="s">
        <v>7335</v>
      </c>
      <c r="F3190" t="s">
        <v>3812</v>
      </c>
      <c r="H3190">
        <v>1</v>
      </c>
      <c r="I3190">
        <v>2</v>
      </c>
      <c r="K3190" t="s">
        <v>296</v>
      </c>
      <c r="L3190" t="s">
        <v>410</v>
      </c>
      <c r="M3190" t="s">
        <v>398</v>
      </c>
      <c r="N3190" t="s">
        <v>766</v>
      </c>
      <c r="O3190">
        <v>2</v>
      </c>
      <c r="P3190" t="s">
        <v>306</v>
      </c>
      <c r="Q3190" t="s">
        <v>786</v>
      </c>
      <c r="R3190" s="164">
        <v>34392</v>
      </c>
      <c r="T3190" t="s">
        <v>2653</v>
      </c>
      <c r="V3190" t="s">
        <v>7336</v>
      </c>
      <c r="W3190" t="s">
        <v>7337</v>
      </c>
      <c r="X3190" t="s">
        <v>7335</v>
      </c>
      <c r="Y3190" t="s">
        <v>7336</v>
      </c>
      <c r="Z3190" t="s">
        <v>7346</v>
      </c>
      <c r="AC3190" t="s">
        <v>366</v>
      </c>
      <c r="AD3190" s="176">
        <v>1</v>
      </c>
    </row>
    <row r="3191" spans="1:30" x14ac:dyDescent="0.35">
      <c r="A3191" t="s">
        <v>309</v>
      </c>
      <c r="B3191">
        <v>1084</v>
      </c>
      <c r="C3191" t="s">
        <v>7334</v>
      </c>
      <c r="D3191">
        <v>53007</v>
      </c>
      <c r="E3191" t="s">
        <v>7335</v>
      </c>
      <c r="F3191" t="s">
        <v>3812</v>
      </c>
      <c r="H3191">
        <v>1</v>
      </c>
      <c r="I3191">
        <v>2</v>
      </c>
      <c r="K3191" t="s">
        <v>296</v>
      </c>
      <c r="L3191" t="s">
        <v>753</v>
      </c>
      <c r="M3191" t="s">
        <v>398</v>
      </c>
      <c r="N3191" t="s">
        <v>766</v>
      </c>
      <c r="O3191">
        <v>2</v>
      </c>
      <c r="P3191" t="s">
        <v>306</v>
      </c>
      <c r="Q3191" s="164">
        <v>32517</v>
      </c>
      <c r="R3191" s="164">
        <v>32752</v>
      </c>
      <c r="T3191" t="s">
        <v>2653</v>
      </c>
      <c r="V3191" t="s">
        <v>7336</v>
      </c>
      <c r="W3191" t="s">
        <v>7337</v>
      </c>
      <c r="X3191" t="s">
        <v>7335</v>
      </c>
      <c r="Y3191" t="s">
        <v>7336</v>
      </c>
      <c r="Z3191" t="s">
        <v>7347</v>
      </c>
      <c r="AC3191" t="s">
        <v>366</v>
      </c>
      <c r="AD3191" s="176">
        <v>1</v>
      </c>
    </row>
    <row r="3192" spans="1:30" x14ac:dyDescent="0.35">
      <c r="A3192" t="s">
        <v>476</v>
      </c>
      <c r="B3192">
        <v>1048</v>
      </c>
      <c r="C3192" t="s">
        <v>7335</v>
      </c>
      <c r="D3192">
        <v>53007</v>
      </c>
      <c r="E3192" t="s">
        <v>7335</v>
      </c>
      <c r="F3192" t="s">
        <v>3812</v>
      </c>
      <c r="H3192">
        <v>1</v>
      </c>
      <c r="I3192">
        <v>2</v>
      </c>
      <c r="K3192" t="s">
        <v>296</v>
      </c>
      <c r="L3192" t="s">
        <v>410</v>
      </c>
      <c r="M3192" t="s">
        <v>398</v>
      </c>
      <c r="N3192" t="s">
        <v>766</v>
      </c>
      <c r="O3192">
        <v>2</v>
      </c>
      <c r="P3192" t="s">
        <v>306</v>
      </c>
      <c r="Q3192" t="s">
        <v>3839</v>
      </c>
      <c r="R3192" s="164">
        <v>36636</v>
      </c>
      <c r="T3192" t="s">
        <v>2653</v>
      </c>
      <c r="V3192" t="s">
        <v>7336</v>
      </c>
      <c r="W3192" t="s">
        <v>7337</v>
      </c>
      <c r="X3192" t="s">
        <v>7335</v>
      </c>
      <c r="Y3192" t="s">
        <v>7336</v>
      </c>
      <c r="Z3192" t="s">
        <v>7348</v>
      </c>
      <c r="AC3192" t="s">
        <v>366</v>
      </c>
      <c r="AD3192" s="176">
        <v>1</v>
      </c>
    </row>
    <row r="3193" spans="1:30" x14ac:dyDescent="0.35">
      <c r="A3193" t="s">
        <v>482</v>
      </c>
      <c r="B3193">
        <v>1032</v>
      </c>
      <c r="C3193" t="s">
        <v>7335</v>
      </c>
      <c r="D3193">
        <v>53007</v>
      </c>
      <c r="E3193" t="s">
        <v>7335</v>
      </c>
      <c r="F3193" t="s">
        <v>3812</v>
      </c>
      <c r="H3193">
        <v>1</v>
      </c>
      <c r="I3193">
        <v>2</v>
      </c>
      <c r="K3193" t="s">
        <v>296</v>
      </c>
      <c r="L3193" t="s">
        <v>4817</v>
      </c>
      <c r="M3193" t="s">
        <v>398</v>
      </c>
      <c r="N3193" t="s">
        <v>766</v>
      </c>
      <c r="O3193">
        <v>2</v>
      </c>
      <c r="P3193" t="s">
        <v>306</v>
      </c>
      <c r="Q3193" t="s">
        <v>786</v>
      </c>
      <c r="R3193" s="164">
        <v>34392</v>
      </c>
      <c r="T3193" t="s">
        <v>2653</v>
      </c>
      <c r="V3193" t="s">
        <v>7336</v>
      </c>
      <c r="W3193" t="s">
        <v>7337</v>
      </c>
      <c r="X3193" t="s">
        <v>7335</v>
      </c>
      <c r="Y3193" t="s">
        <v>7336</v>
      </c>
      <c r="Z3193" t="s">
        <v>7349</v>
      </c>
      <c r="AA3193" t="s">
        <v>1</v>
      </c>
      <c r="AC3193" t="s">
        <v>366</v>
      </c>
      <c r="AD3193" s="176">
        <v>1</v>
      </c>
    </row>
    <row r="3194" spans="1:30" x14ac:dyDescent="0.35">
      <c r="A3194" t="s">
        <v>584</v>
      </c>
      <c r="B3194">
        <v>1060</v>
      </c>
      <c r="C3194" t="s">
        <v>7335</v>
      </c>
      <c r="D3194">
        <v>53007</v>
      </c>
      <c r="E3194" t="s">
        <v>7335</v>
      </c>
      <c r="F3194" t="s">
        <v>3812</v>
      </c>
      <c r="H3194">
        <v>1</v>
      </c>
      <c r="I3194">
        <v>2</v>
      </c>
      <c r="K3194" t="s">
        <v>843</v>
      </c>
      <c r="L3194" t="s">
        <v>4817</v>
      </c>
      <c r="M3194" t="s">
        <v>398</v>
      </c>
      <c r="N3194" t="s">
        <v>766</v>
      </c>
      <c r="O3194">
        <v>2</v>
      </c>
      <c r="P3194" t="s">
        <v>306</v>
      </c>
      <c r="Q3194" t="s">
        <v>786</v>
      </c>
      <c r="R3194" s="164">
        <v>34392</v>
      </c>
      <c r="T3194" t="s">
        <v>2653</v>
      </c>
      <c r="V3194" t="s">
        <v>7336</v>
      </c>
      <c r="W3194" t="s">
        <v>7337</v>
      </c>
      <c r="X3194" t="s">
        <v>7335</v>
      </c>
      <c r="Y3194" t="s">
        <v>7336</v>
      </c>
      <c r="Z3194" t="s">
        <v>7350</v>
      </c>
      <c r="AC3194" t="s">
        <v>366</v>
      </c>
      <c r="AD3194" s="176">
        <v>1</v>
      </c>
    </row>
    <row r="3195" spans="1:30" x14ac:dyDescent="0.35">
      <c r="A3195" t="s">
        <v>375</v>
      </c>
      <c r="B3195">
        <v>1000</v>
      </c>
      <c r="C3195" t="s">
        <v>7340</v>
      </c>
      <c r="D3195">
        <v>53007</v>
      </c>
      <c r="E3195" t="s">
        <v>7335</v>
      </c>
      <c r="F3195" t="s">
        <v>3812</v>
      </c>
      <c r="H3195">
        <v>1</v>
      </c>
      <c r="I3195">
        <v>2</v>
      </c>
      <c r="K3195" t="s">
        <v>404</v>
      </c>
      <c r="L3195" t="s">
        <v>410</v>
      </c>
      <c r="M3195" t="s">
        <v>398</v>
      </c>
      <c r="N3195" t="s">
        <v>766</v>
      </c>
      <c r="O3195">
        <v>2</v>
      </c>
      <c r="P3195" t="s">
        <v>1</v>
      </c>
      <c r="Q3195" s="164">
        <v>32882</v>
      </c>
      <c r="R3195" s="164">
        <v>33117</v>
      </c>
      <c r="S3195" s="164">
        <v>38231</v>
      </c>
      <c r="T3195" t="s">
        <v>2653</v>
      </c>
      <c r="V3195" t="s">
        <v>7336</v>
      </c>
      <c r="W3195" t="s">
        <v>7337</v>
      </c>
      <c r="X3195" t="s">
        <v>7335</v>
      </c>
      <c r="Y3195" t="s">
        <v>7336</v>
      </c>
      <c r="Z3195" t="s">
        <v>7351</v>
      </c>
      <c r="AC3195" t="s">
        <v>366</v>
      </c>
      <c r="AD3195" s="176">
        <v>1</v>
      </c>
    </row>
    <row r="3196" spans="1:30" x14ac:dyDescent="0.35">
      <c r="A3196" t="s">
        <v>375</v>
      </c>
      <c r="B3196">
        <v>1208</v>
      </c>
      <c r="C3196" t="s">
        <v>7352</v>
      </c>
      <c r="D3196">
        <v>53007</v>
      </c>
      <c r="E3196" t="s">
        <v>7335</v>
      </c>
      <c r="F3196" t="s">
        <v>3812</v>
      </c>
      <c r="G3196" s="163">
        <v>2714.84</v>
      </c>
      <c r="H3196">
        <v>1</v>
      </c>
      <c r="I3196">
        <v>2</v>
      </c>
      <c r="J3196" t="s">
        <v>1</v>
      </c>
      <c r="K3196" t="s">
        <v>0</v>
      </c>
      <c r="L3196" t="s">
        <v>753</v>
      </c>
      <c r="M3196" t="s">
        <v>398</v>
      </c>
      <c r="N3196" t="s">
        <v>766</v>
      </c>
      <c r="O3196">
        <v>2</v>
      </c>
      <c r="P3196" t="s">
        <v>1</v>
      </c>
      <c r="Q3196" t="s">
        <v>7353</v>
      </c>
      <c r="R3196" s="164">
        <v>44075</v>
      </c>
      <c r="T3196" t="s">
        <v>2653</v>
      </c>
      <c r="V3196" t="s">
        <v>7336</v>
      </c>
      <c r="W3196" t="s">
        <v>7337</v>
      </c>
      <c r="X3196" t="s">
        <v>7335</v>
      </c>
      <c r="Y3196" t="s">
        <v>7336</v>
      </c>
      <c r="Z3196" t="s">
        <v>7354</v>
      </c>
      <c r="AA3196" t="s">
        <v>295</v>
      </c>
      <c r="AB3196" s="164">
        <v>43769</v>
      </c>
      <c r="AC3196" t="s">
        <v>366</v>
      </c>
      <c r="AD3196" s="176">
        <v>1</v>
      </c>
    </row>
    <row r="3197" spans="1:30" x14ac:dyDescent="0.35">
      <c r="A3197" t="s">
        <v>434</v>
      </c>
      <c r="B3197">
        <v>1036</v>
      </c>
      <c r="C3197" t="s">
        <v>7355</v>
      </c>
      <c r="D3197">
        <v>53007</v>
      </c>
      <c r="E3197" t="s">
        <v>7335</v>
      </c>
      <c r="F3197" t="s">
        <v>3812</v>
      </c>
      <c r="H3197">
        <v>1</v>
      </c>
      <c r="I3197">
        <v>2</v>
      </c>
      <c r="K3197" t="s">
        <v>296</v>
      </c>
      <c r="L3197" t="s">
        <v>753</v>
      </c>
      <c r="M3197" t="s">
        <v>398</v>
      </c>
      <c r="N3197" t="s">
        <v>766</v>
      </c>
      <c r="O3197">
        <v>2</v>
      </c>
      <c r="P3197" t="s">
        <v>306</v>
      </c>
      <c r="Q3197" s="164">
        <v>31786</v>
      </c>
      <c r="R3197" s="164">
        <v>32021</v>
      </c>
      <c r="T3197" t="s">
        <v>2653</v>
      </c>
      <c r="V3197" t="s">
        <v>7336</v>
      </c>
      <c r="W3197" t="s">
        <v>7337</v>
      </c>
      <c r="X3197" t="s">
        <v>7335</v>
      </c>
      <c r="Y3197" t="s">
        <v>7336</v>
      </c>
      <c r="Z3197" t="s">
        <v>7356</v>
      </c>
      <c r="AC3197" t="s">
        <v>366</v>
      </c>
      <c r="AD3197" s="176">
        <v>1</v>
      </c>
    </row>
    <row r="3198" spans="1:30" x14ac:dyDescent="0.35">
      <c r="A3198" t="s">
        <v>434</v>
      </c>
      <c r="B3198">
        <v>1174</v>
      </c>
      <c r="C3198" t="s">
        <v>7357</v>
      </c>
      <c r="D3198">
        <v>53007</v>
      </c>
      <c r="E3198" t="s">
        <v>7335</v>
      </c>
      <c r="F3198" t="s">
        <v>3812</v>
      </c>
      <c r="G3198" s="163">
        <v>2900</v>
      </c>
      <c r="H3198">
        <v>1</v>
      </c>
      <c r="I3198">
        <v>2</v>
      </c>
      <c r="J3198" t="s">
        <v>1</v>
      </c>
      <c r="K3198" t="s">
        <v>296</v>
      </c>
      <c r="L3198" t="s">
        <v>753</v>
      </c>
      <c r="M3198" t="s">
        <v>398</v>
      </c>
      <c r="N3198" t="s">
        <v>766</v>
      </c>
      <c r="O3198">
        <v>2</v>
      </c>
      <c r="P3198" t="s">
        <v>306</v>
      </c>
      <c r="Q3198" s="164">
        <v>43924</v>
      </c>
      <c r="R3198" s="164">
        <v>44440</v>
      </c>
      <c r="T3198" t="s">
        <v>2653</v>
      </c>
      <c r="V3198" t="s">
        <v>7336</v>
      </c>
      <c r="W3198" t="s">
        <v>7337</v>
      </c>
      <c r="X3198" t="s">
        <v>7335</v>
      </c>
      <c r="Y3198" t="s">
        <v>7336</v>
      </c>
      <c r="Z3198" t="s">
        <v>7358</v>
      </c>
      <c r="AA3198" t="s">
        <v>1</v>
      </c>
      <c r="AB3198" s="164">
        <v>44083</v>
      </c>
      <c r="AC3198" t="s">
        <v>366</v>
      </c>
      <c r="AD3198" s="176">
        <v>1</v>
      </c>
    </row>
    <row r="3199" spans="1:30" x14ac:dyDescent="0.35">
      <c r="A3199" t="s">
        <v>403</v>
      </c>
      <c r="B3199">
        <v>1086</v>
      </c>
      <c r="C3199" t="s">
        <v>7359</v>
      </c>
      <c r="D3199">
        <v>53007</v>
      </c>
      <c r="E3199" t="s">
        <v>7335</v>
      </c>
      <c r="F3199" t="s">
        <v>3812</v>
      </c>
      <c r="H3199">
        <v>1</v>
      </c>
      <c r="I3199">
        <v>2</v>
      </c>
      <c r="K3199" t="s">
        <v>296</v>
      </c>
      <c r="L3199" t="s">
        <v>753</v>
      </c>
      <c r="M3199" t="s">
        <v>398</v>
      </c>
      <c r="N3199" t="s">
        <v>766</v>
      </c>
      <c r="O3199">
        <v>2</v>
      </c>
      <c r="P3199" t="s">
        <v>306</v>
      </c>
      <c r="Q3199" s="164">
        <v>36169</v>
      </c>
      <c r="R3199" s="164">
        <v>36404</v>
      </c>
      <c r="T3199" t="s">
        <v>2653</v>
      </c>
      <c r="V3199" t="s">
        <v>7336</v>
      </c>
      <c r="W3199" t="s">
        <v>7337</v>
      </c>
      <c r="X3199" t="s">
        <v>7335</v>
      </c>
      <c r="Y3199" t="s">
        <v>7336</v>
      </c>
      <c r="Z3199" t="s">
        <v>7360</v>
      </c>
      <c r="AC3199" t="s">
        <v>366</v>
      </c>
      <c r="AD3199" s="176">
        <v>1</v>
      </c>
    </row>
    <row r="3200" spans="1:30" x14ac:dyDescent="0.35">
      <c r="A3200" t="s">
        <v>403</v>
      </c>
      <c r="B3200">
        <v>1087</v>
      </c>
      <c r="C3200" t="s">
        <v>7361</v>
      </c>
      <c r="D3200">
        <v>53007</v>
      </c>
      <c r="E3200" t="s">
        <v>7335</v>
      </c>
      <c r="F3200" t="s">
        <v>3812</v>
      </c>
      <c r="H3200">
        <v>1</v>
      </c>
      <c r="I3200">
        <v>2</v>
      </c>
      <c r="K3200" t="s">
        <v>0</v>
      </c>
      <c r="L3200" t="s">
        <v>753</v>
      </c>
      <c r="M3200" t="s">
        <v>398</v>
      </c>
      <c r="N3200" t="s">
        <v>766</v>
      </c>
      <c r="O3200">
        <v>2</v>
      </c>
      <c r="P3200" t="s">
        <v>306</v>
      </c>
      <c r="Q3200" s="164">
        <v>36169</v>
      </c>
      <c r="R3200" s="164">
        <v>36404</v>
      </c>
      <c r="T3200" t="s">
        <v>2653</v>
      </c>
      <c r="V3200" t="s">
        <v>7336</v>
      </c>
      <c r="W3200" t="s">
        <v>7337</v>
      </c>
      <c r="X3200" t="s">
        <v>7335</v>
      </c>
      <c r="Y3200" t="s">
        <v>7336</v>
      </c>
      <c r="Z3200" t="s">
        <v>7362</v>
      </c>
      <c r="AC3200" t="s">
        <v>366</v>
      </c>
      <c r="AD3200" s="176">
        <v>1</v>
      </c>
    </row>
    <row r="3201" spans="1:30" x14ac:dyDescent="0.35">
      <c r="A3201" t="s">
        <v>447</v>
      </c>
      <c r="B3201">
        <v>1036</v>
      </c>
      <c r="C3201" t="s">
        <v>7355</v>
      </c>
      <c r="D3201">
        <v>53007</v>
      </c>
      <c r="E3201" t="s">
        <v>7335</v>
      </c>
      <c r="F3201" t="s">
        <v>3812</v>
      </c>
      <c r="H3201">
        <v>1</v>
      </c>
      <c r="I3201">
        <v>2</v>
      </c>
      <c r="K3201" t="s">
        <v>296</v>
      </c>
      <c r="L3201" t="s">
        <v>753</v>
      </c>
      <c r="M3201" t="s">
        <v>398</v>
      </c>
      <c r="N3201" t="s">
        <v>766</v>
      </c>
      <c r="O3201">
        <v>2</v>
      </c>
      <c r="P3201" t="s">
        <v>306</v>
      </c>
      <c r="Q3201" t="s">
        <v>3839</v>
      </c>
      <c r="R3201" s="164">
        <v>36636</v>
      </c>
      <c r="T3201" t="s">
        <v>2653</v>
      </c>
      <c r="V3201" t="s">
        <v>7336</v>
      </c>
      <c r="W3201" t="s">
        <v>7337</v>
      </c>
      <c r="X3201" t="s">
        <v>7335</v>
      </c>
      <c r="Y3201" t="s">
        <v>7336</v>
      </c>
      <c r="Z3201" t="s">
        <v>7363</v>
      </c>
      <c r="AC3201" t="s">
        <v>366</v>
      </c>
      <c r="AD3201" s="176">
        <v>1</v>
      </c>
    </row>
    <row r="3202" spans="1:30" x14ac:dyDescent="0.35">
      <c r="A3202" t="s">
        <v>494</v>
      </c>
      <c r="B3202">
        <v>1039</v>
      </c>
      <c r="C3202" t="s">
        <v>7355</v>
      </c>
      <c r="D3202">
        <v>53007</v>
      </c>
      <c r="E3202" t="s">
        <v>7335</v>
      </c>
      <c r="F3202" t="s">
        <v>3812</v>
      </c>
      <c r="H3202">
        <v>1</v>
      </c>
      <c r="I3202">
        <v>2</v>
      </c>
      <c r="K3202" t="s">
        <v>296</v>
      </c>
      <c r="L3202" t="s">
        <v>410</v>
      </c>
      <c r="M3202" t="s">
        <v>398</v>
      </c>
      <c r="N3202" t="s">
        <v>766</v>
      </c>
      <c r="O3202">
        <v>2</v>
      </c>
      <c r="P3202" t="s">
        <v>306</v>
      </c>
      <c r="Q3202" t="s">
        <v>3839</v>
      </c>
      <c r="R3202" s="164">
        <v>36636</v>
      </c>
      <c r="T3202" t="s">
        <v>2653</v>
      </c>
      <c r="V3202" t="s">
        <v>7336</v>
      </c>
      <c r="W3202" t="s">
        <v>7337</v>
      </c>
      <c r="X3202" t="s">
        <v>7335</v>
      </c>
      <c r="Y3202" t="s">
        <v>7336</v>
      </c>
      <c r="Z3202" t="s">
        <v>7364</v>
      </c>
      <c r="AC3202" t="s">
        <v>366</v>
      </c>
      <c r="AD3202" s="176">
        <v>1</v>
      </c>
    </row>
    <row r="3203" spans="1:30" x14ac:dyDescent="0.35">
      <c r="A3203" t="s">
        <v>494</v>
      </c>
      <c r="B3203">
        <v>1155</v>
      </c>
      <c r="C3203" t="s">
        <v>7359</v>
      </c>
      <c r="D3203">
        <v>53007</v>
      </c>
      <c r="E3203" t="s">
        <v>7335</v>
      </c>
      <c r="F3203" t="s">
        <v>3812</v>
      </c>
      <c r="H3203">
        <v>1</v>
      </c>
      <c r="I3203">
        <v>2</v>
      </c>
      <c r="K3203" t="s">
        <v>296</v>
      </c>
      <c r="L3203" t="s">
        <v>753</v>
      </c>
      <c r="M3203" t="s">
        <v>398</v>
      </c>
      <c r="N3203" t="s">
        <v>766</v>
      </c>
      <c r="O3203">
        <v>2</v>
      </c>
      <c r="P3203" t="s">
        <v>306</v>
      </c>
      <c r="Q3203" s="164">
        <v>36169</v>
      </c>
      <c r="R3203" s="164">
        <v>36404</v>
      </c>
      <c r="T3203" t="s">
        <v>2653</v>
      </c>
      <c r="V3203" t="s">
        <v>7336</v>
      </c>
      <c r="W3203" t="s">
        <v>7337</v>
      </c>
      <c r="X3203" t="s">
        <v>7335</v>
      </c>
      <c r="Y3203" t="s">
        <v>7336</v>
      </c>
      <c r="Z3203" t="s">
        <v>7365</v>
      </c>
      <c r="AC3203" t="s">
        <v>366</v>
      </c>
      <c r="AD3203" s="176">
        <v>1</v>
      </c>
    </row>
    <row r="3204" spans="1:30" x14ac:dyDescent="0.35">
      <c r="A3204" t="s">
        <v>414</v>
      </c>
      <c r="B3204">
        <v>2000</v>
      </c>
      <c r="C3204" t="s">
        <v>7366</v>
      </c>
      <c r="D3204">
        <v>53007</v>
      </c>
      <c r="E3204" t="s">
        <v>7335</v>
      </c>
      <c r="F3204" t="s">
        <v>3812</v>
      </c>
      <c r="H3204">
        <v>1</v>
      </c>
      <c r="I3204">
        <v>2</v>
      </c>
      <c r="K3204" t="s">
        <v>404</v>
      </c>
      <c r="L3204" t="s">
        <v>753</v>
      </c>
      <c r="M3204" t="s">
        <v>398</v>
      </c>
      <c r="N3204" t="s">
        <v>766</v>
      </c>
      <c r="O3204">
        <v>2</v>
      </c>
      <c r="P3204" t="s">
        <v>306</v>
      </c>
      <c r="Q3204" s="164">
        <v>34708</v>
      </c>
      <c r="R3204" s="164">
        <v>34943</v>
      </c>
      <c r="S3204" s="164">
        <v>39190</v>
      </c>
      <c r="T3204" t="s">
        <v>2653</v>
      </c>
      <c r="V3204" t="s">
        <v>7336</v>
      </c>
      <c r="W3204" t="s">
        <v>7337</v>
      </c>
      <c r="X3204" t="s">
        <v>7335</v>
      </c>
      <c r="Y3204" t="s">
        <v>7336</v>
      </c>
      <c r="Z3204" t="s">
        <v>7367</v>
      </c>
      <c r="AC3204" t="s">
        <v>366</v>
      </c>
      <c r="AD3204" s="176">
        <v>1</v>
      </c>
    </row>
    <row r="3205" spans="1:30" x14ac:dyDescent="0.35">
      <c r="A3205" t="s">
        <v>419</v>
      </c>
      <c r="B3205">
        <v>1084</v>
      </c>
      <c r="C3205" t="s">
        <v>7334</v>
      </c>
      <c r="D3205">
        <v>53007</v>
      </c>
      <c r="E3205" t="s">
        <v>7335</v>
      </c>
      <c r="F3205" t="s">
        <v>3812</v>
      </c>
      <c r="H3205">
        <v>1</v>
      </c>
      <c r="I3205">
        <v>2</v>
      </c>
      <c r="K3205" t="s">
        <v>296</v>
      </c>
      <c r="L3205" t="s">
        <v>753</v>
      </c>
      <c r="M3205" t="s">
        <v>398</v>
      </c>
      <c r="N3205" t="s">
        <v>766</v>
      </c>
      <c r="O3205">
        <v>2</v>
      </c>
      <c r="P3205" t="s">
        <v>306</v>
      </c>
      <c r="Q3205" s="164">
        <v>32151</v>
      </c>
      <c r="R3205" s="164">
        <v>32387</v>
      </c>
      <c r="T3205" t="s">
        <v>2653</v>
      </c>
      <c r="V3205" t="s">
        <v>7336</v>
      </c>
      <c r="W3205" t="s">
        <v>7337</v>
      </c>
      <c r="X3205" t="s">
        <v>7335</v>
      </c>
      <c r="Y3205" t="s">
        <v>7336</v>
      </c>
      <c r="Z3205" t="s">
        <v>7368</v>
      </c>
      <c r="AC3205" t="s">
        <v>366</v>
      </c>
      <c r="AD3205" s="176">
        <v>1</v>
      </c>
    </row>
    <row r="3206" spans="1:30" x14ac:dyDescent="0.35">
      <c r="A3206" t="s">
        <v>419</v>
      </c>
      <c r="B3206">
        <v>1138</v>
      </c>
      <c r="C3206" t="s">
        <v>7369</v>
      </c>
      <c r="D3206">
        <v>53007</v>
      </c>
      <c r="E3206" t="s">
        <v>7335</v>
      </c>
      <c r="F3206" t="s">
        <v>3812</v>
      </c>
      <c r="H3206">
        <v>1</v>
      </c>
      <c r="I3206">
        <v>2</v>
      </c>
      <c r="K3206" t="s">
        <v>404</v>
      </c>
      <c r="L3206" t="s">
        <v>753</v>
      </c>
      <c r="M3206" t="s">
        <v>398</v>
      </c>
      <c r="N3206" t="s">
        <v>766</v>
      </c>
      <c r="O3206">
        <v>2</v>
      </c>
      <c r="P3206" t="s">
        <v>306</v>
      </c>
      <c r="Q3206" s="164">
        <v>36169</v>
      </c>
      <c r="R3206" s="164">
        <v>36404</v>
      </c>
      <c r="S3206" s="164">
        <v>39217</v>
      </c>
      <c r="T3206" t="s">
        <v>2653</v>
      </c>
      <c r="V3206" t="s">
        <v>7336</v>
      </c>
      <c r="W3206" t="s">
        <v>7337</v>
      </c>
      <c r="X3206" t="s">
        <v>7335</v>
      </c>
      <c r="Y3206" t="s">
        <v>7336</v>
      </c>
      <c r="Z3206" t="s">
        <v>7370</v>
      </c>
      <c r="AC3206" t="s">
        <v>366</v>
      </c>
      <c r="AD3206" s="176">
        <v>1</v>
      </c>
    </row>
    <row r="3207" spans="1:30" x14ac:dyDescent="0.35">
      <c r="A3207" t="s">
        <v>419</v>
      </c>
      <c r="B3207">
        <v>1139</v>
      </c>
      <c r="C3207" t="s">
        <v>7355</v>
      </c>
      <c r="D3207">
        <v>53007</v>
      </c>
      <c r="E3207" t="s">
        <v>7335</v>
      </c>
      <c r="F3207" t="s">
        <v>3812</v>
      </c>
      <c r="H3207">
        <v>1</v>
      </c>
      <c r="I3207">
        <v>2</v>
      </c>
      <c r="K3207" t="s">
        <v>404</v>
      </c>
      <c r="L3207" t="s">
        <v>753</v>
      </c>
      <c r="M3207" t="s">
        <v>398</v>
      </c>
      <c r="N3207" t="s">
        <v>766</v>
      </c>
      <c r="O3207">
        <v>2</v>
      </c>
      <c r="P3207" t="s">
        <v>306</v>
      </c>
      <c r="Q3207" s="164">
        <v>36169</v>
      </c>
      <c r="R3207" s="164">
        <v>36404</v>
      </c>
      <c r="S3207" s="164">
        <v>39217</v>
      </c>
      <c r="T3207" t="s">
        <v>2653</v>
      </c>
      <c r="V3207" t="s">
        <v>7336</v>
      </c>
      <c r="W3207" t="s">
        <v>7337</v>
      </c>
      <c r="X3207" t="s">
        <v>7335</v>
      </c>
      <c r="Y3207" t="s">
        <v>7336</v>
      </c>
      <c r="Z3207" t="s">
        <v>7371</v>
      </c>
      <c r="AC3207" t="s">
        <v>366</v>
      </c>
      <c r="AD3207" s="176">
        <v>1</v>
      </c>
    </row>
    <row r="3208" spans="1:30" x14ac:dyDescent="0.35">
      <c r="A3208" t="s">
        <v>314</v>
      </c>
      <c r="B3208">
        <v>1054</v>
      </c>
      <c r="C3208" t="s">
        <v>7334</v>
      </c>
      <c r="D3208">
        <v>53007</v>
      </c>
      <c r="E3208" t="s">
        <v>7335</v>
      </c>
      <c r="F3208" t="s">
        <v>3812</v>
      </c>
      <c r="H3208">
        <v>1</v>
      </c>
      <c r="I3208">
        <v>2</v>
      </c>
      <c r="K3208" t="s">
        <v>404</v>
      </c>
      <c r="L3208" t="s">
        <v>753</v>
      </c>
      <c r="M3208" t="s">
        <v>398</v>
      </c>
      <c r="N3208" t="s">
        <v>766</v>
      </c>
      <c r="O3208">
        <v>2</v>
      </c>
      <c r="P3208" t="s">
        <v>306</v>
      </c>
      <c r="Q3208" t="s">
        <v>7372</v>
      </c>
      <c r="R3208" s="164">
        <v>40525</v>
      </c>
      <c r="S3208" s="164">
        <v>40525</v>
      </c>
      <c r="T3208" t="s">
        <v>2653</v>
      </c>
      <c r="V3208" t="s">
        <v>7336</v>
      </c>
      <c r="W3208" t="s">
        <v>7337</v>
      </c>
      <c r="X3208" t="s">
        <v>7335</v>
      </c>
      <c r="Y3208" t="s">
        <v>7336</v>
      </c>
      <c r="Z3208" t="s">
        <v>7373</v>
      </c>
      <c r="AC3208" t="s">
        <v>366</v>
      </c>
      <c r="AD3208" s="176">
        <v>1</v>
      </c>
    </row>
    <row r="3209" spans="1:30" x14ac:dyDescent="0.35">
      <c r="A3209" t="s">
        <v>314</v>
      </c>
      <c r="B3209">
        <v>1195</v>
      </c>
      <c r="C3209" t="s">
        <v>7355</v>
      </c>
      <c r="D3209">
        <v>53007</v>
      </c>
      <c r="E3209" t="s">
        <v>7335</v>
      </c>
      <c r="F3209" t="s">
        <v>3812</v>
      </c>
      <c r="H3209">
        <v>1</v>
      </c>
      <c r="I3209">
        <v>2</v>
      </c>
      <c r="K3209" t="s">
        <v>404</v>
      </c>
      <c r="L3209" t="s">
        <v>4103</v>
      </c>
      <c r="M3209" t="s">
        <v>398</v>
      </c>
      <c r="N3209" t="s">
        <v>766</v>
      </c>
      <c r="O3209">
        <v>2</v>
      </c>
      <c r="P3209" t="s">
        <v>306</v>
      </c>
      <c r="Q3209" s="164">
        <v>36169</v>
      </c>
      <c r="R3209" s="164">
        <v>36404</v>
      </c>
      <c r="S3209" s="164">
        <v>40525</v>
      </c>
      <c r="T3209" t="s">
        <v>2653</v>
      </c>
      <c r="V3209" t="s">
        <v>7336</v>
      </c>
      <c r="W3209" t="s">
        <v>7337</v>
      </c>
      <c r="X3209" t="s">
        <v>7335</v>
      </c>
      <c r="Y3209" t="s">
        <v>7336</v>
      </c>
      <c r="Z3209" t="s">
        <v>7374</v>
      </c>
      <c r="AC3209" t="s">
        <v>366</v>
      </c>
      <c r="AD3209" s="176">
        <v>1</v>
      </c>
    </row>
    <row r="3210" spans="1:30" x14ac:dyDescent="0.35">
      <c r="A3210" t="s">
        <v>711</v>
      </c>
      <c r="B3210">
        <v>1043</v>
      </c>
      <c r="C3210" t="s">
        <v>7334</v>
      </c>
      <c r="D3210">
        <v>53007</v>
      </c>
      <c r="E3210" t="s">
        <v>7335</v>
      </c>
      <c r="F3210" t="s">
        <v>3812</v>
      </c>
      <c r="H3210">
        <v>1</v>
      </c>
      <c r="I3210">
        <v>2</v>
      </c>
      <c r="K3210" t="s">
        <v>404</v>
      </c>
      <c r="L3210" t="s">
        <v>753</v>
      </c>
      <c r="M3210" t="s">
        <v>398</v>
      </c>
      <c r="N3210" t="s">
        <v>766</v>
      </c>
      <c r="O3210">
        <v>2</v>
      </c>
      <c r="P3210" t="s">
        <v>306</v>
      </c>
      <c r="Q3210" s="164">
        <v>31056</v>
      </c>
      <c r="R3210" s="164">
        <v>31291</v>
      </c>
      <c r="S3210" s="164">
        <v>31291</v>
      </c>
      <c r="T3210" t="s">
        <v>2653</v>
      </c>
      <c r="V3210" t="s">
        <v>7336</v>
      </c>
      <c r="W3210" t="s">
        <v>7337</v>
      </c>
      <c r="X3210" t="s">
        <v>7335</v>
      </c>
      <c r="Y3210" t="s">
        <v>7336</v>
      </c>
      <c r="Z3210" t="s">
        <v>7375</v>
      </c>
      <c r="AC3210" t="s">
        <v>366</v>
      </c>
      <c r="AD3210" s="176">
        <v>1</v>
      </c>
    </row>
    <row r="3211" spans="1:30" x14ac:dyDescent="0.35">
      <c r="A3211" t="s">
        <v>711</v>
      </c>
      <c r="B3211">
        <v>1110</v>
      </c>
      <c r="C3211" t="s">
        <v>7355</v>
      </c>
      <c r="D3211">
        <v>53007</v>
      </c>
      <c r="E3211" t="s">
        <v>7335</v>
      </c>
      <c r="F3211" t="s">
        <v>3812</v>
      </c>
      <c r="H3211">
        <v>1</v>
      </c>
      <c r="I3211">
        <v>2</v>
      </c>
      <c r="K3211" t="s">
        <v>404</v>
      </c>
      <c r="L3211" t="s">
        <v>753</v>
      </c>
      <c r="M3211" t="s">
        <v>398</v>
      </c>
      <c r="N3211" t="s">
        <v>766</v>
      </c>
      <c r="O3211">
        <v>2</v>
      </c>
      <c r="P3211" t="s">
        <v>306</v>
      </c>
      <c r="Q3211" s="164">
        <v>31056</v>
      </c>
      <c r="R3211" s="164">
        <v>31291</v>
      </c>
      <c r="S3211" s="164">
        <v>41518</v>
      </c>
      <c r="T3211" t="s">
        <v>2653</v>
      </c>
      <c r="V3211" t="s">
        <v>7336</v>
      </c>
      <c r="W3211" t="s">
        <v>7337</v>
      </c>
      <c r="X3211" t="s">
        <v>7335</v>
      </c>
      <c r="Y3211" t="s">
        <v>7336</v>
      </c>
      <c r="Z3211" t="s">
        <v>7376</v>
      </c>
      <c r="AC3211" t="s">
        <v>366</v>
      </c>
      <c r="AD3211" s="176">
        <v>1</v>
      </c>
    </row>
    <row r="3212" spans="1:30" x14ac:dyDescent="0.35">
      <c r="A3212" t="s">
        <v>499</v>
      </c>
      <c r="B3212">
        <v>1125</v>
      </c>
      <c r="C3212" t="s">
        <v>7334</v>
      </c>
      <c r="D3212">
        <v>53007</v>
      </c>
      <c r="E3212" t="s">
        <v>7335</v>
      </c>
      <c r="F3212" t="s">
        <v>3812</v>
      </c>
      <c r="H3212">
        <v>1</v>
      </c>
      <c r="I3212">
        <v>2</v>
      </c>
      <c r="K3212" t="s">
        <v>404</v>
      </c>
      <c r="L3212" t="s">
        <v>753</v>
      </c>
      <c r="M3212" t="s">
        <v>398</v>
      </c>
      <c r="N3212" t="s">
        <v>766</v>
      </c>
      <c r="O3212">
        <v>2</v>
      </c>
      <c r="P3212" t="s">
        <v>306</v>
      </c>
      <c r="Q3212" s="164">
        <v>32517</v>
      </c>
      <c r="R3212" s="164">
        <v>32752</v>
      </c>
      <c r="S3212" s="164">
        <v>41153</v>
      </c>
      <c r="T3212" t="s">
        <v>2653</v>
      </c>
      <c r="V3212" t="s">
        <v>7336</v>
      </c>
      <c r="W3212" t="s">
        <v>7337</v>
      </c>
      <c r="X3212" t="s">
        <v>7335</v>
      </c>
      <c r="Y3212" t="s">
        <v>7336</v>
      </c>
      <c r="Z3212" t="s">
        <v>7377</v>
      </c>
      <c r="AC3212" t="s">
        <v>366</v>
      </c>
      <c r="AD3212" s="176">
        <v>1</v>
      </c>
    </row>
    <row r="3213" spans="1:30" x14ac:dyDescent="0.35">
      <c r="A3213" t="s">
        <v>566</v>
      </c>
      <c r="B3213">
        <v>1027</v>
      </c>
      <c r="C3213" t="s">
        <v>7378</v>
      </c>
      <c r="D3213">
        <v>53007</v>
      </c>
      <c r="E3213" t="s">
        <v>7335</v>
      </c>
      <c r="F3213" t="s">
        <v>3812</v>
      </c>
      <c r="H3213">
        <v>1</v>
      </c>
      <c r="I3213">
        <v>2</v>
      </c>
      <c r="K3213" t="s">
        <v>404</v>
      </c>
      <c r="L3213" t="s">
        <v>753</v>
      </c>
      <c r="M3213" t="s">
        <v>398</v>
      </c>
      <c r="N3213" t="s">
        <v>766</v>
      </c>
      <c r="O3213">
        <v>2</v>
      </c>
      <c r="P3213" t="s">
        <v>306</v>
      </c>
      <c r="Q3213" s="164">
        <v>37995</v>
      </c>
      <c r="R3213" s="164">
        <v>38231</v>
      </c>
      <c r="S3213" s="164">
        <v>38231</v>
      </c>
      <c r="T3213" t="s">
        <v>2653</v>
      </c>
      <c r="V3213" t="s">
        <v>7336</v>
      </c>
      <c r="W3213" t="s">
        <v>7337</v>
      </c>
      <c r="X3213" t="s">
        <v>7335</v>
      </c>
      <c r="Y3213" t="s">
        <v>7336</v>
      </c>
      <c r="Z3213" t="s">
        <v>7379</v>
      </c>
      <c r="AC3213" t="s">
        <v>366</v>
      </c>
      <c r="AD3213" s="176">
        <v>1</v>
      </c>
    </row>
    <row r="3214" spans="1:30" x14ac:dyDescent="0.35">
      <c r="A3214" t="s">
        <v>566</v>
      </c>
      <c r="B3214">
        <v>1058</v>
      </c>
      <c r="C3214" t="s">
        <v>7359</v>
      </c>
      <c r="D3214">
        <v>53007</v>
      </c>
      <c r="E3214" t="s">
        <v>7335</v>
      </c>
      <c r="F3214" t="s">
        <v>3812</v>
      </c>
      <c r="H3214">
        <v>1</v>
      </c>
      <c r="I3214">
        <v>2</v>
      </c>
      <c r="K3214" t="s">
        <v>404</v>
      </c>
      <c r="L3214" t="s">
        <v>753</v>
      </c>
      <c r="M3214" t="s">
        <v>398</v>
      </c>
      <c r="N3214" t="s">
        <v>766</v>
      </c>
      <c r="O3214">
        <v>2</v>
      </c>
      <c r="P3214" t="s">
        <v>306</v>
      </c>
      <c r="Q3214" s="164">
        <v>29832</v>
      </c>
      <c r="R3214" s="164">
        <v>29654</v>
      </c>
      <c r="S3214" s="164">
        <v>45536</v>
      </c>
      <c r="T3214" t="s">
        <v>2653</v>
      </c>
      <c r="V3214" t="s">
        <v>7336</v>
      </c>
      <c r="W3214" t="s">
        <v>7337</v>
      </c>
      <c r="X3214" t="s">
        <v>7335</v>
      </c>
      <c r="Y3214" t="s">
        <v>7336</v>
      </c>
      <c r="Z3214" t="s">
        <v>7380</v>
      </c>
      <c r="AC3214" t="s">
        <v>366</v>
      </c>
      <c r="AD3214" s="176">
        <v>1</v>
      </c>
    </row>
    <row r="3215" spans="1:30" x14ac:dyDescent="0.35">
      <c r="A3215" t="s">
        <v>566</v>
      </c>
      <c r="B3215">
        <v>1089</v>
      </c>
      <c r="C3215" t="s">
        <v>7381</v>
      </c>
      <c r="D3215">
        <v>53007</v>
      </c>
      <c r="E3215" t="s">
        <v>7335</v>
      </c>
      <c r="F3215" t="s">
        <v>3812</v>
      </c>
      <c r="H3215">
        <v>1</v>
      </c>
      <c r="I3215">
        <v>2</v>
      </c>
      <c r="K3215" t="s">
        <v>0</v>
      </c>
      <c r="L3215" t="s">
        <v>753</v>
      </c>
      <c r="M3215" t="s">
        <v>398</v>
      </c>
      <c r="N3215" t="s">
        <v>766</v>
      </c>
      <c r="O3215">
        <v>2</v>
      </c>
      <c r="P3215" t="s">
        <v>306</v>
      </c>
      <c r="Q3215" s="164">
        <v>30325</v>
      </c>
      <c r="R3215" s="164">
        <v>30560</v>
      </c>
      <c r="T3215" t="s">
        <v>2653</v>
      </c>
      <c r="V3215" t="s">
        <v>7336</v>
      </c>
      <c r="W3215" t="s">
        <v>7337</v>
      </c>
      <c r="X3215" t="s">
        <v>7335</v>
      </c>
      <c r="Y3215" t="s">
        <v>7336</v>
      </c>
      <c r="Z3215" t="s">
        <v>7382</v>
      </c>
      <c r="AC3215" t="s">
        <v>366</v>
      </c>
      <c r="AD3215" s="176">
        <v>1</v>
      </c>
    </row>
    <row r="3216" spans="1:30" x14ac:dyDescent="0.35">
      <c r="A3216" t="s">
        <v>566</v>
      </c>
      <c r="B3216">
        <v>1106</v>
      </c>
      <c r="C3216" t="s">
        <v>7334</v>
      </c>
      <c r="D3216">
        <v>53007</v>
      </c>
      <c r="E3216" t="s">
        <v>7335</v>
      </c>
      <c r="F3216" t="s">
        <v>3812</v>
      </c>
      <c r="H3216">
        <v>1</v>
      </c>
      <c r="I3216">
        <v>2</v>
      </c>
      <c r="K3216" t="s">
        <v>404</v>
      </c>
      <c r="L3216" t="s">
        <v>753</v>
      </c>
      <c r="M3216" t="s">
        <v>398</v>
      </c>
      <c r="N3216" t="s">
        <v>766</v>
      </c>
      <c r="O3216">
        <v>2</v>
      </c>
      <c r="P3216" t="s">
        <v>306</v>
      </c>
      <c r="Q3216" t="s">
        <v>6844</v>
      </c>
      <c r="R3216" s="164">
        <v>39195</v>
      </c>
      <c r="S3216" s="164">
        <v>39195</v>
      </c>
      <c r="T3216" t="s">
        <v>2653</v>
      </c>
      <c r="V3216" t="s">
        <v>7336</v>
      </c>
      <c r="W3216" t="s">
        <v>7337</v>
      </c>
      <c r="X3216" t="s">
        <v>7335</v>
      </c>
      <c r="Y3216" t="s">
        <v>7336</v>
      </c>
      <c r="Z3216" t="s">
        <v>7383</v>
      </c>
      <c r="AC3216" t="s">
        <v>366</v>
      </c>
      <c r="AD3216" s="176">
        <v>1</v>
      </c>
    </row>
    <row r="3217" spans="1:30" x14ac:dyDescent="0.35">
      <c r="A3217" t="s">
        <v>566</v>
      </c>
      <c r="B3217">
        <v>90011</v>
      </c>
      <c r="C3217" t="s">
        <v>7384</v>
      </c>
      <c r="D3217">
        <v>53007</v>
      </c>
      <c r="E3217" t="s">
        <v>7335</v>
      </c>
      <c r="F3217" t="s">
        <v>3812</v>
      </c>
      <c r="H3217">
        <v>1</v>
      </c>
      <c r="I3217">
        <v>2</v>
      </c>
      <c r="K3217" t="s">
        <v>404</v>
      </c>
      <c r="L3217" t="s">
        <v>753</v>
      </c>
      <c r="M3217" t="s">
        <v>398</v>
      </c>
      <c r="N3217" t="s">
        <v>766</v>
      </c>
      <c r="O3217">
        <v>2</v>
      </c>
      <c r="P3217" t="s">
        <v>306</v>
      </c>
      <c r="Q3217" s="164">
        <v>39825</v>
      </c>
      <c r="R3217" s="164">
        <v>40148</v>
      </c>
      <c r="S3217" s="164">
        <v>40148</v>
      </c>
      <c r="T3217" t="s">
        <v>2653</v>
      </c>
      <c r="V3217" t="s">
        <v>7336</v>
      </c>
      <c r="W3217" t="s">
        <v>7337</v>
      </c>
      <c r="X3217" t="s">
        <v>7335</v>
      </c>
      <c r="Y3217" t="s">
        <v>7336</v>
      </c>
      <c r="Z3217" t="s">
        <v>7385</v>
      </c>
      <c r="AC3217" t="s">
        <v>366</v>
      </c>
      <c r="AD3217" s="176">
        <v>1</v>
      </c>
    </row>
    <row r="3218" spans="1:30" x14ac:dyDescent="0.35">
      <c r="A3218" t="s">
        <v>438</v>
      </c>
      <c r="B3218">
        <v>1057</v>
      </c>
      <c r="C3218" t="s">
        <v>7334</v>
      </c>
      <c r="D3218">
        <v>53007</v>
      </c>
      <c r="E3218" t="s">
        <v>7335</v>
      </c>
      <c r="F3218" t="s">
        <v>3812</v>
      </c>
      <c r="H3218">
        <v>1</v>
      </c>
      <c r="I3218">
        <v>2</v>
      </c>
      <c r="K3218" t="s">
        <v>296</v>
      </c>
      <c r="L3218" t="s">
        <v>753</v>
      </c>
      <c r="M3218" t="s">
        <v>398</v>
      </c>
      <c r="N3218" t="s">
        <v>766</v>
      </c>
      <c r="O3218">
        <v>2</v>
      </c>
      <c r="P3218" t="s">
        <v>306</v>
      </c>
      <c r="Q3218" t="s">
        <v>2393</v>
      </c>
      <c r="R3218" s="164">
        <v>28884</v>
      </c>
      <c r="T3218" t="s">
        <v>2653</v>
      </c>
      <c r="V3218" t="s">
        <v>7336</v>
      </c>
      <c r="W3218" t="s">
        <v>7337</v>
      </c>
      <c r="X3218" t="s">
        <v>7335</v>
      </c>
      <c r="Y3218" t="s">
        <v>7336</v>
      </c>
      <c r="Z3218" t="s">
        <v>7386</v>
      </c>
      <c r="AC3218" t="s">
        <v>366</v>
      </c>
      <c r="AD3218" s="176">
        <v>1</v>
      </c>
    </row>
    <row r="3219" spans="1:30" x14ac:dyDescent="0.35">
      <c r="A3219" t="s">
        <v>438</v>
      </c>
      <c r="B3219">
        <v>1201</v>
      </c>
      <c r="C3219" t="s">
        <v>7387</v>
      </c>
      <c r="D3219">
        <v>53007</v>
      </c>
      <c r="E3219" t="s">
        <v>7335</v>
      </c>
      <c r="F3219" t="s">
        <v>3812</v>
      </c>
      <c r="H3219">
        <v>1</v>
      </c>
      <c r="I3219">
        <v>2</v>
      </c>
      <c r="K3219" t="s">
        <v>296</v>
      </c>
      <c r="L3219" t="s">
        <v>753</v>
      </c>
      <c r="M3219" t="s">
        <v>398</v>
      </c>
      <c r="N3219" t="s">
        <v>766</v>
      </c>
      <c r="O3219">
        <v>2</v>
      </c>
      <c r="P3219" t="s">
        <v>306</v>
      </c>
      <c r="Q3219" s="164">
        <v>40001</v>
      </c>
      <c r="R3219" s="164">
        <v>40057</v>
      </c>
      <c r="T3219" t="s">
        <v>2653</v>
      </c>
      <c r="V3219" t="s">
        <v>7336</v>
      </c>
      <c r="W3219" t="s">
        <v>7337</v>
      </c>
      <c r="X3219" t="s">
        <v>7335</v>
      </c>
      <c r="Y3219" t="s">
        <v>7336</v>
      </c>
      <c r="Z3219" t="s">
        <v>7388</v>
      </c>
      <c r="AC3219" t="s">
        <v>366</v>
      </c>
      <c r="AD3219" s="176">
        <v>1</v>
      </c>
    </row>
    <row r="3220" spans="1:30" x14ac:dyDescent="0.35">
      <c r="A3220" t="s">
        <v>454</v>
      </c>
      <c r="B3220">
        <v>1322</v>
      </c>
      <c r="C3220" t="s">
        <v>7389</v>
      </c>
      <c r="D3220">
        <v>53008</v>
      </c>
      <c r="E3220" t="s">
        <v>7389</v>
      </c>
      <c r="F3220" t="s">
        <v>3812</v>
      </c>
      <c r="H3220">
        <v>1</v>
      </c>
      <c r="I3220">
        <v>2</v>
      </c>
      <c r="K3220" t="s">
        <v>296</v>
      </c>
      <c r="L3220" t="s">
        <v>753</v>
      </c>
      <c r="M3220" t="s">
        <v>398</v>
      </c>
      <c r="N3220" t="s">
        <v>766</v>
      </c>
      <c r="O3220">
        <v>2</v>
      </c>
      <c r="P3220" t="s">
        <v>306</v>
      </c>
      <c r="Q3220" s="164">
        <v>35856</v>
      </c>
      <c r="R3220" s="164">
        <v>36039</v>
      </c>
      <c r="T3220" t="s">
        <v>7390</v>
      </c>
      <c r="V3220" t="s">
        <v>7391</v>
      </c>
      <c r="W3220" t="s">
        <v>7392</v>
      </c>
      <c r="X3220" t="s">
        <v>7389</v>
      </c>
      <c r="Y3220" t="s">
        <v>7391</v>
      </c>
      <c r="Z3220" t="s">
        <v>7393</v>
      </c>
      <c r="AC3220" t="s">
        <v>366</v>
      </c>
      <c r="AD3220" s="176">
        <v>1</v>
      </c>
    </row>
    <row r="3221" spans="1:30" x14ac:dyDescent="0.35">
      <c r="A3221" t="s">
        <v>291</v>
      </c>
      <c r="B3221">
        <v>1088</v>
      </c>
      <c r="C3221" t="s">
        <v>7391</v>
      </c>
      <c r="D3221">
        <v>53008</v>
      </c>
      <c r="E3221" t="s">
        <v>7389</v>
      </c>
      <c r="F3221" t="s">
        <v>3812</v>
      </c>
      <c r="H3221">
        <v>1</v>
      </c>
      <c r="I3221">
        <v>2</v>
      </c>
      <c r="K3221" t="s">
        <v>296</v>
      </c>
      <c r="L3221" t="s">
        <v>753</v>
      </c>
      <c r="M3221" t="s">
        <v>398</v>
      </c>
      <c r="N3221" t="s">
        <v>766</v>
      </c>
      <c r="O3221">
        <v>2</v>
      </c>
      <c r="P3221" t="s">
        <v>1</v>
      </c>
      <c r="Q3221" s="164">
        <v>35804</v>
      </c>
      <c r="R3221" s="164">
        <v>36039</v>
      </c>
      <c r="T3221" t="s">
        <v>7390</v>
      </c>
      <c r="V3221" t="s">
        <v>7391</v>
      </c>
      <c r="W3221" t="s">
        <v>7392</v>
      </c>
      <c r="X3221" t="s">
        <v>7389</v>
      </c>
      <c r="Y3221" t="s">
        <v>7391</v>
      </c>
      <c r="Z3221" t="s">
        <v>7394</v>
      </c>
      <c r="AC3221" t="s">
        <v>366</v>
      </c>
      <c r="AD3221" s="176">
        <v>1</v>
      </c>
    </row>
    <row r="3222" spans="1:30" x14ac:dyDescent="0.35">
      <c r="A3222" t="s">
        <v>305</v>
      </c>
      <c r="B3222">
        <v>1215</v>
      </c>
      <c r="C3222" t="s">
        <v>7389</v>
      </c>
      <c r="D3222">
        <v>53008</v>
      </c>
      <c r="E3222" t="s">
        <v>7389</v>
      </c>
      <c r="F3222" t="s">
        <v>3812</v>
      </c>
      <c r="H3222">
        <v>1</v>
      </c>
      <c r="I3222">
        <v>2</v>
      </c>
      <c r="K3222" t="s">
        <v>296</v>
      </c>
      <c r="L3222" t="s">
        <v>753</v>
      </c>
      <c r="M3222" t="s">
        <v>398</v>
      </c>
      <c r="N3222" t="s">
        <v>766</v>
      </c>
      <c r="O3222">
        <v>2</v>
      </c>
      <c r="P3222" t="s">
        <v>306</v>
      </c>
      <c r="Q3222" s="164">
        <v>35856</v>
      </c>
      <c r="R3222" s="164">
        <v>36039</v>
      </c>
      <c r="T3222" t="s">
        <v>7390</v>
      </c>
      <c r="V3222" t="s">
        <v>7391</v>
      </c>
      <c r="W3222" t="s">
        <v>7392</v>
      </c>
      <c r="X3222" t="s">
        <v>7389</v>
      </c>
      <c r="Y3222" t="s">
        <v>7391</v>
      </c>
      <c r="Z3222" t="s">
        <v>7395</v>
      </c>
      <c r="AC3222" t="s">
        <v>366</v>
      </c>
      <c r="AD3222" s="176">
        <v>1</v>
      </c>
    </row>
    <row r="3223" spans="1:30" x14ac:dyDescent="0.35">
      <c r="A3223" t="s">
        <v>317</v>
      </c>
      <c r="B3223">
        <v>1128</v>
      </c>
      <c r="C3223" t="s">
        <v>7389</v>
      </c>
      <c r="D3223">
        <v>53008</v>
      </c>
      <c r="E3223" t="s">
        <v>7389</v>
      </c>
      <c r="F3223" t="s">
        <v>3812</v>
      </c>
      <c r="H3223">
        <v>1</v>
      </c>
      <c r="I3223">
        <v>2</v>
      </c>
      <c r="K3223" t="s">
        <v>296</v>
      </c>
      <c r="L3223" t="s">
        <v>753</v>
      </c>
      <c r="M3223" t="s">
        <v>398</v>
      </c>
      <c r="N3223" t="s">
        <v>766</v>
      </c>
      <c r="O3223">
        <v>2</v>
      </c>
      <c r="P3223" t="s">
        <v>306</v>
      </c>
      <c r="Q3223" t="s">
        <v>7396</v>
      </c>
      <c r="R3223" s="164">
        <v>36039</v>
      </c>
      <c r="T3223" t="s">
        <v>7390</v>
      </c>
      <c r="V3223" t="s">
        <v>7391</v>
      </c>
      <c r="W3223" t="s">
        <v>7392</v>
      </c>
      <c r="X3223" t="s">
        <v>7389</v>
      </c>
      <c r="Y3223" t="s">
        <v>7391</v>
      </c>
      <c r="Z3223" t="s">
        <v>7397</v>
      </c>
      <c r="AC3223" t="s">
        <v>366</v>
      </c>
      <c r="AD3223" s="176">
        <v>1</v>
      </c>
    </row>
    <row r="3224" spans="1:30" x14ac:dyDescent="0.35">
      <c r="A3224" t="s">
        <v>408</v>
      </c>
      <c r="B3224">
        <v>1191</v>
      </c>
      <c r="C3224" t="s">
        <v>7389</v>
      </c>
      <c r="D3224">
        <v>53008</v>
      </c>
      <c r="E3224" t="s">
        <v>7389</v>
      </c>
      <c r="F3224" t="s">
        <v>3812</v>
      </c>
      <c r="H3224">
        <v>1</v>
      </c>
      <c r="I3224">
        <v>2</v>
      </c>
      <c r="K3224" t="s">
        <v>296</v>
      </c>
      <c r="L3224" t="s">
        <v>753</v>
      </c>
      <c r="M3224" t="s">
        <v>398</v>
      </c>
      <c r="N3224" t="s">
        <v>766</v>
      </c>
      <c r="O3224">
        <v>2</v>
      </c>
      <c r="P3224" t="s">
        <v>306</v>
      </c>
      <c r="Q3224" s="164">
        <v>37622</v>
      </c>
      <c r="R3224" s="164">
        <v>37622</v>
      </c>
      <c r="T3224" t="s">
        <v>7390</v>
      </c>
      <c r="V3224" t="s">
        <v>7391</v>
      </c>
      <c r="W3224" t="s">
        <v>7392</v>
      </c>
      <c r="X3224" t="s">
        <v>7389</v>
      </c>
      <c r="Y3224" t="s">
        <v>7391</v>
      </c>
      <c r="Z3224" t="s">
        <v>7398</v>
      </c>
      <c r="AC3224" t="s">
        <v>366</v>
      </c>
      <c r="AD3224" s="176">
        <v>1</v>
      </c>
    </row>
    <row r="3225" spans="1:30" x14ac:dyDescent="0.35">
      <c r="A3225" t="s">
        <v>469</v>
      </c>
      <c r="B3225">
        <v>1147</v>
      </c>
      <c r="C3225" t="s">
        <v>7399</v>
      </c>
      <c r="D3225">
        <v>53008</v>
      </c>
      <c r="E3225" t="s">
        <v>7389</v>
      </c>
      <c r="F3225" t="s">
        <v>3812</v>
      </c>
      <c r="H3225">
        <v>1</v>
      </c>
      <c r="I3225">
        <v>2</v>
      </c>
      <c r="K3225" t="s">
        <v>296</v>
      </c>
      <c r="L3225" t="s">
        <v>753</v>
      </c>
      <c r="M3225" t="s">
        <v>398</v>
      </c>
      <c r="N3225" t="s">
        <v>766</v>
      </c>
      <c r="O3225">
        <v>2</v>
      </c>
      <c r="P3225" t="s">
        <v>306</v>
      </c>
      <c r="Q3225" t="s">
        <v>6640</v>
      </c>
      <c r="R3225" s="164">
        <v>36039</v>
      </c>
      <c r="T3225" t="s">
        <v>7390</v>
      </c>
      <c r="V3225" t="s">
        <v>7391</v>
      </c>
      <c r="W3225" t="s">
        <v>7392</v>
      </c>
      <c r="X3225" t="s">
        <v>7389</v>
      </c>
      <c r="Y3225" t="s">
        <v>7391</v>
      </c>
      <c r="Z3225" t="s">
        <v>7400</v>
      </c>
      <c r="AA3225" t="s">
        <v>1</v>
      </c>
      <c r="AC3225" t="s">
        <v>366</v>
      </c>
      <c r="AD3225" s="176">
        <v>1</v>
      </c>
    </row>
    <row r="3226" spans="1:30" x14ac:dyDescent="0.35">
      <c r="A3226" t="s">
        <v>324</v>
      </c>
      <c r="B3226">
        <v>1114</v>
      </c>
      <c r="C3226" t="s">
        <v>7389</v>
      </c>
      <c r="D3226">
        <v>53008</v>
      </c>
      <c r="E3226" t="s">
        <v>7389</v>
      </c>
      <c r="F3226" t="s">
        <v>3812</v>
      </c>
      <c r="H3226">
        <v>1</v>
      </c>
      <c r="I3226">
        <v>2</v>
      </c>
      <c r="K3226" t="s">
        <v>296</v>
      </c>
      <c r="L3226" t="s">
        <v>753</v>
      </c>
      <c r="M3226" t="s">
        <v>398</v>
      </c>
      <c r="N3226" t="s">
        <v>766</v>
      </c>
      <c r="O3226">
        <v>2</v>
      </c>
      <c r="P3226" t="s">
        <v>306</v>
      </c>
      <c r="Q3226" t="s">
        <v>7401</v>
      </c>
      <c r="R3226" s="164">
        <v>36039</v>
      </c>
      <c r="T3226" t="s">
        <v>7390</v>
      </c>
      <c r="V3226" t="s">
        <v>7391</v>
      </c>
      <c r="W3226" t="s">
        <v>7392</v>
      </c>
      <c r="X3226" t="s">
        <v>7389</v>
      </c>
      <c r="Y3226" t="s">
        <v>7391</v>
      </c>
      <c r="Z3226" t="s">
        <v>7402</v>
      </c>
      <c r="AC3226" t="s">
        <v>366</v>
      </c>
      <c r="AD3226" s="176">
        <v>1</v>
      </c>
    </row>
    <row r="3227" spans="1:30" x14ac:dyDescent="0.35">
      <c r="A3227" t="s">
        <v>309</v>
      </c>
      <c r="B3227">
        <v>1103</v>
      </c>
      <c r="C3227" t="s">
        <v>7389</v>
      </c>
      <c r="D3227">
        <v>53008</v>
      </c>
      <c r="E3227" t="s">
        <v>7389</v>
      </c>
      <c r="F3227" t="s">
        <v>3812</v>
      </c>
      <c r="H3227">
        <v>1</v>
      </c>
      <c r="I3227">
        <v>2</v>
      </c>
      <c r="K3227" t="s">
        <v>296</v>
      </c>
      <c r="L3227" t="s">
        <v>753</v>
      </c>
      <c r="M3227" t="s">
        <v>398</v>
      </c>
      <c r="N3227" t="s">
        <v>766</v>
      </c>
      <c r="O3227">
        <v>2</v>
      </c>
      <c r="P3227" t="s">
        <v>306</v>
      </c>
      <c r="Q3227" t="s">
        <v>7403</v>
      </c>
      <c r="R3227" s="164">
        <v>36039</v>
      </c>
      <c r="T3227" t="s">
        <v>7390</v>
      </c>
      <c r="V3227" t="s">
        <v>7391</v>
      </c>
      <c r="W3227" t="s">
        <v>7392</v>
      </c>
      <c r="X3227" t="s">
        <v>7389</v>
      </c>
      <c r="Y3227" t="s">
        <v>7391</v>
      </c>
      <c r="Z3227" t="s">
        <v>7404</v>
      </c>
      <c r="AC3227" t="s">
        <v>366</v>
      </c>
      <c r="AD3227" s="176">
        <v>1</v>
      </c>
    </row>
    <row r="3228" spans="1:30" x14ac:dyDescent="0.35">
      <c r="A3228" t="s">
        <v>476</v>
      </c>
      <c r="B3228">
        <v>1179</v>
      </c>
      <c r="C3228" t="s">
        <v>7389</v>
      </c>
      <c r="D3228">
        <v>53008</v>
      </c>
      <c r="E3228" t="s">
        <v>7389</v>
      </c>
      <c r="F3228" t="s">
        <v>3812</v>
      </c>
      <c r="H3228">
        <v>1</v>
      </c>
      <c r="I3228">
        <v>2</v>
      </c>
      <c r="K3228" t="s">
        <v>296</v>
      </c>
      <c r="L3228" t="s">
        <v>753</v>
      </c>
      <c r="M3228" t="s">
        <v>398</v>
      </c>
      <c r="N3228" t="s">
        <v>766</v>
      </c>
      <c r="O3228">
        <v>2</v>
      </c>
      <c r="P3228" t="s">
        <v>306</v>
      </c>
      <c r="Q3228" t="s">
        <v>7396</v>
      </c>
      <c r="R3228" s="164">
        <v>36039</v>
      </c>
      <c r="T3228" t="s">
        <v>7390</v>
      </c>
      <c r="V3228" t="s">
        <v>7391</v>
      </c>
      <c r="W3228" t="s">
        <v>7392</v>
      </c>
      <c r="X3228" t="s">
        <v>7389</v>
      </c>
      <c r="Y3228" t="s">
        <v>7391</v>
      </c>
      <c r="Z3228" t="s">
        <v>7405</v>
      </c>
      <c r="AC3228" t="s">
        <v>366</v>
      </c>
      <c r="AD3228" s="176">
        <v>1</v>
      </c>
    </row>
    <row r="3229" spans="1:30" x14ac:dyDescent="0.35">
      <c r="A3229" t="s">
        <v>482</v>
      </c>
      <c r="B3229">
        <v>1133</v>
      </c>
      <c r="C3229" t="s">
        <v>7389</v>
      </c>
      <c r="D3229">
        <v>53008</v>
      </c>
      <c r="E3229" t="s">
        <v>7389</v>
      </c>
      <c r="F3229" t="s">
        <v>3812</v>
      </c>
      <c r="H3229">
        <v>1</v>
      </c>
      <c r="I3229">
        <v>2</v>
      </c>
      <c r="K3229" t="s">
        <v>296</v>
      </c>
      <c r="L3229" t="s">
        <v>753</v>
      </c>
      <c r="M3229" t="s">
        <v>398</v>
      </c>
      <c r="N3229" t="s">
        <v>766</v>
      </c>
      <c r="O3229">
        <v>2</v>
      </c>
      <c r="P3229" t="s">
        <v>306</v>
      </c>
      <c r="Q3229" t="s">
        <v>7396</v>
      </c>
      <c r="R3229" s="164">
        <v>36039</v>
      </c>
      <c r="T3229" t="s">
        <v>7390</v>
      </c>
      <c r="V3229" t="s">
        <v>7391</v>
      </c>
      <c r="W3229" t="s">
        <v>7392</v>
      </c>
      <c r="X3229" t="s">
        <v>7389</v>
      </c>
      <c r="Y3229" t="s">
        <v>7391</v>
      </c>
      <c r="Z3229" t="s">
        <v>7406</v>
      </c>
      <c r="AC3229" t="s">
        <v>366</v>
      </c>
      <c r="AD3229" s="176">
        <v>1</v>
      </c>
    </row>
    <row r="3230" spans="1:30" x14ac:dyDescent="0.35">
      <c r="A3230" t="s">
        <v>584</v>
      </c>
      <c r="B3230">
        <v>1222</v>
      </c>
      <c r="C3230" t="s">
        <v>7389</v>
      </c>
      <c r="D3230">
        <v>53008</v>
      </c>
      <c r="E3230" t="s">
        <v>7389</v>
      </c>
      <c r="F3230" t="s">
        <v>3812</v>
      </c>
      <c r="H3230">
        <v>1</v>
      </c>
      <c r="I3230">
        <v>2</v>
      </c>
      <c r="K3230" t="s">
        <v>296</v>
      </c>
      <c r="L3230" t="s">
        <v>753</v>
      </c>
      <c r="M3230" t="s">
        <v>398</v>
      </c>
      <c r="N3230" t="s">
        <v>766</v>
      </c>
      <c r="O3230">
        <v>2</v>
      </c>
      <c r="P3230" t="s">
        <v>306</v>
      </c>
      <c r="Q3230" t="s">
        <v>6640</v>
      </c>
      <c r="R3230" s="164">
        <v>36039</v>
      </c>
      <c r="T3230" t="s">
        <v>7390</v>
      </c>
      <c r="V3230" t="s">
        <v>7391</v>
      </c>
      <c r="W3230" t="s">
        <v>7392</v>
      </c>
      <c r="X3230" t="s">
        <v>7389</v>
      </c>
      <c r="Y3230" t="s">
        <v>7391</v>
      </c>
      <c r="Z3230" t="s">
        <v>7407</v>
      </c>
      <c r="AC3230" t="s">
        <v>366</v>
      </c>
      <c r="AD3230" s="176">
        <v>1</v>
      </c>
    </row>
    <row r="3231" spans="1:30" x14ac:dyDescent="0.35">
      <c r="A3231" t="s">
        <v>375</v>
      </c>
      <c r="B3231">
        <v>1108</v>
      </c>
      <c r="C3231" t="s">
        <v>7391</v>
      </c>
      <c r="D3231">
        <v>53008</v>
      </c>
      <c r="E3231" t="s">
        <v>7389</v>
      </c>
      <c r="F3231" t="s">
        <v>3812</v>
      </c>
      <c r="H3231">
        <v>1</v>
      </c>
      <c r="I3231">
        <v>2</v>
      </c>
      <c r="K3231" t="s">
        <v>296</v>
      </c>
      <c r="L3231" t="s">
        <v>753</v>
      </c>
      <c r="M3231" t="s">
        <v>398</v>
      </c>
      <c r="N3231" t="s">
        <v>766</v>
      </c>
      <c r="O3231">
        <v>2</v>
      </c>
      <c r="P3231" t="s">
        <v>1</v>
      </c>
      <c r="Q3231" s="164">
        <v>35804</v>
      </c>
      <c r="R3231" s="164">
        <v>36039</v>
      </c>
      <c r="T3231" t="s">
        <v>7390</v>
      </c>
      <c r="V3231" t="s">
        <v>7391</v>
      </c>
      <c r="W3231" t="s">
        <v>7392</v>
      </c>
      <c r="X3231" t="s">
        <v>7389</v>
      </c>
      <c r="Y3231" t="s">
        <v>7391</v>
      </c>
      <c r="Z3231" t="s">
        <v>7408</v>
      </c>
      <c r="AA3231" t="s">
        <v>1</v>
      </c>
      <c r="AC3231" t="s">
        <v>366</v>
      </c>
      <c r="AD3231" s="176">
        <v>1</v>
      </c>
    </row>
    <row r="3232" spans="1:30" x14ac:dyDescent="0.35">
      <c r="A3232" t="s">
        <v>434</v>
      </c>
      <c r="B3232">
        <v>1075</v>
      </c>
      <c r="C3232" t="s">
        <v>7389</v>
      </c>
      <c r="D3232">
        <v>53008</v>
      </c>
      <c r="E3232" t="s">
        <v>7389</v>
      </c>
      <c r="F3232" t="s">
        <v>3812</v>
      </c>
      <c r="H3232">
        <v>1</v>
      </c>
      <c r="I3232">
        <v>2</v>
      </c>
      <c r="K3232" t="s">
        <v>296</v>
      </c>
      <c r="L3232" t="s">
        <v>753</v>
      </c>
      <c r="M3232" t="s">
        <v>398</v>
      </c>
      <c r="N3232" t="s">
        <v>766</v>
      </c>
      <c r="O3232">
        <v>2</v>
      </c>
      <c r="P3232" t="s">
        <v>306</v>
      </c>
      <c r="Q3232" t="s">
        <v>7403</v>
      </c>
      <c r="R3232" s="164">
        <v>36039</v>
      </c>
      <c r="T3232" t="s">
        <v>7390</v>
      </c>
      <c r="V3232" t="s">
        <v>7391</v>
      </c>
      <c r="W3232" t="s">
        <v>7392</v>
      </c>
      <c r="X3232" t="s">
        <v>7389</v>
      </c>
      <c r="Y3232" t="s">
        <v>7391</v>
      </c>
      <c r="Z3232" t="s">
        <v>7409</v>
      </c>
      <c r="AC3232" t="s">
        <v>366</v>
      </c>
      <c r="AD3232" s="176">
        <v>1</v>
      </c>
    </row>
    <row r="3233" spans="1:31" x14ac:dyDescent="0.35">
      <c r="A3233" t="s">
        <v>403</v>
      </c>
      <c r="B3233">
        <v>1082</v>
      </c>
      <c r="C3233" t="s">
        <v>7389</v>
      </c>
      <c r="D3233">
        <v>53008</v>
      </c>
      <c r="E3233" t="s">
        <v>7389</v>
      </c>
      <c r="F3233" t="s">
        <v>3812</v>
      </c>
      <c r="H3233">
        <v>1</v>
      </c>
      <c r="I3233">
        <v>2</v>
      </c>
      <c r="K3233" t="s">
        <v>296</v>
      </c>
      <c r="L3233" t="s">
        <v>753</v>
      </c>
      <c r="M3233" t="s">
        <v>398</v>
      </c>
      <c r="N3233" t="s">
        <v>766</v>
      </c>
      <c r="O3233">
        <v>2</v>
      </c>
      <c r="P3233" t="s">
        <v>306</v>
      </c>
      <c r="Q3233" t="s">
        <v>7403</v>
      </c>
      <c r="R3233" s="164">
        <v>36039</v>
      </c>
      <c r="T3233" t="s">
        <v>7390</v>
      </c>
      <c r="V3233" t="s">
        <v>7391</v>
      </c>
      <c r="W3233" t="s">
        <v>7392</v>
      </c>
      <c r="X3233" t="s">
        <v>7389</v>
      </c>
      <c r="Y3233" t="s">
        <v>7391</v>
      </c>
      <c r="Z3233" t="s">
        <v>7410</v>
      </c>
      <c r="AC3233" t="s">
        <v>366</v>
      </c>
      <c r="AD3233" s="176">
        <v>1</v>
      </c>
    </row>
    <row r="3234" spans="1:31" x14ac:dyDescent="0.35">
      <c r="A3234" t="s">
        <v>447</v>
      </c>
      <c r="B3234">
        <v>1138</v>
      </c>
      <c r="C3234" t="s">
        <v>7389</v>
      </c>
      <c r="D3234">
        <v>53008</v>
      </c>
      <c r="E3234" t="s">
        <v>7389</v>
      </c>
      <c r="F3234" t="s">
        <v>3812</v>
      </c>
      <c r="H3234">
        <v>1</v>
      </c>
      <c r="I3234">
        <v>2</v>
      </c>
      <c r="K3234" t="s">
        <v>296</v>
      </c>
      <c r="L3234" t="s">
        <v>753</v>
      </c>
      <c r="M3234" t="s">
        <v>398</v>
      </c>
      <c r="N3234" t="s">
        <v>766</v>
      </c>
      <c r="O3234">
        <v>2</v>
      </c>
      <c r="P3234" t="s">
        <v>306</v>
      </c>
      <c r="Q3234" t="s">
        <v>7403</v>
      </c>
      <c r="R3234" s="164">
        <v>36039</v>
      </c>
      <c r="T3234" t="s">
        <v>7390</v>
      </c>
      <c r="V3234" t="s">
        <v>7391</v>
      </c>
      <c r="W3234" t="s">
        <v>7392</v>
      </c>
      <c r="X3234" t="s">
        <v>7389</v>
      </c>
      <c r="Y3234" t="s">
        <v>7391</v>
      </c>
      <c r="Z3234" t="s">
        <v>7411</v>
      </c>
      <c r="AC3234" t="s">
        <v>366</v>
      </c>
      <c r="AD3234" s="176">
        <v>1</v>
      </c>
    </row>
    <row r="3235" spans="1:31" x14ac:dyDescent="0.35">
      <c r="A3235" t="s">
        <v>494</v>
      </c>
      <c r="B3235">
        <v>1151</v>
      </c>
      <c r="C3235" t="s">
        <v>7389</v>
      </c>
      <c r="D3235">
        <v>53008</v>
      </c>
      <c r="E3235" t="s">
        <v>7389</v>
      </c>
      <c r="F3235" t="s">
        <v>3812</v>
      </c>
      <c r="H3235">
        <v>1</v>
      </c>
      <c r="I3235">
        <v>2</v>
      </c>
      <c r="K3235" t="s">
        <v>296</v>
      </c>
      <c r="L3235" t="s">
        <v>410</v>
      </c>
      <c r="M3235" t="s">
        <v>398</v>
      </c>
      <c r="N3235" t="s">
        <v>766</v>
      </c>
      <c r="O3235">
        <v>2</v>
      </c>
      <c r="P3235" t="s">
        <v>306</v>
      </c>
      <c r="Q3235" t="s">
        <v>7403</v>
      </c>
      <c r="R3235" s="164">
        <v>36039</v>
      </c>
      <c r="T3235" t="s">
        <v>7390</v>
      </c>
      <c r="V3235" t="s">
        <v>7391</v>
      </c>
      <c r="W3235" t="s">
        <v>7392</v>
      </c>
      <c r="X3235" t="s">
        <v>7389</v>
      </c>
      <c r="Y3235" t="s">
        <v>7391</v>
      </c>
      <c r="Z3235" t="s">
        <v>7412</v>
      </c>
      <c r="AC3235" t="s">
        <v>366</v>
      </c>
      <c r="AD3235" s="176">
        <v>1</v>
      </c>
    </row>
    <row r="3236" spans="1:31" x14ac:dyDescent="0.35">
      <c r="A3236" t="s">
        <v>414</v>
      </c>
      <c r="B3236">
        <v>1176</v>
      </c>
      <c r="C3236" t="s">
        <v>7389</v>
      </c>
      <c r="D3236">
        <v>53008</v>
      </c>
      <c r="E3236" t="s">
        <v>7389</v>
      </c>
      <c r="F3236" t="s">
        <v>3812</v>
      </c>
      <c r="H3236">
        <v>1</v>
      </c>
      <c r="I3236">
        <v>2</v>
      </c>
      <c r="K3236" t="s">
        <v>296</v>
      </c>
      <c r="L3236" t="s">
        <v>753</v>
      </c>
      <c r="M3236" t="s">
        <v>398</v>
      </c>
      <c r="N3236" t="s">
        <v>766</v>
      </c>
      <c r="O3236">
        <v>2</v>
      </c>
      <c r="P3236" t="s">
        <v>306</v>
      </c>
      <c r="Q3236" t="s">
        <v>7403</v>
      </c>
      <c r="R3236" s="164">
        <v>36039</v>
      </c>
      <c r="T3236" t="s">
        <v>7390</v>
      </c>
      <c r="V3236" t="s">
        <v>7391</v>
      </c>
      <c r="W3236" t="s">
        <v>7392</v>
      </c>
      <c r="X3236" t="s">
        <v>7389</v>
      </c>
      <c r="Y3236" t="s">
        <v>7391</v>
      </c>
      <c r="Z3236" t="s">
        <v>7413</v>
      </c>
      <c r="AC3236" t="s">
        <v>366</v>
      </c>
      <c r="AD3236" s="176">
        <v>1</v>
      </c>
    </row>
    <row r="3237" spans="1:31" x14ac:dyDescent="0.35">
      <c r="A3237" t="s">
        <v>419</v>
      </c>
      <c r="B3237">
        <v>1135</v>
      </c>
      <c r="C3237" t="s">
        <v>7389</v>
      </c>
      <c r="D3237">
        <v>53008</v>
      </c>
      <c r="E3237" t="s">
        <v>7389</v>
      </c>
      <c r="F3237" t="s">
        <v>3812</v>
      </c>
      <c r="H3237">
        <v>1</v>
      </c>
      <c r="I3237">
        <v>2</v>
      </c>
      <c r="K3237" t="s">
        <v>296</v>
      </c>
      <c r="L3237" t="s">
        <v>753</v>
      </c>
      <c r="M3237" t="s">
        <v>398</v>
      </c>
      <c r="N3237" t="s">
        <v>766</v>
      </c>
      <c r="O3237">
        <v>2</v>
      </c>
      <c r="P3237" t="s">
        <v>306</v>
      </c>
      <c r="Q3237" t="s">
        <v>7403</v>
      </c>
      <c r="R3237" s="164">
        <v>36039</v>
      </c>
      <c r="T3237" t="s">
        <v>7390</v>
      </c>
      <c r="V3237" t="s">
        <v>7391</v>
      </c>
      <c r="W3237" t="s">
        <v>7392</v>
      </c>
      <c r="X3237" t="s">
        <v>7389</v>
      </c>
      <c r="Y3237" t="s">
        <v>7391</v>
      </c>
      <c r="Z3237" t="s">
        <v>7414</v>
      </c>
      <c r="AC3237" t="s">
        <v>366</v>
      </c>
      <c r="AD3237" s="176">
        <v>1</v>
      </c>
    </row>
    <row r="3238" spans="1:31" x14ac:dyDescent="0.35">
      <c r="A3238" t="s">
        <v>314</v>
      </c>
      <c r="B3238">
        <v>1194</v>
      </c>
      <c r="C3238" t="s">
        <v>7389</v>
      </c>
      <c r="D3238">
        <v>53008</v>
      </c>
      <c r="E3238" t="s">
        <v>7389</v>
      </c>
      <c r="F3238" t="s">
        <v>3812</v>
      </c>
      <c r="H3238">
        <v>1</v>
      </c>
      <c r="I3238">
        <v>2</v>
      </c>
      <c r="K3238" t="s">
        <v>296</v>
      </c>
      <c r="L3238" t="s">
        <v>753</v>
      </c>
      <c r="M3238" t="s">
        <v>398</v>
      </c>
      <c r="N3238" t="s">
        <v>766</v>
      </c>
      <c r="O3238">
        <v>2</v>
      </c>
      <c r="P3238" t="s">
        <v>306</v>
      </c>
      <c r="Q3238" t="s">
        <v>7415</v>
      </c>
      <c r="R3238" s="164">
        <v>36039</v>
      </c>
      <c r="T3238" t="s">
        <v>7390</v>
      </c>
      <c r="V3238" t="s">
        <v>7391</v>
      </c>
      <c r="W3238" t="s">
        <v>7392</v>
      </c>
      <c r="X3238" t="s">
        <v>7389</v>
      </c>
      <c r="Y3238" t="s">
        <v>7391</v>
      </c>
      <c r="Z3238" t="s">
        <v>7416</v>
      </c>
      <c r="AC3238" t="s">
        <v>366</v>
      </c>
      <c r="AD3238" s="176">
        <v>1</v>
      </c>
    </row>
    <row r="3239" spans="1:31" x14ac:dyDescent="0.35">
      <c r="A3239" t="s">
        <v>711</v>
      </c>
      <c r="B3239">
        <v>1176</v>
      </c>
      <c r="C3239" t="s">
        <v>7389</v>
      </c>
      <c r="D3239">
        <v>53008</v>
      </c>
      <c r="E3239" t="s">
        <v>7389</v>
      </c>
      <c r="F3239" t="s">
        <v>3812</v>
      </c>
      <c r="H3239">
        <v>1</v>
      </c>
      <c r="I3239">
        <v>2</v>
      </c>
      <c r="K3239" t="s">
        <v>296</v>
      </c>
      <c r="L3239" t="s">
        <v>753</v>
      </c>
      <c r="M3239" t="s">
        <v>398</v>
      </c>
      <c r="N3239" t="s">
        <v>766</v>
      </c>
      <c r="O3239">
        <v>2</v>
      </c>
      <c r="P3239" t="s">
        <v>306</v>
      </c>
      <c r="Q3239" t="s">
        <v>6640</v>
      </c>
      <c r="R3239" s="164">
        <v>36039</v>
      </c>
      <c r="T3239" t="s">
        <v>7390</v>
      </c>
      <c r="V3239" t="s">
        <v>7391</v>
      </c>
      <c r="W3239" t="s">
        <v>7392</v>
      </c>
      <c r="X3239" t="s">
        <v>7389</v>
      </c>
      <c r="Y3239" t="s">
        <v>7391</v>
      </c>
      <c r="Z3239" t="s">
        <v>7417</v>
      </c>
      <c r="AC3239" t="s">
        <v>366</v>
      </c>
      <c r="AD3239" s="176">
        <v>1</v>
      </c>
    </row>
    <row r="3240" spans="1:31" x14ac:dyDescent="0.35">
      <c r="A3240" t="s">
        <v>499</v>
      </c>
      <c r="B3240">
        <v>1157</v>
      </c>
      <c r="C3240" t="s">
        <v>7389</v>
      </c>
      <c r="D3240">
        <v>53008</v>
      </c>
      <c r="E3240" t="s">
        <v>7389</v>
      </c>
      <c r="F3240" t="s">
        <v>3812</v>
      </c>
      <c r="H3240">
        <v>1</v>
      </c>
      <c r="I3240">
        <v>2</v>
      </c>
      <c r="K3240" t="s">
        <v>296</v>
      </c>
      <c r="L3240" t="s">
        <v>753</v>
      </c>
      <c r="M3240" t="s">
        <v>398</v>
      </c>
      <c r="N3240" t="s">
        <v>766</v>
      </c>
      <c r="O3240">
        <v>2</v>
      </c>
      <c r="P3240" t="s">
        <v>306</v>
      </c>
      <c r="Q3240" t="s">
        <v>6640</v>
      </c>
      <c r="R3240" s="164">
        <v>36039</v>
      </c>
      <c r="T3240" t="s">
        <v>7390</v>
      </c>
      <c r="V3240" t="s">
        <v>7391</v>
      </c>
      <c r="W3240" t="s">
        <v>7392</v>
      </c>
      <c r="X3240" t="s">
        <v>7389</v>
      </c>
      <c r="Y3240" t="s">
        <v>7391</v>
      </c>
      <c r="Z3240" t="s">
        <v>7418</v>
      </c>
      <c r="AC3240" t="s">
        <v>366</v>
      </c>
      <c r="AD3240" s="176">
        <v>1</v>
      </c>
    </row>
    <row r="3241" spans="1:31" x14ac:dyDescent="0.35">
      <c r="A3241" t="s">
        <v>566</v>
      </c>
      <c r="B3241">
        <v>1162</v>
      </c>
      <c r="C3241" t="s">
        <v>7389</v>
      </c>
      <c r="D3241">
        <v>53008</v>
      </c>
      <c r="E3241" t="s">
        <v>7389</v>
      </c>
      <c r="F3241" t="s">
        <v>3812</v>
      </c>
      <c r="H3241">
        <v>1</v>
      </c>
      <c r="I3241">
        <v>2</v>
      </c>
      <c r="K3241" t="s">
        <v>296</v>
      </c>
      <c r="L3241" t="s">
        <v>753</v>
      </c>
      <c r="M3241" t="s">
        <v>398</v>
      </c>
      <c r="N3241" t="s">
        <v>766</v>
      </c>
      <c r="O3241">
        <v>2</v>
      </c>
      <c r="P3241" t="s">
        <v>306</v>
      </c>
      <c r="Q3241" t="s">
        <v>7415</v>
      </c>
      <c r="R3241" s="164">
        <v>36039</v>
      </c>
      <c r="T3241" t="s">
        <v>7390</v>
      </c>
      <c r="V3241" t="s">
        <v>7391</v>
      </c>
      <c r="W3241" t="s">
        <v>7392</v>
      </c>
      <c r="X3241" t="s">
        <v>7389</v>
      </c>
      <c r="Y3241" t="s">
        <v>7391</v>
      </c>
      <c r="Z3241" t="s">
        <v>7419</v>
      </c>
      <c r="AC3241" t="s">
        <v>366</v>
      </c>
      <c r="AD3241" s="176">
        <v>1</v>
      </c>
    </row>
    <row r="3242" spans="1:31" x14ac:dyDescent="0.35">
      <c r="A3242" t="s">
        <v>438</v>
      </c>
      <c r="B3242">
        <v>1149</v>
      </c>
      <c r="C3242" t="s">
        <v>7389</v>
      </c>
      <c r="D3242">
        <v>53008</v>
      </c>
      <c r="E3242" t="s">
        <v>7389</v>
      </c>
      <c r="F3242" t="s">
        <v>3812</v>
      </c>
      <c r="H3242">
        <v>1</v>
      </c>
      <c r="I3242">
        <v>2</v>
      </c>
      <c r="K3242" t="s">
        <v>296</v>
      </c>
      <c r="L3242" t="s">
        <v>753</v>
      </c>
      <c r="M3242" t="s">
        <v>398</v>
      </c>
      <c r="N3242" t="s">
        <v>766</v>
      </c>
      <c r="O3242">
        <v>2</v>
      </c>
      <c r="P3242" t="s">
        <v>306</v>
      </c>
      <c r="Q3242" t="s">
        <v>3536</v>
      </c>
      <c r="R3242" s="164">
        <v>36039</v>
      </c>
      <c r="T3242" t="s">
        <v>7390</v>
      </c>
      <c r="V3242" t="s">
        <v>7391</v>
      </c>
      <c r="W3242" t="s">
        <v>7392</v>
      </c>
      <c r="X3242" t="s">
        <v>7389</v>
      </c>
      <c r="Y3242" t="s">
        <v>7391</v>
      </c>
      <c r="Z3242" t="s">
        <v>7420</v>
      </c>
      <c r="AC3242" t="s">
        <v>366</v>
      </c>
      <c r="AD3242" s="176">
        <v>1</v>
      </c>
    </row>
    <row r="3243" spans="1:31" x14ac:dyDescent="0.35">
      <c r="A3243" t="s">
        <v>309</v>
      </c>
      <c r="B3243">
        <v>1206</v>
      </c>
      <c r="C3243" t="s">
        <v>7421</v>
      </c>
      <c r="D3243">
        <v>53011</v>
      </c>
      <c r="E3243" t="s">
        <v>7421</v>
      </c>
      <c r="F3243" t="s">
        <v>3812</v>
      </c>
      <c r="H3243">
        <v>1.9</v>
      </c>
      <c r="I3243">
        <v>1.8</v>
      </c>
      <c r="K3243" t="s">
        <v>296</v>
      </c>
      <c r="L3243" t="s">
        <v>753</v>
      </c>
      <c r="M3243" t="s">
        <v>398</v>
      </c>
      <c r="N3243" t="s">
        <v>1792</v>
      </c>
      <c r="O3243">
        <v>2</v>
      </c>
      <c r="P3243" t="s">
        <v>306</v>
      </c>
      <c r="Q3243" s="164">
        <v>41214</v>
      </c>
      <c r="R3243" s="164">
        <v>41153</v>
      </c>
      <c r="T3243" t="s">
        <v>2671</v>
      </c>
      <c r="V3243" t="s">
        <v>7422</v>
      </c>
      <c r="W3243" t="s">
        <v>7325</v>
      </c>
      <c r="X3243" t="s">
        <v>7323</v>
      </c>
      <c r="Y3243" t="s">
        <v>7324</v>
      </c>
      <c r="Z3243" t="s">
        <v>7423</v>
      </c>
      <c r="AC3243" t="s">
        <v>341</v>
      </c>
      <c r="AD3243" s="176">
        <v>1.2</v>
      </c>
    </row>
    <row r="3244" spans="1:31" x14ac:dyDescent="0.35">
      <c r="A3244" t="s">
        <v>584</v>
      </c>
      <c r="B3244">
        <v>1362</v>
      </c>
      <c r="C3244" t="s">
        <v>7328</v>
      </c>
      <c r="D3244">
        <v>53011</v>
      </c>
      <c r="E3244" t="s">
        <v>7421</v>
      </c>
      <c r="F3244" t="s">
        <v>3812</v>
      </c>
      <c r="G3244" s="163">
        <v>2916</v>
      </c>
      <c r="H3244">
        <v>1.9</v>
      </c>
      <c r="I3244">
        <v>1.8</v>
      </c>
      <c r="J3244" t="s">
        <v>1</v>
      </c>
      <c r="K3244" t="s">
        <v>296</v>
      </c>
      <c r="L3244" t="s">
        <v>753</v>
      </c>
      <c r="M3244" t="s">
        <v>398</v>
      </c>
      <c r="N3244" t="s">
        <v>1792</v>
      </c>
      <c r="O3244">
        <v>2</v>
      </c>
      <c r="P3244" t="s">
        <v>306</v>
      </c>
      <c r="Q3244" s="164">
        <v>42711</v>
      </c>
      <c r="R3244" s="164">
        <v>42979</v>
      </c>
      <c r="T3244" t="s">
        <v>2671</v>
      </c>
      <c r="V3244" t="s">
        <v>7422</v>
      </c>
      <c r="W3244" t="s">
        <v>7325</v>
      </c>
      <c r="X3244" t="s">
        <v>7323</v>
      </c>
      <c r="Y3244" t="s">
        <v>7324</v>
      </c>
      <c r="Z3244" t="s">
        <v>7424</v>
      </c>
      <c r="AA3244" t="s">
        <v>1</v>
      </c>
      <c r="AB3244" s="164">
        <v>42604</v>
      </c>
      <c r="AC3244" t="s">
        <v>341</v>
      </c>
      <c r="AD3244" s="176">
        <v>1.2</v>
      </c>
    </row>
    <row r="3245" spans="1:31" x14ac:dyDescent="0.35">
      <c r="A3245" t="s">
        <v>432</v>
      </c>
      <c r="B3245">
        <v>1267</v>
      </c>
      <c r="C3245" t="s">
        <v>7425</v>
      </c>
      <c r="D3245">
        <v>53015</v>
      </c>
      <c r="E3245" t="s">
        <v>7425</v>
      </c>
      <c r="F3245" t="s">
        <v>3812</v>
      </c>
      <c r="H3245" s="174">
        <f>AD3245</f>
        <v>1</v>
      </c>
      <c r="I3245">
        <v>2.1</v>
      </c>
      <c r="K3245" t="s">
        <v>404</v>
      </c>
      <c r="L3245" t="s">
        <v>753</v>
      </c>
      <c r="M3245" t="s">
        <v>398</v>
      </c>
      <c r="N3245" t="s">
        <v>766</v>
      </c>
      <c r="O3245">
        <v>2</v>
      </c>
      <c r="P3245" t="s">
        <v>306</v>
      </c>
      <c r="Q3245" t="s">
        <v>3457</v>
      </c>
      <c r="R3245" s="164">
        <v>40422</v>
      </c>
      <c r="S3245" s="164">
        <v>42979</v>
      </c>
      <c r="T3245" t="s">
        <v>2682</v>
      </c>
      <c r="V3245" t="s">
        <v>7426</v>
      </c>
      <c r="W3245" t="s">
        <v>7427</v>
      </c>
      <c r="X3245" t="s">
        <v>7425</v>
      </c>
      <c r="Y3245" t="s">
        <v>7426</v>
      </c>
      <c r="Z3245" t="s">
        <v>7428</v>
      </c>
      <c r="AC3245" t="s">
        <v>366</v>
      </c>
      <c r="AD3245" s="176">
        <v>1</v>
      </c>
      <c r="AE3245" s="177" t="s">
        <v>16954</v>
      </c>
    </row>
    <row r="3246" spans="1:31" x14ac:dyDescent="0.35">
      <c r="A3246" t="s">
        <v>711</v>
      </c>
      <c r="B3246">
        <v>1165</v>
      </c>
      <c r="C3246" t="s">
        <v>7429</v>
      </c>
      <c r="D3246">
        <v>53016</v>
      </c>
      <c r="E3246" t="s">
        <v>7429</v>
      </c>
      <c r="F3246" t="s">
        <v>3812</v>
      </c>
      <c r="H3246">
        <v>1.1000000000000001</v>
      </c>
      <c r="I3246">
        <v>1.7</v>
      </c>
      <c r="K3246" t="s">
        <v>296</v>
      </c>
      <c r="L3246" t="s">
        <v>753</v>
      </c>
      <c r="M3246" t="s">
        <v>398</v>
      </c>
      <c r="N3246" t="s">
        <v>766</v>
      </c>
      <c r="O3246">
        <v>2</v>
      </c>
      <c r="P3246" t="s">
        <v>306</v>
      </c>
      <c r="Q3246" s="164">
        <v>34708</v>
      </c>
      <c r="R3246" s="164">
        <v>34943</v>
      </c>
      <c r="T3246" t="s">
        <v>7430</v>
      </c>
      <c r="V3246" t="s">
        <v>7431</v>
      </c>
      <c r="W3246" t="s">
        <v>7432</v>
      </c>
      <c r="X3246" t="s">
        <v>7429</v>
      </c>
      <c r="Y3246" t="s">
        <v>7431</v>
      </c>
      <c r="Z3246" t="s">
        <v>7433</v>
      </c>
      <c r="AC3246" t="s">
        <v>366</v>
      </c>
      <c r="AD3246" s="176">
        <v>1.1000000000000001</v>
      </c>
    </row>
    <row r="3247" spans="1:31" x14ac:dyDescent="0.35">
      <c r="A3247" t="s">
        <v>454</v>
      </c>
      <c r="B3247">
        <v>1462</v>
      </c>
      <c r="C3247" t="s">
        <v>7434</v>
      </c>
      <c r="D3247">
        <v>53104</v>
      </c>
      <c r="E3247" t="s">
        <v>7435</v>
      </c>
      <c r="F3247" t="s">
        <v>3812</v>
      </c>
      <c r="G3247" s="163">
        <v>2936.98</v>
      </c>
      <c r="H3247">
        <v>2.6</v>
      </c>
      <c r="I3247">
        <v>1.7</v>
      </c>
      <c r="J3247" t="s">
        <v>1</v>
      </c>
      <c r="K3247" t="s">
        <v>296</v>
      </c>
      <c r="L3247" t="s">
        <v>753</v>
      </c>
      <c r="M3247" t="s">
        <v>398</v>
      </c>
      <c r="N3247" t="s">
        <v>1038</v>
      </c>
      <c r="O3247">
        <v>2</v>
      </c>
      <c r="P3247" t="s">
        <v>306</v>
      </c>
      <c r="Q3247" t="s">
        <v>7436</v>
      </c>
      <c r="R3247" s="164">
        <v>42979</v>
      </c>
      <c r="T3247" t="s">
        <v>7437</v>
      </c>
      <c r="V3247" t="s">
        <v>7438</v>
      </c>
      <c r="W3247" t="s">
        <v>7439</v>
      </c>
      <c r="X3247" t="s">
        <v>7435</v>
      </c>
      <c r="Y3247" t="s">
        <v>7438</v>
      </c>
      <c r="Z3247" t="s">
        <v>7440</v>
      </c>
      <c r="AA3247" t="s">
        <v>1</v>
      </c>
      <c r="AB3247" s="164">
        <v>42555</v>
      </c>
      <c r="AC3247" t="s">
        <v>308</v>
      </c>
      <c r="AD3247" s="176">
        <v>1.3</v>
      </c>
    </row>
    <row r="3248" spans="1:31" x14ac:dyDescent="0.35">
      <c r="A3248" t="s">
        <v>408</v>
      </c>
      <c r="B3248">
        <v>1280</v>
      </c>
      <c r="C3248" t="s">
        <v>7434</v>
      </c>
      <c r="D3248">
        <v>53104</v>
      </c>
      <c r="E3248" t="s">
        <v>7435</v>
      </c>
      <c r="F3248" t="s">
        <v>3812</v>
      </c>
      <c r="H3248">
        <v>2.6</v>
      </c>
      <c r="I3248">
        <v>1.7</v>
      </c>
      <c r="K3248" t="s">
        <v>296</v>
      </c>
      <c r="L3248" t="s">
        <v>753</v>
      </c>
      <c r="M3248" t="s">
        <v>398</v>
      </c>
      <c r="N3248" t="s">
        <v>1038</v>
      </c>
      <c r="O3248">
        <v>2</v>
      </c>
      <c r="P3248" t="s">
        <v>306</v>
      </c>
      <c r="Q3248" s="164">
        <v>41310</v>
      </c>
      <c r="R3248" s="164">
        <v>41518</v>
      </c>
      <c r="T3248" t="s">
        <v>7437</v>
      </c>
      <c r="V3248" t="s">
        <v>7438</v>
      </c>
      <c r="W3248" t="s">
        <v>7439</v>
      </c>
      <c r="X3248" t="s">
        <v>7435</v>
      </c>
      <c r="Y3248" t="s">
        <v>7438</v>
      </c>
      <c r="Z3248" t="s">
        <v>7441</v>
      </c>
      <c r="AC3248" t="s">
        <v>308</v>
      </c>
      <c r="AD3248" s="176">
        <v>1.3</v>
      </c>
    </row>
    <row r="3249" spans="1:31" x14ac:dyDescent="0.35">
      <c r="A3249" t="s">
        <v>324</v>
      </c>
      <c r="B3249">
        <v>1342</v>
      </c>
      <c r="C3249" t="s">
        <v>7434</v>
      </c>
      <c r="D3249">
        <v>53104</v>
      </c>
      <c r="E3249" t="s">
        <v>7435</v>
      </c>
      <c r="F3249" t="s">
        <v>3812</v>
      </c>
      <c r="G3249" s="163">
        <v>2696</v>
      </c>
      <c r="H3249">
        <v>2.6</v>
      </c>
      <c r="I3249">
        <v>1.7</v>
      </c>
      <c r="J3249" t="s">
        <v>1</v>
      </c>
      <c r="K3249" t="s">
        <v>296</v>
      </c>
      <c r="L3249" t="s">
        <v>753</v>
      </c>
      <c r="M3249" t="s">
        <v>398</v>
      </c>
      <c r="N3249" t="s">
        <v>1038</v>
      </c>
      <c r="O3249">
        <v>2</v>
      </c>
      <c r="P3249" t="s">
        <v>306</v>
      </c>
      <c r="Q3249" t="s">
        <v>7442</v>
      </c>
      <c r="R3249" s="164">
        <v>43709</v>
      </c>
      <c r="T3249" t="s">
        <v>7437</v>
      </c>
      <c r="V3249" t="s">
        <v>7438</v>
      </c>
      <c r="W3249" t="s">
        <v>7439</v>
      </c>
      <c r="X3249" t="s">
        <v>7435</v>
      </c>
      <c r="Y3249" t="s">
        <v>7438</v>
      </c>
      <c r="Z3249" t="s">
        <v>7443</v>
      </c>
      <c r="AA3249" t="s">
        <v>295</v>
      </c>
      <c r="AB3249" s="164">
        <v>43588</v>
      </c>
      <c r="AC3249" t="s">
        <v>308</v>
      </c>
      <c r="AD3249" s="176">
        <v>1.3</v>
      </c>
    </row>
    <row r="3250" spans="1:31" x14ac:dyDescent="0.35">
      <c r="A3250" t="s">
        <v>476</v>
      </c>
      <c r="B3250">
        <v>1304</v>
      </c>
      <c r="C3250" t="s">
        <v>7434</v>
      </c>
      <c r="D3250">
        <v>53104</v>
      </c>
      <c r="E3250" t="s">
        <v>7435</v>
      </c>
      <c r="F3250" t="s">
        <v>3812</v>
      </c>
      <c r="H3250">
        <v>2.6</v>
      </c>
      <c r="I3250">
        <v>1.7</v>
      </c>
      <c r="K3250" t="s">
        <v>296</v>
      </c>
      <c r="L3250" t="s">
        <v>753</v>
      </c>
      <c r="M3250" t="s">
        <v>398</v>
      </c>
      <c r="N3250" t="s">
        <v>1038</v>
      </c>
      <c r="O3250">
        <v>2</v>
      </c>
      <c r="P3250" t="s">
        <v>306</v>
      </c>
      <c r="Q3250" t="s">
        <v>616</v>
      </c>
      <c r="R3250" s="164">
        <v>41883</v>
      </c>
      <c r="T3250" t="s">
        <v>7437</v>
      </c>
      <c r="V3250" t="s">
        <v>7438</v>
      </c>
      <c r="W3250" t="s">
        <v>7439</v>
      </c>
      <c r="X3250" t="s">
        <v>7435</v>
      </c>
      <c r="Y3250" t="s">
        <v>7438</v>
      </c>
      <c r="Z3250" t="s">
        <v>7444</v>
      </c>
      <c r="AA3250" t="s">
        <v>295</v>
      </c>
      <c r="AC3250" t="s">
        <v>308</v>
      </c>
      <c r="AD3250" s="176">
        <v>1.3</v>
      </c>
    </row>
    <row r="3251" spans="1:31" x14ac:dyDescent="0.35">
      <c r="A3251" t="s">
        <v>432</v>
      </c>
      <c r="B3251">
        <v>1246</v>
      </c>
      <c r="C3251" t="s">
        <v>7435</v>
      </c>
      <c r="D3251">
        <v>53104</v>
      </c>
      <c r="E3251" t="s">
        <v>7435</v>
      </c>
      <c r="F3251" t="s">
        <v>3812</v>
      </c>
      <c r="H3251">
        <v>2.6</v>
      </c>
      <c r="I3251">
        <v>1.7</v>
      </c>
      <c r="K3251" t="s">
        <v>296</v>
      </c>
      <c r="L3251" t="s">
        <v>753</v>
      </c>
      <c r="M3251" t="s">
        <v>398</v>
      </c>
      <c r="N3251" t="s">
        <v>1038</v>
      </c>
      <c r="O3251">
        <v>2</v>
      </c>
      <c r="P3251" t="s">
        <v>306</v>
      </c>
      <c r="Q3251" t="s">
        <v>935</v>
      </c>
      <c r="R3251" s="164">
        <v>39326</v>
      </c>
      <c r="T3251" t="s">
        <v>7437</v>
      </c>
      <c r="V3251" t="s">
        <v>7438</v>
      </c>
      <c r="W3251" t="s">
        <v>7439</v>
      </c>
      <c r="X3251" t="s">
        <v>7435</v>
      </c>
      <c r="Y3251" t="s">
        <v>7438</v>
      </c>
      <c r="Z3251" t="s">
        <v>7445</v>
      </c>
      <c r="AC3251" t="s">
        <v>308</v>
      </c>
      <c r="AD3251" s="176">
        <v>1.3</v>
      </c>
    </row>
    <row r="3252" spans="1:31" x14ac:dyDescent="0.35">
      <c r="A3252" t="s">
        <v>584</v>
      </c>
      <c r="B3252">
        <v>1338</v>
      </c>
      <c r="C3252" t="s">
        <v>7446</v>
      </c>
      <c r="D3252">
        <v>53104</v>
      </c>
      <c r="E3252" t="s">
        <v>7435</v>
      </c>
      <c r="F3252" t="s">
        <v>3812</v>
      </c>
      <c r="H3252">
        <v>2.6</v>
      </c>
      <c r="I3252">
        <v>1.7</v>
      </c>
      <c r="K3252" t="s">
        <v>296</v>
      </c>
      <c r="L3252" t="s">
        <v>753</v>
      </c>
      <c r="M3252" t="s">
        <v>398</v>
      </c>
      <c r="N3252" t="s">
        <v>1038</v>
      </c>
      <c r="O3252">
        <v>2</v>
      </c>
      <c r="P3252" t="s">
        <v>306</v>
      </c>
      <c r="Q3252" s="164">
        <v>41310</v>
      </c>
      <c r="R3252" s="164">
        <v>41518</v>
      </c>
      <c r="T3252" t="s">
        <v>7437</v>
      </c>
      <c r="V3252" t="s">
        <v>7438</v>
      </c>
      <c r="W3252" t="s">
        <v>7439</v>
      </c>
      <c r="X3252" t="s">
        <v>7435</v>
      </c>
      <c r="Y3252" t="s">
        <v>7438</v>
      </c>
      <c r="Z3252" t="s">
        <v>7447</v>
      </c>
      <c r="AC3252" t="s">
        <v>308</v>
      </c>
      <c r="AD3252" s="176">
        <v>1.3</v>
      </c>
    </row>
    <row r="3253" spans="1:31" x14ac:dyDescent="0.35">
      <c r="A3253" t="s">
        <v>494</v>
      </c>
      <c r="B3253">
        <v>1248</v>
      </c>
      <c r="C3253" t="s">
        <v>7434</v>
      </c>
      <c r="D3253">
        <v>53104</v>
      </c>
      <c r="E3253" t="s">
        <v>7435</v>
      </c>
      <c r="F3253" t="s">
        <v>3812</v>
      </c>
      <c r="G3253" s="163">
        <v>2714.98</v>
      </c>
      <c r="H3253">
        <v>2.6</v>
      </c>
      <c r="I3253">
        <v>1.7</v>
      </c>
      <c r="J3253" t="s">
        <v>1</v>
      </c>
      <c r="K3253" t="s">
        <v>296</v>
      </c>
      <c r="L3253" t="s">
        <v>753</v>
      </c>
      <c r="M3253" t="s">
        <v>398</v>
      </c>
      <c r="N3253" t="s">
        <v>1038</v>
      </c>
      <c r="O3253">
        <v>2</v>
      </c>
      <c r="P3253" t="s">
        <v>306</v>
      </c>
      <c r="Q3253" t="s">
        <v>3942</v>
      </c>
      <c r="R3253" s="164">
        <v>45536</v>
      </c>
      <c r="T3253" t="s">
        <v>7437</v>
      </c>
      <c r="V3253" t="s">
        <v>7438</v>
      </c>
      <c r="W3253" t="s">
        <v>7439</v>
      </c>
      <c r="X3253" t="s">
        <v>7435</v>
      </c>
      <c r="Y3253" t="s">
        <v>7438</v>
      </c>
      <c r="Z3253" t="s">
        <v>7448</v>
      </c>
      <c r="AA3253" t="s">
        <v>1</v>
      </c>
      <c r="AB3253" s="164">
        <v>45148</v>
      </c>
      <c r="AC3253" t="s">
        <v>308</v>
      </c>
      <c r="AD3253" s="176">
        <v>1.3</v>
      </c>
    </row>
    <row r="3254" spans="1:31" x14ac:dyDescent="0.35">
      <c r="A3254" t="s">
        <v>438</v>
      </c>
      <c r="B3254">
        <v>1237</v>
      </c>
      <c r="C3254" t="s">
        <v>7434</v>
      </c>
      <c r="D3254">
        <v>53104</v>
      </c>
      <c r="E3254" t="s">
        <v>7435</v>
      </c>
      <c r="F3254" t="s">
        <v>3812</v>
      </c>
      <c r="H3254">
        <v>2.6</v>
      </c>
      <c r="I3254">
        <v>1.7</v>
      </c>
      <c r="K3254" t="s">
        <v>0</v>
      </c>
      <c r="L3254" t="s">
        <v>753</v>
      </c>
      <c r="M3254" t="s">
        <v>398</v>
      </c>
      <c r="N3254" t="s">
        <v>1038</v>
      </c>
      <c r="O3254">
        <v>2</v>
      </c>
      <c r="P3254" t="s">
        <v>306</v>
      </c>
      <c r="Q3254" t="s">
        <v>5274</v>
      </c>
      <c r="R3254" s="164">
        <v>41883</v>
      </c>
      <c r="T3254" t="s">
        <v>7437</v>
      </c>
      <c r="V3254" t="s">
        <v>7438</v>
      </c>
      <c r="W3254" t="s">
        <v>7439</v>
      </c>
      <c r="X3254" t="s">
        <v>7435</v>
      </c>
      <c r="Y3254" t="s">
        <v>7438</v>
      </c>
      <c r="Z3254" t="s">
        <v>7449</v>
      </c>
      <c r="AC3254" t="s">
        <v>308</v>
      </c>
      <c r="AD3254" s="176">
        <v>1.3</v>
      </c>
    </row>
    <row r="3255" spans="1:31" x14ac:dyDescent="0.35">
      <c r="A3255" t="s">
        <v>584</v>
      </c>
      <c r="B3255">
        <v>1171</v>
      </c>
      <c r="C3255" t="s">
        <v>7450</v>
      </c>
      <c r="D3255">
        <v>53105</v>
      </c>
      <c r="E3255" t="s">
        <v>7450</v>
      </c>
      <c r="F3255" t="s">
        <v>3812</v>
      </c>
      <c r="H3255" s="174">
        <f t="shared" ref="H3255:H3256" si="102">AD3255</f>
        <v>1.3</v>
      </c>
      <c r="I3255">
        <v>1.9</v>
      </c>
      <c r="K3255" t="s">
        <v>404</v>
      </c>
      <c r="L3255" t="s">
        <v>753</v>
      </c>
      <c r="M3255" t="s">
        <v>398</v>
      </c>
      <c r="N3255" t="s">
        <v>1038</v>
      </c>
      <c r="O3255">
        <v>2</v>
      </c>
      <c r="P3255" t="s">
        <v>306</v>
      </c>
      <c r="Q3255" s="164">
        <v>32151</v>
      </c>
      <c r="R3255" s="164">
        <v>32387</v>
      </c>
      <c r="S3255" s="164">
        <v>40148</v>
      </c>
      <c r="T3255" t="s">
        <v>7451</v>
      </c>
      <c r="V3255" t="s">
        <v>7452</v>
      </c>
      <c r="W3255" t="s">
        <v>7453</v>
      </c>
      <c r="X3255" t="s">
        <v>7450</v>
      </c>
      <c r="Y3255" t="s">
        <v>7452</v>
      </c>
      <c r="Z3255" t="s">
        <v>7454</v>
      </c>
      <c r="AC3255" t="s">
        <v>308</v>
      </c>
      <c r="AD3255" s="176">
        <v>1.3</v>
      </c>
      <c r="AE3255" s="177" t="s">
        <v>16954</v>
      </c>
    </row>
    <row r="3256" spans="1:31" x14ac:dyDescent="0.35">
      <c r="A3256" t="s">
        <v>494</v>
      </c>
      <c r="B3256">
        <v>1120</v>
      </c>
      <c r="C3256" t="s">
        <v>7455</v>
      </c>
      <c r="D3256">
        <v>53106</v>
      </c>
      <c r="E3256" t="s">
        <v>7455</v>
      </c>
      <c r="F3256" t="s">
        <v>3812</v>
      </c>
      <c r="H3256" s="174">
        <f t="shared" si="102"/>
        <v>1.3</v>
      </c>
      <c r="I3256">
        <v>1.7</v>
      </c>
      <c r="K3256" t="s">
        <v>404</v>
      </c>
      <c r="L3256" t="s">
        <v>753</v>
      </c>
      <c r="M3256" t="s">
        <v>398</v>
      </c>
      <c r="N3256" t="s">
        <v>1038</v>
      </c>
      <c r="O3256">
        <v>2</v>
      </c>
      <c r="P3256" t="s">
        <v>306</v>
      </c>
      <c r="Q3256" s="164">
        <v>33978</v>
      </c>
      <c r="R3256" s="164">
        <v>34213</v>
      </c>
      <c r="S3256" s="164">
        <v>39189</v>
      </c>
      <c r="T3256" t="s">
        <v>2708</v>
      </c>
      <c r="V3256" t="s">
        <v>7456</v>
      </c>
      <c r="W3256" t="s">
        <v>7457</v>
      </c>
      <c r="X3256" t="s">
        <v>7455</v>
      </c>
      <c r="Y3256" t="s">
        <v>7456</v>
      </c>
      <c r="Z3256" t="s">
        <v>7458</v>
      </c>
      <c r="AC3256" t="s">
        <v>308</v>
      </c>
      <c r="AD3256" s="176">
        <v>1.3</v>
      </c>
      <c r="AE3256" s="177" t="s">
        <v>16954</v>
      </c>
    </row>
    <row r="3257" spans="1:31" x14ac:dyDescent="0.35">
      <c r="A3257" t="s">
        <v>454</v>
      </c>
      <c r="B3257">
        <v>1278</v>
      </c>
      <c r="C3257" t="s">
        <v>7459</v>
      </c>
      <c r="D3257">
        <v>53107</v>
      </c>
      <c r="E3257" t="s">
        <v>7459</v>
      </c>
      <c r="F3257" t="s">
        <v>3812</v>
      </c>
      <c r="H3257">
        <v>2.6</v>
      </c>
      <c r="I3257">
        <v>2.2000000000000002</v>
      </c>
      <c r="K3257" t="s">
        <v>296</v>
      </c>
      <c r="L3257" t="s">
        <v>753</v>
      </c>
      <c r="M3257" t="s">
        <v>398</v>
      </c>
      <c r="N3257" t="s">
        <v>1038</v>
      </c>
      <c r="O3257">
        <v>2</v>
      </c>
      <c r="P3257" t="s">
        <v>306</v>
      </c>
      <c r="Q3257" s="164">
        <v>32882</v>
      </c>
      <c r="R3257" s="164">
        <v>33117</v>
      </c>
      <c r="T3257" t="s">
        <v>2722</v>
      </c>
      <c r="V3257" t="s">
        <v>7460</v>
      </c>
      <c r="W3257" t="s">
        <v>7461</v>
      </c>
      <c r="X3257" t="s">
        <v>7459</v>
      </c>
      <c r="Y3257" t="s">
        <v>7460</v>
      </c>
      <c r="Z3257" t="s">
        <v>7462</v>
      </c>
      <c r="AC3257" t="s">
        <v>308</v>
      </c>
      <c r="AD3257" s="176">
        <v>1.3</v>
      </c>
    </row>
    <row r="3258" spans="1:31" x14ac:dyDescent="0.35">
      <c r="A3258" t="s">
        <v>291</v>
      </c>
      <c r="B3258">
        <v>1028</v>
      </c>
      <c r="C3258" t="s">
        <v>7463</v>
      </c>
      <c r="D3258">
        <v>53107</v>
      </c>
      <c r="E3258" t="s">
        <v>7459</v>
      </c>
      <c r="F3258" t="s">
        <v>3812</v>
      </c>
      <c r="H3258">
        <v>2.6</v>
      </c>
      <c r="I3258">
        <v>2.2000000000000002</v>
      </c>
      <c r="K3258" t="s">
        <v>404</v>
      </c>
      <c r="L3258" t="s">
        <v>753</v>
      </c>
      <c r="M3258" t="s">
        <v>398</v>
      </c>
      <c r="N3258" t="s">
        <v>1038</v>
      </c>
      <c r="O3258">
        <v>2</v>
      </c>
      <c r="P3258" t="s">
        <v>1</v>
      </c>
      <c r="Q3258" s="164">
        <v>34708</v>
      </c>
      <c r="R3258" s="164">
        <v>34943</v>
      </c>
      <c r="S3258" s="164">
        <v>39191</v>
      </c>
      <c r="T3258" t="s">
        <v>2722</v>
      </c>
      <c r="V3258" t="s">
        <v>7460</v>
      </c>
      <c r="W3258" t="s">
        <v>7461</v>
      </c>
      <c r="X3258" t="s">
        <v>7459</v>
      </c>
      <c r="Y3258" t="s">
        <v>7460</v>
      </c>
      <c r="Z3258" t="s">
        <v>7464</v>
      </c>
      <c r="AC3258" t="s">
        <v>304</v>
      </c>
      <c r="AD3258" s="176">
        <v>1.3</v>
      </c>
    </row>
    <row r="3259" spans="1:31" x14ac:dyDescent="0.35">
      <c r="A3259" t="s">
        <v>291</v>
      </c>
      <c r="B3259">
        <v>1155</v>
      </c>
      <c r="C3259" t="s">
        <v>7465</v>
      </c>
      <c r="D3259">
        <v>53107</v>
      </c>
      <c r="E3259" t="s">
        <v>7459</v>
      </c>
      <c r="F3259" t="s">
        <v>3812</v>
      </c>
      <c r="H3259">
        <v>2.6</v>
      </c>
      <c r="I3259">
        <v>2.2000000000000002</v>
      </c>
      <c r="K3259" t="s">
        <v>296</v>
      </c>
      <c r="L3259" t="s">
        <v>4103</v>
      </c>
      <c r="M3259" t="s">
        <v>398</v>
      </c>
      <c r="N3259" t="s">
        <v>1038</v>
      </c>
      <c r="O3259">
        <v>2</v>
      </c>
      <c r="P3259" t="s">
        <v>1</v>
      </c>
      <c r="Q3259" s="164">
        <v>41283</v>
      </c>
      <c r="R3259" s="164">
        <v>41518</v>
      </c>
      <c r="T3259" t="s">
        <v>2722</v>
      </c>
      <c r="V3259" t="s">
        <v>7460</v>
      </c>
      <c r="W3259" t="s">
        <v>7461</v>
      </c>
      <c r="X3259" t="s">
        <v>7459</v>
      </c>
      <c r="Y3259" t="s">
        <v>7460</v>
      </c>
      <c r="Z3259" t="s">
        <v>7466</v>
      </c>
      <c r="AC3259" t="s">
        <v>304</v>
      </c>
      <c r="AD3259" s="176">
        <v>1.3</v>
      </c>
    </row>
    <row r="3260" spans="1:31" x14ac:dyDescent="0.35">
      <c r="A3260" t="s">
        <v>317</v>
      </c>
      <c r="B3260">
        <v>1074</v>
      </c>
      <c r="C3260" t="s">
        <v>7459</v>
      </c>
      <c r="D3260">
        <v>53107</v>
      </c>
      <c r="E3260" t="s">
        <v>7459</v>
      </c>
      <c r="F3260" t="s">
        <v>3812</v>
      </c>
      <c r="H3260">
        <v>2.6</v>
      </c>
      <c r="I3260">
        <v>2.2000000000000002</v>
      </c>
      <c r="K3260" t="s">
        <v>296</v>
      </c>
      <c r="L3260" t="s">
        <v>753</v>
      </c>
      <c r="M3260" t="s">
        <v>398</v>
      </c>
      <c r="N3260" t="s">
        <v>1038</v>
      </c>
      <c r="O3260">
        <v>2</v>
      </c>
      <c r="P3260" t="s">
        <v>306</v>
      </c>
      <c r="Q3260" s="164">
        <v>31229</v>
      </c>
      <c r="R3260" s="164">
        <v>31054</v>
      </c>
      <c r="T3260" t="s">
        <v>2722</v>
      </c>
      <c r="V3260" t="s">
        <v>7460</v>
      </c>
      <c r="W3260" t="s">
        <v>7461</v>
      </c>
      <c r="X3260" t="s">
        <v>7459</v>
      </c>
      <c r="Y3260" t="s">
        <v>7460</v>
      </c>
      <c r="Z3260" t="s">
        <v>7467</v>
      </c>
      <c r="AC3260" t="s">
        <v>308</v>
      </c>
      <c r="AD3260" s="176">
        <v>1.3</v>
      </c>
    </row>
    <row r="3261" spans="1:31" x14ac:dyDescent="0.35">
      <c r="A3261" t="s">
        <v>317</v>
      </c>
      <c r="B3261">
        <v>1075</v>
      </c>
      <c r="C3261" t="s">
        <v>7468</v>
      </c>
      <c r="D3261">
        <v>53107</v>
      </c>
      <c r="E3261" t="s">
        <v>7459</v>
      </c>
      <c r="F3261" t="s">
        <v>3812</v>
      </c>
      <c r="H3261">
        <v>2.6</v>
      </c>
      <c r="I3261">
        <v>2.2000000000000002</v>
      </c>
      <c r="K3261" t="s">
        <v>295</v>
      </c>
      <c r="L3261" t="s">
        <v>753</v>
      </c>
      <c r="M3261" t="s">
        <v>398</v>
      </c>
      <c r="N3261" t="s">
        <v>1038</v>
      </c>
      <c r="O3261">
        <v>2</v>
      </c>
      <c r="P3261" t="s">
        <v>977</v>
      </c>
      <c r="Q3261" s="164">
        <v>31229</v>
      </c>
      <c r="R3261" s="164">
        <v>31054</v>
      </c>
      <c r="S3261" s="164">
        <v>34943</v>
      </c>
      <c r="T3261" t="s">
        <v>2722</v>
      </c>
      <c r="V3261" t="s">
        <v>7460</v>
      </c>
      <c r="W3261" t="s">
        <v>7461</v>
      </c>
      <c r="X3261" t="s">
        <v>7459</v>
      </c>
      <c r="Y3261" t="s">
        <v>7460</v>
      </c>
      <c r="Z3261" t="s">
        <v>7469</v>
      </c>
      <c r="AC3261" t="s">
        <v>308</v>
      </c>
      <c r="AD3261" s="176">
        <v>1.3</v>
      </c>
    </row>
    <row r="3262" spans="1:31" x14ac:dyDescent="0.35">
      <c r="A3262" t="s">
        <v>317</v>
      </c>
      <c r="B3262">
        <v>1099</v>
      </c>
      <c r="C3262" t="s">
        <v>7470</v>
      </c>
      <c r="D3262">
        <v>53107</v>
      </c>
      <c r="E3262" t="s">
        <v>7459</v>
      </c>
      <c r="F3262" t="s">
        <v>3812</v>
      </c>
      <c r="H3262">
        <v>2.6</v>
      </c>
      <c r="I3262">
        <v>2.2000000000000002</v>
      </c>
      <c r="K3262" t="s">
        <v>404</v>
      </c>
      <c r="L3262" t="s">
        <v>753</v>
      </c>
      <c r="M3262" t="s">
        <v>398</v>
      </c>
      <c r="N3262" t="s">
        <v>1038</v>
      </c>
      <c r="O3262">
        <v>2</v>
      </c>
      <c r="P3262" t="s">
        <v>306</v>
      </c>
      <c r="Q3262" s="164">
        <v>32882</v>
      </c>
      <c r="R3262" s="164">
        <v>33117</v>
      </c>
      <c r="S3262" s="164">
        <v>36039</v>
      </c>
      <c r="T3262" t="s">
        <v>2722</v>
      </c>
      <c r="V3262" t="s">
        <v>7460</v>
      </c>
      <c r="W3262" t="s">
        <v>7461</v>
      </c>
      <c r="X3262" t="s">
        <v>7459</v>
      </c>
      <c r="Y3262" t="s">
        <v>7460</v>
      </c>
      <c r="Z3262" t="s">
        <v>7471</v>
      </c>
      <c r="AC3262" t="s">
        <v>308</v>
      </c>
      <c r="AD3262" s="176">
        <v>1.3</v>
      </c>
    </row>
    <row r="3263" spans="1:31" x14ac:dyDescent="0.35">
      <c r="A3263" t="s">
        <v>408</v>
      </c>
      <c r="B3263">
        <v>1272</v>
      </c>
      <c r="C3263" t="s">
        <v>7459</v>
      </c>
      <c r="D3263">
        <v>53107</v>
      </c>
      <c r="E3263" t="s">
        <v>7459</v>
      </c>
      <c r="F3263" t="s">
        <v>3812</v>
      </c>
      <c r="H3263">
        <v>2.6</v>
      </c>
      <c r="I3263">
        <v>2.2000000000000002</v>
      </c>
      <c r="K3263" t="s">
        <v>296</v>
      </c>
      <c r="L3263" t="s">
        <v>753</v>
      </c>
      <c r="M3263" t="s">
        <v>398</v>
      </c>
      <c r="N3263" t="s">
        <v>1038</v>
      </c>
      <c r="O3263">
        <v>2</v>
      </c>
      <c r="P3263" t="s">
        <v>306</v>
      </c>
      <c r="Q3263" t="s">
        <v>3187</v>
      </c>
      <c r="R3263" s="164">
        <v>41153</v>
      </c>
      <c r="T3263" t="s">
        <v>2722</v>
      </c>
      <c r="V3263" t="s">
        <v>7460</v>
      </c>
      <c r="W3263" t="s">
        <v>7461</v>
      </c>
      <c r="X3263" t="s">
        <v>7459</v>
      </c>
      <c r="Y3263" t="s">
        <v>7460</v>
      </c>
      <c r="Z3263" t="s">
        <v>7472</v>
      </c>
      <c r="AC3263" t="s">
        <v>308</v>
      </c>
      <c r="AD3263" s="176">
        <v>1.3</v>
      </c>
    </row>
    <row r="3264" spans="1:31" x14ac:dyDescent="0.35">
      <c r="A3264" t="s">
        <v>469</v>
      </c>
      <c r="B3264">
        <v>1087</v>
      </c>
      <c r="C3264" t="s">
        <v>7459</v>
      </c>
      <c r="D3264">
        <v>53107</v>
      </c>
      <c r="E3264" t="s">
        <v>7459</v>
      </c>
      <c r="F3264" t="s">
        <v>3812</v>
      </c>
      <c r="H3264">
        <v>2.6</v>
      </c>
      <c r="I3264">
        <v>2.2000000000000002</v>
      </c>
      <c r="K3264" t="s">
        <v>296</v>
      </c>
      <c r="L3264" t="s">
        <v>753</v>
      </c>
      <c r="M3264" t="s">
        <v>398</v>
      </c>
      <c r="N3264" t="s">
        <v>1038</v>
      </c>
      <c r="O3264">
        <v>2</v>
      </c>
      <c r="P3264" t="s">
        <v>306</v>
      </c>
      <c r="Q3264" s="164">
        <v>31786</v>
      </c>
      <c r="R3264" s="164">
        <v>32021</v>
      </c>
      <c r="T3264" t="s">
        <v>2722</v>
      </c>
      <c r="V3264" t="s">
        <v>7460</v>
      </c>
      <c r="W3264" t="s">
        <v>7461</v>
      </c>
      <c r="X3264" t="s">
        <v>7459</v>
      </c>
      <c r="Y3264" t="s">
        <v>7460</v>
      </c>
      <c r="Z3264" t="s">
        <v>7473</v>
      </c>
      <c r="AC3264" t="s">
        <v>308</v>
      </c>
      <c r="AD3264" s="176">
        <v>1.3</v>
      </c>
    </row>
    <row r="3265" spans="1:30" x14ac:dyDescent="0.35">
      <c r="A3265" t="s">
        <v>469</v>
      </c>
      <c r="B3265">
        <v>1167</v>
      </c>
      <c r="C3265" t="s">
        <v>7474</v>
      </c>
      <c r="D3265">
        <v>53107</v>
      </c>
      <c r="E3265" t="s">
        <v>7459</v>
      </c>
      <c r="F3265" t="s">
        <v>3812</v>
      </c>
      <c r="H3265">
        <v>2.6</v>
      </c>
      <c r="I3265">
        <v>2.2000000000000002</v>
      </c>
      <c r="K3265" t="s">
        <v>404</v>
      </c>
      <c r="L3265" t="s">
        <v>753</v>
      </c>
      <c r="M3265" t="s">
        <v>398</v>
      </c>
      <c r="N3265" t="s">
        <v>1038</v>
      </c>
      <c r="O3265">
        <v>2</v>
      </c>
      <c r="P3265" t="s">
        <v>306</v>
      </c>
      <c r="Q3265" s="164">
        <v>37630</v>
      </c>
      <c r="R3265" s="164">
        <v>37865</v>
      </c>
      <c r="S3265" s="164">
        <v>42248</v>
      </c>
      <c r="T3265" t="s">
        <v>2722</v>
      </c>
      <c r="V3265" t="s">
        <v>7460</v>
      </c>
      <c r="W3265" t="s">
        <v>7461</v>
      </c>
      <c r="X3265" t="s">
        <v>7459</v>
      </c>
      <c r="Y3265" t="s">
        <v>7460</v>
      </c>
      <c r="Z3265" t="s">
        <v>7475</v>
      </c>
      <c r="AC3265" t="s">
        <v>308</v>
      </c>
      <c r="AD3265" s="176">
        <v>1.3</v>
      </c>
    </row>
    <row r="3266" spans="1:30" x14ac:dyDescent="0.35">
      <c r="A3266" t="s">
        <v>324</v>
      </c>
      <c r="B3266">
        <v>1192</v>
      </c>
      <c r="C3266" t="s">
        <v>7459</v>
      </c>
      <c r="D3266">
        <v>53107</v>
      </c>
      <c r="E3266" t="s">
        <v>7459</v>
      </c>
      <c r="F3266" t="s">
        <v>3812</v>
      </c>
      <c r="H3266">
        <v>2.6</v>
      </c>
      <c r="I3266">
        <v>2.2000000000000002</v>
      </c>
      <c r="K3266" t="s">
        <v>296</v>
      </c>
      <c r="L3266" t="s">
        <v>753</v>
      </c>
      <c r="M3266" t="s">
        <v>398</v>
      </c>
      <c r="N3266" t="s">
        <v>1038</v>
      </c>
      <c r="O3266">
        <v>2</v>
      </c>
      <c r="P3266" t="s">
        <v>306</v>
      </c>
      <c r="Q3266" t="s">
        <v>2734</v>
      </c>
      <c r="R3266" s="164">
        <v>38961</v>
      </c>
      <c r="T3266" t="s">
        <v>2722</v>
      </c>
      <c r="V3266" t="s">
        <v>7460</v>
      </c>
      <c r="W3266" t="s">
        <v>7461</v>
      </c>
      <c r="X3266" t="s">
        <v>7459</v>
      </c>
      <c r="Y3266" t="s">
        <v>7460</v>
      </c>
      <c r="Z3266" t="s">
        <v>7476</v>
      </c>
      <c r="AC3266" t="s">
        <v>308</v>
      </c>
      <c r="AD3266" s="176">
        <v>1.3</v>
      </c>
    </row>
    <row r="3267" spans="1:30" x14ac:dyDescent="0.35">
      <c r="A3267" t="s">
        <v>309</v>
      </c>
      <c r="B3267">
        <v>1202</v>
      </c>
      <c r="C3267" t="s">
        <v>7459</v>
      </c>
      <c r="D3267">
        <v>53107</v>
      </c>
      <c r="E3267" t="s">
        <v>7459</v>
      </c>
      <c r="F3267" t="s">
        <v>3812</v>
      </c>
      <c r="H3267">
        <v>2.6</v>
      </c>
      <c r="I3267">
        <v>2.2000000000000002</v>
      </c>
      <c r="K3267" t="s">
        <v>296</v>
      </c>
      <c r="L3267" t="s">
        <v>753</v>
      </c>
      <c r="M3267" t="s">
        <v>398</v>
      </c>
      <c r="N3267" t="s">
        <v>1038</v>
      </c>
      <c r="O3267">
        <v>2</v>
      </c>
      <c r="P3267" t="s">
        <v>306</v>
      </c>
      <c r="Q3267" t="s">
        <v>1649</v>
      </c>
      <c r="R3267" s="164">
        <v>41153</v>
      </c>
      <c r="T3267" t="s">
        <v>2722</v>
      </c>
      <c r="V3267" t="s">
        <v>7460</v>
      </c>
      <c r="W3267" t="s">
        <v>7461</v>
      </c>
      <c r="X3267" t="s">
        <v>7459</v>
      </c>
      <c r="Y3267" t="s">
        <v>7460</v>
      </c>
      <c r="Z3267" t="s">
        <v>7477</v>
      </c>
      <c r="AC3267" t="s">
        <v>308</v>
      </c>
      <c r="AD3267" s="176">
        <v>1.3</v>
      </c>
    </row>
    <row r="3268" spans="1:30" x14ac:dyDescent="0.35">
      <c r="A3268" t="s">
        <v>476</v>
      </c>
      <c r="B3268">
        <v>1152</v>
      </c>
      <c r="C3268" t="s">
        <v>7459</v>
      </c>
      <c r="D3268">
        <v>53107</v>
      </c>
      <c r="E3268" t="s">
        <v>7459</v>
      </c>
      <c r="F3268" t="s">
        <v>3812</v>
      </c>
      <c r="H3268">
        <v>2.6</v>
      </c>
      <c r="I3268">
        <v>2.2000000000000002</v>
      </c>
      <c r="K3268" t="s">
        <v>296</v>
      </c>
      <c r="L3268" t="s">
        <v>753</v>
      </c>
      <c r="M3268" t="s">
        <v>398</v>
      </c>
      <c r="N3268" t="s">
        <v>1038</v>
      </c>
      <c r="O3268">
        <v>2</v>
      </c>
      <c r="P3268" t="s">
        <v>306</v>
      </c>
      <c r="Q3268" s="164">
        <v>34335</v>
      </c>
      <c r="R3268" s="164">
        <v>34335</v>
      </c>
      <c r="T3268" t="s">
        <v>2722</v>
      </c>
      <c r="V3268" t="s">
        <v>7460</v>
      </c>
      <c r="W3268" t="s">
        <v>7461</v>
      </c>
      <c r="X3268" t="s">
        <v>7459</v>
      </c>
      <c r="Y3268" t="s">
        <v>7460</v>
      </c>
      <c r="Z3268" t="s">
        <v>7478</v>
      </c>
      <c r="AC3268" t="s">
        <v>308</v>
      </c>
      <c r="AD3268" s="176">
        <v>1.3</v>
      </c>
    </row>
    <row r="3269" spans="1:30" x14ac:dyDescent="0.35">
      <c r="A3269" t="s">
        <v>482</v>
      </c>
      <c r="B3269">
        <v>1069</v>
      </c>
      <c r="C3269" t="s">
        <v>7459</v>
      </c>
      <c r="D3269">
        <v>53107</v>
      </c>
      <c r="E3269" t="s">
        <v>7459</v>
      </c>
      <c r="F3269" t="s">
        <v>3812</v>
      </c>
      <c r="H3269">
        <v>2.6</v>
      </c>
      <c r="I3269">
        <v>2.2000000000000002</v>
      </c>
      <c r="K3269" t="s">
        <v>296</v>
      </c>
      <c r="L3269" t="s">
        <v>753</v>
      </c>
      <c r="M3269" t="s">
        <v>398</v>
      </c>
      <c r="N3269" t="s">
        <v>1038</v>
      </c>
      <c r="O3269">
        <v>2</v>
      </c>
      <c r="P3269" t="s">
        <v>306</v>
      </c>
      <c r="Q3269" s="164">
        <v>30530</v>
      </c>
      <c r="R3269" s="164">
        <v>30355</v>
      </c>
      <c r="T3269" t="s">
        <v>2722</v>
      </c>
      <c r="V3269" t="s">
        <v>7460</v>
      </c>
      <c r="W3269" t="s">
        <v>7461</v>
      </c>
      <c r="X3269" t="s">
        <v>7459</v>
      </c>
      <c r="Y3269" t="s">
        <v>7460</v>
      </c>
      <c r="Z3269" t="s">
        <v>7479</v>
      </c>
      <c r="AC3269" t="s">
        <v>308</v>
      </c>
      <c r="AD3269" s="176">
        <v>1.3</v>
      </c>
    </row>
    <row r="3270" spans="1:30" x14ac:dyDescent="0.35">
      <c r="A3270" t="s">
        <v>432</v>
      </c>
      <c r="B3270">
        <v>1019</v>
      </c>
      <c r="C3270" t="s">
        <v>7459</v>
      </c>
      <c r="D3270">
        <v>53107</v>
      </c>
      <c r="E3270" t="s">
        <v>7459</v>
      </c>
      <c r="F3270" t="s">
        <v>3812</v>
      </c>
      <c r="H3270">
        <v>2.6</v>
      </c>
      <c r="I3270">
        <v>2.2000000000000002</v>
      </c>
      <c r="K3270" t="s">
        <v>296</v>
      </c>
      <c r="L3270" t="s">
        <v>410</v>
      </c>
      <c r="M3270" t="s">
        <v>398</v>
      </c>
      <c r="N3270" t="s">
        <v>1038</v>
      </c>
      <c r="O3270">
        <v>2</v>
      </c>
      <c r="P3270" t="s">
        <v>306</v>
      </c>
      <c r="Q3270" t="s">
        <v>786</v>
      </c>
      <c r="R3270" s="164">
        <v>34392</v>
      </c>
      <c r="T3270" t="s">
        <v>2722</v>
      </c>
      <c r="V3270" t="s">
        <v>7460</v>
      </c>
      <c r="W3270" t="s">
        <v>7461</v>
      </c>
      <c r="X3270" t="s">
        <v>7459</v>
      </c>
      <c r="Y3270" t="s">
        <v>7460</v>
      </c>
      <c r="Z3270" t="s">
        <v>7480</v>
      </c>
      <c r="AC3270" t="s">
        <v>308</v>
      </c>
      <c r="AD3270" s="176">
        <v>1.3</v>
      </c>
    </row>
    <row r="3271" spans="1:30" x14ac:dyDescent="0.35">
      <c r="A3271" t="s">
        <v>432</v>
      </c>
      <c r="B3271">
        <v>1256</v>
      </c>
      <c r="C3271" t="s">
        <v>7481</v>
      </c>
      <c r="D3271">
        <v>53107</v>
      </c>
      <c r="E3271" t="s">
        <v>7459</v>
      </c>
      <c r="F3271" t="s">
        <v>3812</v>
      </c>
      <c r="H3271">
        <v>2.6</v>
      </c>
      <c r="I3271">
        <v>2.2000000000000002</v>
      </c>
      <c r="K3271" t="s">
        <v>296</v>
      </c>
      <c r="L3271" t="s">
        <v>753</v>
      </c>
      <c r="M3271" t="s">
        <v>398</v>
      </c>
      <c r="N3271" t="s">
        <v>1038</v>
      </c>
      <c r="O3271">
        <v>2</v>
      </c>
      <c r="P3271" t="s">
        <v>306</v>
      </c>
      <c r="Q3271" s="164">
        <v>39456</v>
      </c>
      <c r="R3271" s="164">
        <v>39692</v>
      </c>
      <c r="T3271" t="s">
        <v>2722</v>
      </c>
      <c r="V3271" t="s">
        <v>7460</v>
      </c>
      <c r="W3271" t="s">
        <v>7461</v>
      </c>
      <c r="X3271" t="s">
        <v>7459</v>
      </c>
      <c r="Y3271" t="s">
        <v>7460</v>
      </c>
      <c r="Z3271" t="s">
        <v>7482</v>
      </c>
      <c r="AC3271" t="s">
        <v>308</v>
      </c>
      <c r="AD3271" s="176">
        <v>1.3</v>
      </c>
    </row>
    <row r="3272" spans="1:30" x14ac:dyDescent="0.35">
      <c r="A3272" t="s">
        <v>584</v>
      </c>
      <c r="B3272">
        <v>1110</v>
      </c>
      <c r="C3272" t="s">
        <v>7459</v>
      </c>
      <c r="D3272">
        <v>53107</v>
      </c>
      <c r="E3272" t="s">
        <v>7459</v>
      </c>
      <c r="F3272" t="s">
        <v>3812</v>
      </c>
      <c r="H3272">
        <v>2.6</v>
      </c>
      <c r="I3272">
        <v>2.2000000000000002</v>
      </c>
      <c r="K3272" t="s">
        <v>296</v>
      </c>
      <c r="L3272" t="s">
        <v>753</v>
      </c>
      <c r="M3272" t="s">
        <v>398</v>
      </c>
      <c r="N3272" t="s">
        <v>1038</v>
      </c>
      <c r="O3272">
        <v>2</v>
      </c>
      <c r="P3272" t="s">
        <v>306</v>
      </c>
      <c r="Q3272" s="164">
        <v>29739</v>
      </c>
      <c r="R3272" s="164">
        <v>29623</v>
      </c>
      <c r="T3272" t="s">
        <v>2722</v>
      </c>
      <c r="V3272" t="s">
        <v>7460</v>
      </c>
      <c r="W3272" t="s">
        <v>7461</v>
      </c>
      <c r="X3272" t="s">
        <v>7459</v>
      </c>
      <c r="Y3272" t="s">
        <v>7460</v>
      </c>
      <c r="Z3272" t="s">
        <v>7483</v>
      </c>
      <c r="AC3272" t="s">
        <v>308</v>
      </c>
      <c r="AD3272" s="176">
        <v>1.3</v>
      </c>
    </row>
    <row r="3273" spans="1:30" x14ac:dyDescent="0.35">
      <c r="A3273" t="s">
        <v>375</v>
      </c>
      <c r="B3273">
        <v>1144</v>
      </c>
      <c r="C3273" t="s">
        <v>7463</v>
      </c>
      <c r="D3273">
        <v>53107</v>
      </c>
      <c r="E3273" t="s">
        <v>7459</v>
      </c>
      <c r="F3273" t="s">
        <v>3812</v>
      </c>
      <c r="H3273">
        <v>2.6</v>
      </c>
      <c r="I3273">
        <v>2.2000000000000002</v>
      </c>
      <c r="K3273" t="s">
        <v>296</v>
      </c>
      <c r="L3273" t="s">
        <v>753</v>
      </c>
      <c r="M3273" t="s">
        <v>398</v>
      </c>
      <c r="N3273" t="s">
        <v>1038</v>
      </c>
      <c r="O3273">
        <v>2</v>
      </c>
      <c r="P3273" t="s">
        <v>1</v>
      </c>
      <c r="Q3273" s="164">
        <v>39085</v>
      </c>
      <c r="R3273" s="164">
        <v>39326</v>
      </c>
      <c r="T3273" t="s">
        <v>2722</v>
      </c>
      <c r="V3273" t="s">
        <v>7460</v>
      </c>
      <c r="W3273" t="s">
        <v>7461</v>
      </c>
      <c r="X3273" t="s">
        <v>7459</v>
      </c>
      <c r="Y3273" t="s">
        <v>7460</v>
      </c>
      <c r="Z3273" t="s">
        <v>7484</v>
      </c>
      <c r="AA3273" t="s">
        <v>295</v>
      </c>
      <c r="AC3273" t="s">
        <v>304</v>
      </c>
      <c r="AD3273" s="176">
        <v>1.3</v>
      </c>
    </row>
    <row r="3274" spans="1:30" x14ac:dyDescent="0.35">
      <c r="A3274" t="s">
        <v>434</v>
      </c>
      <c r="B3274">
        <v>1069</v>
      </c>
      <c r="C3274" t="s">
        <v>7459</v>
      </c>
      <c r="D3274">
        <v>53107</v>
      </c>
      <c r="E3274" t="s">
        <v>7459</v>
      </c>
      <c r="F3274" t="s">
        <v>3812</v>
      </c>
      <c r="H3274">
        <v>2.6</v>
      </c>
      <c r="I3274">
        <v>2.2000000000000002</v>
      </c>
      <c r="K3274" t="s">
        <v>404</v>
      </c>
      <c r="L3274" t="s">
        <v>753</v>
      </c>
      <c r="M3274" t="s">
        <v>398</v>
      </c>
      <c r="N3274" t="s">
        <v>1038</v>
      </c>
      <c r="O3274">
        <v>2</v>
      </c>
      <c r="P3274" t="s">
        <v>306</v>
      </c>
      <c r="Q3274" s="164">
        <v>34708</v>
      </c>
      <c r="R3274" s="164">
        <v>34943</v>
      </c>
      <c r="S3274" s="164">
        <v>39190</v>
      </c>
      <c r="T3274" t="s">
        <v>2722</v>
      </c>
      <c r="V3274" t="s">
        <v>7460</v>
      </c>
      <c r="W3274" t="s">
        <v>7461</v>
      </c>
      <c r="X3274" t="s">
        <v>7459</v>
      </c>
      <c r="Y3274" t="s">
        <v>7460</v>
      </c>
      <c r="Z3274" t="s">
        <v>7485</v>
      </c>
      <c r="AC3274" t="s">
        <v>308</v>
      </c>
      <c r="AD3274" s="176">
        <v>1.3</v>
      </c>
    </row>
    <row r="3275" spans="1:30" x14ac:dyDescent="0.35">
      <c r="A3275" t="s">
        <v>434</v>
      </c>
      <c r="B3275">
        <v>1106</v>
      </c>
      <c r="C3275" t="s">
        <v>7459</v>
      </c>
      <c r="D3275">
        <v>53107</v>
      </c>
      <c r="E3275" t="s">
        <v>7459</v>
      </c>
      <c r="F3275" t="s">
        <v>3812</v>
      </c>
      <c r="H3275">
        <v>2.6</v>
      </c>
      <c r="I3275">
        <v>2.2000000000000002</v>
      </c>
      <c r="K3275" t="s">
        <v>296</v>
      </c>
      <c r="L3275" t="s">
        <v>4103</v>
      </c>
      <c r="M3275" t="s">
        <v>398</v>
      </c>
      <c r="N3275" t="s">
        <v>1038</v>
      </c>
      <c r="O3275">
        <v>2</v>
      </c>
      <c r="P3275" t="s">
        <v>306</v>
      </c>
      <c r="Q3275" t="s">
        <v>3393</v>
      </c>
      <c r="R3275" s="164">
        <v>40057</v>
      </c>
      <c r="T3275" t="s">
        <v>2722</v>
      </c>
      <c r="V3275" t="s">
        <v>7460</v>
      </c>
      <c r="W3275" t="s">
        <v>7461</v>
      </c>
      <c r="X3275" t="s">
        <v>7459</v>
      </c>
      <c r="Y3275" t="s">
        <v>7460</v>
      </c>
      <c r="Z3275" t="s">
        <v>7486</v>
      </c>
      <c r="AC3275" t="s">
        <v>308</v>
      </c>
      <c r="AD3275" s="176">
        <v>1.3</v>
      </c>
    </row>
    <row r="3276" spans="1:30" x14ac:dyDescent="0.35">
      <c r="A3276" t="s">
        <v>403</v>
      </c>
      <c r="B3276">
        <v>1114</v>
      </c>
      <c r="C3276" t="s">
        <v>7459</v>
      </c>
      <c r="D3276">
        <v>53107</v>
      </c>
      <c r="E3276" t="s">
        <v>7459</v>
      </c>
      <c r="F3276" t="s">
        <v>3812</v>
      </c>
      <c r="H3276">
        <v>2.6</v>
      </c>
      <c r="I3276">
        <v>2.2000000000000002</v>
      </c>
      <c r="K3276" t="s">
        <v>0</v>
      </c>
      <c r="L3276" t="s">
        <v>753</v>
      </c>
      <c r="M3276" t="s">
        <v>398</v>
      </c>
      <c r="N3276" t="s">
        <v>1038</v>
      </c>
      <c r="O3276">
        <v>2</v>
      </c>
      <c r="P3276" t="s">
        <v>306</v>
      </c>
      <c r="Q3276" t="s">
        <v>7487</v>
      </c>
      <c r="R3276" s="164">
        <v>38231</v>
      </c>
      <c r="T3276" t="s">
        <v>2722</v>
      </c>
      <c r="V3276" t="s">
        <v>7460</v>
      </c>
      <c r="W3276" t="s">
        <v>7461</v>
      </c>
      <c r="X3276" t="s">
        <v>7459</v>
      </c>
      <c r="Y3276" t="s">
        <v>7460</v>
      </c>
      <c r="Z3276" t="s">
        <v>7488</v>
      </c>
      <c r="AC3276" t="s">
        <v>308</v>
      </c>
      <c r="AD3276" s="176">
        <v>1.3</v>
      </c>
    </row>
    <row r="3277" spans="1:30" x14ac:dyDescent="0.35">
      <c r="A3277" t="s">
        <v>494</v>
      </c>
      <c r="B3277">
        <v>1113</v>
      </c>
      <c r="C3277" t="s">
        <v>7459</v>
      </c>
      <c r="D3277">
        <v>53107</v>
      </c>
      <c r="E3277" t="s">
        <v>7459</v>
      </c>
      <c r="F3277" t="s">
        <v>3812</v>
      </c>
      <c r="H3277">
        <v>2.6</v>
      </c>
      <c r="I3277">
        <v>2.2000000000000002</v>
      </c>
      <c r="K3277" t="s">
        <v>296</v>
      </c>
      <c r="L3277" t="s">
        <v>753</v>
      </c>
      <c r="M3277" t="s">
        <v>398</v>
      </c>
      <c r="N3277" t="s">
        <v>1038</v>
      </c>
      <c r="O3277">
        <v>2</v>
      </c>
      <c r="P3277" t="s">
        <v>306</v>
      </c>
      <c r="Q3277" s="164">
        <v>33612</v>
      </c>
      <c r="R3277" s="164">
        <v>33848</v>
      </c>
      <c r="T3277" t="s">
        <v>2722</v>
      </c>
      <c r="V3277" t="s">
        <v>7460</v>
      </c>
      <c r="W3277" t="s">
        <v>7461</v>
      </c>
      <c r="X3277" t="s">
        <v>7459</v>
      </c>
      <c r="Y3277" t="s">
        <v>7460</v>
      </c>
      <c r="Z3277" t="s">
        <v>7489</v>
      </c>
      <c r="AC3277" t="s">
        <v>308</v>
      </c>
      <c r="AD3277" s="176">
        <v>1.3</v>
      </c>
    </row>
    <row r="3278" spans="1:30" x14ac:dyDescent="0.35">
      <c r="A3278" t="s">
        <v>419</v>
      </c>
      <c r="B3278">
        <v>1172</v>
      </c>
      <c r="C3278" t="s">
        <v>7459</v>
      </c>
      <c r="D3278">
        <v>53107</v>
      </c>
      <c r="E3278" t="s">
        <v>7459</v>
      </c>
      <c r="F3278" t="s">
        <v>3812</v>
      </c>
      <c r="H3278">
        <v>2.6</v>
      </c>
      <c r="I3278">
        <v>2.2000000000000002</v>
      </c>
      <c r="K3278" t="s">
        <v>296</v>
      </c>
      <c r="L3278" t="s">
        <v>4319</v>
      </c>
      <c r="M3278" t="s">
        <v>398</v>
      </c>
      <c r="N3278" t="s">
        <v>1038</v>
      </c>
      <c r="O3278">
        <v>2</v>
      </c>
      <c r="P3278" t="s">
        <v>306</v>
      </c>
      <c r="Q3278" s="164">
        <v>38545</v>
      </c>
      <c r="R3278" s="164">
        <v>38961</v>
      </c>
      <c r="T3278" t="s">
        <v>2722</v>
      </c>
      <c r="V3278" t="s">
        <v>7460</v>
      </c>
      <c r="W3278" t="s">
        <v>7461</v>
      </c>
      <c r="X3278" t="s">
        <v>7459</v>
      </c>
      <c r="Y3278" t="s">
        <v>7460</v>
      </c>
      <c r="Z3278" t="s">
        <v>7490</v>
      </c>
      <c r="AC3278" t="s">
        <v>308</v>
      </c>
      <c r="AD3278" s="176">
        <v>1.3</v>
      </c>
    </row>
    <row r="3279" spans="1:30" x14ac:dyDescent="0.35">
      <c r="A3279" t="s">
        <v>499</v>
      </c>
      <c r="B3279">
        <v>1177</v>
      </c>
      <c r="C3279" t="s">
        <v>7459</v>
      </c>
      <c r="D3279">
        <v>53107</v>
      </c>
      <c r="E3279" t="s">
        <v>7459</v>
      </c>
      <c r="F3279" t="s">
        <v>3812</v>
      </c>
      <c r="H3279">
        <v>2.6</v>
      </c>
      <c r="I3279">
        <v>2.2000000000000002</v>
      </c>
      <c r="K3279" t="s">
        <v>296</v>
      </c>
      <c r="L3279" t="s">
        <v>753</v>
      </c>
      <c r="M3279" t="s">
        <v>398</v>
      </c>
      <c r="N3279" t="s">
        <v>1038</v>
      </c>
      <c r="O3279">
        <v>2</v>
      </c>
      <c r="P3279" t="s">
        <v>306</v>
      </c>
      <c r="Q3279" t="s">
        <v>7491</v>
      </c>
      <c r="R3279" s="164">
        <v>38231</v>
      </c>
      <c r="T3279" t="s">
        <v>2722</v>
      </c>
      <c r="V3279" t="s">
        <v>7460</v>
      </c>
      <c r="W3279" t="s">
        <v>7461</v>
      </c>
      <c r="X3279" t="s">
        <v>7459</v>
      </c>
      <c r="Y3279" t="s">
        <v>7460</v>
      </c>
      <c r="Z3279" t="s">
        <v>7492</v>
      </c>
      <c r="AC3279" t="s">
        <v>308</v>
      </c>
      <c r="AD3279" s="176">
        <v>1.3</v>
      </c>
    </row>
    <row r="3280" spans="1:30" x14ac:dyDescent="0.35">
      <c r="A3280" t="s">
        <v>566</v>
      </c>
      <c r="B3280">
        <v>1168</v>
      </c>
      <c r="C3280" t="s">
        <v>7459</v>
      </c>
      <c r="D3280">
        <v>53107</v>
      </c>
      <c r="E3280" t="s">
        <v>7459</v>
      </c>
      <c r="F3280" t="s">
        <v>3812</v>
      </c>
      <c r="H3280">
        <v>2.6</v>
      </c>
      <c r="I3280">
        <v>2.2000000000000002</v>
      </c>
      <c r="K3280" t="s">
        <v>0</v>
      </c>
      <c r="L3280" t="s">
        <v>753</v>
      </c>
      <c r="M3280" t="s">
        <v>398</v>
      </c>
      <c r="N3280" t="s">
        <v>1038</v>
      </c>
      <c r="O3280">
        <v>2</v>
      </c>
      <c r="P3280" t="s">
        <v>306</v>
      </c>
      <c r="Q3280" t="s">
        <v>7493</v>
      </c>
      <c r="R3280" s="164">
        <v>36404</v>
      </c>
      <c r="T3280" t="s">
        <v>2722</v>
      </c>
      <c r="V3280" t="s">
        <v>7460</v>
      </c>
      <c r="W3280" t="s">
        <v>7461</v>
      </c>
      <c r="X3280" t="s">
        <v>7459</v>
      </c>
      <c r="Y3280" t="s">
        <v>7460</v>
      </c>
      <c r="Z3280" t="s">
        <v>7494</v>
      </c>
      <c r="AC3280" t="s">
        <v>308</v>
      </c>
      <c r="AD3280" s="176">
        <v>1.3</v>
      </c>
    </row>
    <row r="3281" spans="1:30" x14ac:dyDescent="0.35">
      <c r="A3281" t="s">
        <v>438</v>
      </c>
      <c r="B3281">
        <v>1119</v>
      </c>
      <c r="C3281" t="s">
        <v>7459</v>
      </c>
      <c r="D3281">
        <v>53107</v>
      </c>
      <c r="E3281" t="s">
        <v>7459</v>
      </c>
      <c r="F3281" t="s">
        <v>3812</v>
      </c>
      <c r="H3281">
        <v>2.6</v>
      </c>
      <c r="I3281">
        <v>2.2000000000000002</v>
      </c>
      <c r="K3281" t="s">
        <v>296</v>
      </c>
      <c r="L3281" t="s">
        <v>753</v>
      </c>
      <c r="M3281" t="s">
        <v>398</v>
      </c>
      <c r="N3281" t="s">
        <v>1038</v>
      </c>
      <c r="O3281">
        <v>2</v>
      </c>
      <c r="P3281" t="s">
        <v>306</v>
      </c>
      <c r="Q3281" s="164">
        <v>33978</v>
      </c>
      <c r="R3281" s="164">
        <v>34213</v>
      </c>
      <c r="T3281" t="s">
        <v>2722</v>
      </c>
      <c r="V3281" t="s">
        <v>7460</v>
      </c>
      <c r="W3281" t="s">
        <v>7461</v>
      </c>
      <c r="X3281" t="s">
        <v>7459</v>
      </c>
      <c r="Y3281" t="s">
        <v>7460</v>
      </c>
      <c r="Z3281" t="s">
        <v>7495</v>
      </c>
      <c r="AC3281" t="s">
        <v>308</v>
      </c>
      <c r="AD3281" s="176">
        <v>1.3</v>
      </c>
    </row>
    <row r="3282" spans="1:30" x14ac:dyDescent="0.35">
      <c r="A3282" t="s">
        <v>454</v>
      </c>
      <c r="B3282">
        <v>1059</v>
      </c>
      <c r="C3282" t="s">
        <v>7496</v>
      </c>
      <c r="D3282">
        <v>53200</v>
      </c>
      <c r="E3282" t="s">
        <v>112</v>
      </c>
      <c r="F3282" t="s">
        <v>3812</v>
      </c>
      <c r="H3282">
        <v>1.6</v>
      </c>
      <c r="I3282">
        <v>2.1</v>
      </c>
      <c r="K3282" t="s">
        <v>296</v>
      </c>
      <c r="L3282" t="s">
        <v>753</v>
      </c>
      <c r="M3282" t="s">
        <v>398</v>
      </c>
      <c r="N3282" t="s">
        <v>382</v>
      </c>
      <c r="O3282">
        <v>2</v>
      </c>
      <c r="P3282" t="s">
        <v>306</v>
      </c>
      <c r="Q3282" t="s">
        <v>4740</v>
      </c>
      <c r="R3282" s="164">
        <v>38744</v>
      </c>
      <c r="T3282" t="s">
        <v>2783</v>
      </c>
      <c r="V3282" t="s">
        <v>7497</v>
      </c>
      <c r="W3282" t="s">
        <v>7498</v>
      </c>
      <c r="X3282" t="s">
        <v>112</v>
      </c>
      <c r="Y3282" t="s">
        <v>7497</v>
      </c>
      <c r="Z3282" t="s">
        <v>7499</v>
      </c>
      <c r="AC3282" t="s">
        <v>308</v>
      </c>
      <c r="AD3282" s="176">
        <v>1.2</v>
      </c>
    </row>
    <row r="3283" spans="1:30" x14ac:dyDescent="0.35">
      <c r="A3283" t="s">
        <v>454</v>
      </c>
      <c r="B3283">
        <v>1221</v>
      </c>
      <c r="C3283" t="s">
        <v>7500</v>
      </c>
      <c r="D3283">
        <v>53200</v>
      </c>
      <c r="E3283" t="s">
        <v>112</v>
      </c>
      <c r="F3283" t="s">
        <v>3812</v>
      </c>
      <c r="H3283">
        <v>1.6</v>
      </c>
      <c r="I3283">
        <v>2.1</v>
      </c>
      <c r="K3283" t="s">
        <v>295</v>
      </c>
      <c r="L3283" t="s">
        <v>753</v>
      </c>
      <c r="M3283" t="s">
        <v>398</v>
      </c>
      <c r="N3283" t="s">
        <v>382</v>
      </c>
      <c r="O3283">
        <v>2</v>
      </c>
      <c r="P3283" t="s">
        <v>1</v>
      </c>
      <c r="Q3283" s="164">
        <v>30690</v>
      </c>
      <c r="R3283" s="164">
        <v>30926</v>
      </c>
      <c r="S3283" s="164">
        <v>33117</v>
      </c>
      <c r="T3283" t="s">
        <v>2783</v>
      </c>
      <c r="V3283" t="s">
        <v>7497</v>
      </c>
      <c r="W3283" t="s">
        <v>7498</v>
      </c>
      <c r="X3283" t="s">
        <v>112</v>
      </c>
      <c r="Y3283" t="s">
        <v>7497</v>
      </c>
      <c r="Z3283" t="s">
        <v>7501</v>
      </c>
      <c r="AC3283" t="s">
        <v>308</v>
      </c>
      <c r="AD3283" s="176">
        <v>1.2</v>
      </c>
    </row>
    <row r="3284" spans="1:30" x14ac:dyDescent="0.35">
      <c r="A3284" t="s">
        <v>454</v>
      </c>
      <c r="B3284">
        <v>1388</v>
      </c>
      <c r="C3284" t="s">
        <v>7502</v>
      </c>
      <c r="D3284">
        <v>53200</v>
      </c>
      <c r="E3284" t="s">
        <v>112</v>
      </c>
      <c r="F3284" t="s">
        <v>3812</v>
      </c>
      <c r="H3284">
        <v>1.6</v>
      </c>
      <c r="I3284">
        <v>2.1</v>
      </c>
      <c r="K3284" t="s">
        <v>404</v>
      </c>
      <c r="L3284" t="s">
        <v>640</v>
      </c>
      <c r="M3284" t="s">
        <v>398</v>
      </c>
      <c r="N3284" t="s">
        <v>382</v>
      </c>
      <c r="O3284">
        <v>2</v>
      </c>
      <c r="P3284" t="s">
        <v>306</v>
      </c>
      <c r="Q3284" s="164">
        <v>39091</v>
      </c>
      <c r="R3284" s="164">
        <v>39326</v>
      </c>
      <c r="S3284" s="164">
        <v>41883</v>
      </c>
      <c r="T3284" t="s">
        <v>2783</v>
      </c>
      <c r="V3284" t="s">
        <v>7497</v>
      </c>
      <c r="W3284" t="s">
        <v>7498</v>
      </c>
      <c r="X3284" t="s">
        <v>112</v>
      </c>
      <c r="Y3284" t="s">
        <v>7497</v>
      </c>
      <c r="Z3284" t="s">
        <v>7503</v>
      </c>
      <c r="AC3284" t="s">
        <v>308</v>
      </c>
      <c r="AD3284" s="176">
        <v>1.2</v>
      </c>
    </row>
    <row r="3285" spans="1:30" x14ac:dyDescent="0.35">
      <c r="A3285" t="s">
        <v>291</v>
      </c>
      <c r="B3285">
        <v>1027</v>
      </c>
      <c r="C3285" t="s">
        <v>7504</v>
      </c>
      <c r="D3285">
        <v>53200</v>
      </c>
      <c r="E3285" t="s">
        <v>112</v>
      </c>
      <c r="F3285" t="s">
        <v>3812</v>
      </c>
      <c r="H3285">
        <v>1.6</v>
      </c>
      <c r="I3285">
        <v>2.1</v>
      </c>
      <c r="K3285" t="s">
        <v>404</v>
      </c>
      <c r="L3285" t="s">
        <v>753</v>
      </c>
      <c r="M3285" t="s">
        <v>398</v>
      </c>
      <c r="N3285" t="s">
        <v>382</v>
      </c>
      <c r="O3285">
        <v>2</v>
      </c>
      <c r="P3285" t="s">
        <v>1</v>
      </c>
      <c r="Q3285" s="164">
        <v>34708</v>
      </c>
      <c r="R3285" s="164">
        <v>34943</v>
      </c>
      <c r="S3285" s="164">
        <v>39191</v>
      </c>
      <c r="T3285" t="s">
        <v>2783</v>
      </c>
      <c r="V3285" t="s">
        <v>7497</v>
      </c>
      <c r="W3285" t="s">
        <v>7498</v>
      </c>
      <c r="X3285" t="s">
        <v>112</v>
      </c>
      <c r="Y3285" t="s">
        <v>7497</v>
      </c>
      <c r="Z3285" t="s">
        <v>7505</v>
      </c>
      <c r="AC3285" t="s">
        <v>304</v>
      </c>
      <c r="AD3285" s="176">
        <v>1.2</v>
      </c>
    </row>
    <row r="3286" spans="1:30" x14ac:dyDescent="0.35">
      <c r="A3286" t="s">
        <v>305</v>
      </c>
      <c r="B3286">
        <v>1119</v>
      </c>
      <c r="C3286" t="s">
        <v>7506</v>
      </c>
      <c r="D3286">
        <v>53200</v>
      </c>
      <c r="E3286" t="s">
        <v>112</v>
      </c>
      <c r="F3286" t="s">
        <v>3812</v>
      </c>
      <c r="H3286">
        <v>1.6</v>
      </c>
      <c r="I3286">
        <v>2.1</v>
      </c>
      <c r="K3286" t="s">
        <v>296</v>
      </c>
      <c r="L3286" t="s">
        <v>753</v>
      </c>
      <c r="M3286" t="s">
        <v>398</v>
      </c>
      <c r="N3286" t="s">
        <v>382</v>
      </c>
      <c r="O3286">
        <v>2</v>
      </c>
      <c r="P3286" t="s">
        <v>306</v>
      </c>
      <c r="Q3286" s="164">
        <v>31786</v>
      </c>
      <c r="R3286" s="164">
        <v>32021</v>
      </c>
      <c r="T3286" t="s">
        <v>2783</v>
      </c>
      <c r="V3286" t="s">
        <v>7497</v>
      </c>
      <c r="W3286" t="s">
        <v>7498</v>
      </c>
      <c r="X3286" t="s">
        <v>112</v>
      </c>
      <c r="Y3286" t="s">
        <v>7497</v>
      </c>
      <c r="Z3286" t="s">
        <v>7507</v>
      </c>
      <c r="AC3286" t="s">
        <v>308</v>
      </c>
      <c r="AD3286" s="176">
        <v>1.2</v>
      </c>
    </row>
    <row r="3287" spans="1:30" x14ac:dyDescent="0.35">
      <c r="A3287" t="s">
        <v>305</v>
      </c>
      <c r="B3287">
        <v>1120</v>
      </c>
      <c r="C3287" t="s">
        <v>7508</v>
      </c>
      <c r="D3287">
        <v>53200</v>
      </c>
      <c r="E3287" t="s">
        <v>112</v>
      </c>
      <c r="F3287" t="s">
        <v>3812</v>
      </c>
      <c r="H3287">
        <v>1.6</v>
      </c>
      <c r="I3287">
        <v>2.1</v>
      </c>
      <c r="K3287" t="s">
        <v>295</v>
      </c>
      <c r="L3287" t="s">
        <v>753</v>
      </c>
      <c r="M3287" t="s">
        <v>398</v>
      </c>
      <c r="N3287" t="s">
        <v>382</v>
      </c>
      <c r="O3287">
        <v>2</v>
      </c>
      <c r="P3287" t="s">
        <v>1</v>
      </c>
      <c r="Q3287" s="164">
        <v>31786</v>
      </c>
      <c r="R3287" s="164">
        <v>32021</v>
      </c>
      <c r="S3287" s="164">
        <v>34943</v>
      </c>
      <c r="T3287" t="s">
        <v>2783</v>
      </c>
      <c r="V3287" t="s">
        <v>7497</v>
      </c>
      <c r="W3287" t="s">
        <v>7498</v>
      </c>
      <c r="X3287" t="s">
        <v>112</v>
      </c>
      <c r="Y3287" t="s">
        <v>7497</v>
      </c>
      <c r="Z3287" t="s">
        <v>7509</v>
      </c>
      <c r="AC3287" t="s">
        <v>308</v>
      </c>
      <c r="AD3287" s="176">
        <v>1.2</v>
      </c>
    </row>
    <row r="3288" spans="1:30" x14ac:dyDescent="0.35">
      <c r="A3288" t="s">
        <v>317</v>
      </c>
      <c r="B3288">
        <v>1019</v>
      </c>
      <c r="C3288" t="s">
        <v>7510</v>
      </c>
      <c r="D3288">
        <v>53200</v>
      </c>
      <c r="E3288" t="s">
        <v>112</v>
      </c>
      <c r="F3288" t="s">
        <v>3812</v>
      </c>
      <c r="H3288">
        <v>1.6</v>
      </c>
      <c r="I3288">
        <v>2.1</v>
      </c>
      <c r="K3288" t="s">
        <v>296</v>
      </c>
      <c r="L3288" t="s">
        <v>410</v>
      </c>
      <c r="M3288" t="s">
        <v>398</v>
      </c>
      <c r="N3288" t="s">
        <v>382</v>
      </c>
      <c r="O3288">
        <v>2</v>
      </c>
      <c r="P3288" t="s">
        <v>306</v>
      </c>
      <c r="Q3288" t="s">
        <v>786</v>
      </c>
      <c r="R3288" s="164">
        <v>34392</v>
      </c>
      <c r="T3288" t="s">
        <v>2783</v>
      </c>
      <c r="V3288" t="s">
        <v>7497</v>
      </c>
      <c r="W3288" t="s">
        <v>7498</v>
      </c>
      <c r="X3288" t="s">
        <v>112</v>
      </c>
      <c r="Y3288" t="s">
        <v>7497</v>
      </c>
      <c r="Z3288" t="s">
        <v>7511</v>
      </c>
      <c r="AC3288" t="s">
        <v>308</v>
      </c>
      <c r="AD3288" s="176">
        <v>1.2</v>
      </c>
    </row>
    <row r="3289" spans="1:30" x14ac:dyDescent="0.35">
      <c r="A3289" t="s">
        <v>317</v>
      </c>
      <c r="B3289">
        <v>1041</v>
      </c>
      <c r="C3289" t="s">
        <v>7512</v>
      </c>
      <c r="D3289">
        <v>53200</v>
      </c>
      <c r="E3289" t="s">
        <v>112</v>
      </c>
      <c r="F3289" t="s">
        <v>3812</v>
      </c>
      <c r="H3289">
        <v>1.6</v>
      </c>
      <c r="I3289">
        <v>2.1</v>
      </c>
      <c r="K3289" t="s">
        <v>404</v>
      </c>
      <c r="L3289" t="s">
        <v>753</v>
      </c>
      <c r="M3289" t="s">
        <v>398</v>
      </c>
      <c r="N3289" t="s">
        <v>382</v>
      </c>
      <c r="O3289">
        <v>2</v>
      </c>
      <c r="P3289" t="s">
        <v>977</v>
      </c>
      <c r="Q3289" t="s">
        <v>2263</v>
      </c>
      <c r="R3289" s="164">
        <v>29112</v>
      </c>
      <c r="S3289" s="164">
        <v>34943</v>
      </c>
      <c r="T3289" t="s">
        <v>2783</v>
      </c>
      <c r="V3289" t="s">
        <v>7497</v>
      </c>
      <c r="W3289" t="s">
        <v>7498</v>
      </c>
      <c r="X3289" t="s">
        <v>112</v>
      </c>
      <c r="Y3289" t="s">
        <v>7497</v>
      </c>
      <c r="Z3289" t="s">
        <v>7513</v>
      </c>
      <c r="AC3289" t="s">
        <v>308</v>
      </c>
      <c r="AD3289" s="176">
        <v>1.2</v>
      </c>
    </row>
    <row r="3290" spans="1:30" x14ac:dyDescent="0.35">
      <c r="A3290" t="s">
        <v>408</v>
      </c>
      <c r="B3290">
        <v>1222</v>
      </c>
      <c r="C3290" t="s">
        <v>7514</v>
      </c>
      <c r="D3290">
        <v>53200</v>
      </c>
      <c r="E3290" t="s">
        <v>112</v>
      </c>
      <c r="F3290" t="s">
        <v>3812</v>
      </c>
      <c r="H3290">
        <v>1.6</v>
      </c>
      <c r="I3290">
        <v>2.1</v>
      </c>
      <c r="K3290" t="s">
        <v>296</v>
      </c>
      <c r="L3290" t="s">
        <v>753</v>
      </c>
      <c r="M3290" t="s">
        <v>398</v>
      </c>
      <c r="N3290" t="s">
        <v>382</v>
      </c>
      <c r="O3290">
        <v>2</v>
      </c>
      <c r="P3290" t="s">
        <v>306</v>
      </c>
      <c r="Q3290" s="164">
        <v>39425</v>
      </c>
      <c r="R3290" s="164">
        <v>39692</v>
      </c>
      <c r="T3290" t="s">
        <v>2783</v>
      </c>
      <c r="V3290" t="s">
        <v>7497</v>
      </c>
      <c r="W3290" t="s">
        <v>7498</v>
      </c>
      <c r="X3290" t="s">
        <v>112</v>
      </c>
      <c r="Y3290" t="s">
        <v>7497</v>
      </c>
      <c r="Z3290" t="s">
        <v>7515</v>
      </c>
      <c r="AA3290" t="s">
        <v>1</v>
      </c>
      <c r="AC3290" t="s">
        <v>308</v>
      </c>
      <c r="AD3290" s="176">
        <v>1.2</v>
      </c>
    </row>
    <row r="3291" spans="1:30" x14ac:dyDescent="0.35">
      <c r="A3291" t="s">
        <v>469</v>
      </c>
      <c r="B3291">
        <v>1029</v>
      </c>
      <c r="C3291" t="s">
        <v>7516</v>
      </c>
      <c r="D3291">
        <v>53200</v>
      </c>
      <c r="E3291" t="s">
        <v>112</v>
      </c>
      <c r="F3291" t="s">
        <v>3812</v>
      </c>
      <c r="H3291">
        <v>1.6</v>
      </c>
      <c r="I3291">
        <v>2.1</v>
      </c>
      <c r="K3291" t="s">
        <v>0</v>
      </c>
      <c r="L3291" t="s">
        <v>753</v>
      </c>
      <c r="M3291" t="s">
        <v>398</v>
      </c>
      <c r="N3291" t="s">
        <v>382</v>
      </c>
      <c r="O3291">
        <v>2</v>
      </c>
      <c r="P3291" t="s">
        <v>306</v>
      </c>
      <c r="Q3291" s="164">
        <v>39570</v>
      </c>
      <c r="R3291" s="164">
        <v>39483</v>
      </c>
      <c r="T3291" t="s">
        <v>2783</v>
      </c>
      <c r="V3291" t="s">
        <v>7497</v>
      </c>
      <c r="W3291" t="s">
        <v>7498</v>
      </c>
      <c r="X3291" t="s">
        <v>112</v>
      </c>
      <c r="Y3291" t="s">
        <v>7497</v>
      </c>
      <c r="Z3291" t="s">
        <v>7517</v>
      </c>
      <c r="AC3291" t="s">
        <v>308</v>
      </c>
      <c r="AD3291" s="176">
        <v>1.2</v>
      </c>
    </row>
    <row r="3292" spans="1:30" x14ac:dyDescent="0.35">
      <c r="A3292" t="s">
        <v>309</v>
      </c>
      <c r="B3292">
        <v>1187</v>
      </c>
      <c r="C3292" t="s">
        <v>7518</v>
      </c>
      <c r="D3292">
        <v>53200</v>
      </c>
      <c r="E3292" t="s">
        <v>112</v>
      </c>
      <c r="F3292" t="s">
        <v>3812</v>
      </c>
      <c r="H3292">
        <v>1.6</v>
      </c>
      <c r="I3292">
        <v>2.1</v>
      </c>
      <c r="K3292" t="s">
        <v>296</v>
      </c>
      <c r="L3292" t="s">
        <v>753</v>
      </c>
      <c r="M3292" t="s">
        <v>398</v>
      </c>
      <c r="N3292" t="s">
        <v>382</v>
      </c>
      <c r="O3292">
        <v>2</v>
      </c>
      <c r="P3292" t="s">
        <v>306</v>
      </c>
      <c r="Q3292" s="164">
        <v>40187</v>
      </c>
      <c r="R3292" s="164">
        <v>40422</v>
      </c>
      <c r="T3292" t="s">
        <v>2783</v>
      </c>
      <c r="V3292" t="s">
        <v>7497</v>
      </c>
      <c r="W3292" t="s">
        <v>7498</v>
      </c>
      <c r="X3292" t="s">
        <v>112</v>
      </c>
      <c r="Y3292" t="s">
        <v>7497</v>
      </c>
      <c r="Z3292" t="s">
        <v>7519</v>
      </c>
      <c r="AC3292" t="s">
        <v>308</v>
      </c>
      <c r="AD3292" s="176">
        <v>1.2</v>
      </c>
    </row>
    <row r="3293" spans="1:30" x14ac:dyDescent="0.35">
      <c r="A3293" t="s">
        <v>476</v>
      </c>
      <c r="B3293">
        <v>1046</v>
      </c>
      <c r="C3293" t="s">
        <v>7520</v>
      </c>
      <c r="D3293">
        <v>53200</v>
      </c>
      <c r="E3293" t="s">
        <v>112</v>
      </c>
      <c r="F3293" t="s">
        <v>3812</v>
      </c>
      <c r="H3293">
        <v>1.6</v>
      </c>
      <c r="I3293">
        <v>2.1</v>
      </c>
      <c r="K3293" t="s">
        <v>296</v>
      </c>
      <c r="L3293" t="s">
        <v>753</v>
      </c>
      <c r="M3293" t="s">
        <v>398</v>
      </c>
      <c r="N3293" t="s">
        <v>382</v>
      </c>
      <c r="O3293">
        <v>2</v>
      </c>
      <c r="P3293" t="s">
        <v>306</v>
      </c>
      <c r="Q3293" t="s">
        <v>4740</v>
      </c>
      <c r="R3293" s="164">
        <v>38744</v>
      </c>
      <c r="T3293" t="s">
        <v>2783</v>
      </c>
      <c r="V3293" t="s">
        <v>7497</v>
      </c>
      <c r="W3293" t="s">
        <v>7498</v>
      </c>
      <c r="X3293" t="s">
        <v>112</v>
      </c>
      <c r="Y3293" t="s">
        <v>7497</v>
      </c>
      <c r="Z3293" t="s">
        <v>7521</v>
      </c>
      <c r="AC3293" t="s">
        <v>308</v>
      </c>
      <c r="AD3293" s="176">
        <v>1.2</v>
      </c>
    </row>
    <row r="3294" spans="1:30" x14ac:dyDescent="0.35">
      <c r="A3294" t="s">
        <v>482</v>
      </c>
      <c r="B3294">
        <v>1040</v>
      </c>
      <c r="C3294" t="s">
        <v>7522</v>
      </c>
      <c r="D3294">
        <v>53200</v>
      </c>
      <c r="E3294" t="s">
        <v>112</v>
      </c>
      <c r="F3294" t="s">
        <v>3812</v>
      </c>
      <c r="H3294">
        <v>1.6</v>
      </c>
      <c r="I3294">
        <v>2.1</v>
      </c>
      <c r="K3294" t="s">
        <v>296</v>
      </c>
      <c r="L3294" t="s">
        <v>753</v>
      </c>
      <c r="M3294" t="s">
        <v>398</v>
      </c>
      <c r="N3294" t="s">
        <v>382</v>
      </c>
      <c r="O3294">
        <v>2</v>
      </c>
      <c r="P3294" t="s">
        <v>306</v>
      </c>
      <c r="Q3294" t="s">
        <v>4740</v>
      </c>
      <c r="R3294" s="164">
        <v>38744</v>
      </c>
      <c r="T3294" t="s">
        <v>2783</v>
      </c>
      <c r="V3294" t="s">
        <v>7497</v>
      </c>
      <c r="W3294" t="s">
        <v>7498</v>
      </c>
      <c r="X3294" t="s">
        <v>112</v>
      </c>
      <c r="Y3294" t="s">
        <v>7497</v>
      </c>
      <c r="Z3294" t="s">
        <v>7523</v>
      </c>
      <c r="AC3294" t="s">
        <v>308</v>
      </c>
      <c r="AD3294" s="176">
        <v>1.2</v>
      </c>
    </row>
    <row r="3295" spans="1:30" x14ac:dyDescent="0.35">
      <c r="A3295" t="s">
        <v>432</v>
      </c>
      <c r="B3295">
        <v>1067</v>
      </c>
      <c r="C3295" t="s">
        <v>7514</v>
      </c>
      <c r="D3295">
        <v>53200</v>
      </c>
      <c r="E3295" t="s">
        <v>112</v>
      </c>
      <c r="F3295" t="s">
        <v>3812</v>
      </c>
      <c r="H3295">
        <v>1.6</v>
      </c>
      <c r="I3295">
        <v>2.1</v>
      </c>
      <c r="K3295" t="s">
        <v>296</v>
      </c>
      <c r="L3295" t="s">
        <v>410</v>
      </c>
      <c r="M3295" t="s">
        <v>398</v>
      </c>
      <c r="N3295" t="s">
        <v>382</v>
      </c>
      <c r="O3295">
        <v>2</v>
      </c>
      <c r="P3295" t="s">
        <v>306</v>
      </c>
      <c r="Q3295" t="s">
        <v>786</v>
      </c>
      <c r="R3295" s="164">
        <v>34392</v>
      </c>
      <c r="T3295" t="s">
        <v>2783</v>
      </c>
      <c r="V3295" t="s">
        <v>7497</v>
      </c>
      <c r="W3295" t="s">
        <v>7498</v>
      </c>
      <c r="X3295" t="s">
        <v>112</v>
      </c>
      <c r="Y3295" t="s">
        <v>7497</v>
      </c>
      <c r="Z3295" t="s">
        <v>7524</v>
      </c>
      <c r="AC3295" t="s">
        <v>308</v>
      </c>
      <c r="AD3295" s="176">
        <v>1.2</v>
      </c>
    </row>
    <row r="3296" spans="1:30" x14ac:dyDescent="0.35">
      <c r="A3296" t="s">
        <v>584</v>
      </c>
      <c r="B3296">
        <v>1045</v>
      </c>
      <c r="C3296" t="s">
        <v>7525</v>
      </c>
      <c r="D3296">
        <v>53200</v>
      </c>
      <c r="E3296" t="s">
        <v>112</v>
      </c>
      <c r="F3296" t="s">
        <v>3812</v>
      </c>
      <c r="H3296">
        <v>1.6</v>
      </c>
      <c r="I3296">
        <v>2.1</v>
      </c>
      <c r="K3296" t="s">
        <v>296</v>
      </c>
      <c r="L3296" t="s">
        <v>753</v>
      </c>
      <c r="M3296" t="s">
        <v>398</v>
      </c>
      <c r="N3296" t="s">
        <v>382</v>
      </c>
      <c r="O3296">
        <v>2</v>
      </c>
      <c r="P3296" t="s">
        <v>306</v>
      </c>
      <c r="Q3296" t="s">
        <v>786</v>
      </c>
      <c r="R3296" s="164">
        <v>34392</v>
      </c>
      <c r="T3296" t="s">
        <v>2783</v>
      </c>
      <c r="V3296" t="s">
        <v>7497</v>
      </c>
      <c r="W3296" t="s">
        <v>7498</v>
      </c>
      <c r="X3296" t="s">
        <v>112</v>
      </c>
      <c r="Y3296" t="s">
        <v>7497</v>
      </c>
      <c r="Z3296" t="s">
        <v>7526</v>
      </c>
      <c r="AC3296" t="s">
        <v>308</v>
      </c>
      <c r="AD3296" s="176">
        <v>1.2</v>
      </c>
    </row>
    <row r="3297" spans="1:30" x14ac:dyDescent="0.35">
      <c r="A3297" t="s">
        <v>584</v>
      </c>
      <c r="B3297">
        <v>1353</v>
      </c>
      <c r="C3297" t="s">
        <v>7527</v>
      </c>
      <c r="D3297">
        <v>53200</v>
      </c>
      <c r="E3297" t="s">
        <v>112</v>
      </c>
      <c r="F3297" t="s">
        <v>3812</v>
      </c>
      <c r="G3297" s="163">
        <v>2830.78</v>
      </c>
      <c r="H3297">
        <v>1.6</v>
      </c>
      <c r="I3297">
        <v>2.1</v>
      </c>
      <c r="J3297" t="s">
        <v>1</v>
      </c>
      <c r="K3297" t="s">
        <v>296</v>
      </c>
      <c r="L3297" t="s">
        <v>753</v>
      </c>
      <c r="M3297" t="s">
        <v>398</v>
      </c>
      <c r="N3297" t="s">
        <v>382</v>
      </c>
      <c r="O3297">
        <v>2</v>
      </c>
      <c r="P3297" t="s">
        <v>306</v>
      </c>
      <c r="Q3297" s="164">
        <v>42435</v>
      </c>
      <c r="R3297" s="164">
        <v>42614</v>
      </c>
      <c r="T3297" t="s">
        <v>2783</v>
      </c>
      <c r="V3297" t="s">
        <v>7497</v>
      </c>
      <c r="W3297" t="s">
        <v>7498</v>
      </c>
      <c r="X3297" t="s">
        <v>112</v>
      </c>
      <c r="Y3297" t="s">
        <v>7497</v>
      </c>
      <c r="Z3297" t="s">
        <v>7528</v>
      </c>
      <c r="AA3297" t="s">
        <v>1</v>
      </c>
      <c r="AB3297" s="164">
        <v>42542</v>
      </c>
      <c r="AC3297" t="s">
        <v>308</v>
      </c>
      <c r="AD3297" s="176">
        <v>1.2</v>
      </c>
    </row>
    <row r="3298" spans="1:30" x14ac:dyDescent="0.35">
      <c r="A3298" t="s">
        <v>375</v>
      </c>
      <c r="B3298">
        <v>1021</v>
      </c>
      <c r="C3298" t="s">
        <v>7529</v>
      </c>
      <c r="D3298">
        <v>53200</v>
      </c>
      <c r="E3298" t="s">
        <v>112</v>
      </c>
      <c r="F3298" t="s">
        <v>3812</v>
      </c>
      <c r="H3298">
        <v>1.6</v>
      </c>
      <c r="I3298">
        <v>2.1</v>
      </c>
      <c r="K3298" t="s">
        <v>296</v>
      </c>
      <c r="L3298" t="s">
        <v>753</v>
      </c>
      <c r="M3298" t="s">
        <v>398</v>
      </c>
      <c r="N3298" t="s">
        <v>382</v>
      </c>
      <c r="O3298">
        <v>2</v>
      </c>
      <c r="P3298" t="s">
        <v>1</v>
      </c>
      <c r="Q3298" s="164">
        <v>32882</v>
      </c>
      <c r="R3298" s="164">
        <v>33117</v>
      </c>
      <c r="T3298" t="s">
        <v>2783</v>
      </c>
      <c r="V3298" t="s">
        <v>7497</v>
      </c>
      <c r="W3298" t="s">
        <v>7498</v>
      </c>
      <c r="X3298" t="s">
        <v>112</v>
      </c>
      <c r="Y3298" t="s">
        <v>7497</v>
      </c>
      <c r="Z3298" t="s">
        <v>7530</v>
      </c>
      <c r="AA3298" t="s">
        <v>1</v>
      </c>
      <c r="AC3298" t="s">
        <v>304</v>
      </c>
      <c r="AD3298" s="176">
        <v>1.2</v>
      </c>
    </row>
    <row r="3299" spans="1:30" x14ac:dyDescent="0.35">
      <c r="A3299" t="s">
        <v>434</v>
      </c>
      <c r="B3299">
        <v>1040</v>
      </c>
      <c r="C3299" t="s">
        <v>7531</v>
      </c>
      <c r="D3299">
        <v>53200</v>
      </c>
      <c r="E3299" t="s">
        <v>112</v>
      </c>
      <c r="F3299" t="s">
        <v>3812</v>
      </c>
      <c r="H3299">
        <v>1.6</v>
      </c>
      <c r="I3299">
        <v>2.1</v>
      </c>
      <c r="K3299" t="s">
        <v>0</v>
      </c>
      <c r="L3299" t="s">
        <v>502</v>
      </c>
      <c r="M3299" t="s">
        <v>398</v>
      </c>
      <c r="N3299" t="s">
        <v>382</v>
      </c>
      <c r="O3299">
        <v>2</v>
      </c>
      <c r="P3299" t="s">
        <v>306</v>
      </c>
      <c r="Q3299" s="164">
        <v>31786</v>
      </c>
      <c r="R3299" s="164">
        <v>32021</v>
      </c>
      <c r="T3299" t="s">
        <v>2783</v>
      </c>
      <c r="V3299" t="s">
        <v>7497</v>
      </c>
      <c r="W3299" t="s">
        <v>7498</v>
      </c>
      <c r="X3299" t="s">
        <v>112</v>
      </c>
      <c r="Y3299" t="s">
        <v>7497</v>
      </c>
      <c r="Z3299" t="s">
        <v>7532</v>
      </c>
      <c r="AA3299" t="s">
        <v>1</v>
      </c>
      <c r="AC3299" t="s">
        <v>308</v>
      </c>
      <c r="AD3299" s="176">
        <v>1.2</v>
      </c>
    </row>
    <row r="3300" spans="1:30" x14ac:dyDescent="0.35">
      <c r="A3300" t="s">
        <v>403</v>
      </c>
      <c r="B3300">
        <v>1026</v>
      </c>
      <c r="C3300" t="s">
        <v>112</v>
      </c>
      <c r="D3300">
        <v>53200</v>
      </c>
      <c r="E3300" t="s">
        <v>112</v>
      </c>
      <c r="F3300" t="s">
        <v>3812</v>
      </c>
      <c r="H3300">
        <v>1.6</v>
      </c>
      <c r="I3300">
        <v>2.1</v>
      </c>
      <c r="K3300" t="s">
        <v>843</v>
      </c>
      <c r="L3300" t="s">
        <v>4817</v>
      </c>
      <c r="M3300" t="s">
        <v>398</v>
      </c>
      <c r="N3300" t="s">
        <v>382</v>
      </c>
      <c r="O3300">
        <v>2</v>
      </c>
      <c r="P3300" t="s">
        <v>306</v>
      </c>
      <c r="Q3300" t="s">
        <v>3913</v>
      </c>
      <c r="R3300" s="164">
        <v>42247</v>
      </c>
      <c r="T3300" t="s">
        <v>2783</v>
      </c>
      <c r="V3300" t="s">
        <v>7497</v>
      </c>
      <c r="W3300" t="s">
        <v>7498</v>
      </c>
      <c r="X3300" t="s">
        <v>112</v>
      </c>
      <c r="Y3300" t="s">
        <v>7497</v>
      </c>
      <c r="Z3300" t="s">
        <v>7533</v>
      </c>
      <c r="AA3300" t="s">
        <v>1</v>
      </c>
      <c r="AC3300" t="s">
        <v>308</v>
      </c>
      <c r="AD3300" s="176">
        <v>1.2</v>
      </c>
    </row>
    <row r="3301" spans="1:30" x14ac:dyDescent="0.35">
      <c r="A3301" t="s">
        <v>494</v>
      </c>
      <c r="B3301">
        <v>1148</v>
      </c>
      <c r="C3301" t="s">
        <v>7500</v>
      </c>
      <c r="D3301">
        <v>53200</v>
      </c>
      <c r="E3301" t="s">
        <v>112</v>
      </c>
      <c r="F3301" t="s">
        <v>3812</v>
      </c>
      <c r="H3301">
        <v>1.6</v>
      </c>
      <c r="I3301">
        <v>2.1</v>
      </c>
      <c r="K3301" t="s">
        <v>296</v>
      </c>
      <c r="L3301" t="s">
        <v>753</v>
      </c>
      <c r="M3301" t="s">
        <v>398</v>
      </c>
      <c r="N3301" t="s">
        <v>382</v>
      </c>
      <c r="O3301">
        <v>2</v>
      </c>
      <c r="P3301" t="s">
        <v>306</v>
      </c>
      <c r="Q3301" s="164">
        <v>35439</v>
      </c>
      <c r="R3301" s="164">
        <v>35674</v>
      </c>
      <c r="T3301" t="s">
        <v>2783</v>
      </c>
      <c r="V3301" t="s">
        <v>7497</v>
      </c>
      <c r="W3301" t="s">
        <v>7498</v>
      </c>
      <c r="X3301" t="s">
        <v>112</v>
      </c>
      <c r="Y3301" t="s">
        <v>7497</v>
      </c>
      <c r="Z3301" t="s">
        <v>7534</v>
      </c>
      <c r="AC3301" t="s">
        <v>308</v>
      </c>
      <c r="AD3301" s="176">
        <v>1.2</v>
      </c>
    </row>
    <row r="3302" spans="1:30" x14ac:dyDescent="0.35">
      <c r="A3302" t="s">
        <v>419</v>
      </c>
      <c r="B3302">
        <v>1026</v>
      </c>
      <c r="C3302" t="s">
        <v>7500</v>
      </c>
      <c r="D3302">
        <v>53200</v>
      </c>
      <c r="E3302" t="s">
        <v>112</v>
      </c>
      <c r="F3302" t="s">
        <v>3812</v>
      </c>
      <c r="H3302">
        <v>1.6</v>
      </c>
      <c r="I3302">
        <v>2.1</v>
      </c>
      <c r="K3302" t="s">
        <v>404</v>
      </c>
      <c r="L3302" t="s">
        <v>4319</v>
      </c>
      <c r="M3302" t="s">
        <v>398</v>
      </c>
      <c r="N3302" t="s">
        <v>382</v>
      </c>
      <c r="O3302">
        <v>2</v>
      </c>
      <c r="P3302" t="s">
        <v>306</v>
      </c>
      <c r="Q3302" s="164">
        <v>38718</v>
      </c>
      <c r="R3302" s="164">
        <v>38718</v>
      </c>
      <c r="S3302" s="164">
        <v>38718</v>
      </c>
      <c r="T3302" t="s">
        <v>2783</v>
      </c>
      <c r="V3302" t="s">
        <v>7497</v>
      </c>
      <c r="W3302" t="s">
        <v>7498</v>
      </c>
      <c r="X3302" t="s">
        <v>112</v>
      </c>
      <c r="Y3302" t="s">
        <v>7497</v>
      </c>
      <c r="Z3302" t="s">
        <v>7535</v>
      </c>
      <c r="AC3302" t="s">
        <v>308</v>
      </c>
      <c r="AD3302" s="176">
        <v>1.2</v>
      </c>
    </row>
    <row r="3303" spans="1:30" x14ac:dyDescent="0.35">
      <c r="A3303" t="s">
        <v>419</v>
      </c>
      <c r="B3303">
        <v>1153</v>
      </c>
      <c r="C3303" t="s">
        <v>7536</v>
      </c>
      <c r="D3303">
        <v>53200</v>
      </c>
      <c r="E3303" t="s">
        <v>112</v>
      </c>
      <c r="F3303" t="s">
        <v>3812</v>
      </c>
      <c r="H3303">
        <v>1.6</v>
      </c>
      <c r="I3303">
        <v>2.1</v>
      </c>
      <c r="K3303" t="s">
        <v>404</v>
      </c>
      <c r="L3303" t="s">
        <v>753</v>
      </c>
      <c r="M3303" t="s">
        <v>398</v>
      </c>
      <c r="N3303" t="s">
        <v>382</v>
      </c>
      <c r="O3303">
        <v>2</v>
      </c>
      <c r="P3303" t="s">
        <v>306</v>
      </c>
      <c r="Q3303" s="164">
        <v>36899</v>
      </c>
      <c r="R3303" s="164">
        <v>37104</v>
      </c>
      <c r="S3303" s="164">
        <v>45536</v>
      </c>
      <c r="T3303" t="s">
        <v>2783</v>
      </c>
      <c r="V3303" t="s">
        <v>7497</v>
      </c>
      <c r="W3303" t="s">
        <v>7498</v>
      </c>
      <c r="X3303" t="s">
        <v>112</v>
      </c>
      <c r="Y3303" t="s">
        <v>7497</v>
      </c>
      <c r="Z3303" t="s">
        <v>7537</v>
      </c>
      <c r="AC3303" t="s">
        <v>308</v>
      </c>
      <c r="AD3303" s="176">
        <v>1.2</v>
      </c>
    </row>
    <row r="3304" spans="1:30" x14ac:dyDescent="0.35">
      <c r="A3304" t="s">
        <v>314</v>
      </c>
      <c r="B3304">
        <v>1047</v>
      </c>
      <c r="C3304" t="s">
        <v>7538</v>
      </c>
      <c r="D3304">
        <v>53200</v>
      </c>
      <c r="E3304" t="s">
        <v>112</v>
      </c>
      <c r="F3304" t="s">
        <v>3812</v>
      </c>
      <c r="H3304">
        <v>1.6</v>
      </c>
      <c r="I3304">
        <v>2.1</v>
      </c>
      <c r="K3304" t="s">
        <v>404</v>
      </c>
      <c r="L3304" t="s">
        <v>410</v>
      </c>
      <c r="M3304" t="s">
        <v>398</v>
      </c>
      <c r="N3304" t="s">
        <v>382</v>
      </c>
      <c r="O3304">
        <v>2</v>
      </c>
      <c r="P3304" t="s">
        <v>306</v>
      </c>
      <c r="Q3304" s="164">
        <v>32874</v>
      </c>
      <c r="R3304" s="164">
        <v>32874</v>
      </c>
      <c r="S3304" s="164">
        <v>32874</v>
      </c>
      <c r="T3304" t="s">
        <v>2783</v>
      </c>
      <c r="V3304" t="s">
        <v>7497</v>
      </c>
      <c r="W3304" t="s">
        <v>7498</v>
      </c>
      <c r="X3304" t="s">
        <v>112</v>
      </c>
      <c r="Y3304" t="s">
        <v>7497</v>
      </c>
      <c r="Z3304" t="s">
        <v>7539</v>
      </c>
      <c r="AC3304" t="s">
        <v>308</v>
      </c>
      <c r="AD3304" s="176">
        <v>1.2</v>
      </c>
    </row>
    <row r="3305" spans="1:30" x14ac:dyDescent="0.35">
      <c r="A3305" t="s">
        <v>314</v>
      </c>
      <c r="B3305">
        <v>1268</v>
      </c>
      <c r="C3305" t="s">
        <v>7540</v>
      </c>
      <c r="D3305">
        <v>53200</v>
      </c>
      <c r="E3305" t="s">
        <v>112</v>
      </c>
      <c r="F3305" t="s">
        <v>3812</v>
      </c>
      <c r="H3305">
        <v>1.6</v>
      </c>
      <c r="I3305">
        <v>2.1</v>
      </c>
      <c r="K3305" t="s">
        <v>296</v>
      </c>
      <c r="L3305" t="s">
        <v>753</v>
      </c>
      <c r="M3305" t="s">
        <v>398</v>
      </c>
      <c r="N3305" t="s">
        <v>382</v>
      </c>
      <c r="O3305">
        <v>2</v>
      </c>
      <c r="P3305" t="s">
        <v>306</v>
      </c>
      <c r="Q3305" t="s">
        <v>1951</v>
      </c>
      <c r="R3305" s="164">
        <v>40057</v>
      </c>
      <c r="T3305" t="s">
        <v>2783</v>
      </c>
      <c r="V3305" t="s">
        <v>7497</v>
      </c>
      <c r="W3305" t="s">
        <v>7498</v>
      </c>
      <c r="X3305" t="s">
        <v>112</v>
      </c>
      <c r="Y3305" t="s">
        <v>7497</v>
      </c>
      <c r="Z3305" t="s">
        <v>7541</v>
      </c>
      <c r="AC3305" t="s">
        <v>308</v>
      </c>
      <c r="AD3305" s="176">
        <v>1.2</v>
      </c>
    </row>
    <row r="3306" spans="1:30" x14ac:dyDescent="0.35">
      <c r="A3306" t="s">
        <v>711</v>
      </c>
      <c r="B3306">
        <v>1035</v>
      </c>
      <c r="C3306" t="s">
        <v>7500</v>
      </c>
      <c r="D3306">
        <v>53200</v>
      </c>
      <c r="E3306" t="s">
        <v>112</v>
      </c>
      <c r="F3306" t="s">
        <v>3812</v>
      </c>
      <c r="H3306">
        <v>1.6</v>
      </c>
      <c r="I3306">
        <v>2.1</v>
      </c>
      <c r="K3306" t="s">
        <v>404</v>
      </c>
      <c r="L3306" t="s">
        <v>410</v>
      </c>
      <c r="M3306" t="s">
        <v>398</v>
      </c>
      <c r="N3306" t="s">
        <v>382</v>
      </c>
      <c r="O3306">
        <v>2</v>
      </c>
      <c r="P3306" t="s">
        <v>306</v>
      </c>
      <c r="Q3306" t="s">
        <v>2038</v>
      </c>
      <c r="R3306" s="164">
        <v>39188</v>
      </c>
      <c r="S3306" s="164">
        <v>39188</v>
      </c>
      <c r="T3306" t="s">
        <v>2783</v>
      </c>
      <c r="V3306" t="s">
        <v>7497</v>
      </c>
      <c r="W3306" t="s">
        <v>7498</v>
      </c>
      <c r="X3306" t="s">
        <v>112</v>
      </c>
      <c r="Y3306" t="s">
        <v>7497</v>
      </c>
      <c r="Z3306" t="s">
        <v>7542</v>
      </c>
      <c r="AC3306" t="s">
        <v>308</v>
      </c>
      <c r="AD3306" s="176">
        <v>1.2</v>
      </c>
    </row>
    <row r="3307" spans="1:30" x14ac:dyDescent="0.35">
      <c r="A3307" t="s">
        <v>499</v>
      </c>
      <c r="B3307">
        <v>1102</v>
      </c>
      <c r="C3307" t="s">
        <v>112</v>
      </c>
      <c r="D3307">
        <v>53200</v>
      </c>
      <c r="E3307" t="s">
        <v>112</v>
      </c>
      <c r="F3307" t="s">
        <v>3812</v>
      </c>
      <c r="H3307">
        <v>1.6</v>
      </c>
      <c r="I3307">
        <v>2.1</v>
      </c>
      <c r="K3307" t="s">
        <v>296</v>
      </c>
      <c r="L3307" t="s">
        <v>753</v>
      </c>
      <c r="M3307" t="s">
        <v>398</v>
      </c>
      <c r="N3307" t="s">
        <v>382</v>
      </c>
      <c r="O3307">
        <v>2</v>
      </c>
      <c r="P3307" t="s">
        <v>306</v>
      </c>
      <c r="Q3307" s="164">
        <v>30781</v>
      </c>
      <c r="R3307" s="164">
        <v>30929</v>
      </c>
      <c r="T3307" t="s">
        <v>2783</v>
      </c>
      <c r="V3307" t="s">
        <v>7497</v>
      </c>
      <c r="W3307" t="s">
        <v>7498</v>
      </c>
      <c r="X3307" t="s">
        <v>112</v>
      </c>
      <c r="Y3307" t="s">
        <v>7497</v>
      </c>
      <c r="Z3307" t="s">
        <v>7543</v>
      </c>
      <c r="AC3307" t="s">
        <v>308</v>
      </c>
      <c r="AD3307" s="176">
        <v>1.2</v>
      </c>
    </row>
    <row r="3308" spans="1:30" x14ac:dyDescent="0.35">
      <c r="A3308" t="s">
        <v>566</v>
      </c>
      <c r="B3308">
        <v>1255</v>
      </c>
      <c r="C3308" t="s">
        <v>7544</v>
      </c>
      <c r="D3308">
        <v>53200</v>
      </c>
      <c r="E3308" t="s">
        <v>112</v>
      </c>
      <c r="F3308" t="s">
        <v>3812</v>
      </c>
      <c r="H3308">
        <v>1.6</v>
      </c>
      <c r="I3308">
        <v>2.1</v>
      </c>
      <c r="K3308" t="s">
        <v>0</v>
      </c>
      <c r="L3308" t="s">
        <v>753</v>
      </c>
      <c r="M3308" t="s">
        <v>398</v>
      </c>
      <c r="N3308" t="s">
        <v>382</v>
      </c>
      <c r="O3308">
        <v>2</v>
      </c>
      <c r="P3308" t="s">
        <v>306</v>
      </c>
      <c r="Q3308" t="s">
        <v>2272</v>
      </c>
      <c r="R3308" s="164">
        <v>41153</v>
      </c>
      <c r="T3308" t="s">
        <v>2783</v>
      </c>
      <c r="V3308" t="s">
        <v>7497</v>
      </c>
      <c r="W3308" t="s">
        <v>7498</v>
      </c>
      <c r="X3308" t="s">
        <v>112</v>
      </c>
      <c r="Y3308" t="s">
        <v>7497</v>
      </c>
      <c r="Z3308" t="s">
        <v>7545</v>
      </c>
      <c r="AA3308" t="s">
        <v>1</v>
      </c>
      <c r="AC3308" t="s">
        <v>308</v>
      </c>
      <c r="AD3308" s="176">
        <v>1.2</v>
      </c>
    </row>
    <row r="3309" spans="1:30" x14ac:dyDescent="0.35">
      <c r="A3309" t="s">
        <v>566</v>
      </c>
      <c r="B3309">
        <v>90006</v>
      </c>
      <c r="C3309" t="s">
        <v>7546</v>
      </c>
      <c r="D3309">
        <v>53200</v>
      </c>
      <c r="E3309" t="s">
        <v>112</v>
      </c>
      <c r="F3309" t="s">
        <v>3812</v>
      </c>
      <c r="H3309">
        <v>1.6</v>
      </c>
      <c r="I3309">
        <v>2.1</v>
      </c>
      <c r="K3309" t="s">
        <v>404</v>
      </c>
      <c r="L3309" t="s">
        <v>410</v>
      </c>
      <c r="M3309" t="s">
        <v>398</v>
      </c>
      <c r="N3309" t="s">
        <v>382</v>
      </c>
      <c r="O3309">
        <v>2</v>
      </c>
      <c r="P3309" t="s">
        <v>306</v>
      </c>
      <c r="Q3309" t="s">
        <v>6844</v>
      </c>
      <c r="R3309" s="164">
        <v>39195</v>
      </c>
      <c r="S3309" s="164">
        <v>39195</v>
      </c>
      <c r="T3309" t="s">
        <v>2783</v>
      </c>
      <c r="V3309" t="s">
        <v>7497</v>
      </c>
      <c r="W3309" t="s">
        <v>7498</v>
      </c>
      <c r="X3309" t="s">
        <v>112</v>
      </c>
      <c r="Y3309" t="s">
        <v>7497</v>
      </c>
      <c r="Z3309" t="s">
        <v>7547</v>
      </c>
      <c r="AC3309" t="s">
        <v>308</v>
      </c>
      <c r="AD3309" s="176">
        <v>1.2</v>
      </c>
    </row>
    <row r="3310" spans="1:30" x14ac:dyDescent="0.35">
      <c r="A3310" t="s">
        <v>438</v>
      </c>
      <c r="B3310">
        <v>1121</v>
      </c>
      <c r="C3310" t="s">
        <v>7506</v>
      </c>
      <c r="D3310">
        <v>53200</v>
      </c>
      <c r="E3310" t="s">
        <v>112</v>
      </c>
      <c r="F3310" t="s">
        <v>3812</v>
      </c>
      <c r="H3310">
        <v>1.6</v>
      </c>
      <c r="I3310">
        <v>2.1</v>
      </c>
      <c r="K3310" t="s">
        <v>296</v>
      </c>
      <c r="L3310" t="s">
        <v>753</v>
      </c>
      <c r="M3310" t="s">
        <v>398</v>
      </c>
      <c r="N3310" t="s">
        <v>382</v>
      </c>
      <c r="O3310">
        <v>2</v>
      </c>
      <c r="P3310" t="s">
        <v>306</v>
      </c>
      <c r="Q3310" s="164">
        <v>33978</v>
      </c>
      <c r="R3310" s="164">
        <v>34213</v>
      </c>
      <c r="T3310" t="s">
        <v>2783</v>
      </c>
      <c r="V3310" t="s">
        <v>7497</v>
      </c>
      <c r="W3310" t="s">
        <v>7498</v>
      </c>
      <c r="X3310" t="s">
        <v>112</v>
      </c>
      <c r="Y3310" t="s">
        <v>7497</v>
      </c>
      <c r="Z3310" t="s">
        <v>7548</v>
      </c>
      <c r="AC3310" t="s">
        <v>308</v>
      </c>
      <c r="AD3310" s="176">
        <v>1.2</v>
      </c>
    </row>
    <row r="3311" spans="1:30" x14ac:dyDescent="0.35">
      <c r="A3311" t="s">
        <v>291</v>
      </c>
      <c r="B3311">
        <v>1000</v>
      </c>
      <c r="C3311" t="s">
        <v>7549</v>
      </c>
      <c r="D3311">
        <v>53201</v>
      </c>
      <c r="E3311" t="s">
        <v>7550</v>
      </c>
      <c r="F3311" t="s">
        <v>3812</v>
      </c>
      <c r="H3311">
        <v>1.6</v>
      </c>
      <c r="I3311">
        <v>2.2999999999999998</v>
      </c>
      <c r="K3311" t="s">
        <v>404</v>
      </c>
      <c r="L3311" t="s">
        <v>753</v>
      </c>
      <c r="M3311" t="s">
        <v>398</v>
      </c>
      <c r="N3311" t="s">
        <v>382</v>
      </c>
      <c r="O3311">
        <v>2</v>
      </c>
      <c r="P3311" t="s">
        <v>1</v>
      </c>
      <c r="Q3311" s="164">
        <v>34708</v>
      </c>
      <c r="R3311" s="164">
        <v>34943</v>
      </c>
      <c r="S3311" s="164">
        <v>39191</v>
      </c>
      <c r="T3311" t="s">
        <v>2805</v>
      </c>
      <c r="V3311" t="s">
        <v>7551</v>
      </c>
      <c r="W3311" t="s">
        <v>7552</v>
      </c>
      <c r="X3311" t="s">
        <v>7550</v>
      </c>
      <c r="Y3311" t="s">
        <v>7551</v>
      </c>
      <c r="Z3311" t="s">
        <v>7553</v>
      </c>
      <c r="AC3311" t="s">
        <v>304</v>
      </c>
      <c r="AD3311" s="176">
        <v>1.2</v>
      </c>
    </row>
    <row r="3312" spans="1:30" x14ac:dyDescent="0.35">
      <c r="A3312" t="s">
        <v>408</v>
      </c>
      <c r="B3312">
        <v>1221</v>
      </c>
      <c r="C3312" t="s">
        <v>7554</v>
      </c>
      <c r="D3312">
        <v>53201</v>
      </c>
      <c r="E3312" t="s">
        <v>7550</v>
      </c>
      <c r="F3312" t="s">
        <v>3812</v>
      </c>
      <c r="H3312">
        <v>1.6</v>
      </c>
      <c r="I3312">
        <v>2.2999999999999998</v>
      </c>
      <c r="K3312" t="s">
        <v>296</v>
      </c>
      <c r="L3312" t="s">
        <v>753</v>
      </c>
      <c r="M3312" t="s">
        <v>398</v>
      </c>
      <c r="N3312" t="s">
        <v>382</v>
      </c>
      <c r="O3312">
        <v>2</v>
      </c>
      <c r="P3312" t="s">
        <v>306</v>
      </c>
      <c r="Q3312" s="164">
        <v>39456</v>
      </c>
      <c r="R3312" s="164">
        <v>39692</v>
      </c>
      <c r="T3312" t="s">
        <v>2805</v>
      </c>
      <c r="V3312" t="s">
        <v>7551</v>
      </c>
      <c r="W3312" t="s">
        <v>7552</v>
      </c>
      <c r="X3312" t="s">
        <v>7550</v>
      </c>
      <c r="Y3312" t="s">
        <v>7551</v>
      </c>
      <c r="Z3312" t="s">
        <v>7555</v>
      </c>
      <c r="AC3312" t="s">
        <v>308</v>
      </c>
      <c r="AD3312" s="176">
        <v>1.2</v>
      </c>
    </row>
    <row r="3313" spans="1:31" x14ac:dyDescent="0.35">
      <c r="A3313" t="s">
        <v>324</v>
      </c>
      <c r="B3313">
        <v>1021</v>
      </c>
      <c r="C3313" t="s">
        <v>7556</v>
      </c>
      <c r="D3313">
        <v>53201</v>
      </c>
      <c r="E3313" t="s">
        <v>7550</v>
      </c>
      <c r="F3313" t="s">
        <v>3812</v>
      </c>
      <c r="H3313">
        <v>1.6</v>
      </c>
      <c r="I3313">
        <v>2.2999999999999998</v>
      </c>
      <c r="K3313" t="s">
        <v>296</v>
      </c>
      <c r="L3313" t="s">
        <v>753</v>
      </c>
      <c r="M3313" t="s">
        <v>398</v>
      </c>
      <c r="N3313" t="s">
        <v>382</v>
      </c>
      <c r="O3313">
        <v>2</v>
      </c>
      <c r="P3313" t="s">
        <v>306</v>
      </c>
      <c r="Q3313" t="s">
        <v>7557</v>
      </c>
      <c r="R3313" s="164">
        <v>39717</v>
      </c>
      <c r="T3313" t="s">
        <v>2805</v>
      </c>
      <c r="V3313" t="s">
        <v>7551</v>
      </c>
      <c r="W3313" t="s">
        <v>7552</v>
      </c>
      <c r="X3313" t="s">
        <v>7550</v>
      </c>
      <c r="Y3313" t="s">
        <v>7551</v>
      </c>
      <c r="Z3313" t="s">
        <v>7558</v>
      </c>
      <c r="AC3313" t="s">
        <v>308</v>
      </c>
      <c r="AD3313" s="176">
        <v>1.2</v>
      </c>
    </row>
    <row r="3314" spans="1:31" x14ac:dyDescent="0.35">
      <c r="A3314" t="s">
        <v>309</v>
      </c>
      <c r="B3314">
        <v>1058</v>
      </c>
      <c r="C3314" t="s">
        <v>7550</v>
      </c>
      <c r="D3314">
        <v>53201</v>
      </c>
      <c r="E3314" t="s">
        <v>7550</v>
      </c>
      <c r="F3314" t="s">
        <v>3812</v>
      </c>
      <c r="H3314">
        <v>1.6</v>
      </c>
      <c r="I3314">
        <v>2.2999999999999998</v>
      </c>
      <c r="K3314" t="s">
        <v>0</v>
      </c>
      <c r="L3314" t="s">
        <v>753</v>
      </c>
      <c r="M3314" t="s">
        <v>398</v>
      </c>
      <c r="N3314" t="s">
        <v>382</v>
      </c>
      <c r="O3314">
        <v>2</v>
      </c>
      <c r="P3314" t="s">
        <v>306</v>
      </c>
      <c r="Q3314" s="164">
        <v>30499</v>
      </c>
      <c r="R3314" s="164">
        <v>30354</v>
      </c>
      <c r="T3314" t="s">
        <v>2805</v>
      </c>
      <c r="V3314" t="s">
        <v>7551</v>
      </c>
      <c r="W3314" t="s">
        <v>7552</v>
      </c>
      <c r="X3314" t="s">
        <v>7550</v>
      </c>
      <c r="Y3314" t="s">
        <v>7551</v>
      </c>
      <c r="Z3314" t="s">
        <v>7559</v>
      </c>
      <c r="AC3314" t="s">
        <v>308</v>
      </c>
      <c r="AD3314" s="176">
        <v>1.2</v>
      </c>
    </row>
    <row r="3315" spans="1:31" x14ac:dyDescent="0.35">
      <c r="A3315" t="s">
        <v>476</v>
      </c>
      <c r="B3315">
        <v>1185</v>
      </c>
      <c r="C3315" t="s">
        <v>7554</v>
      </c>
      <c r="D3315">
        <v>53201</v>
      </c>
      <c r="E3315" t="s">
        <v>7550</v>
      </c>
      <c r="F3315" t="s">
        <v>3812</v>
      </c>
      <c r="H3315">
        <v>1.6</v>
      </c>
      <c r="I3315">
        <v>2.2999999999999998</v>
      </c>
      <c r="K3315" t="s">
        <v>296</v>
      </c>
      <c r="L3315" t="s">
        <v>753</v>
      </c>
      <c r="M3315" t="s">
        <v>398</v>
      </c>
      <c r="N3315" t="s">
        <v>382</v>
      </c>
      <c r="O3315">
        <v>2</v>
      </c>
      <c r="P3315" t="s">
        <v>306</v>
      </c>
      <c r="Q3315" s="164">
        <v>36169</v>
      </c>
      <c r="R3315" s="164">
        <v>36404</v>
      </c>
      <c r="T3315" t="s">
        <v>2805</v>
      </c>
      <c r="V3315" t="s">
        <v>7551</v>
      </c>
      <c r="W3315" t="s">
        <v>7552</v>
      </c>
      <c r="X3315" t="s">
        <v>7550</v>
      </c>
      <c r="Y3315" t="s">
        <v>7551</v>
      </c>
      <c r="Z3315" t="s">
        <v>7560</v>
      </c>
      <c r="AA3315" t="s">
        <v>295</v>
      </c>
      <c r="AC3315" t="s">
        <v>308</v>
      </c>
      <c r="AD3315" s="176">
        <v>1.2</v>
      </c>
    </row>
    <row r="3316" spans="1:31" x14ac:dyDescent="0.35">
      <c r="A3316" t="s">
        <v>432</v>
      </c>
      <c r="B3316">
        <v>1066</v>
      </c>
      <c r="C3316" t="s">
        <v>7550</v>
      </c>
      <c r="D3316">
        <v>53201</v>
      </c>
      <c r="E3316" t="s">
        <v>7550</v>
      </c>
      <c r="F3316" t="s">
        <v>3812</v>
      </c>
      <c r="H3316">
        <v>1.6</v>
      </c>
      <c r="I3316">
        <v>2.2999999999999998</v>
      </c>
      <c r="K3316" t="s">
        <v>296</v>
      </c>
      <c r="L3316" t="s">
        <v>410</v>
      </c>
      <c r="M3316" t="s">
        <v>398</v>
      </c>
      <c r="N3316" t="s">
        <v>382</v>
      </c>
      <c r="O3316">
        <v>2</v>
      </c>
      <c r="P3316" t="s">
        <v>306</v>
      </c>
      <c r="Q3316" t="s">
        <v>786</v>
      </c>
      <c r="R3316" s="164">
        <v>34392</v>
      </c>
      <c r="T3316" t="s">
        <v>2805</v>
      </c>
      <c r="V3316" t="s">
        <v>7551</v>
      </c>
      <c r="W3316" t="s">
        <v>7552</v>
      </c>
      <c r="X3316" t="s">
        <v>7550</v>
      </c>
      <c r="Y3316" t="s">
        <v>7551</v>
      </c>
      <c r="Z3316" t="s">
        <v>7561</v>
      </c>
      <c r="AC3316" t="s">
        <v>308</v>
      </c>
      <c r="AD3316" s="176">
        <v>1.2</v>
      </c>
    </row>
    <row r="3317" spans="1:31" x14ac:dyDescent="0.35">
      <c r="A3317" t="s">
        <v>447</v>
      </c>
      <c r="B3317">
        <v>1076</v>
      </c>
      <c r="C3317" t="s">
        <v>7550</v>
      </c>
      <c r="D3317">
        <v>53201</v>
      </c>
      <c r="E3317" t="s">
        <v>7550</v>
      </c>
      <c r="F3317" t="s">
        <v>3812</v>
      </c>
      <c r="H3317">
        <v>1.6</v>
      </c>
      <c r="I3317">
        <v>2.2999999999999998</v>
      </c>
      <c r="K3317" t="s">
        <v>404</v>
      </c>
      <c r="L3317" t="s">
        <v>753</v>
      </c>
      <c r="M3317" t="s">
        <v>398</v>
      </c>
      <c r="N3317" t="s">
        <v>382</v>
      </c>
      <c r="O3317">
        <v>2</v>
      </c>
      <c r="P3317" t="s">
        <v>306</v>
      </c>
      <c r="Q3317" s="164">
        <v>30476</v>
      </c>
      <c r="R3317" s="164">
        <v>30565</v>
      </c>
      <c r="S3317" s="164">
        <v>36039</v>
      </c>
      <c r="T3317" t="s">
        <v>2805</v>
      </c>
      <c r="V3317" t="s">
        <v>7551</v>
      </c>
      <c r="W3317" t="s">
        <v>7552</v>
      </c>
      <c r="X3317" t="s">
        <v>7550</v>
      </c>
      <c r="Y3317" t="s">
        <v>7551</v>
      </c>
      <c r="Z3317" t="s">
        <v>7562</v>
      </c>
      <c r="AC3317" t="s">
        <v>308</v>
      </c>
      <c r="AD3317" s="176">
        <v>1.2</v>
      </c>
    </row>
    <row r="3318" spans="1:31" x14ac:dyDescent="0.35">
      <c r="A3318" t="s">
        <v>494</v>
      </c>
      <c r="B3318">
        <v>1114</v>
      </c>
      <c r="C3318" t="s">
        <v>7550</v>
      </c>
      <c r="D3318">
        <v>53201</v>
      </c>
      <c r="E3318" t="s">
        <v>7550</v>
      </c>
      <c r="F3318" t="s">
        <v>3812</v>
      </c>
      <c r="H3318">
        <v>1.6</v>
      </c>
      <c r="I3318">
        <v>2.2999999999999998</v>
      </c>
      <c r="K3318" t="s">
        <v>404</v>
      </c>
      <c r="L3318" t="s">
        <v>753</v>
      </c>
      <c r="M3318" t="s">
        <v>398</v>
      </c>
      <c r="N3318" t="s">
        <v>382</v>
      </c>
      <c r="O3318">
        <v>2</v>
      </c>
      <c r="P3318" t="s">
        <v>306</v>
      </c>
      <c r="Q3318" s="164">
        <v>33978</v>
      </c>
      <c r="R3318" s="164">
        <v>34213</v>
      </c>
      <c r="S3318" s="164">
        <v>39189</v>
      </c>
      <c r="T3318" t="s">
        <v>2805</v>
      </c>
      <c r="V3318" t="s">
        <v>7551</v>
      </c>
      <c r="W3318" t="s">
        <v>7552</v>
      </c>
      <c r="X3318" t="s">
        <v>7550</v>
      </c>
      <c r="Y3318" t="s">
        <v>7551</v>
      </c>
      <c r="Z3318" t="s">
        <v>7563</v>
      </c>
      <c r="AC3318" t="s">
        <v>308</v>
      </c>
      <c r="AD3318" s="176">
        <v>1.2</v>
      </c>
    </row>
    <row r="3319" spans="1:31" x14ac:dyDescent="0.35">
      <c r="A3319" t="s">
        <v>414</v>
      </c>
      <c r="B3319">
        <v>1066</v>
      </c>
      <c r="C3319" t="s">
        <v>7564</v>
      </c>
      <c r="D3319">
        <v>53201</v>
      </c>
      <c r="E3319" t="s">
        <v>7550</v>
      </c>
      <c r="F3319" t="s">
        <v>3812</v>
      </c>
      <c r="H3319">
        <v>1.6</v>
      </c>
      <c r="I3319">
        <v>2.2999999999999998</v>
      </c>
      <c r="K3319" t="s">
        <v>404</v>
      </c>
      <c r="L3319" t="s">
        <v>753</v>
      </c>
      <c r="M3319" t="s">
        <v>398</v>
      </c>
      <c r="N3319" t="s">
        <v>382</v>
      </c>
      <c r="O3319">
        <v>2</v>
      </c>
      <c r="P3319" t="s">
        <v>306</v>
      </c>
      <c r="Q3319" s="164">
        <v>37995</v>
      </c>
      <c r="R3319" s="164">
        <v>38231</v>
      </c>
      <c r="S3319" s="164">
        <v>38231</v>
      </c>
      <c r="T3319" t="s">
        <v>2805</v>
      </c>
      <c r="V3319" t="s">
        <v>7551</v>
      </c>
      <c r="W3319" t="s">
        <v>7552</v>
      </c>
      <c r="X3319" t="s">
        <v>7550</v>
      </c>
      <c r="Y3319" t="s">
        <v>7551</v>
      </c>
      <c r="Z3319" t="s">
        <v>7565</v>
      </c>
      <c r="AC3319" t="s">
        <v>308</v>
      </c>
      <c r="AD3319" s="176">
        <v>1.2</v>
      </c>
    </row>
    <row r="3320" spans="1:31" x14ac:dyDescent="0.35">
      <c r="A3320" t="s">
        <v>414</v>
      </c>
      <c r="B3320">
        <v>1080</v>
      </c>
      <c r="C3320" t="s">
        <v>7566</v>
      </c>
      <c r="D3320">
        <v>53201</v>
      </c>
      <c r="E3320" t="s">
        <v>7550</v>
      </c>
      <c r="F3320" t="s">
        <v>3812</v>
      </c>
      <c r="H3320">
        <v>1.6</v>
      </c>
      <c r="I3320">
        <v>2.2999999999999998</v>
      </c>
      <c r="K3320" t="s">
        <v>295</v>
      </c>
      <c r="L3320" t="s">
        <v>753</v>
      </c>
      <c r="M3320" t="s">
        <v>398</v>
      </c>
      <c r="N3320" t="s">
        <v>382</v>
      </c>
      <c r="O3320">
        <v>2</v>
      </c>
      <c r="P3320" t="s">
        <v>977</v>
      </c>
      <c r="Q3320" s="164">
        <v>29832</v>
      </c>
      <c r="R3320" s="164">
        <v>29654</v>
      </c>
      <c r="S3320" s="164">
        <v>34943</v>
      </c>
      <c r="T3320" t="s">
        <v>2805</v>
      </c>
      <c r="V3320" t="s">
        <v>7551</v>
      </c>
      <c r="W3320" t="s">
        <v>7552</v>
      </c>
      <c r="X3320" t="s">
        <v>7550</v>
      </c>
      <c r="Y3320" t="s">
        <v>7551</v>
      </c>
      <c r="Z3320" t="s">
        <v>7567</v>
      </c>
      <c r="AC3320" t="s">
        <v>308</v>
      </c>
      <c r="AD3320" s="176">
        <v>1.2</v>
      </c>
    </row>
    <row r="3321" spans="1:31" x14ac:dyDescent="0.35">
      <c r="A3321" t="s">
        <v>419</v>
      </c>
      <c r="B3321">
        <v>1061</v>
      </c>
      <c r="C3321" t="s">
        <v>7550</v>
      </c>
      <c r="D3321">
        <v>53201</v>
      </c>
      <c r="E3321" t="s">
        <v>7550</v>
      </c>
      <c r="F3321" t="s">
        <v>3812</v>
      </c>
      <c r="H3321">
        <v>1.6</v>
      </c>
      <c r="I3321">
        <v>2.2999999999999998</v>
      </c>
      <c r="K3321" t="s">
        <v>404</v>
      </c>
      <c r="L3321" t="s">
        <v>753</v>
      </c>
      <c r="M3321" t="s">
        <v>398</v>
      </c>
      <c r="N3321" t="s">
        <v>382</v>
      </c>
      <c r="O3321">
        <v>2</v>
      </c>
      <c r="P3321" t="s">
        <v>306</v>
      </c>
      <c r="Q3321" s="164">
        <v>30595</v>
      </c>
      <c r="R3321" s="164">
        <v>30477</v>
      </c>
      <c r="S3321" s="164">
        <v>38231</v>
      </c>
      <c r="T3321" t="s">
        <v>2805</v>
      </c>
      <c r="V3321" t="s">
        <v>7551</v>
      </c>
      <c r="W3321" t="s">
        <v>7552</v>
      </c>
      <c r="X3321" t="s">
        <v>7550</v>
      </c>
      <c r="Y3321" t="s">
        <v>7551</v>
      </c>
      <c r="Z3321" t="s">
        <v>7568</v>
      </c>
      <c r="AC3321" t="s">
        <v>308</v>
      </c>
      <c r="AD3321" s="176">
        <v>1.2</v>
      </c>
    </row>
    <row r="3322" spans="1:31" x14ac:dyDescent="0.35">
      <c r="A3322" t="s">
        <v>566</v>
      </c>
      <c r="B3322">
        <v>1017</v>
      </c>
      <c r="C3322" t="s">
        <v>7569</v>
      </c>
      <c r="D3322">
        <v>53201</v>
      </c>
      <c r="E3322" t="s">
        <v>7550</v>
      </c>
      <c r="F3322" t="s">
        <v>3812</v>
      </c>
      <c r="H3322">
        <v>1.6</v>
      </c>
      <c r="I3322">
        <v>2.2999999999999998</v>
      </c>
      <c r="K3322" t="s">
        <v>404</v>
      </c>
      <c r="L3322" t="s">
        <v>753</v>
      </c>
      <c r="M3322" t="s">
        <v>398</v>
      </c>
      <c r="N3322" t="s">
        <v>382</v>
      </c>
      <c r="O3322">
        <v>2</v>
      </c>
      <c r="P3322" t="s">
        <v>306</v>
      </c>
      <c r="Q3322" t="s">
        <v>4428</v>
      </c>
      <c r="R3322" s="164">
        <v>37243</v>
      </c>
      <c r="S3322" s="164">
        <v>37347</v>
      </c>
      <c r="T3322" t="s">
        <v>2805</v>
      </c>
      <c r="V3322" t="s">
        <v>7551</v>
      </c>
      <c r="W3322" t="s">
        <v>7552</v>
      </c>
      <c r="X3322" t="s">
        <v>7550</v>
      </c>
      <c r="Y3322" t="s">
        <v>7551</v>
      </c>
      <c r="Z3322" t="s">
        <v>7570</v>
      </c>
      <c r="AC3322" t="s">
        <v>308</v>
      </c>
      <c r="AD3322" s="176">
        <v>1.2</v>
      </c>
    </row>
    <row r="3323" spans="1:31" x14ac:dyDescent="0.35">
      <c r="A3323" t="s">
        <v>438</v>
      </c>
      <c r="B3323">
        <v>1027</v>
      </c>
      <c r="C3323" t="s">
        <v>7571</v>
      </c>
      <c r="D3323">
        <v>53201</v>
      </c>
      <c r="E3323" t="s">
        <v>7550</v>
      </c>
      <c r="F3323" t="s">
        <v>3812</v>
      </c>
      <c r="H3323">
        <v>1.6</v>
      </c>
      <c r="I3323">
        <v>2.2999999999999998</v>
      </c>
      <c r="K3323" t="s">
        <v>404</v>
      </c>
      <c r="L3323" t="s">
        <v>410</v>
      </c>
      <c r="M3323" t="s">
        <v>398</v>
      </c>
      <c r="N3323" t="s">
        <v>382</v>
      </c>
      <c r="O3323">
        <v>2</v>
      </c>
      <c r="P3323" t="s">
        <v>306</v>
      </c>
      <c r="Q3323" t="s">
        <v>4428</v>
      </c>
      <c r="R3323" s="164">
        <v>37243</v>
      </c>
      <c r="S3323" s="164">
        <v>37347</v>
      </c>
      <c r="T3323" t="s">
        <v>2805</v>
      </c>
      <c r="V3323" t="s">
        <v>7551</v>
      </c>
      <c r="W3323" t="s">
        <v>7552</v>
      </c>
      <c r="X3323" t="s">
        <v>7550</v>
      </c>
      <c r="Y3323" t="s">
        <v>7551</v>
      </c>
      <c r="Z3323" t="s">
        <v>7572</v>
      </c>
      <c r="AC3323" t="s">
        <v>308</v>
      </c>
      <c r="AD3323" s="176">
        <v>1.2</v>
      </c>
    </row>
    <row r="3324" spans="1:31" x14ac:dyDescent="0.35">
      <c r="A3324" t="s">
        <v>438</v>
      </c>
      <c r="B3324">
        <v>1120</v>
      </c>
      <c r="C3324" t="s">
        <v>7573</v>
      </c>
      <c r="D3324">
        <v>53201</v>
      </c>
      <c r="E3324" t="s">
        <v>7550</v>
      </c>
      <c r="F3324" t="s">
        <v>3812</v>
      </c>
      <c r="H3324">
        <v>1.6</v>
      </c>
      <c r="I3324">
        <v>2.2999999999999998</v>
      </c>
      <c r="K3324" t="s">
        <v>404</v>
      </c>
      <c r="L3324" t="s">
        <v>753</v>
      </c>
      <c r="M3324" t="s">
        <v>398</v>
      </c>
      <c r="N3324" t="s">
        <v>382</v>
      </c>
      <c r="O3324">
        <v>2</v>
      </c>
      <c r="P3324" t="s">
        <v>306</v>
      </c>
      <c r="Q3324" s="164">
        <v>33978</v>
      </c>
      <c r="R3324" s="164">
        <v>34213</v>
      </c>
      <c r="S3324" s="164">
        <v>38231</v>
      </c>
      <c r="T3324" t="s">
        <v>2805</v>
      </c>
      <c r="V3324" t="s">
        <v>7551</v>
      </c>
      <c r="W3324" t="s">
        <v>7552</v>
      </c>
      <c r="X3324" t="s">
        <v>7550</v>
      </c>
      <c r="Y3324" t="s">
        <v>7551</v>
      </c>
      <c r="Z3324" t="s">
        <v>7574</v>
      </c>
      <c r="AC3324" t="s">
        <v>308</v>
      </c>
      <c r="AD3324" s="176">
        <v>1.2</v>
      </c>
    </row>
    <row r="3325" spans="1:31" x14ac:dyDescent="0.35">
      <c r="A3325" t="s">
        <v>305</v>
      </c>
      <c r="B3325">
        <v>1194</v>
      </c>
      <c r="C3325" t="s">
        <v>7575</v>
      </c>
      <c r="D3325">
        <v>53202</v>
      </c>
      <c r="E3325" t="s">
        <v>7575</v>
      </c>
      <c r="F3325" t="s">
        <v>3812</v>
      </c>
      <c r="H3325" s="174">
        <f>AD3325</f>
        <v>1</v>
      </c>
      <c r="I3325">
        <v>2.4</v>
      </c>
      <c r="K3325" t="s">
        <v>404</v>
      </c>
      <c r="L3325" t="s">
        <v>753</v>
      </c>
      <c r="M3325" t="s">
        <v>398</v>
      </c>
      <c r="N3325" t="s">
        <v>382</v>
      </c>
      <c r="O3325">
        <v>2</v>
      </c>
      <c r="P3325" t="s">
        <v>306</v>
      </c>
      <c r="Q3325" s="164">
        <v>34708</v>
      </c>
      <c r="R3325" s="164">
        <v>34943</v>
      </c>
      <c r="S3325" s="164">
        <v>39189</v>
      </c>
      <c r="T3325" t="s">
        <v>2819</v>
      </c>
      <c r="V3325" t="s">
        <v>7576</v>
      </c>
      <c r="W3325" t="s">
        <v>7577</v>
      </c>
      <c r="X3325" t="s">
        <v>7575</v>
      </c>
      <c r="Y3325" t="s">
        <v>7576</v>
      </c>
      <c r="Z3325" t="s">
        <v>7578</v>
      </c>
      <c r="AC3325" t="s">
        <v>308</v>
      </c>
      <c r="AD3325" s="176">
        <v>1</v>
      </c>
      <c r="AE3325" s="177" t="s">
        <v>16954</v>
      </c>
    </row>
    <row r="3326" spans="1:31" x14ac:dyDescent="0.35">
      <c r="A3326" t="s">
        <v>317</v>
      </c>
      <c r="B3326">
        <v>1015</v>
      </c>
      <c r="C3326" t="s">
        <v>7579</v>
      </c>
      <c r="D3326">
        <v>53204</v>
      </c>
      <c r="E3326" t="s">
        <v>7580</v>
      </c>
      <c r="F3326" t="s">
        <v>3812</v>
      </c>
      <c r="H3326">
        <v>1.6</v>
      </c>
      <c r="I3326">
        <v>2.2000000000000002</v>
      </c>
      <c r="K3326" t="s">
        <v>404</v>
      </c>
      <c r="L3326" t="s">
        <v>753</v>
      </c>
      <c r="M3326" t="s">
        <v>398</v>
      </c>
      <c r="N3326" t="s">
        <v>382</v>
      </c>
      <c r="O3326">
        <v>2</v>
      </c>
      <c r="P3326" t="s">
        <v>306</v>
      </c>
      <c r="Q3326" t="s">
        <v>3913</v>
      </c>
      <c r="R3326" s="164">
        <v>42247</v>
      </c>
      <c r="S3326" s="164">
        <v>45536</v>
      </c>
      <c r="T3326" t="s">
        <v>7581</v>
      </c>
      <c r="V3326" t="s">
        <v>7582</v>
      </c>
      <c r="W3326" t="s">
        <v>7583</v>
      </c>
      <c r="X3326" t="s">
        <v>7580</v>
      </c>
      <c r="Y3326" t="s">
        <v>7584</v>
      </c>
      <c r="Z3326" t="s">
        <v>7585</v>
      </c>
      <c r="AC3326" t="s">
        <v>308</v>
      </c>
      <c r="AD3326" s="176">
        <v>1.2</v>
      </c>
    </row>
    <row r="3327" spans="1:31" x14ac:dyDescent="0.35">
      <c r="A3327" t="s">
        <v>408</v>
      </c>
      <c r="B3327">
        <v>1050</v>
      </c>
      <c r="C3327" t="s">
        <v>7580</v>
      </c>
      <c r="D3327">
        <v>53204</v>
      </c>
      <c r="E3327" t="s">
        <v>7580</v>
      </c>
      <c r="F3327" t="s">
        <v>3812</v>
      </c>
      <c r="H3327">
        <v>1.6</v>
      </c>
      <c r="I3327">
        <v>2.2000000000000002</v>
      </c>
      <c r="K3327" t="s">
        <v>296</v>
      </c>
      <c r="L3327" t="s">
        <v>753</v>
      </c>
      <c r="M3327" t="s">
        <v>398</v>
      </c>
      <c r="N3327" t="s">
        <v>382</v>
      </c>
      <c r="O3327">
        <v>2</v>
      </c>
      <c r="P3327" t="s">
        <v>306</v>
      </c>
      <c r="Q3327" t="s">
        <v>6237</v>
      </c>
      <c r="R3327" s="164">
        <v>34849</v>
      </c>
      <c r="T3327" t="s">
        <v>7581</v>
      </c>
      <c r="V3327" t="s">
        <v>7582</v>
      </c>
      <c r="W3327" t="s">
        <v>7583</v>
      </c>
      <c r="X3327" t="s">
        <v>7580</v>
      </c>
      <c r="Y3327" t="s">
        <v>7584</v>
      </c>
      <c r="Z3327" t="s">
        <v>7586</v>
      </c>
      <c r="AC3327" t="s">
        <v>308</v>
      </c>
      <c r="AD3327" s="176">
        <v>1.2</v>
      </c>
    </row>
    <row r="3328" spans="1:31" x14ac:dyDescent="0.35">
      <c r="A3328" t="s">
        <v>469</v>
      </c>
      <c r="B3328">
        <v>1024</v>
      </c>
      <c r="C3328" t="s">
        <v>7587</v>
      </c>
      <c r="D3328">
        <v>53204</v>
      </c>
      <c r="E3328" t="s">
        <v>7580</v>
      </c>
      <c r="F3328" t="s">
        <v>3812</v>
      </c>
      <c r="H3328">
        <v>1.6</v>
      </c>
      <c r="I3328">
        <v>2.2000000000000002</v>
      </c>
      <c r="K3328" t="s">
        <v>404</v>
      </c>
      <c r="L3328" t="s">
        <v>410</v>
      </c>
      <c r="M3328" t="s">
        <v>398</v>
      </c>
      <c r="N3328" t="s">
        <v>382</v>
      </c>
      <c r="O3328">
        <v>2</v>
      </c>
      <c r="P3328" t="s">
        <v>306</v>
      </c>
      <c r="Q3328" s="164">
        <v>31415</v>
      </c>
      <c r="R3328" s="164">
        <v>31472</v>
      </c>
      <c r="S3328" s="164">
        <v>31472</v>
      </c>
      <c r="T3328" t="s">
        <v>7581</v>
      </c>
      <c r="V3328" t="s">
        <v>7582</v>
      </c>
      <c r="W3328" t="s">
        <v>7583</v>
      </c>
      <c r="X3328" t="s">
        <v>7580</v>
      </c>
      <c r="Y3328" t="s">
        <v>7584</v>
      </c>
      <c r="Z3328" t="s">
        <v>7588</v>
      </c>
      <c r="AC3328" t="s">
        <v>308</v>
      </c>
      <c r="AD3328" s="176">
        <v>1.2</v>
      </c>
    </row>
    <row r="3329" spans="1:30" x14ac:dyDescent="0.35">
      <c r="A3329" t="s">
        <v>324</v>
      </c>
      <c r="B3329">
        <v>1299</v>
      </c>
      <c r="C3329" t="s">
        <v>7580</v>
      </c>
      <c r="D3329">
        <v>53204</v>
      </c>
      <c r="E3329" t="s">
        <v>7580</v>
      </c>
      <c r="F3329" t="s">
        <v>3812</v>
      </c>
      <c r="G3329" s="163">
        <v>2758</v>
      </c>
      <c r="H3329">
        <v>1.6</v>
      </c>
      <c r="I3329">
        <v>2.2000000000000002</v>
      </c>
      <c r="J3329" t="s">
        <v>1</v>
      </c>
      <c r="K3329" t="s">
        <v>296</v>
      </c>
      <c r="L3329" t="s">
        <v>753</v>
      </c>
      <c r="M3329" t="s">
        <v>398</v>
      </c>
      <c r="N3329" t="s">
        <v>382</v>
      </c>
      <c r="O3329">
        <v>2</v>
      </c>
      <c r="P3329" t="s">
        <v>306</v>
      </c>
      <c r="Q3329" s="164">
        <v>42195</v>
      </c>
      <c r="R3329" s="164">
        <v>42614</v>
      </c>
      <c r="T3329" t="s">
        <v>7581</v>
      </c>
      <c r="V3329" t="s">
        <v>7582</v>
      </c>
      <c r="W3329" t="s">
        <v>7583</v>
      </c>
      <c r="X3329" t="s">
        <v>7580</v>
      </c>
      <c r="Y3329" t="s">
        <v>7584</v>
      </c>
      <c r="Z3329" t="s">
        <v>7589</v>
      </c>
      <c r="AA3329" t="s">
        <v>1</v>
      </c>
      <c r="AB3329" s="164">
        <v>42424</v>
      </c>
      <c r="AC3329" t="s">
        <v>308</v>
      </c>
      <c r="AD3329" s="176">
        <v>1.2</v>
      </c>
    </row>
    <row r="3330" spans="1:30" x14ac:dyDescent="0.35">
      <c r="A3330" t="s">
        <v>309</v>
      </c>
      <c r="B3330">
        <v>1279</v>
      </c>
      <c r="C3330" t="s">
        <v>7580</v>
      </c>
      <c r="D3330">
        <v>53204</v>
      </c>
      <c r="E3330" t="s">
        <v>7580</v>
      </c>
      <c r="F3330" t="s">
        <v>3812</v>
      </c>
      <c r="G3330" s="163">
        <v>2845</v>
      </c>
      <c r="H3330">
        <v>1.6</v>
      </c>
      <c r="I3330">
        <v>2.2000000000000002</v>
      </c>
      <c r="J3330" t="s">
        <v>1</v>
      </c>
      <c r="K3330" t="s">
        <v>296</v>
      </c>
      <c r="L3330" t="s">
        <v>753</v>
      </c>
      <c r="M3330" t="s">
        <v>398</v>
      </c>
      <c r="N3330" t="s">
        <v>382</v>
      </c>
      <c r="O3330">
        <v>2</v>
      </c>
      <c r="P3330" t="s">
        <v>306</v>
      </c>
      <c r="Q3330" t="s">
        <v>7590</v>
      </c>
      <c r="R3330" s="164">
        <v>45536</v>
      </c>
      <c r="T3330" t="s">
        <v>7581</v>
      </c>
      <c r="V3330" t="s">
        <v>7582</v>
      </c>
      <c r="W3330" t="s">
        <v>7583</v>
      </c>
      <c r="X3330" t="s">
        <v>7580</v>
      </c>
      <c r="Y3330" t="s">
        <v>7584</v>
      </c>
      <c r="Z3330" t="s">
        <v>7591</v>
      </c>
      <c r="AA3330" t="s">
        <v>1</v>
      </c>
      <c r="AB3330" s="164">
        <v>45182</v>
      </c>
      <c r="AC3330" t="s">
        <v>308</v>
      </c>
      <c r="AD3330" s="176">
        <v>1.2</v>
      </c>
    </row>
    <row r="3331" spans="1:30" x14ac:dyDescent="0.35">
      <c r="A3331" t="s">
        <v>476</v>
      </c>
      <c r="B3331">
        <v>1268</v>
      </c>
      <c r="C3331" t="s">
        <v>7592</v>
      </c>
      <c r="D3331">
        <v>53204</v>
      </c>
      <c r="E3331" t="s">
        <v>7580</v>
      </c>
      <c r="F3331" t="s">
        <v>3812</v>
      </c>
      <c r="H3331">
        <v>1.6</v>
      </c>
      <c r="I3331">
        <v>2.2000000000000002</v>
      </c>
      <c r="K3331" t="s">
        <v>296</v>
      </c>
      <c r="L3331" t="s">
        <v>753</v>
      </c>
      <c r="M3331" t="s">
        <v>398</v>
      </c>
      <c r="N3331" t="s">
        <v>382</v>
      </c>
      <c r="O3331">
        <v>2</v>
      </c>
      <c r="P3331" t="s">
        <v>306</v>
      </c>
      <c r="Q3331" t="s">
        <v>1951</v>
      </c>
      <c r="R3331" s="164">
        <v>40057</v>
      </c>
      <c r="T3331" t="s">
        <v>7581</v>
      </c>
      <c r="V3331" t="s">
        <v>7582</v>
      </c>
      <c r="W3331" t="s">
        <v>7583</v>
      </c>
      <c r="X3331" t="s">
        <v>7580</v>
      </c>
      <c r="Y3331" t="s">
        <v>7584</v>
      </c>
      <c r="Z3331" t="s">
        <v>7593</v>
      </c>
      <c r="AC3331" t="s">
        <v>308</v>
      </c>
      <c r="AD3331" s="176">
        <v>1.2</v>
      </c>
    </row>
    <row r="3332" spans="1:30" x14ac:dyDescent="0.35">
      <c r="A3332" t="s">
        <v>584</v>
      </c>
      <c r="B3332">
        <v>1330</v>
      </c>
      <c r="C3332" t="s">
        <v>7594</v>
      </c>
      <c r="D3332">
        <v>53204</v>
      </c>
      <c r="E3332" t="s">
        <v>7580</v>
      </c>
      <c r="F3332" t="s">
        <v>3812</v>
      </c>
      <c r="H3332">
        <v>1.6</v>
      </c>
      <c r="I3332">
        <v>2.2000000000000002</v>
      </c>
      <c r="K3332" t="s">
        <v>296</v>
      </c>
      <c r="L3332" t="s">
        <v>753</v>
      </c>
      <c r="M3332" t="s">
        <v>398</v>
      </c>
      <c r="N3332" t="s">
        <v>382</v>
      </c>
      <c r="O3332">
        <v>2</v>
      </c>
      <c r="P3332" t="s">
        <v>306</v>
      </c>
      <c r="Q3332" t="s">
        <v>5291</v>
      </c>
      <c r="R3332" s="164">
        <v>41153</v>
      </c>
      <c r="T3332" t="s">
        <v>7581</v>
      </c>
      <c r="V3332" t="s">
        <v>7582</v>
      </c>
      <c r="W3332" t="s">
        <v>7583</v>
      </c>
      <c r="X3332" t="s">
        <v>7580</v>
      </c>
      <c r="Y3332" t="s">
        <v>7584</v>
      </c>
      <c r="Z3332" t="s">
        <v>7595</v>
      </c>
      <c r="AC3332" t="s">
        <v>308</v>
      </c>
      <c r="AD3332" s="176">
        <v>1.2</v>
      </c>
    </row>
    <row r="3333" spans="1:30" x14ac:dyDescent="0.35">
      <c r="A3333" t="s">
        <v>375</v>
      </c>
      <c r="B3333">
        <v>1183</v>
      </c>
      <c r="C3333" t="s">
        <v>7596</v>
      </c>
      <c r="D3333">
        <v>53204</v>
      </c>
      <c r="E3333" t="s">
        <v>7580</v>
      </c>
      <c r="F3333" t="s">
        <v>3812</v>
      </c>
      <c r="H3333">
        <v>1.6</v>
      </c>
      <c r="I3333">
        <v>2.2000000000000002</v>
      </c>
      <c r="K3333" t="s">
        <v>296</v>
      </c>
      <c r="L3333" t="s">
        <v>753</v>
      </c>
      <c r="M3333" t="s">
        <v>398</v>
      </c>
      <c r="N3333" t="s">
        <v>382</v>
      </c>
      <c r="O3333">
        <v>2</v>
      </c>
      <c r="P3333" t="s">
        <v>1</v>
      </c>
      <c r="Q3333" t="s">
        <v>2743</v>
      </c>
      <c r="R3333" s="164">
        <v>42248</v>
      </c>
      <c r="T3333" t="s">
        <v>7581</v>
      </c>
      <c r="V3333" t="s">
        <v>7582</v>
      </c>
      <c r="W3333" t="s">
        <v>7583</v>
      </c>
      <c r="X3333" t="s">
        <v>7580</v>
      </c>
      <c r="Y3333" t="s">
        <v>7584</v>
      </c>
      <c r="Z3333" t="s">
        <v>7597</v>
      </c>
      <c r="AA3333" t="s">
        <v>295</v>
      </c>
      <c r="AC3333" t="s">
        <v>304</v>
      </c>
      <c r="AD3333" s="176">
        <v>1.2</v>
      </c>
    </row>
    <row r="3334" spans="1:30" x14ac:dyDescent="0.35">
      <c r="A3334" t="s">
        <v>711</v>
      </c>
      <c r="B3334">
        <v>1115</v>
      </c>
      <c r="C3334" t="s">
        <v>7598</v>
      </c>
      <c r="D3334">
        <v>53204</v>
      </c>
      <c r="E3334" t="s">
        <v>7580</v>
      </c>
      <c r="F3334" t="s">
        <v>3812</v>
      </c>
      <c r="H3334">
        <v>1.6</v>
      </c>
      <c r="I3334">
        <v>2.2000000000000002</v>
      </c>
      <c r="K3334" t="s">
        <v>404</v>
      </c>
      <c r="L3334" t="s">
        <v>753</v>
      </c>
      <c r="M3334" t="s">
        <v>398</v>
      </c>
      <c r="N3334" t="s">
        <v>382</v>
      </c>
      <c r="O3334">
        <v>2</v>
      </c>
      <c r="P3334" t="s">
        <v>306</v>
      </c>
      <c r="Q3334" s="164">
        <v>31421</v>
      </c>
      <c r="R3334" s="164">
        <v>31656</v>
      </c>
      <c r="S3334" s="164">
        <v>32509</v>
      </c>
      <c r="T3334" t="s">
        <v>7581</v>
      </c>
      <c r="V3334" t="s">
        <v>7582</v>
      </c>
      <c r="W3334" t="s">
        <v>7583</v>
      </c>
      <c r="X3334" t="s">
        <v>7580</v>
      </c>
      <c r="Y3334" t="s">
        <v>7584</v>
      </c>
      <c r="Z3334" t="s">
        <v>7599</v>
      </c>
      <c r="AC3334" t="s">
        <v>308</v>
      </c>
      <c r="AD3334" s="176">
        <v>1.2</v>
      </c>
    </row>
    <row r="3335" spans="1:30" x14ac:dyDescent="0.35">
      <c r="A3335" t="s">
        <v>711</v>
      </c>
      <c r="B3335">
        <v>1130</v>
      </c>
      <c r="C3335" t="s">
        <v>7587</v>
      </c>
      <c r="D3335">
        <v>53204</v>
      </c>
      <c r="E3335" t="s">
        <v>7580</v>
      </c>
      <c r="F3335" t="s">
        <v>3812</v>
      </c>
      <c r="H3335">
        <v>1.6</v>
      </c>
      <c r="I3335">
        <v>2.2000000000000002</v>
      </c>
      <c r="K3335" t="s">
        <v>404</v>
      </c>
      <c r="L3335" t="s">
        <v>753</v>
      </c>
      <c r="M3335" t="s">
        <v>398</v>
      </c>
      <c r="N3335" t="s">
        <v>382</v>
      </c>
      <c r="O3335">
        <v>2</v>
      </c>
      <c r="P3335" t="s">
        <v>306</v>
      </c>
      <c r="Q3335" s="164">
        <v>32151</v>
      </c>
      <c r="R3335" s="164">
        <v>32387</v>
      </c>
      <c r="S3335" s="164">
        <v>37347</v>
      </c>
      <c r="T3335" t="s">
        <v>7581</v>
      </c>
      <c r="V3335" t="s">
        <v>7582</v>
      </c>
      <c r="W3335" t="s">
        <v>7583</v>
      </c>
      <c r="X3335" t="s">
        <v>7580</v>
      </c>
      <c r="Y3335" t="s">
        <v>7584</v>
      </c>
      <c r="Z3335" t="s">
        <v>7600</v>
      </c>
      <c r="AC3335" t="s">
        <v>308</v>
      </c>
      <c r="AD3335" s="176">
        <v>1.2</v>
      </c>
    </row>
    <row r="3336" spans="1:30" x14ac:dyDescent="0.35">
      <c r="A3336" t="s">
        <v>566</v>
      </c>
      <c r="B3336">
        <v>1097</v>
      </c>
      <c r="C3336" t="s">
        <v>7587</v>
      </c>
      <c r="D3336">
        <v>53204</v>
      </c>
      <c r="E3336" t="s">
        <v>7580</v>
      </c>
      <c r="F3336" t="s">
        <v>3812</v>
      </c>
      <c r="H3336">
        <v>1.6</v>
      </c>
      <c r="I3336">
        <v>2.2000000000000002</v>
      </c>
      <c r="K3336" t="s">
        <v>404</v>
      </c>
      <c r="L3336" t="s">
        <v>753</v>
      </c>
      <c r="M3336" t="s">
        <v>398</v>
      </c>
      <c r="N3336" t="s">
        <v>382</v>
      </c>
      <c r="O3336">
        <v>2</v>
      </c>
      <c r="P3336" t="s">
        <v>306</v>
      </c>
      <c r="Q3336" s="164">
        <v>31049</v>
      </c>
      <c r="R3336" s="164">
        <v>31079</v>
      </c>
      <c r="S3336" s="164">
        <v>37347</v>
      </c>
      <c r="T3336" t="s">
        <v>7581</v>
      </c>
      <c r="V3336" t="s">
        <v>7582</v>
      </c>
      <c r="W3336" t="s">
        <v>7583</v>
      </c>
      <c r="X3336" t="s">
        <v>7580</v>
      </c>
      <c r="Y3336" t="s">
        <v>7584</v>
      </c>
      <c r="Z3336" t="s">
        <v>7601</v>
      </c>
      <c r="AC3336" t="s">
        <v>308</v>
      </c>
      <c r="AD3336" s="176">
        <v>1.2</v>
      </c>
    </row>
    <row r="3337" spans="1:30" x14ac:dyDescent="0.35">
      <c r="A3337" t="s">
        <v>438</v>
      </c>
      <c r="B3337">
        <v>1213</v>
      </c>
      <c r="C3337" t="s">
        <v>7602</v>
      </c>
      <c r="D3337">
        <v>53204</v>
      </c>
      <c r="E3337" t="s">
        <v>7580</v>
      </c>
      <c r="F3337" t="s">
        <v>3812</v>
      </c>
      <c r="H3337">
        <v>1.6</v>
      </c>
      <c r="I3337">
        <v>2.2000000000000002</v>
      </c>
      <c r="K3337" t="s">
        <v>0</v>
      </c>
      <c r="L3337" t="s">
        <v>753</v>
      </c>
      <c r="M3337" t="s">
        <v>398</v>
      </c>
      <c r="N3337" t="s">
        <v>382</v>
      </c>
      <c r="O3337">
        <v>2</v>
      </c>
      <c r="P3337" t="s">
        <v>306</v>
      </c>
      <c r="Q3337" s="164">
        <v>40189</v>
      </c>
      <c r="R3337" s="164">
        <v>40787</v>
      </c>
      <c r="T3337" t="s">
        <v>7581</v>
      </c>
      <c r="V3337" t="s">
        <v>7582</v>
      </c>
      <c r="W3337" t="s">
        <v>7583</v>
      </c>
      <c r="X3337" t="s">
        <v>7580</v>
      </c>
      <c r="Y3337" t="s">
        <v>7584</v>
      </c>
      <c r="Z3337" t="s">
        <v>7603</v>
      </c>
      <c r="AC3337" t="s">
        <v>308</v>
      </c>
      <c r="AD3337" s="176">
        <v>1.2</v>
      </c>
    </row>
    <row r="3338" spans="1:30" x14ac:dyDescent="0.35">
      <c r="A3338" t="s">
        <v>454</v>
      </c>
      <c r="B3338">
        <v>1095</v>
      </c>
      <c r="C3338" t="s">
        <v>7604</v>
      </c>
      <c r="D3338">
        <v>53205</v>
      </c>
      <c r="E3338" t="s">
        <v>6438</v>
      </c>
      <c r="F3338" t="s">
        <v>3812</v>
      </c>
      <c r="H3338">
        <v>1</v>
      </c>
      <c r="I3338">
        <v>1.9</v>
      </c>
      <c r="K3338" t="s">
        <v>296</v>
      </c>
      <c r="L3338" t="s">
        <v>753</v>
      </c>
      <c r="M3338" t="s">
        <v>398</v>
      </c>
      <c r="N3338" t="s">
        <v>2078</v>
      </c>
      <c r="O3338">
        <v>2</v>
      </c>
      <c r="P3338" t="s">
        <v>306</v>
      </c>
      <c r="Q3338" t="s">
        <v>7605</v>
      </c>
      <c r="R3338" s="164">
        <v>35993</v>
      </c>
      <c r="T3338" t="s">
        <v>2835</v>
      </c>
      <c r="V3338" t="s">
        <v>6440</v>
      </c>
      <c r="W3338" t="s">
        <v>7606</v>
      </c>
      <c r="X3338" t="s">
        <v>6438</v>
      </c>
      <c r="Y3338" t="s">
        <v>6440</v>
      </c>
      <c r="Z3338" t="s">
        <v>7607</v>
      </c>
      <c r="AC3338" t="s">
        <v>308</v>
      </c>
      <c r="AD3338" s="176">
        <v>1</v>
      </c>
    </row>
    <row r="3339" spans="1:30" x14ac:dyDescent="0.35">
      <c r="A3339" t="s">
        <v>454</v>
      </c>
      <c r="B3339">
        <v>1234</v>
      </c>
      <c r="C3339" t="s">
        <v>2834</v>
      </c>
      <c r="D3339">
        <v>53205</v>
      </c>
      <c r="E3339" t="s">
        <v>6438</v>
      </c>
      <c r="F3339" t="s">
        <v>3812</v>
      </c>
      <c r="H3339">
        <v>1</v>
      </c>
      <c r="I3339">
        <v>1.9</v>
      </c>
      <c r="K3339" t="s">
        <v>295</v>
      </c>
      <c r="L3339" t="s">
        <v>753</v>
      </c>
      <c r="M3339" t="s">
        <v>398</v>
      </c>
      <c r="N3339" t="s">
        <v>2078</v>
      </c>
      <c r="O3339">
        <v>2</v>
      </c>
      <c r="P3339" t="s">
        <v>1</v>
      </c>
      <c r="Q3339" s="164">
        <v>31052</v>
      </c>
      <c r="R3339" s="164">
        <v>31168</v>
      </c>
      <c r="S3339" s="164">
        <v>33117</v>
      </c>
      <c r="T3339" t="s">
        <v>2835</v>
      </c>
      <c r="V3339" t="s">
        <v>6440</v>
      </c>
      <c r="W3339" t="s">
        <v>7606</v>
      </c>
      <c r="X3339" t="s">
        <v>6438</v>
      </c>
      <c r="Y3339" t="s">
        <v>6440</v>
      </c>
      <c r="Z3339" t="s">
        <v>7608</v>
      </c>
      <c r="AC3339" t="s">
        <v>308</v>
      </c>
      <c r="AD3339" s="176">
        <v>1</v>
      </c>
    </row>
    <row r="3340" spans="1:30" x14ac:dyDescent="0.35">
      <c r="A3340" t="s">
        <v>291</v>
      </c>
      <c r="B3340">
        <v>1078</v>
      </c>
      <c r="C3340" t="s">
        <v>7609</v>
      </c>
      <c r="D3340">
        <v>53205</v>
      </c>
      <c r="E3340" t="s">
        <v>6438</v>
      </c>
      <c r="F3340" t="s">
        <v>3812</v>
      </c>
      <c r="H3340">
        <v>1</v>
      </c>
      <c r="I3340">
        <v>1.9</v>
      </c>
      <c r="K3340" t="s">
        <v>404</v>
      </c>
      <c r="L3340" t="s">
        <v>753</v>
      </c>
      <c r="M3340" t="s">
        <v>398</v>
      </c>
      <c r="N3340" t="s">
        <v>2078</v>
      </c>
      <c r="O3340">
        <v>2</v>
      </c>
      <c r="P3340" t="s">
        <v>1</v>
      </c>
      <c r="Q3340" s="164">
        <v>35073</v>
      </c>
      <c r="R3340" s="164">
        <v>35309</v>
      </c>
      <c r="S3340" s="164">
        <v>40787</v>
      </c>
      <c r="T3340" t="s">
        <v>2835</v>
      </c>
      <c r="V3340" t="s">
        <v>6440</v>
      </c>
      <c r="W3340" t="s">
        <v>7606</v>
      </c>
      <c r="X3340" t="s">
        <v>6438</v>
      </c>
      <c r="Y3340" t="s">
        <v>6440</v>
      </c>
      <c r="Z3340" t="s">
        <v>7610</v>
      </c>
      <c r="AC3340" t="s">
        <v>304</v>
      </c>
      <c r="AD3340" s="176">
        <v>1</v>
      </c>
    </row>
    <row r="3341" spans="1:30" x14ac:dyDescent="0.35">
      <c r="A3341" t="s">
        <v>305</v>
      </c>
      <c r="B3341">
        <v>1199</v>
      </c>
      <c r="C3341" t="s">
        <v>7611</v>
      </c>
      <c r="D3341">
        <v>53205</v>
      </c>
      <c r="E3341" t="s">
        <v>6438</v>
      </c>
      <c r="F3341" t="s">
        <v>3812</v>
      </c>
      <c r="H3341">
        <v>1</v>
      </c>
      <c r="I3341">
        <v>1.9</v>
      </c>
      <c r="K3341" t="s">
        <v>404</v>
      </c>
      <c r="L3341" t="s">
        <v>753</v>
      </c>
      <c r="M3341" t="s">
        <v>398</v>
      </c>
      <c r="N3341" t="s">
        <v>2078</v>
      </c>
      <c r="O3341">
        <v>2</v>
      </c>
      <c r="P3341" t="s">
        <v>306</v>
      </c>
      <c r="Q3341" s="164">
        <v>35073</v>
      </c>
      <c r="R3341" s="164">
        <v>35309</v>
      </c>
      <c r="S3341" s="164">
        <v>40148</v>
      </c>
      <c r="T3341" t="s">
        <v>2835</v>
      </c>
      <c r="V3341" t="s">
        <v>6440</v>
      </c>
      <c r="W3341" t="s">
        <v>7606</v>
      </c>
      <c r="X3341" t="s">
        <v>6438</v>
      </c>
      <c r="Y3341" t="s">
        <v>6440</v>
      </c>
      <c r="Z3341" t="s">
        <v>7612</v>
      </c>
      <c r="AC3341" t="s">
        <v>308</v>
      </c>
      <c r="AD3341" s="176">
        <v>1</v>
      </c>
    </row>
    <row r="3342" spans="1:30" x14ac:dyDescent="0.35">
      <c r="A3342" t="s">
        <v>305</v>
      </c>
      <c r="B3342">
        <v>1224</v>
      </c>
      <c r="C3342" t="s">
        <v>6438</v>
      </c>
      <c r="D3342">
        <v>53205</v>
      </c>
      <c r="E3342" t="s">
        <v>6438</v>
      </c>
      <c r="F3342" t="s">
        <v>3812</v>
      </c>
      <c r="H3342">
        <v>1</v>
      </c>
      <c r="I3342">
        <v>1.9</v>
      </c>
      <c r="K3342" t="s">
        <v>296</v>
      </c>
      <c r="L3342" t="s">
        <v>753</v>
      </c>
      <c r="M3342" t="s">
        <v>398</v>
      </c>
      <c r="N3342" t="s">
        <v>2078</v>
      </c>
      <c r="O3342">
        <v>2</v>
      </c>
      <c r="P3342" t="s">
        <v>306</v>
      </c>
      <c r="Q3342" t="s">
        <v>7613</v>
      </c>
      <c r="R3342" s="164">
        <v>36404</v>
      </c>
      <c r="T3342" t="s">
        <v>2835</v>
      </c>
      <c r="V3342" t="s">
        <v>6440</v>
      </c>
      <c r="W3342" t="s">
        <v>7606</v>
      </c>
      <c r="X3342" t="s">
        <v>6438</v>
      </c>
      <c r="Y3342" t="s">
        <v>6440</v>
      </c>
      <c r="Z3342" t="s">
        <v>7614</v>
      </c>
      <c r="AC3342" t="s">
        <v>308</v>
      </c>
      <c r="AD3342" s="176">
        <v>1</v>
      </c>
    </row>
    <row r="3343" spans="1:30" x14ac:dyDescent="0.35">
      <c r="A3343" t="s">
        <v>408</v>
      </c>
      <c r="B3343">
        <v>1042</v>
      </c>
      <c r="C3343" t="s">
        <v>6438</v>
      </c>
      <c r="D3343">
        <v>53205</v>
      </c>
      <c r="E3343" t="s">
        <v>6438</v>
      </c>
      <c r="F3343" t="s">
        <v>3812</v>
      </c>
      <c r="H3343">
        <v>1</v>
      </c>
      <c r="I3343">
        <v>1.9</v>
      </c>
      <c r="K3343" t="s">
        <v>296</v>
      </c>
      <c r="L3343" t="s">
        <v>4817</v>
      </c>
      <c r="M3343" t="s">
        <v>398</v>
      </c>
      <c r="N3343" t="s">
        <v>2078</v>
      </c>
      <c r="O3343">
        <v>2</v>
      </c>
      <c r="P3343" t="s">
        <v>306</v>
      </c>
      <c r="Q3343" t="s">
        <v>7615</v>
      </c>
      <c r="R3343" s="164">
        <v>42231</v>
      </c>
      <c r="T3343" t="s">
        <v>2835</v>
      </c>
      <c r="V3343" t="s">
        <v>6440</v>
      </c>
      <c r="W3343" t="s">
        <v>7606</v>
      </c>
      <c r="X3343" t="s">
        <v>6438</v>
      </c>
      <c r="Y3343" t="s">
        <v>6440</v>
      </c>
      <c r="Z3343" t="s">
        <v>7616</v>
      </c>
      <c r="AA3343" t="s">
        <v>1</v>
      </c>
      <c r="AC3343" t="s">
        <v>308</v>
      </c>
      <c r="AD3343" s="176">
        <v>1</v>
      </c>
    </row>
    <row r="3344" spans="1:30" x14ac:dyDescent="0.35">
      <c r="A3344" t="s">
        <v>408</v>
      </c>
      <c r="B3344">
        <v>1220</v>
      </c>
      <c r="C3344" t="s">
        <v>7617</v>
      </c>
      <c r="D3344">
        <v>53205</v>
      </c>
      <c r="E3344" t="s">
        <v>6438</v>
      </c>
      <c r="F3344" t="s">
        <v>3812</v>
      </c>
      <c r="H3344">
        <v>1</v>
      </c>
      <c r="I3344">
        <v>1.9</v>
      </c>
      <c r="K3344" t="s">
        <v>404</v>
      </c>
      <c r="L3344" t="s">
        <v>753</v>
      </c>
      <c r="M3344" t="s">
        <v>398</v>
      </c>
      <c r="N3344" t="s">
        <v>2078</v>
      </c>
      <c r="O3344">
        <v>2</v>
      </c>
      <c r="P3344" t="s">
        <v>306</v>
      </c>
      <c r="Q3344" s="164">
        <v>39364</v>
      </c>
      <c r="R3344" s="164">
        <v>39692</v>
      </c>
      <c r="S3344" s="164">
        <v>43101</v>
      </c>
      <c r="T3344" t="s">
        <v>2835</v>
      </c>
      <c r="V3344" t="s">
        <v>6440</v>
      </c>
      <c r="W3344" t="s">
        <v>7606</v>
      </c>
      <c r="X3344" t="s">
        <v>6438</v>
      </c>
      <c r="Y3344" t="s">
        <v>6440</v>
      </c>
      <c r="Z3344" t="s">
        <v>7618</v>
      </c>
      <c r="AC3344" t="s">
        <v>308</v>
      </c>
      <c r="AD3344" s="176">
        <v>1</v>
      </c>
    </row>
    <row r="3345" spans="1:30" x14ac:dyDescent="0.35">
      <c r="A3345" t="s">
        <v>469</v>
      </c>
      <c r="B3345">
        <v>1045</v>
      </c>
      <c r="C3345" t="s">
        <v>7619</v>
      </c>
      <c r="D3345">
        <v>53205</v>
      </c>
      <c r="E3345" t="s">
        <v>6438</v>
      </c>
      <c r="F3345" t="s">
        <v>3812</v>
      </c>
      <c r="H3345">
        <v>1</v>
      </c>
      <c r="I3345">
        <v>1.9</v>
      </c>
      <c r="K3345" t="s">
        <v>296</v>
      </c>
      <c r="L3345" t="s">
        <v>410</v>
      </c>
      <c r="M3345" t="s">
        <v>398</v>
      </c>
      <c r="N3345" t="s">
        <v>2078</v>
      </c>
      <c r="O3345">
        <v>2</v>
      </c>
      <c r="P3345" t="s">
        <v>306</v>
      </c>
      <c r="Q3345" s="164">
        <v>37690</v>
      </c>
      <c r="R3345" s="164">
        <v>37897</v>
      </c>
      <c r="T3345" t="s">
        <v>2835</v>
      </c>
      <c r="V3345" t="s">
        <v>6440</v>
      </c>
      <c r="W3345" t="s">
        <v>7606</v>
      </c>
      <c r="X3345" t="s">
        <v>6438</v>
      </c>
      <c r="Y3345" t="s">
        <v>6440</v>
      </c>
      <c r="Z3345" t="s">
        <v>7620</v>
      </c>
      <c r="AC3345" t="s">
        <v>308</v>
      </c>
      <c r="AD3345" s="176">
        <v>1</v>
      </c>
    </row>
    <row r="3346" spans="1:30" x14ac:dyDescent="0.35">
      <c r="A3346" t="s">
        <v>324</v>
      </c>
      <c r="B3346">
        <v>1336</v>
      </c>
      <c r="C3346" t="s">
        <v>7621</v>
      </c>
      <c r="D3346">
        <v>53205</v>
      </c>
      <c r="E3346" t="s">
        <v>6438</v>
      </c>
      <c r="F3346" t="s">
        <v>3812</v>
      </c>
      <c r="G3346" s="163">
        <v>2696.4</v>
      </c>
      <c r="H3346">
        <v>1</v>
      </c>
      <c r="I3346">
        <v>1.9</v>
      </c>
      <c r="J3346" t="s">
        <v>1</v>
      </c>
      <c r="K3346" t="s">
        <v>296</v>
      </c>
      <c r="L3346" t="s">
        <v>753</v>
      </c>
      <c r="M3346" t="s">
        <v>398</v>
      </c>
      <c r="N3346" t="s">
        <v>2078</v>
      </c>
      <c r="O3346">
        <v>2</v>
      </c>
      <c r="P3346" t="s">
        <v>306</v>
      </c>
      <c r="Q3346" t="s">
        <v>7622</v>
      </c>
      <c r="R3346" s="164">
        <v>43709</v>
      </c>
      <c r="T3346" t="s">
        <v>2835</v>
      </c>
      <c r="V3346" t="s">
        <v>6440</v>
      </c>
      <c r="W3346" t="s">
        <v>7606</v>
      </c>
      <c r="X3346" t="s">
        <v>6438</v>
      </c>
      <c r="Y3346" t="s">
        <v>6440</v>
      </c>
      <c r="Z3346" t="s">
        <v>7623</v>
      </c>
      <c r="AA3346" t="s">
        <v>295</v>
      </c>
      <c r="AB3346" s="164">
        <v>43567</v>
      </c>
      <c r="AC3346" t="s">
        <v>308</v>
      </c>
      <c r="AD3346" s="176">
        <v>1</v>
      </c>
    </row>
    <row r="3347" spans="1:30" x14ac:dyDescent="0.35">
      <c r="A3347" t="s">
        <v>309</v>
      </c>
      <c r="B3347">
        <v>1262</v>
      </c>
      <c r="C3347" t="s">
        <v>7624</v>
      </c>
      <c r="D3347">
        <v>53205</v>
      </c>
      <c r="E3347" t="s">
        <v>6438</v>
      </c>
      <c r="F3347" t="s">
        <v>3812</v>
      </c>
      <c r="G3347" s="163">
        <v>2723</v>
      </c>
      <c r="H3347">
        <v>1</v>
      </c>
      <c r="I3347">
        <v>1.9</v>
      </c>
      <c r="J3347" t="s">
        <v>1</v>
      </c>
      <c r="K3347" t="s">
        <v>296</v>
      </c>
      <c r="L3347" t="s">
        <v>753</v>
      </c>
      <c r="M3347" t="s">
        <v>398</v>
      </c>
      <c r="N3347" t="s">
        <v>2078</v>
      </c>
      <c r="O3347">
        <v>2</v>
      </c>
      <c r="P3347" t="s">
        <v>306</v>
      </c>
      <c r="Q3347" s="164">
        <v>43470</v>
      </c>
      <c r="R3347" s="164">
        <v>44075</v>
      </c>
      <c r="T3347" t="s">
        <v>2835</v>
      </c>
      <c r="V3347" t="s">
        <v>6440</v>
      </c>
      <c r="W3347" t="s">
        <v>7606</v>
      </c>
      <c r="X3347" t="s">
        <v>6438</v>
      </c>
      <c r="Y3347" t="s">
        <v>6440</v>
      </c>
      <c r="Z3347" t="s">
        <v>7625</v>
      </c>
      <c r="AA3347" t="s">
        <v>295</v>
      </c>
      <c r="AB3347" s="164">
        <v>43629</v>
      </c>
      <c r="AC3347" t="s">
        <v>308</v>
      </c>
      <c r="AD3347" s="176">
        <v>1</v>
      </c>
    </row>
    <row r="3348" spans="1:30" x14ac:dyDescent="0.35">
      <c r="A3348" t="s">
        <v>476</v>
      </c>
      <c r="B3348">
        <v>1086</v>
      </c>
      <c r="C3348" t="s">
        <v>7626</v>
      </c>
      <c r="D3348">
        <v>53205</v>
      </c>
      <c r="E3348" t="s">
        <v>6438</v>
      </c>
      <c r="F3348" t="s">
        <v>3812</v>
      </c>
      <c r="H3348">
        <v>1</v>
      </c>
      <c r="I3348">
        <v>1.9</v>
      </c>
      <c r="K3348" t="s">
        <v>296</v>
      </c>
      <c r="L3348" t="s">
        <v>410</v>
      </c>
      <c r="M3348" t="s">
        <v>398</v>
      </c>
      <c r="N3348" t="s">
        <v>2078</v>
      </c>
      <c r="O3348">
        <v>2</v>
      </c>
      <c r="P3348" t="s">
        <v>306</v>
      </c>
      <c r="Q3348" t="s">
        <v>7605</v>
      </c>
      <c r="R3348" s="164">
        <v>35993</v>
      </c>
      <c r="T3348" t="s">
        <v>2835</v>
      </c>
      <c r="V3348" t="s">
        <v>6440</v>
      </c>
      <c r="W3348" t="s">
        <v>7606</v>
      </c>
      <c r="X3348" t="s">
        <v>6438</v>
      </c>
      <c r="Y3348" t="s">
        <v>6440</v>
      </c>
      <c r="Z3348" t="s">
        <v>7627</v>
      </c>
      <c r="AC3348" t="s">
        <v>308</v>
      </c>
      <c r="AD3348" s="176">
        <v>1</v>
      </c>
    </row>
    <row r="3349" spans="1:30" x14ac:dyDescent="0.35">
      <c r="A3349" t="s">
        <v>482</v>
      </c>
      <c r="B3349">
        <v>1176</v>
      </c>
      <c r="C3349" t="s">
        <v>6438</v>
      </c>
      <c r="D3349">
        <v>53205</v>
      </c>
      <c r="E3349" t="s">
        <v>6438</v>
      </c>
      <c r="F3349" t="s">
        <v>3812</v>
      </c>
      <c r="H3349">
        <v>1</v>
      </c>
      <c r="I3349">
        <v>1.9</v>
      </c>
      <c r="K3349" t="s">
        <v>296</v>
      </c>
      <c r="L3349" t="s">
        <v>753</v>
      </c>
      <c r="M3349" t="s">
        <v>398</v>
      </c>
      <c r="N3349" t="s">
        <v>2078</v>
      </c>
      <c r="O3349">
        <v>2</v>
      </c>
      <c r="P3349" t="s">
        <v>306</v>
      </c>
      <c r="Q3349" s="164">
        <v>38023</v>
      </c>
      <c r="R3349" s="164">
        <v>38231</v>
      </c>
      <c r="T3349" t="s">
        <v>2835</v>
      </c>
      <c r="V3349" t="s">
        <v>6440</v>
      </c>
      <c r="W3349" t="s">
        <v>7606</v>
      </c>
      <c r="X3349" t="s">
        <v>6438</v>
      </c>
      <c r="Y3349" t="s">
        <v>6440</v>
      </c>
      <c r="Z3349" t="s">
        <v>7628</v>
      </c>
      <c r="AA3349" t="s">
        <v>295</v>
      </c>
      <c r="AC3349" t="s">
        <v>308</v>
      </c>
      <c r="AD3349" s="176">
        <v>1</v>
      </c>
    </row>
    <row r="3350" spans="1:30" x14ac:dyDescent="0.35">
      <c r="A3350" t="s">
        <v>482</v>
      </c>
      <c r="B3350">
        <v>1190</v>
      </c>
      <c r="C3350" t="s">
        <v>7629</v>
      </c>
      <c r="D3350">
        <v>53205</v>
      </c>
      <c r="E3350" t="s">
        <v>6438</v>
      </c>
      <c r="F3350" t="s">
        <v>3812</v>
      </c>
      <c r="H3350">
        <v>1</v>
      </c>
      <c r="I3350">
        <v>1.9</v>
      </c>
      <c r="K3350" t="s">
        <v>404</v>
      </c>
      <c r="L3350" t="s">
        <v>753</v>
      </c>
      <c r="M3350" t="s">
        <v>398</v>
      </c>
      <c r="N3350" t="s">
        <v>2078</v>
      </c>
      <c r="O3350">
        <v>2</v>
      </c>
      <c r="P3350" t="s">
        <v>306</v>
      </c>
      <c r="Q3350" s="164">
        <v>39091</v>
      </c>
      <c r="R3350" s="164">
        <v>39326</v>
      </c>
      <c r="S3350" s="164">
        <v>41883</v>
      </c>
      <c r="T3350" t="s">
        <v>2835</v>
      </c>
      <c r="V3350" t="s">
        <v>6440</v>
      </c>
      <c r="W3350" t="s">
        <v>7606</v>
      </c>
      <c r="X3350" t="s">
        <v>6438</v>
      </c>
      <c r="Y3350" t="s">
        <v>6440</v>
      </c>
      <c r="Z3350" t="s">
        <v>7630</v>
      </c>
      <c r="AC3350" t="s">
        <v>308</v>
      </c>
      <c r="AD3350" s="176">
        <v>1</v>
      </c>
    </row>
    <row r="3351" spans="1:30" x14ac:dyDescent="0.35">
      <c r="A3351" t="s">
        <v>584</v>
      </c>
      <c r="B3351">
        <v>1097</v>
      </c>
      <c r="C3351" t="s">
        <v>7631</v>
      </c>
      <c r="D3351">
        <v>53205</v>
      </c>
      <c r="E3351" t="s">
        <v>6438</v>
      </c>
      <c r="F3351" t="s">
        <v>3812</v>
      </c>
      <c r="H3351">
        <v>1</v>
      </c>
      <c r="I3351">
        <v>1.9</v>
      </c>
      <c r="K3351" t="s">
        <v>296</v>
      </c>
      <c r="L3351" t="s">
        <v>4817</v>
      </c>
      <c r="M3351" t="s">
        <v>398</v>
      </c>
      <c r="N3351" t="s">
        <v>2078</v>
      </c>
      <c r="O3351">
        <v>2</v>
      </c>
      <c r="P3351" t="s">
        <v>306</v>
      </c>
      <c r="Q3351" s="164">
        <v>38422</v>
      </c>
      <c r="R3351" s="164">
        <v>38659</v>
      </c>
      <c r="T3351" t="s">
        <v>2835</v>
      </c>
      <c r="V3351" t="s">
        <v>6440</v>
      </c>
      <c r="W3351" t="s">
        <v>7606</v>
      </c>
      <c r="X3351" t="s">
        <v>6438</v>
      </c>
      <c r="Y3351" t="s">
        <v>6440</v>
      </c>
      <c r="Z3351" t="s">
        <v>7632</v>
      </c>
      <c r="AC3351" t="s">
        <v>308</v>
      </c>
      <c r="AD3351" s="176">
        <v>1</v>
      </c>
    </row>
    <row r="3352" spans="1:30" x14ac:dyDescent="0.35">
      <c r="A3352" t="s">
        <v>375</v>
      </c>
      <c r="B3352">
        <v>1006</v>
      </c>
      <c r="C3352" t="s">
        <v>7609</v>
      </c>
      <c r="D3352">
        <v>53205</v>
      </c>
      <c r="E3352" t="s">
        <v>6438</v>
      </c>
      <c r="F3352" t="s">
        <v>3812</v>
      </c>
      <c r="H3352">
        <v>1</v>
      </c>
      <c r="I3352">
        <v>1.9</v>
      </c>
      <c r="K3352" t="s">
        <v>296</v>
      </c>
      <c r="L3352" t="s">
        <v>753</v>
      </c>
      <c r="M3352" t="s">
        <v>398</v>
      </c>
      <c r="N3352" t="s">
        <v>2078</v>
      </c>
      <c r="O3352">
        <v>2</v>
      </c>
      <c r="P3352" t="s">
        <v>1</v>
      </c>
      <c r="Q3352" s="164">
        <v>32882</v>
      </c>
      <c r="R3352" s="164">
        <v>33117</v>
      </c>
      <c r="T3352" t="s">
        <v>2835</v>
      </c>
      <c r="V3352" t="s">
        <v>6440</v>
      </c>
      <c r="W3352" t="s">
        <v>7606</v>
      </c>
      <c r="X3352" t="s">
        <v>6438</v>
      </c>
      <c r="Y3352" t="s">
        <v>6440</v>
      </c>
      <c r="Z3352" t="s">
        <v>7633</v>
      </c>
      <c r="AA3352" t="s">
        <v>1</v>
      </c>
      <c r="AC3352" t="s">
        <v>304</v>
      </c>
      <c r="AD3352" s="176">
        <v>1</v>
      </c>
    </row>
    <row r="3353" spans="1:30" x14ac:dyDescent="0.35">
      <c r="A3353" t="s">
        <v>434</v>
      </c>
      <c r="B3353">
        <v>1172</v>
      </c>
      <c r="C3353" t="s">
        <v>7634</v>
      </c>
      <c r="D3353">
        <v>53205</v>
      </c>
      <c r="E3353" t="s">
        <v>6438</v>
      </c>
      <c r="F3353" t="s">
        <v>3812</v>
      </c>
      <c r="G3353" s="163">
        <v>3125</v>
      </c>
      <c r="H3353">
        <v>1</v>
      </c>
      <c r="I3353">
        <v>1.9</v>
      </c>
      <c r="J3353" t="s">
        <v>1</v>
      </c>
      <c r="K3353" t="s">
        <v>0</v>
      </c>
      <c r="L3353" t="s">
        <v>640</v>
      </c>
      <c r="M3353" t="s">
        <v>398</v>
      </c>
      <c r="N3353" t="s">
        <v>2078</v>
      </c>
      <c r="O3353">
        <v>2</v>
      </c>
      <c r="P3353" t="s">
        <v>306</v>
      </c>
      <c r="Q3353" t="s">
        <v>7635</v>
      </c>
      <c r="R3353" s="164">
        <v>43709</v>
      </c>
      <c r="T3353" t="s">
        <v>2835</v>
      </c>
      <c r="V3353" t="s">
        <v>6440</v>
      </c>
      <c r="W3353" t="s">
        <v>7606</v>
      </c>
      <c r="X3353" t="s">
        <v>6438</v>
      </c>
      <c r="Y3353" t="s">
        <v>6440</v>
      </c>
      <c r="Z3353" t="s">
        <v>7636</v>
      </c>
      <c r="AA3353" t="s">
        <v>295</v>
      </c>
      <c r="AB3353" s="164">
        <v>43552</v>
      </c>
      <c r="AC3353" t="s">
        <v>308</v>
      </c>
      <c r="AD3353" s="176">
        <v>1</v>
      </c>
    </row>
    <row r="3354" spans="1:30" x14ac:dyDescent="0.35">
      <c r="A3354" t="s">
        <v>403</v>
      </c>
      <c r="B3354">
        <v>1070</v>
      </c>
      <c r="C3354" t="s">
        <v>7637</v>
      </c>
      <c r="D3354">
        <v>53205</v>
      </c>
      <c r="E3354" t="s">
        <v>6438</v>
      </c>
      <c r="F3354" t="s">
        <v>3812</v>
      </c>
      <c r="H3354">
        <v>1</v>
      </c>
      <c r="I3354">
        <v>1.9</v>
      </c>
      <c r="K3354" t="s">
        <v>404</v>
      </c>
      <c r="L3354" t="s">
        <v>753</v>
      </c>
      <c r="M3354" t="s">
        <v>398</v>
      </c>
      <c r="N3354" t="s">
        <v>2078</v>
      </c>
      <c r="O3354">
        <v>2</v>
      </c>
      <c r="P3354" t="s">
        <v>306</v>
      </c>
      <c r="Q3354" s="164">
        <v>32517</v>
      </c>
      <c r="R3354" s="164">
        <v>32752</v>
      </c>
      <c r="S3354" s="164">
        <v>42614</v>
      </c>
      <c r="T3354" t="s">
        <v>2835</v>
      </c>
      <c r="V3354" t="s">
        <v>6440</v>
      </c>
      <c r="W3354" t="s">
        <v>7606</v>
      </c>
      <c r="X3354" t="s">
        <v>6438</v>
      </c>
      <c r="Y3354" t="s">
        <v>6440</v>
      </c>
      <c r="Z3354" t="s">
        <v>7638</v>
      </c>
      <c r="AC3354" t="s">
        <v>308</v>
      </c>
      <c r="AD3354" s="176">
        <v>1</v>
      </c>
    </row>
    <row r="3355" spans="1:30" x14ac:dyDescent="0.35">
      <c r="A3355" t="s">
        <v>447</v>
      </c>
      <c r="B3355">
        <v>1084</v>
      </c>
      <c r="C3355" t="s">
        <v>6438</v>
      </c>
      <c r="D3355">
        <v>53205</v>
      </c>
      <c r="E3355" t="s">
        <v>6438</v>
      </c>
      <c r="F3355" t="s">
        <v>3812</v>
      </c>
      <c r="H3355">
        <v>1</v>
      </c>
      <c r="I3355">
        <v>1.9</v>
      </c>
      <c r="K3355" t="s">
        <v>0</v>
      </c>
      <c r="L3355" t="s">
        <v>753</v>
      </c>
      <c r="M3355" t="s">
        <v>398</v>
      </c>
      <c r="N3355" t="s">
        <v>2078</v>
      </c>
      <c r="O3355">
        <v>2</v>
      </c>
      <c r="P3355" t="s">
        <v>306</v>
      </c>
      <c r="Q3355" s="164">
        <v>30690</v>
      </c>
      <c r="R3355" s="164">
        <v>30926</v>
      </c>
      <c r="T3355" t="s">
        <v>2835</v>
      </c>
      <c r="V3355" t="s">
        <v>6440</v>
      </c>
      <c r="W3355" t="s">
        <v>7606</v>
      </c>
      <c r="X3355" t="s">
        <v>6438</v>
      </c>
      <c r="Y3355" t="s">
        <v>6440</v>
      </c>
      <c r="Z3355" t="s">
        <v>7639</v>
      </c>
      <c r="AC3355" t="s">
        <v>308</v>
      </c>
      <c r="AD3355" s="176">
        <v>1</v>
      </c>
    </row>
    <row r="3356" spans="1:30" x14ac:dyDescent="0.35">
      <c r="A3356" t="s">
        <v>494</v>
      </c>
      <c r="B3356">
        <v>1058</v>
      </c>
      <c r="C3356" t="s">
        <v>6438</v>
      </c>
      <c r="D3356">
        <v>53205</v>
      </c>
      <c r="E3356" t="s">
        <v>6438</v>
      </c>
      <c r="F3356" t="s">
        <v>3812</v>
      </c>
      <c r="H3356">
        <v>1</v>
      </c>
      <c r="I3356">
        <v>1.9</v>
      </c>
      <c r="K3356" t="s">
        <v>404</v>
      </c>
      <c r="L3356" t="s">
        <v>753</v>
      </c>
      <c r="M3356" t="s">
        <v>398</v>
      </c>
      <c r="N3356" t="s">
        <v>2078</v>
      </c>
      <c r="O3356">
        <v>2</v>
      </c>
      <c r="P3356" t="s">
        <v>306</v>
      </c>
      <c r="Q3356" t="s">
        <v>6640</v>
      </c>
      <c r="R3356" s="164">
        <v>35934</v>
      </c>
      <c r="S3356" s="164">
        <v>36039</v>
      </c>
      <c r="T3356" t="s">
        <v>2835</v>
      </c>
      <c r="V3356" t="s">
        <v>6440</v>
      </c>
      <c r="W3356" t="s">
        <v>7606</v>
      </c>
      <c r="X3356" t="s">
        <v>6438</v>
      </c>
      <c r="Y3356" t="s">
        <v>6440</v>
      </c>
      <c r="Z3356" t="s">
        <v>7640</v>
      </c>
      <c r="AC3356" t="s">
        <v>308</v>
      </c>
      <c r="AD3356" s="176">
        <v>1</v>
      </c>
    </row>
    <row r="3357" spans="1:30" x14ac:dyDescent="0.35">
      <c r="A3357" t="s">
        <v>494</v>
      </c>
      <c r="B3357">
        <v>1063</v>
      </c>
      <c r="C3357" t="s">
        <v>7641</v>
      </c>
      <c r="D3357">
        <v>53205</v>
      </c>
      <c r="E3357" t="s">
        <v>6438</v>
      </c>
      <c r="F3357" t="s">
        <v>3812</v>
      </c>
      <c r="H3357">
        <v>1</v>
      </c>
      <c r="I3357">
        <v>1.9</v>
      </c>
      <c r="K3357" t="s">
        <v>295</v>
      </c>
      <c r="L3357" t="s">
        <v>753</v>
      </c>
      <c r="M3357" t="s">
        <v>398</v>
      </c>
      <c r="N3357" t="s">
        <v>2078</v>
      </c>
      <c r="O3357">
        <v>2</v>
      </c>
      <c r="P3357" t="s">
        <v>977</v>
      </c>
      <c r="Q3357" t="s">
        <v>2395</v>
      </c>
      <c r="R3357" s="164">
        <v>29311</v>
      </c>
      <c r="S3357" s="164">
        <v>34943</v>
      </c>
      <c r="T3357" t="s">
        <v>2835</v>
      </c>
      <c r="V3357" t="s">
        <v>6440</v>
      </c>
      <c r="W3357" t="s">
        <v>7606</v>
      </c>
      <c r="X3357" t="s">
        <v>6438</v>
      </c>
      <c r="Y3357" t="s">
        <v>6440</v>
      </c>
      <c r="Z3357" t="s">
        <v>7642</v>
      </c>
      <c r="AC3357" t="s">
        <v>308</v>
      </c>
      <c r="AD3357" s="176">
        <v>1</v>
      </c>
    </row>
    <row r="3358" spans="1:30" x14ac:dyDescent="0.35">
      <c r="A3358" t="s">
        <v>419</v>
      </c>
      <c r="B3358">
        <v>1116</v>
      </c>
      <c r="C3358" t="s">
        <v>7643</v>
      </c>
      <c r="D3358">
        <v>53205</v>
      </c>
      <c r="E3358" t="s">
        <v>6438</v>
      </c>
      <c r="F3358" t="s">
        <v>3812</v>
      </c>
      <c r="H3358">
        <v>1</v>
      </c>
      <c r="I3358">
        <v>1.9</v>
      </c>
      <c r="K3358" t="s">
        <v>404</v>
      </c>
      <c r="L3358" t="s">
        <v>753</v>
      </c>
      <c r="M3358" t="s">
        <v>398</v>
      </c>
      <c r="N3358" t="s">
        <v>2078</v>
      </c>
      <c r="O3358">
        <v>2</v>
      </c>
      <c r="P3358" t="s">
        <v>306</v>
      </c>
      <c r="Q3358" s="164">
        <v>34343</v>
      </c>
      <c r="R3358" s="164">
        <v>34578</v>
      </c>
      <c r="S3358" s="164">
        <v>39217</v>
      </c>
      <c r="T3358" t="s">
        <v>2835</v>
      </c>
      <c r="V3358" t="s">
        <v>6440</v>
      </c>
      <c r="W3358" t="s">
        <v>7606</v>
      </c>
      <c r="X3358" t="s">
        <v>6438</v>
      </c>
      <c r="Y3358" t="s">
        <v>6440</v>
      </c>
      <c r="Z3358" t="s">
        <v>7644</v>
      </c>
      <c r="AC3358" t="s">
        <v>308</v>
      </c>
      <c r="AD3358" s="176">
        <v>1</v>
      </c>
    </row>
    <row r="3359" spans="1:30" x14ac:dyDescent="0.35">
      <c r="A3359" t="s">
        <v>314</v>
      </c>
      <c r="B3359">
        <v>1157</v>
      </c>
      <c r="C3359" t="s">
        <v>7645</v>
      </c>
      <c r="D3359">
        <v>53205</v>
      </c>
      <c r="E3359" t="s">
        <v>6438</v>
      </c>
      <c r="F3359" t="s">
        <v>3812</v>
      </c>
      <c r="H3359">
        <v>1</v>
      </c>
      <c r="I3359">
        <v>1.9</v>
      </c>
      <c r="K3359" t="s">
        <v>296</v>
      </c>
      <c r="L3359" t="s">
        <v>753</v>
      </c>
      <c r="M3359" t="s">
        <v>398</v>
      </c>
      <c r="N3359" t="s">
        <v>2078</v>
      </c>
      <c r="O3359">
        <v>2</v>
      </c>
      <c r="P3359" t="s">
        <v>306</v>
      </c>
      <c r="Q3359" s="164">
        <v>32151</v>
      </c>
      <c r="R3359" s="164">
        <v>32387</v>
      </c>
      <c r="T3359" t="s">
        <v>2835</v>
      </c>
      <c r="V3359" t="s">
        <v>6440</v>
      </c>
      <c r="W3359" t="s">
        <v>7606</v>
      </c>
      <c r="X3359" t="s">
        <v>6438</v>
      </c>
      <c r="Y3359" t="s">
        <v>6440</v>
      </c>
      <c r="Z3359" t="s">
        <v>7646</v>
      </c>
      <c r="AC3359" t="s">
        <v>308</v>
      </c>
      <c r="AD3359" s="176">
        <v>1</v>
      </c>
    </row>
    <row r="3360" spans="1:30" x14ac:dyDescent="0.35">
      <c r="A3360" t="s">
        <v>711</v>
      </c>
      <c r="B3360">
        <v>1114</v>
      </c>
      <c r="C3360" t="s">
        <v>7626</v>
      </c>
      <c r="D3360">
        <v>53205</v>
      </c>
      <c r="E3360" t="s">
        <v>6438</v>
      </c>
      <c r="F3360" t="s">
        <v>3812</v>
      </c>
      <c r="H3360">
        <v>1</v>
      </c>
      <c r="I3360">
        <v>1.9</v>
      </c>
      <c r="K3360" t="s">
        <v>0</v>
      </c>
      <c r="L3360" t="s">
        <v>753</v>
      </c>
      <c r="M3360" t="s">
        <v>398</v>
      </c>
      <c r="N3360" t="s">
        <v>2078</v>
      </c>
      <c r="O3360">
        <v>2</v>
      </c>
      <c r="P3360" t="s">
        <v>306</v>
      </c>
      <c r="Q3360" s="164">
        <v>31414</v>
      </c>
      <c r="R3360" s="164">
        <v>31444</v>
      </c>
      <c r="T3360" t="s">
        <v>2835</v>
      </c>
      <c r="V3360" t="s">
        <v>6440</v>
      </c>
      <c r="W3360" t="s">
        <v>7606</v>
      </c>
      <c r="X3360" t="s">
        <v>6438</v>
      </c>
      <c r="Y3360" t="s">
        <v>6440</v>
      </c>
      <c r="Z3360" t="s">
        <v>7647</v>
      </c>
      <c r="AC3360" t="s">
        <v>308</v>
      </c>
      <c r="AD3360" s="176">
        <v>1</v>
      </c>
    </row>
    <row r="3361" spans="1:31" x14ac:dyDescent="0.35">
      <c r="A3361" t="s">
        <v>499</v>
      </c>
      <c r="B3361">
        <v>1190</v>
      </c>
      <c r="C3361" t="s">
        <v>7648</v>
      </c>
      <c r="D3361">
        <v>53205</v>
      </c>
      <c r="E3361" t="s">
        <v>6438</v>
      </c>
      <c r="F3361" t="s">
        <v>3812</v>
      </c>
      <c r="H3361">
        <v>1</v>
      </c>
      <c r="I3361">
        <v>1.9</v>
      </c>
      <c r="K3361" t="s">
        <v>404</v>
      </c>
      <c r="L3361" t="s">
        <v>753</v>
      </c>
      <c r="M3361" t="s">
        <v>398</v>
      </c>
      <c r="N3361" t="s">
        <v>2078</v>
      </c>
      <c r="O3361">
        <v>2</v>
      </c>
      <c r="P3361" t="s">
        <v>306</v>
      </c>
      <c r="Q3361" s="164">
        <v>38726</v>
      </c>
      <c r="R3361" s="164">
        <v>38961</v>
      </c>
      <c r="S3361" s="164">
        <v>42248</v>
      </c>
      <c r="T3361" t="s">
        <v>2835</v>
      </c>
      <c r="V3361" t="s">
        <v>6440</v>
      </c>
      <c r="W3361" t="s">
        <v>7606</v>
      </c>
      <c r="X3361" t="s">
        <v>6438</v>
      </c>
      <c r="Y3361" t="s">
        <v>6440</v>
      </c>
      <c r="Z3361" t="s">
        <v>7649</v>
      </c>
      <c r="AC3361" t="s">
        <v>308</v>
      </c>
      <c r="AD3361" s="176">
        <v>1</v>
      </c>
    </row>
    <row r="3362" spans="1:31" x14ac:dyDescent="0.35">
      <c r="A3362" t="s">
        <v>499</v>
      </c>
      <c r="B3362">
        <v>1225</v>
      </c>
      <c r="C3362" t="s">
        <v>6438</v>
      </c>
      <c r="D3362">
        <v>53205</v>
      </c>
      <c r="E3362" t="s">
        <v>6438</v>
      </c>
      <c r="F3362" t="s">
        <v>3812</v>
      </c>
      <c r="G3362" s="163">
        <v>3023.74</v>
      </c>
      <c r="H3362">
        <v>1</v>
      </c>
      <c r="I3362">
        <v>1.9</v>
      </c>
      <c r="J3362" t="s">
        <v>1</v>
      </c>
      <c r="K3362" t="s">
        <v>296</v>
      </c>
      <c r="L3362" t="s">
        <v>753</v>
      </c>
      <c r="M3362" t="s">
        <v>398</v>
      </c>
      <c r="N3362" t="s">
        <v>2078</v>
      </c>
      <c r="O3362">
        <v>2</v>
      </c>
      <c r="P3362" t="s">
        <v>306</v>
      </c>
      <c r="Q3362" t="s">
        <v>7650</v>
      </c>
      <c r="R3362" s="164">
        <v>43344</v>
      </c>
      <c r="T3362" t="s">
        <v>2835</v>
      </c>
      <c r="V3362" t="s">
        <v>6440</v>
      </c>
      <c r="W3362" t="s">
        <v>7606</v>
      </c>
      <c r="X3362" t="s">
        <v>6438</v>
      </c>
      <c r="Y3362" t="s">
        <v>6440</v>
      </c>
      <c r="Z3362" t="s">
        <v>7651</v>
      </c>
      <c r="AA3362" t="s">
        <v>1</v>
      </c>
      <c r="AB3362" s="164">
        <v>43182</v>
      </c>
      <c r="AC3362" t="s">
        <v>308</v>
      </c>
      <c r="AD3362" s="176">
        <v>1</v>
      </c>
    </row>
    <row r="3363" spans="1:31" x14ac:dyDescent="0.35">
      <c r="A3363" t="s">
        <v>566</v>
      </c>
      <c r="B3363">
        <v>1086</v>
      </c>
      <c r="C3363" t="s">
        <v>7645</v>
      </c>
      <c r="D3363">
        <v>53205</v>
      </c>
      <c r="E3363" t="s">
        <v>6438</v>
      </c>
      <c r="F3363" t="s">
        <v>3812</v>
      </c>
      <c r="H3363">
        <v>1</v>
      </c>
      <c r="I3363">
        <v>1.9</v>
      </c>
      <c r="K3363" t="s">
        <v>0</v>
      </c>
      <c r="L3363" t="s">
        <v>753</v>
      </c>
      <c r="M3363" t="s">
        <v>398</v>
      </c>
      <c r="N3363" t="s">
        <v>2078</v>
      </c>
      <c r="O3363">
        <v>2</v>
      </c>
      <c r="P3363" t="s">
        <v>306</v>
      </c>
      <c r="Q3363" t="s">
        <v>3966</v>
      </c>
      <c r="R3363" s="164">
        <v>30497</v>
      </c>
      <c r="T3363" t="s">
        <v>2835</v>
      </c>
      <c r="V3363" t="s">
        <v>6440</v>
      </c>
      <c r="W3363" t="s">
        <v>7606</v>
      </c>
      <c r="X3363" t="s">
        <v>6438</v>
      </c>
      <c r="Y3363" t="s">
        <v>6440</v>
      </c>
      <c r="Z3363" t="s">
        <v>7652</v>
      </c>
      <c r="AC3363" t="s">
        <v>308</v>
      </c>
      <c r="AD3363" s="176">
        <v>1</v>
      </c>
    </row>
    <row r="3364" spans="1:31" x14ac:dyDescent="0.35">
      <c r="A3364" t="s">
        <v>438</v>
      </c>
      <c r="B3364">
        <v>1053</v>
      </c>
      <c r="C3364" t="s">
        <v>2834</v>
      </c>
      <c r="D3364">
        <v>53205</v>
      </c>
      <c r="E3364" t="s">
        <v>6438</v>
      </c>
      <c r="F3364" t="s">
        <v>3812</v>
      </c>
      <c r="H3364">
        <v>1</v>
      </c>
      <c r="I3364">
        <v>1.9</v>
      </c>
      <c r="K3364" t="s">
        <v>404</v>
      </c>
      <c r="L3364" t="s">
        <v>753</v>
      </c>
      <c r="M3364" t="s">
        <v>398</v>
      </c>
      <c r="N3364" t="s">
        <v>2078</v>
      </c>
      <c r="O3364">
        <v>2</v>
      </c>
      <c r="P3364" t="s">
        <v>306</v>
      </c>
      <c r="Q3364" s="164">
        <v>28921</v>
      </c>
      <c r="R3364" s="164">
        <v>29039</v>
      </c>
      <c r="S3364" s="164">
        <v>37347</v>
      </c>
      <c r="T3364" t="s">
        <v>2835</v>
      </c>
      <c r="V3364" t="s">
        <v>6440</v>
      </c>
      <c r="W3364" t="s">
        <v>7606</v>
      </c>
      <c r="X3364" t="s">
        <v>6438</v>
      </c>
      <c r="Y3364" t="s">
        <v>6440</v>
      </c>
      <c r="Z3364" t="s">
        <v>7653</v>
      </c>
      <c r="AC3364" t="s">
        <v>308</v>
      </c>
      <c r="AD3364" s="176">
        <v>1</v>
      </c>
    </row>
    <row r="3365" spans="1:31" x14ac:dyDescent="0.35">
      <c r="A3365" t="s">
        <v>438</v>
      </c>
      <c r="B3365">
        <v>1122</v>
      </c>
      <c r="C3365" t="s">
        <v>7626</v>
      </c>
      <c r="D3365">
        <v>53205</v>
      </c>
      <c r="E3365" t="s">
        <v>6438</v>
      </c>
      <c r="F3365" t="s">
        <v>3812</v>
      </c>
      <c r="H3365">
        <v>1</v>
      </c>
      <c r="I3365">
        <v>1.9</v>
      </c>
      <c r="K3365" t="s">
        <v>296</v>
      </c>
      <c r="L3365" t="s">
        <v>753</v>
      </c>
      <c r="M3365" t="s">
        <v>398</v>
      </c>
      <c r="N3365" t="s">
        <v>2078</v>
      </c>
      <c r="O3365">
        <v>2</v>
      </c>
      <c r="P3365" t="s">
        <v>306</v>
      </c>
      <c r="Q3365" s="164">
        <v>33978</v>
      </c>
      <c r="R3365" s="164">
        <v>34213</v>
      </c>
      <c r="T3365" t="s">
        <v>2835</v>
      </c>
      <c r="V3365" t="s">
        <v>6440</v>
      </c>
      <c r="W3365" t="s">
        <v>7606</v>
      </c>
      <c r="X3365" t="s">
        <v>6438</v>
      </c>
      <c r="Y3365" t="s">
        <v>6440</v>
      </c>
      <c r="Z3365" t="s">
        <v>7654</v>
      </c>
      <c r="AC3365" t="s">
        <v>308</v>
      </c>
      <c r="AD3365" s="176">
        <v>1</v>
      </c>
    </row>
    <row r="3366" spans="1:31" x14ac:dyDescent="0.35">
      <c r="A3366" t="s">
        <v>324</v>
      </c>
      <c r="B3366">
        <v>1210</v>
      </c>
      <c r="C3366" t="s">
        <v>7531</v>
      </c>
      <c r="D3366">
        <v>53209</v>
      </c>
      <c r="E3366" t="s">
        <v>7531</v>
      </c>
      <c r="F3366" t="s">
        <v>3812</v>
      </c>
      <c r="H3366">
        <v>1.4</v>
      </c>
      <c r="I3366">
        <v>1.7</v>
      </c>
      <c r="K3366" t="s">
        <v>296</v>
      </c>
      <c r="L3366" t="s">
        <v>753</v>
      </c>
      <c r="M3366" t="s">
        <v>398</v>
      </c>
      <c r="N3366" t="s">
        <v>382</v>
      </c>
      <c r="O3366">
        <v>2</v>
      </c>
      <c r="P3366" t="s">
        <v>306</v>
      </c>
      <c r="Q3366" s="164">
        <v>39395</v>
      </c>
      <c r="R3366" s="164">
        <v>39692</v>
      </c>
      <c r="T3366" t="s">
        <v>383</v>
      </c>
      <c r="V3366" t="s">
        <v>7655</v>
      </c>
      <c r="W3366" t="s">
        <v>7656</v>
      </c>
      <c r="X3366" t="s">
        <v>7531</v>
      </c>
      <c r="Y3366" t="s">
        <v>7655</v>
      </c>
      <c r="Z3366" t="s">
        <v>7657</v>
      </c>
      <c r="AC3366" t="s">
        <v>308</v>
      </c>
      <c r="AD3366" s="176">
        <v>1.1000000000000001</v>
      </c>
    </row>
    <row r="3367" spans="1:31" x14ac:dyDescent="0.35">
      <c r="A3367" t="s">
        <v>499</v>
      </c>
      <c r="B3367">
        <v>1189</v>
      </c>
      <c r="C3367" t="s">
        <v>7531</v>
      </c>
      <c r="D3367">
        <v>53209</v>
      </c>
      <c r="E3367" t="s">
        <v>7531</v>
      </c>
      <c r="F3367" t="s">
        <v>3812</v>
      </c>
      <c r="H3367">
        <v>1.4</v>
      </c>
      <c r="I3367">
        <v>1.7</v>
      </c>
      <c r="K3367" t="s">
        <v>296</v>
      </c>
      <c r="L3367" t="s">
        <v>753</v>
      </c>
      <c r="M3367" t="s">
        <v>398</v>
      </c>
      <c r="N3367" t="s">
        <v>382</v>
      </c>
      <c r="O3367">
        <v>2</v>
      </c>
      <c r="P3367" t="s">
        <v>306</v>
      </c>
      <c r="Q3367" t="s">
        <v>7658</v>
      </c>
      <c r="R3367" s="164">
        <v>38596</v>
      </c>
      <c r="T3367" t="s">
        <v>383</v>
      </c>
      <c r="V3367" t="s">
        <v>7655</v>
      </c>
      <c r="W3367" t="s">
        <v>7656</v>
      </c>
      <c r="X3367" t="s">
        <v>7531</v>
      </c>
      <c r="Y3367" t="s">
        <v>7655</v>
      </c>
      <c r="Z3367" t="s">
        <v>7659</v>
      </c>
      <c r="AC3367" t="s">
        <v>308</v>
      </c>
      <c r="AD3367" s="176">
        <v>1.1000000000000001</v>
      </c>
    </row>
    <row r="3368" spans="1:31" x14ac:dyDescent="0.35">
      <c r="A3368" t="s">
        <v>432</v>
      </c>
      <c r="B3368">
        <v>1254</v>
      </c>
      <c r="C3368" t="s">
        <v>7660</v>
      </c>
      <c r="D3368">
        <v>53211</v>
      </c>
      <c r="E3368" t="s">
        <v>7660</v>
      </c>
      <c r="F3368" t="s">
        <v>3812</v>
      </c>
      <c r="H3368" s="174">
        <f>AD3368</f>
        <v>1.1000000000000001</v>
      </c>
      <c r="I3368">
        <v>1.7</v>
      </c>
      <c r="K3368" t="s">
        <v>404</v>
      </c>
      <c r="L3368" t="s">
        <v>753</v>
      </c>
      <c r="M3368" t="s">
        <v>398</v>
      </c>
      <c r="N3368" t="s">
        <v>382</v>
      </c>
      <c r="O3368">
        <v>2</v>
      </c>
      <c r="P3368" t="s">
        <v>306</v>
      </c>
      <c r="Q3368" s="164">
        <v>39456</v>
      </c>
      <c r="R3368" s="164">
        <v>39692</v>
      </c>
      <c r="S3368" s="164">
        <v>43374</v>
      </c>
      <c r="T3368" t="s">
        <v>7661</v>
      </c>
      <c r="V3368" t="s">
        <v>7662</v>
      </c>
      <c r="W3368" t="s">
        <v>7663</v>
      </c>
      <c r="X3368" t="s">
        <v>7660</v>
      </c>
      <c r="Y3368" t="s">
        <v>7664</v>
      </c>
      <c r="Z3368" t="s">
        <v>7665</v>
      </c>
      <c r="AC3368" t="s">
        <v>308</v>
      </c>
      <c r="AD3368" s="176">
        <v>1.1000000000000001</v>
      </c>
      <c r="AE3368" s="177" t="s">
        <v>16954</v>
      </c>
    </row>
    <row r="3369" spans="1:31" x14ac:dyDescent="0.35">
      <c r="A3369" t="s">
        <v>482</v>
      </c>
      <c r="B3369">
        <v>1146</v>
      </c>
      <c r="C3369" t="s">
        <v>7666</v>
      </c>
      <c r="D3369">
        <v>53217</v>
      </c>
      <c r="E3369" t="s">
        <v>7667</v>
      </c>
      <c r="F3369" t="s">
        <v>3812</v>
      </c>
      <c r="H3369" s="174">
        <f>AD3369</f>
        <v>1.2</v>
      </c>
      <c r="I3369">
        <v>1.6</v>
      </c>
      <c r="K3369" t="s">
        <v>296</v>
      </c>
      <c r="L3369" t="s">
        <v>753</v>
      </c>
      <c r="M3369" t="s">
        <v>398</v>
      </c>
      <c r="N3369" t="s">
        <v>2085</v>
      </c>
      <c r="O3369">
        <v>2</v>
      </c>
      <c r="P3369" t="s">
        <v>306</v>
      </c>
      <c r="Q3369" s="164">
        <v>36533</v>
      </c>
      <c r="R3369" s="164">
        <v>36739</v>
      </c>
      <c r="T3369" t="s">
        <v>2868</v>
      </c>
      <c r="V3369" t="s">
        <v>7668</v>
      </c>
      <c r="W3369" t="s">
        <v>7669</v>
      </c>
      <c r="X3369" t="s">
        <v>7667</v>
      </c>
      <c r="Y3369" t="s">
        <v>7668</v>
      </c>
      <c r="Z3369" t="s">
        <v>7670</v>
      </c>
      <c r="AC3369" t="s">
        <v>366</v>
      </c>
      <c r="AD3369" s="176">
        <v>1.2</v>
      </c>
      <c r="AE3369" s="177" t="s">
        <v>16953</v>
      </c>
    </row>
    <row r="3370" spans="1:31" x14ac:dyDescent="0.35">
      <c r="A3370" t="s">
        <v>584</v>
      </c>
      <c r="B3370">
        <v>1156</v>
      </c>
      <c r="C3370" t="s">
        <v>7667</v>
      </c>
      <c r="D3370">
        <v>53217</v>
      </c>
      <c r="E3370" t="s">
        <v>7667</v>
      </c>
      <c r="F3370" t="s">
        <v>3812</v>
      </c>
      <c r="H3370" s="174">
        <f>AD3370</f>
        <v>1.2</v>
      </c>
      <c r="I3370">
        <v>1.6</v>
      </c>
      <c r="K3370" t="s">
        <v>404</v>
      </c>
      <c r="L3370" t="s">
        <v>753</v>
      </c>
      <c r="M3370" t="s">
        <v>398</v>
      </c>
      <c r="N3370" t="s">
        <v>2085</v>
      </c>
      <c r="O3370">
        <v>2</v>
      </c>
      <c r="P3370" t="s">
        <v>306</v>
      </c>
      <c r="Q3370" s="164">
        <v>31786</v>
      </c>
      <c r="R3370" s="164">
        <v>32021</v>
      </c>
      <c r="S3370" s="164">
        <v>38231</v>
      </c>
      <c r="T3370" t="s">
        <v>2868</v>
      </c>
      <c r="V3370" t="s">
        <v>7668</v>
      </c>
      <c r="W3370" t="s">
        <v>7669</v>
      </c>
      <c r="X3370" t="s">
        <v>7667</v>
      </c>
      <c r="Y3370" t="s">
        <v>7668</v>
      </c>
      <c r="Z3370" t="s">
        <v>7671</v>
      </c>
      <c r="AC3370" t="s">
        <v>366</v>
      </c>
      <c r="AD3370" s="176">
        <v>1.2</v>
      </c>
      <c r="AE3370" s="177" t="s">
        <v>16954</v>
      </c>
    </row>
    <row r="3371" spans="1:31" x14ac:dyDescent="0.35">
      <c r="A3371" t="s">
        <v>291</v>
      </c>
      <c r="B3371">
        <v>1023</v>
      </c>
      <c r="C3371" t="s">
        <v>7672</v>
      </c>
      <c r="D3371">
        <v>53303</v>
      </c>
      <c r="E3371" t="s">
        <v>7673</v>
      </c>
      <c r="F3371" t="s">
        <v>3812</v>
      </c>
      <c r="H3371">
        <v>1.1000000000000001</v>
      </c>
      <c r="I3371">
        <v>1.2</v>
      </c>
      <c r="K3371" t="s">
        <v>404</v>
      </c>
      <c r="L3371" t="s">
        <v>753</v>
      </c>
      <c r="M3371" t="s">
        <v>398</v>
      </c>
      <c r="N3371" t="s">
        <v>579</v>
      </c>
      <c r="O3371">
        <v>1</v>
      </c>
      <c r="P3371" t="s">
        <v>1</v>
      </c>
      <c r="Q3371" s="164">
        <v>34708</v>
      </c>
      <c r="R3371" s="164">
        <v>34943</v>
      </c>
      <c r="S3371" s="164">
        <v>45043</v>
      </c>
      <c r="T3371" t="s">
        <v>2875</v>
      </c>
      <c r="V3371" t="s">
        <v>7674</v>
      </c>
      <c r="W3371" t="s">
        <v>7675</v>
      </c>
      <c r="X3371" t="s">
        <v>7673</v>
      </c>
      <c r="Y3371" t="s">
        <v>7674</v>
      </c>
      <c r="Z3371" t="s">
        <v>7676</v>
      </c>
      <c r="AC3371" t="s">
        <v>1223</v>
      </c>
      <c r="AD3371" s="176">
        <v>1.1000000000000001</v>
      </c>
    </row>
    <row r="3372" spans="1:31" x14ac:dyDescent="0.35">
      <c r="A3372" t="s">
        <v>305</v>
      </c>
      <c r="B3372">
        <v>1170</v>
      </c>
      <c r="C3372" t="s">
        <v>7673</v>
      </c>
      <c r="D3372">
        <v>53303</v>
      </c>
      <c r="E3372" t="s">
        <v>7673</v>
      </c>
      <c r="F3372" t="s">
        <v>3812</v>
      </c>
      <c r="H3372">
        <v>1.1000000000000001</v>
      </c>
      <c r="I3372">
        <v>1.2</v>
      </c>
      <c r="K3372" t="s">
        <v>295</v>
      </c>
      <c r="L3372" t="s">
        <v>753</v>
      </c>
      <c r="M3372" t="s">
        <v>398</v>
      </c>
      <c r="N3372" t="s">
        <v>579</v>
      </c>
      <c r="O3372">
        <v>1</v>
      </c>
      <c r="P3372" t="s">
        <v>1</v>
      </c>
      <c r="Q3372" s="164">
        <v>33612</v>
      </c>
      <c r="R3372" s="164">
        <v>33848</v>
      </c>
      <c r="S3372" s="164">
        <v>34943</v>
      </c>
      <c r="T3372" t="s">
        <v>2875</v>
      </c>
      <c r="V3372" t="s">
        <v>7674</v>
      </c>
      <c r="W3372" t="s">
        <v>7675</v>
      </c>
      <c r="X3372" t="s">
        <v>7673</v>
      </c>
      <c r="Y3372" t="s">
        <v>7674</v>
      </c>
      <c r="Z3372" t="s">
        <v>7677</v>
      </c>
      <c r="AC3372" t="s">
        <v>357</v>
      </c>
      <c r="AD3372" s="176">
        <v>1.1000000000000001</v>
      </c>
    </row>
    <row r="3373" spans="1:31" x14ac:dyDescent="0.35">
      <c r="A3373" t="s">
        <v>584</v>
      </c>
      <c r="B3373">
        <v>1040</v>
      </c>
      <c r="C3373" t="s">
        <v>7673</v>
      </c>
      <c r="D3373">
        <v>53303</v>
      </c>
      <c r="E3373" t="s">
        <v>7673</v>
      </c>
      <c r="F3373" t="s">
        <v>3812</v>
      </c>
      <c r="H3373">
        <v>1.1000000000000001</v>
      </c>
      <c r="I3373">
        <v>1.2</v>
      </c>
      <c r="K3373" t="s">
        <v>296</v>
      </c>
      <c r="L3373" t="s">
        <v>410</v>
      </c>
      <c r="M3373" t="s">
        <v>398</v>
      </c>
      <c r="N3373" t="s">
        <v>579</v>
      </c>
      <c r="O3373">
        <v>1</v>
      </c>
      <c r="P3373" t="s">
        <v>306</v>
      </c>
      <c r="Q3373" t="s">
        <v>786</v>
      </c>
      <c r="R3373" s="164">
        <v>34392</v>
      </c>
      <c r="T3373" t="s">
        <v>2875</v>
      </c>
      <c r="V3373" t="s">
        <v>7674</v>
      </c>
      <c r="W3373" t="s">
        <v>7675</v>
      </c>
      <c r="X3373" t="s">
        <v>7673</v>
      </c>
      <c r="Y3373" t="s">
        <v>7674</v>
      </c>
      <c r="Z3373" t="s">
        <v>7678</v>
      </c>
      <c r="AC3373" t="s">
        <v>357</v>
      </c>
      <c r="AD3373" s="176">
        <v>1.1000000000000001</v>
      </c>
    </row>
    <row r="3374" spans="1:31" x14ac:dyDescent="0.35">
      <c r="A3374" t="s">
        <v>291</v>
      </c>
      <c r="B3374">
        <v>1156</v>
      </c>
      <c r="C3374" t="s">
        <v>7679</v>
      </c>
      <c r="D3374">
        <v>53305</v>
      </c>
      <c r="E3374" t="s">
        <v>7680</v>
      </c>
      <c r="F3374" t="s">
        <v>3812</v>
      </c>
      <c r="H3374">
        <v>1</v>
      </c>
      <c r="I3374">
        <v>1.5</v>
      </c>
      <c r="K3374" t="s">
        <v>296</v>
      </c>
      <c r="L3374" t="s">
        <v>753</v>
      </c>
      <c r="M3374" t="s">
        <v>398</v>
      </c>
      <c r="N3374" t="s">
        <v>579</v>
      </c>
      <c r="O3374">
        <v>1</v>
      </c>
      <c r="P3374" t="s">
        <v>1</v>
      </c>
      <c r="Q3374" t="s">
        <v>2402</v>
      </c>
      <c r="R3374" s="164">
        <v>42248</v>
      </c>
      <c r="T3374" t="s">
        <v>7681</v>
      </c>
      <c r="V3374" t="s">
        <v>7682</v>
      </c>
      <c r="W3374" t="s">
        <v>7683</v>
      </c>
      <c r="X3374" t="s">
        <v>7680</v>
      </c>
      <c r="Y3374" t="s">
        <v>7682</v>
      </c>
      <c r="Z3374" t="s">
        <v>7684</v>
      </c>
      <c r="AC3374" t="s">
        <v>1223</v>
      </c>
      <c r="AD3374" s="176">
        <v>1</v>
      </c>
    </row>
    <row r="3375" spans="1:31" x14ac:dyDescent="0.35">
      <c r="A3375" t="s">
        <v>291</v>
      </c>
      <c r="B3375">
        <v>1157</v>
      </c>
      <c r="C3375" t="s">
        <v>7685</v>
      </c>
      <c r="D3375">
        <v>53305</v>
      </c>
      <c r="E3375" t="s">
        <v>7680</v>
      </c>
      <c r="F3375" t="s">
        <v>3812</v>
      </c>
      <c r="H3375">
        <v>1</v>
      </c>
      <c r="I3375">
        <v>1.5</v>
      </c>
      <c r="K3375" t="s">
        <v>296</v>
      </c>
      <c r="L3375" t="s">
        <v>4103</v>
      </c>
      <c r="M3375" t="s">
        <v>398</v>
      </c>
      <c r="N3375" t="s">
        <v>579</v>
      </c>
      <c r="O3375">
        <v>1</v>
      </c>
      <c r="P3375" t="s">
        <v>1</v>
      </c>
      <c r="Q3375" t="s">
        <v>2402</v>
      </c>
      <c r="R3375" s="164">
        <v>42248</v>
      </c>
      <c r="T3375" t="s">
        <v>7681</v>
      </c>
      <c r="V3375" t="s">
        <v>7682</v>
      </c>
      <c r="W3375" t="s">
        <v>7683</v>
      </c>
      <c r="X3375" t="s">
        <v>7680</v>
      </c>
      <c r="Y3375" t="s">
        <v>7682</v>
      </c>
      <c r="Z3375" t="s">
        <v>7686</v>
      </c>
      <c r="AC3375" t="s">
        <v>1223</v>
      </c>
      <c r="AD3375" s="176">
        <v>1</v>
      </c>
    </row>
    <row r="3376" spans="1:31" x14ac:dyDescent="0.35">
      <c r="A3376" t="s">
        <v>584</v>
      </c>
      <c r="B3376">
        <v>1347</v>
      </c>
      <c r="C3376" t="s">
        <v>7687</v>
      </c>
      <c r="D3376">
        <v>53305</v>
      </c>
      <c r="E3376" t="s">
        <v>7680</v>
      </c>
      <c r="F3376" t="s">
        <v>3812</v>
      </c>
      <c r="H3376">
        <v>1</v>
      </c>
      <c r="I3376">
        <v>1.5</v>
      </c>
      <c r="K3376" t="s">
        <v>296</v>
      </c>
      <c r="L3376" t="s">
        <v>4103</v>
      </c>
      <c r="M3376" t="s">
        <v>398</v>
      </c>
      <c r="N3376" t="s">
        <v>579</v>
      </c>
      <c r="O3376">
        <v>1</v>
      </c>
      <c r="P3376" t="s">
        <v>306</v>
      </c>
      <c r="Q3376" t="s">
        <v>885</v>
      </c>
      <c r="R3376" s="164">
        <v>42248</v>
      </c>
      <c r="T3376" t="s">
        <v>7681</v>
      </c>
      <c r="V3376" t="s">
        <v>7682</v>
      </c>
      <c r="W3376" t="s">
        <v>7683</v>
      </c>
      <c r="X3376" t="s">
        <v>7680</v>
      </c>
      <c r="Y3376" t="s">
        <v>7682</v>
      </c>
      <c r="Z3376" t="s">
        <v>7688</v>
      </c>
      <c r="AC3376" t="s">
        <v>357</v>
      </c>
      <c r="AD3376" s="176">
        <v>1</v>
      </c>
    </row>
    <row r="3377" spans="1:30" x14ac:dyDescent="0.35">
      <c r="A3377" t="s">
        <v>584</v>
      </c>
      <c r="B3377">
        <v>1348</v>
      </c>
      <c r="C3377" t="s">
        <v>7689</v>
      </c>
      <c r="D3377">
        <v>53305</v>
      </c>
      <c r="E3377" t="s">
        <v>7680</v>
      </c>
      <c r="F3377" t="s">
        <v>3812</v>
      </c>
      <c r="H3377">
        <v>1</v>
      </c>
      <c r="I3377">
        <v>1.5</v>
      </c>
      <c r="K3377" t="s">
        <v>296</v>
      </c>
      <c r="L3377" t="s">
        <v>753</v>
      </c>
      <c r="M3377" t="s">
        <v>398</v>
      </c>
      <c r="N3377" t="s">
        <v>579</v>
      </c>
      <c r="O3377">
        <v>1</v>
      </c>
      <c r="P3377" t="s">
        <v>306</v>
      </c>
      <c r="Q3377" t="s">
        <v>885</v>
      </c>
      <c r="R3377" s="164">
        <v>42248</v>
      </c>
      <c r="T3377" t="s">
        <v>7681</v>
      </c>
      <c r="V3377" t="s">
        <v>7682</v>
      </c>
      <c r="W3377" t="s">
        <v>7683</v>
      </c>
      <c r="X3377" t="s">
        <v>7680</v>
      </c>
      <c r="Y3377" t="s">
        <v>7682</v>
      </c>
      <c r="Z3377" t="s">
        <v>7690</v>
      </c>
      <c r="AC3377" t="s">
        <v>357</v>
      </c>
      <c r="AD3377" s="176">
        <v>1</v>
      </c>
    </row>
    <row r="3378" spans="1:30" x14ac:dyDescent="0.35">
      <c r="A3378" t="s">
        <v>454</v>
      </c>
      <c r="B3378">
        <v>1395</v>
      </c>
      <c r="C3378" t="s">
        <v>7691</v>
      </c>
      <c r="D3378">
        <v>53400</v>
      </c>
      <c r="E3378" t="s">
        <v>7692</v>
      </c>
      <c r="F3378" t="s">
        <v>3812</v>
      </c>
      <c r="H3378">
        <v>1.1000000000000001</v>
      </c>
      <c r="I3378">
        <v>2.7</v>
      </c>
      <c r="K3378" t="s">
        <v>0</v>
      </c>
      <c r="L3378" t="s">
        <v>640</v>
      </c>
      <c r="M3378" t="s">
        <v>398</v>
      </c>
      <c r="N3378" t="s">
        <v>1957</v>
      </c>
      <c r="O3378">
        <v>2</v>
      </c>
      <c r="P3378" t="s">
        <v>306</v>
      </c>
      <c r="Q3378" t="s">
        <v>7693</v>
      </c>
      <c r="R3378" s="164">
        <v>39692</v>
      </c>
      <c r="T3378" t="s">
        <v>2887</v>
      </c>
      <c r="V3378" t="s">
        <v>7694</v>
      </c>
      <c r="W3378" t="s">
        <v>7695</v>
      </c>
      <c r="X3378" t="s">
        <v>7692</v>
      </c>
      <c r="Y3378" t="s">
        <v>7694</v>
      </c>
      <c r="Z3378" t="s">
        <v>7696</v>
      </c>
      <c r="AC3378" t="s">
        <v>366</v>
      </c>
      <c r="AD3378" s="176">
        <v>1.1000000000000001</v>
      </c>
    </row>
    <row r="3379" spans="1:30" x14ac:dyDescent="0.35">
      <c r="A3379" t="s">
        <v>291</v>
      </c>
      <c r="B3379">
        <v>1150</v>
      </c>
      <c r="C3379" t="s">
        <v>7694</v>
      </c>
      <c r="D3379">
        <v>53400</v>
      </c>
      <c r="E3379" t="s">
        <v>7692</v>
      </c>
      <c r="F3379" t="s">
        <v>3812</v>
      </c>
      <c r="H3379">
        <v>1.1000000000000001</v>
      </c>
      <c r="I3379">
        <v>2.7</v>
      </c>
      <c r="K3379" t="s">
        <v>296</v>
      </c>
      <c r="L3379" t="s">
        <v>640</v>
      </c>
      <c r="M3379" t="s">
        <v>398</v>
      </c>
      <c r="N3379" t="s">
        <v>1957</v>
      </c>
      <c r="O3379">
        <v>2</v>
      </c>
      <c r="P3379" t="s">
        <v>1</v>
      </c>
      <c r="Q3379" s="164">
        <v>41283</v>
      </c>
      <c r="R3379" s="164">
        <v>41518</v>
      </c>
      <c r="T3379" t="s">
        <v>2887</v>
      </c>
      <c r="V3379" t="s">
        <v>7694</v>
      </c>
      <c r="W3379" t="s">
        <v>7695</v>
      </c>
      <c r="X3379" t="s">
        <v>7692</v>
      </c>
      <c r="Y3379" t="s">
        <v>7694</v>
      </c>
      <c r="Z3379" t="s">
        <v>7697</v>
      </c>
      <c r="AC3379" t="s">
        <v>366</v>
      </c>
      <c r="AD3379" s="176">
        <v>1.1000000000000001</v>
      </c>
    </row>
    <row r="3380" spans="1:30" x14ac:dyDescent="0.35">
      <c r="A3380" t="s">
        <v>476</v>
      </c>
      <c r="B3380">
        <v>1260</v>
      </c>
      <c r="C3380" t="s">
        <v>7691</v>
      </c>
      <c r="D3380">
        <v>53400</v>
      </c>
      <c r="E3380" t="s">
        <v>7692</v>
      </c>
      <c r="F3380" t="s">
        <v>3812</v>
      </c>
      <c r="H3380">
        <v>1.1000000000000001</v>
      </c>
      <c r="I3380">
        <v>2.7</v>
      </c>
      <c r="K3380" t="s">
        <v>296</v>
      </c>
      <c r="L3380" t="s">
        <v>640</v>
      </c>
      <c r="M3380" t="s">
        <v>398</v>
      </c>
      <c r="N3380" t="s">
        <v>1957</v>
      </c>
      <c r="O3380">
        <v>2</v>
      </c>
      <c r="P3380" t="s">
        <v>306</v>
      </c>
      <c r="Q3380" t="s">
        <v>990</v>
      </c>
      <c r="R3380" s="164">
        <v>39203</v>
      </c>
      <c r="T3380" t="s">
        <v>2887</v>
      </c>
      <c r="V3380" t="s">
        <v>7694</v>
      </c>
      <c r="W3380" t="s">
        <v>7695</v>
      </c>
      <c r="X3380" t="s">
        <v>7692</v>
      </c>
      <c r="Y3380" t="s">
        <v>7694</v>
      </c>
      <c r="Z3380" t="s">
        <v>7698</v>
      </c>
      <c r="AC3380" t="s">
        <v>366</v>
      </c>
      <c r="AD3380" s="176">
        <v>1.1000000000000001</v>
      </c>
    </row>
    <row r="3381" spans="1:30" x14ac:dyDescent="0.35">
      <c r="A3381" t="s">
        <v>482</v>
      </c>
      <c r="B3381">
        <v>1255</v>
      </c>
      <c r="C3381" t="s">
        <v>7692</v>
      </c>
      <c r="D3381">
        <v>53400</v>
      </c>
      <c r="E3381" t="s">
        <v>7692</v>
      </c>
      <c r="F3381" t="s">
        <v>3812</v>
      </c>
      <c r="H3381">
        <v>1.1000000000000001</v>
      </c>
      <c r="I3381">
        <v>2.7</v>
      </c>
      <c r="K3381" t="s">
        <v>296</v>
      </c>
      <c r="L3381" t="s">
        <v>640</v>
      </c>
      <c r="M3381" t="s">
        <v>398</v>
      </c>
      <c r="N3381" t="s">
        <v>1957</v>
      </c>
      <c r="O3381">
        <v>2</v>
      </c>
      <c r="P3381" t="s">
        <v>306</v>
      </c>
      <c r="Q3381" t="s">
        <v>958</v>
      </c>
      <c r="R3381" s="164">
        <v>41883</v>
      </c>
      <c r="T3381" t="s">
        <v>2887</v>
      </c>
      <c r="V3381" t="s">
        <v>7694</v>
      </c>
      <c r="W3381" t="s">
        <v>7695</v>
      </c>
      <c r="X3381" t="s">
        <v>7692</v>
      </c>
      <c r="Y3381" t="s">
        <v>7694</v>
      </c>
      <c r="Z3381" t="s">
        <v>7699</v>
      </c>
      <c r="AC3381" t="s">
        <v>366</v>
      </c>
      <c r="AD3381" s="176">
        <v>1.1000000000000001</v>
      </c>
    </row>
    <row r="3382" spans="1:30" x14ac:dyDescent="0.35">
      <c r="A3382" t="s">
        <v>375</v>
      </c>
      <c r="B3382">
        <v>1152</v>
      </c>
      <c r="C3382" t="s">
        <v>7700</v>
      </c>
      <c r="D3382">
        <v>53400</v>
      </c>
      <c r="E3382" t="s">
        <v>7692</v>
      </c>
      <c r="F3382" t="s">
        <v>3812</v>
      </c>
      <c r="H3382">
        <v>1.1000000000000001</v>
      </c>
      <c r="I3382">
        <v>2.7</v>
      </c>
      <c r="K3382" t="s">
        <v>404</v>
      </c>
      <c r="L3382" t="s">
        <v>640</v>
      </c>
      <c r="M3382" t="s">
        <v>398</v>
      </c>
      <c r="N3382" t="s">
        <v>1957</v>
      </c>
      <c r="O3382">
        <v>2</v>
      </c>
      <c r="P3382" t="s">
        <v>1</v>
      </c>
      <c r="Q3382" t="s">
        <v>7701</v>
      </c>
      <c r="R3382" s="164">
        <v>39326</v>
      </c>
      <c r="S3382" s="164">
        <v>42979</v>
      </c>
      <c r="T3382" t="s">
        <v>2887</v>
      </c>
      <c r="V3382" t="s">
        <v>7694</v>
      </c>
      <c r="W3382" t="s">
        <v>7695</v>
      </c>
      <c r="X3382" t="s">
        <v>7692</v>
      </c>
      <c r="Y3382" t="s">
        <v>7694</v>
      </c>
      <c r="Z3382" t="s">
        <v>7702</v>
      </c>
      <c r="AC3382" t="s">
        <v>366</v>
      </c>
      <c r="AD3382" s="176">
        <v>1.1000000000000001</v>
      </c>
    </row>
    <row r="3383" spans="1:30" x14ac:dyDescent="0.35">
      <c r="A3383" t="s">
        <v>434</v>
      </c>
      <c r="B3383">
        <v>1124</v>
      </c>
      <c r="C3383" t="s">
        <v>7691</v>
      </c>
      <c r="D3383">
        <v>53400</v>
      </c>
      <c r="E3383" t="s">
        <v>7692</v>
      </c>
      <c r="F3383" t="s">
        <v>3812</v>
      </c>
      <c r="H3383">
        <v>1.1000000000000001</v>
      </c>
      <c r="I3383">
        <v>2.7</v>
      </c>
      <c r="K3383" t="s">
        <v>296</v>
      </c>
      <c r="L3383" t="s">
        <v>640</v>
      </c>
      <c r="M3383" t="s">
        <v>398</v>
      </c>
      <c r="N3383" t="s">
        <v>1957</v>
      </c>
      <c r="O3383">
        <v>2</v>
      </c>
      <c r="P3383" t="s">
        <v>306</v>
      </c>
      <c r="Q3383" t="s">
        <v>463</v>
      </c>
      <c r="R3383" s="164">
        <v>41153</v>
      </c>
      <c r="T3383" t="s">
        <v>2887</v>
      </c>
      <c r="V3383" t="s">
        <v>7694</v>
      </c>
      <c r="W3383" t="s">
        <v>7695</v>
      </c>
      <c r="X3383" t="s">
        <v>7692</v>
      </c>
      <c r="Y3383" t="s">
        <v>7694</v>
      </c>
      <c r="Z3383" t="s">
        <v>7703</v>
      </c>
      <c r="AC3383" t="s">
        <v>366</v>
      </c>
      <c r="AD3383" s="176">
        <v>1.1000000000000001</v>
      </c>
    </row>
    <row r="3384" spans="1:30" x14ac:dyDescent="0.35">
      <c r="A3384" t="s">
        <v>494</v>
      </c>
      <c r="B3384">
        <v>1231</v>
      </c>
      <c r="C3384" t="s">
        <v>7692</v>
      </c>
      <c r="D3384">
        <v>53400</v>
      </c>
      <c r="E3384" t="s">
        <v>7692</v>
      </c>
      <c r="F3384" t="s">
        <v>3812</v>
      </c>
      <c r="H3384">
        <v>1.1000000000000001</v>
      </c>
      <c r="I3384">
        <v>2.7</v>
      </c>
      <c r="K3384" t="s">
        <v>296</v>
      </c>
      <c r="L3384" t="s">
        <v>640</v>
      </c>
      <c r="M3384" t="s">
        <v>398</v>
      </c>
      <c r="N3384" t="s">
        <v>1957</v>
      </c>
      <c r="O3384">
        <v>2</v>
      </c>
      <c r="P3384" t="s">
        <v>306</v>
      </c>
      <c r="Q3384" s="164">
        <v>41283</v>
      </c>
      <c r="R3384" s="164">
        <v>41518</v>
      </c>
      <c r="T3384" t="s">
        <v>2887</v>
      </c>
      <c r="V3384" t="s">
        <v>7694</v>
      </c>
      <c r="W3384" t="s">
        <v>7695</v>
      </c>
      <c r="X3384" t="s">
        <v>7692</v>
      </c>
      <c r="Y3384" t="s">
        <v>7694</v>
      </c>
      <c r="Z3384" t="s">
        <v>7704</v>
      </c>
      <c r="AC3384" t="s">
        <v>366</v>
      </c>
      <c r="AD3384" s="176">
        <v>1.1000000000000001</v>
      </c>
    </row>
    <row r="3385" spans="1:30" x14ac:dyDescent="0.35">
      <c r="A3385" t="s">
        <v>419</v>
      </c>
      <c r="B3385">
        <v>1206</v>
      </c>
      <c r="C3385" t="s">
        <v>7692</v>
      </c>
      <c r="D3385">
        <v>53400</v>
      </c>
      <c r="E3385" t="s">
        <v>7692</v>
      </c>
      <c r="F3385" t="s">
        <v>3812</v>
      </c>
      <c r="H3385">
        <v>1.1000000000000001</v>
      </c>
      <c r="I3385">
        <v>2.7</v>
      </c>
      <c r="K3385" t="s">
        <v>296</v>
      </c>
      <c r="L3385" t="s">
        <v>640</v>
      </c>
      <c r="M3385" t="s">
        <v>398</v>
      </c>
      <c r="N3385" t="s">
        <v>1957</v>
      </c>
      <c r="O3385">
        <v>2</v>
      </c>
      <c r="P3385" t="s">
        <v>306</v>
      </c>
      <c r="Q3385" s="164">
        <v>41310</v>
      </c>
      <c r="R3385" s="164">
        <v>41518</v>
      </c>
      <c r="T3385" t="s">
        <v>2887</v>
      </c>
      <c r="V3385" t="s">
        <v>7694</v>
      </c>
      <c r="W3385" t="s">
        <v>7695</v>
      </c>
      <c r="X3385" t="s">
        <v>7692</v>
      </c>
      <c r="Y3385" t="s">
        <v>7694</v>
      </c>
      <c r="Z3385" t="s">
        <v>7705</v>
      </c>
      <c r="AC3385" t="s">
        <v>366</v>
      </c>
      <c r="AD3385" s="176">
        <v>1.1000000000000001</v>
      </c>
    </row>
    <row r="3386" spans="1:30" x14ac:dyDescent="0.35">
      <c r="A3386" t="s">
        <v>499</v>
      </c>
      <c r="B3386">
        <v>1207</v>
      </c>
      <c r="C3386" t="s">
        <v>7692</v>
      </c>
      <c r="D3386">
        <v>53400</v>
      </c>
      <c r="E3386" t="s">
        <v>7692</v>
      </c>
      <c r="F3386" t="s">
        <v>3812</v>
      </c>
      <c r="H3386">
        <v>1.1000000000000001</v>
      </c>
      <c r="I3386">
        <v>2.7</v>
      </c>
      <c r="K3386" t="s">
        <v>296</v>
      </c>
      <c r="L3386" t="s">
        <v>753</v>
      </c>
      <c r="M3386" t="s">
        <v>398</v>
      </c>
      <c r="N3386" t="s">
        <v>1957</v>
      </c>
      <c r="O3386">
        <v>2</v>
      </c>
      <c r="P3386" t="s">
        <v>306</v>
      </c>
      <c r="Q3386" t="s">
        <v>744</v>
      </c>
      <c r="R3386" s="164">
        <v>41518</v>
      </c>
      <c r="T3386" t="s">
        <v>2887</v>
      </c>
      <c r="V3386" t="s">
        <v>7694</v>
      </c>
      <c r="W3386" t="s">
        <v>7695</v>
      </c>
      <c r="X3386" t="s">
        <v>7692</v>
      </c>
      <c r="Y3386" t="s">
        <v>7694</v>
      </c>
      <c r="Z3386" t="s">
        <v>7706</v>
      </c>
      <c r="AC3386" t="s">
        <v>366</v>
      </c>
      <c r="AD3386" s="176">
        <v>1.1000000000000001</v>
      </c>
    </row>
    <row r="3387" spans="1:30" x14ac:dyDescent="0.35">
      <c r="A3387" t="s">
        <v>566</v>
      </c>
      <c r="B3387">
        <v>1322</v>
      </c>
      <c r="C3387" t="s">
        <v>7692</v>
      </c>
      <c r="D3387">
        <v>53400</v>
      </c>
      <c r="E3387" t="s">
        <v>7692</v>
      </c>
      <c r="F3387" t="s">
        <v>3812</v>
      </c>
      <c r="G3387" s="163">
        <v>5536.74</v>
      </c>
      <c r="H3387">
        <v>1.1000000000000001</v>
      </c>
      <c r="I3387">
        <v>2.7</v>
      </c>
      <c r="J3387" t="s">
        <v>295</v>
      </c>
      <c r="K3387" t="s">
        <v>296</v>
      </c>
      <c r="L3387" t="s">
        <v>640</v>
      </c>
      <c r="M3387" t="s">
        <v>398</v>
      </c>
      <c r="N3387" t="s">
        <v>1957</v>
      </c>
      <c r="O3387">
        <v>2</v>
      </c>
      <c r="P3387" t="s">
        <v>306</v>
      </c>
      <c r="Q3387" t="s">
        <v>7707</v>
      </c>
      <c r="R3387" s="164">
        <v>45292</v>
      </c>
      <c r="T3387" t="s">
        <v>2887</v>
      </c>
      <c r="V3387" t="s">
        <v>7694</v>
      </c>
      <c r="W3387" t="s">
        <v>7695</v>
      </c>
      <c r="X3387" t="s">
        <v>7692</v>
      </c>
      <c r="Y3387" t="s">
        <v>7694</v>
      </c>
      <c r="Z3387" t="s">
        <v>7708</v>
      </c>
      <c r="AA3387" t="s">
        <v>1</v>
      </c>
      <c r="AB3387" s="164">
        <v>45125</v>
      </c>
      <c r="AC3387" t="s">
        <v>366</v>
      </c>
      <c r="AD3387" s="176">
        <v>1.1000000000000001</v>
      </c>
    </row>
    <row r="3388" spans="1:30" x14ac:dyDescent="0.35">
      <c r="A3388" t="s">
        <v>438</v>
      </c>
      <c r="B3388">
        <v>1230</v>
      </c>
      <c r="C3388" t="s">
        <v>7692</v>
      </c>
      <c r="D3388">
        <v>53400</v>
      </c>
      <c r="E3388" t="s">
        <v>7692</v>
      </c>
      <c r="F3388" t="s">
        <v>3812</v>
      </c>
      <c r="H3388">
        <v>1.1000000000000001</v>
      </c>
      <c r="I3388">
        <v>2.7</v>
      </c>
      <c r="K3388" t="s">
        <v>296</v>
      </c>
      <c r="L3388" t="s">
        <v>640</v>
      </c>
      <c r="M3388" t="s">
        <v>398</v>
      </c>
      <c r="N3388" t="s">
        <v>1957</v>
      </c>
      <c r="O3388">
        <v>2</v>
      </c>
      <c r="P3388" t="s">
        <v>306</v>
      </c>
      <c r="Q3388" t="s">
        <v>744</v>
      </c>
      <c r="R3388" s="164">
        <v>41518</v>
      </c>
      <c r="T3388" t="s">
        <v>2887</v>
      </c>
      <c r="V3388" t="s">
        <v>7694</v>
      </c>
      <c r="W3388" t="s">
        <v>7695</v>
      </c>
      <c r="X3388" t="s">
        <v>7692</v>
      </c>
      <c r="Y3388" t="s">
        <v>7694</v>
      </c>
      <c r="Z3388" t="s">
        <v>7709</v>
      </c>
      <c r="AC3388" t="s">
        <v>366</v>
      </c>
      <c r="AD3388" s="176">
        <v>1.1000000000000001</v>
      </c>
    </row>
    <row r="3389" spans="1:30" x14ac:dyDescent="0.35">
      <c r="A3389" t="s">
        <v>454</v>
      </c>
      <c r="B3389">
        <v>1396</v>
      </c>
      <c r="C3389" t="s">
        <v>7710</v>
      </c>
      <c r="D3389">
        <v>53401</v>
      </c>
      <c r="E3389" t="s">
        <v>7710</v>
      </c>
      <c r="F3389" t="s">
        <v>3812</v>
      </c>
      <c r="H3389">
        <v>1.3</v>
      </c>
      <c r="I3389">
        <v>2.1</v>
      </c>
      <c r="K3389" t="s">
        <v>0</v>
      </c>
      <c r="L3389" t="s">
        <v>640</v>
      </c>
      <c r="M3389" t="s">
        <v>398</v>
      </c>
      <c r="N3389" t="s">
        <v>1957</v>
      </c>
      <c r="O3389">
        <v>2</v>
      </c>
      <c r="P3389" t="s">
        <v>306</v>
      </c>
      <c r="Q3389" t="s">
        <v>7693</v>
      </c>
      <c r="R3389" s="164">
        <v>39692</v>
      </c>
      <c r="T3389" t="s">
        <v>7711</v>
      </c>
      <c r="V3389" t="s">
        <v>7712</v>
      </c>
      <c r="W3389" t="s">
        <v>7713</v>
      </c>
      <c r="X3389" t="s">
        <v>7710</v>
      </c>
      <c r="Y3389" t="s">
        <v>7712</v>
      </c>
      <c r="Z3389" t="s">
        <v>7714</v>
      </c>
      <c r="AC3389" t="s">
        <v>366</v>
      </c>
      <c r="AD3389" s="176">
        <v>1.3</v>
      </c>
    </row>
    <row r="3390" spans="1:30" x14ac:dyDescent="0.35">
      <c r="A3390" t="s">
        <v>291</v>
      </c>
      <c r="B3390">
        <v>1091</v>
      </c>
      <c r="C3390" t="s">
        <v>7712</v>
      </c>
      <c r="D3390">
        <v>53401</v>
      </c>
      <c r="E3390" t="s">
        <v>7710</v>
      </c>
      <c r="F3390" t="s">
        <v>3812</v>
      </c>
      <c r="H3390">
        <v>1.3</v>
      </c>
      <c r="I3390">
        <v>2.1</v>
      </c>
      <c r="K3390" t="s">
        <v>296</v>
      </c>
      <c r="L3390" t="s">
        <v>640</v>
      </c>
      <c r="M3390" t="s">
        <v>398</v>
      </c>
      <c r="N3390" t="s">
        <v>1957</v>
      </c>
      <c r="O3390">
        <v>2</v>
      </c>
      <c r="P3390" t="s">
        <v>1</v>
      </c>
      <c r="Q3390" s="164">
        <v>35804</v>
      </c>
      <c r="R3390" s="164">
        <v>36039</v>
      </c>
      <c r="T3390" t="s">
        <v>7711</v>
      </c>
      <c r="V3390" t="s">
        <v>7712</v>
      </c>
      <c r="W3390" t="s">
        <v>7713</v>
      </c>
      <c r="X3390" t="s">
        <v>7710</v>
      </c>
      <c r="Y3390" t="s">
        <v>7712</v>
      </c>
      <c r="Z3390" t="s">
        <v>7715</v>
      </c>
      <c r="AC3390" t="s">
        <v>366</v>
      </c>
      <c r="AD3390" s="176">
        <v>1.3</v>
      </c>
    </row>
    <row r="3391" spans="1:30" x14ac:dyDescent="0.35">
      <c r="A3391" t="s">
        <v>408</v>
      </c>
      <c r="B3391">
        <v>1223</v>
      </c>
      <c r="C3391" t="s">
        <v>7710</v>
      </c>
      <c r="D3391">
        <v>53401</v>
      </c>
      <c r="E3391" t="s">
        <v>7710</v>
      </c>
      <c r="F3391" t="s">
        <v>3812</v>
      </c>
      <c r="H3391">
        <v>1.3</v>
      </c>
      <c r="I3391">
        <v>2.1</v>
      </c>
      <c r="K3391" t="s">
        <v>296</v>
      </c>
      <c r="L3391" t="s">
        <v>753</v>
      </c>
      <c r="M3391" t="s">
        <v>398</v>
      </c>
      <c r="N3391" t="s">
        <v>1957</v>
      </c>
      <c r="O3391">
        <v>2</v>
      </c>
      <c r="P3391" t="s">
        <v>306</v>
      </c>
      <c r="Q3391" s="164">
        <v>39364</v>
      </c>
      <c r="R3391" s="164">
        <v>39692</v>
      </c>
      <c r="T3391" t="s">
        <v>7711</v>
      </c>
      <c r="V3391" t="s">
        <v>7712</v>
      </c>
      <c r="W3391" t="s">
        <v>7713</v>
      </c>
      <c r="X3391" t="s">
        <v>7710</v>
      </c>
      <c r="Y3391" t="s">
        <v>7712</v>
      </c>
      <c r="Z3391" t="s">
        <v>7716</v>
      </c>
      <c r="AC3391" t="s">
        <v>366</v>
      </c>
      <c r="AD3391" s="176">
        <v>1.3</v>
      </c>
    </row>
    <row r="3392" spans="1:30" x14ac:dyDescent="0.35">
      <c r="A3392" t="s">
        <v>324</v>
      </c>
      <c r="B3392">
        <v>1173</v>
      </c>
      <c r="C3392" t="s">
        <v>7717</v>
      </c>
      <c r="D3392">
        <v>53401</v>
      </c>
      <c r="E3392" t="s">
        <v>7710</v>
      </c>
      <c r="F3392" t="s">
        <v>3812</v>
      </c>
      <c r="H3392">
        <v>1.3</v>
      </c>
      <c r="I3392">
        <v>2.1</v>
      </c>
      <c r="K3392" t="s">
        <v>404</v>
      </c>
      <c r="L3392" t="s">
        <v>7718</v>
      </c>
      <c r="M3392" t="s">
        <v>398</v>
      </c>
      <c r="N3392" t="s">
        <v>1957</v>
      </c>
      <c r="O3392">
        <v>2</v>
      </c>
      <c r="P3392" t="s">
        <v>306</v>
      </c>
      <c r="Q3392" t="s">
        <v>6096</v>
      </c>
      <c r="R3392" s="164">
        <v>38736</v>
      </c>
      <c r="S3392" s="164">
        <v>38736</v>
      </c>
      <c r="T3392" t="s">
        <v>7711</v>
      </c>
      <c r="V3392" t="s">
        <v>7712</v>
      </c>
      <c r="W3392" t="s">
        <v>7713</v>
      </c>
      <c r="X3392" t="s">
        <v>7710</v>
      </c>
      <c r="Y3392" t="s">
        <v>7712</v>
      </c>
      <c r="Z3392" t="s">
        <v>7719</v>
      </c>
      <c r="AC3392" t="s">
        <v>366</v>
      </c>
      <c r="AD3392" s="176">
        <v>1.3</v>
      </c>
    </row>
    <row r="3393" spans="1:30" x14ac:dyDescent="0.35">
      <c r="A3393" t="s">
        <v>324</v>
      </c>
      <c r="B3393">
        <v>1348</v>
      </c>
      <c r="C3393" t="s">
        <v>7710</v>
      </c>
      <c r="D3393">
        <v>53401</v>
      </c>
      <c r="E3393" t="s">
        <v>7710</v>
      </c>
      <c r="F3393" t="s">
        <v>3812</v>
      </c>
      <c r="G3393" s="163">
        <v>2775.48</v>
      </c>
      <c r="H3393">
        <v>1.3</v>
      </c>
      <c r="I3393">
        <v>2.1</v>
      </c>
      <c r="J3393" t="s">
        <v>1</v>
      </c>
      <c r="K3393" t="s">
        <v>296</v>
      </c>
      <c r="L3393" t="s">
        <v>753</v>
      </c>
      <c r="M3393" t="s">
        <v>398</v>
      </c>
      <c r="N3393" t="s">
        <v>1957</v>
      </c>
      <c r="O3393">
        <v>2</v>
      </c>
      <c r="P3393" t="s">
        <v>306</v>
      </c>
      <c r="Q3393" s="164">
        <v>43625</v>
      </c>
      <c r="R3393" s="164">
        <v>44075</v>
      </c>
      <c r="T3393" t="s">
        <v>7711</v>
      </c>
      <c r="V3393" t="s">
        <v>7712</v>
      </c>
      <c r="W3393" t="s">
        <v>7713</v>
      </c>
      <c r="X3393" t="s">
        <v>7710</v>
      </c>
      <c r="Y3393" t="s">
        <v>7712</v>
      </c>
      <c r="Z3393" t="s">
        <v>7720</v>
      </c>
      <c r="AA3393" t="s">
        <v>1</v>
      </c>
      <c r="AB3393" s="164">
        <v>43748</v>
      </c>
      <c r="AC3393" t="s">
        <v>366</v>
      </c>
      <c r="AD3393" s="176">
        <v>1.3</v>
      </c>
    </row>
    <row r="3394" spans="1:30" x14ac:dyDescent="0.35">
      <c r="A3394" t="s">
        <v>309</v>
      </c>
      <c r="B3394">
        <v>1253</v>
      </c>
      <c r="C3394" t="s">
        <v>7721</v>
      </c>
      <c r="D3394">
        <v>53401</v>
      </c>
      <c r="E3394" t="s">
        <v>7710</v>
      </c>
      <c r="F3394" t="s">
        <v>3812</v>
      </c>
      <c r="G3394" s="163">
        <v>3024.51</v>
      </c>
      <c r="H3394">
        <v>1.3</v>
      </c>
      <c r="I3394">
        <v>2.1</v>
      </c>
      <c r="J3394" t="s">
        <v>1</v>
      </c>
      <c r="K3394" t="s">
        <v>296</v>
      </c>
      <c r="L3394" t="s">
        <v>753</v>
      </c>
      <c r="M3394" t="s">
        <v>398</v>
      </c>
      <c r="N3394" t="s">
        <v>1957</v>
      </c>
      <c r="O3394">
        <v>2</v>
      </c>
      <c r="P3394" t="s">
        <v>306</v>
      </c>
      <c r="Q3394" t="s">
        <v>3894</v>
      </c>
      <c r="R3394" s="164">
        <v>43344</v>
      </c>
      <c r="T3394" t="s">
        <v>7711</v>
      </c>
      <c r="V3394" t="s">
        <v>7712</v>
      </c>
      <c r="W3394" t="s">
        <v>7713</v>
      </c>
      <c r="X3394" t="s">
        <v>7710</v>
      </c>
      <c r="Y3394" t="s">
        <v>7712</v>
      </c>
      <c r="Z3394" t="s">
        <v>7722</v>
      </c>
      <c r="AA3394" t="s">
        <v>1</v>
      </c>
      <c r="AB3394" s="164">
        <v>42914</v>
      </c>
      <c r="AC3394" t="s">
        <v>366</v>
      </c>
      <c r="AD3394" s="176">
        <v>1.3</v>
      </c>
    </row>
    <row r="3395" spans="1:30" x14ac:dyDescent="0.35">
      <c r="A3395" t="s">
        <v>482</v>
      </c>
      <c r="B3395">
        <v>1217</v>
      </c>
      <c r="C3395" t="s">
        <v>7723</v>
      </c>
      <c r="D3395">
        <v>53401</v>
      </c>
      <c r="E3395" t="s">
        <v>7710</v>
      </c>
      <c r="F3395" t="s">
        <v>3812</v>
      </c>
      <c r="H3395">
        <v>1.3</v>
      </c>
      <c r="I3395">
        <v>2.1</v>
      </c>
      <c r="K3395" t="s">
        <v>296</v>
      </c>
      <c r="L3395" t="s">
        <v>753</v>
      </c>
      <c r="M3395" t="s">
        <v>398</v>
      </c>
      <c r="N3395" t="s">
        <v>1957</v>
      </c>
      <c r="O3395">
        <v>2</v>
      </c>
      <c r="P3395" t="s">
        <v>306</v>
      </c>
      <c r="Q3395" t="s">
        <v>554</v>
      </c>
      <c r="R3395" s="164">
        <v>40787</v>
      </c>
      <c r="T3395" t="s">
        <v>7711</v>
      </c>
      <c r="V3395" t="s">
        <v>7712</v>
      </c>
      <c r="W3395" t="s">
        <v>7713</v>
      </c>
      <c r="X3395" t="s">
        <v>7710</v>
      </c>
      <c r="Y3395" t="s">
        <v>7712</v>
      </c>
      <c r="Z3395" t="s">
        <v>7724</v>
      </c>
      <c r="AA3395" t="s">
        <v>1</v>
      </c>
      <c r="AC3395" t="s">
        <v>366</v>
      </c>
      <c r="AD3395" s="176">
        <v>1.3</v>
      </c>
    </row>
    <row r="3396" spans="1:30" x14ac:dyDescent="0.35">
      <c r="A3396" t="s">
        <v>432</v>
      </c>
      <c r="B3396">
        <v>1146</v>
      </c>
      <c r="C3396" t="s">
        <v>7710</v>
      </c>
      <c r="D3396">
        <v>53401</v>
      </c>
      <c r="E3396" t="s">
        <v>7710</v>
      </c>
      <c r="F3396" t="s">
        <v>3812</v>
      </c>
      <c r="H3396">
        <v>1.3</v>
      </c>
      <c r="I3396">
        <v>2.1</v>
      </c>
      <c r="K3396" t="s">
        <v>404</v>
      </c>
      <c r="L3396" t="s">
        <v>753</v>
      </c>
      <c r="M3396" t="s">
        <v>398</v>
      </c>
      <c r="N3396" t="s">
        <v>1957</v>
      </c>
      <c r="O3396">
        <v>2</v>
      </c>
      <c r="P3396" t="s">
        <v>306</v>
      </c>
      <c r="Q3396" s="164">
        <v>32517</v>
      </c>
      <c r="R3396" s="164">
        <v>32752</v>
      </c>
      <c r="S3396" s="164">
        <v>33604</v>
      </c>
      <c r="T3396" t="s">
        <v>7711</v>
      </c>
      <c r="V3396" t="s">
        <v>7712</v>
      </c>
      <c r="W3396" t="s">
        <v>7713</v>
      </c>
      <c r="X3396" t="s">
        <v>7710</v>
      </c>
      <c r="Y3396" t="s">
        <v>7712</v>
      </c>
      <c r="Z3396" t="s">
        <v>7725</v>
      </c>
      <c r="AC3396" t="s">
        <v>366</v>
      </c>
      <c r="AD3396" s="176">
        <v>1.3</v>
      </c>
    </row>
    <row r="3397" spans="1:30" x14ac:dyDescent="0.35">
      <c r="A3397" t="s">
        <v>584</v>
      </c>
      <c r="B3397">
        <v>1301</v>
      </c>
      <c r="C3397" t="s">
        <v>7726</v>
      </c>
      <c r="D3397">
        <v>53401</v>
      </c>
      <c r="E3397" t="s">
        <v>7710</v>
      </c>
      <c r="F3397" t="s">
        <v>3812</v>
      </c>
      <c r="H3397">
        <v>1.3</v>
      </c>
      <c r="I3397">
        <v>2.1</v>
      </c>
      <c r="K3397" t="s">
        <v>296</v>
      </c>
      <c r="L3397" t="s">
        <v>753</v>
      </c>
      <c r="M3397" t="s">
        <v>398</v>
      </c>
      <c r="N3397" t="s">
        <v>1957</v>
      </c>
      <c r="O3397">
        <v>2</v>
      </c>
      <c r="P3397" t="s">
        <v>306</v>
      </c>
      <c r="Q3397" s="164">
        <v>38726</v>
      </c>
      <c r="R3397" s="164">
        <v>38961</v>
      </c>
      <c r="T3397" t="s">
        <v>7711</v>
      </c>
      <c r="V3397" t="s">
        <v>7712</v>
      </c>
      <c r="W3397" t="s">
        <v>7713</v>
      </c>
      <c r="X3397" t="s">
        <v>7710</v>
      </c>
      <c r="Y3397" t="s">
        <v>7712</v>
      </c>
      <c r="Z3397" t="s">
        <v>7727</v>
      </c>
      <c r="AC3397" t="s">
        <v>366</v>
      </c>
      <c r="AD3397" s="176">
        <v>1.3</v>
      </c>
    </row>
    <row r="3398" spans="1:30" x14ac:dyDescent="0.35">
      <c r="A3398" t="s">
        <v>375</v>
      </c>
      <c r="B3398">
        <v>1109</v>
      </c>
      <c r="C3398" t="s">
        <v>7712</v>
      </c>
      <c r="D3398">
        <v>53401</v>
      </c>
      <c r="E3398" t="s">
        <v>7710</v>
      </c>
      <c r="F3398" t="s">
        <v>3812</v>
      </c>
      <c r="H3398">
        <v>1.3</v>
      </c>
      <c r="I3398">
        <v>2.1</v>
      </c>
      <c r="K3398" t="s">
        <v>404</v>
      </c>
      <c r="L3398" t="s">
        <v>753</v>
      </c>
      <c r="M3398" t="s">
        <v>398</v>
      </c>
      <c r="N3398" t="s">
        <v>1957</v>
      </c>
      <c r="O3398">
        <v>2</v>
      </c>
      <c r="P3398" t="s">
        <v>1</v>
      </c>
      <c r="Q3398" s="164">
        <v>35804</v>
      </c>
      <c r="R3398" s="164">
        <v>36039</v>
      </c>
      <c r="S3398" s="164">
        <v>43344</v>
      </c>
      <c r="T3398" t="s">
        <v>7711</v>
      </c>
      <c r="V3398" t="s">
        <v>7712</v>
      </c>
      <c r="W3398" t="s">
        <v>7713</v>
      </c>
      <c r="X3398" t="s">
        <v>7710</v>
      </c>
      <c r="Y3398" t="s">
        <v>7712</v>
      </c>
      <c r="Z3398" t="s">
        <v>7728</v>
      </c>
      <c r="AC3398" t="s">
        <v>366</v>
      </c>
      <c r="AD3398" s="176">
        <v>1.3</v>
      </c>
    </row>
    <row r="3399" spans="1:30" x14ac:dyDescent="0.35">
      <c r="A3399" t="s">
        <v>434</v>
      </c>
      <c r="B3399">
        <v>1097</v>
      </c>
      <c r="C3399" t="s">
        <v>7710</v>
      </c>
      <c r="D3399">
        <v>53401</v>
      </c>
      <c r="E3399" t="s">
        <v>7710</v>
      </c>
      <c r="F3399" t="s">
        <v>3812</v>
      </c>
      <c r="H3399">
        <v>1.3</v>
      </c>
      <c r="I3399">
        <v>2.1</v>
      </c>
      <c r="K3399" t="s">
        <v>296</v>
      </c>
      <c r="L3399" t="s">
        <v>753</v>
      </c>
      <c r="M3399" t="s">
        <v>398</v>
      </c>
      <c r="N3399" t="s">
        <v>1957</v>
      </c>
      <c r="O3399">
        <v>2</v>
      </c>
      <c r="P3399" t="s">
        <v>306</v>
      </c>
      <c r="Q3399" t="s">
        <v>7729</v>
      </c>
      <c r="R3399" s="164">
        <v>39692</v>
      </c>
      <c r="T3399" t="s">
        <v>7711</v>
      </c>
      <c r="V3399" t="s">
        <v>7712</v>
      </c>
      <c r="W3399" t="s">
        <v>7713</v>
      </c>
      <c r="X3399" t="s">
        <v>7710</v>
      </c>
      <c r="Y3399" t="s">
        <v>7712</v>
      </c>
      <c r="Z3399" t="s">
        <v>7730</v>
      </c>
      <c r="AC3399" t="s">
        <v>366</v>
      </c>
      <c r="AD3399" s="176">
        <v>1.3</v>
      </c>
    </row>
    <row r="3400" spans="1:30" x14ac:dyDescent="0.35">
      <c r="A3400" t="s">
        <v>403</v>
      </c>
      <c r="B3400">
        <v>1122</v>
      </c>
      <c r="C3400" t="s">
        <v>7731</v>
      </c>
      <c r="D3400">
        <v>53401</v>
      </c>
      <c r="E3400" t="s">
        <v>7710</v>
      </c>
      <c r="F3400" t="s">
        <v>3812</v>
      </c>
      <c r="H3400">
        <v>1.3</v>
      </c>
      <c r="I3400">
        <v>2.1</v>
      </c>
      <c r="K3400" t="s">
        <v>0</v>
      </c>
      <c r="L3400" t="s">
        <v>753</v>
      </c>
      <c r="M3400" t="s">
        <v>398</v>
      </c>
      <c r="N3400" t="s">
        <v>1957</v>
      </c>
      <c r="O3400">
        <v>2</v>
      </c>
      <c r="P3400" t="s">
        <v>306</v>
      </c>
      <c r="Q3400" s="164">
        <v>38726</v>
      </c>
      <c r="R3400" s="164">
        <v>38961</v>
      </c>
      <c r="T3400" t="s">
        <v>7711</v>
      </c>
      <c r="V3400" t="s">
        <v>7712</v>
      </c>
      <c r="W3400" t="s">
        <v>7713</v>
      </c>
      <c r="X3400" t="s">
        <v>7710</v>
      </c>
      <c r="Y3400" t="s">
        <v>7712</v>
      </c>
      <c r="Z3400" t="s">
        <v>7732</v>
      </c>
      <c r="AC3400" t="s">
        <v>366</v>
      </c>
      <c r="AD3400" s="176">
        <v>1.3</v>
      </c>
    </row>
    <row r="3401" spans="1:30" x14ac:dyDescent="0.35">
      <c r="A3401" t="s">
        <v>494</v>
      </c>
      <c r="B3401">
        <v>1202</v>
      </c>
      <c r="C3401" t="s">
        <v>7710</v>
      </c>
      <c r="D3401">
        <v>53401</v>
      </c>
      <c r="E3401" t="s">
        <v>7710</v>
      </c>
      <c r="F3401" t="s">
        <v>3812</v>
      </c>
      <c r="H3401">
        <v>1.3</v>
      </c>
      <c r="I3401">
        <v>2.1</v>
      </c>
      <c r="K3401" t="s">
        <v>296</v>
      </c>
      <c r="L3401" t="s">
        <v>753</v>
      </c>
      <c r="M3401" t="s">
        <v>398</v>
      </c>
      <c r="N3401" t="s">
        <v>1957</v>
      </c>
      <c r="O3401">
        <v>2</v>
      </c>
      <c r="P3401" t="s">
        <v>306</v>
      </c>
      <c r="Q3401" s="164">
        <v>39391</v>
      </c>
      <c r="R3401" s="164">
        <v>39326</v>
      </c>
      <c r="T3401" t="s">
        <v>7711</v>
      </c>
      <c r="V3401" t="s">
        <v>7712</v>
      </c>
      <c r="W3401" t="s">
        <v>7713</v>
      </c>
      <c r="X3401" t="s">
        <v>7710</v>
      </c>
      <c r="Y3401" t="s">
        <v>7712</v>
      </c>
      <c r="Z3401" t="s">
        <v>7733</v>
      </c>
      <c r="AC3401" t="s">
        <v>366</v>
      </c>
      <c r="AD3401" s="176">
        <v>1.3</v>
      </c>
    </row>
    <row r="3402" spans="1:30" x14ac:dyDescent="0.35">
      <c r="A3402" t="s">
        <v>414</v>
      </c>
      <c r="B3402">
        <v>1233</v>
      </c>
      <c r="C3402" t="s">
        <v>7723</v>
      </c>
      <c r="D3402">
        <v>53401</v>
      </c>
      <c r="E3402" t="s">
        <v>7710</v>
      </c>
      <c r="F3402" t="s">
        <v>3812</v>
      </c>
      <c r="H3402">
        <v>1.3</v>
      </c>
      <c r="I3402">
        <v>2.1</v>
      </c>
      <c r="K3402" t="s">
        <v>0</v>
      </c>
      <c r="L3402" t="s">
        <v>753</v>
      </c>
      <c r="M3402" t="s">
        <v>398</v>
      </c>
      <c r="N3402" t="s">
        <v>1957</v>
      </c>
      <c r="O3402">
        <v>2</v>
      </c>
      <c r="P3402" t="s">
        <v>306</v>
      </c>
      <c r="Q3402" t="s">
        <v>3614</v>
      </c>
      <c r="R3402" s="164">
        <v>41883</v>
      </c>
      <c r="T3402" t="s">
        <v>7711</v>
      </c>
      <c r="V3402" t="s">
        <v>7712</v>
      </c>
      <c r="W3402" t="s">
        <v>7713</v>
      </c>
      <c r="X3402" t="s">
        <v>7710</v>
      </c>
      <c r="Y3402" t="s">
        <v>7712</v>
      </c>
      <c r="Z3402" t="s">
        <v>7734</v>
      </c>
      <c r="AC3402" t="s">
        <v>366</v>
      </c>
      <c r="AD3402" s="176">
        <v>1.3</v>
      </c>
    </row>
    <row r="3403" spans="1:30" x14ac:dyDescent="0.35">
      <c r="A3403" t="s">
        <v>419</v>
      </c>
      <c r="B3403">
        <v>1165</v>
      </c>
      <c r="C3403" t="s">
        <v>7710</v>
      </c>
      <c r="D3403">
        <v>53401</v>
      </c>
      <c r="E3403" t="s">
        <v>7710</v>
      </c>
      <c r="F3403" t="s">
        <v>3812</v>
      </c>
      <c r="H3403">
        <v>1.3</v>
      </c>
      <c r="I3403">
        <v>2.1</v>
      </c>
      <c r="K3403" t="s">
        <v>296</v>
      </c>
      <c r="L3403" t="s">
        <v>753</v>
      </c>
      <c r="M3403" t="s">
        <v>398</v>
      </c>
      <c r="N3403" t="s">
        <v>1957</v>
      </c>
      <c r="O3403">
        <v>2</v>
      </c>
      <c r="P3403" t="s">
        <v>306</v>
      </c>
      <c r="Q3403" t="s">
        <v>7735</v>
      </c>
      <c r="R3403" s="164">
        <v>38596</v>
      </c>
      <c r="T3403" t="s">
        <v>7711</v>
      </c>
      <c r="V3403" t="s">
        <v>7712</v>
      </c>
      <c r="W3403" t="s">
        <v>7713</v>
      </c>
      <c r="X3403" t="s">
        <v>7710</v>
      </c>
      <c r="Y3403" t="s">
        <v>7712</v>
      </c>
      <c r="Z3403" t="s">
        <v>7736</v>
      </c>
      <c r="AC3403" t="s">
        <v>366</v>
      </c>
      <c r="AD3403" s="176">
        <v>1.3</v>
      </c>
    </row>
    <row r="3404" spans="1:30" x14ac:dyDescent="0.35">
      <c r="A3404" t="s">
        <v>314</v>
      </c>
      <c r="B3404">
        <v>1166</v>
      </c>
      <c r="C3404" t="s">
        <v>7710</v>
      </c>
      <c r="D3404">
        <v>53401</v>
      </c>
      <c r="E3404" t="s">
        <v>7710</v>
      </c>
      <c r="F3404" t="s">
        <v>3812</v>
      </c>
      <c r="H3404">
        <v>1.3</v>
      </c>
      <c r="I3404">
        <v>2.1</v>
      </c>
      <c r="K3404" t="s">
        <v>296</v>
      </c>
      <c r="L3404" t="s">
        <v>753</v>
      </c>
      <c r="M3404" t="s">
        <v>398</v>
      </c>
      <c r="N3404" t="s">
        <v>1957</v>
      </c>
      <c r="O3404">
        <v>2</v>
      </c>
      <c r="P3404" t="s">
        <v>306</v>
      </c>
      <c r="Q3404" s="164">
        <v>32882</v>
      </c>
      <c r="R3404" s="164">
        <v>33117</v>
      </c>
      <c r="T3404" t="s">
        <v>7711</v>
      </c>
      <c r="V3404" t="s">
        <v>7712</v>
      </c>
      <c r="W3404" t="s">
        <v>7713</v>
      </c>
      <c r="X3404" t="s">
        <v>7710</v>
      </c>
      <c r="Y3404" t="s">
        <v>7712</v>
      </c>
      <c r="Z3404" t="s">
        <v>7737</v>
      </c>
      <c r="AC3404" t="s">
        <v>366</v>
      </c>
      <c r="AD3404" s="176">
        <v>1.3</v>
      </c>
    </row>
    <row r="3405" spans="1:30" x14ac:dyDescent="0.35">
      <c r="A3405" t="s">
        <v>711</v>
      </c>
      <c r="B3405">
        <v>1087</v>
      </c>
      <c r="C3405" t="s">
        <v>7710</v>
      </c>
      <c r="D3405">
        <v>53401</v>
      </c>
      <c r="E3405" t="s">
        <v>7710</v>
      </c>
      <c r="F3405" t="s">
        <v>3812</v>
      </c>
      <c r="H3405">
        <v>1.3</v>
      </c>
      <c r="I3405">
        <v>2.1</v>
      </c>
      <c r="K3405" t="s">
        <v>404</v>
      </c>
      <c r="L3405" t="s">
        <v>753</v>
      </c>
      <c r="M3405" t="s">
        <v>398</v>
      </c>
      <c r="N3405" t="s">
        <v>1957</v>
      </c>
      <c r="O3405">
        <v>2</v>
      </c>
      <c r="P3405" t="s">
        <v>306</v>
      </c>
      <c r="Q3405" t="s">
        <v>3861</v>
      </c>
      <c r="R3405" s="164">
        <v>30130</v>
      </c>
      <c r="S3405" s="164">
        <v>45536</v>
      </c>
      <c r="T3405" t="s">
        <v>7711</v>
      </c>
      <c r="V3405" t="s">
        <v>7712</v>
      </c>
      <c r="W3405" t="s">
        <v>7713</v>
      </c>
      <c r="X3405" t="s">
        <v>7710</v>
      </c>
      <c r="Y3405" t="s">
        <v>7712</v>
      </c>
      <c r="Z3405" t="s">
        <v>7738</v>
      </c>
      <c r="AC3405" t="s">
        <v>366</v>
      </c>
      <c r="AD3405" s="176">
        <v>1.3</v>
      </c>
    </row>
    <row r="3406" spans="1:30" x14ac:dyDescent="0.35">
      <c r="A3406" t="s">
        <v>499</v>
      </c>
      <c r="B3406">
        <v>1172</v>
      </c>
      <c r="C3406" t="s">
        <v>7710</v>
      </c>
      <c r="D3406">
        <v>53401</v>
      </c>
      <c r="E3406" t="s">
        <v>7710</v>
      </c>
      <c r="F3406" t="s">
        <v>3812</v>
      </c>
      <c r="H3406">
        <v>1.3</v>
      </c>
      <c r="I3406">
        <v>2.1</v>
      </c>
      <c r="K3406" t="s">
        <v>296</v>
      </c>
      <c r="L3406" t="s">
        <v>753</v>
      </c>
      <c r="M3406" t="s">
        <v>398</v>
      </c>
      <c r="N3406" t="s">
        <v>1957</v>
      </c>
      <c r="O3406">
        <v>2</v>
      </c>
      <c r="P3406" t="s">
        <v>306</v>
      </c>
      <c r="Q3406" s="164">
        <v>37658</v>
      </c>
      <c r="R3406" s="164">
        <v>37865</v>
      </c>
      <c r="T3406" t="s">
        <v>7711</v>
      </c>
      <c r="V3406" t="s">
        <v>7712</v>
      </c>
      <c r="W3406" t="s">
        <v>7713</v>
      </c>
      <c r="X3406" t="s">
        <v>7710</v>
      </c>
      <c r="Y3406" t="s">
        <v>7712</v>
      </c>
      <c r="Z3406" t="s">
        <v>7739</v>
      </c>
      <c r="AC3406" t="s">
        <v>366</v>
      </c>
      <c r="AD3406" s="176">
        <v>1.3</v>
      </c>
    </row>
    <row r="3407" spans="1:30" x14ac:dyDescent="0.35">
      <c r="A3407" t="s">
        <v>566</v>
      </c>
      <c r="B3407">
        <v>1221</v>
      </c>
      <c r="C3407" t="s">
        <v>7723</v>
      </c>
      <c r="D3407">
        <v>53401</v>
      </c>
      <c r="E3407" t="s">
        <v>7710</v>
      </c>
      <c r="F3407" t="s">
        <v>3812</v>
      </c>
      <c r="H3407">
        <v>1.3</v>
      </c>
      <c r="I3407">
        <v>2.1</v>
      </c>
      <c r="K3407" t="s">
        <v>0</v>
      </c>
      <c r="L3407" t="s">
        <v>640</v>
      </c>
      <c r="M3407" t="s">
        <v>398</v>
      </c>
      <c r="N3407" t="s">
        <v>1957</v>
      </c>
      <c r="O3407">
        <v>2</v>
      </c>
      <c r="P3407" t="s">
        <v>306</v>
      </c>
      <c r="Q3407" s="164">
        <v>38726</v>
      </c>
      <c r="R3407" s="164">
        <v>38961</v>
      </c>
      <c r="T3407" t="s">
        <v>7711</v>
      </c>
      <c r="V3407" t="s">
        <v>7712</v>
      </c>
      <c r="W3407" t="s">
        <v>7713</v>
      </c>
      <c r="X3407" t="s">
        <v>7710</v>
      </c>
      <c r="Y3407" t="s">
        <v>7712</v>
      </c>
      <c r="Z3407" t="s">
        <v>7740</v>
      </c>
      <c r="AA3407" t="s">
        <v>1</v>
      </c>
      <c r="AC3407" t="s">
        <v>366</v>
      </c>
      <c r="AD3407" s="176">
        <v>1.3</v>
      </c>
    </row>
    <row r="3408" spans="1:30" x14ac:dyDescent="0.35">
      <c r="A3408" t="s">
        <v>438</v>
      </c>
      <c r="B3408">
        <v>1177</v>
      </c>
      <c r="C3408" t="s">
        <v>7710</v>
      </c>
      <c r="D3408">
        <v>53401</v>
      </c>
      <c r="E3408" t="s">
        <v>7710</v>
      </c>
      <c r="F3408" t="s">
        <v>3812</v>
      </c>
      <c r="H3408">
        <v>1.3</v>
      </c>
      <c r="I3408">
        <v>2.1</v>
      </c>
      <c r="K3408" t="s">
        <v>296</v>
      </c>
      <c r="L3408" t="s">
        <v>753</v>
      </c>
      <c r="M3408" t="s">
        <v>398</v>
      </c>
      <c r="N3408" t="s">
        <v>1957</v>
      </c>
      <c r="O3408">
        <v>2</v>
      </c>
      <c r="P3408" t="s">
        <v>306</v>
      </c>
      <c r="Q3408" t="s">
        <v>7741</v>
      </c>
      <c r="R3408" s="164">
        <v>38231</v>
      </c>
      <c r="T3408" t="s">
        <v>7711</v>
      </c>
      <c r="V3408" t="s">
        <v>7712</v>
      </c>
      <c r="W3408" t="s">
        <v>7713</v>
      </c>
      <c r="X3408" t="s">
        <v>7710</v>
      </c>
      <c r="Y3408" t="s">
        <v>7712</v>
      </c>
      <c r="Z3408" t="s">
        <v>7742</v>
      </c>
      <c r="AC3408" t="s">
        <v>366</v>
      </c>
      <c r="AD3408" s="176">
        <v>1.3</v>
      </c>
    </row>
    <row r="3409" spans="1:31" x14ac:dyDescent="0.35">
      <c r="A3409" t="s">
        <v>314</v>
      </c>
      <c r="B3409">
        <v>1320</v>
      </c>
      <c r="C3409" t="s">
        <v>7743</v>
      </c>
      <c r="D3409">
        <v>53601</v>
      </c>
      <c r="E3409" t="s">
        <v>7743</v>
      </c>
      <c r="F3409" t="s">
        <v>3812</v>
      </c>
      <c r="G3409" s="163">
        <v>3840</v>
      </c>
      <c r="H3409">
        <v>1.4</v>
      </c>
      <c r="I3409">
        <v>1.5</v>
      </c>
      <c r="J3409" t="s">
        <v>295</v>
      </c>
      <c r="K3409" t="s">
        <v>296</v>
      </c>
      <c r="L3409" t="s">
        <v>753</v>
      </c>
      <c r="M3409" t="s">
        <v>398</v>
      </c>
      <c r="N3409" t="s">
        <v>382</v>
      </c>
      <c r="O3409">
        <v>2</v>
      </c>
      <c r="P3409" t="s">
        <v>306</v>
      </c>
      <c r="Q3409" t="s">
        <v>5783</v>
      </c>
      <c r="R3409" s="164">
        <v>42736</v>
      </c>
      <c r="T3409" t="s">
        <v>2897</v>
      </c>
      <c r="V3409" t="s">
        <v>7744</v>
      </c>
      <c r="W3409" t="s">
        <v>7745</v>
      </c>
      <c r="X3409" t="s">
        <v>7743</v>
      </c>
      <c r="Y3409" t="s">
        <v>7744</v>
      </c>
      <c r="Z3409" t="s">
        <v>7746</v>
      </c>
      <c r="AA3409" t="s">
        <v>1</v>
      </c>
      <c r="AB3409" s="164">
        <v>42629</v>
      </c>
      <c r="AC3409" t="s">
        <v>308</v>
      </c>
      <c r="AD3409" s="176">
        <v>1.1000000000000001</v>
      </c>
    </row>
    <row r="3410" spans="1:31" x14ac:dyDescent="0.35">
      <c r="A3410" t="s">
        <v>403</v>
      </c>
      <c r="B3410">
        <v>1102</v>
      </c>
      <c r="C3410" t="s">
        <v>7747</v>
      </c>
      <c r="D3410">
        <v>53700</v>
      </c>
      <c r="E3410" t="s">
        <v>7748</v>
      </c>
      <c r="F3410" t="s">
        <v>3812</v>
      </c>
      <c r="H3410" s="174">
        <f t="shared" ref="H3410:H3411" si="103">AD3410</f>
        <v>1.3</v>
      </c>
      <c r="I3410">
        <v>2.2999999999999998</v>
      </c>
      <c r="K3410" t="s">
        <v>404</v>
      </c>
      <c r="L3410" t="s">
        <v>753</v>
      </c>
      <c r="M3410" t="s">
        <v>398</v>
      </c>
      <c r="N3410" t="s">
        <v>1161</v>
      </c>
      <c r="O3410">
        <v>2</v>
      </c>
      <c r="P3410" t="s">
        <v>306</v>
      </c>
      <c r="Q3410" s="164">
        <v>36534</v>
      </c>
      <c r="R3410" s="164">
        <v>36770</v>
      </c>
      <c r="S3410" s="164">
        <v>40148</v>
      </c>
      <c r="T3410" t="s">
        <v>7749</v>
      </c>
      <c r="V3410" t="s">
        <v>7750</v>
      </c>
      <c r="W3410" t="s">
        <v>7751</v>
      </c>
      <c r="X3410" t="s">
        <v>7748</v>
      </c>
      <c r="Y3410" t="s">
        <v>7750</v>
      </c>
      <c r="Z3410" t="s">
        <v>7752</v>
      </c>
      <c r="AC3410" t="s">
        <v>341</v>
      </c>
      <c r="AD3410" s="176">
        <v>1.3</v>
      </c>
      <c r="AE3410" s="177" t="s">
        <v>16954</v>
      </c>
    </row>
    <row r="3411" spans="1:31" x14ac:dyDescent="0.35">
      <c r="A3411" t="s">
        <v>403</v>
      </c>
      <c r="B3411">
        <v>1104</v>
      </c>
      <c r="C3411" t="s">
        <v>7748</v>
      </c>
      <c r="D3411">
        <v>53700</v>
      </c>
      <c r="E3411" t="s">
        <v>7748</v>
      </c>
      <c r="F3411" t="s">
        <v>3812</v>
      </c>
      <c r="H3411" s="174">
        <f t="shared" si="103"/>
        <v>1.3</v>
      </c>
      <c r="I3411">
        <v>2.2999999999999998</v>
      </c>
      <c r="K3411" t="s">
        <v>404</v>
      </c>
      <c r="L3411" t="s">
        <v>753</v>
      </c>
      <c r="M3411" t="s">
        <v>398</v>
      </c>
      <c r="N3411" t="s">
        <v>1161</v>
      </c>
      <c r="O3411">
        <v>2</v>
      </c>
      <c r="P3411" t="s">
        <v>306</v>
      </c>
      <c r="Q3411" s="164">
        <v>36534</v>
      </c>
      <c r="R3411" s="164">
        <v>36770</v>
      </c>
      <c r="S3411" s="164">
        <v>42614</v>
      </c>
      <c r="T3411" t="s">
        <v>7749</v>
      </c>
      <c r="V3411" t="s">
        <v>7750</v>
      </c>
      <c r="W3411" t="s">
        <v>7751</v>
      </c>
      <c r="X3411" t="s">
        <v>7748</v>
      </c>
      <c r="Y3411" t="s">
        <v>7750</v>
      </c>
      <c r="Z3411" t="s">
        <v>7753</v>
      </c>
      <c r="AC3411" t="s">
        <v>341</v>
      </c>
      <c r="AD3411" s="176">
        <v>1.3</v>
      </c>
      <c r="AE3411" s="177" t="s">
        <v>16954</v>
      </c>
    </row>
    <row r="3412" spans="1:31" x14ac:dyDescent="0.35">
      <c r="A3412" t="s">
        <v>494</v>
      </c>
      <c r="B3412">
        <v>1172</v>
      </c>
      <c r="C3412" t="s">
        <v>7754</v>
      </c>
      <c r="D3412">
        <v>53701</v>
      </c>
      <c r="E3412" t="s">
        <v>7754</v>
      </c>
      <c r="F3412" t="s">
        <v>3812</v>
      </c>
      <c r="H3412">
        <v>2.6</v>
      </c>
      <c r="I3412">
        <v>2.7</v>
      </c>
      <c r="K3412" t="s">
        <v>296</v>
      </c>
      <c r="L3412" t="s">
        <v>4103</v>
      </c>
      <c r="M3412" t="s">
        <v>398</v>
      </c>
      <c r="N3412" t="s">
        <v>1161</v>
      </c>
      <c r="O3412">
        <v>2.5</v>
      </c>
      <c r="P3412" t="s">
        <v>306</v>
      </c>
      <c r="Q3412" t="s">
        <v>7755</v>
      </c>
      <c r="R3412" s="164">
        <v>36770</v>
      </c>
      <c r="T3412" t="s">
        <v>7756</v>
      </c>
      <c r="V3412" t="s">
        <v>7757</v>
      </c>
      <c r="W3412" t="s">
        <v>7758</v>
      </c>
      <c r="X3412" t="s">
        <v>7754</v>
      </c>
      <c r="Y3412" t="s">
        <v>7757</v>
      </c>
      <c r="Z3412" t="s">
        <v>7759</v>
      </c>
      <c r="AC3412" t="s">
        <v>341</v>
      </c>
      <c r="AD3412" s="176">
        <v>1.4</v>
      </c>
    </row>
    <row r="3413" spans="1:31" x14ac:dyDescent="0.35">
      <c r="A3413" t="s">
        <v>494</v>
      </c>
      <c r="B3413">
        <v>1216</v>
      </c>
      <c r="C3413" t="s">
        <v>7760</v>
      </c>
      <c r="D3413">
        <v>53703</v>
      </c>
      <c r="E3413" t="s">
        <v>7760</v>
      </c>
      <c r="F3413" t="s">
        <v>3812</v>
      </c>
      <c r="H3413">
        <v>1.1000000000000001</v>
      </c>
      <c r="I3413">
        <v>2.1</v>
      </c>
      <c r="K3413" t="s">
        <v>296</v>
      </c>
      <c r="L3413" t="s">
        <v>753</v>
      </c>
      <c r="M3413" t="s">
        <v>398</v>
      </c>
      <c r="N3413" t="s">
        <v>1161</v>
      </c>
      <c r="O3413">
        <v>2</v>
      </c>
      <c r="P3413" t="s">
        <v>306</v>
      </c>
      <c r="Q3413" s="164">
        <v>39856</v>
      </c>
      <c r="R3413" s="164">
        <v>40422</v>
      </c>
      <c r="T3413" t="s">
        <v>7761</v>
      </c>
      <c r="V3413" t="s">
        <v>7762</v>
      </c>
      <c r="W3413" t="s">
        <v>7763</v>
      </c>
      <c r="X3413" t="s">
        <v>7760</v>
      </c>
      <c r="Y3413" t="s">
        <v>7762</v>
      </c>
      <c r="Z3413" t="s">
        <v>7764</v>
      </c>
      <c r="AC3413" t="s">
        <v>341</v>
      </c>
      <c r="AD3413" s="176">
        <v>1.1000000000000001</v>
      </c>
    </row>
    <row r="3414" spans="1:31" x14ac:dyDescent="0.35">
      <c r="A3414" t="s">
        <v>324</v>
      </c>
      <c r="B3414">
        <v>1257</v>
      </c>
      <c r="C3414" t="s">
        <v>7765</v>
      </c>
      <c r="D3414">
        <v>53704</v>
      </c>
      <c r="E3414" t="s">
        <v>7765</v>
      </c>
      <c r="F3414" t="s">
        <v>3812</v>
      </c>
      <c r="H3414">
        <v>2</v>
      </c>
      <c r="I3414">
        <v>1.9</v>
      </c>
      <c r="K3414" t="s">
        <v>296</v>
      </c>
      <c r="L3414" t="s">
        <v>753</v>
      </c>
      <c r="M3414" t="s">
        <v>398</v>
      </c>
      <c r="N3414" t="s">
        <v>1792</v>
      </c>
      <c r="O3414">
        <v>1.75</v>
      </c>
      <c r="P3414" t="s">
        <v>306</v>
      </c>
      <c r="Q3414" s="164">
        <v>40759</v>
      </c>
      <c r="R3414" s="164">
        <v>40787</v>
      </c>
      <c r="T3414" t="s">
        <v>2913</v>
      </c>
      <c r="V3414" t="s">
        <v>7766</v>
      </c>
      <c r="W3414" t="s">
        <v>7767</v>
      </c>
      <c r="X3414" t="s">
        <v>7765</v>
      </c>
      <c r="Y3414" t="s">
        <v>7766</v>
      </c>
      <c r="Z3414" t="s">
        <v>7768</v>
      </c>
      <c r="AC3414" t="s">
        <v>341</v>
      </c>
      <c r="AD3414" s="176">
        <v>1.3</v>
      </c>
    </row>
    <row r="3415" spans="1:31" x14ac:dyDescent="0.35">
      <c r="A3415" t="s">
        <v>375</v>
      </c>
      <c r="B3415">
        <v>1203</v>
      </c>
      <c r="C3415" t="s">
        <v>7769</v>
      </c>
      <c r="D3415">
        <v>53704</v>
      </c>
      <c r="E3415" t="s">
        <v>7765</v>
      </c>
      <c r="F3415" t="s">
        <v>3812</v>
      </c>
      <c r="G3415" s="163">
        <v>3872.86</v>
      </c>
      <c r="H3415">
        <v>2</v>
      </c>
      <c r="I3415">
        <v>1.9</v>
      </c>
      <c r="J3415" t="s">
        <v>295</v>
      </c>
      <c r="K3415" t="s">
        <v>296</v>
      </c>
      <c r="L3415" t="s">
        <v>753</v>
      </c>
      <c r="M3415" t="s">
        <v>398</v>
      </c>
      <c r="N3415" t="s">
        <v>1792</v>
      </c>
      <c r="O3415">
        <v>1.75</v>
      </c>
      <c r="P3415" t="s">
        <v>1</v>
      </c>
      <c r="Q3415" t="s">
        <v>7770</v>
      </c>
      <c r="R3415" s="164">
        <v>43709</v>
      </c>
      <c r="T3415" t="s">
        <v>2913</v>
      </c>
      <c r="V3415" t="s">
        <v>7766</v>
      </c>
      <c r="W3415" t="s">
        <v>7767</v>
      </c>
      <c r="X3415" t="s">
        <v>7765</v>
      </c>
      <c r="Y3415" t="s">
        <v>7766</v>
      </c>
      <c r="Z3415" t="s">
        <v>7771</v>
      </c>
      <c r="AA3415" t="s">
        <v>295</v>
      </c>
      <c r="AB3415" s="164">
        <v>43378</v>
      </c>
      <c r="AC3415" t="s">
        <v>338</v>
      </c>
      <c r="AD3415" s="176">
        <v>1.3</v>
      </c>
    </row>
    <row r="3416" spans="1:31" x14ac:dyDescent="0.35">
      <c r="A3416" t="s">
        <v>584</v>
      </c>
      <c r="B3416">
        <v>1080</v>
      </c>
      <c r="C3416" t="s">
        <v>7772</v>
      </c>
      <c r="D3416">
        <v>53901</v>
      </c>
      <c r="E3416" t="s">
        <v>7773</v>
      </c>
      <c r="F3416" t="s">
        <v>3812</v>
      </c>
      <c r="H3416" s="174">
        <f>AD3416</f>
        <v>1.1000000000000001</v>
      </c>
      <c r="I3416">
        <v>2.1</v>
      </c>
      <c r="K3416" t="s">
        <v>404</v>
      </c>
      <c r="L3416" t="s">
        <v>753</v>
      </c>
      <c r="M3416" t="s">
        <v>398</v>
      </c>
      <c r="N3416" t="s">
        <v>2919</v>
      </c>
      <c r="O3416">
        <v>2</v>
      </c>
      <c r="P3416" t="s">
        <v>306</v>
      </c>
      <c r="Q3416" s="164">
        <v>39825</v>
      </c>
      <c r="R3416" s="164">
        <v>40148</v>
      </c>
      <c r="S3416" s="164">
        <v>40148</v>
      </c>
      <c r="T3416" t="s">
        <v>2920</v>
      </c>
      <c r="V3416" t="s">
        <v>7774</v>
      </c>
      <c r="W3416" t="s">
        <v>7775</v>
      </c>
      <c r="X3416" t="s">
        <v>7773</v>
      </c>
      <c r="Y3416" t="s">
        <v>7774</v>
      </c>
      <c r="Z3416" t="s">
        <v>7776</v>
      </c>
      <c r="AC3416" t="s">
        <v>366</v>
      </c>
      <c r="AD3416" s="176">
        <v>1.1000000000000001</v>
      </c>
      <c r="AE3416" s="177" t="s">
        <v>16954</v>
      </c>
    </row>
    <row r="3417" spans="1:31" x14ac:dyDescent="0.35">
      <c r="A3417" t="s">
        <v>494</v>
      </c>
      <c r="B3417">
        <v>1171</v>
      </c>
      <c r="C3417" t="s">
        <v>7777</v>
      </c>
      <c r="D3417">
        <v>53902</v>
      </c>
      <c r="E3417" t="s">
        <v>7777</v>
      </c>
      <c r="F3417" t="s">
        <v>3812</v>
      </c>
      <c r="H3417">
        <v>1.7</v>
      </c>
      <c r="I3417">
        <v>2</v>
      </c>
      <c r="K3417" t="s">
        <v>296</v>
      </c>
      <c r="L3417" t="s">
        <v>753</v>
      </c>
      <c r="M3417" t="s">
        <v>398</v>
      </c>
      <c r="N3417" t="s">
        <v>2919</v>
      </c>
      <c r="O3417">
        <v>2</v>
      </c>
      <c r="P3417" t="s">
        <v>306</v>
      </c>
      <c r="Q3417" t="s">
        <v>6191</v>
      </c>
      <c r="R3417" s="164">
        <v>36770</v>
      </c>
      <c r="T3417" t="s">
        <v>7778</v>
      </c>
      <c r="V3417" t="s">
        <v>7779</v>
      </c>
      <c r="W3417" t="s">
        <v>7780</v>
      </c>
      <c r="X3417" t="s">
        <v>7777</v>
      </c>
      <c r="Y3417" t="s">
        <v>7779</v>
      </c>
      <c r="Z3417" t="s">
        <v>7781</v>
      </c>
      <c r="AC3417" t="s">
        <v>366</v>
      </c>
      <c r="AD3417" s="176">
        <v>1.1000000000000001</v>
      </c>
    </row>
    <row r="3418" spans="1:31" x14ac:dyDescent="0.35">
      <c r="A3418" t="s">
        <v>438</v>
      </c>
      <c r="B3418">
        <v>1254</v>
      </c>
      <c r="C3418" t="s">
        <v>7777</v>
      </c>
      <c r="D3418">
        <v>53902</v>
      </c>
      <c r="E3418" t="s">
        <v>7777</v>
      </c>
      <c r="F3418" t="s">
        <v>3812</v>
      </c>
      <c r="G3418" s="163">
        <v>2714.98</v>
      </c>
      <c r="H3418">
        <v>1.7</v>
      </c>
      <c r="I3418">
        <v>2</v>
      </c>
      <c r="J3418" t="s">
        <v>1</v>
      </c>
      <c r="K3418" t="s">
        <v>296</v>
      </c>
      <c r="L3418" t="s">
        <v>753</v>
      </c>
      <c r="M3418" t="s">
        <v>398</v>
      </c>
      <c r="N3418" t="s">
        <v>2919</v>
      </c>
      <c r="O3418">
        <v>2</v>
      </c>
      <c r="P3418" t="s">
        <v>306</v>
      </c>
      <c r="Q3418" t="s">
        <v>7782</v>
      </c>
      <c r="R3418" s="164">
        <v>45170</v>
      </c>
      <c r="T3418" t="s">
        <v>7778</v>
      </c>
      <c r="V3418" t="s">
        <v>7779</v>
      </c>
      <c r="W3418" t="s">
        <v>7780</v>
      </c>
      <c r="X3418" t="s">
        <v>7777</v>
      </c>
      <c r="Y3418" t="s">
        <v>7779</v>
      </c>
      <c r="Z3418" t="s">
        <v>7783</v>
      </c>
      <c r="AA3418" t="s">
        <v>1</v>
      </c>
      <c r="AB3418" s="164">
        <v>44742</v>
      </c>
      <c r="AC3418" t="s">
        <v>366</v>
      </c>
      <c r="AD3418" s="176">
        <v>1.1000000000000001</v>
      </c>
    </row>
    <row r="3419" spans="1:31" x14ac:dyDescent="0.35">
      <c r="A3419" t="s">
        <v>454</v>
      </c>
      <c r="B3419">
        <v>1058</v>
      </c>
      <c r="C3419" t="s">
        <v>7784</v>
      </c>
      <c r="D3419">
        <v>53905</v>
      </c>
      <c r="E3419" t="s">
        <v>7784</v>
      </c>
      <c r="F3419" t="s">
        <v>3812</v>
      </c>
      <c r="H3419">
        <v>2</v>
      </c>
      <c r="I3419">
        <v>2.2000000000000002</v>
      </c>
      <c r="K3419" t="s">
        <v>404</v>
      </c>
      <c r="L3419" t="s">
        <v>753</v>
      </c>
      <c r="M3419" t="s">
        <v>398</v>
      </c>
      <c r="N3419" t="s">
        <v>2919</v>
      </c>
      <c r="O3419">
        <v>2</v>
      </c>
      <c r="P3419" t="s">
        <v>306</v>
      </c>
      <c r="Q3419" t="s">
        <v>919</v>
      </c>
      <c r="R3419" s="164">
        <v>41023</v>
      </c>
      <c r="S3419" s="164">
        <v>45536</v>
      </c>
      <c r="T3419" t="s">
        <v>2932</v>
      </c>
      <c r="V3419" t="s">
        <v>7785</v>
      </c>
      <c r="W3419" t="s">
        <v>7786</v>
      </c>
      <c r="X3419" t="s">
        <v>7784</v>
      </c>
      <c r="Y3419" t="s">
        <v>7785</v>
      </c>
      <c r="Z3419" t="s">
        <v>7787</v>
      </c>
      <c r="AC3419" t="s">
        <v>366</v>
      </c>
      <c r="AD3419" s="176">
        <v>1.4</v>
      </c>
    </row>
    <row r="3420" spans="1:31" x14ac:dyDescent="0.35">
      <c r="A3420" t="s">
        <v>454</v>
      </c>
      <c r="B3420">
        <v>1116</v>
      </c>
      <c r="C3420" t="s">
        <v>7788</v>
      </c>
      <c r="D3420">
        <v>53905</v>
      </c>
      <c r="E3420" t="s">
        <v>7784</v>
      </c>
      <c r="F3420" t="s">
        <v>3812</v>
      </c>
      <c r="H3420">
        <v>2</v>
      </c>
      <c r="I3420">
        <v>2.2000000000000002</v>
      </c>
      <c r="K3420" t="s">
        <v>295</v>
      </c>
      <c r="L3420" t="s">
        <v>410</v>
      </c>
      <c r="M3420" t="s">
        <v>398</v>
      </c>
      <c r="N3420" t="s">
        <v>2919</v>
      </c>
      <c r="O3420">
        <v>2</v>
      </c>
      <c r="P3420" t="s">
        <v>1</v>
      </c>
      <c r="Q3420" s="164">
        <v>32882</v>
      </c>
      <c r="R3420" s="164">
        <v>33117</v>
      </c>
      <c r="S3420" s="164">
        <v>33117</v>
      </c>
      <c r="T3420" t="s">
        <v>2932</v>
      </c>
      <c r="V3420" t="s">
        <v>7785</v>
      </c>
      <c r="W3420" t="s">
        <v>7786</v>
      </c>
      <c r="X3420" t="s">
        <v>7784</v>
      </c>
      <c r="Y3420" t="s">
        <v>7785</v>
      </c>
      <c r="Z3420" t="s">
        <v>7789</v>
      </c>
      <c r="AC3420" t="s">
        <v>366</v>
      </c>
      <c r="AD3420" s="176">
        <v>1.4</v>
      </c>
    </row>
    <row r="3421" spans="1:31" x14ac:dyDescent="0.35">
      <c r="A3421" t="s">
        <v>305</v>
      </c>
      <c r="B3421">
        <v>1145</v>
      </c>
      <c r="C3421" t="s">
        <v>7784</v>
      </c>
      <c r="D3421">
        <v>53905</v>
      </c>
      <c r="E3421" t="s">
        <v>7784</v>
      </c>
      <c r="F3421" t="s">
        <v>3812</v>
      </c>
      <c r="H3421">
        <v>2</v>
      </c>
      <c r="I3421">
        <v>2.2000000000000002</v>
      </c>
      <c r="K3421" t="s">
        <v>404</v>
      </c>
      <c r="L3421" t="s">
        <v>753</v>
      </c>
      <c r="M3421" t="s">
        <v>398</v>
      </c>
      <c r="N3421" t="s">
        <v>2919</v>
      </c>
      <c r="O3421">
        <v>2</v>
      </c>
      <c r="P3421" t="s">
        <v>306</v>
      </c>
      <c r="Q3421" s="164">
        <v>32517</v>
      </c>
      <c r="R3421" s="164">
        <v>32752</v>
      </c>
      <c r="S3421" s="164">
        <v>40148</v>
      </c>
      <c r="T3421" t="s">
        <v>2932</v>
      </c>
      <c r="V3421" t="s">
        <v>7785</v>
      </c>
      <c r="W3421" t="s">
        <v>7786</v>
      </c>
      <c r="X3421" t="s">
        <v>7784</v>
      </c>
      <c r="Y3421" t="s">
        <v>7785</v>
      </c>
      <c r="Z3421" t="s">
        <v>7790</v>
      </c>
      <c r="AC3421" t="s">
        <v>366</v>
      </c>
      <c r="AD3421" s="176">
        <v>1.4</v>
      </c>
    </row>
    <row r="3422" spans="1:31" x14ac:dyDescent="0.35">
      <c r="A3422" t="s">
        <v>309</v>
      </c>
      <c r="B3422">
        <v>1203</v>
      </c>
      <c r="C3422" t="s">
        <v>7784</v>
      </c>
      <c r="D3422">
        <v>53905</v>
      </c>
      <c r="E3422" t="s">
        <v>7784</v>
      </c>
      <c r="F3422" t="s">
        <v>3812</v>
      </c>
      <c r="H3422">
        <v>2</v>
      </c>
      <c r="I3422">
        <v>2.2000000000000002</v>
      </c>
      <c r="K3422" t="s">
        <v>296</v>
      </c>
      <c r="L3422" t="s">
        <v>753</v>
      </c>
      <c r="M3422" t="s">
        <v>398</v>
      </c>
      <c r="N3422" t="s">
        <v>2919</v>
      </c>
      <c r="O3422">
        <v>2</v>
      </c>
      <c r="P3422" t="s">
        <v>306</v>
      </c>
      <c r="Q3422" t="s">
        <v>1649</v>
      </c>
      <c r="R3422" s="164">
        <v>41153</v>
      </c>
      <c r="T3422" t="s">
        <v>2932</v>
      </c>
      <c r="V3422" t="s">
        <v>7785</v>
      </c>
      <c r="W3422" t="s">
        <v>7786</v>
      </c>
      <c r="X3422" t="s">
        <v>7784</v>
      </c>
      <c r="Y3422" t="s">
        <v>7785</v>
      </c>
      <c r="Z3422" t="s">
        <v>7791</v>
      </c>
      <c r="AC3422" t="s">
        <v>366</v>
      </c>
      <c r="AD3422" s="176">
        <v>1.4</v>
      </c>
    </row>
    <row r="3423" spans="1:31" x14ac:dyDescent="0.35">
      <c r="A3423" t="s">
        <v>476</v>
      </c>
      <c r="B3423">
        <v>1207</v>
      </c>
      <c r="C3423" t="s">
        <v>7784</v>
      </c>
      <c r="D3423">
        <v>53905</v>
      </c>
      <c r="E3423" t="s">
        <v>7784</v>
      </c>
      <c r="F3423" t="s">
        <v>3812</v>
      </c>
      <c r="H3423">
        <v>2</v>
      </c>
      <c r="I3423">
        <v>2.2000000000000002</v>
      </c>
      <c r="K3423" t="s">
        <v>296</v>
      </c>
      <c r="L3423" t="s">
        <v>4319</v>
      </c>
      <c r="M3423" t="s">
        <v>398</v>
      </c>
      <c r="N3423" t="s">
        <v>2919</v>
      </c>
      <c r="O3423">
        <v>2</v>
      </c>
      <c r="P3423" t="s">
        <v>306</v>
      </c>
      <c r="Q3423" s="164">
        <v>36743</v>
      </c>
      <c r="R3423" s="164">
        <v>37135</v>
      </c>
      <c r="T3423" t="s">
        <v>2932</v>
      </c>
      <c r="V3423" t="s">
        <v>7785</v>
      </c>
      <c r="W3423" t="s">
        <v>7786</v>
      </c>
      <c r="X3423" t="s">
        <v>7784</v>
      </c>
      <c r="Y3423" t="s">
        <v>7785</v>
      </c>
      <c r="Z3423" t="s">
        <v>7792</v>
      </c>
      <c r="AC3423" t="s">
        <v>366</v>
      </c>
      <c r="AD3423" s="176">
        <v>1.4</v>
      </c>
    </row>
    <row r="3424" spans="1:31" x14ac:dyDescent="0.35">
      <c r="A3424" t="s">
        <v>482</v>
      </c>
      <c r="B3424">
        <v>1309</v>
      </c>
      <c r="C3424" t="s">
        <v>7784</v>
      </c>
      <c r="D3424">
        <v>53905</v>
      </c>
      <c r="E3424" t="s">
        <v>7784</v>
      </c>
      <c r="F3424" t="s">
        <v>3812</v>
      </c>
      <c r="G3424" s="163">
        <v>2720.52</v>
      </c>
      <c r="H3424">
        <v>2</v>
      </c>
      <c r="I3424">
        <v>2.2000000000000002</v>
      </c>
      <c r="J3424" t="s">
        <v>1</v>
      </c>
      <c r="K3424" t="s">
        <v>296</v>
      </c>
      <c r="L3424" t="s">
        <v>753</v>
      </c>
      <c r="M3424" t="s">
        <v>398</v>
      </c>
      <c r="N3424" t="s">
        <v>2919</v>
      </c>
      <c r="O3424">
        <v>2</v>
      </c>
      <c r="P3424" t="s">
        <v>306</v>
      </c>
      <c r="Q3424" t="s">
        <v>2360</v>
      </c>
      <c r="R3424" s="164">
        <v>46266</v>
      </c>
      <c r="T3424" t="s">
        <v>2932</v>
      </c>
      <c r="V3424" t="s">
        <v>7785</v>
      </c>
      <c r="W3424" t="s">
        <v>7786</v>
      </c>
      <c r="X3424" t="s">
        <v>7784</v>
      </c>
      <c r="Y3424" t="s">
        <v>7785</v>
      </c>
      <c r="Z3424" t="s">
        <v>7793</v>
      </c>
      <c r="AA3424" t="s">
        <v>295</v>
      </c>
      <c r="AB3424" s="164">
        <v>45792</v>
      </c>
      <c r="AC3424" t="s">
        <v>366</v>
      </c>
      <c r="AD3424" s="176">
        <v>1.4</v>
      </c>
    </row>
    <row r="3425" spans="1:31" x14ac:dyDescent="0.35">
      <c r="A3425" t="s">
        <v>584</v>
      </c>
      <c r="B3425">
        <v>1058</v>
      </c>
      <c r="C3425" t="s">
        <v>7784</v>
      </c>
      <c r="D3425">
        <v>53905</v>
      </c>
      <c r="E3425" t="s">
        <v>7784</v>
      </c>
      <c r="F3425" t="s">
        <v>3812</v>
      </c>
      <c r="H3425">
        <v>2</v>
      </c>
      <c r="I3425">
        <v>2.2000000000000002</v>
      </c>
      <c r="K3425" t="s">
        <v>296</v>
      </c>
      <c r="L3425" t="s">
        <v>410</v>
      </c>
      <c r="M3425" t="s">
        <v>398</v>
      </c>
      <c r="N3425" t="s">
        <v>2919</v>
      </c>
      <c r="O3425">
        <v>2</v>
      </c>
      <c r="P3425" t="s">
        <v>306</v>
      </c>
      <c r="Q3425" t="s">
        <v>786</v>
      </c>
      <c r="R3425" s="164">
        <v>34392</v>
      </c>
      <c r="T3425" t="s">
        <v>2932</v>
      </c>
      <c r="V3425" t="s">
        <v>7785</v>
      </c>
      <c r="W3425" t="s">
        <v>7786</v>
      </c>
      <c r="X3425" t="s">
        <v>7784</v>
      </c>
      <c r="Y3425" t="s">
        <v>7785</v>
      </c>
      <c r="Z3425" t="s">
        <v>7794</v>
      </c>
      <c r="AC3425" t="s">
        <v>366</v>
      </c>
      <c r="AD3425" s="176">
        <v>1.4</v>
      </c>
    </row>
    <row r="3426" spans="1:31" x14ac:dyDescent="0.35">
      <c r="A3426" t="s">
        <v>375</v>
      </c>
      <c r="B3426">
        <v>1022</v>
      </c>
      <c r="C3426" t="s">
        <v>7795</v>
      </c>
      <c r="D3426">
        <v>53905</v>
      </c>
      <c r="E3426" t="s">
        <v>7784</v>
      </c>
      <c r="F3426" t="s">
        <v>3812</v>
      </c>
      <c r="H3426">
        <v>2</v>
      </c>
      <c r="I3426">
        <v>2.2000000000000002</v>
      </c>
      <c r="K3426" t="s">
        <v>404</v>
      </c>
      <c r="L3426" t="s">
        <v>410</v>
      </c>
      <c r="M3426" t="s">
        <v>398</v>
      </c>
      <c r="N3426" t="s">
        <v>2919</v>
      </c>
      <c r="O3426">
        <v>2</v>
      </c>
      <c r="P3426" t="s">
        <v>1</v>
      </c>
      <c r="Q3426" s="164">
        <v>32882</v>
      </c>
      <c r="R3426" s="164">
        <v>33117</v>
      </c>
      <c r="S3426" s="164">
        <v>36770</v>
      </c>
      <c r="T3426" t="s">
        <v>2932</v>
      </c>
      <c r="V3426" t="s">
        <v>7785</v>
      </c>
      <c r="W3426" t="s">
        <v>7786</v>
      </c>
      <c r="X3426" t="s">
        <v>7784</v>
      </c>
      <c r="Y3426" t="s">
        <v>7785</v>
      </c>
      <c r="Z3426" t="s">
        <v>7796</v>
      </c>
      <c r="AC3426" t="s">
        <v>366</v>
      </c>
      <c r="AD3426" s="176">
        <v>1.4</v>
      </c>
    </row>
    <row r="3427" spans="1:31" x14ac:dyDescent="0.35">
      <c r="A3427" t="s">
        <v>434</v>
      </c>
      <c r="B3427">
        <v>1054</v>
      </c>
      <c r="C3427" t="s">
        <v>7784</v>
      </c>
      <c r="D3427">
        <v>53905</v>
      </c>
      <c r="E3427" t="s">
        <v>7784</v>
      </c>
      <c r="F3427" t="s">
        <v>3812</v>
      </c>
      <c r="H3427">
        <v>2</v>
      </c>
      <c r="I3427">
        <v>2.2000000000000002</v>
      </c>
      <c r="K3427" t="s">
        <v>404</v>
      </c>
      <c r="L3427" t="s">
        <v>753</v>
      </c>
      <c r="M3427" t="s">
        <v>398</v>
      </c>
      <c r="N3427" t="s">
        <v>2919</v>
      </c>
      <c r="O3427">
        <v>2</v>
      </c>
      <c r="P3427" t="s">
        <v>306</v>
      </c>
      <c r="Q3427" s="164">
        <v>32882</v>
      </c>
      <c r="R3427" s="164">
        <v>33117</v>
      </c>
      <c r="S3427" s="164">
        <v>42248</v>
      </c>
      <c r="T3427" t="s">
        <v>2932</v>
      </c>
      <c r="V3427" t="s">
        <v>7785</v>
      </c>
      <c r="W3427" t="s">
        <v>7786</v>
      </c>
      <c r="X3427" t="s">
        <v>7784</v>
      </c>
      <c r="Y3427" t="s">
        <v>7785</v>
      </c>
      <c r="Z3427" t="s">
        <v>7797</v>
      </c>
      <c r="AC3427" t="s">
        <v>366</v>
      </c>
      <c r="AD3427" s="176">
        <v>1.4</v>
      </c>
    </row>
    <row r="3428" spans="1:31" x14ac:dyDescent="0.35">
      <c r="A3428" t="s">
        <v>494</v>
      </c>
      <c r="B3428">
        <v>1032</v>
      </c>
      <c r="C3428" t="s">
        <v>7784</v>
      </c>
      <c r="D3428">
        <v>53905</v>
      </c>
      <c r="E3428" t="s">
        <v>7784</v>
      </c>
      <c r="F3428" t="s">
        <v>3812</v>
      </c>
      <c r="H3428">
        <v>2</v>
      </c>
      <c r="I3428">
        <v>2.2000000000000002</v>
      </c>
      <c r="K3428" t="s">
        <v>296</v>
      </c>
      <c r="L3428" t="s">
        <v>410</v>
      </c>
      <c r="M3428" t="s">
        <v>398</v>
      </c>
      <c r="N3428" t="s">
        <v>2919</v>
      </c>
      <c r="O3428">
        <v>2</v>
      </c>
      <c r="P3428" t="s">
        <v>306</v>
      </c>
      <c r="Q3428" t="s">
        <v>786</v>
      </c>
      <c r="R3428" s="164">
        <v>34392</v>
      </c>
      <c r="T3428" t="s">
        <v>2932</v>
      </c>
      <c r="V3428" t="s">
        <v>7785</v>
      </c>
      <c r="W3428" t="s">
        <v>7786</v>
      </c>
      <c r="X3428" t="s">
        <v>7784</v>
      </c>
      <c r="Y3428" t="s">
        <v>7785</v>
      </c>
      <c r="Z3428" t="s">
        <v>7798</v>
      </c>
      <c r="AC3428" t="s">
        <v>366</v>
      </c>
      <c r="AD3428" s="176">
        <v>1.4</v>
      </c>
    </row>
    <row r="3429" spans="1:31" x14ac:dyDescent="0.35">
      <c r="A3429" t="s">
        <v>494</v>
      </c>
      <c r="B3429">
        <v>1154</v>
      </c>
      <c r="C3429" t="s">
        <v>7799</v>
      </c>
      <c r="D3429">
        <v>53905</v>
      </c>
      <c r="E3429" t="s">
        <v>7784</v>
      </c>
      <c r="F3429" t="s">
        <v>3812</v>
      </c>
      <c r="H3429">
        <v>2</v>
      </c>
      <c r="I3429">
        <v>2.2000000000000002</v>
      </c>
      <c r="K3429" t="s">
        <v>296</v>
      </c>
      <c r="L3429" t="s">
        <v>7800</v>
      </c>
      <c r="M3429" t="s">
        <v>398</v>
      </c>
      <c r="N3429" t="s">
        <v>2919</v>
      </c>
      <c r="O3429">
        <v>2</v>
      </c>
      <c r="P3429" t="s">
        <v>306</v>
      </c>
      <c r="Q3429" s="164">
        <v>35804</v>
      </c>
      <c r="R3429" s="164">
        <v>36039</v>
      </c>
      <c r="T3429" t="s">
        <v>2932</v>
      </c>
      <c r="V3429" t="s">
        <v>7785</v>
      </c>
      <c r="W3429" t="s">
        <v>7786</v>
      </c>
      <c r="X3429" t="s">
        <v>7784</v>
      </c>
      <c r="Y3429" t="s">
        <v>7785</v>
      </c>
      <c r="Z3429" t="s">
        <v>7801</v>
      </c>
      <c r="AA3429" t="s">
        <v>1</v>
      </c>
      <c r="AC3429" t="s">
        <v>366</v>
      </c>
      <c r="AD3429" s="176">
        <v>1.4</v>
      </c>
    </row>
    <row r="3430" spans="1:31" x14ac:dyDescent="0.35">
      <c r="A3430" t="s">
        <v>419</v>
      </c>
      <c r="B3430">
        <v>1199</v>
      </c>
      <c r="C3430" t="s">
        <v>7802</v>
      </c>
      <c r="D3430">
        <v>53905</v>
      </c>
      <c r="E3430" t="s">
        <v>7784</v>
      </c>
      <c r="F3430" t="s">
        <v>3812</v>
      </c>
      <c r="H3430">
        <v>2</v>
      </c>
      <c r="I3430">
        <v>2.2000000000000002</v>
      </c>
      <c r="K3430" t="s">
        <v>404</v>
      </c>
      <c r="L3430" t="s">
        <v>753</v>
      </c>
      <c r="M3430" t="s">
        <v>398</v>
      </c>
      <c r="N3430" t="s">
        <v>2919</v>
      </c>
      <c r="O3430">
        <v>2</v>
      </c>
      <c r="P3430" t="s">
        <v>306</v>
      </c>
      <c r="Q3430" t="s">
        <v>7803</v>
      </c>
      <c r="R3430" s="164">
        <v>41518</v>
      </c>
      <c r="S3430" s="164">
        <v>45043</v>
      </c>
      <c r="T3430" t="s">
        <v>2932</v>
      </c>
      <c r="V3430" t="s">
        <v>7785</v>
      </c>
      <c r="W3430" t="s">
        <v>7786</v>
      </c>
      <c r="X3430" t="s">
        <v>7784</v>
      </c>
      <c r="Y3430" t="s">
        <v>7785</v>
      </c>
      <c r="Z3430" t="s">
        <v>7804</v>
      </c>
      <c r="AC3430" t="s">
        <v>366</v>
      </c>
      <c r="AD3430" s="176">
        <v>1.4</v>
      </c>
    </row>
    <row r="3431" spans="1:31" x14ac:dyDescent="0.35">
      <c r="A3431" t="s">
        <v>438</v>
      </c>
      <c r="B3431">
        <v>1031</v>
      </c>
      <c r="C3431" t="s">
        <v>7784</v>
      </c>
      <c r="D3431">
        <v>53905</v>
      </c>
      <c r="E3431" t="s">
        <v>7784</v>
      </c>
      <c r="F3431" t="s">
        <v>3812</v>
      </c>
      <c r="H3431">
        <v>2</v>
      </c>
      <c r="I3431">
        <v>2.2000000000000002</v>
      </c>
      <c r="K3431" t="s">
        <v>296</v>
      </c>
      <c r="L3431" t="s">
        <v>753</v>
      </c>
      <c r="M3431" t="s">
        <v>398</v>
      </c>
      <c r="N3431" t="s">
        <v>2919</v>
      </c>
      <c r="O3431">
        <v>2</v>
      </c>
      <c r="P3431" t="s">
        <v>306</v>
      </c>
      <c r="Q3431" s="164">
        <v>37235</v>
      </c>
      <c r="R3431" s="164">
        <v>37176</v>
      </c>
      <c r="T3431" t="s">
        <v>2932</v>
      </c>
      <c r="V3431" t="s">
        <v>7785</v>
      </c>
      <c r="W3431" t="s">
        <v>7786</v>
      </c>
      <c r="X3431" t="s">
        <v>7784</v>
      </c>
      <c r="Y3431" t="s">
        <v>7785</v>
      </c>
      <c r="Z3431" t="s">
        <v>7805</v>
      </c>
      <c r="AC3431" t="s">
        <v>366</v>
      </c>
      <c r="AD3431" s="176">
        <v>1.4</v>
      </c>
    </row>
    <row r="3432" spans="1:31" x14ac:dyDescent="0.35">
      <c r="A3432" t="s">
        <v>419</v>
      </c>
      <c r="B3432">
        <v>1243</v>
      </c>
      <c r="C3432" t="s">
        <v>7806</v>
      </c>
      <c r="D3432">
        <v>53906</v>
      </c>
      <c r="E3432" t="s">
        <v>7807</v>
      </c>
      <c r="F3432" t="s">
        <v>3812</v>
      </c>
      <c r="G3432" s="163">
        <v>2975.8</v>
      </c>
      <c r="H3432">
        <v>2.2999999999999998</v>
      </c>
      <c r="I3432">
        <v>2.1</v>
      </c>
      <c r="J3432" t="s">
        <v>1</v>
      </c>
      <c r="K3432" t="s">
        <v>296</v>
      </c>
      <c r="L3432" t="s">
        <v>753</v>
      </c>
      <c r="M3432" t="s">
        <v>398</v>
      </c>
      <c r="N3432" t="s">
        <v>2919</v>
      </c>
      <c r="O3432">
        <v>2</v>
      </c>
      <c r="P3432" t="s">
        <v>306</v>
      </c>
      <c r="Q3432" t="s">
        <v>6585</v>
      </c>
      <c r="R3432" s="164">
        <v>44805</v>
      </c>
      <c r="T3432" t="s">
        <v>2952</v>
      </c>
      <c r="V3432" t="s">
        <v>7808</v>
      </c>
      <c r="W3432" t="s">
        <v>7809</v>
      </c>
      <c r="X3432" t="s">
        <v>7807</v>
      </c>
      <c r="Y3432" t="s">
        <v>7808</v>
      </c>
      <c r="Z3432" t="s">
        <v>7810</v>
      </c>
      <c r="AA3432" t="s">
        <v>1</v>
      </c>
      <c r="AB3432" s="164">
        <v>44629</v>
      </c>
      <c r="AC3432" t="s">
        <v>366</v>
      </c>
      <c r="AD3432" s="176">
        <v>1.5</v>
      </c>
    </row>
    <row r="3433" spans="1:31" x14ac:dyDescent="0.35">
      <c r="A3433" t="s">
        <v>566</v>
      </c>
      <c r="B3433">
        <v>1251</v>
      </c>
      <c r="C3433" t="s">
        <v>7807</v>
      </c>
      <c r="D3433">
        <v>53906</v>
      </c>
      <c r="E3433" t="s">
        <v>7807</v>
      </c>
      <c r="F3433" t="s">
        <v>3812</v>
      </c>
      <c r="H3433">
        <v>2.2999999999999998</v>
      </c>
      <c r="I3433">
        <v>2.1</v>
      </c>
      <c r="K3433" t="s">
        <v>0</v>
      </c>
      <c r="L3433" t="s">
        <v>753</v>
      </c>
      <c r="M3433" t="s">
        <v>398</v>
      </c>
      <c r="N3433" t="s">
        <v>2919</v>
      </c>
      <c r="O3433">
        <v>2</v>
      </c>
      <c r="P3433" t="s">
        <v>306</v>
      </c>
      <c r="Q3433" s="164">
        <v>40764</v>
      </c>
      <c r="R3433" s="164">
        <v>41153</v>
      </c>
      <c r="T3433" t="s">
        <v>2952</v>
      </c>
      <c r="V3433" t="s">
        <v>7808</v>
      </c>
      <c r="W3433" t="s">
        <v>7809</v>
      </c>
      <c r="X3433" t="s">
        <v>7807</v>
      </c>
      <c r="Y3433" t="s">
        <v>7808</v>
      </c>
      <c r="Z3433" t="s">
        <v>7811</v>
      </c>
      <c r="AC3433" t="s">
        <v>366</v>
      </c>
      <c r="AD3433" s="176">
        <v>1.5</v>
      </c>
    </row>
    <row r="3434" spans="1:31" x14ac:dyDescent="0.35">
      <c r="A3434" t="s">
        <v>454</v>
      </c>
      <c r="B3434">
        <v>1425</v>
      </c>
      <c r="C3434" t="s">
        <v>7812</v>
      </c>
      <c r="D3434">
        <v>53907</v>
      </c>
      <c r="E3434" t="s">
        <v>7812</v>
      </c>
      <c r="F3434" t="s">
        <v>3812</v>
      </c>
      <c r="H3434">
        <v>1.8</v>
      </c>
      <c r="I3434">
        <v>2.2000000000000002</v>
      </c>
      <c r="K3434" t="s">
        <v>296</v>
      </c>
      <c r="L3434" t="s">
        <v>753</v>
      </c>
      <c r="M3434" t="s">
        <v>398</v>
      </c>
      <c r="N3434" t="s">
        <v>2919</v>
      </c>
      <c r="O3434">
        <v>2</v>
      </c>
      <c r="P3434" t="s">
        <v>306</v>
      </c>
      <c r="Q3434" s="164">
        <v>41124</v>
      </c>
      <c r="R3434" s="164">
        <v>41153</v>
      </c>
      <c r="T3434" t="s">
        <v>7813</v>
      </c>
      <c r="V3434" t="s">
        <v>7814</v>
      </c>
      <c r="W3434" t="s">
        <v>7815</v>
      </c>
      <c r="X3434" t="s">
        <v>7812</v>
      </c>
      <c r="Y3434" t="s">
        <v>7814</v>
      </c>
      <c r="Z3434" t="s">
        <v>7816</v>
      </c>
      <c r="AC3434" t="s">
        <v>366</v>
      </c>
      <c r="AD3434" s="176">
        <v>1.2</v>
      </c>
    </row>
    <row r="3435" spans="1:31" x14ac:dyDescent="0.35">
      <c r="A3435" t="s">
        <v>476</v>
      </c>
      <c r="B3435">
        <v>1404</v>
      </c>
      <c r="C3435" t="s">
        <v>7817</v>
      </c>
      <c r="D3435">
        <v>53907</v>
      </c>
      <c r="E3435" t="s">
        <v>7812</v>
      </c>
      <c r="F3435" t="s">
        <v>3812</v>
      </c>
      <c r="G3435" s="163">
        <v>2949.96</v>
      </c>
      <c r="H3435">
        <v>1.8</v>
      </c>
      <c r="I3435">
        <v>2.2000000000000002</v>
      </c>
      <c r="J3435" t="s">
        <v>1</v>
      </c>
      <c r="K3435" t="s">
        <v>296</v>
      </c>
      <c r="L3435" t="s">
        <v>753</v>
      </c>
      <c r="M3435" t="s">
        <v>398</v>
      </c>
      <c r="N3435" t="s">
        <v>2919</v>
      </c>
      <c r="O3435">
        <v>2</v>
      </c>
      <c r="P3435" t="s">
        <v>306</v>
      </c>
      <c r="Q3435" s="164">
        <v>45603</v>
      </c>
      <c r="R3435" s="164">
        <v>45901</v>
      </c>
      <c r="T3435" t="s">
        <v>7813</v>
      </c>
      <c r="V3435" t="s">
        <v>7814</v>
      </c>
      <c r="W3435" t="s">
        <v>7815</v>
      </c>
      <c r="X3435" t="s">
        <v>7812</v>
      </c>
      <c r="Y3435" t="s">
        <v>7814</v>
      </c>
      <c r="Z3435" t="s">
        <v>7818</v>
      </c>
      <c r="AA3435" t="s">
        <v>295</v>
      </c>
      <c r="AB3435" s="164">
        <v>45580</v>
      </c>
      <c r="AC3435" t="s">
        <v>366</v>
      </c>
      <c r="AD3435" s="176">
        <v>1.2</v>
      </c>
    </row>
    <row r="3436" spans="1:31" x14ac:dyDescent="0.35">
      <c r="A3436" t="s">
        <v>476</v>
      </c>
      <c r="B3436">
        <v>1036</v>
      </c>
      <c r="C3436" t="s">
        <v>7819</v>
      </c>
      <c r="D3436">
        <v>54005</v>
      </c>
      <c r="E3436" t="s">
        <v>7819</v>
      </c>
      <c r="F3436" t="s">
        <v>3812</v>
      </c>
      <c r="H3436" s="174">
        <f t="shared" ref="H3436:H3438" si="104">AD3436</f>
        <v>1</v>
      </c>
      <c r="I3436">
        <v>2.2999999999999998</v>
      </c>
      <c r="K3436" t="s">
        <v>404</v>
      </c>
      <c r="L3436" t="s">
        <v>3868</v>
      </c>
      <c r="M3436" t="s">
        <v>398</v>
      </c>
      <c r="N3436" t="s">
        <v>299</v>
      </c>
      <c r="O3436">
        <v>2</v>
      </c>
      <c r="P3436" t="s">
        <v>306</v>
      </c>
      <c r="Q3436" s="164">
        <v>35804</v>
      </c>
      <c r="R3436" s="164">
        <v>36039</v>
      </c>
      <c r="S3436" s="164">
        <v>36039</v>
      </c>
      <c r="T3436" t="s">
        <v>7820</v>
      </c>
      <c r="V3436" t="s">
        <v>7821</v>
      </c>
      <c r="W3436" t="s">
        <v>7822</v>
      </c>
      <c r="X3436" t="s">
        <v>7819</v>
      </c>
      <c r="Y3436" t="s">
        <v>7821</v>
      </c>
      <c r="Z3436" t="s">
        <v>7823</v>
      </c>
      <c r="AC3436" t="s">
        <v>308</v>
      </c>
      <c r="AD3436" s="176">
        <v>1</v>
      </c>
      <c r="AE3436" s="177" t="s">
        <v>16954</v>
      </c>
    </row>
    <row r="3437" spans="1:31" x14ac:dyDescent="0.35">
      <c r="A3437" t="s">
        <v>476</v>
      </c>
      <c r="B3437">
        <v>1037</v>
      </c>
      <c r="C3437" t="s">
        <v>7824</v>
      </c>
      <c r="D3437">
        <v>54005</v>
      </c>
      <c r="E3437" t="s">
        <v>7819</v>
      </c>
      <c r="F3437" t="s">
        <v>3812</v>
      </c>
      <c r="H3437" s="174">
        <f t="shared" si="104"/>
        <v>1</v>
      </c>
      <c r="I3437">
        <v>2.2999999999999998</v>
      </c>
      <c r="K3437" t="s">
        <v>404</v>
      </c>
      <c r="L3437" t="s">
        <v>3868</v>
      </c>
      <c r="M3437" t="s">
        <v>398</v>
      </c>
      <c r="N3437" t="s">
        <v>299</v>
      </c>
      <c r="O3437">
        <v>2</v>
      </c>
      <c r="P3437" t="s">
        <v>306</v>
      </c>
      <c r="Q3437" t="s">
        <v>674</v>
      </c>
      <c r="R3437" s="164">
        <v>29735</v>
      </c>
      <c r="S3437" s="164">
        <v>29735</v>
      </c>
      <c r="T3437" t="s">
        <v>7820</v>
      </c>
      <c r="V3437" t="s">
        <v>7821</v>
      </c>
      <c r="W3437" t="s">
        <v>7822</v>
      </c>
      <c r="X3437" t="s">
        <v>7819</v>
      </c>
      <c r="Y3437" t="s">
        <v>7821</v>
      </c>
      <c r="Z3437" t="s">
        <v>7825</v>
      </c>
      <c r="AC3437" t="s">
        <v>308</v>
      </c>
      <c r="AD3437" s="176">
        <v>1</v>
      </c>
      <c r="AE3437" s="177" t="s">
        <v>16954</v>
      </c>
    </row>
    <row r="3438" spans="1:31" x14ac:dyDescent="0.35">
      <c r="A3438" t="s">
        <v>566</v>
      </c>
      <c r="B3438">
        <v>1015</v>
      </c>
      <c r="C3438" t="s">
        <v>7826</v>
      </c>
      <c r="D3438">
        <v>54005</v>
      </c>
      <c r="E3438" t="s">
        <v>7819</v>
      </c>
      <c r="F3438" t="s">
        <v>3812</v>
      </c>
      <c r="H3438" s="174">
        <f t="shared" si="104"/>
        <v>1</v>
      </c>
      <c r="I3438">
        <v>2.2999999999999998</v>
      </c>
      <c r="K3438" t="s">
        <v>404</v>
      </c>
      <c r="L3438" t="s">
        <v>753</v>
      </c>
      <c r="M3438" t="s">
        <v>398</v>
      </c>
      <c r="N3438" t="s">
        <v>299</v>
      </c>
      <c r="O3438">
        <v>2</v>
      </c>
      <c r="P3438" t="s">
        <v>306</v>
      </c>
      <c r="Q3438" s="164">
        <v>32882</v>
      </c>
      <c r="R3438" s="164">
        <v>33117</v>
      </c>
      <c r="S3438" s="164">
        <v>33117</v>
      </c>
      <c r="T3438" t="s">
        <v>7820</v>
      </c>
      <c r="V3438" t="s">
        <v>7821</v>
      </c>
      <c r="W3438" t="s">
        <v>7822</v>
      </c>
      <c r="X3438" t="s">
        <v>7819</v>
      </c>
      <c r="Y3438" t="s">
        <v>7821</v>
      </c>
      <c r="Z3438" t="s">
        <v>7827</v>
      </c>
      <c r="AC3438" t="s">
        <v>308</v>
      </c>
      <c r="AD3438" s="176">
        <v>1</v>
      </c>
      <c r="AE3438" s="177" t="s">
        <v>16954</v>
      </c>
    </row>
    <row r="3439" spans="1:31" x14ac:dyDescent="0.35">
      <c r="A3439" t="s">
        <v>454</v>
      </c>
      <c r="B3439">
        <v>1049</v>
      </c>
      <c r="C3439" t="s">
        <v>7828</v>
      </c>
      <c r="D3439">
        <v>54203</v>
      </c>
      <c r="E3439" t="s">
        <v>7828</v>
      </c>
      <c r="F3439" t="s">
        <v>3812</v>
      </c>
      <c r="H3439">
        <v>2</v>
      </c>
      <c r="I3439">
        <v>2.2000000000000002</v>
      </c>
      <c r="K3439" t="s">
        <v>296</v>
      </c>
      <c r="L3439" t="s">
        <v>753</v>
      </c>
      <c r="M3439" t="s">
        <v>398</v>
      </c>
      <c r="N3439" t="s">
        <v>2437</v>
      </c>
      <c r="O3439">
        <v>2</v>
      </c>
      <c r="P3439" t="s">
        <v>306</v>
      </c>
      <c r="Q3439" t="s">
        <v>786</v>
      </c>
      <c r="R3439" s="164">
        <v>34392</v>
      </c>
      <c r="T3439" t="s">
        <v>2971</v>
      </c>
      <c r="V3439" t="s">
        <v>7829</v>
      </c>
      <c r="W3439" t="s">
        <v>7830</v>
      </c>
      <c r="X3439" t="s">
        <v>7828</v>
      </c>
      <c r="Y3439" t="s">
        <v>7829</v>
      </c>
      <c r="Z3439" t="s">
        <v>7831</v>
      </c>
      <c r="AC3439" t="s">
        <v>341</v>
      </c>
      <c r="AD3439" s="176">
        <v>1.3</v>
      </c>
    </row>
    <row r="3440" spans="1:31" x14ac:dyDescent="0.35">
      <c r="A3440" t="s">
        <v>454</v>
      </c>
      <c r="B3440">
        <v>1050</v>
      </c>
      <c r="C3440" t="s">
        <v>7828</v>
      </c>
      <c r="D3440">
        <v>54203</v>
      </c>
      <c r="E3440" t="s">
        <v>7828</v>
      </c>
      <c r="F3440" t="s">
        <v>3812</v>
      </c>
      <c r="H3440">
        <v>2</v>
      </c>
      <c r="I3440">
        <v>2.2000000000000002</v>
      </c>
      <c r="K3440" t="s">
        <v>295</v>
      </c>
      <c r="L3440" t="s">
        <v>753</v>
      </c>
      <c r="M3440" t="s">
        <v>398</v>
      </c>
      <c r="N3440" t="s">
        <v>2437</v>
      </c>
      <c r="O3440">
        <v>2</v>
      </c>
      <c r="P3440" t="s">
        <v>1</v>
      </c>
      <c r="Q3440" s="164">
        <v>32882</v>
      </c>
      <c r="R3440" s="164">
        <v>33117</v>
      </c>
      <c r="S3440" s="164">
        <v>33117</v>
      </c>
      <c r="T3440" t="s">
        <v>2971</v>
      </c>
      <c r="V3440" t="s">
        <v>7829</v>
      </c>
      <c r="W3440" t="s">
        <v>7830</v>
      </c>
      <c r="X3440" t="s">
        <v>7828</v>
      </c>
      <c r="Y3440" t="s">
        <v>7829</v>
      </c>
      <c r="Z3440" t="s">
        <v>7832</v>
      </c>
      <c r="AC3440" t="s">
        <v>341</v>
      </c>
      <c r="AD3440" s="176">
        <v>1.3</v>
      </c>
    </row>
    <row r="3441" spans="1:30" x14ac:dyDescent="0.35">
      <c r="A3441" t="s">
        <v>454</v>
      </c>
      <c r="B3441">
        <v>1164</v>
      </c>
      <c r="C3441" t="s">
        <v>7833</v>
      </c>
      <c r="D3441">
        <v>54203</v>
      </c>
      <c r="E3441" t="s">
        <v>7828</v>
      </c>
      <c r="F3441" t="s">
        <v>3812</v>
      </c>
      <c r="H3441">
        <v>2</v>
      </c>
      <c r="I3441">
        <v>2.2000000000000002</v>
      </c>
      <c r="K3441" t="s">
        <v>404</v>
      </c>
      <c r="L3441" t="s">
        <v>410</v>
      </c>
      <c r="M3441" t="s">
        <v>398</v>
      </c>
      <c r="N3441" t="s">
        <v>2437</v>
      </c>
      <c r="O3441">
        <v>2</v>
      </c>
      <c r="P3441" t="s">
        <v>306</v>
      </c>
      <c r="Q3441" s="164">
        <v>31415</v>
      </c>
      <c r="R3441" s="164">
        <v>31472</v>
      </c>
      <c r="S3441" s="164">
        <v>31472</v>
      </c>
      <c r="T3441" t="s">
        <v>2971</v>
      </c>
      <c r="V3441" t="s">
        <v>7829</v>
      </c>
      <c r="W3441" t="s">
        <v>7830</v>
      </c>
      <c r="X3441" t="s">
        <v>7828</v>
      </c>
      <c r="Y3441" t="s">
        <v>7829</v>
      </c>
      <c r="Z3441" t="s">
        <v>7834</v>
      </c>
      <c r="AC3441" t="s">
        <v>341</v>
      </c>
      <c r="AD3441" s="176">
        <v>1.3</v>
      </c>
    </row>
    <row r="3442" spans="1:30" x14ac:dyDescent="0.35">
      <c r="A3442" t="s">
        <v>454</v>
      </c>
      <c r="B3442">
        <v>1165</v>
      </c>
      <c r="C3442" t="s">
        <v>7833</v>
      </c>
      <c r="D3442">
        <v>54203</v>
      </c>
      <c r="E3442" t="s">
        <v>7828</v>
      </c>
      <c r="F3442" t="s">
        <v>3812</v>
      </c>
      <c r="H3442">
        <v>2</v>
      </c>
      <c r="I3442">
        <v>2.2000000000000002</v>
      </c>
      <c r="K3442" t="s">
        <v>404</v>
      </c>
      <c r="L3442" t="s">
        <v>410</v>
      </c>
      <c r="M3442" t="s">
        <v>398</v>
      </c>
      <c r="N3442" t="s">
        <v>2437</v>
      </c>
      <c r="O3442">
        <v>2</v>
      </c>
      <c r="P3442" t="s">
        <v>1</v>
      </c>
      <c r="Q3442" s="164">
        <v>31415</v>
      </c>
      <c r="R3442" s="164">
        <v>31472</v>
      </c>
      <c r="S3442" s="164">
        <v>31472</v>
      </c>
      <c r="T3442" t="s">
        <v>2971</v>
      </c>
      <c r="V3442" t="s">
        <v>7829</v>
      </c>
      <c r="W3442" t="s">
        <v>7830</v>
      </c>
      <c r="X3442" t="s">
        <v>7828</v>
      </c>
      <c r="Y3442" t="s">
        <v>7829</v>
      </c>
      <c r="Z3442" t="s">
        <v>7835</v>
      </c>
      <c r="AC3442" t="s">
        <v>341</v>
      </c>
      <c r="AD3442" s="176">
        <v>1.3</v>
      </c>
    </row>
    <row r="3443" spans="1:30" x14ac:dyDescent="0.35">
      <c r="A3443" t="s">
        <v>291</v>
      </c>
      <c r="B3443">
        <v>1056</v>
      </c>
      <c r="C3443" t="s">
        <v>7829</v>
      </c>
      <c r="D3443">
        <v>54203</v>
      </c>
      <c r="E3443" t="s">
        <v>7828</v>
      </c>
      <c r="F3443" t="s">
        <v>3812</v>
      </c>
      <c r="H3443">
        <v>2</v>
      </c>
      <c r="I3443">
        <v>2.2000000000000002</v>
      </c>
      <c r="K3443" t="s">
        <v>404</v>
      </c>
      <c r="L3443" t="s">
        <v>753</v>
      </c>
      <c r="M3443" t="s">
        <v>398</v>
      </c>
      <c r="N3443" t="s">
        <v>2437</v>
      </c>
      <c r="O3443">
        <v>2</v>
      </c>
      <c r="P3443" t="s">
        <v>1</v>
      </c>
      <c r="Q3443" s="164">
        <v>34708</v>
      </c>
      <c r="R3443" s="164">
        <v>34943</v>
      </c>
      <c r="S3443" s="164">
        <v>38231</v>
      </c>
      <c r="T3443" t="s">
        <v>2971</v>
      </c>
      <c r="V3443" t="s">
        <v>7829</v>
      </c>
      <c r="W3443" t="s">
        <v>7830</v>
      </c>
      <c r="X3443" t="s">
        <v>7828</v>
      </c>
      <c r="Y3443" t="s">
        <v>7829</v>
      </c>
      <c r="Z3443" t="s">
        <v>7836</v>
      </c>
      <c r="AC3443" t="s">
        <v>338</v>
      </c>
      <c r="AD3443" s="176">
        <v>1.3</v>
      </c>
    </row>
    <row r="3444" spans="1:30" x14ac:dyDescent="0.35">
      <c r="A3444" t="s">
        <v>305</v>
      </c>
      <c r="B3444">
        <v>1156</v>
      </c>
      <c r="C3444" t="s">
        <v>7837</v>
      </c>
      <c r="D3444">
        <v>54203</v>
      </c>
      <c r="E3444" t="s">
        <v>7828</v>
      </c>
      <c r="F3444" t="s">
        <v>3812</v>
      </c>
      <c r="H3444">
        <v>2</v>
      </c>
      <c r="I3444">
        <v>2.2000000000000002</v>
      </c>
      <c r="K3444" t="s">
        <v>295</v>
      </c>
      <c r="L3444" t="s">
        <v>753</v>
      </c>
      <c r="M3444" t="s">
        <v>398</v>
      </c>
      <c r="N3444" t="s">
        <v>2437</v>
      </c>
      <c r="O3444">
        <v>2</v>
      </c>
      <c r="P3444" t="s">
        <v>1</v>
      </c>
      <c r="Q3444" s="164">
        <v>33247</v>
      </c>
      <c r="R3444" s="164">
        <v>33482</v>
      </c>
      <c r="S3444" s="164">
        <v>34943</v>
      </c>
      <c r="T3444" t="s">
        <v>2971</v>
      </c>
      <c r="V3444" t="s">
        <v>7829</v>
      </c>
      <c r="W3444" t="s">
        <v>7830</v>
      </c>
      <c r="X3444" t="s">
        <v>7828</v>
      </c>
      <c r="Y3444" t="s">
        <v>7829</v>
      </c>
      <c r="Z3444" t="s">
        <v>7838</v>
      </c>
      <c r="AC3444" t="s">
        <v>341</v>
      </c>
      <c r="AD3444" s="176">
        <v>1.3</v>
      </c>
    </row>
    <row r="3445" spans="1:30" x14ac:dyDescent="0.35">
      <c r="A3445" t="s">
        <v>469</v>
      </c>
      <c r="B3445">
        <v>1159</v>
      </c>
      <c r="C3445" t="s">
        <v>7839</v>
      </c>
      <c r="D3445">
        <v>54203</v>
      </c>
      <c r="E3445" t="s">
        <v>7828</v>
      </c>
      <c r="F3445" t="s">
        <v>3812</v>
      </c>
      <c r="H3445">
        <v>2</v>
      </c>
      <c r="I3445">
        <v>2.2000000000000002</v>
      </c>
      <c r="K3445" t="s">
        <v>296</v>
      </c>
      <c r="L3445" t="s">
        <v>753</v>
      </c>
      <c r="M3445" t="s">
        <v>398</v>
      </c>
      <c r="N3445" t="s">
        <v>2437</v>
      </c>
      <c r="O3445">
        <v>2</v>
      </c>
      <c r="P3445" t="s">
        <v>306</v>
      </c>
      <c r="Q3445" s="164">
        <v>37045</v>
      </c>
      <c r="R3445" s="164">
        <v>37135</v>
      </c>
      <c r="T3445" t="s">
        <v>2971</v>
      </c>
      <c r="V3445" t="s">
        <v>7829</v>
      </c>
      <c r="W3445" t="s">
        <v>7830</v>
      </c>
      <c r="X3445" t="s">
        <v>7828</v>
      </c>
      <c r="Y3445" t="s">
        <v>7829</v>
      </c>
      <c r="Z3445" t="s">
        <v>7840</v>
      </c>
      <c r="AC3445" t="s">
        <v>341</v>
      </c>
      <c r="AD3445" s="176">
        <v>1.3</v>
      </c>
    </row>
    <row r="3446" spans="1:30" x14ac:dyDescent="0.35">
      <c r="A3446" t="s">
        <v>375</v>
      </c>
      <c r="B3446">
        <v>1057</v>
      </c>
      <c r="C3446" t="s">
        <v>7841</v>
      </c>
      <c r="D3446">
        <v>54203</v>
      </c>
      <c r="E3446" t="s">
        <v>7828</v>
      </c>
      <c r="F3446" t="s">
        <v>3812</v>
      </c>
      <c r="H3446">
        <v>2</v>
      </c>
      <c r="I3446">
        <v>2.2000000000000002</v>
      </c>
      <c r="K3446" t="s">
        <v>296</v>
      </c>
      <c r="L3446" t="s">
        <v>753</v>
      </c>
      <c r="M3446" t="s">
        <v>398</v>
      </c>
      <c r="N3446" t="s">
        <v>2437</v>
      </c>
      <c r="O3446">
        <v>2</v>
      </c>
      <c r="P3446" t="s">
        <v>1</v>
      </c>
      <c r="Q3446" s="164">
        <v>32882</v>
      </c>
      <c r="R3446" s="164">
        <v>33117</v>
      </c>
      <c r="T3446" t="s">
        <v>2971</v>
      </c>
      <c r="V3446" t="s">
        <v>7829</v>
      </c>
      <c r="W3446" t="s">
        <v>7830</v>
      </c>
      <c r="X3446" t="s">
        <v>7828</v>
      </c>
      <c r="Y3446" t="s">
        <v>7829</v>
      </c>
      <c r="Z3446" t="s">
        <v>7842</v>
      </c>
      <c r="AA3446" t="s">
        <v>295</v>
      </c>
      <c r="AC3446" t="s">
        <v>338</v>
      </c>
      <c r="AD3446" s="176">
        <v>1.3</v>
      </c>
    </row>
    <row r="3447" spans="1:30" x14ac:dyDescent="0.35">
      <c r="A3447" t="s">
        <v>414</v>
      </c>
      <c r="B3447">
        <v>1188</v>
      </c>
      <c r="C3447" t="s">
        <v>7843</v>
      </c>
      <c r="D3447">
        <v>54203</v>
      </c>
      <c r="E3447" t="s">
        <v>7828</v>
      </c>
      <c r="F3447" t="s">
        <v>3812</v>
      </c>
      <c r="H3447">
        <v>2</v>
      </c>
      <c r="I3447">
        <v>2.2000000000000002</v>
      </c>
      <c r="K3447" t="s">
        <v>404</v>
      </c>
      <c r="L3447" t="s">
        <v>753</v>
      </c>
      <c r="M3447" t="s">
        <v>398</v>
      </c>
      <c r="N3447" t="s">
        <v>2437</v>
      </c>
      <c r="O3447">
        <v>2</v>
      </c>
      <c r="P3447" t="s">
        <v>306</v>
      </c>
      <c r="Q3447" s="164">
        <v>36534</v>
      </c>
      <c r="R3447" s="164">
        <v>36770</v>
      </c>
      <c r="S3447" s="164">
        <v>40148</v>
      </c>
      <c r="T3447" t="s">
        <v>2971</v>
      </c>
      <c r="V3447" t="s">
        <v>7829</v>
      </c>
      <c r="W3447" t="s">
        <v>7830</v>
      </c>
      <c r="X3447" t="s">
        <v>7828</v>
      </c>
      <c r="Y3447" t="s">
        <v>7829</v>
      </c>
      <c r="Z3447" t="s">
        <v>7844</v>
      </c>
      <c r="AC3447" t="s">
        <v>341</v>
      </c>
      <c r="AD3447" s="176">
        <v>1.3</v>
      </c>
    </row>
    <row r="3448" spans="1:30" x14ac:dyDescent="0.35">
      <c r="A3448" t="s">
        <v>419</v>
      </c>
      <c r="B3448">
        <v>1021</v>
      </c>
      <c r="C3448" t="s">
        <v>7845</v>
      </c>
      <c r="D3448">
        <v>54203</v>
      </c>
      <c r="E3448" t="s">
        <v>7828</v>
      </c>
      <c r="F3448" t="s">
        <v>3812</v>
      </c>
      <c r="H3448">
        <v>2</v>
      </c>
      <c r="I3448">
        <v>2.2000000000000002</v>
      </c>
      <c r="K3448" t="s">
        <v>296</v>
      </c>
      <c r="L3448" t="s">
        <v>753</v>
      </c>
      <c r="M3448" t="s">
        <v>398</v>
      </c>
      <c r="N3448" t="s">
        <v>2437</v>
      </c>
      <c r="O3448">
        <v>2</v>
      </c>
      <c r="P3448" t="s">
        <v>306</v>
      </c>
      <c r="Q3448" t="s">
        <v>7846</v>
      </c>
      <c r="R3448" s="164">
        <v>39468</v>
      </c>
      <c r="T3448" t="s">
        <v>2971</v>
      </c>
      <c r="V3448" t="s">
        <v>7829</v>
      </c>
      <c r="W3448" t="s">
        <v>7830</v>
      </c>
      <c r="X3448" t="s">
        <v>7828</v>
      </c>
      <c r="Y3448" t="s">
        <v>7829</v>
      </c>
      <c r="Z3448" t="s">
        <v>7847</v>
      </c>
      <c r="AC3448" t="s">
        <v>341</v>
      </c>
      <c r="AD3448" s="176">
        <v>1.3</v>
      </c>
    </row>
    <row r="3449" spans="1:30" x14ac:dyDescent="0.35">
      <c r="A3449" t="s">
        <v>419</v>
      </c>
      <c r="B3449">
        <v>1110</v>
      </c>
      <c r="C3449" t="s">
        <v>7848</v>
      </c>
      <c r="D3449">
        <v>54203</v>
      </c>
      <c r="E3449" t="s">
        <v>7828</v>
      </c>
      <c r="F3449" t="s">
        <v>3812</v>
      </c>
      <c r="H3449">
        <v>2</v>
      </c>
      <c r="I3449">
        <v>2.2000000000000002</v>
      </c>
      <c r="K3449" t="s">
        <v>404</v>
      </c>
      <c r="L3449" t="s">
        <v>753</v>
      </c>
      <c r="M3449" t="s">
        <v>398</v>
      </c>
      <c r="N3449" t="s">
        <v>2437</v>
      </c>
      <c r="O3449">
        <v>2</v>
      </c>
      <c r="P3449" t="s">
        <v>306</v>
      </c>
      <c r="Q3449" s="164">
        <v>33978</v>
      </c>
      <c r="R3449" s="164">
        <v>34213</v>
      </c>
      <c r="S3449" s="164">
        <v>40148</v>
      </c>
      <c r="T3449" t="s">
        <v>2971</v>
      </c>
      <c r="V3449" t="s">
        <v>7829</v>
      </c>
      <c r="W3449" t="s">
        <v>7830</v>
      </c>
      <c r="X3449" t="s">
        <v>7828</v>
      </c>
      <c r="Y3449" t="s">
        <v>7829</v>
      </c>
      <c r="Z3449" t="s">
        <v>7849</v>
      </c>
      <c r="AC3449" t="s">
        <v>341</v>
      </c>
      <c r="AD3449" s="176">
        <v>1.3</v>
      </c>
    </row>
    <row r="3450" spans="1:30" x14ac:dyDescent="0.35">
      <c r="A3450" t="s">
        <v>566</v>
      </c>
      <c r="B3450">
        <v>1051</v>
      </c>
      <c r="C3450" t="s">
        <v>7828</v>
      </c>
      <c r="D3450">
        <v>54203</v>
      </c>
      <c r="E3450" t="s">
        <v>7828</v>
      </c>
      <c r="F3450" t="s">
        <v>3812</v>
      </c>
      <c r="H3450">
        <v>2</v>
      </c>
      <c r="I3450">
        <v>2.2000000000000002</v>
      </c>
      <c r="K3450" t="s">
        <v>296</v>
      </c>
      <c r="L3450" t="s">
        <v>753</v>
      </c>
      <c r="M3450" t="s">
        <v>398</v>
      </c>
      <c r="N3450" t="s">
        <v>2437</v>
      </c>
      <c r="O3450">
        <v>2</v>
      </c>
      <c r="P3450" t="s">
        <v>306</v>
      </c>
      <c r="Q3450" t="s">
        <v>786</v>
      </c>
      <c r="R3450" s="164">
        <v>34392</v>
      </c>
      <c r="T3450" t="s">
        <v>2971</v>
      </c>
      <c r="V3450" t="s">
        <v>7829</v>
      </c>
      <c r="W3450" t="s">
        <v>7830</v>
      </c>
      <c r="X3450" t="s">
        <v>7828</v>
      </c>
      <c r="Y3450" t="s">
        <v>7829</v>
      </c>
      <c r="Z3450" t="s">
        <v>7850</v>
      </c>
      <c r="AC3450" t="s">
        <v>341</v>
      </c>
      <c r="AD3450" s="176">
        <v>1.3</v>
      </c>
    </row>
    <row r="3451" spans="1:30" x14ac:dyDescent="0.35">
      <c r="A3451" t="s">
        <v>566</v>
      </c>
      <c r="B3451">
        <v>1312</v>
      </c>
      <c r="C3451" t="s">
        <v>7851</v>
      </c>
      <c r="D3451">
        <v>54203</v>
      </c>
      <c r="E3451" t="s">
        <v>7828</v>
      </c>
      <c r="F3451" t="s">
        <v>3812</v>
      </c>
      <c r="G3451" s="163">
        <v>2975</v>
      </c>
      <c r="H3451">
        <v>2</v>
      </c>
      <c r="I3451">
        <v>2.2000000000000002</v>
      </c>
      <c r="J3451" t="s">
        <v>1</v>
      </c>
      <c r="K3451" t="s">
        <v>296</v>
      </c>
      <c r="L3451" t="s">
        <v>753</v>
      </c>
      <c r="M3451" t="s">
        <v>398</v>
      </c>
      <c r="N3451" t="s">
        <v>2437</v>
      </c>
      <c r="O3451">
        <v>2</v>
      </c>
      <c r="P3451" t="s">
        <v>306</v>
      </c>
      <c r="Q3451" t="s">
        <v>2980</v>
      </c>
      <c r="R3451" s="164">
        <v>45536</v>
      </c>
      <c r="T3451" t="s">
        <v>2971</v>
      </c>
      <c r="V3451" t="s">
        <v>7829</v>
      </c>
      <c r="W3451" t="s">
        <v>7830</v>
      </c>
      <c r="X3451" t="s">
        <v>7828</v>
      </c>
      <c r="Y3451" t="s">
        <v>7829</v>
      </c>
      <c r="Z3451" t="s">
        <v>7852</v>
      </c>
      <c r="AA3451" t="s">
        <v>295</v>
      </c>
      <c r="AB3451" s="164">
        <v>45037</v>
      </c>
      <c r="AC3451" t="s">
        <v>341</v>
      </c>
      <c r="AD3451" s="176">
        <v>1.3</v>
      </c>
    </row>
    <row r="3452" spans="1:30" x14ac:dyDescent="0.35">
      <c r="A3452" t="s">
        <v>566</v>
      </c>
      <c r="B3452">
        <v>90001</v>
      </c>
      <c r="C3452" t="s">
        <v>7853</v>
      </c>
      <c r="D3452">
        <v>54203</v>
      </c>
      <c r="E3452" t="s">
        <v>7828</v>
      </c>
      <c r="F3452" t="s">
        <v>3812</v>
      </c>
      <c r="H3452">
        <v>2</v>
      </c>
      <c r="I3452">
        <v>2.2000000000000002</v>
      </c>
      <c r="K3452" t="s">
        <v>404</v>
      </c>
      <c r="L3452" t="s">
        <v>410</v>
      </c>
      <c r="M3452" t="s">
        <v>398</v>
      </c>
      <c r="N3452" t="s">
        <v>2437</v>
      </c>
      <c r="O3452">
        <v>2</v>
      </c>
      <c r="P3452" t="s">
        <v>306</v>
      </c>
      <c r="Q3452" s="164">
        <v>40917</v>
      </c>
      <c r="R3452" s="164">
        <v>41153</v>
      </c>
      <c r="S3452" s="164">
        <v>41153</v>
      </c>
      <c r="T3452" t="s">
        <v>2971</v>
      </c>
      <c r="V3452" t="s">
        <v>7829</v>
      </c>
      <c r="W3452" t="s">
        <v>7830</v>
      </c>
      <c r="X3452" t="s">
        <v>7828</v>
      </c>
      <c r="Y3452" t="s">
        <v>7829</v>
      </c>
      <c r="Z3452" t="s">
        <v>7854</v>
      </c>
      <c r="AC3452" t="s">
        <v>341</v>
      </c>
      <c r="AD3452" s="176">
        <v>1.3</v>
      </c>
    </row>
    <row r="3453" spans="1:30" x14ac:dyDescent="0.35">
      <c r="A3453" t="s">
        <v>419</v>
      </c>
      <c r="B3453">
        <v>1111</v>
      </c>
      <c r="C3453" t="s">
        <v>7855</v>
      </c>
      <c r="D3453">
        <v>54204</v>
      </c>
      <c r="E3453" t="s">
        <v>7855</v>
      </c>
      <c r="F3453" t="s">
        <v>3812</v>
      </c>
      <c r="H3453">
        <v>2</v>
      </c>
      <c r="I3453">
        <v>2.4</v>
      </c>
      <c r="K3453" t="s">
        <v>404</v>
      </c>
      <c r="L3453" t="s">
        <v>753</v>
      </c>
      <c r="M3453" t="s">
        <v>398</v>
      </c>
      <c r="N3453" t="s">
        <v>2437</v>
      </c>
      <c r="O3453">
        <v>2</v>
      </c>
      <c r="P3453" t="s">
        <v>306</v>
      </c>
      <c r="Q3453" s="164">
        <v>33978</v>
      </c>
      <c r="R3453" s="164">
        <v>34213</v>
      </c>
      <c r="S3453" s="164">
        <v>38231</v>
      </c>
      <c r="T3453" t="s">
        <v>7856</v>
      </c>
      <c r="V3453" t="s">
        <v>7857</v>
      </c>
      <c r="W3453" t="s">
        <v>7858</v>
      </c>
      <c r="X3453" t="s">
        <v>7855</v>
      </c>
      <c r="Y3453" t="s">
        <v>7857</v>
      </c>
      <c r="Z3453" t="s">
        <v>7859</v>
      </c>
      <c r="AC3453" t="s">
        <v>341</v>
      </c>
      <c r="AD3453" s="176">
        <v>1.3</v>
      </c>
    </row>
    <row r="3454" spans="1:30" x14ac:dyDescent="0.35">
      <c r="A3454" t="s">
        <v>566</v>
      </c>
      <c r="B3454">
        <v>1143</v>
      </c>
      <c r="C3454" t="s">
        <v>7860</v>
      </c>
      <c r="D3454">
        <v>54204</v>
      </c>
      <c r="E3454" t="s">
        <v>7855</v>
      </c>
      <c r="F3454" t="s">
        <v>3812</v>
      </c>
      <c r="H3454">
        <v>2</v>
      </c>
      <c r="I3454">
        <v>2.4</v>
      </c>
      <c r="K3454" t="s">
        <v>296</v>
      </c>
      <c r="L3454" t="s">
        <v>753</v>
      </c>
      <c r="M3454" t="s">
        <v>398</v>
      </c>
      <c r="N3454" t="s">
        <v>2437</v>
      </c>
      <c r="O3454">
        <v>2</v>
      </c>
      <c r="P3454" t="s">
        <v>306</v>
      </c>
      <c r="Q3454" s="164">
        <v>33970</v>
      </c>
      <c r="R3454" s="164">
        <v>33970</v>
      </c>
      <c r="T3454" t="s">
        <v>7856</v>
      </c>
      <c r="V3454" t="s">
        <v>7857</v>
      </c>
      <c r="W3454" t="s">
        <v>7858</v>
      </c>
      <c r="X3454" t="s">
        <v>7855</v>
      </c>
      <c r="Y3454" t="s">
        <v>7857</v>
      </c>
      <c r="Z3454" t="s">
        <v>7861</v>
      </c>
      <c r="AC3454" t="s">
        <v>341</v>
      </c>
      <c r="AD3454" s="176">
        <v>1.3</v>
      </c>
    </row>
    <row r="3455" spans="1:30" x14ac:dyDescent="0.35">
      <c r="A3455" t="s">
        <v>419</v>
      </c>
      <c r="B3455">
        <v>1112</v>
      </c>
      <c r="C3455" t="s">
        <v>7862</v>
      </c>
      <c r="D3455">
        <v>54205</v>
      </c>
      <c r="E3455" t="s">
        <v>7863</v>
      </c>
      <c r="F3455" t="s">
        <v>3812</v>
      </c>
      <c r="H3455">
        <v>2</v>
      </c>
      <c r="I3455">
        <v>2.4</v>
      </c>
      <c r="K3455" t="s">
        <v>296</v>
      </c>
      <c r="L3455" t="s">
        <v>753</v>
      </c>
      <c r="M3455" t="s">
        <v>398</v>
      </c>
      <c r="N3455" t="s">
        <v>2437</v>
      </c>
      <c r="O3455">
        <v>2</v>
      </c>
      <c r="P3455" t="s">
        <v>306</v>
      </c>
      <c r="Q3455" s="164">
        <v>33978</v>
      </c>
      <c r="R3455" s="164">
        <v>34213</v>
      </c>
      <c r="T3455" t="s">
        <v>7864</v>
      </c>
      <c r="V3455" t="s">
        <v>7865</v>
      </c>
      <c r="W3455" t="s">
        <v>7866</v>
      </c>
      <c r="X3455" t="s">
        <v>7863</v>
      </c>
      <c r="Y3455" t="s">
        <v>7865</v>
      </c>
      <c r="Z3455" t="s">
        <v>7867</v>
      </c>
      <c r="AC3455" t="s">
        <v>341</v>
      </c>
      <c r="AD3455" s="176">
        <v>1.3</v>
      </c>
    </row>
    <row r="3456" spans="1:30" x14ac:dyDescent="0.35">
      <c r="A3456" t="s">
        <v>317</v>
      </c>
      <c r="B3456">
        <v>1175</v>
      </c>
      <c r="C3456" t="s">
        <v>2990</v>
      </c>
      <c r="D3456">
        <v>54300</v>
      </c>
      <c r="E3456" t="s">
        <v>7868</v>
      </c>
      <c r="F3456" t="s">
        <v>3812</v>
      </c>
      <c r="H3456">
        <v>2.8</v>
      </c>
      <c r="I3456">
        <v>2.2999999999999998</v>
      </c>
      <c r="K3456" t="s">
        <v>404</v>
      </c>
      <c r="L3456" t="s">
        <v>753</v>
      </c>
      <c r="M3456" t="s">
        <v>398</v>
      </c>
      <c r="N3456" t="s">
        <v>2991</v>
      </c>
      <c r="O3456">
        <v>2</v>
      </c>
      <c r="P3456" t="s">
        <v>306</v>
      </c>
      <c r="Q3456" s="164">
        <v>38361</v>
      </c>
      <c r="R3456" s="164">
        <v>38596</v>
      </c>
      <c r="S3456" s="164">
        <v>43374</v>
      </c>
      <c r="T3456" t="s">
        <v>2992</v>
      </c>
      <c r="V3456" t="s">
        <v>7869</v>
      </c>
      <c r="W3456" t="s">
        <v>7870</v>
      </c>
      <c r="X3456" t="s">
        <v>7868</v>
      </c>
      <c r="Y3456" t="s">
        <v>7869</v>
      </c>
      <c r="Z3456" t="s">
        <v>7871</v>
      </c>
      <c r="AC3456" t="s">
        <v>341</v>
      </c>
      <c r="AD3456" s="176">
        <v>1.4</v>
      </c>
    </row>
    <row r="3457" spans="1:31" x14ac:dyDescent="0.35">
      <c r="A3457" t="s">
        <v>324</v>
      </c>
      <c r="B3457">
        <v>1028</v>
      </c>
      <c r="C3457" t="s">
        <v>7872</v>
      </c>
      <c r="D3457">
        <v>54300</v>
      </c>
      <c r="E3457" t="s">
        <v>7868</v>
      </c>
      <c r="F3457" t="s">
        <v>3812</v>
      </c>
      <c r="H3457">
        <v>2.8</v>
      </c>
      <c r="I3457">
        <v>2.2999999999999998</v>
      </c>
      <c r="K3457" t="s">
        <v>296</v>
      </c>
      <c r="L3457" t="s">
        <v>753</v>
      </c>
      <c r="M3457" t="s">
        <v>398</v>
      </c>
      <c r="N3457" t="s">
        <v>2991</v>
      </c>
      <c r="O3457">
        <v>2</v>
      </c>
      <c r="P3457" t="s">
        <v>306</v>
      </c>
      <c r="Q3457" t="s">
        <v>786</v>
      </c>
      <c r="R3457" s="164">
        <v>34392</v>
      </c>
      <c r="T3457" t="s">
        <v>2992</v>
      </c>
      <c r="V3457" t="s">
        <v>7869</v>
      </c>
      <c r="W3457" t="s">
        <v>7870</v>
      </c>
      <c r="X3457" t="s">
        <v>7868</v>
      </c>
      <c r="Y3457" t="s">
        <v>7869</v>
      </c>
      <c r="Z3457" t="s">
        <v>7873</v>
      </c>
      <c r="AC3457" t="s">
        <v>341</v>
      </c>
      <c r="AD3457" s="176">
        <v>1.4</v>
      </c>
    </row>
    <row r="3458" spans="1:31" x14ac:dyDescent="0.35">
      <c r="A3458" t="s">
        <v>584</v>
      </c>
      <c r="B3458">
        <v>1241</v>
      </c>
      <c r="C3458" t="s">
        <v>7874</v>
      </c>
      <c r="D3458">
        <v>54300</v>
      </c>
      <c r="E3458" t="s">
        <v>7868</v>
      </c>
      <c r="F3458" t="s">
        <v>3812</v>
      </c>
      <c r="H3458">
        <v>2.8</v>
      </c>
      <c r="I3458">
        <v>2.2999999999999998</v>
      </c>
      <c r="K3458" t="s">
        <v>296</v>
      </c>
      <c r="L3458" t="s">
        <v>7875</v>
      </c>
      <c r="M3458" t="s">
        <v>398</v>
      </c>
      <c r="N3458" t="s">
        <v>2991</v>
      </c>
      <c r="O3458">
        <v>2</v>
      </c>
      <c r="P3458" t="s">
        <v>306</v>
      </c>
      <c r="Q3458" t="s">
        <v>7876</v>
      </c>
      <c r="R3458" s="164">
        <v>36404</v>
      </c>
      <c r="T3458" t="s">
        <v>2992</v>
      </c>
      <c r="V3458" t="s">
        <v>7869</v>
      </c>
      <c r="W3458" t="s">
        <v>7870</v>
      </c>
      <c r="X3458" t="s">
        <v>7868</v>
      </c>
      <c r="Y3458" t="s">
        <v>7869</v>
      </c>
      <c r="Z3458" t="s">
        <v>7877</v>
      </c>
      <c r="AA3458" t="s">
        <v>295</v>
      </c>
      <c r="AC3458" t="s">
        <v>341</v>
      </c>
      <c r="AD3458" s="176">
        <v>1.4</v>
      </c>
    </row>
    <row r="3459" spans="1:31" x14ac:dyDescent="0.35">
      <c r="A3459" t="s">
        <v>447</v>
      </c>
      <c r="B3459">
        <v>1228</v>
      </c>
      <c r="C3459" t="s">
        <v>7874</v>
      </c>
      <c r="D3459">
        <v>54300</v>
      </c>
      <c r="E3459" t="s">
        <v>7868</v>
      </c>
      <c r="F3459" t="s">
        <v>3812</v>
      </c>
      <c r="H3459">
        <v>2.8</v>
      </c>
      <c r="I3459">
        <v>2.2999999999999998</v>
      </c>
      <c r="K3459" t="s">
        <v>296</v>
      </c>
      <c r="L3459" t="s">
        <v>753</v>
      </c>
      <c r="M3459" t="s">
        <v>398</v>
      </c>
      <c r="N3459" t="s">
        <v>2991</v>
      </c>
      <c r="O3459">
        <v>2</v>
      </c>
      <c r="P3459" t="s">
        <v>306</v>
      </c>
      <c r="Q3459" t="s">
        <v>3521</v>
      </c>
      <c r="R3459" s="164">
        <v>39692</v>
      </c>
      <c r="T3459" t="s">
        <v>2992</v>
      </c>
      <c r="V3459" t="s">
        <v>7869</v>
      </c>
      <c r="W3459" t="s">
        <v>7870</v>
      </c>
      <c r="X3459" t="s">
        <v>7868</v>
      </c>
      <c r="Y3459" t="s">
        <v>7869</v>
      </c>
      <c r="Z3459" t="s">
        <v>7878</v>
      </c>
      <c r="AC3459" t="s">
        <v>341</v>
      </c>
      <c r="AD3459" s="176">
        <v>1.4</v>
      </c>
    </row>
    <row r="3460" spans="1:31" x14ac:dyDescent="0.35">
      <c r="A3460" t="s">
        <v>438</v>
      </c>
      <c r="B3460">
        <v>1145</v>
      </c>
      <c r="C3460" t="s">
        <v>7872</v>
      </c>
      <c r="D3460">
        <v>54300</v>
      </c>
      <c r="E3460" t="s">
        <v>7868</v>
      </c>
      <c r="F3460" t="s">
        <v>3812</v>
      </c>
      <c r="H3460">
        <v>2.8</v>
      </c>
      <c r="I3460">
        <v>2.2999999999999998</v>
      </c>
      <c r="K3460" t="s">
        <v>296</v>
      </c>
      <c r="L3460" t="s">
        <v>753</v>
      </c>
      <c r="M3460" t="s">
        <v>398</v>
      </c>
      <c r="N3460" t="s">
        <v>2991</v>
      </c>
      <c r="O3460">
        <v>2</v>
      </c>
      <c r="P3460" t="s">
        <v>306</v>
      </c>
      <c r="Q3460" s="164">
        <v>35439</v>
      </c>
      <c r="R3460" s="164">
        <v>35674</v>
      </c>
      <c r="T3460" t="s">
        <v>2992</v>
      </c>
      <c r="V3460" t="s">
        <v>7869</v>
      </c>
      <c r="W3460" t="s">
        <v>7870</v>
      </c>
      <c r="X3460" t="s">
        <v>7868</v>
      </c>
      <c r="Y3460" t="s">
        <v>7869</v>
      </c>
      <c r="Z3460" t="s">
        <v>7879</v>
      </c>
      <c r="AC3460" t="s">
        <v>341</v>
      </c>
      <c r="AD3460" s="176">
        <v>1.4</v>
      </c>
    </row>
    <row r="3461" spans="1:31" x14ac:dyDescent="0.35">
      <c r="A3461" t="s">
        <v>469</v>
      </c>
      <c r="B3461">
        <v>1169</v>
      </c>
      <c r="C3461" t="s">
        <v>7880</v>
      </c>
      <c r="D3461">
        <v>54305</v>
      </c>
      <c r="E3461" t="s">
        <v>7880</v>
      </c>
      <c r="F3461" t="s">
        <v>3812</v>
      </c>
      <c r="H3461" s="174">
        <f t="shared" ref="H3461:H3463" si="105">AD3461</f>
        <v>1.2</v>
      </c>
      <c r="I3461">
        <v>2.1</v>
      </c>
      <c r="K3461" t="s">
        <v>404</v>
      </c>
      <c r="L3461" t="s">
        <v>753</v>
      </c>
      <c r="M3461" t="s">
        <v>398</v>
      </c>
      <c r="N3461" t="s">
        <v>1161</v>
      </c>
      <c r="O3461">
        <v>2</v>
      </c>
      <c r="P3461" t="s">
        <v>306</v>
      </c>
      <c r="Q3461" s="164">
        <v>37995</v>
      </c>
      <c r="R3461" s="164">
        <v>38231</v>
      </c>
      <c r="S3461" s="164">
        <v>41153</v>
      </c>
      <c r="T3461" t="s">
        <v>7881</v>
      </c>
      <c r="V3461" t="s">
        <v>7882</v>
      </c>
      <c r="W3461" t="s">
        <v>7883</v>
      </c>
      <c r="X3461" t="s">
        <v>7880</v>
      </c>
      <c r="Y3461" t="s">
        <v>7882</v>
      </c>
      <c r="Z3461" t="s">
        <v>7884</v>
      </c>
      <c r="AC3461" t="s">
        <v>341</v>
      </c>
      <c r="AD3461" s="176">
        <v>1.2</v>
      </c>
      <c r="AE3461" s="177" t="s">
        <v>16954</v>
      </c>
    </row>
    <row r="3462" spans="1:31" x14ac:dyDescent="0.35">
      <c r="A3462" t="s">
        <v>419</v>
      </c>
      <c r="B3462">
        <v>1147</v>
      </c>
      <c r="C3462" t="s">
        <v>7885</v>
      </c>
      <c r="D3462">
        <v>54307</v>
      </c>
      <c r="E3462" t="s">
        <v>7885</v>
      </c>
      <c r="F3462" t="s">
        <v>3812</v>
      </c>
      <c r="H3462" s="174">
        <f t="shared" si="105"/>
        <v>1.2</v>
      </c>
      <c r="I3462">
        <v>2</v>
      </c>
      <c r="K3462" t="s">
        <v>404</v>
      </c>
      <c r="L3462" t="s">
        <v>4319</v>
      </c>
      <c r="M3462" t="s">
        <v>398</v>
      </c>
      <c r="N3462" t="s">
        <v>1161</v>
      </c>
      <c r="O3462">
        <v>2</v>
      </c>
      <c r="P3462" t="s">
        <v>306</v>
      </c>
      <c r="Q3462" s="164">
        <v>36169</v>
      </c>
      <c r="R3462" s="164">
        <v>36404</v>
      </c>
      <c r="S3462" s="164">
        <v>40787</v>
      </c>
      <c r="T3462" t="s">
        <v>3017</v>
      </c>
      <c r="V3462" t="s">
        <v>7886</v>
      </c>
      <c r="W3462" t="s">
        <v>7887</v>
      </c>
      <c r="X3462" t="s">
        <v>7885</v>
      </c>
      <c r="Y3462" t="s">
        <v>7886</v>
      </c>
      <c r="Z3462" t="s">
        <v>7888</v>
      </c>
      <c r="AC3462" t="s">
        <v>341</v>
      </c>
      <c r="AD3462" s="176">
        <v>1.2</v>
      </c>
      <c r="AE3462" s="177" t="s">
        <v>16954</v>
      </c>
    </row>
    <row r="3463" spans="1:31" x14ac:dyDescent="0.35">
      <c r="A3463" t="s">
        <v>566</v>
      </c>
      <c r="B3463">
        <v>90002</v>
      </c>
      <c r="C3463" t="s">
        <v>7889</v>
      </c>
      <c r="D3463">
        <v>54400</v>
      </c>
      <c r="E3463" t="s">
        <v>7889</v>
      </c>
      <c r="F3463" t="s">
        <v>3812</v>
      </c>
      <c r="H3463" s="174">
        <f t="shared" si="105"/>
        <v>1.4</v>
      </c>
      <c r="I3463">
        <v>2.5</v>
      </c>
      <c r="K3463" t="s">
        <v>404</v>
      </c>
      <c r="L3463" t="s">
        <v>410</v>
      </c>
      <c r="M3463" t="s">
        <v>398</v>
      </c>
      <c r="N3463" t="s">
        <v>2437</v>
      </c>
      <c r="O3463">
        <v>0</v>
      </c>
      <c r="P3463" t="s">
        <v>306</v>
      </c>
      <c r="Q3463" s="164">
        <v>35073</v>
      </c>
      <c r="R3463" s="164">
        <v>35309</v>
      </c>
      <c r="S3463" s="164">
        <v>35309</v>
      </c>
      <c r="T3463" t="s">
        <v>7890</v>
      </c>
      <c r="V3463" t="s">
        <v>7891</v>
      </c>
      <c r="W3463" t="s">
        <v>7892</v>
      </c>
      <c r="X3463" t="s">
        <v>7889</v>
      </c>
      <c r="Y3463" t="s">
        <v>7891</v>
      </c>
      <c r="Z3463" t="s">
        <v>7893</v>
      </c>
      <c r="AC3463" t="s">
        <v>341</v>
      </c>
      <c r="AD3463" s="176">
        <v>1.4</v>
      </c>
      <c r="AE3463" s="177" t="s">
        <v>16954</v>
      </c>
    </row>
    <row r="3464" spans="1:31" x14ac:dyDescent="0.35">
      <c r="A3464" t="s">
        <v>566</v>
      </c>
      <c r="B3464">
        <v>1035</v>
      </c>
      <c r="C3464" t="s">
        <v>7894</v>
      </c>
      <c r="D3464">
        <v>54403</v>
      </c>
      <c r="E3464" t="s">
        <v>7895</v>
      </c>
      <c r="F3464" t="s">
        <v>3812</v>
      </c>
      <c r="H3464">
        <v>2.8</v>
      </c>
      <c r="I3464">
        <v>2.5</v>
      </c>
      <c r="K3464" t="s">
        <v>296</v>
      </c>
      <c r="L3464" t="s">
        <v>4817</v>
      </c>
      <c r="M3464" t="s">
        <v>398</v>
      </c>
      <c r="N3464" t="s">
        <v>2437</v>
      </c>
      <c r="O3464">
        <v>2</v>
      </c>
      <c r="P3464" t="s">
        <v>306</v>
      </c>
      <c r="Q3464" t="s">
        <v>7896</v>
      </c>
      <c r="R3464" s="164">
        <v>36672</v>
      </c>
      <c r="T3464" t="s">
        <v>3026</v>
      </c>
      <c r="V3464" t="s">
        <v>7897</v>
      </c>
      <c r="W3464" t="s">
        <v>7898</v>
      </c>
      <c r="X3464" t="s">
        <v>7895</v>
      </c>
      <c r="Y3464" t="s">
        <v>7897</v>
      </c>
      <c r="Z3464" t="s">
        <v>7899</v>
      </c>
      <c r="AA3464" t="s">
        <v>1</v>
      </c>
      <c r="AC3464" t="s">
        <v>341</v>
      </c>
      <c r="AD3464" s="176">
        <v>1.4</v>
      </c>
    </row>
    <row r="3465" spans="1:31" x14ac:dyDescent="0.35">
      <c r="A3465" t="s">
        <v>305</v>
      </c>
      <c r="B3465">
        <v>1045</v>
      </c>
      <c r="C3465" t="s">
        <v>7900</v>
      </c>
      <c r="D3465">
        <v>54407</v>
      </c>
      <c r="E3465" t="s">
        <v>7900</v>
      </c>
      <c r="F3465" t="s">
        <v>3812</v>
      </c>
      <c r="H3465">
        <v>2.8</v>
      </c>
      <c r="I3465">
        <v>2.2999999999999998</v>
      </c>
      <c r="K3465" t="s">
        <v>404</v>
      </c>
      <c r="L3465" t="s">
        <v>753</v>
      </c>
      <c r="M3465" t="s">
        <v>398</v>
      </c>
      <c r="N3465" t="s">
        <v>3031</v>
      </c>
      <c r="O3465">
        <v>2</v>
      </c>
      <c r="P3465" t="s">
        <v>306</v>
      </c>
      <c r="Q3465" s="164">
        <v>41978</v>
      </c>
      <c r="R3465" s="164">
        <v>41771</v>
      </c>
      <c r="S3465" s="164">
        <v>41883</v>
      </c>
      <c r="T3465" t="s">
        <v>7901</v>
      </c>
      <c r="V3465" t="s">
        <v>7902</v>
      </c>
      <c r="W3465" t="s">
        <v>7903</v>
      </c>
      <c r="X3465" t="s">
        <v>7900</v>
      </c>
      <c r="Y3465" t="s">
        <v>7902</v>
      </c>
      <c r="Z3465" t="s">
        <v>7904</v>
      </c>
      <c r="AC3465" t="s">
        <v>341</v>
      </c>
      <c r="AD3465" s="176">
        <v>1.3</v>
      </c>
    </row>
    <row r="3466" spans="1:31" x14ac:dyDescent="0.35">
      <c r="A3466" t="s">
        <v>419</v>
      </c>
      <c r="B3466">
        <v>1025</v>
      </c>
      <c r="C3466" t="s">
        <v>7900</v>
      </c>
      <c r="D3466">
        <v>54407</v>
      </c>
      <c r="E3466" t="s">
        <v>7900</v>
      </c>
      <c r="F3466" t="s">
        <v>3812</v>
      </c>
      <c r="H3466">
        <v>2.8</v>
      </c>
      <c r="I3466">
        <v>2.2999999999999998</v>
      </c>
      <c r="K3466" t="s">
        <v>404</v>
      </c>
      <c r="L3466" t="s">
        <v>410</v>
      </c>
      <c r="M3466" t="s">
        <v>398</v>
      </c>
      <c r="N3466" t="s">
        <v>3031</v>
      </c>
      <c r="O3466">
        <v>2</v>
      </c>
      <c r="P3466" t="s">
        <v>306</v>
      </c>
      <c r="Q3466" s="164">
        <v>35804</v>
      </c>
      <c r="R3466" s="164">
        <v>36039</v>
      </c>
      <c r="S3466" s="164">
        <v>36039</v>
      </c>
      <c r="T3466" t="s">
        <v>7901</v>
      </c>
      <c r="V3466" t="s">
        <v>7902</v>
      </c>
      <c r="W3466" t="s">
        <v>7903</v>
      </c>
      <c r="X3466" t="s">
        <v>7900</v>
      </c>
      <c r="Y3466" t="s">
        <v>7902</v>
      </c>
      <c r="Z3466" t="s">
        <v>7905</v>
      </c>
      <c r="AC3466" t="s">
        <v>341</v>
      </c>
      <c r="AD3466" s="176">
        <v>1.3</v>
      </c>
    </row>
    <row r="3467" spans="1:31" x14ac:dyDescent="0.35">
      <c r="A3467" t="s">
        <v>566</v>
      </c>
      <c r="B3467">
        <v>1022</v>
      </c>
      <c r="C3467" t="s">
        <v>7900</v>
      </c>
      <c r="D3467">
        <v>54407</v>
      </c>
      <c r="E3467" t="s">
        <v>7900</v>
      </c>
      <c r="F3467" t="s">
        <v>3812</v>
      </c>
      <c r="H3467">
        <v>2.8</v>
      </c>
      <c r="I3467">
        <v>2.2999999999999998</v>
      </c>
      <c r="K3467" t="s">
        <v>404</v>
      </c>
      <c r="L3467" t="s">
        <v>410</v>
      </c>
      <c r="M3467" t="s">
        <v>398</v>
      </c>
      <c r="N3467" t="s">
        <v>3031</v>
      </c>
      <c r="O3467">
        <v>2</v>
      </c>
      <c r="P3467" t="s">
        <v>306</v>
      </c>
      <c r="Q3467" s="164">
        <v>31421</v>
      </c>
      <c r="R3467" s="164">
        <v>31656</v>
      </c>
      <c r="S3467" s="164">
        <v>31656</v>
      </c>
      <c r="T3467" t="s">
        <v>7901</v>
      </c>
      <c r="V3467" t="s">
        <v>7902</v>
      </c>
      <c r="W3467" t="s">
        <v>7903</v>
      </c>
      <c r="X3467" t="s">
        <v>7900</v>
      </c>
      <c r="Y3467" t="s">
        <v>7902</v>
      </c>
      <c r="Z3467" t="s">
        <v>7906</v>
      </c>
      <c r="AC3467" t="s">
        <v>341</v>
      </c>
      <c r="AD3467" s="176">
        <v>1.3</v>
      </c>
    </row>
    <row r="3468" spans="1:31" x14ac:dyDescent="0.35">
      <c r="A3468" t="s">
        <v>566</v>
      </c>
      <c r="B3468">
        <v>1061</v>
      </c>
      <c r="C3468" t="s">
        <v>7907</v>
      </c>
      <c r="D3468">
        <v>54407</v>
      </c>
      <c r="E3468" t="s">
        <v>7900</v>
      </c>
      <c r="F3468" t="s">
        <v>3812</v>
      </c>
      <c r="H3468">
        <v>2.8</v>
      </c>
      <c r="I3468">
        <v>2.2999999999999998</v>
      </c>
      <c r="K3468" t="s">
        <v>0</v>
      </c>
      <c r="L3468" t="s">
        <v>753</v>
      </c>
      <c r="M3468" t="s">
        <v>398</v>
      </c>
      <c r="N3468" t="s">
        <v>3031</v>
      </c>
      <c r="O3468">
        <v>2</v>
      </c>
      <c r="P3468" t="s">
        <v>306</v>
      </c>
      <c r="Q3468" t="s">
        <v>7908</v>
      </c>
      <c r="R3468" s="164">
        <v>29920</v>
      </c>
      <c r="T3468" t="s">
        <v>7901</v>
      </c>
      <c r="V3468" t="s">
        <v>7902</v>
      </c>
      <c r="W3468" t="s">
        <v>7903</v>
      </c>
      <c r="X3468" t="s">
        <v>7900</v>
      </c>
      <c r="Y3468" t="s">
        <v>7902</v>
      </c>
      <c r="Z3468" t="s">
        <v>7909</v>
      </c>
      <c r="AA3468" t="s">
        <v>295</v>
      </c>
      <c r="AC3468" t="s">
        <v>341</v>
      </c>
      <c r="AD3468" s="176">
        <v>1.3</v>
      </c>
    </row>
    <row r="3469" spans="1:31" x14ac:dyDescent="0.35">
      <c r="A3469" t="s">
        <v>566</v>
      </c>
      <c r="B3469">
        <v>1062</v>
      </c>
      <c r="C3469" t="s">
        <v>7910</v>
      </c>
      <c r="D3469">
        <v>54407</v>
      </c>
      <c r="E3469" t="s">
        <v>7900</v>
      </c>
      <c r="F3469" t="s">
        <v>3812</v>
      </c>
      <c r="H3469">
        <v>2.8</v>
      </c>
      <c r="I3469">
        <v>2.2999999999999998</v>
      </c>
      <c r="K3469" t="s">
        <v>404</v>
      </c>
      <c r="L3469" t="s">
        <v>753</v>
      </c>
      <c r="M3469" t="s">
        <v>398</v>
      </c>
      <c r="N3469" t="s">
        <v>3031</v>
      </c>
      <c r="O3469">
        <v>2</v>
      </c>
      <c r="P3469" t="s">
        <v>306</v>
      </c>
      <c r="Q3469" t="s">
        <v>7908</v>
      </c>
      <c r="R3469" s="164">
        <v>29920</v>
      </c>
      <c r="S3469" s="164">
        <v>35582</v>
      </c>
      <c r="T3469" t="s">
        <v>7901</v>
      </c>
      <c r="V3469" t="s">
        <v>7902</v>
      </c>
      <c r="W3469" t="s">
        <v>7903</v>
      </c>
      <c r="X3469" t="s">
        <v>7900</v>
      </c>
      <c r="Y3469" t="s">
        <v>7902</v>
      </c>
      <c r="Z3469" t="s">
        <v>7911</v>
      </c>
      <c r="AC3469" t="s">
        <v>341</v>
      </c>
      <c r="AD3469" s="176">
        <v>1.3</v>
      </c>
    </row>
    <row r="3470" spans="1:31" x14ac:dyDescent="0.35">
      <c r="A3470" t="s">
        <v>566</v>
      </c>
      <c r="B3470">
        <v>1082</v>
      </c>
      <c r="C3470" t="s">
        <v>7912</v>
      </c>
      <c r="D3470">
        <v>54407</v>
      </c>
      <c r="E3470" t="s">
        <v>7900</v>
      </c>
      <c r="F3470" t="s">
        <v>3812</v>
      </c>
      <c r="H3470">
        <v>2.8</v>
      </c>
      <c r="I3470">
        <v>2.2999999999999998</v>
      </c>
      <c r="K3470" t="s">
        <v>404</v>
      </c>
      <c r="L3470" t="s">
        <v>753</v>
      </c>
      <c r="M3470" t="s">
        <v>398</v>
      </c>
      <c r="N3470" t="s">
        <v>3031</v>
      </c>
      <c r="O3470">
        <v>2</v>
      </c>
      <c r="P3470" t="s">
        <v>306</v>
      </c>
      <c r="Q3470" s="164">
        <v>30500</v>
      </c>
      <c r="R3470" s="164">
        <v>30382</v>
      </c>
      <c r="S3470" s="164">
        <v>38231</v>
      </c>
      <c r="T3470" t="s">
        <v>7901</v>
      </c>
      <c r="V3470" t="s">
        <v>7902</v>
      </c>
      <c r="W3470" t="s">
        <v>7903</v>
      </c>
      <c r="X3470" t="s">
        <v>7900</v>
      </c>
      <c r="Y3470" t="s">
        <v>7902</v>
      </c>
      <c r="Z3470" t="s">
        <v>7913</v>
      </c>
      <c r="AC3470" t="s">
        <v>341</v>
      </c>
      <c r="AD3470" s="176">
        <v>1.3</v>
      </c>
    </row>
    <row r="3471" spans="1:31" x14ac:dyDescent="0.35">
      <c r="A3471" t="s">
        <v>305</v>
      </c>
      <c r="B3471">
        <v>1033</v>
      </c>
      <c r="C3471" t="s">
        <v>7914</v>
      </c>
      <c r="D3471">
        <v>54409</v>
      </c>
      <c r="E3471" t="s">
        <v>7914</v>
      </c>
      <c r="F3471" t="s">
        <v>3812</v>
      </c>
      <c r="H3471" s="174">
        <f t="shared" ref="H3471:H3473" si="106">AD3471</f>
        <v>1.3</v>
      </c>
      <c r="I3471">
        <v>2.2999999999999998</v>
      </c>
      <c r="K3471" t="s">
        <v>404</v>
      </c>
      <c r="L3471" t="s">
        <v>753</v>
      </c>
      <c r="M3471" t="s">
        <v>398</v>
      </c>
      <c r="N3471" t="s">
        <v>1161</v>
      </c>
      <c r="O3471">
        <v>2</v>
      </c>
      <c r="P3471" t="s">
        <v>306</v>
      </c>
      <c r="Q3471" t="s">
        <v>1154</v>
      </c>
      <c r="R3471" s="164">
        <v>39189</v>
      </c>
      <c r="S3471" s="164">
        <v>39189</v>
      </c>
      <c r="T3471" t="s">
        <v>7915</v>
      </c>
      <c r="V3471" t="s">
        <v>7916</v>
      </c>
      <c r="W3471" t="s">
        <v>7917</v>
      </c>
      <c r="X3471" t="s">
        <v>7914</v>
      </c>
      <c r="Y3471" t="s">
        <v>7916</v>
      </c>
      <c r="Z3471" t="s">
        <v>7918</v>
      </c>
      <c r="AC3471" t="s">
        <v>341</v>
      </c>
      <c r="AD3471" s="176">
        <v>1.3</v>
      </c>
      <c r="AE3471" s="177" t="s">
        <v>16954</v>
      </c>
    </row>
    <row r="3472" spans="1:31" x14ac:dyDescent="0.35">
      <c r="A3472" t="s">
        <v>414</v>
      </c>
      <c r="B3472">
        <v>1183</v>
      </c>
      <c r="C3472" t="s">
        <v>7914</v>
      </c>
      <c r="D3472">
        <v>54409</v>
      </c>
      <c r="E3472" t="s">
        <v>7914</v>
      </c>
      <c r="F3472" t="s">
        <v>3812</v>
      </c>
      <c r="H3472" s="174">
        <f t="shared" si="106"/>
        <v>1.3</v>
      </c>
      <c r="I3472">
        <v>2.2999999999999998</v>
      </c>
      <c r="K3472" t="s">
        <v>404</v>
      </c>
      <c r="L3472" t="s">
        <v>753</v>
      </c>
      <c r="M3472" t="s">
        <v>398</v>
      </c>
      <c r="N3472" t="s">
        <v>1161</v>
      </c>
      <c r="O3472">
        <v>2</v>
      </c>
      <c r="P3472" t="s">
        <v>306</v>
      </c>
      <c r="Q3472" s="164">
        <v>35803</v>
      </c>
      <c r="R3472" s="164">
        <v>36008</v>
      </c>
      <c r="S3472" s="164">
        <v>40787</v>
      </c>
      <c r="T3472" t="s">
        <v>7915</v>
      </c>
      <c r="V3472" t="s">
        <v>7916</v>
      </c>
      <c r="W3472" t="s">
        <v>7917</v>
      </c>
      <c r="X3472" t="s">
        <v>7914</v>
      </c>
      <c r="Y3472" t="s">
        <v>7916</v>
      </c>
      <c r="Z3472" t="s">
        <v>7919</v>
      </c>
      <c r="AC3472" t="s">
        <v>341</v>
      </c>
      <c r="AD3472" s="176">
        <v>1.3</v>
      </c>
      <c r="AE3472" s="177" t="s">
        <v>16954</v>
      </c>
    </row>
    <row r="3473" spans="1:31" x14ac:dyDescent="0.35">
      <c r="A3473" t="s">
        <v>566</v>
      </c>
      <c r="B3473">
        <v>1046</v>
      </c>
      <c r="C3473" t="s">
        <v>7920</v>
      </c>
      <c r="D3473">
        <v>54409</v>
      </c>
      <c r="E3473" t="s">
        <v>7914</v>
      </c>
      <c r="F3473" t="s">
        <v>3812</v>
      </c>
      <c r="H3473" s="174">
        <f t="shared" si="106"/>
        <v>1.3</v>
      </c>
      <c r="I3473">
        <v>2.2999999999999998</v>
      </c>
      <c r="K3473" t="s">
        <v>404</v>
      </c>
      <c r="L3473" t="s">
        <v>410</v>
      </c>
      <c r="M3473" t="s">
        <v>398</v>
      </c>
      <c r="N3473" t="s">
        <v>1161</v>
      </c>
      <c r="O3473">
        <v>2</v>
      </c>
      <c r="P3473" t="s">
        <v>306</v>
      </c>
      <c r="Q3473" s="164">
        <v>32513</v>
      </c>
      <c r="R3473" s="164">
        <v>32629</v>
      </c>
      <c r="S3473" s="164">
        <v>32629</v>
      </c>
      <c r="T3473" t="s">
        <v>7915</v>
      </c>
      <c r="V3473" t="s">
        <v>7916</v>
      </c>
      <c r="W3473" t="s">
        <v>7917</v>
      </c>
      <c r="X3473" t="s">
        <v>7914</v>
      </c>
      <c r="Y3473" t="s">
        <v>7916</v>
      </c>
      <c r="Z3473" t="s">
        <v>7921</v>
      </c>
      <c r="AC3473" t="s">
        <v>341</v>
      </c>
      <c r="AD3473" s="176">
        <v>1.3</v>
      </c>
      <c r="AE3473" s="177" t="s">
        <v>16954</v>
      </c>
    </row>
    <row r="3474" spans="1:31" x14ac:dyDescent="0.35">
      <c r="A3474" t="s">
        <v>305</v>
      </c>
      <c r="B3474">
        <v>1036</v>
      </c>
      <c r="C3474" t="s">
        <v>7922</v>
      </c>
      <c r="D3474">
        <v>54411</v>
      </c>
      <c r="E3474" t="s">
        <v>7922</v>
      </c>
      <c r="F3474" t="s">
        <v>3812</v>
      </c>
      <c r="H3474">
        <v>2.8</v>
      </c>
      <c r="I3474">
        <v>2.5</v>
      </c>
      <c r="K3474" t="s">
        <v>296</v>
      </c>
      <c r="L3474" t="s">
        <v>753</v>
      </c>
      <c r="M3474" t="s">
        <v>398</v>
      </c>
      <c r="N3474" t="s">
        <v>3031</v>
      </c>
      <c r="O3474">
        <v>2</v>
      </c>
      <c r="P3474" t="s">
        <v>306</v>
      </c>
      <c r="Q3474" t="s">
        <v>786</v>
      </c>
      <c r="R3474" s="164">
        <v>34392</v>
      </c>
      <c r="T3474" t="s">
        <v>3032</v>
      </c>
      <c r="V3474" t="s">
        <v>7923</v>
      </c>
      <c r="W3474" t="s">
        <v>7924</v>
      </c>
      <c r="X3474" t="s">
        <v>7922</v>
      </c>
      <c r="Y3474" t="s">
        <v>7923</v>
      </c>
      <c r="Z3474" t="s">
        <v>7925</v>
      </c>
      <c r="AC3474" t="s">
        <v>341</v>
      </c>
      <c r="AD3474" s="176">
        <v>1.3</v>
      </c>
    </row>
    <row r="3475" spans="1:31" x14ac:dyDescent="0.35">
      <c r="A3475" t="s">
        <v>414</v>
      </c>
      <c r="B3475">
        <v>1038</v>
      </c>
      <c r="C3475" t="s">
        <v>7922</v>
      </c>
      <c r="D3475">
        <v>54411</v>
      </c>
      <c r="E3475" t="s">
        <v>7922</v>
      </c>
      <c r="F3475" t="s">
        <v>3812</v>
      </c>
      <c r="H3475">
        <v>2.8</v>
      </c>
      <c r="I3475">
        <v>2.5</v>
      </c>
      <c r="K3475" t="s">
        <v>296</v>
      </c>
      <c r="L3475" t="s">
        <v>410</v>
      </c>
      <c r="M3475" t="s">
        <v>398</v>
      </c>
      <c r="N3475" t="s">
        <v>3031</v>
      </c>
      <c r="O3475">
        <v>2</v>
      </c>
      <c r="P3475" t="s">
        <v>306</v>
      </c>
      <c r="Q3475" t="s">
        <v>786</v>
      </c>
      <c r="R3475" s="164">
        <v>34392</v>
      </c>
      <c r="T3475" t="s">
        <v>3032</v>
      </c>
      <c r="V3475" t="s">
        <v>7923</v>
      </c>
      <c r="W3475" t="s">
        <v>7924</v>
      </c>
      <c r="X3475" t="s">
        <v>7922</v>
      </c>
      <c r="Y3475" t="s">
        <v>7923</v>
      </c>
      <c r="Z3475" t="s">
        <v>7926</v>
      </c>
      <c r="AC3475" t="s">
        <v>341</v>
      </c>
      <c r="AD3475" s="176">
        <v>1.3</v>
      </c>
    </row>
    <row r="3476" spans="1:31" x14ac:dyDescent="0.35">
      <c r="A3476" t="s">
        <v>317</v>
      </c>
      <c r="B3476">
        <v>1056</v>
      </c>
      <c r="C3476" t="s">
        <v>7927</v>
      </c>
      <c r="D3476">
        <v>54513</v>
      </c>
      <c r="E3476" t="s">
        <v>7928</v>
      </c>
      <c r="F3476" t="s">
        <v>3812</v>
      </c>
      <c r="H3476" s="174">
        <f t="shared" ref="H3476:H3478" si="107">AD3476</f>
        <v>1.3</v>
      </c>
      <c r="I3476">
        <v>2.2000000000000002</v>
      </c>
      <c r="K3476" t="s">
        <v>404</v>
      </c>
      <c r="L3476" t="s">
        <v>753</v>
      </c>
      <c r="M3476" t="s">
        <v>398</v>
      </c>
      <c r="N3476" t="s">
        <v>1792</v>
      </c>
      <c r="O3476">
        <v>2</v>
      </c>
      <c r="P3476" t="s">
        <v>306</v>
      </c>
      <c r="Q3476" t="s">
        <v>4418</v>
      </c>
      <c r="R3476" s="164">
        <v>30102</v>
      </c>
      <c r="S3476" s="164">
        <v>32752</v>
      </c>
      <c r="T3476" t="s">
        <v>3055</v>
      </c>
      <c r="V3476" t="s">
        <v>7929</v>
      </c>
      <c r="W3476" t="s">
        <v>7930</v>
      </c>
      <c r="X3476" t="s">
        <v>7928</v>
      </c>
      <c r="Y3476" t="s">
        <v>7929</v>
      </c>
      <c r="Z3476" t="s">
        <v>7931</v>
      </c>
      <c r="AC3476" t="s">
        <v>341</v>
      </c>
      <c r="AD3476" s="176">
        <v>1.3</v>
      </c>
      <c r="AE3476" s="177" t="s">
        <v>16954</v>
      </c>
    </row>
    <row r="3477" spans="1:31" x14ac:dyDescent="0.35">
      <c r="A3477" t="s">
        <v>584</v>
      </c>
      <c r="B3477">
        <v>1036</v>
      </c>
      <c r="C3477" t="s">
        <v>7928</v>
      </c>
      <c r="D3477">
        <v>54513</v>
      </c>
      <c r="E3477" t="s">
        <v>7928</v>
      </c>
      <c r="F3477" t="s">
        <v>3812</v>
      </c>
      <c r="H3477" s="174">
        <f t="shared" si="107"/>
        <v>1.3</v>
      </c>
      <c r="I3477">
        <v>2.2000000000000002</v>
      </c>
      <c r="K3477" t="s">
        <v>404</v>
      </c>
      <c r="L3477" t="s">
        <v>753</v>
      </c>
      <c r="M3477" t="s">
        <v>398</v>
      </c>
      <c r="N3477" t="s">
        <v>1792</v>
      </c>
      <c r="O3477">
        <v>2</v>
      </c>
      <c r="P3477" t="s">
        <v>306</v>
      </c>
      <c r="Q3477" s="164">
        <v>35804</v>
      </c>
      <c r="R3477" s="164">
        <v>36039</v>
      </c>
      <c r="S3477" s="164">
        <v>36039</v>
      </c>
      <c r="T3477" t="s">
        <v>3055</v>
      </c>
      <c r="V3477" t="s">
        <v>7929</v>
      </c>
      <c r="W3477" t="s">
        <v>7930</v>
      </c>
      <c r="X3477" t="s">
        <v>7928</v>
      </c>
      <c r="Y3477" t="s">
        <v>7929</v>
      </c>
      <c r="Z3477" t="s">
        <v>7932</v>
      </c>
      <c r="AC3477" t="s">
        <v>341</v>
      </c>
      <c r="AD3477" s="176">
        <v>1.3</v>
      </c>
      <c r="AE3477" s="177" t="s">
        <v>16954</v>
      </c>
    </row>
    <row r="3478" spans="1:31" x14ac:dyDescent="0.35">
      <c r="A3478" t="s">
        <v>438</v>
      </c>
      <c r="B3478">
        <v>1026</v>
      </c>
      <c r="C3478" t="s">
        <v>7933</v>
      </c>
      <c r="D3478">
        <v>54513</v>
      </c>
      <c r="E3478" t="s">
        <v>7928</v>
      </c>
      <c r="F3478" t="s">
        <v>3812</v>
      </c>
      <c r="H3478" s="174">
        <f t="shared" si="107"/>
        <v>1.3</v>
      </c>
      <c r="I3478">
        <v>2.2000000000000002</v>
      </c>
      <c r="K3478" t="s">
        <v>404</v>
      </c>
      <c r="L3478" t="s">
        <v>410</v>
      </c>
      <c r="M3478" t="s">
        <v>398</v>
      </c>
      <c r="N3478" t="s">
        <v>1792</v>
      </c>
      <c r="O3478">
        <v>2</v>
      </c>
      <c r="P3478" t="s">
        <v>306</v>
      </c>
      <c r="Q3478" s="164">
        <v>35804</v>
      </c>
      <c r="R3478" s="164">
        <v>36039</v>
      </c>
      <c r="S3478" s="164">
        <v>36039</v>
      </c>
      <c r="T3478" t="s">
        <v>3055</v>
      </c>
      <c r="V3478" t="s">
        <v>7929</v>
      </c>
      <c r="W3478" t="s">
        <v>7930</v>
      </c>
      <c r="X3478" t="s">
        <v>7928</v>
      </c>
      <c r="Y3478" t="s">
        <v>7929</v>
      </c>
      <c r="Z3478" t="s">
        <v>7934</v>
      </c>
      <c r="AC3478" t="s">
        <v>341</v>
      </c>
      <c r="AD3478" s="176">
        <v>1.3</v>
      </c>
      <c r="AE3478" s="177" t="s">
        <v>16954</v>
      </c>
    </row>
    <row r="3479" spans="1:31" x14ac:dyDescent="0.35">
      <c r="A3479" t="s">
        <v>454</v>
      </c>
      <c r="B3479">
        <v>1381</v>
      </c>
      <c r="C3479" t="s">
        <v>7935</v>
      </c>
      <c r="D3479">
        <v>54700</v>
      </c>
      <c r="E3479" t="s">
        <v>7935</v>
      </c>
      <c r="F3479" t="s">
        <v>3812</v>
      </c>
      <c r="H3479">
        <v>1</v>
      </c>
      <c r="I3479">
        <v>1.5</v>
      </c>
      <c r="K3479" t="s">
        <v>296</v>
      </c>
      <c r="L3479" t="s">
        <v>753</v>
      </c>
      <c r="M3479" t="s">
        <v>398</v>
      </c>
      <c r="N3479" t="s">
        <v>426</v>
      </c>
      <c r="O3479">
        <v>2</v>
      </c>
      <c r="P3479" t="s">
        <v>306</v>
      </c>
      <c r="Q3479" t="s">
        <v>909</v>
      </c>
      <c r="R3479" s="164">
        <v>39326</v>
      </c>
      <c r="T3479" t="s">
        <v>3062</v>
      </c>
      <c r="V3479" t="s">
        <v>7936</v>
      </c>
      <c r="W3479" t="s">
        <v>7937</v>
      </c>
      <c r="X3479" t="s">
        <v>7935</v>
      </c>
      <c r="Y3479" t="s">
        <v>7936</v>
      </c>
      <c r="Z3479" t="s">
        <v>7938</v>
      </c>
      <c r="AC3479" t="s">
        <v>366</v>
      </c>
      <c r="AD3479" s="176">
        <v>1</v>
      </c>
    </row>
    <row r="3480" spans="1:31" x14ac:dyDescent="0.35">
      <c r="A3480" t="s">
        <v>291</v>
      </c>
      <c r="B3480">
        <v>1130</v>
      </c>
      <c r="C3480" t="s">
        <v>7939</v>
      </c>
      <c r="D3480">
        <v>54700</v>
      </c>
      <c r="E3480" t="s">
        <v>7935</v>
      </c>
      <c r="F3480" t="s">
        <v>3812</v>
      </c>
      <c r="H3480">
        <v>1</v>
      </c>
      <c r="I3480">
        <v>1.5</v>
      </c>
      <c r="K3480" t="s">
        <v>0</v>
      </c>
      <c r="L3480" t="s">
        <v>753</v>
      </c>
      <c r="M3480" t="s">
        <v>398</v>
      </c>
      <c r="N3480" t="s">
        <v>426</v>
      </c>
      <c r="O3480">
        <v>2</v>
      </c>
      <c r="P3480" t="s">
        <v>1</v>
      </c>
      <c r="Q3480" s="164">
        <v>39794</v>
      </c>
      <c r="R3480" s="164">
        <v>40057</v>
      </c>
      <c r="T3480" t="s">
        <v>3062</v>
      </c>
      <c r="V3480" t="s">
        <v>7936</v>
      </c>
      <c r="W3480" t="s">
        <v>7937</v>
      </c>
      <c r="X3480" t="s">
        <v>7935</v>
      </c>
      <c r="Y3480" t="s">
        <v>7936</v>
      </c>
      <c r="Z3480" t="s">
        <v>7940</v>
      </c>
      <c r="AC3480" t="s">
        <v>366</v>
      </c>
      <c r="AD3480" s="176">
        <v>1</v>
      </c>
    </row>
    <row r="3481" spans="1:31" x14ac:dyDescent="0.35">
      <c r="A3481" t="s">
        <v>317</v>
      </c>
      <c r="B3481">
        <v>1182</v>
      </c>
      <c r="C3481" t="s">
        <v>7935</v>
      </c>
      <c r="D3481">
        <v>54700</v>
      </c>
      <c r="E3481" t="s">
        <v>7935</v>
      </c>
      <c r="F3481" t="s">
        <v>3812</v>
      </c>
      <c r="H3481">
        <v>1</v>
      </c>
      <c r="I3481">
        <v>1.5</v>
      </c>
      <c r="K3481" t="s">
        <v>404</v>
      </c>
      <c r="L3481" t="s">
        <v>4319</v>
      </c>
      <c r="M3481" t="s">
        <v>398</v>
      </c>
      <c r="N3481" t="s">
        <v>426</v>
      </c>
      <c r="O3481">
        <v>2</v>
      </c>
      <c r="P3481" t="s">
        <v>306</v>
      </c>
      <c r="Q3481" s="164">
        <v>39448</v>
      </c>
      <c r="R3481" s="164">
        <v>39448</v>
      </c>
      <c r="S3481" s="164">
        <v>42979</v>
      </c>
      <c r="T3481" t="s">
        <v>3062</v>
      </c>
      <c r="V3481" t="s">
        <v>7936</v>
      </c>
      <c r="W3481" t="s">
        <v>7937</v>
      </c>
      <c r="X3481" t="s">
        <v>7935</v>
      </c>
      <c r="Y3481" t="s">
        <v>7936</v>
      </c>
      <c r="Z3481" t="s">
        <v>7941</v>
      </c>
      <c r="AC3481" t="s">
        <v>366</v>
      </c>
      <c r="AD3481" s="176">
        <v>1</v>
      </c>
    </row>
    <row r="3482" spans="1:31" x14ac:dyDescent="0.35">
      <c r="A3482" t="s">
        <v>476</v>
      </c>
      <c r="B3482">
        <v>1270</v>
      </c>
      <c r="C3482" t="s">
        <v>7942</v>
      </c>
      <c r="D3482">
        <v>54700</v>
      </c>
      <c r="E3482" t="s">
        <v>7935</v>
      </c>
      <c r="F3482" t="s">
        <v>3812</v>
      </c>
      <c r="H3482">
        <v>1</v>
      </c>
      <c r="I3482">
        <v>1.5</v>
      </c>
      <c r="K3482" t="s">
        <v>404</v>
      </c>
      <c r="L3482" t="s">
        <v>753</v>
      </c>
      <c r="M3482" t="s">
        <v>398</v>
      </c>
      <c r="N3482" t="s">
        <v>426</v>
      </c>
      <c r="O3482">
        <v>2</v>
      </c>
      <c r="P3482" t="s">
        <v>306</v>
      </c>
      <c r="Q3482" s="164">
        <v>40152</v>
      </c>
      <c r="R3482" s="164">
        <v>40057</v>
      </c>
      <c r="S3482" s="164">
        <v>42614</v>
      </c>
      <c r="T3482" t="s">
        <v>3062</v>
      </c>
      <c r="V3482" t="s">
        <v>7936</v>
      </c>
      <c r="W3482" t="s">
        <v>7937</v>
      </c>
      <c r="X3482" t="s">
        <v>7935</v>
      </c>
      <c r="Y3482" t="s">
        <v>7936</v>
      </c>
      <c r="Z3482" t="s">
        <v>7943</v>
      </c>
      <c r="AC3482" t="s">
        <v>366</v>
      </c>
      <c r="AD3482" s="176">
        <v>1</v>
      </c>
    </row>
    <row r="3483" spans="1:31" x14ac:dyDescent="0.35">
      <c r="A3483" t="s">
        <v>375</v>
      </c>
      <c r="B3483">
        <v>1146</v>
      </c>
      <c r="C3483" t="s">
        <v>7944</v>
      </c>
      <c r="D3483">
        <v>54700</v>
      </c>
      <c r="E3483" t="s">
        <v>7935</v>
      </c>
      <c r="F3483" t="s">
        <v>3812</v>
      </c>
      <c r="H3483">
        <v>1</v>
      </c>
      <c r="I3483">
        <v>1.5</v>
      </c>
      <c r="K3483" t="s">
        <v>404</v>
      </c>
      <c r="L3483" t="s">
        <v>753</v>
      </c>
      <c r="M3483" t="s">
        <v>398</v>
      </c>
      <c r="N3483" t="s">
        <v>426</v>
      </c>
      <c r="O3483">
        <v>2</v>
      </c>
      <c r="P3483" t="s">
        <v>1</v>
      </c>
      <c r="Q3483" s="164">
        <v>39448</v>
      </c>
      <c r="R3483" s="164">
        <v>39448</v>
      </c>
      <c r="S3483" s="164">
        <v>45536</v>
      </c>
      <c r="T3483" t="s">
        <v>3062</v>
      </c>
      <c r="V3483" t="s">
        <v>7936</v>
      </c>
      <c r="W3483" t="s">
        <v>7937</v>
      </c>
      <c r="X3483" t="s">
        <v>7935</v>
      </c>
      <c r="Y3483" t="s">
        <v>7936</v>
      </c>
      <c r="Z3483" t="s">
        <v>7945</v>
      </c>
      <c r="AC3483" t="s">
        <v>366</v>
      </c>
      <c r="AD3483" s="176">
        <v>1</v>
      </c>
    </row>
    <row r="3484" spans="1:31" x14ac:dyDescent="0.35">
      <c r="A3484" t="s">
        <v>494</v>
      </c>
      <c r="B3484">
        <v>1204</v>
      </c>
      <c r="C3484" t="s">
        <v>7935</v>
      </c>
      <c r="D3484">
        <v>54700</v>
      </c>
      <c r="E3484" t="s">
        <v>7935</v>
      </c>
      <c r="F3484" t="s">
        <v>3812</v>
      </c>
      <c r="H3484">
        <v>1</v>
      </c>
      <c r="I3484">
        <v>1.5</v>
      </c>
      <c r="K3484" t="s">
        <v>404</v>
      </c>
      <c r="L3484" t="s">
        <v>753</v>
      </c>
      <c r="M3484" t="s">
        <v>398</v>
      </c>
      <c r="N3484" t="s">
        <v>426</v>
      </c>
      <c r="O3484">
        <v>2</v>
      </c>
      <c r="P3484" t="s">
        <v>306</v>
      </c>
      <c r="Q3484" s="164">
        <v>39091</v>
      </c>
      <c r="R3484" s="164">
        <v>39326</v>
      </c>
      <c r="S3484" s="164">
        <v>43678</v>
      </c>
      <c r="T3484" t="s">
        <v>3062</v>
      </c>
      <c r="V3484" t="s">
        <v>7936</v>
      </c>
      <c r="W3484" t="s">
        <v>7937</v>
      </c>
      <c r="X3484" t="s">
        <v>7935</v>
      </c>
      <c r="Y3484" t="s">
        <v>7936</v>
      </c>
      <c r="Z3484" t="s">
        <v>7946</v>
      </c>
      <c r="AC3484" t="s">
        <v>366</v>
      </c>
      <c r="AD3484" s="176">
        <v>1</v>
      </c>
    </row>
    <row r="3485" spans="1:31" x14ac:dyDescent="0.35">
      <c r="A3485" t="s">
        <v>454</v>
      </c>
      <c r="B3485">
        <v>1051</v>
      </c>
      <c r="C3485" t="s">
        <v>7947</v>
      </c>
      <c r="D3485">
        <v>54701</v>
      </c>
      <c r="E3485" t="s">
        <v>7947</v>
      </c>
      <c r="F3485" t="s">
        <v>3812</v>
      </c>
      <c r="H3485">
        <v>1</v>
      </c>
      <c r="I3485">
        <v>2</v>
      </c>
      <c r="K3485" t="s">
        <v>296</v>
      </c>
      <c r="L3485" t="s">
        <v>753</v>
      </c>
      <c r="M3485" t="s">
        <v>398</v>
      </c>
      <c r="N3485" t="s">
        <v>426</v>
      </c>
      <c r="O3485">
        <v>2</v>
      </c>
      <c r="P3485" t="s">
        <v>306</v>
      </c>
      <c r="Q3485" s="164">
        <v>33247</v>
      </c>
      <c r="R3485" s="164">
        <v>33482</v>
      </c>
      <c r="T3485" t="s">
        <v>3149</v>
      </c>
      <c r="V3485" t="s">
        <v>7948</v>
      </c>
      <c r="W3485" t="s">
        <v>7949</v>
      </c>
      <c r="X3485" t="s">
        <v>7947</v>
      </c>
      <c r="Y3485" t="s">
        <v>7948</v>
      </c>
      <c r="Z3485" t="s">
        <v>7950</v>
      </c>
      <c r="AC3485" t="s">
        <v>366</v>
      </c>
      <c r="AD3485" s="176">
        <v>1</v>
      </c>
    </row>
    <row r="3486" spans="1:31" x14ac:dyDescent="0.35">
      <c r="A3486" t="s">
        <v>454</v>
      </c>
      <c r="B3486">
        <v>1157</v>
      </c>
      <c r="C3486" t="s">
        <v>7947</v>
      </c>
      <c r="D3486">
        <v>54701</v>
      </c>
      <c r="E3486" t="s">
        <v>7947</v>
      </c>
      <c r="F3486" t="s">
        <v>3812</v>
      </c>
      <c r="H3486">
        <v>1</v>
      </c>
      <c r="I3486">
        <v>2</v>
      </c>
      <c r="K3486" t="s">
        <v>295</v>
      </c>
      <c r="L3486" t="s">
        <v>410</v>
      </c>
      <c r="M3486" t="s">
        <v>398</v>
      </c>
      <c r="N3486" t="s">
        <v>426</v>
      </c>
      <c r="O3486">
        <v>2</v>
      </c>
      <c r="P3486" t="s">
        <v>1</v>
      </c>
      <c r="Q3486" s="164">
        <v>32882</v>
      </c>
      <c r="R3486" s="164">
        <v>33117</v>
      </c>
      <c r="S3486" s="164">
        <v>33117</v>
      </c>
      <c r="T3486" t="s">
        <v>3149</v>
      </c>
      <c r="V3486" t="s">
        <v>7948</v>
      </c>
      <c r="W3486" t="s">
        <v>7949</v>
      </c>
      <c r="X3486" t="s">
        <v>7947</v>
      </c>
      <c r="Y3486" t="s">
        <v>7948</v>
      </c>
      <c r="Z3486" t="s">
        <v>7951</v>
      </c>
      <c r="AC3486" t="s">
        <v>366</v>
      </c>
      <c r="AD3486" s="176">
        <v>1</v>
      </c>
    </row>
    <row r="3487" spans="1:31" x14ac:dyDescent="0.35">
      <c r="A3487" t="s">
        <v>291</v>
      </c>
      <c r="B3487">
        <v>1035</v>
      </c>
      <c r="C3487" t="s">
        <v>7952</v>
      </c>
      <c r="D3487">
        <v>54701</v>
      </c>
      <c r="E3487" t="s">
        <v>7947</v>
      </c>
      <c r="F3487" t="s">
        <v>3812</v>
      </c>
      <c r="H3487">
        <v>1</v>
      </c>
      <c r="I3487">
        <v>2</v>
      </c>
      <c r="K3487" t="s">
        <v>296</v>
      </c>
      <c r="L3487" t="s">
        <v>753</v>
      </c>
      <c r="M3487" t="s">
        <v>398</v>
      </c>
      <c r="N3487" t="s">
        <v>426</v>
      </c>
      <c r="O3487">
        <v>2</v>
      </c>
      <c r="P3487" t="s">
        <v>1</v>
      </c>
      <c r="Q3487" s="164">
        <v>34708</v>
      </c>
      <c r="R3487" s="164">
        <v>34943</v>
      </c>
      <c r="T3487" t="s">
        <v>3149</v>
      </c>
      <c r="V3487" t="s">
        <v>7948</v>
      </c>
      <c r="W3487" t="s">
        <v>7949</v>
      </c>
      <c r="X3487" t="s">
        <v>7947</v>
      </c>
      <c r="Y3487" t="s">
        <v>7948</v>
      </c>
      <c r="Z3487" t="s">
        <v>7953</v>
      </c>
      <c r="AC3487" t="s">
        <v>366</v>
      </c>
      <c r="AD3487" s="176">
        <v>1</v>
      </c>
    </row>
    <row r="3488" spans="1:31" x14ac:dyDescent="0.35">
      <c r="A3488" t="s">
        <v>305</v>
      </c>
      <c r="B3488">
        <v>1023</v>
      </c>
      <c r="C3488" t="s">
        <v>7947</v>
      </c>
      <c r="D3488">
        <v>54701</v>
      </c>
      <c r="E3488" t="s">
        <v>7947</v>
      </c>
      <c r="F3488" t="s">
        <v>3812</v>
      </c>
      <c r="H3488">
        <v>1</v>
      </c>
      <c r="I3488">
        <v>2</v>
      </c>
      <c r="K3488" t="s">
        <v>296</v>
      </c>
      <c r="L3488" t="s">
        <v>410</v>
      </c>
      <c r="M3488" t="s">
        <v>398</v>
      </c>
      <c r="N3488" t="s">
        <v>426</v>
      </c>
      <c r="O3488">
        <v>2</v>
      </c>
      <c r="P3488" t="s">
        <v>306</v>
      </c>
      <c r="Q3488" t="s">
        <v>786</v>
      </c>
      <c r="R3488" s="164">
        <v>34392</v>
      </c>
      <c r="T3488" t="s">
        <v>3149</v>
      </c>
      <c r="V3488" t="s">
        <v>7948</v>
      </c>
      <c r="W3488" t="s">
        <v>7949</v>
      </c>
      <c r="X3488" t="s">
        <v>7947</v>
      </c>
      <c r="Y3488" t="s">
        <v>7948</v>
      </c>
      <c r="Z3488" t="s">
        <v>7954</v>
      </c>
      <c r="AC3488" t="s">
        <v>366</v>
      </c>
      <c r="AD3488" s="176">
        <v>1</v>
      </c>
    </row>
    <row r="3489" spans="1:30" x14ac:dyDescent="0.35">
      <c r="A3489" t="s">
        <v>305</v>
      </c>
      <c r="B3489">
        <v>1024</v>
      </c>
      <c r="C3489" t="s">
        <v>7955</v>
      </c>
      <c r="D3489">
        <v>54701</v>
      </c>
      <c r="E3489" t="s">
        <v>7947</v>
      </c>
      <c r="F3489" t="s">
        <v>3812</v>
      </c>
      <c r="H3489">
        <v>1</v>
      </c>
      <c r="I3489">
        <v>2</v>
      </c>
      <c r="K3489" t="s">
        <v>404</v>
      </c>
      <c r="L3489" t="s">
        <v>410</v>
      </c>
      <c r="M3489" t="s">
        <v>398</v>
      </c>
      <c r="N3489" t="s">
        <v>426</v>
      </c>
      <c r="O3489">
        <v>2</v>
      </c>
      <c r="P3489" t="s">
        <v>306</v>
      </c>
      <c r="Q3489" s="164">
        <v>31415</v>
      </c>
      <c r="R3489" s="164">
        <v>31472</v>
      </c>
      <c r="S3489" s="164">
        <v>31472</v>
      </c>
      <c r="T3489" t="s">
        <v>3149</v>
      </c>
      <c r="V3489" t="s">
        <v>7948</v>
      </c>
      <c r="W3489" t="s">
        <v>7949</v>
      </c>
      <c r="X3489" t="s">
        <v>7947</v>
      </c>
      <c r="Y3489" t="s">
        <v>7948</v>
      </c>
      <c r="Z3489" t="s">
        <v>7956</v>
      </c>
      <c r="AC3489" t="s">
        <v>366</v>
      </c>
      <c r="AD3489" s="176">
        <v>1</v>
      </c>
    </row>
    <row r="3490" spans="1:30" x14ac:dyDescent="0.35">
      <c r="A3490" t="s">
        <v>305</v>
      </c>
      <c r="B3490">
        <v>1113</v>
      </c>
      <c r="C3490" t="s">
        <v>7947</v>
      </c>
      <c r="D3490">
        <v>54701</v>
      </c>
      <c r="E3490" t="s">
        <v>7947</v>
      </c>
      <c r="F3490" t="s">
        <v>3812</v>
      </c>
      <c r="H3490">
        <v>1</v>
      </c>
      <c r="I3490">
        <v>2</v>
      </c>
      <c r="K3490" t="s">
        <v>295</v>
      </c>
      <c r="L3490" t="s">
        <v>753</v>
      </c>
      <c r="M3490" t="s">
        <v>398</v>
      </c>
      <c r="N3490" t="s">
        <v>426</v>
      </c>
      <c r="O3490">
        <v>2</v>
      </c>
      <c r="P3490" t="s">
        <v>1</v>
      </c>
      <c r="Q3490" s="164">
        <v>31421</v>
      </c>
      <c r="R3490" s="164">
        <v>31656</v>
      </c>
      <c r="S3490" s="164">
        <v>34943</v>
      </c>
      <c r="T3490" t="s">
        <v>3149</v>
      </c>
      <c r="V3490" t="s">
        <v>7948</v>
      </c>
      <c r="W3490" t="s">
        <v>7949</v>
      </c>
      <c r="X3490" t="s">
        <v>7947</v>
      </c>
      <c r="Y3490" t="s">
        <v>7948</v>
      </c>
      <c r="Z3490" t="s">
        <v>7957</v>
      </c>
      <c r="AC3490" t="s">
        <v>366</v>
      </c>
      <c r="AD3490" s="176">
        <v>1</v>
      </c>
    </row>
    <row r="3491" spans="1:30" x14ac:dyDescent="0.35">
      <c r="A3491" t="s">
        <v>317</v>
      </c>
      <c r="B3491">
        <v>1017</v>
      </c>
      <c r="C3491" t="s">
        <v>7947</v>
      </c>
      <c r="D3491">
        <v>54701</v>
      </c>
      <c r="E3491" t="s">
        <v>7947</v>
      </c>
      <c r="F3491" t="s">
        <v>3812</v>
      </c>
      <c r="H3491">
        <v>1</v>
      </c>
      <c r="I3491">
        <v>2</v>
      </c>
      <c r="K3491" t="s">
        <v>404</v>
      </c>
      <c r="L3491" t="s">
        <v>753</v>
      </c>
      <c r="M3491" t="s">
        <v>398</v>
      </c>
      <c r="N3491" t="s">
        <v>426</v>
      </c>
      <c r="O3491">
        <v>2</v>
      </c>
      <c r="P3491" t="s">
        <v>306</v>
      </c>
      <c r="Q3491" s="164">
        <v>39825</v>
      </c>
      <c r="R3491" s="164">
        <v>40148</v>
      </c>
      <c r="S3491" s="164">
        <v>40148</v>
      </c>
      <c r="T3491" t="s">
        <v>3149</v>
      </c>
      <c r="V3491" t="s">
        <v>7948</v>
      </c>
      <c r="W3491" t="s">
        <v>7949</v>
      </c>
      <c r="X3491" t="s">
        <v>7947</v>
      </c>
      <c r="Y3491" t="s">
        <v>7948</v>
      </c>
      <c r="Z3491" t="s">
        <v>7958</v>
      </c>
      <c r="AC3491" t="s">
        <v>366</v>
      </c>
      <c r="AD3491" s="176">
        <v>1</v>
      </c>
    </row>
    <row r="3492" spans="1:30" x14ac:dyDescent="0.35">
      <c r="A3492" t="s">
        <v>408</v>
      </c>
      <c r="B3492">
        <v>1087</v>
      </c>
      <c r="C3492" t="s">
        <v>116</v>
      </c>
      <c r="D3492">
        <v>54701</v>
      </c>
      <c r="E3492" t="s">
        <v>7947</v>
      </c>
      <c r="F3492" t="s">
        <v>3812</v>
      </c>
      <c r="H3492">
        <v>1</v>
      </c>
      <c r="I3492">
        <v>2</v>
      </c>
      <c r="K3492" t="s">
        <v>296</v>
      </c>
      <c r="L3492" t="s">
        <v>410</v>
      </c>
      <c r="M3492" t="s">
        <v>398</v>
      </c>
      <c r="N3492" t="s">
        <v>426</v>
      </c>
      <c r="O3492">
        <v>2</v>
      </c>
      <c r="P3492" t="s">
        <v>306</v>
      </c>
      <c r="Q3492" t="s">
        <v>7959</v>
      </c>
      <c r="R3492" s="164">
        <v>41670</v>
      </c>
      <c r="T3492" t="s">
        <v>3149</v>
      </c>
      <c r="V3492" t="s">
        <v>7948</v>
      </c>
      <c r="W3492" t="s">
        <v>7949</v>
      </c>
      <c r="X3492" t="s">
        <v>7947</v>
      </c>
      <c r="Y3492" t="s">
        <v>7948</v>
      </c>
      <c r="Z3492" t="s">
        <v>7960</v>
      </c>
      <c r="AC3492" t="s">
        <v>366</v>
      </c>
      <c r="AD3492" s="176">
        <v>1</v>
      </c>
    </row>
    <row r="3493" spans="1:30" x14ac:dyDescent="0.35">
      <c r="A3493" t="s">
        <v>469</v>
      </c>
      <c r="B3493">
        <v>1025</v>
      </c>
      <c r="C3493" t="s">
        <v>7947</v>
      </c>
      <c r="D3493">
        <v>54701</v>
      </c>
      <c r="E3493" t="s">
        <v>7947</v>
      </c>
      <c r="F3493" t="s">
        <v>3812</v>
      </c>
      <c r="H3493">
        <v>1</v>
      </c>
      <c r="I3493">
        <v>2</v>
      </c>
      <c r="K3493" t="s">
        <v>296</v>
      </c>
      <c r="L3493" t="s">
        <v>410</v>
      </c>
      <c r="M3493" t="s">
        <v>398</v>
      </c>
      <c r="N3493" t="s">
        <v>426</v>
      </c>
      <c r="O3493">
        <v>2</v>
      </c>
      <c r="P3493" t="s">
        <v>306</v>
      </c>
      <c r="Q3493" t="s">
        <v>786</v>
      </c>
      <c r="R3493" s="164">
        <v>34392</v>
      </c>
      <c r="T3493" t="s">
        <v>3149</v>
      </c>
      <c r="V3493" t="s">
        <v>7948</v>
      </c>
      <c r="W3493" t="s">
        <v>7949</v>
      </c>
      <c r="X3493" t="s">
        <v>7947</v>
      </c>
      <c r="Y3493" t="s">
        <v>7948</v>
      </c>
      <c r="Z3493" t="s">
        <v>7961</v>
      </c>
      <c r="AC3493" t="s">
        <v>366</v>
      </c>
      <c r="AD3493" s="176">
        <v>1</v>
      </c>
    </row>
    <row r="3494" spans="1:30" x14ac:dyDescent="0.35">
      <c r="A3494" t="s">
        <v>324</v>
      </c>
      <c r="B3494">
        <v>1022</v>
      </c>
      <c r="C3494" t="s">
        <v>7947</v>
      </c>
      <c r="D3494">
        <v>54701</v>
      </c>
      <c r="E3494" t="s">
        <v>7947</v>
      </c>
      <c r="F3494" t="s">
        <v>3812</v>
      </c>
      <c r="H3494">
        <v>1</v>
      </c>
      <c r="I3494">
        <v>2</v>
      </c>
      <c r="K3494" t="s">
        <v>296</v>
      </c>
      <c r="L3494" t="s">
        <v>753</v>
      </c>
      <c r="M3494" t="s">
        <v>398</v>
      </c>
      <c r="N3494" t="s">
        <v>426</v>
      </c>
      <c r="O3494">
        <v>2</v>
      </c>
      <c r="P3494" t="s">
        <v>306</v>
      </c>
      <c r="Q3494" t="s">
        <v>786</v>
      </c>
      <c r="R3494" s="164">
        <v>34392</v>
      </c>
      <c r="T3494" t="s">
        <v>3149</v>
      </c>
      <c r="V3494" t="s">
        <v>7948</v>
      </c>
      <c r="W3494" t="s">
        <v>7949</v>
      </c>
      <c r="X3494" t="s">
        <v>7947</v>
      </c>
      <c r="Y3494" t="s">
        <v>7948</v>
      </c>
      <c r="Z3494" t="s">
        <v>7962</v>
      </c>
      <c r="AC3494" t="s">
        <v>366</v>
      </c>
      <c r="AD3494" s="176">
        <v>1</v>
      </c>
    </row>
    <row r="3495" spans="1:30" x14ac:dyDescent="0.35">
      <c r="A3495" t="s">
        <v>309</v>
      </c>
      <c r="B3495">
        <v>1073</v>
      </c>
      <c r="C3495" t="s">
        <v>7947</v>
      </c>
      <c r="D3495">
        <v>54701</v>
      </c>
      <c r="E3495" t="s">
        <v>7947</v>
      </c>
      <c r="F3495" t="s">
        <v>3812</v>
      </c>
      <c r="H3495">
        <v>1</v>
      </c>
      <c r="I3495">
        <v>2</v>
      </c>
      <c r="K3495" t="s">
        <v>296</v>
      </c>
      <c r="L3495" t="s">
        <v>753</v>
      </c>
      <c r="M3495" t="s">
        <v>398</v>
      </c>
      <c r="N3495" t="s">
        <v>426</v>
      </c>
      <c r="O3495">
        <v>2</v>
      </c>
      <c r="P3495" t="s">
        <v>306</v>
      </c>
      <c r="Q3495" s="164">
        <v>31421</v>
      </c>
      <c r="R3495" s="164">
        <v>31656</v>
      </c>
      <c r="T3495" t="s">
        <v>3149</v>
      </c>
      <c r="V3495" t="s">
        <v>7948</v>
      </c>
      <c r="W3495" t="s">
        <v>7949</v>
      </c>
      <c r="X3495" t="s">
        <v>7947</v>
      </c>
      <c r="Y3495" t="s">
        <v>7948</v>
      </c>
      <c r="Z3495" t="s">
        <v>7963</v>
      </c>
      <c r="AC3495" t="s">
        <v>366</v>
      </c>
      <c r="AD3495" s="176">
        <v>1</v>
      </c>
    </row>
    <row r="3496" spans="1:30" x14ac:dyDescent="0.35">
      <c r="A3496" t="s">
        <v>476</v>
      </c>
      <c r="B3496">
        <v>1042</v>
      </c>
      <c r="C3496" t="s">
        <v>7947</v>
      </c>
      <c r="D3496">
        <v>54701</v>
      </c>
      <c r="E3496" t="s">
        <v>7947</v>
      </c>
      <c r="F3496" t="s">
        <v>3812</v>
      </c>
      <c r="H3496">
        <v>1</v>
      </c>
      <c r="I3496">
        <v>2</v>
      </c>
      <c r="K3496" t="s">
        <v>296</v>
      </c>
      <c r="L3496" t="s">
        <v>410</v>
      </c>
      <c r="M3496" t="s">
        <v>398</v>
      </c>
      <c r="N3496" t="s">
        <v>426</v>
      </c>
      <c r="O3496">
        <v>2</v>
      </c>
      <c r="P3496" t="s">
        <v>306</v>
      </c>
      <c r="Q3496" t="s">
        <v>786</v>
      </c>
      <c r="R3496" s="164">
        <v>34392</v>
      </c>
      <c r="T3496" t="s">
        <v>3149</v>
      </c>
      <c r="V3496" t="s">
        <v>7948</v>
      </c>
      <c r="W3496" t="s">
        <v>7949</v>
      </c>
      <c r="X3496" t="s">
        <v>7947</v>
      </c>
      <c r="Y3496" t="s">
        <v>7948</v>
      </c>
      <c r="Z3496" t="s">
        <v>7964</v>
      </c>
      <c r="AC3496" t="s">
        <v>366</v>
      </c>
      <c r="AD3496" s="176">
        <v>1</v>
      </c>
    </row>
    <row r="3497" spans="1:30" x14ac:dyDescent="0.35">
      <c r="A3497" t="s">
        <v>482</v>
      </c>
      <c r="B3497">
        <v>1029</v>
      </c>
      <c r="C3497" t="s">
        <v>7965</v>
      </c>
      <c r="D3497">
        <v>54701</v>
      </c>
      <c r="E3497" t="s">
        <v>7947</v>
      </c>
      <c r="F3497" t="s">
        <v>3812</v>
      </c>
      <c r="H3497">
        <v>1</v>
      </c>
      <c r="I3497">
        <v>2</v>
      </c>
      <c r="K3497" t="s">
        <v>296</v>
      </c>
      <c r="L3497" t="s">
        <v>4817</v>
      </c>
      <c r="M3497" t="s">
        <v>398</v>
      </c>
      <c r="N3497" t="s">
        <v>426</v>
      </c>
      <c r="O3497">
        <v>2</v>
      </c>
      <c r="P3497" t="s">
        <v>306</v>
      </c>
      <c r="Q3497" t="s">
        <v>786</v>
      </c>
      <c r="R3497" s="164">
        <v>34392</v>
      </c>
      <c r="T3497" t="s">
        <v>3149</v>
      </c>
      <c r="V3497" t="s">
        <v>7948</v>
      </c>
      <c r="W3497" t="s">
        <v>7949</v>
      </c>
      <c r="X3497" t="s">
        <v>7947</v>
      </c>
      <c r="Y3497" t="s">
        <v>7948</v>
      </c>
      <c r="Z3497" t="s">
        <v>7966</v>
      </c>
      <c r="AA3497" t="s">
        <v>1</v>
      </c>
      <c r="AC3497" t="s">
        <v>366</v>
      </c>
      <c r="AD3497" s="176">
        <v>1</v>
      </c>
    </row>
    <row r="3498" spans="1:30" x14ac:dyDescent="0.35">
      <c r="A3498" t="s">
        <v>432</v>
      </c>
      <c r="B3498">
        <v>1131</v>
      </c>
      <c r="C3498" t="s">
        <v>7947</v>
      </c>
      <c r="D3498">
        <v>54701</v>
      </c>
      <c r="E3498" t="s">
        <v>7947</v>
      </c>
      <c r="F3498" t="s">
        <v>3812</v>
      </c>
      <c r="H3498">
        <v>1</v>
      </c>
      <c r="I3498">
        <v>2</v>
      </c>
      <c r="K3498" t="s">
        <v>296</v>
      </c>
      <c r="L3498" t="s">
        <v>753</v>
      </c>
      <c r="M3498" t="s">
        <v>398</v>
      </c>
      <c r="N3498" t="s">
        <v>426</v>
      </c>
      <c r="O3498">
        <v>2</v>
      </c>
      <c r="P3498" t="s">
        <v>306</v>
      </c>
      <c r="Q3498" s="164">
        <v>31421</v>
      </c>
      <c r="R3498" s="164">
        <v>31656</v>
      </c>
      <c r="T3498" t="s">
        <v>3149</v>
      </c>
      <c r="V3498" t="s">
        <v>7948</v>
      </c>
      <c r="W3498" t="s">
        <v>7949</v>
      </c>
      <c r="X3498" t="s">
        <v>7947</v>
      </c>
      <c r="Y3498" t="s">
        <v>7948</v>
      </c>
      <c r="Z3498" t="s">
        <v>7967</v>
      </c>
      <c r="AC3498" t="s">
        <v>366</v>
      </c>
      <c r="AD3498" s="176">
        <v>1</v>
      </c>
    </row>
    <row r="3499" spans="1:30" x14ac:dyDescent="0.35">
      <c r="A3499" t="s">
        <v>584</v>
      </c>
      <c r="B3499">
        <v>1043</v>
      </c>
      <c r="C3499" t="s">
        <v>7947</v>
      </c>
      <c r="D3499">
        <v>54701</v>
      </c>
      <c r="E3499" t="s">
        <v>7947</v>
      </c>
      <c r="F3499" t="s">
        <v>3812</v>
      </c>
      <c r="H3499">
        <v>1</v>
      </c>
      <c r="I3499">
        <v>2</v>
      </c>
      <c r="K3499" t="s">
        <v>296</v>
      </c>
      <c r="L3499" t="s">
        <v>410</v>
      </c>
      <c r="M3499" t="s">
        <v>398</v>
      </c>
      <c r="N3499" t="s">
        <v>426</v>
      </c>
      <c r="O3499">
        <v>2</v>
      </c>
      <c r="P3499" t="s">
        <v>306</v>
      </c>
      <c r="Q3499" t="s">
        <v>786</v>
      </c>
      <c r="R3499" s="164">
        <v>34392</v>
      </c>
      <c r="T3499" t="s">
        <v>3149</v>
      </c>
      <c r="V3499" t="s">
        <v>7948</v>
      </c>
      <c r="W3499" t="s">
        <v>7949</v>
      </c>
      <c r="X3499" t="s">
        <v>7947</v>
      </c>
      <c r="Y3499" t="s">
        <v>7948</v>
      </c>
      <c r="Z3499" t="s">
        <v>7968</v>
      </c>
      <c r="AC3499" t="s">
        <v>366</v>
      </c>
      <c r="AD3499" s="176">
        <v>1</v>
      </c>
    </row>
    <row r="3500" spans="1:30" x14ac:dyDescent="0.35">
      <c r="A3500" t="s">
        <v>375</v>
      </c>
      <c r="B3500">
        <v>1032</v>
      </c>
      <c r="C3500" t="s">
        <v>7952</v>
      </c>
      <c r="D3500">
        <v>54701</v>
      </c>
      <c r="E3500" t="s">
        <v>7947</v>
      </c>
      <c r="F3500" t="s">
        <v>3812</v>
      </c>
      <c r="H3500">
        <v>1</v>
      </c>
      <c r="I3500">
        <v>2</v>
      </c>
      <c r="K3500" t="s">
        <v>404</v>
      </c>
      <c r="L3500" t="s">
        <v>753</v>
      </c>
      <c r="M3500" t="s">
        <v>398</v>
      </c>
      <c r="N3500" t="s">
        <v>426</v>
      </c>
      <c r="O3500">
        <v>2</v>
      </c>
      <c r="P3500" t="s">
        <v>1</v>
      </c>
      <c r="Q3500" s="164">
        <v>32882</v>
      </c>
      <c r="R3500" s="164">
        <v>33117</v>
      </c>
      <c r="S3500" s="164">
        <v>42248</v>
      </c>
      <c r="T3500" t="s">
        <v>3149</v>
      </c>
      <c r="V3500" t="s">
        <v>7948</v>
      </c>
      <c r="W3500" t="s">
        <v>7949</v>
      </c>
      <c r="X3500" t="s">
        <v>7947</v>
      </c>
      <c r="Y3500" t="s">
        <v>7948</v>
      </c>
      <c r="Z3500" t="s">
        <v>7969</v>
      </c>
      <c r="AC3500" t="s">
        <v>366</v>
      </c>
      <c r="AD3500" s="176">
        <v>1</v>
      </c>
    </row>
    <row r="3501" spans="1:30" x14ac:dyDescent="0.35">
      <c r="A3501" t="s">
        <v>434</v>
      </c>
      <c r="B3501">
        <v>1012</v>
      </c>
      <c r="C3501" t="s">
        <v>7970</v>
      </c>
      <c r="D3501">
        <v>54701</v>
      </c>
      <c r="E3501" t="s">
        <v>7947</v>
      </c>
      <c r="F3501" t="s">
        <v>3812</v>
      </c>
      <c r="H3501">
        <v>1</v>
      </c>
      <c r="I3501">
        <v>2</v>
      </c>
      <c r="K3501" t="s">
        <v>296</v>
      </c>
      <c r="L3501" t="s">
        <v>410</v>
      </c>
      <c r="M3501" t="s">
        <v>398</v>
      </c>
      <c r="N3501" t="s">
        <v>426</v>
      </c>
      <c r="O3501">
        <v>2</v>
      </c>
      <c r="P3501" t="s">
        <v>306</v>
      </c>
      <c r="Q3501" s="164">
        <v>42279</v>
      </c>
      <c r="R3501" s="164">
        <v>42045</v>
      </c>
      <c r="T3501" t="s">
        <v>3149</v>
      </c>
      <c r="V3501" t="s">
        <v>7948</v>
      </c>
      <c r="W3501" t="s">
        <v>7949</v>
      </c>
      <c r="X3501" t="s">
        <v>7947</v>
      </c>
      <c r="Y3501" t="s">
        <v>7948</v>
      </c>
      <c r="Z3501" t="s">
        <v>7971</v>
      </c>
      <c r="AC3501" t="s">
        <v>366</v>
      </c>
      <c r="AD3501" s="176">
        <v>1</v>
      </c>
    </row>
    <row r="3502" spans="1:30" x14ac:dyDescent="0.35">
      <c r="A3502" t="s">
        <v>403</v>
      </c>
      <c r="B3502">
        <v>1022</v>
      </c>
      <c r="C3502" t="s">
        <v>7947</v>
      </c>
      <c r="D3502">
        <v>54701</v>
      </c>
      <c r="E3502" t="s">
        <v>7947</v>
      </c>
      <c r="F3502" t="s">
        <v>3812</v>
      </c>
      <c r="H3502">
        <v>1</v>
      </c>
      <c r="I3502">
        <v>2</v>
      </c>
      <c r="K3502" t="s">
        <v>296</v>
      </c>
      <c r="L3502" t="s">
        <v>410</v>
      </c>
      <c r="M3502" t="s">
        <v>398</v>
      </c>
      <c r="N3502" t="s">
        <v>426</v>
      </c>
      <c r="O3502">
        <v>2</v>
      </c>
      <c r="P3502" t="s">
        <v>306</v>
      </c>
      <c r="Q3502" t="s">
        <v>786</v>
      </c>
      <c r="R3502" s="164">
        <v>34392</v>
      </c>
      <c r="T3502" t="s">
        <v>3149</v>
      </c>
      <c r="V3502" t="s">
        <v>7948</v>
      </c>
      <c r="W3502" t="s">
        <v>7949</v>
      </c>
      <c r="X3502" t="s">
        <v>7947</v>
      </c>
      <c r="Y3502" t="s">
        <v>7948</v>
      </c>
      <c r="Z3502" t="s">
        <v>7972</v>
      </c>
      <c r="AC3502" t="s">
        <v>366</v>
      </c>
      <c r="AD3502" s="176">
        <v>1</v>
      </c>
    </row>
    <row r="3503" spans="1:30" x14ac:dyDescent="0.35">
      <c r="A3503" t="s">
        <v>447</v>
      </c>
      <c r="B3503">
        <v>1095</v>
      </c>
      <c r="C3503" t="s">
        <v>7947</v>
      </c>
      <c r="D3503">
        <v>54701</v>
      </c>
      <c r="E3503" t="s">
        <v>7947</v>
      </c>
      <c r="F3503" t="s">
        <v>3812</v>
      </c>
      <c r="H3503">
        <v>1</v>
      </c>
      <c r="I3503">
        <v>2</v>
      </c>
      <c r="K3503" t="s">
        <v>296</v>
      </c>
      <c r="L3503" t="s">
        <v>753</v>
      </c>
      <c r="M3503" t="s">
        <v>398</v>
      </c>
      <c r="N3503" t="s">
        <v>426</v>
      </c>
      <c r="O3503">
        <v>2</v>
      </c>
      <c r="P3503" t="s">
        <v>306</v>
      </c>
      <c r="Q3503" s="164">
        <v>32151</v>
      </c>
      <c r="R3503" s="164">
        <v>32387</v>
      </c>
      <c r="T3503" t="s">
        <v>3149</v>
      </c>
      <c r="V3503" t="s">
        <v>7948</v>
      </c>
      <c r="W3503" t="s">
        <v>7949</v>
      </c>
      <c r="X3503" t="s">
        <v>7947</v>
      </c>
      <c r="Y3503" t="s">
        <v>7948</v>
      </c>
      <c r="Z3503" t="s">
        <v>7973</v>
      </c>
      <c r="AC3503" t="s">
        <v>366</v>
      </c>
      <c r="AD3503" s="176">
        <v>1</v>
      </c>
    </row>
    <row r="3504" spans="1:30" x14ac:dyDescent="0.35">
      <c r="A3504" t="s">
        <v>494</v>
      </c>
      <c r="B3504">
        <v>1059</v>
      </c>
      <c r="C3504" t="s">
        <v>7947</v>
      </c>
      <c r="D3504">
        <v>54701</v>
      </c>
      <c r="E3504" t="s">
        <v>7947</v>
      </c>
      <c r="F3504" t="s">
        <v>3812</v>
      </c>
      <c r="H3504">
        <v>1</v>
      </c>
      <c r="I3504">
        <v>2</v>
      </c>
      <c r="K3504" t="s">
        <v>296</v>
      </c>
      <c r="L3504" t="s">
        <v>753</v>
      </c>
      <c r="M3504" t="s">
        <v>398</v>
      </c>
      <c r="N3504" t="s">
        <v>426</v>
      </c>
      <c r="O3504">
        <v>2</v>
      </c>
      <c r="P3504" t="s">
        <v>306</v>
      </c>
      <c r="Q3504" t="s">
        <v>7974</v>
      </c>
      <c r="R3504" s="164">
        <v>34408</v>
      </c>
      <c r="T3504" t="s">
        <v>3149</v>
      </c>
      <c r="V3504" t="s">
        <v>7948</v>
      </c>
      <c r="W3504" t="s">
        <v>7949</v>
      </c>
      <c r="X3504" t="s">
        <v>7947</v>
      </c>
      <c r="Y3504" t="s">
        <v>7948</v>
      </c>
      <c r="Z3504" t="s">
        <v>7975</v>
      </c>
      <c r="AC3504" t="s">
        <v>366</v>
      </c>
      <c r="AD3504" s="176">
        <v>1</v>
      </c>
    </row>
    <row r="3505" spans="1:30" x14ac:dyDescent="0.35">
      <c r="A3505" t="s">
        <v>414</v>
      </c>
      <c r="B3505">
        <v>1065</v>
      </c>
      <c r="C3505" t="s">
        <v>7947</v>
      </c>
      <c r="D3505">
        <v>54701</v>
      </c>
      <c r="E3505" t="s">
        <v>7947</v>
      </c>
      <c r="F3505" t="s">
        <v>3812</v>
      </c>
      <c r="H3505">
        <v>1</v>
      </c>
      <c r="I3505">
        <v>2</v>
      </c>
      <c r="K3505" t="s">
        <v>404</v>
      </c>
      <c r="L3505" t="s">
        <v>410</v>
      </c>
      <c r="M3505" t="s">
        <v>398</v>
      </c>
      <c r="N3505" t="s">
        <v>426</v>
      </c>
      <c r="O3505">
        <v>2</v>
      </c>
      <c r="P3505" t="s">
        <v>306</v>
      </c>
      <c r="Q3505" t="s">
        <v>4368</v>
      </c>
      <c r="R3505" s="164">
        <v>29385</v>
      </c>
      <c r="S3505" s="164">
        <v>29385</v>
      </c>
      <c r="T3505" t="s">
        <v>3149</v>
      </c>
      <c r="V3505" t="s">
        <v>7948</v>
      </c>
      <c r="W3505" t="s">
        <v>7949</v>
      </c>
      <c r="X3505" t="s">
        <v>7947</v>
      </c>
      <c r="Y3505" t="s">
        <v>7948</v>
      </c>
      <c r="Z3505" t="s">
        <v>7976</v>
      </c>
      <c r="AC3505" t="s">
        <v>366</v>
      </c>
      <c r="AD3505" s="176">
        <v>1</v>
      </c>
    </row>
    <row r="3506" spans="1:30" x14ac:dyDescent="0.35">
      <c r="A3506" t="s">
        <v>414</v>
      </c>
      <c r="B3506">
        <v>1156</v>
      </c>
      <c r="C3506" t="s">
        <v>7947</v>
      </c>
      <c r="D3506">
        <v>54701</v>
      </c>
      <c r="E3506" t="s">
        <v>7947</v>
      </c>
      <c r="F3506" t="s">
        <v>3812</v>
      </c>
      <c r="H3506">
        <v>1</v>
      </c>
      <c r="I3506">
        <v>2</v>
      </c>
      <c r="K3506" t="s">
        <v>843</v>
      </c>
      <c r="L3506" t="s">
        <v>753</v>
      </c>
      <c r="M3506" t="s">
        <v>398</v>
      </c>
      <c r="N3506" t="s">
        <v>426</v>
      </c>
      <c r="O3506">
        <v>2</v>
      </c>
      <c r="P3506" t="s">
        <v>306</v>
      </c>
      <c r="Q3506" s="164">
        <v>34708</v>
      </c>
      <c r="R3506" s="164">
        <v>34943</v>
      </c>
      <c r="T3506" t="s">
        <v>3149</v>
      </c>
      <c r="V3506" t="s">
        <v>7948</v>
      </c>
      <c r="W3506" t="s">
        <v>7949</v>
      </c>
      <c r="X3506" t="s">
        <v>7947</v>
      </c>
      <c r="Y3506" t="s">
        <v>7948</v>
      </c>
      <c r="Z3506" t="s">
        <v>7977</v>
      </c>
      <c r="AC3506" t="s">
        <v>366</v>
      </c>
      <c r="AD3506" s="176">
        <v>1</v>
      </c>
    </row>
    <row r="3507" spans="1:30" x14ac:dyDescent="0.35">
      <c r="A3507" t="s">
        <v>419</v>
      </c>
      <c r="B3507">
        <v>1024</v>
      </c>
      <c r="C3507" t="s">
        <v>7947</v>
      </c>
      <c r="D3507">
        <v>54701</v>
      </c>
      <c r="E3507" t="s">
        <v>7947</v>
      </c>
      <c r="F3507" t="s">
        <v>3812</v>
      </c>
      <c r="H3507">
        <v>1</v>
      </c>
      <c r="I3507">
        <v>2</v>
      </c>
      <c r="K3507" t="s">
        <v>404</v>
      </c>
      <c r="L3507" t="s">
        <v>753</v>
      </c>
      <c r="M3507" t="s">
        <v>398</v>
      </c>
      <c r="N3507" t="s">
        <v>426</v>
      </c>
      <c r="O3507">
        <v>2</v>
      </c>
      <c r="P3507" t="s">
        <v>306</v>
      </c>
      <c r="Q3507" s="164">
        <v>31056</v>
      </c>
      <c r="R3507" s="164">
        <v>31291</v>
      </c>
      <c r="S3507" s="164">
        <v>45043</v>
      </c>
      <c r="T3507" t="s">
        <v>3149</v>
      </c>
      <c r="V3507" t="s">
        <v>7948</v>
      </c>
      <c r="W3507" t="s">
        <v>7949</v>
      </c>
      <c r="X3507" t="s">
        <v>7947</v>
      </c>
      <c r="Y3507" t="s">
        <v>7948</v>
      </c>
      <c r="Z3507" t="s">
        <v>7978</v>
      </c>
      <c r="AC3507" t="s">
        <v>366</v>
      </c>
      <c r="AD3507" s="176">
        <v>1</v>
      </c>
    </row>
    <row r="3508" spans="1:30" x14ac:dyDescent="0.35">
      <c r="A3508" t="s">
        <v>419</v>
      </c>
      <c r="B3508">
        <v>1211</v>
      </c>
      <c r="C3508" t="s">
        <v>7979</v>
      </c>
      <c r="D3508">
        <v>54701</v>
      </c>
      <c r="E3508" t="s">
        <v>7947</v>
      </c>
      <c r="F3508" t="s">
        <v>3812</v>
      </c>
      <c r="G3508" s="163">
        <v>2706</v>
      </c>
      <c r="H3508">
        <v>1</v>
      </c>
      <c r="I3508">
        <v>2</v>
      </c>
      <c r="J3508" t="s">
        <v>1</v>
      </c>
      <c r="K3508" t="s">
        <v>296</v>
      </c>
      <c r="L3508" t="s">
        <v>753</v>
      </c>
      <c r="M3508" t="s">
        <v>398</v>
      </c>
      <c r="N3508" t="s">
        <v>426</v>
      </c>
      <c r="O3508">
        <v>2</v>
      </c>
      <c r="P3508" t="s">
        <v>306</v>
      </c>
      <c r="Q3508" t="s">
        <v>7980</v>
      </c>
      <c r="R3508" s="164">
        <v>42278</v>
      </c>
      <c r="T3508" t="s">
        <v>3149</v>
      </c>
      <c r="V3508" t="s">
        <v>7948</v>
      </c>
      <c r="W3508" t="s">
        <v>7949</v>
      </c>
      <c r="X3508" t="s">
        <v>7947</v>
      </c>
      <c r="Y3508" t="s">
        <v>7948</v>
      </c>
      <c r="Z3508" t="s">
        <v>7981</v>
      </c>
      <c r="AA3508" t="s">
        <v>1</v>
      </c>
      <c r="AB3508" s="164">
        <v>42390</v>
      </c>
      <c r="AC3508" t="s">
        <v>366</v>
      </c>
      <c r="AD3508" s="176">
        <v>1</v>
      </c>
    </row>
    <row r="3509" spans="1:30" x14ac:dyDescent="0.35">
      <c r="A3509" t="s">
        <v>419</v>
      </c>
      <c r="B3509">
        <v>1212</v>
      </c>
      <c r="C3509" t="s">
        <v>7982</v>
      </c>
      <c r="D3509">
        <v>54701</v>
      </c>
      <c r="E3509" t="s">
        <v>7947</v>
      </c>
      <c r="F3509" t="s">
        <v>3812</v>
      </c>
      <c r="G3509" s="163">
        <v>2706</v>
      </c>
      <c r="H3509">
        <v>1</v>
      </c>
      <c r="I3509">
        <v>2</v>
      </c>
      <c r="J3509" t="s">
        <v>1</v>
      </c>
      <c r="K3509" t="s">
        <v>404</v>
      </c>
      <c r="L3509" t="s">
        <v>753</v>
      </c>
      <c r="M3509" t="s">
        <v>398</v>
      </c>
      <c r="N3509" t="s">
        <v>426</v>
      </c>
      <c r="O3509">
        <v>2</v>
      </c>
      <c r="P3509" t="s">
        <v>306</v>
      </c>
      <c r="Q3509" t="s">
        <v>7980</v>
      </c>
      <c r="R3509" s="164">
        <v>42370</v>
      </c>
      <c r="S3509" s="164">
        <v>45536</v>
      </c>
      <c r="T3509" t="s">
        <v>3149</v>
      </c>
      <c r="V3509" t="s">
        <v>7948</v>
      </c>
      <c r="W3509" t="s">
        <v>7949</v>
      </c>
      <c r="X3509" t="s">
        <v>7947</v>
      </c>
      <c r="Y3509" t="s">
        <v>7948</v>
      </c>
      <c r="Z3509" t="s">
        <v>7983</v>
      </c>
      <c r="AA3509" t="s">
        <v>1</v>
      </c>
      <c r="AB3509" s="164">
        <v>42390</v>
      </c>
      <c r="AC3509" t="s">
        <v>366</v>
      </c>
      <c r="AD3509" s="176">
        <v>1</v>
      </c>
    </row>
    <row r="3510" spans="1:30" x14ac:dyDescent="0.35">
      <c r="A3510" t="s">
        <v>314</v>
      </c>
      <c r="B3510">
        <v>1147</v>
      </c>
      <c r="C3510" t="s">
        <v>7947</v>
      </c>
      <c r="D3510">
        <v>54701</v>
      </c>
      <c r="E3510" t="s">
        <v>7947</v>
      </c>
      <c r="F3510" t="s">
        <v>3812</v>
      </c>
      <c r="H3510">
        <v>1</v>
      </c>
      <c r="I3510">
        <v>2</v>
      </c>
      <c r="K3510" t="s">
        <v>296</v>
      </c>
      <c r="L3510" t="s">
        <v>753</v>
      </c>
      <c r="M3510" t="s">
        <v>398</v>
      </c>
      <c r="N3510" t="s">
        <v>426</v>
      </c>
      <c r="O3510">
        <v>2</v>
      </c>
      <c r="P3510" t="s">
        <v>306</v>
      </c>
      <c r="Q3510" s="164">
        <v>31421</v>
      </c>
      <c r="R3510" s="164">
        <v>31656</v>
      </c>
      <c r="T3510" t="s">
        <v>3149</v>
      </c>
      <c r="V3510" t="s">
        <v>7948</v>
      </c>
      <c r="W3510" t="s">
        <v>7949</v>
      </c>
      <c r="X3510" t="s">
        <v>7947</v>
      </c>
      <c r="Y3510" t="s">
        <v>7948</v>
      </c>
      <c r="Z3510" t="s">
        <v>7984</v>
      </c>
      <c r="AC3510" t="s">
        <v>366</v>
      </c>
      <c r="AD3510" s="176">
        <v>1</v>
      </c>
    </row>
    <row r="3511" spans="1:30" x14ac:dyDescent="0.35">
      <c r="A3511" t="s">
        <v>314</v>
      </c>
      <c r="B3511">
        <v>1309</v>
      </c>
      <c r="C3511" t="s">
        <v>7985</v>
      </c>
      <c r="D3511">
        <v>54701</v>
      </c>
      <c r="E3511" t="s">
        <v>7947</v>
      </c>
      <c r="F3511" t="s">
        <v>3812</v>
      </c>
      <c r="H3511">
        <v>1</v>
      </c>
      <c r="I3511">
        <v>2</v>
      </c>
      <c r="K3511" t="s">
        <v>296</v>
      </c>
      <c r="L3511" t="s">
        <v>753</v>
      </c>
      <c r="M3511" t="s">
        <v>398</v>
      </c>
      <c r="N3511" t="s">
        <v>426</v>
      </c>
      <c r="O3511">
        <v>2</v>
      </c>
      <c r="P3511" t="s">
        <v>306</v>
      </c>
      <c r="Q3511" s="164">
        <v>42009</v>
      </c>
      <c r="R3511" s="164">
        <v>42125</v>
      </c>
      <c r="T3511" t="s">
        <v>3149</v>
      </c>
      <c r="V3511" t="s">
        <v>7948</v>
      </c>
      <c r="W3511" t="s">
        <v>7949</v>
      </c>
      <c r="X3511" t="s">
        <v>7947</v>
      </c>
      <c r="Y3511" t="s">
        <v>7948</v>
      </c>
      <c r="Z3511" t="s">
        <v>7986</v>
      </c>
      <c r="AC3511" t="s">
        <v>366</v>
      </c>
      <c r="AD3511" s="176">
        <v>1</v>
      </c>
    </row>
    <row r="3512" spans="1:30" x14ac:dyDescent="0.35">
      <c r="A3512" t="s">
        <v>711</v>
      </c>
      <c r="B3512">
        <v>1031</v>
      </c>
      <c r="C3512" t="s">
        <v>7947</v>
      </c>
      <c r="D3512">
        <v>54701</v>
      </c>
      <c r="E3512" t="s">
        <v>7947</v>
      </c>
      <c r="F3512" t="s">
        <v>3812</v>
      </c>
      <c r="H3512">
        <v>1</v>
      </c>
      <c r="I3512">
        <v>2</v>
      </c>
      <c r="K3512" t="s">
        <v>296</v>
      </c>
      <c r="L3512" t="s">
        <v>410</v>
      </c>
      <c r="M3512" t="s">
        <v>398</v>
      </c>
      <c r="N3512" t="s">
        <v>426</v>
      </c>
      <c r="O3512">
        <v>2</v>
      </c>
      <c r="P3512" t="s">
        <v>306</v>
      </c>
      <c r="Q3512" t="s">
        <v>786</v>
      </c>
      <c r="R3512" s="164">
        <v>34392</v>
      </c>
      <c r="T3512" t="s">
        <v>3149</v>
      </c>
      <c r="V3512" t="s">
        <v>7948</v>
      </c>
      <c r="W3512" t="s">
        <v>7949</v>
      </c>
      <c r="X3512" t="s">
        <v>7947</v>
      </c>
      <c r="Y3512" t="s">
        <v>7948</v>
      </c>
      <c r="Z3512" t="s">
        <v>7987</v>
      </c>
      <c r="AC3512" t="s">
        <v>366</v>
      </c>
      <c r="AD3512" s="176">
        <v>1</v>
      </c>
    </row>
    <row r="3513" spans="1:30" x14ac:dyDescent="0.35">
      <c r="A3513" t="s">
        <v>711</v>
      </c>
      <c r="B3513">
        <v>1179</v>
      </c>
      <c r="C3513" t="s">
        <v>7988</v>
      </c>
      <c r="D3513">
        <v>54701</v>
      </c>
      <c r="E3513" t="s">
        <v>7947</v>
      </c>
      <c r="F3513" t="s">
        <v>3812</v>
      </c>
      <c r="H3513">
        <v>1</v>
      </c>
      <c r="I3513">
        <v>2</v>
      </c>
      <c r="K3513" t="s">
        <v>404</v>
      </c>
      <c r="L3513" t="s">
        <v>4319</v>
      </c>
      <c r="M3513" t="s">
        <v>398</v>
      </c>
      <c r="N3513" t="s">
        <v>426</v>
      </c>
      <c r="O3513">
        <v>2</v>
      </c>
      <c r="P3513" t="s">
        <v>306</v>
      </c>
      <c r="Q3513" s="164">
        <v>35804</v>
      </c>
      <c r="R3513" s="164">
        <v>36039</v>
      </c>
      <c r="S3513" s="164">
        <v>40148</v>
      </c>
      <c r="T3513" t="s">
        <v>3149</v>
      </c>
      <c r="V3513" t="s">
        <v>7948</v>
      </c>
      <c r="W3513" t="s">
        <v>7949</v>
      </c>
      <c r="X3513" t="s">
        <v>7947</v>
      </c>
      <c r="Y3513" t="s">
        <v>7948</v>
      </c>
      <c r="Z3513" t="s">
        <v>7989</v>
      </c>
      <c r="AC3513" t="s">
        <v>366</v>
      </c>
      <c r="AD3513" s="176">
        <v>1</v>
      </c>
    </row>
    <row r="3514" spans="1:30" x14ac:dyDescent="0.35">
      <c r="A3514" t="s">
        <v>499</v>
      </c>
      <c r="B3514">
        <v>1114</v>
      </c>
      <c r="C3514" t="s">
        <v>7947</v>
      </c>
      <c r="D3514">
        <v>54701</v>
      </c>
      <c r="E3514" t="s">
        <v>7947</v>
      </c>
      <c r="F3514" t="s">
        <v>3812</v>
      </c>
      <c r="H3514">
        <v>1</v>
      </c>
      <c r="I3514">
        <v>2</v>
      </c>
      <c r="K3514" t="s">
        <v>296</v>
      </c>
      <c r="L3514" t="s">
        <v>753</v>
      </c>
      <c r="M3514" t="s">
        <v>398</v>
      </c>
      <c r="N3514" t="s">
        <v>426</v>
      </c>
      <c r="O3514">
        <v>2</v>
      </c>
      <c r="P3514" t="s">
        <v>306</v>
      </c>
      <c r="Q3514" s="164">
        <v>31417</v>
      </c>
      <c r="R3514" s="164">
        <v>31533</v>
      </c>
      <c r="T3514" t="s">
        <v>3149</v>
      </c>
      <c r="V3514" t="s">
        <v>7948</v>
      </c>
      <c r="W3514" t="s">
        <v>7949</v>
      </c>
      <c r="X3514" t="s">
        <v>7947</v>
      </c>
      <c r="Y3514" t="s">
        <v>7948</v>
      </c>
      <c r="Z3514" t="s">
        <v>7990</v>
      </c>
      <c r="AC3514" t="s">
        <v>366</v>
      </c>
      <c r="AD3514" s="176">
        <v>1</v>
      </c>
    </row>
    <row r="3515" spans="1:30" x14ac:dyDescent="0.35">
      <c r="A3515" t="s">
        <v>499</v>
      </c>
      <c r="B3515">
        <v>1115</v>
      </c>
      <c r="C3515" t="s">
        <v>7991</v>
      </c>
      <c r="D3515">
        <v>54701</v>
      </c>
      <c r="E3515" t="s">
        <v>7947</v>
      </c>
      <c r="F3515" t="s">
        <v>3812</v>
      </c>
      <c r="H3515">
        <v>1</v>
      </c>
      <c r="I3515">
        <v>2</v>
      </c>
      <c r="K3515" t="s">
        <v>404</v>
      </c>
      <c r="L3515" t="s">
        <v>753</v>
      </c>
      <c r="M3515" t="s">
        <v>398</v>
      </c>
      <c r="N3515" t="s">
        <v>426</v>
      </c>
      <c r="O3515">
        <v>2</v>
      </c>
      <c r="P3515" t="s">
        <v>977</v>
      </c>
      <c r="Q3515" s="164">
        <v>31421</v>
      </c>
      <c r="R3515" s="164">
        <v>31656</v>
      </c>
      <c r="S3515" s="164">
        <v>33482</v>
      </c>
      <c r="T3515" t="s">
        <v>3149</v>
      </c>
      <c r="V3515" t="s">
        <v>7948</v>
      </c>
      <c r="W3515" t="s">
        <v>7949</v>
      </c>
      <c r="X3515" t="s">
        <v>7947</v>
      </c>
      <c r="Y3515" t="s">
        <v>7948</v>
      </c>
      <c r="Z3515" t="s">
        <v>7992</v>
      </c>
      <c r="AC3515" t="s">
        <v>366</v>
      </c>
      <c r="AD3515" s="176">
        <v>1</v>
      </c>
    </row>
    <row r="3516" spans="1:30" x14ac:dyDescent="0.35">
      <c r="A3516" t="s">
        <v>499</v>
      </c>
      <c r="B3516">
        <v>1122</v>
      </c>
      <c r="C3516" t="s">
        <v>7993</v>
      </c>
      <c r="D3516">
        <v>54701</v>
      </c>
      <c r="E3516" t="s">
        <v>7947</v>
      </c>
      <c r="F3516" t="s">
        <v>3812</v>
      </c>
      <c r="H3516">
        <v>1</v>
      </c>
      <c r="I3516">
        <v>2</v>
      </c>
      <c r="K3516" t="s">
        <v>295</v>
      </c>
      <c r="L3516" t="s">
        <v>753</v>
      </c>
      <c r="M3516" t="s">
        <v>398</v>
      </c>
      <c r="N3516" t="s">
        <v>426</v>
      </c>
      <c r="O3516">
        <v>2</v>
      </c>
      <c r="P3516" t="s">
        <v>1</v>
      </c>
      <c r="Q3516" s="164">
        <v>32517</v>
      </c>
      <c r="R3516" s="164">
        <v>32752</v>
      </c>
      <c r="S3516" s="164">
        <v>33117</v>
      </c>
      <c r="T3516" t="s">
        <v>3149</v>
      </c>
      <c r="V3516" t="s">
        <v>7948</v>
      </c>
      <c r="W3516" t="s">
        <v>7949</v>
      </c>
      <c r="X3516" t="s">
        <v>7947</v>
      </c>
      <c r="Y3516" t="s">
        <v>7948</v>
      </c>
      <c r="Z3516" t="s">
        <v>7994</v>
      </c>
      <c r="AC3516" t="s">
        <v>366</v>
      </c>
      <c r="AD3516" s="176">
        <v>1</v>
      </c>
    </row>
    <row r="3517" spans="1:30" x14ac:dyDescent="0.35">
      <c r="A3517" t="s">
        <v>566</v>
      </c>
      <c r="B3517">
        <v>1021</v>
      </c>
      <c r="C3517" t="s">
        <v>7947</v>
      </c>
      <c r="D3517">
        <v>54701</v>
      </c>
      <c r="E3517" t="s">
        <v>7947</v>
      </c>
      <c r="F3517" t="s">
        <v>3812</v>
      </c>
      <c r="H3517">
        <v>1</v>
      </c>
      <c r="I3517">
        <v>2</v>
      </c>
      <c r="K3517" t="s">
        <v>404</v>
      </c>
      <c r="L3517" t="s">
        <v>410</v>
      </c>
      <c r="M3517" t="s">
        <v>398</v>
      </c>
      <c r="N3517" t="s">
        <v>426</v>
      </c>
      <c r="O3517">
        <v>2</v>
      </c>
      <c r="P3517" t="s">
        <v>306</v>
      </c>
      <c r="Q3517" t="s">
        <v>7995</v>
      </c>
      <c r="R3517" s="164">
        <v>41774</v>
      </c>
      <c r="S3517" s="164">
        <v>41883</v>
      </c>
      <c r="T3517" t="s">
        <v>3149</v>
      </c>
      <c r="V3517" t="s">
        <v>7948</v>
      </c>
      <c r="W3517" t="s">
        <v>7949</v>
      </c>
      <c r="X3517" t="s">
        <v>7947</v>
      </c>
      <c r="Y3517" t="s">
        <v>7948</v>
      </c>
      <c r="Z3517" t="s">
        <v>7996</v>
      </c>
      <c r="AC3517" t="s">
        <v>366</v>
      </c>
      <c r="AD3517" s="176">
        <v>1</v>
      </c>
    </row>
    <row r="3518" spans="1:30" x14ac:dyDescent="0.35">
      <c r="A3518" t="s">
        <v>566</v>
      </c>
      <c r="B3518">
        <v>90007</v>
      </c>
      <c r="C3518" t="s">
        <v>7997</v>
      </c>
      <c r="D3518">
        <v>54701</v>
      </c>
      <c r="E3518" t="s">
        <v>7947</v>
      </c>
      <c r="F3518" t="s">
        <v>3812</v>
      </c>
      <c r="H3518">
        <v>1</v>
      </c>
      <c r="I3518">
        <v>2</v>
      </c>
      <c r="K3518" t="s">
        <v>404</v>
      </c>
      <c r="L3518" t="s">
        <v>410</v>
      </c>
      <c r="M3518" t="s">
        <v>398</v>
      </c>
      <c r="N3518" t="s">
        <v>426</v>
      </c>
      <c r="O3518">
        <v>2</v>
      </c>
      <c r="P3518" t="s">
        <v>306</v>
      </c>
      <c r="Q3518" t="s">
        <v>7995</v>
      </c>
      <c r="R3518" s="164">
        <v>41774</v>
      </c>
      <c r="S3518" s="164">
        <v>41883</v>
      </c>
      <c r="T3518" t="s">
        <v>3149</v>
      </c>
      <c r="V3518" t="s">
        <v>7948</v>
      </c>
      <c r="W3518" t="s">
        <v>7949</v>
      </c>
      <c r="X3518" t="s">
        <v>7947</v>
      </c>
      <c r="Y3518" t="s">
        <v>7948</v>
      </c>
      <c r="Z3518" t="s">
        <v>7998</v>
      </c>
      <c r="AC3518" t="s">
        <v>366</v>
      </c>
      <c r="AD3518" s="176">
        <v>1</v>
      </c>
    </row>
    <row r="3519" spans="1:30" x14ac:dyDescent="0.35">
      <c r="A3519" t="s">
        <v>438</v>
      </c>
      <c r="B3519">
        <v>1111</v>
      </c>
      <c r="C3519" t="s">
        <v>7947</v>
      </c>
      <c r="D3519">
        <v>54701</v>
      </c>
      <c r="E3519" t="s">
        <v>7947</v>
      </c>
      <c r="F3519" t="s">
        <v>3812</v>
      </c>
      <c r="H3519">
        <v>1</v>
      </c>
      <c r="I3519">
        <v>2</v>
      </c>
      <c r="K3519" t="s">
        <v>404</v>
      </c>
      <c r="L3519" t="s">
        <v>753</v>
      </c>
      <c r="M3519" t="s">
        <v>398</v>
      </c>
      <c r="N3519" t="s">
        <v>426</v>
      </c>
      <c r="O3519">
        <v>2</v>
      </c>
      <c r="P3519" t="s">
        <v>306</v>
      </c>
      <c r="Q3519" s="164">
        <v>32151</v>
      </c>
      <c r="R3519" s="164">
        <v>32387</v>
      </c>
      <c r="S3519" s="164">
        <v>39326</v>
      </c>
      <c r="T3519" t="s">
        <v>3149</v>
      </c>
      <c r="V3519" t="s">
        <v>7948</v>
      </c>
      <c r="W3519" t="s">
        <v>7949</v>
      </c>
      <c r="X3519" t="s">
        <v>7947</v>
      </c>
      <c r="Y3519" t="s">
        <v>7948</v>
      </c>
      <c r="Z3519" t="s">
        <v>7999</v>
      </c>
      <c r="AC3519" t="s">
        <v>366</v>
      </c>
      <c r="AD3519" s="176">
        <v>1</v>
      </c>
    </row>
    <row r="3520" spans="1:30" x14ac:dyDescent="0.35">
      <c r="A3520" t="s">
        <v>438</v>
      </c>
      <c r="B3520">
        <v>1211</v>
      </c>
      <c r="C3520" t="s">
        <v>116</v>
      </c>
      <c r="D3520">
        <v>54701</v>
      </c>
      <c r="E3520" t="s">
        <v>7947</v>
      </c>
      <c r="F3520" t="s">
        <v>3812</v>
      </c>
      <c r="H3520">
        <v>1</v>
      </c>
      <c r="I3520">
        <v>2</v>
      </c>
      <c r="K3520" t="s">
        <v>296</v>
      </c>
      <c r="L3520" t="s">
        <v>753</v>
      </c>
      <c r="M3520" t="s">
        <v>398</v>
      </c>
      <c r="N3520" t="s">
        <v>426</v>
      </c>
      <c r="O3520">
        <v>2</v>
      </c>
      <c r="P3520" t="s">
        <v>306</v>
      </c>
      <c r="Q3520" t="s">
        <v>569</v>
      </c>
      <c r="R3520" s="164">
        <v>40422</v>
      </c>
      <c r="T3520" t="s">
        <v>3149</v>
      </c>
      <c r="V3520" t="s">
        <v>7948</v>
      </c>
      <c r="W3520" t="s">
        <v>7949</v>
      </c>
      <c r="X3520" t="s">
        <v>7947</v>
      </c>
      <c r="Y3520" t="s">
        <v>7948</v>
      </c>
      <c r="Z3520" t="s">
        <v>8000</v>
      </c>
      <c r="AC3520" t="s">
        <v>366</v>
      </c>
      <c r="AD3520" s="176">
        <v>1</v>
      </c>
    </row>
    <row r="3521" spans="1:31" x14ac:dyDescent="0.35">
      <c r="A3521" t="s">
        <v>454</v>
      </c>
      <c r="B3521">
        <v>1503</v>
      </c>
      <c r="C3521" t="s">
        <v>8001</v>
      </c>
      <c r="D3521">
        <v>54702</v>
      </c>
      <c r="E3521" t="s">
        <v>8001</v>
      </c>
      <c r="F3521" t="s">
        <v>3812</v>
      </c>
      <c r="G3521" s="163">
        <v>2722.58</v>
      </c>
      <c r="H3521" s="174">
        <f t="shared" ref="H3521:H3522" si="108">AD3521</f>
        <v>1</v>
      </c>
      <c r="I3521">
        <v>1.8</v>
      </c>
      <c r="J3521" t="s">
        <v>1</v>
      </c>
      <c r="K3521" t="s">
        <v>296</v>
      </c>
      <c r="L3521" t="s">
        <v>753</v>
      </c>
      <c r="M3521" t="s">
        <v>398</v>
      </c>
      <c r="N3521" t="s">
        <v>747</v>
      </c>
      <c r="O3521">
        <v>2</v>
      </c>
      <c r="P3521" t="s">
        <v>306</v>
      </c>
      <c r="Q3521" s="164">
        <v>45635</v>
      </c>
      <c r="R3521" s="164">
        <v>45901</v>
      </c>
      <c r="T3521" t="s">
        <v>3167</v>
      </c>
      <c r="V3521" t="s">
        <v>8002</v>
      </c>
      <c r="W3521" t="s">
        <v>8003</v>
      </c>
      <c r="X3521" t="s">
        <v>8001</v>
      </c>
      <c r="Y3521" t="s">
        <v>8002</v>
      </c>
      <c r="Z3521" t="s">
        <v>8004</v>
      </c>
      <c r="AA3521" t="s">
        <v>1</v>
      </c>
      <c r="AB3521" s="164">
        <v>45568</v>
      </c>
      <c r="AC3521" t="s">
        <v>366</v>
      </c>
      <c r="AD3521" s="176">
        <v>1</v>
      </c>
      <c r="AE3521" s="177" t="s">
        <v>16954</v>
      </c>
    </row>
    <row r="3522" spans="1:31" x14ac:dyDescent="0.35">
      <c r="A3522" t="s">
        <v>317</v>
      </c>
      <c r="B3522">
        <v>1139</v>
      </c>
      <c r="C3522" t="s">
        <v>8005</v>
      </c>
      <c r="D3522">
        <v>54703</v>
      </c>
      <c r="E3522" t="s">
        <v>8005</v>
      </c>
      <c r="F3522" t="s">
        <v>3812</v>
      </c>
      <c r="H3522" s="174">
        <f t="shared" si="108"/>
        <v>1</v>
      </c>
      <c r="I3522">
        <v>1.9</v>
      </c>
      <c r="K3522" t="s">
        <v>404</v>
      </c>
      <c r="L3522" t="s">
        <v>753</v>
      </c>
      <c r="M3522" t="s">
        <v>398</v>
      </c>
      <c r="N3522" t="s">
        <v>747</v>
      </c>
      <c r="O3522">
        <v>2</v>
      </c>
      <c r="P3522" t="s">
        <v>306</v>
      </c>
      <c r="Q3522" s="164">
        <v>36892</v>
      </c>
      <c r="R3522" s="164">
        <v>36892</v>
      </c>
      <c r="S3522" s="164">
        <v>39188</v>
      </c>
      <c r="T3522" t="s">
        <v>8006</v>
      </c>
      <c r="V3522" t="s">
        <v>8007</v>
      </c>
      <c r="W3522" t="s">
        <v>8008</v>
      </c>
      <c r="X3522" t="s">
        <v>8005</v>
      </c>
      <c r="Y3522" t="s">
        <v>8007</v>
      </c>
      <c r="Z3522" t="s">
        <v>8009</v>
      </c>
      <c r="AC3522" t="s">
        <v>366</v>
      </c>
      <c r="AD3522" s="176">
        <v>1</v>
      </c>
      <c r="AE3522" s="177" t="s">
        <v>16954</v>
      </c>
    </row>
    <row r="3523" spans="1:31" x14ac:dyDescent="0.35">
      <c r="A3523" t="s">
        <v>291</v>
      </c>
      <c r="B3523">
        <v>1048</v>
      </c>
      <c r="C3523" t="s">
        <v>8010</v>
      </c>
      <c r="D3523">
        <v>54900</v>
      </c>
      <c r="E3523" t="s">
        <v>8011</v>
      </c>
      <c r="F3523" t="s">
        <v>3812</v>
      </c>
      <c r="H3523">
        <v>2.6</v>
      </c>
      <c r="I3523">
        <v>2.2999999999999998</v>
      </c>
      <c r="K3523" t="s">
        <v>296</v>
      </c>
      <c r="L3523" t="s">
        <v>753</v>
      </c>
      <c r="M3523" t="s">
        <v>398</v>
      </c>
      <c r="N3523" t="s">
        <v>3226</v>
      </c>
      <c r="O3523">
        <v>2</v>
      </c>
      <c r="P3523" t="s">
        <v>1</v>
      </c>
      <c r="Q3523" t="s">
        <v>8012</v>
      </c>
      <c r="R3523" s="164">
        <v>38961</v>
      </c>
      <c r="T3523" t="s">
        <v>3227</v>
      </c>
      <c r="V3523" t="s">
        <v>8013</v>
      </c>
      <c r="W3523" t="s">
        <v>8014</v>
      </c>
      <c r="X3523" t="s">
        <v>8011</v>
      </c>
      <c r="Y3523" t="s">
        <v>8013</v>
      </c>
      <c r="Z3523" t="s">
        <v>8015</v>
      </c>
      <c r="AC3523" t="s">
        <v>338</v>
      </c>
      <c r="AD3523" s="176">
        <v>1.4</v>
      </c>
    </row>
    <row r="3524" spans="1:31" x14ac:dyDescent="0.35">
      <c r="A3524" t="s">
        <v>305</v>
      </c>
      <c r="B3524">
        <v>1235</v>
      </c>
      <c r="C3524" t="s">
        <v>8016</v>
      </c>
      <c r="D3524">
        <v>54900</v>
      </c>
      <c r="E3524" t="s">
        <v>8011</v>
      </c>
      <c r="F3524" t="s">
        <v>3812</v>
      </c>
      <c r="H3524">
        <v>2.6</v>
      </c>
      <c r="I3524">
        <v>2.2999999999999998</v>
      </c>
      <c r="K3524" t="s">
        <v>296</v>
      </c>
      <c r="L3524" t="s">
        <v>4319</v>
      </c>
      <c r="M3524" t="s">
        <v>398</v>
      </c>
      <c r="N3524" t="s">
        <v>3226</v>
      </c>
      <c r="O3524">
        <v>2</v>
      </c>
      <c r="P3524" t="s">
        <v>306</v>
      </c>
      <c r="Q3524" t="s">
        <v>3340</v>
      </c>
      <c r="R3524" s="164">
        <v>36770</v>
      </c>
      <c r="T3524" t="s">
        <v>3227</v>
      </c>
      <c r="V3524" t="s">
        <v>8013</v>
      </c>
      <c r="W3524" t="s">
        <v>8014</v>
      </c>
      <c r="X3524" t="s">
        <v>8011</v>
      </c>
      <c r="Y3524" t="s">
        <v>8013</v>
      </c>
      <c r="Z3524" t="s">
        <v>8017</v>
      </c>
      <c r="AC3524" t="s">
        <v>341</v>
      </c>
      <c r="AD3524" s="176">
        <v>1.4</v>
      </c>
    </row>
    <row r="3525" spans="1:31" x14ac:dyDescent="0.35">
      <c r="A3525" t="s">
        <v>324</v>
      </c>
      <c r="B3525">
        <v>1044</v>
      </c>
      <c r="C3525" t="s">
        <v>8011</v>
      </c>
      <c r="D3525">
        <v>54900</v>
      </c>
      <c r="E3525" t="s">
        <v>8011</v>
      </c>
      <c r="F3525" t="s">
        <v>3812</v>
      </c>
      <c r="H3525">
        <v>2.6</v>
      </c>
      <c r="I3525">
        <v>2.2999999999999998</v>
      </c>
      <c r="K3525" t="s">
        <v>296</v>
      </c>
      <c r="L3525" t="s">
        <v>410</v>
      </c>
      <c r="M3525" t="s">
        <v>398</v>
      </c>
      <c r="N3525" t="s">
        <v>3226</v>
      </c>
      <c r="O3525">
        <v>2</v>
      </c>
      <c r="P3525" t="s">
        <v>306</v>
      </c>
      <c r="Q3525" t="s">
        <v>786</v>
      </c>
      <c r="R3525" s="164">
        <v>34392</v>
      </c>
      <c r="T3525" t="s">
        <v>3227</v>
      </c>
      <c r="V3525" t="s">
        <v>8013</v>
      </c>
      <c r="W3525" t="s">
        <v>8014</v>
      </c>
      <c r="X3525" t="s">
        <v>8011</v>
      </c>
      <c r="Y3525" t="s">
        <v>8013</v>
      </c>
      <c r="Z3525" t="s">
        <v>8018</v>
      </c>
      <c r="AC3525" t="s">
        <v>341</v>
      </c>
      <c r="AD3525" s="176">
        <v>1.4</v>
      </c>
    </row>
    <row r="3526" spans="1:31" x14ac:dyDescent="0.35">
      <c r="A3526" t="s">
        <v>324</v>
      </c>
      <c r="B3526">
        <v>1058</v>
      </c>
      <c r="C3526" t="s">
        <v>8019</v>
      </c>
      <c r="D3526">
        <v>54900</v>
      </c>
      <c r="E3526" t="s">
        <v>8011</v>
      </c>
      <c r="F3526" t="s">
        <v>3812</v>
      </c>
      <c r="H3526">
        <v>2.6</v>
      </c>
      <c r="I3526">
        <v>2.2999999999999998</v>
      </c>
      <c r="K3526" t="s">
        <v>404</v>
      </c>
      <c r="L3526" t="s">
        <v>753</v>
      </c>
      <c r="M3526" t="s">
        <v>398</v>
      </c>
      <c r="N3526" t="s">
        <v>3226</v>
      </c>
      <c r="O3526">
        <v>2</v>
      </c>
      <c r="P3526" t="s">
        <v>306</v>
      </c>
      <c r="Q3526" t="s">
        <v>3966</v>
      </c>
      <c r="R3526" s="164">
        <v>30497</v>
      </c>
      <c r="S3526" s="164">
        <v>40787</v>
      </c>
      <c r="T3526" t="s">
        <v>3227</v>
      </c>
      <c r="V3526" t="s">
        <v>8013</v>
      </c>
      <c r="W3526" t="s">
        <v>8014</v>
      </c>
      <c r="X3526" t="s">
        <v>8011</v>
      </c>
      <c r="Y3526" t="s">
        <v>8013</v>
      </c>
      <c r="Z3526" t="s">
        <v>8020</v>
      </c>
      <c r="AC3526" t="s">
        <v>341</v>
      </c>
      <c r="AD3526" s="176">
        <v>1.4</v>
      </c>
    </row>
    <row r="3527" spans="1:31" x14ac:dyDescent="0.35">
      <c r="A3527" t="s">
        <v>324</v>
      </c>
      <c r="B3527">
        <v>1352</v>
      </c>
      <c r="C3527" t="s">
        <v>8021</v>
      </c>
      <c r="D3527">
        <v>54900</v>
      </c>
      <c r="E3527" t="s">
        <v>8011</v>
      </c>
      <c r="F3527" t="s">
        <v>3812</v>
      </c>
      <c r="G3527" s="163">
        <v>3349.3</v>
      </c>
      <c r="H3527">
        <v>2.6</v>
      </c>
      <c r="I3527">
        <v>2.2999999999999998</v>
      </c>
      <c r="J3527" t="s">
        <v>1</v>
      </c>
      <c r="K3527" t="s">
        <v>296</v>
      </c>
      <c r="L3527" t="s">
        <v>753</v>
      </c>
      <c r="M3527" t="s">
        <v>398</v>
      </c>
      <c r="N3527" t="s">
        <v>3226</v>
      </c>
      <c r="O3527">
        <v>2</v>
      </c>
      <c r="P3527" t="s">
        <v>306</v>
      </c>
      <c r="Q3527" s="164">
        <v>43625</v>
      </c>
      <c r="R3527" s="164">
        <v>44075</v>
      </c>
      <c r="T3527" t="s">
        <v>3227</v>
      </c>
      <c r="V3527" t="s">
        <v>8013</v>
      </c>
      <c r="W3527" t="s">
        <v>8014</v>
      </c>
      <c r="X3527" t="s">
        <v>8011</v>
      </c>
      <c r="Y3527" t="s">
        <v>8013</v>
      </c>
      <c r="Z3527" t="s">
        <v>8022</v>
      </c>
      <c r="AA3527" t="s">
        <v>295</v>
      </c>
      <c r="AB3527" s="164">
        <v>43748</v>
      </c>
      <c r="AC3527" t="s">
        <v>341</v>
      </c>
      <c r="AD3527" s="176">
        <v>1.4</v>
      </c>
    </row>
    <row r="3528" spans="1:31" x14ac:dyDescent="0.35">
      <c r="A3528" t="s">
        <v>309</v>
      </c>
      <c r="B3528">
        <v>1232</v>
      </c>
      <c r="C3528" t="s">
        <v>8011</v>
      </c>
      <c r="D3528">
        <v>54900</v>
      </c>
      <c r="E3528" t="s">
        <v>8011</v>
      </c>
      <c r="F3528" t="s">
        <v>3812</v>
      </c>
      <c r="H3528">
        <v>2.6</v>
      </c>
      <c r="I3528">
        <v>2.2999999999999998</v>
      </c>
      <c r="K3528" t="s">
        <v>296</v>
      </c>
      <c r="L3528" t="s">
        <v>753</v>
      </c>
      <c r="M3528" t="s">
        <v>398</v>
      </c>
      <c r="N3528" t="s">
        <v>3226</v>
      </c>
      <c r="O3528">
        <v>2</v>
      </c>
      <c r="P3528" t="s">
        <v>306</v>
      </c>
      <c r="Q3528" t="s">
        <v>3864</v>
      </c>
      <c r="R3528" s="164">
        <v>42248</v>
      </c>
      <c r="T3528" t="s">
        <v>3227</v>
      </c>
      <c r="V3528" t="s">
        <v>8013</v>
      </c>
      <c r="W3528" t="s">
        <v>8014</v>
      </c>
      <c r="X3528" t="s">
        <v>8011</v>
      </c>
      <c r="Y3528" t="s">
        <v>8013</v>
      </c>
      <c r="Z3528" t="s">
        <v>8023</v>
      </c>
      <c r="AC3528" t="s">
        <v>341</v>
      </c>
      <c r="AD3528" s="176">
        <v>1.4</v>
      </c>
    </row>
    <row r="3529" spans="1:31" x14ac:dyDescent="0.35">
      <c r="A3529" t="s">
        <v>432</v>
      </c>
      <c r="B3529">
        <v>1117</v>
      </c>
      <c r="C3529" t="s">
        <v>8024</v>
      </c>
      <c r="D3529">
        <v>54900</v>
      </c>
      <c r="E3529" t="s">
        <v>8011</v>
      </c>
      <c r="F3529" t="s">
        <v>3812</v>
      </c>
      <c r="H3529">
        <v>2.6</v>
      </c>
      <c r="I3529">
        <v>2.2999999999999998</v>
      </c>
      <c r="K3529" t="s">
        <v>404</v>
      </c>
      <c r="L3529" t="s">
        <v>753</v>
      </c>
      <c r="M3529" t="s">
        <v>398</v>
      </c>
      <c r="N3529" t="s">
        <v>3226</v>
      </c>
      <c r="O3529">
        <v>2</v>
      </c>
      <c r="P3529" t="s">
        <v>306</v>
      </c>
      <c r="Q3529" s="164">
        <v>31168</v>
      </c>
      <c r="R3529" s="164">
        <v>31052</v>
      </c>
      <c r="S3529" s="164">
        <v>36039</v>
      </c>
      <c r="T3529" t="s">
        <v>3227</v>
      </c>
      <c r="V3529" t="s">
        <v>8013</v>
      </c>
      <c r="W3529" t="s">
        <v>8014</v>
      </c>
      <c r="X3529" t="s">
        <v>8011</v>
      </c>
      <c r="Y3529" t="s">
        <v>8013</v>
      </c>
      <c r="Z3529" t="s">
        <v>8025</v>
      </c>
      <c r="AC3529" t="s">
        <v>341</v>
      </c>
      <c r="AD3529" s="176">
        <v>1.4</v>
      </c>
    </row>
    <row r="3530" spans="1:31" x14ac:dyDescent="0.35">
      <c r="A3530" t="s">
        <v>375</v>
      </c>
      <c r="B3530">
        <v>1184</v>
      </c>
      <c r="C3530" t="s">
        <v>3230</v>
      </c>
      <c r="D3530">
        <v>54900</v>
      </c>
      <c r="E3530" t="s">
        <v>8011</v>
      </c>
      <c r="F3530" t="s">
        <v>3812</v>
      </c>
      <c r="G3530" s="163">
        <v>3441.02</v>
      </c>
      <c r="H3530">
        <v>2.6</v>
      </c>
      <c r="I3530">
        <v>2.2999999999999998</v>
      </c>
      <c r="J3530" t="s">
        <v>1</v>
      </c>
      <c r="K3530" t="s">
        <v>296</v>
      </c>
      <c r="L3530" t="s">
        <v>640</v>
      </c>
      <c r="M3530" t="s">
        <v>398</v>
      </c>
      <c r="N3530" t="s">
        <v>3226</v>
      </c>
      <c r="O3530">
        <v>2</v>
      </c>
      <c r="P3530" t="s">
        <v>1</v>
      </c>
      <c r="Q3530" s="164">
        <v>42554</v>
      </c>
      <c r="R3530" s="164">
        <v>42248</v>
      </c>
      <c r="T3530" t="s">
        <v>3227</v>
      </c>
      <c r="V3530" t="s">
        <v>8013</v>
      </c>
      <c r="W3530" t="s">
        <v>8014</v>
      </c>
      <c r="X3530" t="s">
        <v>8011</v>
      </c>
      <c r="Y3530" t="s">
        <v>8013</v>
      </c>
      <c r="Z3530" t="s">
        <v>8026</v>
      </c>
      <c r="AA3530" t="s">
        <v>1</v>
      </c>
      <c r="AB3530" s="164">
        <v>42437</v>
      </c>
      <c r="AC3530" t="s">
        <v>338</v>
      </c>
      <c r="AD3530" s="176">
        <v>1.4</v>
      </c>
    </row>
    <row r="3531" spans="1:31" x14ac:dyDescent="0.35">
      <c r="A3531" t="s">
        <v>447</v>
      </c>
      <c r="B3531">
        <v>1087</v>
      </c>
      <c r="C3531" t="s">
        <v>8011</v>
      </c>
      <c r="D3531">
        <v>54900</v>
      </c>
      <c r="E3531" t="s">
        <v>8011</v>
      </c>
      <c r="F3531" t="s">
        <v>3812</v>
      </c>
      <c r="H3531">
        <v>2.6</v>
      </c>
      <c r="I3531">
        <v>2.2999999999999998</v>
      </c>
      <c r="K3531" t="s">
        <v>404</v>
      </c>
      <c r="L3531" t="s">
        <v>753</v>
      </c>
      <c r="M3531" t="s">
        <v>398</v>
      </c>
      <c r="N3531" t="s">
        <v>3226</v>
      </c>
      <c r="O3531">
        <v>2</v>
      </c>
      <c r="P3531" t="s">
        <v>306</v>
      </c>
      <c r="Q3531" s="164">
        <v>31413</v>
      </c>
      <c r="R3531" s="164">
        <v>31413</v>
      </c>
      <c r="S3531" s="164">
        <v>36039</v>
      </c>
      <c r="T3531" t="s">
        <v>3227</v>
      </c>
      <c r="V3531" t="s">
        <v>8013</v>
      </c>
      <c r="W3531" t="s">
        <v>8014</v>
      </c>
      <c r="X3531" t="s">
        <v>8011</v>
      </c>
      <c r="Y3531" t="s">
        <v>8013</v>
      </c>
      <c r="Z3531" t="s">
        <v>8027</v>
      </c>
      <c r="AC3531" t="s">
        <v>341</v>
      </c>
      <c r="AD3531" s="176">
        <v>1.4</v>
      </c>
    </row>
    <row r="3532" spans="1:31" x14ac:dyDescent="0.35">
      <c r="A3532" t="s">
        <v>494</v>
      </c>
      <c r="B3532">
        <v>1082</v>
      </c>
      <c r="C3532" t="s">
        <v>8011</v>
      </c>
      <c r="D3532">
        <v>54900</v>
      </c>
      <c r="E3532" t="s">
        <v>8011</v>
      </c>
      <c r="F3532" t="s">
        <v>3812</v>
      </c>
      <c r="H3532">
        <v>2.6</v>
      </c>
      <c r="I3532">
        <v>2.2999999999999998</v>
      </c>
      <c r="K3532" t="s">
        <v>404</v>
      </c>
      <c r="L3532" t="s">
        <v>753</v>
      </c>
      <c r="M3532" t="s">
        <v>398</v>
      </c>
      <c r="N3532" t="s">
        <v>3226</v>
      </c>
      <c r="O3532">
        <v>2</v>
      </c>
      <c r="P3532" t="s">
        <v>306</v>
      </c>
      <c r="Q3532" s="164">
        <v>31048</v>
      </c>
      <c r="R3532" s="164">
        <v>31048</v>
      </c>
      <c r="S3532" s="164">
        <v>39189</v>
      </c>
      <c r="T3532" t="s">
        <v>3227</v>
      </c>
      <c r="V3532" t="s">
        <v>8013</v>
      </c>
      <c r="W3532" t="s">
        <v>8014</v>
      </c>
      <c r="X3532" t="s">
        <v>8011</v>
      </c>
      <c r="Y3532" t="s">
        <v>8013</v>
      </c>
      <c r="Z3532" t="s">
        <v>8028</v>
      </c>
      <c r="AC3532" t="s">
        <v>341</v>
      </c>
      <c r="AD3532" s="176">
        <v>1.4</v>
      </c>
    </row>
    <row r="3533" spans="1:31" x14ac:dyDescent="0.35">
      <c r="A3533" t="s">
        <v>494</v>
      </c>
      <c r="B3533">
        <v>1214</v>
      </c>
      <c r="C3533" t="s">
        <v>8024</v>
      </c>
      <c r="D3533">
        <v>54900</v>
      </c>
      <c r="E3533" t="s">
        <v>8011</v>
      </c>
      <c r="F3533" t="s">
        <v>3812</v>
      </c>
      <c r="H3533">
        <v>2.6</v>
      </c>
      <c r="I3533">
        <v>2.2999999999999998</v>
      </c>
      <c r="K3533" t="s">
        <v>296</v>
      </c>
      <c r="L3533" t="s">
        <v>753</v>
      </c>
      <c r="M3533" t="s">
        <v>398</v>
      </c>
      <c r="N3533" t="s">
        <v>3226</v>
      </c>
      <c r="O3533">
        <v>2</v>
      </c>
      <c r="P3533" t="s">
        <v>306</v>
      </c>
      <c r="Q3533" t="s">
        <v>8029</v>
      </c>
      <c r="R3533" s="164">
        <v>40422</v>
      </c>
      <c r="T3533" t="s">
        <v>3227</v>
      </c>
      <c r="V3533" t="s">
        <v>8013</v>
      </c>
      <c r="W3533" t="s">
        <v>8014</v>
      </c>
      <c r="X3533" t="s">
        <v>8011</v>
      </c>
      <c r="Y3533" t="s">
        <v>8013</v>
      </c>
      <c r="Z3533" t="s">
        <v>8030</v>
      </c>
      <c r="AC3533" t="s">
        <v>341</v>
      </c>
      <c r="AD3533" s="176">
        <v>1.4</v>
      </c>
    </row>
    <row r="3534" spans="1:31" x14ac:dyDescent="0.35">
      <c r="A3534" t="s">
        <v>414</v>
      </c>
      <c r="B3534">
        <v>1084</v>
      </c>
      <c r="C3534" t="s">
        <v>8031</v>
      </c>
      <c r="D3534">
        <v>54900</v>
      </c>
      <c r="E3534" t="s">
        <v>8011</v>
      </c>
      <c r="F3534" t="s">
        <v>3812</v>
      </c>
      <c r="H3534">
        <v>2.6</v>
      </c>
      <c r="I3534">
        <v>2.2999999999999998</v>
      </c>
      <c r="K3534" t="s">
        <v>0</v>
      </c>
      <c r="L3534" t="s">
        <v>753</v>
      </c>
      <c r="M3534" t="s">
        <v>398</v>
      </c>
      <c r="N3534" t="s">
        <v>3226</v>
      </c>
      <c r="O3534">
        <v>2</v>
      </c>
      <c r="P3534" t="s">
        <v>306</v>
      </c>
      <c r="Q3534" t="s">
        <v>674</v>
      </c>
      <c r="R3534" s="164">
        <v>29735</v>
      </c>
      <c r="T3534" t="s">
        <v>3227</v>
      </c>
      <c r="V3534" t="s">
        <v>8013</v>
      </c>
      <c r="W3534" t="s">
        <v>8014</v>
      </c>
      <c r="X3534" t="s">
        <v>8011</v>
      </c>
      <c r="Y3534" t="s">
        <v>8013</v>
      </c>
      <c r="Z3534" t="s">
        <v>8032</v>
      </c>
      <c r="AC3534" t="s">
        <v>341</v>
      </c>
      <c r="AD3534" s="176">
        <v>1.4</v>
      </c>
    </row>
    <row r="3535" spans="1:31" x14ac:dyDescent="0.35">
      <c r="A3535" t="s">
        <v>414</v>
      </c>
      <c r="B3535">
        <v>1111</v>
      </c>
      <c r="C3535" t="s">
        <v>8033</v>
      </c>
      <c r="D3535">
        <v>54900</v>
      </c>
      <c r="E3535" t="s">
        <v>8011</v>
      </c>
      <c r="F3535" t="s">
        <v>3812</v>
      </c>
      <c r="H3535">
        <v>2.6</v>
      </c>
      <c r="I3535">
        <v>2.2999999999999998</v>
      </c>
      <c r="K3535" t="s">
        <v>295</v>
      </c>
      <c r="L3535" t="s">
        <v>753</v>
      </c>
      <c r="M3535" t="s">
        <v>398</v>
      </c>
      <c r="N3535" t="s">
        <v>3226</v>
      </c>
      <c r="O3535">
        <v>2</v>
      </c>
      <c r="P3535" t="s">
        <v>977</v>
      </c>
      <c r="Q3535" s="164">
        <v>31048</v>
      </c>
      <c r="R3535" s="164">
        <v>31048</v>
      </c>
      <c r="S3535" s="164">
        <v>34943</v>
      </c>
      <c r="T3535" t="s">
        <v>3227</v>
      </c>
      <c r="V3535" t="s">
        <v>8013</v>
      </c>
      <c r="W3535" t="s">
        <v>8014</v>
      </c>
      <c r="X3535" t="s">
        <v>8011</v>
      </c>
      <c r="Y3535" t="s">
        <v>8013</v>
      </c>
      <c r="Z3535" t="s">
        <v>8034</v>
      </c>
      <c r="AC3535" t="s">
        <v>341</v>
      </c>
      <c r="AD3535" s="176">
        <v>1.4</v>
      </c>
    </row>
    <row r="3536" spans="1:31" x14ac:dyDescent="0.35">
      <c r="A3536" t="s">
        <v>499</v>
      </c>
      <c r="B3536">
        <v>1193</v>
      </c>
      <c r="C3536" t="s">
        <v>8035</v>
      </c>
      <c r="D3536">
        <v>54900</v>
      </c>
      <c r="E3536" t="s">
        <v>8011</v>
      </c>
      <c r="F3536" t="s">
        <v>3812</v>
      </c>
      <c r="H3536">
        <v>2.6</v>
      </c>
      <c r="I3536">
        <v>2.2999999999999998</v>
      </c>
      <c r="K3536" t="s">
        <v>296</v>
      </c>
      <c r="L3536" t="s">
        <v>753</v>
      </c>
      <c r="M3536" t="s">
        <v>398</v>
      </c>
      <c r="N3536" t="s">
        <v>3226</v>
      </c>
      <c r="O3536">
        <v>2</v>
      </c>
      <c r="P3536" t="s">
        <v>306</v>
      </c>
      <c r="Q3536" t="s">
        <v>2734</v>
      </c>
      <c r="R3536" s="164">
        <v>38961</v>
      </c>
      <c r="T3536" t="s">
        <v>3227</v>
      </c>
      <c r="V3536" t="s">
        <v>8013</v>
      </c>
      <c r="W3536" t="s">
        <v>8014</v>
      </c>
      <c r="X3536" t="s">
        <v>8011</v>
      </c>
      <c r="Y3536" t="s">
        <v>8013</v>
      </c>
      <c r="Z3536" t="s">
        <v>8036</v>
      </c>
      <c r="AC3536" t="s">
        <v>341</v>
      </c>
      <c r="AD3536" s="176">
        <v>1.4</v>
      </c>
    </row>
    <row r="3537" spans="1:31" x14ac:dyDescent="0.35">
      <c r="A3537" t="s">
        <v>566</v>
      </c>
      <c r="B3537">
        <v>1272</v>
      </c>
      <c r="C3537" t="s">
        <v>8037</v>
      </c>
      <c r="D3537">
        <v>54900</v>
      </c>
      <c r="E3537" t="s">
        <v>8011</v>
      </c>
      <c r="F3537" t="s">
        <v>3812</v>
      </c>
      <c r="H3537">
        <v>2.6</v>
      </c>
      <c r="I3537">
        <v>2.2999999999999998</v>
      </c>
      <c r="K3537" t="s">
        <v>296</v>
      </c>
      <c r="L3537" t="s">
        <v>753</v>
      </c>
      <c r="M3537" t="s">
        <v>398</v>
      </c>
      <c r="N3537" t="s">
        <v>3226</v>
      </c>
      <c r="O3537">
        <v>2</v>
      </c>
      <c r="P3537" t="s">
        <v>306</v>
      </c>
      <c r="Q3537" t="s">
        <v>8038</v>
      </c>
      <c r="R3537" s="164">
        <v>41883</v>
      </c>
      <c r="T3537" t="s">
        <v>3227</v>
      </c>
      <c r="V3537" t="s">
        <v>8013</v>
      </c>
      <c r="W3537" t="s">
        <v>8014</v>
      </c>
      <c r="X3537" t="s">
        <v>8011</v>
      </c>
      <c r="Y3537" t="s">
        <v>8013</v>
      </c>
      <c r="Z3537" t="s">
        <v>8039</v>
      </c>
      <c r="AC3537" t="s">
        <v>341</v>
      </c>
      <c r="AD3537" s="176">
        <v>1.4</v>
      </c>
    </row>
    <row r="3538" spans="1:31" x14ac:dyDescent="0.35">
      <c r="A3538" t="s">
        <v>476</v>
      </c>
      <c r="B3538">
        <v>1379</v>
      </c>
      <c r="C3538" t="s">
        <v>8037</v>
      </c>
      <c r="D3538">
        <v>54902</v>
      </c>
      <c r="E3538" t="s">
        <v>8037</v>
      </c>
      <c r="F3538" t="s">
        <v>3812</v>
      </c>
      <c r="G3538" s="163">
        <v>2720.52</v>
      </c>
      <c r="H3538">
        <v>2.6</v>
      </c>
      <c r="I3538">
        <v>1.8</v>
      </c>
      <c r="J3538" t="s">
        <v>1</v>
      </c>
      <c r="K3538" t="s">
        <v>296</v>
      </c>
      <c r="L3538" t="s">
        <v>753</v>
      </c>
      <c r="M3538" t="s">
        <v>398</v>
      </c>
      <c r="N3538" t="s">
        <v>3226</v>
      </c>
      <c r="O3538">
        <v>2</v>
      </c>
      <c r="P3538" t="s">
        <v>306</v>
      </c>
      <c r="Q3538" s="164">
        <v>44229</v>
      </c>
      <c r="R3538" s="164">
        <v>44440</v>
      </c>
      <c r="T3538" t="s">
        <v>8040</v>
      </c>
      <c r="V3538" t="s">
        <v>8013</v>
      </c>
      <c r="W3538" t="s">
        <v>8014</v>
      </c>
      <c r="X3538" t="s">
        <v>8011</v>
      </c>
      <c r="Y3538" t="s">
        <v>8013</v>
      </c>
      <c r="Z3538" t="s">
        <v>8041</v>
      </c>
      <c r="AA3538" t="s">
        <v>295</v>
      </c>
      <c r="AB3538" s="164">
        <v>44377</v>
      </c>
      <c r="AC3538" t="s">
        <v>341</v>
      </c>
      <c r="AD3538" s="176">
        <v>1.4</v>
      </c>
    </row>
    <row r="3539" spans="1:31" x14ac:dyDescent="0.35">
      <c r="A3539" t="s">
        <v>403</v>
      </c>
      <c r="B3539">
        <v>1159</v>
      </c>
      <c r="C3539" t="s">
        <v>8037</v>
      </c>
      <c r="D3539">
        <v>54902</v>
      </c>
      <c r="E3539" t="s">
        <v>8037</v>
      </c>
      <c r="F3539" t="s">
        <v>3812</v>
      </c>
      <c r="H3539">
        <v>2.6</v>
      </c>
      <c r="I3539">
        <v>1.8</v>
      </c>
      <c r="K3539" t="s">
        <v>296</v>
      </c>
      <c r="L3539" t="s">
        <v>753</v>
      </c>
      <c r="M3539" t="s">
        <v>398</v>
      </c>
      <c r="N3539" t="s">
        <v>3226</v>
      </c>
      <c r="O3539">
        <v>2</v>
      </c>
      <c r="P3539" t="s">
        <v>306</v>
      </c>
      <c r="Q3539" s="164">
        <v>41162</v>
      </c>
      <c r="R3539" s="164">
        <v>41518</v>
      </c>
      <c r="T3539" t="s">
        <v>8040</v>
      </c>
      <c r="V3539" t="s">
        <v>8013</v>
      </c>
      <c r="W3539" t="s">
        <v>8014</v>
      </c>
      <c r="X3539" t="s">
        <v>8011</v>
      </c>
      <c r="Y3539" t="s">
        <v>8013</v>
      </c>
      <c r="Z3539" t="s">
        <v>8042</v>
      </c>
      <c r="AC3539" t="s">
        <v>341</v>
      </c>
      <c r="AD3539" s="176">
        <v>1.4</v>
      </c>
    </row>
    <row r="3540" spans="1:31" x14ac:dyDescent="0.35">
      <c r="A3540" t="s">
        <v>414</v>
      </c>
      <c r="B3540">
        <v>1252</v>
      </c>
      <c r="C3540" t="s">
        <v>8037</v>
      </c>
      <c r="D3540">
        <v>54902</v>
      </c>
      <c r="E3540" t="s">
        <v>8037</v>
      </c>
      <c r="F3540" t="s">
        <v>3812</v>
      </c>
      <c r="G3540" s="163">
        <v>2720.56</v>
      </c>
      <c r="H3540">
        <v>2.6</v>
      </c>
      <c r="I3540">
        <v>1.8</v>
      </c>
      <c r="J3540" t="s">
        <v>1</v>
      </c>
      <c r="K3540" t="s">
        <v>296</v>
      </c>
      <c r="L3540" t="s">
        <v>753</v>
      </c>
      <c r="M3540" t="s">
        <v>398</v>
      </c>
      <c r="N3540" t="s">
        <v>3226</v>
      </c>
      <c r="O3540">
        <v>2</v>
      </c>
      <c r="P3540" t="s">
        <v>306</v>
      </c>
      <c r="Q3540" s="164">
        <v>44812</v>
      </c>
      <c r="R3540" s="164">
        <v>44927</v>
      </c>
      <c r="T3540" t="s">
        <v>8040</v>
      </c>
      <c r="V3540" t="s">
        <v>8013</v>
      </c>
      <c r="W3540" t="s">
        <v>8014</v>
      </c>
      <c r="X3540" t="s">
        <v>8011</v>
      </c>
      <c r="Y3540" t="s">
        <v>8013</v>
      </c>
      <c r="Z3540" t="s">
        <v>8043</v>
      </c>
      <c r="AA3540" t="s">
        <v>1</v>
      </c>
      <c r="AB3540" s="164">
        <v>44796</v>
      </c>
      <c r="AC3540" t="s">
        <v>341</v>
      </c>
      <c r="AD3540" s="176">
        <v>1.4</v>
      </c>
    </row>
    <row r="3541" spans="1:31" x14ac:dyDescent="0.35">
      <c r="A3541" t="s">
        <v>711</v>
      </c>
      <c r="B3541">
        <v>1251</v>
      </c>
      <c r="C3541" t="s">
        <v>8037</v>
      </c>
      <c r="D3541">
        <v>54902</v>
      </c>
      <c r="E3541" t="s">
        <v>8037</v>
      </c>
      <c r="F3541" t="s">
        <v>3812</v>
      </c>
      <c r="G3541" s="163">
        <v>2609.06</v>
      </c>
      <c r="H3541">
        <v>2.6</v>
      </c>
      <c r="I3541">
        <v>1.8</v>
      </c>
      <c r="J3541" t="s">
        <v>1</v>
      </c>
      <c r="K3541" t="s">
        <v>296</v>
      </c>
      <c r="L3541" t="s">
        <v>753</v>
      </c>
      <c r="M3541" t="s">
        <v>398</v>
      </c>
      <c r="N3541" t="s">
        <v>3226</v>
      </c>
      <c r="O3541">
        <v>2</v>
      </c>
      <c r="P3541" t="s">
        <v>306</v>
      </c>
      <c r="Q3541" t="s">
        <v>8044</v>
      </c>
      <c r="R3541" s="164">
        <v>42614</v>
      </c>
      <c r="T3541" t="s">
        <v>8040</v>
      </c>
      <c r="V3541" t="s">
        <v>8013</v>
      </c>
      <c r="W3541" t="s">
        <v>8014</v>
      </c>
      <c r="X3541" t="s">
        <v>8011</v>
      </c>
      <c r="Y3541" t="s">
        <v>8013</v>
      </c>
      <c r="Z3541" t="s">
        <v>8045</v>
      </c>
      <c r="AA3541" t="s">
        <v>1</v>
      </c>
      <c r="AB3541" s="164">
        <v>42531</v>
      </c>
      <c r="AC3541" t="s">
        <v>341</v>
      </c>
      <c r="AD3541" s="176">
        <v>1.4</v>
      </c>
    </row>
    <row r="3542" spans="1:31" x14ac:dyDescent="0.35">
      <c r="A3542" t="s">
        <v>419</v>
      </c>
      <c r="B3542">
        <v>1187</v>
      </c>
      <c r="C3542" t="s">
        <v>8046</v>
      </c>
      <c r="D3542">
        <v>54910</v>
      </c>
      <c r="E3542" t="s">
        <v>8019</v>
      </c>
      <c r="F3542" t="s">
        <v>3812</v>
      </c>
      <c r="H3542">
        <v>2.6</v>
      </c>
      <c r="I3542">
        <v>2</v>
      </c>
      <c r="K3542" t="s">
        <v>296</v>
      </c>
      <c r="L3542" t="s">
        <v>753</v>
      </c>
      <c r="M3542" t="s">
        <v>398</v>
      </c>
      <c r="N3542" t="s">
        <v>3226</v>
      </c>
      <c r="O3542">
        <v>2</v>
      </c>
      <c r="P3542" t="s">
        <v>306</v>
      </c>
      <c r="Q3542" t="s">
        <v>3254</v>
      </c>
      <c r="R3542" s="164">
        <v>40179</v>
      </c>
      <c r="T3542" t="s">
        <v>8047</v>
      </c>
      <c r="V3542" t="s">
        <v>8048</v>
      </c>
      <c r="W3542" t="s">
        <v>8049</v>
      </c>
      <c r="X3542" t="s">
        <v>8019</v>
      </c>
      <c r="Y3542" t="s">
        <v>8048</v>
      </c>
      <c r="Z3542" t="s">
        <v>8050</v>
      </c>
      <c r="AC3542" t="s">
        <v>341</v>
      </c>
      <c r="AD3542" s="176">
        <v>1.1000000000000001</v>
      </c>
    </row>
    <row r="3543" spans="1:31" x14ac:dyDescent="0.35">
      <c r="A3543" t="s">
        <v>476</v>
      </c>
      <c r="B3543">
        <v>1117</v>
      </c>
      <c r="C3543" t="s">
        <v>8051</v>
      </c>
      <c r="D3543">
        <v>55200</v>
      </c>
      <c r="E3543" t="s">
        <v>8052</v>
      </c>
      <c r="F3543" t="s">
        <v>3812</v>
      </c>
      <c r="H3543" s="174">
        <f t="shared" ref="H3543:H3546" si="109">AD3543</f>
        <v>1.4</v>
      </c>
      <c r="I3543">
        <v>2.1</v>
      </c>
      <c r="K3543" t="s">
        <v>404</v>
      </c>
      <c r="L3543" t="s">
        <v>4257</v>
      </c>
      <c r="M3543" t="s">
        <v>398</v>
      </c>
      <c r="N3543" t="s">
        <v>333</v>
      </c>
      <c r="O3543">
        <v>2</v>
      </c>
      <c r="P3543" t="s">
        <v>306</v>
      </c>
      <c r="Q3543" s="164">
        <v>30742</v>
      </c>
      <c r="R3543" s="164">
        <v>30684</v>
      </c>
      <c r="S3543" s="164">
        <v>36039</v>
      </c>
      <c r="T3543" t="s">
        <v>3262</v>
      </c>
      <c r="V3543" t="s">
        <v>8053</v>
      </c>
      <c r="W3543" t="s">
        <v>8054</v>
      </c>
      <c r="X3543" t="s">
        <v>8052</v>
      </c>
      <c r="Y3543" t="s">
        <v>8053</v>
      </c>
      <c r="Z3543" t="s">
        <v>8055</v>
      </c>
      <c r="AC3543" t="s">
        <v>341</v>
      </c>
      <c r="AD3543" s="176">
        <v>1.4</v>
      </c>
      <c r="AE3543" s="177" t="s">
        <v>16954</v>
      </c>
    </row>
    <row r="3544" spans="1:31" x14ac:dyDescent="0.35">
      <c r="A3544" t="s">
        <v>476</v>
      </c>
      <c r="B3544">
        <v>1135</v>
      </c>
      <c r="C3544" t="s">
        <v>8052</v>
      </c>
      <c r="D3544">
        <v>55200</v>
      </c>
      <c r="E3544" t="s">
        <v>8052</v>
      </c>
      <c r="F3544" t="s">
        <v>3812</v>
      </c>
      <c r="H3544" s="174">
        <f t="shared" si="109"/>
        <v>1.4</v>
      </c>
      <c r="I3544">
        <v>2.1</v>
      </c>
      <c r="K3544" t="s">
        <v>404</v>
      </c>
      <c r="L3544" t="s">
        <v>2197</v>
      </c>
      <c r="M3544" t="s">
        <v>398</v>
      </c>
      <c r="N3544" t="s">
        <v>333</v>
      </c>
      <c r="O3544">
        <v>2</v>
      </c>
      <c r="P3544" t="s">
        <v>306</v>
      </c>
      <c r="Q3544" s="164">
        <v>32511</v>
      </c>
      <c r="R3544" s="164">
        <v>32568</v>
      </c>
      <c r="T3544" t="s">
        <v>3262</v>
      </c>
      <c r="V3544" t="s">
        <v>8053</v>
      </c>
      <c r="W3544" t="s">
        <v>8054</v>
      </c>
      <c r="X3544" t="s">
        <v>8052</v>
      </c>
      <c r="Y3544" t="s">
        <v>8053</v>
      </c>
      <c r="Z3544" t="s">
        <v>8056</v>
      </c>
      <c r="AC3544" t="s">
        <v>341</v>
      </c>
      <c r="AD3544" s="176">
        <v>1.4</v>
      </c>
      <c r="AE3544" s="177" t="s">
        <v>16954</v>
      </c>
    </row>
    <row r="3545" spans="1:31" x14ac:dyDescent="0.35">
      <c r="A3545" t="s">
        <v>434</v>
      </c>
      <c r="B3545">
        <v>1028</v>
      </c>
      <c r="C3545" t="s">
        <v>8057</v>
      </c>
      <c r="D3545">
        <v>55200</v>
      </c>
      <c r="E3545" t="s">
        <v>8052</v>
      </c>
      <c r="F3545" t="s">
        <v>3812</v>
      </c>
      <c r="H3545" s="174">
        <f t="shared" si="109"/>
        <v>1.4</v>
      </c>
      <c r="I3545">
        <v>2.1</v>
      </c>
      <c r="K3545" t="s">
        <v>404</v>
      </c>
      <c r="L3545" t="s">
        <v>753</v>
      </c>
      <c r="M3545" t="s">
        <v>398</v>
      </c>
      <c r="N3545" t="s">
        <v>333</v>
      </c>
      <c r="O3545">
        <v>2</v>
      </c>
      <c r="P3545" t="s">
        <v>306</v>
      </c>
      <c r="Q3545" t="s">
        <v>3966</v>
      </c>
      <c r="R3545" s="164">
        <v>30497</v>
      </c>
      <c r="S3545" s="164">
        <v>30497</v>
      </c>
      <c r="T3545" t="s">
        <v>3262</v>
      </c>
      <c r="V3545" t="s">
        <v>8053</v>
      </c>
      <c r="W3545" t="s">
        <v>8054</v>
      </c>
      <c r="X3545" t="s">
        <v>8052</v>
      </c>
      <c r="Y3545" t="s">
        <v>8053</v>
      </c>
      <c r="Z3545" t="s">
        <v>8058</v>
      </c>
      <c r="AC3545" t="s">
        <v>341</v>
      </c>
      <c r="AD3545" s="176">
        <v>1.4</v>
      </c>
      <c r="AE3545" s="177" t="s">
        <v>16954</v>
      </c>
    </row>
    <row r="3546" spans="1:31" x14ac:dyDescent="0.35">
      <c r="A3546" t="s">
        <v>419</v>
      </c>
      <c r="B3546">
        <v>1161</v>
      </c>
      <c r="C3546" t="s">
        <v>8059</v>
      </c>
      <c r="D3546">
        <v>55202</v>
      </c>
      <c r="E3546" t="s">
        <v>8059</v>
      </c>
      <c r="F3546" t="s">
        <v>3812</v>
      </c>
      <c r="H3546" s="174">
        <f t="shared" si="109"/>
        <v>1.3</v>
      </c>
      <c r="I3546">
        <v>2.2999999999999998</v>
      </c>
      <c r="K3546" t="s">
        <v>404</v>
      </c>
      <c r="L3546" t="s">
        <v>753</v>
      </c>
      <c r="M3546" t="s">
        <v>398</v>
      </c>
      <c r="N3546" t="s">
        <v>333</v>
      </c>
      <c r="O3546">
        <v>2</v>
      </c>
      <c r="P3546" t="s">
        <v>306</v>
      </c>
      <c r="Q3546" s="164">
        <v>37995</v>
      </c>
      <c r="R3546" s="164">
        <v>38231</v>
      </c>
      <c r="S3546" s="164">
        <v>40787</v>
      </c>
      <c r="T3546" t="s">
        <v>8060</v>
      </c>
      <c r="V3546" t="s">
        <v>8061</v>
      </c>
      <c r="W3546" t="s">
        <v>8062</v>
      </c>
      <c r="X3546" t="s">
        <v>8059</v>
      </c>
      <c r="Y3546" t="s">
        <v>8061</v>
      </c>
      <c r="Z3546" t="s">
        <v>8063</v>
      </c>
      <c r="AC3546" t="s">
        <v>341</v>
      </c>
      <c r="AD3546" s="176">
        <v>1.3</v>
      </c>
      <c r="AE3546" s="177" t="s">
        <v>16954</v>
      </c>
    </row>
    <row r="3547" spans="1:31" x14ac:dyDescent="0.35">
      <c r="A3547" t="s">
        <v>454</v>
      </c>
      <c r="B3547">
        <v>900</v>
      </c>
      <c r="C3547" t="s">
        <v>8064</v>
      </c>
      <c r="D3547">
        <v>55203</v>
      </c>
      <c r="E3547" t="s">
        <v>8065</v>
      </c>
      <c r="F3547" t="s">
        <v>3812</v>
      </c>
      <c r="H3547">
        <v>2.4</v>
      </c>
      <c r="I3547">
        <v>2.2000000000000002</v>
      </c>
      <c r="K3547" t="s">
        <v>404</v>
      </c>
      <c r="L3547" t="s">
        <v>2197</v>
      </c>
      <c r="M3547" t="s">
        <v>398</v>
      </c>
      <c r="N3547" t="s">
        <v>333</v>
      </c>
      <c r="O3547">
        <v>2</v>
      </c>
      <c r="P3547" t="s">
        <v>306</v>
      </c>
      <c r="Q3547" s="164">
        <v>33612</v>
      </c>
      <c r="R3547" s="164">
        <v>33848</v>
      </c>
      <c r="S3547" s="164">
        <v>34334</v>
      </c>
      <c r="T3547" t="s">
        <v>8066</v>
      </c>
      <c r="V3547" t="s">
        <v>8067</v>
      </c>
      <c r="W3547" t="s">
        <v>8068</v>
      </c>
      <c r="X3547" t="s">
        <v>8065</v>
      </c>
      <c r="Y3547" t="s">
        <v>8067</v>
      </c>
      <c r="Z3547" t="s">
        <v>8069</v>
      </c>
      <c r="AC3547" t="s">
        <v>341</v>
      </c>
      <c r="AD3547" s="176">
        <v>1.3</v>
      </c>
    </row>
    <row r="3548" spans="1:31" x14ac:dyDescent="0.35">
      <c r="A3548" t="s">
        <v>454</v>
      </c>
      <c r="B3548">
        <v>1039</v>
      </c>
      <c r="C3548" t="s">
        <v>8065</v>
      </c>
      <c r="D3548">
        <v>55203</v>
      </c>
      <c r="E3548" t="s">
        <v>8065</v>
      </c>
      <c r="F3548" t="s">
        <v>3812</v>
      </c>
      <c r="H3548">
        <v>2.4</v>
      </c>
      <c r="I3548">
        <v>2.2000000000000002</v>
      </c>
      <c r="K3548" t="s">
        <v>404</v>
      </c>
      <c r="L3548" t="s">
        <v>753</v>
      </c>
      <c r="M3548" t="s">
        <v>398</v>
      </c>
      <c r="N3548" t="s">
        <v>333</v>
      </c>
      <c r="O3548">
        <v>2</v>
      </c>
      <c r="P3548" t="s">
        <v>306</v>
      </c>
      <c r="Q3548" s="164">
        <v>41978</v>
      </c>
      <c r="R3548" s="164">
        <v>41771</v>
      </c>
      <c r="S3548" s="164">
        <v>41883</v>
      </c>
      <c r="T3548" t="s">
        <v>8066</v>
      </c>
      <c r="V3548" t="s">
        <v>8067</v>
      </c>
      <c r="W3548" t="s">
        <v>8068</v>
      </c>
      <c r="X3548" t="s">
        <v>8065</v>
      </c>
      <c r="Y3548" t="s">
        <v>8067</v>
      </c>
      <c r="Z3548" t="s">
        <v>8070</v>
      </c>
      <c r="AC3548" t="s">
        <v>341</v>
      </c>
      <c r="AD3548" s="176">
        <v>1.3</v>
      </c>
    </row>
    <row r="3549" spans="1:31" x14ac:dyDescent="0.35">
      <c r="A3549" t="s">
        <v>454</v>
      </c>
      <c r="B3549">
        <v>1040</v>
      </c>
      <c r="C3549" t="s">
        <v>8065</v>
      </c>
      <c r="D3549">
        <v>55203</v>
      </c>
      <c r="E3549" t="s">
        <v>8065</v>
      </c>
      <c r="F3549" t="s">
        <v>3812</v>
      </c>
      <c r="H3549">
        <v>2.4</v>
      </c>
      <c r="I3549">
        <v>2.2000000000000002</v>
      </c>
      <c r="K3549" t="s">
        <v>295</v>
      </c>
      <c r="L3549" t="s">
        <v>410</v>
      </c>
      <c r="M3549" t="s">
        <v>398</v>
      </c>
      <c r="N3549" t="s">
        <v>333</v>
      </c>
      <c r="O3549">
        <v>2</v>
      </c>
      <c r="P3549" t="s">
        <v>1</v>
      </c>
      <c r="Q3549" s="164">
        <v>32882</v>
      </c>
      <c r="R3549" s="164">
        <v>33117</v>
      </c>
      <c r="S3549" s="164">
        <v>33117</v>
      </c>
      <c r="T3549" t="s">
        <v>8066</v>
      </c>
      <c r="V3549" t="s">
        <v>8067</v>
      </c>
      <c r="W3549" t="s">
        <v>8068</v>
      </c>
      <c r="X3549" t="s">
        <v>8065</v>
      </c>
      <c r="Y3549" t="s">
        <v>8067</v>
      </c>
      <c r="Z3549" t="s">
        <v>8071</v>
      </c>
      <c r="AC3549" t="s">
        <v>341</v>
      </c>
      <c r="AD3549" s="176">
        <v>1.3</v>
      </c>
    </row>
    <row r="3550" spans="1:31" x14ac:dyDescent="0.35">
      <c r="A3550" t="s">
        <v>454</v>
      </c>
      <c r="B3550">
        <v>1179</v>
      </c>
      <c r="C3550" t="s">
        <v>8072</v>
      </c>
      <c r="D3550">
        <v>55203</v>
      </c>
      <c r="E3550" t="s">
        <v>8065</v>
      </c>
      <c r="F3550" t="s">
        <v>3812</v>
      </c>
      <c r="H3550">
        <v>2.4</v>
      </c>
      <c r="I3550">
        <v>2.2000000000000002</v>
      </c>
      <c r="K3550" t="s">
        <v>404</v>
      </c>
      <c r="L3550" t="s">
        <v>753</v>
      </c>
      <c r="M3550" t="s">
        <v>398</v>
      </c>
      <c r="N3550" t="s">
        <v>333</v>
      </c>
      <c r="O3550">
        <v>2</v>
      </c>
      <c r="P3550" t="s">
        <v>306</v>
      </c>
      <c r="Q3550" t="s">
        <v>674</v>
      </c>
      <c r="R3550" s="164">
        <v>29735</v>
      </c>
      <c r="S3550" s="164">
        <v>41883</v>
      </c>
      <c r="T3550" t="s">
        <v>8066</v>
      </c>
      <c r="V3550" t="s">
        <v>8067</v>
      </c>
      <c r="W3550" t="s">
        <v>8068</v>
      </c>
      <c r="X3550" t="s">
        <v>8065</v>
      </c>
      <c r="Y3550" t="s">
        <v>8067</v>
      </c>
      <c r="Z3550" t="s">
        <v>8073</v>
      </c>
      <c r="AC3550" t="s">
        <v>341</v>
      </c>
      <c r="AD3550" s="176">
        <v>1.3</v>
      </c>
    </row>
    <row r="3551" spans="1:31" x14ac:dyDescent="0.35">
      <c r="A3551" t="s">
        <v>291</v>
      </c>
      <c r="B3551">
        <v>1053</v>
      </c>
      <c r="C3551" t="s">
        <v>8074</v>
      </c>
      <c r="D3551">
        <v>55203</v>
      </c>
      <c r="E3551" t="s">
        <v>8065</v>
      </c>
      <c r="F3551" t="s">
        <v>3812</v>
      </c>
      <c r="H3551">
        <v>2.4</v>
      </c>
      <c r="I3551">
        <v>2.2000000000000002</v>
      </c>
      <c r="K3551" t="s">
        <v>404</v>
      </c>
      <c r="L3551" t="s">
        <v>753</v>
      </c>
      <c r="M3551" t="s">
        <v>398</v>
      </c>
      <c r="N3551" t="s">
        <v>333</v>
      </c>
      <c r="O3551">
        <v>2</v>
      </c>
      <c r="P3551" t="s">
        <v>1</v>
      </c>
      <c r="Q3551" s="164">
        <v>34708</v>
      </c>
      <c r="R3551" s="164">
        <v>34943</v>
      </c>
      <c r="S3551" s="164">
        <v>41883</v>
      </c>
      <c r="T3551" t="s">
        <v>8066</v>
      </c>
      <c r="V3551" t="s">
        <v>8067</v>
      </c>
      <c r="W3551" t="s">
        <v>8068</v>
      </c>
      <c r="X3551" t="s">
        <v>8065</v>
      </c>
      <c r="Y3551" t="s">
        <v>8067</v>
      </c>
      <c r="Z3551" t="s">
        <v>8075</v>
      </c>
      <c r="AC3551" t="s">
        <v>338</v>
      </c>
      <c r="AD3551" s="176">
        <v>1.3</v>
      </c>
    </row>
    <row r="3552" spans="1:31" x14ac:dyDescent="0.35">
      <c r="A3552" t="s">
        <v>305</v>
      </c>
      <c r="B3552">
        <v>1020</v>
      </c>
      <c r="C3552" t="s">
        <v>8065</v>
      </c>
      <c r="D3552">
        <v>55203</v>
      </c>
      <c r="E3552" t="s">
        <v>8065</v>
      </c>
      <c r="F3552" t="s">
        <v>3812</v>
      </c>
      <c r="H3552">
        <v>2.4</v>
      </c>
      <c r="I3552">
        <v>2.2000000000000002</v>
      </c>
      <c r="K3552" t="s">
        <v>404</v>
      </c>
      <c r="L3552" t="s">
        <v>753</v>
      </c>
      <c r="M3552" t="s">
        <v>398</v>
      </c>
      <c r="N3552" t="s">
        <v>333</v>
      </c>
      <c r="O3552">
        <v>2</v>
      </c>
      <c r="P3552" t="s">
        <v>306</v>
      </c>
      <c r="Q3552" s="164">
        <v>40917</v>
      </c>
      <c r="R3552" s="164">
        <v>41153</v>
      </c>
      <c r="S3552" s="164">
        <v>41153</v>
      </c>
      <c r="T3552" t="s">
        <v>8066</v>
      </c>
      <c r="V3552" t="s">
        <v>8067</v>
      </c>
      <c r="W3552" t="s">
        <v>8068</v>
      </c>
      <c r="X3552" t="s">
        <v>8065</v>
      </c>
      <c r="Y3552" t="s">
        <v>8067</v>
      </c>
      <c r="Z3552" t="s">
        <v>8076</v>
      </c>
      <c r="AC3552" t="s">
        <v>341</v>
      </c>
      <c r="AD3552" s="176">
        <v>1.3</v>
      </c>
    </row>
    <row r="3553" spans="1:30" x14ac:dyDescent="0.35">
      <c r="A3553" t="s">
        <v>305</v>
      </c>
      <c r="B3553">
        <v>1064</v>
      </c>
      <c r="C3553" t="s">
        <v>8065</v>
      </c>
      <c r="D3553">
        <v>55203</v>
      </c>
      <c r="E3553" t="s">
        <v>8065</v>
      </c>
      <c r="F3553" t="s">
        <v>3812</v>
      </c>
      <c r="H3553">
        <v>2.4</v>
      </c>
      <c r="I3553">
        <v>2.2000000000000002</v>
      </c>
      <c r="K3553" t="s">
        <v>295</v>
      </c>
      <c r="L3553" t="s">
        <v>753</v>
      </c>
      <c r="M3553" t="s">
        <v>398</v>
      </c>
      <c r="N3553" t="s">
        <v>333</v>
      </c>
      <c r="O3553">
        <v>2</v>
      </c>
      <c r="P3553" t="s">
        <v>1</v>
      </c>
      <c r="Q3553" s="164">
        <v>34708</v>
      </c>
      <c r="R3553" s="164">
        <v>34943</v>
      </c>
      <c r="S3553" s="164">
        <v>34943</v>
      </c>
      <c r="T3553" t="s">
        <v>8066</v>
      </c>
      <c r="V3553" t="s">
        <v>8067</v>
      </c>
      <c r="W3553" t="s">
        <v>8068</v>
      </c>
      <c r="X3553" t="s">
        <v>8065</v>
      </c>
      <c r="Y3553" t="s">
        <v>8067</v>
      </c>
      <c r="Z3553" t="s">
        <v>8077</v>
      </c>
      <c r="AC3553" t="s">
        <v>341</v>
      </c>
      <c r="AD3553" s="176">
        <v>1.3</v>
      </c>
    </row>
    <row r="3554" spans="1:30" x14ac:dyDescent="0.35">
      <c r="A3554" t="s">
        <v>305</v>
      </c>
      <c r="B3554">
        <v>90008</v>
      </c>
      <c r="C3554" t="s">
        <v>8078</v>
      </c>
      <c r="D3554">
        <v>55203</v>
      </c>
      <c r="E3554" t="s">
        <v>8065</v>
      </c>
      <c r="F3554" t="s">
        <v>3812</v>
      </c>
      <c r="H3554">
        <v>2.4</v>
      </c>
      <c r="I3554">
        <v>2.2000000000000002</v>
      </c>
      <c r="K3554" t="s">
        <v>404</v>
      </c>
      <c r="L3554" t="s">
        <v>410</v>
      </c>
      <c r="M3554" t="s">
        <v>398</v>
      </c>
      <c r="N3554" t="s">
        <v>333</v>
      </c>
      <c r="O3554">
        <v>2</v>
      </c>
      <c r="P3554" t="s">
        <v>1</v>
      </c>
      <c r="Q3554" s="164">
        <v>34337</v>
      </c>
      <c r="R3554" s="164">
        <v>34394</v>
      </c>
      <c r="S3554" s="164">
        <v>34394</v>
      </c>
      <c r="T3554" t="s">
        <v>8066</v>
      </c>
      <c r="V3554" t="s">
        <v>8067</v>
      </c>
      <c r="W3554" t="s">
        <v>8068</v>
      </c>
      <c r="X3554" t="s">
        <v>8065</v>
      </c>
      <c r="Y3554" t="s">
        <v>8067</v>
      </c>
      <c r="Z3554" t="s">
        <v>8079</v>
      </c>
      <c r="AC3554" t="s">
        <v>341</v>
      </c>
      <c r="AD3554" s="176">
        <v>1.3</v>
      </c>
    </row>
    <row r="3555" spans="1:30" x14ac:dyDescent="0.35">
      <c r="A3555" t="s">
        <v>317</v>
      </c>
      <c r="B3555">
        <v>1044</v>
      </c>
      <c r="C3555" t="s">
        <v>8080</v>
      </c>
      <c r="D3555">
        <v>55203</v>
      </c>
      <c r="E3555" t="s">
        <v>8065</v>
      </c>
      <c r="F3555" t="s">
        <v>3812</v>
      </c>
      <c r="H3555">
        <v>2.4</v>
      </c>
      <c r="I3555">
        <v>2.2000000000000002</v>
      </c>
      <c r="K3555" t="s">
        <v>404</v>
      </c>
      <c r="L3555" t="s">
        <v>753</v>
      </c>
      <c r="M3555" t="s">
        <v>398</v>
      </c>
      <c r="N3555" t="s">
        <v>333</v>
      </c>
      <c r="O3555">
        <v>2</v>
      </c>
      <c r="P3555" t="s">
        <v>306</v>
      </c>
      <c r="Q3555" s="164">
        <v>28976</v>
      </c>
      <c r="R3555" s="164">
        <v>28860</v>
      </c>
      <c r="S3555" s="164">
        <v>30221</v>
      </c>
      <c r="T3555" t="s">
        <v>8066</v>
      </c>
      <c r="V3555" t="s">
        <v>8067</v>
      </c>
      <c r="W3555" t="s">
        <v>8068</v>
      </c>
      <c r="X3555" t="s">
        <v>8065</v>
      </c>
      <c r="Y3555" t="s">
        <v>8067</v>
      </c>
      <c r="Z3555" t="s">
        <v>8081</v>
      </c>
      <c r="AC3555" t="s">
        <v>341</v>
      </c>
      <c r="AD3555" s="176">
        <v>1.3</v>
      </c>
    </row>
    <row r="3556" spans="1:30" x14ac:dyDescent="0.35">
      <c r="A3556" t="s">
        <v>317</v>
      </c>
      <c r="B3556">
        <v>1068</v>
      </c>
      <c r="C3556" t="s">
        <v>8082</v>
      </c>
      <c r="D3556">
        <v>55203</v>
      </c>
      <c r="E3556" t="s">
        <v>8065</v>
      </c>
      <c r="F3556" t="s">
        <v>3812</v>
      </c>
      <c r="H3556">
        <v>2.4</v>
      </c>
      <c r="I3556">
        <v>2.2000000000000002</v>
      </c>
      <c r="K3556" t="s">
        <v>404</v>
      </c>
      <c r="L3556" t="s">
        <v>753</v>
      </c>
      <c r="M3556" t="s">
        <v>398</v>
      </c>
      <c r="N3556" t="s">
        <v>333</v>
      </c>
      <c r="O3556">
        <v>2</v>
      </c>
      <c r="P3556" t="s">
        <v>306</v>
      </c>
      <c r="Q3556" t="s">
        <v>3966</v>
      </c>
      <c r="R3556" s="164">
        <v>30497</v>
      </c>
      <c r="S3556" s="164">
        <v>36039</v>
      </c>
      <c r="T3556" t="s">
        <v>8066</v>
      </c>
      <c r="V3556" t="s">
        <v>8067</v>
      </c>
      <c r="W3556" t="s">
        <v>8068</v>
      </c>
      <c r="X3556" t="s">
        <v>8065</v>
      </c>
      <c r="Y3556" t="s">
        <v>8067</v>
      </c>
      <c r="Z3556" t="s">
        <v>8083</v>
      </c>
      <c r="AC3556" t="s">
        <v>341</v>
      </c>
      <c r="AD3556" s="176">
        <v>1.3</v>
      </c>
    </row>
    <row r="3557" spans="1:30" x14ac:dyDescent="0.35">
      <c r="A3557" t="s">
        <v>317</v>
      </c>
      <c r="B3557">
        <v>1069</v>
      </c>
      <c r="C3557" t="s">
        <v>8065</v>
      </c>
      <c r="D3557">
        <v>55203</v>
      </c>
      <c r="E3557" t="s">
        <v>8065</v>
      </c>
      <c r="F3557" t="s">
        <v>3812</v>
      </c>
      <c r="H3557">
        <v>2.4</v>
      </c>
      <c r="I3557">
        <v>2.2000000000000002</v>
      </c>
      <c r="K3557" t="s">
        <v>404</v>
      </c>
      <c r="L3557" t="s">
        <v>753</v>
      </c>
      <c r="M3557" t="s">
        <v>398</v>
      </c>
      <c r="N3557" t="s">
        <v>333</v>
      </c>
      <c r="O3557">
        <v>2</v>
      </c>
      <c r="P3557" t="s">
        <v>306</v>
      </c>
      <c r="Q3557" t="s">
        <v>3966</v>
      </c>
      <c r="R3557" s="164">
        <v>30497</v>
      </c>
      <c r="S3557" s="164">
        <v>38231</v>
      </c>
      <c r="T3557" t="s">
        <v>8066</v>
      </c>
      <c r="V3557" t="s">
        <v>8067</v>
      </c>
      <c r="W3557" t="s">
        <v>8068</v>
      </c>
      <c r="X3557" t="s">
        <v>8065</v>
      </c>
      <c r="Y3557" t="s">
        <v>8067</v>
      </c>
      <c r="Z3557" t="s">
        <v>8084</v>
      </c>
      <c r="AC3557" t="s">
        <v>341</v>
      </c>
      <c r="AD3557" s="176">
        <v>1.3</v>
      </c>
    </row>
    <row r="3558" spans="1:30" x14ac:dyDescent="0.35">
      <c r="A3558" t="s">
        <v>408</v>
      </c>
      <c r="B3558">
        <v>1039</v>
      </c>
      <c r="C3558" t="s">
        <v>8065</v>
      </c>
      <c r="D3558">
        <v>55203</v>
      </c>
      <c r="E3558" t="s">
        <v>8065</v>
      </c>
      <c r="F3558" t="s">
        <v>3812</v>
      </c>
      <c r="H3558">
        <v>2.4</v>
      </c>
      <c r="I3558">
        <v>2.2000000000000002</v>
      </c>
      <c r="K3558" t="s">
        <v>296</v>
      </c>
      <c r="L3558" t="s">
        <v>753</v>
      </c>
      <c r="M3558" t="s">
        <v>398</v>
      </c>
      <c r="N3558" t="s">
        <v>333</v>
      </c>
      <c r="O3558">
        <v>2</v>
      </c>
      <c r="P3558" t="s">
        <v>306</v>
      </c>
      <c r="Q3558" t="s">
        <v>786</v>
      </c>
      <c r="R3558" s="164">
        <v>34392</v>
      </c>
      <c r="T3558" t="s">
        <v>8066</v>
      </c>
      <c r="V3558" t="s">
        <v>8067</v>
      </c>
      <c r="W3558" t="s">
        <v>8068</v>
      </c>
      <c r="X3558" t="s">
        <v>8065</v>
      </c>
      <c r="Y3558" t="s">
        <v>8067</v>
      </c>
      <c r="Z3558" t="s">
        <v>8085</v>
      </c>
      <c r="AC3558" t="s">
        <v>341</v>
      </c>
      <c r="AD3558" s="176">
        <v>1.3</v>
      </c>
    </row>
    <row r="3559" spans="1:30" x14ac:dyDescent="0.35">
      <c r="A3559" t="s">
        <v>469</v>
      </c>
      <c r="B3559">
        <v>1021</v>
      </c>
      <c r="C3559" t="s">
        <v>8065</v>
      </c>
      <c r="D3559">
        <v>55203</v>
      </c>
      <c r="E3559" t="s">
        <v>8065</v>
      </c>
      <c r="F3559" t="s">
        <v>3812</v>
      </c>
      <c r="H3559">
        <v>2.4</v>
      </c>
      <c r="I3559">
        <v>2.2000000000000002</v>
      </c>
      <c r="K3559" t="s">
        <v>296</v>
      </c>
      <c r="L3559" t="s">
        <v>753</v>
      </c>
      <c r="M3559" t="s">
        <v>398</v>
      </c>
      <c r="N3559" t="s">
        <v>333</v>
      </c>
      <c r="O3559">
        <v>2</v>
      </c>
      <c r="P3559" t="s">
        <v>306</v>
      </c>
      <c r="Q3559" t="s">
        <v>656</v>
      </c>
      <c r="R3559" s="164">
        <v>35961</v>
      </c>
      <c r="T3559" t="s">
        <v>8066</v>
      </c>
      <c r="V3559" t="s">
        <v>8067</v>
      </c>
      <c r="W3559" t="s">
        <v>8068</v>
      </c>
      <c r="X3559" t="s">
        <v>8065</v>
      </c>
      <c r="Y3559" t="s">
        <v>8067</v>
      </c>
      <c r="Z3559" t="s">
        <v>8086</v>
      </c>
      <c r="AA3559" t="s">
        <v>1</v>
      </c>
      <c r="AC3559" t="s">
        <v>341</v>
      </c>
      <c r="AD3559" s="176">
        <v>1.3</v>
      </c>
    </row>
    <row r="3560" spans="1:30" x14ac:dyDescent="0.35">
      <c r="A3560" t="s">
        <v>469</v>
      </c>
      <c r="B3560">
        <v>1022</v>
      </c>
      <c r="C3560" t="s">
        <v>8087</v>
      </c>
      <c r="D3560">
        <v>55203</v>
      </c>
      <c r="E3560" t="s">
        <v>8065</v>
      </c>
      <c r="F3560" t="s">
        <v>3812</v>
      </c>
      <c r="H3560">
        <v>2.4</v>
      </c>
      <c r="I3560">
        <v>2.2000000000000002</v>
      </c>
      <c r="K3560" t="s">
        <v>404</v>
      </c>
      <c r="L3560" t="s">
        <v>410</v>
      </c>
      <c r="M3560" t="s">
        <v>398</v>
      </c>
      <c r="N3560" t="s">
        <v>333</v>
      </c>
      <c r="O3560">
        <v>2</v>
      </c>
      <c r="P3560" t="s">
        <v>306</v>
      </c>
      <c r="Q3560" s="164">
        <v>31415</v>
      </c>
      <c r="R3560" s="164">
        <v>31472</v>
      </c>
      <c r="S3560" s="164">
        <v>31472</v>
      </c>
      <c r="T3560" t="s">
        <v>8066</v>
      </c>
      <c r="V3560" t="s">
        <v>8067</v>
      </c>
      <c r="W3560" t="s">
        <v>8068</v>
      </c>
      <c r="X3560" t="s">
        <v>8065</v>
      </c>
      <c r="Y3560" t="s">
        <v>8067</v>
      </c>
      <c r="Z3560" t="s">
        <v>8088</v>
      </c>
      <c r="AC3560" t="s">
        <v>341</v>
      </c>
      <c r="AD3560" s="176">
        <v>1.3</v>
      </c>
    </row>
    <row r="3561" spans="1:30" x14ac:dyDescent="0.35">
      <c r="A3561" t="s">
        <v>324</v>
      </c>
      <c r="B3561">
        <v>1017</v>
      </c>
      <c r="C3561" t="s">
        <v>8065</v>
      </c>
      <c r="D3561">
        <v>55203</v>
      </c>
      <c r="E3561" t="s">
        <v>8065</v>
      </c>
      <c r="F3561" t="s">
        <v>3812</v>
      </c>
      <c r="H3561">
        <v>2.4</v>
      </c>
      <c r="I3561">
        <v>2.2000000000000002</v>
      </c>
      <c r="K3561" t="s">
        <v>296</v>
      </c>
      <c r="L3561" t="s">
        <v>753</v>
      </c>
      <c r="M3561" t="s">
        <v>398</v>
      </c>
      <c r="N3561" t="s">
        <v>333</v>
      </c>
      <c r="O3561">
        <v>2</v>
      </c>
      <c r="P3561" t="s">
        <v>306</v>
      </c>
      <c r="Q3561" t="s">
        <v>786</v>
      </c>
      <c r="R3561" s="164">
        <v>34392</v>
      </c>
      <c r="T3561" t="s">
        <v>8066</v>
      </c>
      <c r="V3561" t="s">
        <v>8067</v>
      </c>
      <c r="W3561" t="s">
        <v>8068</v>
      </c>
      <c r="X3561" t="s">
        <v>8065</v>
      </c>
      <c r="Y3561" t="s">
        <v>8067</v>
      </c>
      <c r="Z3561" t="s">
        <v>8089</v>
      </c>
      <c r="AC3561" t="s">
        <v>341</v>
      </c>
      <c r="AD3561" s="176">
        <v>1.3</v>
      </c>
    </row>
    <row r="3562" spans="1:30" x14ac:dyDescent="0.35">
      <c r="A3562" t="s">
        <v>324</v>
      </c>
      <c r="B3562">
        <v>1046</v>
      </c>
      <c r="C3562" t="s">
        <v>8080</v>
      </c>
      <c r="D3562">
        <v>55203</v>
      </c>
      <c r="E3562" t="s">
        <v>8065</v>
      </c>
      <c r="F3562" t="s">
        <v>3812</v>
      </c>
      <c r="H3562">
        <v>2.4</v>
      </c>
      <c r="I3562">
        <v>2.2000000000000002</v>
      </c>
      <c r="K3562" t="s">
        <v>404</v>
      </c>
      <c r="L3562" t="s">
        <v>397</v>
      </c>
      <c r="M3562" t="s">
        <v>398</v>
      </c>
      <c r="N3562" t="s">
        <v>333</v>
      </c>
      <c r="O3562">
        <v>2</v>
      </c>
      <c r="P3562" t="s">
        <v>306</v>
      </c>
      <c r="Q3562" s="164">
        <v>28976</v>
      </c>
      <c r="R3562" s="164">
        <v>28860</v>
      </c>
      <c r="S3562" s="164">
        <v>30221</v>
      </c>
      <c r="T3562" t="s">
        <v>8066</v>
      </c>
      <c r="V3562" t="s">
        <v>8067</v>
      </c>
      <c r="W3562" t="s">
        <v>8068</v>
      </c>
      <c r="X3562" t="s">
        <v>8065</v>
      </c>
      <c r="Y3562" t="s">
        <v>8067</v>
      </c>
      <c r="Z3562" t="s">
        <v>8090</v>
      </c>
      <c r="AC3562" t="s">
        <v>341</v>
      </c>
      <c r="AD3562" s="176">
        <v>1.3</v>
      </c>
    </row>
    <row r="3563" spans="1:30" x14ac:dyDescent="0.35">
      <c r="A3563" t="s">
        <v>324</v>
      </c>
      <c r="B3563">
        <v>1056</v>
      </c>
      <c r="C3563" t="s">
        <v>8091</v>
      </c>
      <c r="D3563">
        <v>55203</v>
      </c>
      <c r="E3563" t="s">
        <v>8065</v>
      </c>
      <c r="F3563" t="s">
        <v>3812</v>
      </c>
      <c r="H3563">
        <v>2.4</v>
      </c>
      <c r="I3563">
        <v>2.2000000000000002</v>
      </c>
      <c r="K3563" t="s">
        <v>404</v>
      </c>
      <c r="L3563" t="s">
        <v>2197</v>
      </c>
      <c r="M3563" t="s">
        <v>398</v>
      </c>
      <c r="N3563" t="s">
        <v>333</v>
      </c>
      <c r="O3563">
        <v>2</v>
      </c>
      <c r="P3563" t="s">
        <v>306</v>
      </c>
      <c r="Q3563" s="164">
        <v>30472</v>
      </c>
      <c r="R3563" s="164">
        <v>30442</v>
      </c>
      <c r="S3563" s="164">
        <v>37347</v>
      </c>
      <c r="T3563" t="s">
        <v>8066</v>
      </c>
      <c r="V3563" t="s">
        <v>8067</v>
      </c>
      <c r="W3563" t="s">
        <v>8068</v>
      </c>
      <c r="X3563" t="s">
        <v>8065</v>
      </c>
      <c r="Y3563" t="s">
        <v>8067</v>
      </c>
      <c r="Z3563" t="s">
        <v>8092</v>
      </c>
      <c r="AC3563" t="s">
        <v>341</v>
      </c>
      <c r="AD3563" s="176">
        <v>1.3</v>
      </c>
    </row>
    <row r="3564" spans="1:30" x14ac:dyDescent="0.35">
      <c r="A3564" t="s">
        <v>309</v>
      </c>
      <c r="B3564">
        <v>1024</v>
      </c>
      <c r="C3564" t="s">
        <v>8065</v>
      </c>
      <c r="D3564">
        <v>55203</v>
      </c>
      <c r="E3564" t="s">
        <v>8065</v>
      </c>
      <c r="F3564" t="s">
        <v>3812</v>
      </c>
      <c r="H3564">
        <v>2.4</v>
      </c>
      <c r="I3564">
        <v>2.2000000000000002</v>
      </c>
      <c r="K3564" t="s">
        <v>296</v>
      </c>
      <c r="L3564" t="s">
        <v>753</v>
      </c>
      <c r="M3564" t="s">
        <v>398</v>
      </c>
      <c r="N3564" t="s">
        <v>333</v>
      </c>
      <c r="O3564">
        <v>2</v>
      </c>
      <c r="P3564" t="s">
        <v>306</v>
      </c>
      <c r="Q3564" t="s">
        <v>786</v>
      </c>
      <c r="R3564" s="164">
        <v>34392</v>
      </c>
      <c r="T3564" t="s">
        <v>8066</v>
      </c>
      <c r="V3564" t="s">
        <v>8067</v>
      </c>
      <c r="W3564" t="s">
        <v>8068</v>
      </c>
      <c r="X3564" t="s">
        <v>8065</v>
      </c>
      <c r="Y3564" t="s">
        <v>8067</v>
      </c>
      <c r="Z3564" t="s">
        <v>8093</v>
      </c>
      <c r="AC3564" t="s">
        <v>341</v>
      </c>
      <c r="AD3564" s="176">
        <v>1.3</v>
      </c>
    </row>
    <row r="3565" spans="1:30" x14ac:dyDescent="0.35">
      <c r="A3565" t="s">
        <v>309</v>
      </c>
      <c r="B3565">
        <v>1053</v>
      </c>
      <c r="C3565" t="s">
        <v>8094</v>
      </c>
      <c r="D3565">
        <v>55203</v>
      </c>
      <c r="E3565" t="s">
        <v>8065</v>
      </c>
      <c r="F3565" t="s">
        <v>3812</v>
      </c>
      <c r="H3565">
        <v>2.4</v>
      </c>
      <c r="I3565">
        <v>2.2000000000000002</v>
      </c>
      <c r="K3565" t="s">
        <v>404</v>
      </c>
      <c r="L3565" t="s">
        <v>753</v>
      </c>
      <c r="M3565" t="s">
        <v>398</v>
      </c>
      <c r="N3565" t="s">
        <v>333</v>
      </c>
      <c r="O3565">
        <v>2</v>
      </c>
      <c r="P3565" t="s">
        <v>306</v>
      </c>
      <c r="Q3565" t="s">
        <v>674</v>
      </c>
      <c r="R3565" s="164">
        <v>29735</v>
      </c>
      <c r="S3565" s="164">
        <v>36039</v>
      </c>
      <c r="T3565" t="s">
        <v>8066</v>
      </c>
      <c r="V3565" t="s">
        <v>8067</v>
      </c>
      <c r="W3565" t="s">
        <v>8068</v>
      </c>
      <c r="X3565" t="s">
        <v>8065</v>
      </c>
      <c r="Y3565" t="s">
        <v>8067</v>
      </c>
      <c r="Z3565" t="s">
        <v>8095</v>
      </c>
      <c r="AC3565" t="s">
        <v>341</v>
      </c>
      <c r="AD3565" s="176">
        <v>1.3</v>
      </c>
    </row>
    <row r="3566" spans="1:30" x14ac:dyDescent="0.35">
      <c r="A3566" t="s">
        <v>476</v>
      </c>
      <c r="B3566">
        <v>909</v>
      </c>
      <c r="C3566" t="s">
        <v>8096</v>
      </c>
      <c r="D3566">
        <v>55203</v>
      </c>
      <c r="E3566" t="s">
        <v>8065</v>
      </c>
      <c r="F3566" t="s">
        <v>3812</v>
      </c>
      <c r="H3566">
        <v>2.4</v>
      </c>
      <c r="I3566">
        <v>2.2000000000000002</v>
      </c>
      <c r="K3566" t="s">
        <v>404</v>
      </c>
      <c r="L3566" t="s">
        <v>2197</v>
      </c>
      <c r="M3566" t="s">
        <v>398</v>
      </c>
      <c r="N3566" t="s">
        <v>333</v>
      </c>
      <c r="O3566">
        <v>2</v>
      </c>
      <c r="P3566" t="s">
        <v>306</v>
      </c>
      <c r="Q3566" s="164">
        <v>35073</v>
      </c>
      <c r="R3566" s="164">
        <v>35309</v>
      </c>
      <c r="S3566" s="164">
        <v>36251</v>
      </c>
      <c r="T3566" t="s">
        <v>8066</v>
      </c>
      <c r="V3566" t="s">
        <v>8067</v>
      </c>
      <c r="W3566" t="s">
        <v>8068</v>
      </c>
      <c r="X3566" t="s">
        <v>8065</v>
      </c>
      <c r="Y3566" t="s">
        <v>8067</v>
      </c>
      <c r="Z3566" t="s">
        <v>8097</v>
      </c>
      <c r="AC3566" t="s">
        <v>341</v>
      </c>
      <c r="AD3566" s="176">
        <v>1.3</v>
      </c>
    </row>
    <row r="3567" spans="1:30" x14ac:dyDescent="0.35">
      <c r="A3567" t="s">
        <v>476</v>
      </c>
      <c r="B3567">
        <v>1097</v>
      </c>
      <c r="C3567" t="s">
        <v>8065</v>
      </c>
      <c r="D3567">
        <v>55203</v>
      </c>
      <c r="E3567" t="s">
        <v>8065</v>
      </c>
      <c r="F3567" t="s">
        <v>3812</v>
      </c>
      <c r="H3567">
        <v>2.4</v>
      </c>
      <c r="I3567">
        <v>2.2000000000000002</v>
      </c>
      <c r="K3567" t="s">
        <v>404</v>
      </c>
      <c r="L3567" t="s">
        <v>753</v>
      </c>
      <c r="M3567" t="s">
        <v>398</v>
      </c>
      <c r="N3567" t="s">
        <v>333</v>
      </c>
      <c r="O3567">
        <v>2</v>
      </c>
      <c r="P3567" t="s">
        <v>306</v>
      </c>
      <c r="Q3567" t="s">
        <v>3913</v>
      </c>
      <c r="R3567" s="164">
        <v>42247</v>
      </c>
      <c r="S3567" s="164">
        <v>42248</v>
      </c>
      <c r="T3567" t="s">
        <v>8066</v>
      </c>
      <c r="V3567" t="s">
        <v>8067</v>
      </c>
      <c r="W3567" t="s">
        <v>8068</v>
      </c>
      <c r="X3567" t="s">
        <v>8065</v>
      </c>
      <c r="Y3567" t="s">
        <v>8067</v>
      </c>
      <c r="Z3567" t="s">
        <v>8098</v>
      </c>
      <c r="AC3567" t="s">
        <v>341</v>
      </c>
      <c r="AD3567" s="176">
        <v>1.3</v>
      </c>
    </row>
    <row r="3568" spans="1:30" x14ac:dyDescent="0.35">
      <c r="A3568" t="s">
        <v>476</v>
      </c>
      <c r="B3568">
        <v>1118</v>
      </c>
      <c r="C3568" t="s">
        <v>8099</v>
      </c>
      <c r="D3568">
        <v>55203</v>
      </c>
      <c r="E3568" t="s">
        <v>8065</v>
      </c>
      <c r="F3568" t="s">
        <v>3812</v>
      </c>
      <c r="H3568">
        <v>2.4</v>
      </c>
      <c r="I3568">
        <v>2.2000000000000002</v>
      </c>
      <c r="K3568" t="s">
        <v>404</v>
      </c>
      <c r="L3568" t="s">
        <v>4257</v>
      </c>
      <c r="M3568" t="s">
        <v>398</v>
      </c>
      <c r="N3568" t="s">
        <v>333</v>
      </c>
      <c r="O3568">
        <v>2</v>
      </c>
      <c r="P3568" t="s">
        <v>306</v>
      </c>
      <c r="Q3568" s="164">
        <v>30742</v>
      </c>
      <c r="R3568" s="164">
        <v>30684</v>
      </c>
      <c r="S3568" s="164">
        <v>43374</v>
      </c>
      <c r="T3568" t="s">
        <v>8066</v>
      </c>
      <c r="V3568" t="s">
        <v>8067</v>
      </c>
      <c r="W3568" t="s">
        <v>8068</v>
      </c>
      <c r="X3568" t="s">
        <v>8065</v>
      </c>
      <c r="Y3568" t="s">
        <v>8067</v>
      </c>
      <c r="Z3568" t="s">
        <v>8100</v>
      </c>
      <c r="AC3568" t="s">
        <v>341</v>
      </c>
      <c r="AD3568" s="176">
        <v>1.3</v>
      </c>
    </row>
    <row r="3569" spans="1:30" x14ac:dyDescent="0.35">
      <c r="A3569" t="s">
        <v>476</v>
      </c>
      <c r="B3569">
        <v>1209</v>
      </c>
      <c r="C3569" t="s">
        <v>8091</v>
      </c>
      <c r="D3569">
        <v>55203</v>
      </c>
      <c r="E3569" t="s">
        <v>8065</v>
      </c>
      <c r="F3569" t="s">
        <v>3812</v>
      </c>
      <c r="H3569">
        <v>2.4</v>
      </c>
      <c r="I3569">
        <v>2.2000000000000002</v>
      </c>
      <c r="K3569" t="s">
        <v>296</v>
      </c>
      <c r="L3569" t="s">
        <v>2197</v>
      </c>
      <c r="M3569" t="s">
        <v>398</v>
      </c>
      <c r="N3569" t="s">
        <v>333</v>
      </c>
      <c r="O3569">
        <v>2</v>
      </c>
      <c r="P3569" t="s">
        <v>306</v>
      </c>
      <c r="Q3569" t="s">
        <v>3340</v>
      </c>
      <c r="R3569" s="164">
        <v>36770</v>
      </c>
      <c r="T3569" t="s">
        <v>8066</v>
      </c>
      <c r="V3569" t="s">
        <v>8067</v>
      </c>
      <c r="W3569" t="s">
        <v>8068</v>
      </c>
      <c r="X3569" t="s">
        <v>8065</v>
      </c>
      <c r="Y3569" t="s">
        <v>8067</v>
      </c>
      <c r="Z3569" t="s">
        <v>8101</v>
      </c>
      <c r="AC3569" t="s">
        <v>341</v>
      </c>
      <c r="AD3569" s="176">
        <v>1.3</v>
      </c>
    </row>
    <row r="3570" spans="1:30" x14ac:dyDescent="0.35">
      <c r="A3570" t="s">
        <v>482</v>
      </c>
      <c r="B3570">
        <v>1026</v>
      </c>
      <c r="C3570" t="s">
        <v>8065</v>
      </c>
      <c r="D3570">
        <v>55203</v>
      </c>
      <c r="E3570" t="s">
        <v>8065</v>
      </c>
      <c r="F3570" t="s">
        <v>3812</v>
      </c>
      <c r="H3570">
        <v>2.4</v>
      </c>
      <c r="I3570">
        <v>2.2000000000000002</v>
      </c>
      <c r="K3570" t="s">
        <v>404</v>
      </c>
      <c r="L3570" t="s">
        <v>753</v>
      </c>
      <c r="M3570" t="s">
        <v>398</v>
      </c>
      <c r="N3570" t="s">
        <v>333</v>
      </c>
      <c r="O3570">
        <v>2</v>
      </c>
      <c r="P3570" t="s">
        <v>306</v>
      </c>
      <c r="Q3570" s="164">
        <v>37995</v>
      </c>
      <c r="R3570" s="164">
        <v>38231</v>
      </c>
      <c r="S3570" s="164">
        <v>38231</v>
      </c>
      <c r="T3570" t="s">
        <v>8066</v>
      </c>
      <c r="V3570" t="s">
        <v>8067</v>
      </c>
      <c r="W3570" t="s">
        <v>8068</v>
      </c>
      <c r="X3570" t="s">
        <v>8065</v>
      </c>
      <c r="Y3570" t="s">
        <v>8067</v>
      </c>
      <c r="Z3570" t="s">
        <v>8102</v>
      </c>
      <c r="AC3570" t="s">
        <v>341</v>
      </c>
      <c r="AD3570" s="176">
        <v>1.3</v>
      </c>
    </row>
    <row r="3571" spans="1:30" x14ac:dyDescent="0.35">
      <c r="A3571" t="s">
        <v>432</v>
      </c>
      <c r="B3571">
        <v>1031</v>
      </c>
      <c r="C3571" t="s">
        <v>8065</v>
      </c>
      <c r="D3571">
        <v>55203</v>
      </c>
      <c r="E3571" t="s">
        <v>8065</v>
      </c>
      <c r="F3571" t="s">
        <v>3812</v>
      </c>
      <c r="H3571">
        <v>2.4</v>
      </c>
      <c r="I3571">
        <v>2.2000000000000002</v>
      </c>
      <c r="K3571" t="s">
        <v>404</v>
      </c>
      <c r="L3571" t="s">
        <v>753</v>
      </c>
      <c r="M3571" t="s">
        <v>398</v>
      </c>
      <c r="N3571" t="s">
        <v>333</v>
      </c>
      <c r="O3571">
        <v>2</v>
      </c>
      <c r="P3571" t="s">
        <v>306</v>
      </c>
      <c r="Q3571" s="164">
        <v>39825</v>
      </c>
      <c r="R3571" s="164">
        <v>40148</v>
      </c>
      <c r="S3571" s="164">
        <v>40148</v>
      </c>
      <c r="T3571" t="s">
        <v>8066</v>
      </c>
      <c r="V3571" t="s">
        <v>8067</v>
      </c>
      <c r="W3571" t="s">
        <v>8068</v>
      </c>
      <c r="X3571" t="s">
        <v>8065</v>
      </c>
      <c r="Y3571" t="s">
        <v>8067</v>
      </c>
      <c r="Z3571" t="s">
        <v>8103</v>
      </c>
      <c r="AC3571" t="s">
        <v>341</v>
      </c>
      <c r="AD3571" s="176">
        <v>1.3</v>
      </c>
    </row>
    <row r="3572" spans="1:30" x14ac:dyDescent="0.35">
      <c r="A3572" t="s">
        <v>432</v>
      </c>
      <c r="B3572">
        <v>1032</v>
      </c>
      <c r="C3572" t="s">
        <v>8104</v>
      </c>
      <c r="D3572">
        <v>55203</v>
      </c>
      <c r="E3572" t="s">
        <v>8065</v>
      </c>
      <c r="F3572" t="s">
        <v>3812</v>
      </c>
      <c r="H3572">
        <v>2.4</v>
      </c>
      <c r="I3572">
        <v>2.2000000000000002</v>
      </c>
      <c r="K3572" t="s">
        <v>404</v>
      </c>
      <c r="L3572" t="s">
        <v>410</v>
      </c>
      <c r="M3572" t="s">
        <v>398</v>
      </c>
      <c r="N3572" t="s">
        <v>333</v>
      </c>
      <c r="O3572">
        <v>2</v>
      </c>
      <c r="P3572" t="s">
        <v>306</v>
      </c>
      <c r="Q3572" s="164">
        <v>35804</v>
      </c>
      <c r="R3572" s="164">
        <v>36039</v>
      </c>
      <c r="S3572" s="164">
        <v>36039</v>
      </c>
      <c r="T3572" t="s">
        <v>8066</v>
      </c>
      <c r="V3572" t="s">
        <v>8067</v>
      </c>
      <c r="W3572" t="s">
        <v>8068</v>
      </c>
      <c r="X3572" t="s">
        <v>8065</v>
      </c>
      <c r="Y3572" t="s">
        <v>8067</v>
      </c>
      <c r="Z3572" t="s">
        <v>8105</v>
      </c>
      <c r="AC3572" t="s">
        <v>341</v>
      </c>
      <c r="AD3572" s="176">
        <v>1.3</v>
      </c>
    </row>
    <row r="3573" spans="1:30" x14ac:dyDescent="0.35">
      <c r="A3573" t="s">
        <v>432</v>
      </c>
      <c r="B3573">
        <v>1166</v>
      </c>
      <c r="C3573" t="s">
        <v>8106</v>
      </c>
      <c r="D3573">
        <v>55203</v>
      </c>
      <c r="E3573" t="s">
        <v>8065</v>
      </c>
      <c r="F3573" t="s">
        <v>3812</v>
      </c>
      <c r="H3573">
        <v>2.4</v>
      </c>
      <c r="I3573">
        <v>2.2000000000000002</v>
      </c>
      <c r="K3573" t="s">
        <v>404</v>
      </c>
      <c r="L3573" t="s">
        <v>753</v>
      </c>
      <c r="M3573" t="s">
        <v>398</v>
      </c>
      <c r="N3573" t="s">
        <v>333</v>
      </c>
      <c r="O3573">
        <v>2</v>
      </c>
      <c r="P3573" t="s">
        <v>306</v>
      </c>
      <c r="Q3573" s="164">
        <v>35073</v>
      </c>
      <c r="R3573" s="164">
        <v>35309</v>
      </c>
      <c r="S3573" s="164">
        <v>40148</v>
      </c>
      <c r="T3573" t="s">
        <v>8066</v>
      </c>
      <c r="V3573" t="s">
        <v>8067</v>
      </c>
      <c r="W3573" t="s">
        <v>8068</v>
      </c>
      <c r="X3573" t="s">
        <v>8065</v>
      </c>
      <c r="Y3573" t="s">
        <v>8067</v>
      </c>
      <c r="Z3573" t="s">
        <v>8107</v>
      </c>
      <c r="AC3573" t="s">
        <v>341</v>
      </c>
      <c r="AD3573" s="176">
        <v>1.3</v>
      </c>
    </row>
    <row r="3574" spans="1:30" x14ac:dyDescent="0.35">
      <c r="A3574" t="s">
        <v>432</v>
      </c>
      <c r="B3574">
        <v>1168</v>
      </c>
      <c r="C3574" t="s">
        <v>8108</v>
      </c>
      <c r="D3574">
        <v>55203</v>
      </c>
      <c r="E3574" t="s">
        <v>8065</v>
      </c>
      <c r="F3574" t="s">
        <v>3812</v>
      </c>
      <c r="H3574">
        <v>2.4</v>
      </c>
      <c r="I3574">
        <v>2.2000000000000002</v>
      </c>
      <c r="K3574" t="s">
        <v>404</v>
      </c>
      <c r="L3574" t="s">
        <v>753</v>
      </c>
      <c r="M3574" t="s">
        <v>398</v>
      </c>
      <c r="N3574" t="s">
        <v>333</v>
      </c>
      <c r="O3574">
        <v>2</v>
      </c>
      <c r="P3574" t="s">
        <v>306</v>
      </c>
      <c r="Q3574" s="164">
        <v>35073</v>
      </c>
      <c r="R3574" s="164">
        <v>35309</v>
      </c>
      <c r="S3574" s="164">
        <v>38231</v>
      </c>
      <c r="T3574" t="s">
        <v>8066</v>
      </c>
      <c r="V3574" t="s">
        <v>8067</v>
      </c>
      <c r="W3574" t="s">
        <v>8068</v>
      </c>
      <c r="X3574" t="s">
        <v>8065</v>
      </c>
      <c r="Y3574" t="s">
        <v>8067</v>
      </c>
      <c r="Z3574" t="s">
        <v>8109</v>
      </c>
      <c r="AC3574" t="s">
        <v>341</v>
      </c>
      <c r="AD3574" s="176">
        <v>1.3</v>
      </c>
    </row>
    <row r="3575" spans="1:30" x14ac:dyDescent="0.35">
      <c r="A3575" t="s">
        <v>584</v>
      </c>
      <c r="B3575">
        <v>1031</v>
      </c>
      <c r="C3575" t="s">
        <v>8065</v>
      </c>
      <c r="D3575">
        <v>55203</v>
      </c>
      <c r="E3575" t="s">
        <v>8065</v>
      </c>
      <c r="F3575" t="s">
        <v>3812</v>
      </c>
      <c r="H3575">
        <v>2.4</v>
      </c>
      <c r="I3575">
        <v>2.2000000000000002</v>
      </c>
      <c r="K3575" t="s">
        <v>296</v>
      </c>
      <c r="L3575" t="s">
        <v>753</v>
      </c>
      <c r="M3575" t="s">
        <v>398</v>
      </c>
      <c r="N3575" t="s">
        <v>333</v>
      </c>
      <c r="O3575">
        <v>2</v>
      </c>
      <c r="P3575" t="s">
        <v>306</v>
      </c>
      <c r="Q3575" t="s">
        <v>786</v>
      </c>
      <c r="R3575" s="164">
        <v>34392</v>
      </c>
      <c r="T3575" t="s">
        <v>8066</v>
      </c>
      <c r="V3575" t="s">
        <v>8067</v>
      </c>
      <c r="W3575" t="s">
        <v>8068</v>
      </c>
      <c r="X3575" t="s">
        <v>8065</v>
      </c>
      <c r="Y3575" t="s">
        <v>8067</v>
      </c>
      <c r="Z3575" t="s">
        <v>8110</v>
      </c>
      <c r="AC3575" t="s">
        <v>341</v>
      </c>
      <c r="AD3575" s="176">
        <v>1.3</v>
      </c>
    </row>
    <row r="3576" spans="1:30" x14ac:dyDescent="0.35">
      <c r="A3576" t="s">
        <v>584</v>
      </c>
      <c r="B3576">
        <v>1032</v>
      </c>
      <c r="C3576" t="s">
        <v>8111</v>
      </c>
      <c r="D3576">
        <v>55203</v>
      </c>
      <c r="E3576" t="s">
        <v>8065</v>
      </c>
      <c r="F3576" t="s">
        <v>3812</v>
      </c>
      <c r="H3576">
        <v>2.4</v>
      </c>
      <c r="I3576">
        <v>2.2000000000000002</v>
      </c>
      <c r="K3576" t="s">
        <v>404</v>
      </c>
      <c r="L3576" t="s">
        <v>410</v>
      </c>
      <c r="M3576" t="s">
        <v>398</v>
      </c>
      <c r="N3576" t="s">
        <v>333</v>
      </c>
      <c r="O3576">
        <v>2</v>
      </c>
      <c r="P3576" t="s">
        <v>306</v>
      </c>
      <c r="Q3576" s="164">
        <v>35804</v>
      </c>
      <c r="R3576" s="164">
        <v>36039</v>
      </c>
      <c r="S3576" s="164">
        <v>36039</v>
      </c>
      <c r="T3576" t="s">
        <v>8066</v>
      </c>
      <c r="V3576" t="s">
        <v>8067</v>
      </c>
      <c r="W3576" t="s">
        <v>8068</v>
      </c>
      <c r="X3576" t="s">
        <v>8065</v>
      </c>
      <c r="Y3576" t="s">
        <v>8067</v>
      </c>
      <c r="Z3576" t="s">
        <v>8112</v>
      </c>
      <c r="AC3576" t="s">
        <v>341</v>
      </c>
      <c r="AD3576" s="176">
        <v>1.3</v>
      </c>
    </row>
    <row r="3577" spans="1:30" x14ac:dyDescent="0.35">
      <c r="A3577" t="s">
        <v>375</v>
      </c>
      <c r="B3577">
        <v>1054</v>
      </c>
      <c r="C3577" t="s">
        <v>8067</v>
      </c>
      <c r="D3577">
        <v>55203</v>
      </c>
      <c r="E3577" t="s">
        <v>8065</v>
      </c>
      <c r="F3577" t="s">
        <v>3812</v>
      </c>
      <c r="H3577">
        <v>2.4</v>
      </c>
      <c r="I3577">
        <v>2.2000000000000002</v>
      </c>
      <c r="K3577" t="s">
        <v>0</v>
      </c>
      <c r="L3577" t="s">
        <v>753</v>
      </c>
      <c r="M3577" t="s">
        <v>398</v>
      </c>
      <c r="N3577" t="s">
        <v>333</v>
      </c>
      <c r="O3577">
        <v>2</v>
      </c>
      <c r="P3577" t="s">
        <v>1</v>
      </c>
      <c r="Q3577" s="164">
        <v>32882</v>
      </c>
      <c r="R3577" s="164">
        <v>33117</v>
      </c>
      <c r="T3577" t="s">
        <v>8066</v>
      </c>
      <c r="V3577" t="s">
        <v>8067</v>
      </c>
      <c r="W3577" t="s">
        <v>8068</v>
      </c>
      <c r="X3577" t="s">
        <v>8065</v>
      </c>
      <c r="Y3577" t="s">
        <v>8067</v>
      </c>
      <c r="Z3577" t="s">
        <v>8113</v>
      </c>
      <c r="AA3577" t="s">
        <v>295</v>
      </c>
      <c r="AC3577" t="s">
        <v>338</v>
      </c>
      <c r="AD3577" s="176">
        <v>1.3</v>
      </c>
    </row>
    <row r="3578" spans="1:30" x14ac:dyDescent="0.35">
      <c r="A3578" t="s">
        <v>434</v>
      </c>
      <c r="B3578">
        <v>1053</v>
      </c>
      <c r="C3578" t="s">
        <v>8094</v>
      </c>
      <c r="D3578">
        <v>55203</v>
      </c>
      <c r="E3578" t="s">
        <v>8065</v>
      </c>
      <c r="F3578" t="s">
        <v>3812</v>
      </c>
      <c r="H3578">
        <v>2.4</v>
      </c>
      <c r="I3578">
        <v>2.2000000000000002</v>
      </c>
      <c r="K3578" t="s">
        <v>404</v>
      </c>
      <c r="L3578" t="s">
        <v>753</v>
      </c>
      <c r="M3578" t="s">
        <v>398</v>
      </c>
      <c r="N3578" t="s">
        <v>333</v>
      </c>
      <c r="O3578">
        <v>2</v>
      </c>
      <c r="P3578" t="s">
        <v>306</v>
      </c>
      <c r="Q3578" s="164">
        <v>32882</v>
      </c>
      <c r="R3578" s="164">
        <v>33117</v>
      </c>
      <c r="S3578" s="164">
        <v>36039</v>
      </c>
      <c r="T3578" t="s">
        <v>8066</v>
      </c>
      <c r="V3578" t="s">
        <v>8067</v>
      </c>
      <c r="W3578" t="s">
        <v>8068</v>
      </c>
      <c r="X3578" t="s">
        <v>8065</v>
      </c>
      <c r="Y3578" t="s">
        <v>8067</v>
      </c>
      <c r="Z3578" t="s">
        <v>8114</v>
      </c>
      <c r="AC3578" t="s">
        <v>341</v>
      </c>
      <c r="AD3578" s="176">
        <v>1.3</v>
      </c>
    </row>
    <row r="3579" spans="1:30" x14ac:dyDescent="0.35">
      <c r="A3579" t="s">
        <v>403</v>
      </c>
      <c r="B3579">
        <v>1020</v>
      </c>
      <c r="C3579" t="s">
        <v>8115</v>
      </c>
      <c r="D3579">
        <v>55203</v>
      </c>
      <c r="E3579" t="s">
        <v>8065</v>
      </c>
      <c r="F3579" t="s">
        <v>3812</v>
      </c>
      <c r="H3579">
        <v>2.4</v>
      </c>
      <c r="I3579">
        <v>2.2000000000000002</v>
      </c>
      <c r="K3579" t="s">
        <v>0</v>
      </c>
      <c r="L3579" t="s">
        <v>753</v>
      </c>
      <c r="M3579" t="s">
        <v>398</v>
      </c>
      <c r="N3579" t="s">
        <v>333</v>
      </c>
      <c r="O3579">
        <v>2</v>
      </c>
      <c r="P3579" t="s">
        <v>306</v>
      </c>
      <c r="Q3579" s="164">
        <v>40917</v>
      </c>
      <c r="R3579" s="164">
        <v>41153</v>
      </c>
      <c r="T3579" t="s">
        <v>8066</v>
      </c>
      <c r="V3579" t="s">
        <v>8067</v>
      </c>
      <c r="W3579" t="s">
        <v>8068</v>
      </c>
      <c r="X3579" t="s">
        <v>8065</v>
      </c>
      <c r="Y3579" t="s">
        <v>8067</v>
      </c>
      <c r="Z3579" t="s">
        <v>8116</v>
      </c>
      <c r="AC3579" t="s">
        <v>341</v>
      </c>
      <c r="AD3579" s="176">
        <v>1.3</v>
      </c>
    </row>
    <row r="3580" spans="1:30" x14ac:dyDescent="0.35">
      <c r="A3580" t="s">
        <v>447</v>
      </c>
      <c r="B3580">
        <v>1026</v>
      </c>
      <c r="C3580" t="s">
        <v>8065</v>
      </c>
      <c r="D3580">
        <v>55203</v>
      </c>
      <c r="E3580" t="s">
        <v>8065</v>
      </c>
      <c r="F3580" t="s">
        <v>3812</v>
      </c>
      <c r="H3580">
        <v>2.4</v>
      </c>
      <c r="I3580">
        <v>2.2000000000000002</v>
      </c>
      <c r="K3580" t="s">
        <v>404</v>
      </c>
      <c r="L3580" t="s">
        <v>753</v>
      </c>
      <c r="M3580" t="s">
        <v>398</v>
      </c>
      <c r="N3580" t="s">
        <v>333</v>
      </c>
      <c r="O3580">
        <v>2</v>
      </c>
      <c r="P3580" t="s">
        <v>306</v>
      </c>
      <c r="Q3580" t="s">
        <v>3913</v>
      </c>
      <c r="R3580" s="164">
        <v>42247</v>
      </c>
      <c r="S3580" s="164">
        <v>42248</v>
      </c>
      <c r="T3580" t="s">
        <v>8066</v>
      </c>
      <c r="V3580" t="s">
        <v>8067</v>
      </c>
      <c r="W3580" t="s">
        <v>8068</v>
      </c>
      <c r="X3580" t="s">
        <v>8065</v>
      </c>
      <c r="Y3580" t="s">
        <v>8067</v>
      </c>
      <c r="Z3580" t="s">
        <v>8117</v>
      </c>
      <c r="AC3580" t="s">
        <v>341</v>
      </c>
      <c r="AD3580" s="176">
        <v>1.3</v>
      </c>
    </row>
    <row r="3581" spans="1:30" x14ac:dyDescent="0.35">
      <c r="A3581" t="s">
        <v>494</v>
      </c>
      <c r="B3581">
        <v>1025</v>
      </c>
      <c r="C3581" t="s">
        <v>8065</v>
      </c>
      <c r="D3581">
        <v>55203</v>
      </c>
      <c r="E3581" t="s">
        <v>8065</v>
      </c>
      <c r="F3581" t="s">
        <v>3812</v>
      </c>
      <c r="H3581">
        <v>2.4</v>
      </c>
      <c r="I3581">
        <v>2.2000000000000002</v>
      </c>
      <c r="K3581" t="s">
        <v>296</v>
      </c>
      <c r="L3581" t="s">
        <v>410</v>
      </c>
      <c r="M3581" t="s">
        <v>398</v>
      </c>
      <c r="N3581" t="s">
        <v>333</v>
      </c>
      <c r="O3581">
        <v>2</v>
      </c>
      <c r="P3581" t="s">
        <v>306</v>
      </c>
      <c r="Q3581" t="s">
        <v>786</v>
      </c>
      <c r="R3581" s="164">
        <v>34392</v>
      </c>
      <c r="T3581" t="s">
        <v>8066</v>
      </c>
      <c r="V3581" t="s">
        <v>8067</v>
      </c>
      <c r="W3581" t="s">
        <v>8068</v>
      </c>
      <c r="X3581" t="s">
        <v>8065</v>
      </c>
      <c r="Y3581" t="s">
        <v>8067</v>
      </c>
      <c r="Z3581" t="s">
        <v>8118</v>
      </c>
      <c r="AC3581" t="s">
        <v>341</v>
      </c>
      <c r="AD3581" s="176">
        <v>1.3</v>
      </c>
    </row>
    <row r="3582" spans="1:30" x14ac:dyDescent="0.35">
      <c r="A3582" t="s">
        <v>414</v>
      </c>
      <c r="B3582">
        <v>1028</v>
      </c>
      <c r="C3582" t="s">
        <v>8065</v>
      </c>
      <c r="D3582">
        <v>55203</v>
      </c>
      <c r="E3582" t="s">
        <v>8065</v>
      </c>
      <c r="F3582" t="s">
        <v>3812</v>
      </c>
      <c r="H3582">
        <v>2.4</v>
      </c>
      <c r="I3582">
        <v>2.2000000000000002</v>
      </c>
      <c r="K3582" t="s">
        <v>404</v>
      </c>
      <c r="L3582" t="s">
        <v>753</v>
      </c>
      <c r="M3582" t="s">
        <v>398</v>
      </c>
      <c r="N3582" t="s">
        <v>333</v>
      </c>
      <c r="O3582">
        <v>2</v>
      </c>
      <c r="P3582" t="s">
        <v>306</v>
      </c>
      <c r="Q3582" s="164">
        <v>39825</v>
      </c>
      <c r="R3582" s="164">
        <v>40148</v>
      </c>
      <c r="S3582" s="164">
        <v>40148</v>
      </c>
      <c r="T3582" t="s">
        <v>8066</v>
      </c>
      <c r="V3582" t="s">
        <v>8067</v>
      </c>
      <c r="W3582" t="s">
        <v>8068</v>
      </c>
      <c r="X3582" t="s">
        <v>8065</v>
      </c>
      <c r="Y3582" t="s">
        <v>8067</v>
      </c>
      <c r="Z3582" t="s">
        <v>8119</v>
      </c>
      <c r="AC3582" t="s">
        <v>341</v>
      </c>
      <c r="AD3582" s="176">
        <v>1.3</v>
      </c>
    </row>
    <row r="3583" spans="1:30" x14ac:dyDescent="0.35">
      <c r="A3583" t="s">
        <v>414</v>
      </c>
      <c r="B3583">
        <v>1115</v>
      </c>
      <c r="C3583" t="s">
        <v>8120</v>
      </c>
      <c r="D3583">
        <v>55203</v>
      </c>
      <c r="E3583" t="s">
        <v>8065</v>
      </c>
      <c r="F3583" t="s">
        <v>3812</v>
      </c>
      <c r="H3583">
        <v>2.4</v>
      </c>
      <c r="I3583">
        <v>2.2000000000000002</v>
      </c>
      <c r="K3583" t="s">
        <v>404</v>
      </c>
      <c r="L3583" t="s">
        <v>753</v>
      </c>
      <c r="M3583" t="s">
        <v>398</v>
      </c>
      <c r="N3583" t="s">
        <v>333</v>
      </c>
      <c r="O3583">
        <v>2</v>
      </c>
      <c r="P3583" t="s">
        <v>977</v>
      </c>
      <c r="Q3583" s="164">
        <v>31048</v>
      </c>
      <c r="R3583" s="164">
        <v>31048</v>
      </c>
      <c r="S3583" s="164">
        <v>34943</v>
      </c>
      <c r="T3583" t="s">
        <v>8066</v>
      </c>
      <c r="V3583" t="s">
        <v>8067</v>
      </c>
      <c r="W3583" t="s">
        <v>8068</v>
      </c>
      <c r="X3583" t="s">
        <v>8065</v>
      </c>
      <c r="Y3583" t="s">
        <v>8067</v>
      </c>
      <c r="Z3583" t="s">
        <v>8121</v>
      </c>
      <c r="AC3583" t="s">
        <v>341</v>
      </c>
      <c r="AD3583" s="176">
        <v>1.3</v>
      </c>
    </row>
    <row r="3584" spans="1:30" x14ac:dyDescent="0.35">
      <c r="A3584" t="s">
        <v>419</v>
      </c>
      <c r="B3584">
        <v>1019</v>
      </c>
      <c r="C3584" t="s">
        <v>8082</v>
      </c>
      <c r="D3584">
        <v>55203</v>
      </c>
      <c r="E3584" t="s">
        <v>8065</v>
      </c>
      <c r="F3584" t="s">
        <v>3812</v>
      </c>
      <c r="H3584">
        <v>2.4</v>
      </c>
      <c r="I3584">
        <v>2.2000000000000002</v>
      </c>
      <c r="K3584" t="s">
        <v>404</v>
      </c>
      <c r="L3584" t="s">
        <v>753</v>
      </c>
      <c r="M3584" t="s">
        <v>398</v>
      </c>
      <c r="N3584" t="s">
        <v>333</v>
      </c>
      <c r="O3584">
        <v>2</v>
      </c>
      <c r="P3584" t="s">
        <v>306</v>
      </c>
      <c r="Q3584" t="s">
        <v>2594</v>
      </c>
      <c r="R3584" s="164">
        <v>41407</v>
      </c>
      <c r="S3584" s="164">
        <v>41518</v>
      </c>
      <c r="T3584" t="s">
        <v>8066</v>
      </c>
      <c r="V3584" t="s">
        <v>8067</v>
      </c>
      <c r="W3584" t="s">
        <v>8068</v>
      </c>
      <c r="X3584" t="s">
        <v>8065</v>
      </c>
      <c r="Y3584" t="s">
        <v>8067</v>
      </c>
      <c r="Z3584" t="s">
        <v>8122</v>
      </c>
      <c r="AC3584" t="s">
        <v>341</v>
      </c>
      <c r="AD3584" s="176">
        <v>1.3</v>
      </c>
    </row>
    <row r="3585" spans="1:30" x14ac:dyDescent="0.35">
      <c r="A3585" t="s">
        <v>314</v>
      </c>
      <c r="B3585">
        <v>1035</v>
      </c>
      <c r="C3585" t="s">
        <v>8065</v>
      </c>
      <c r="D3585">
        <v>55203</v>
      </c>
      <c r="E3585" t="s">
        <v>8065</v>
      </c>
      <c r="F3585" t="s">
        <v>3812</v>
      </c>
      <c r="H3585">
        <v>2.4</v>
      </c>
      <c r="I3585">
        <v>2.2000000000000002</v>
      </c>
      <c r="K3585" t="s">
        <v>296</v>
      </c>
      <c r="L3585" t="s">
        <v>410</v>
      </c>
      <c r="M3585" t="s">
        <v>398</v>
      </c>
      <c r="N3585" t="s">
        <v>333</v>
      </c>
      <c r="O3585">
        <v>2</v>
      </c>
      <c r="P3585" t="s">
        <v>306</v>
      </c>
      <c r="Q3585" t="s">
        <v>8123</v>
      </c>
      <c r="R3585" s="164">
        <v>41754</v>
      </c>
      <c r="T3585" t="s">
        <v>8066</v>
      </c>
      <c r="V3585" t="s">
        <v>8067</v>
      </c>
      <c r="W3585" t="s">
        <v>8068</v>
      </c>
      <c r="X3585" t="s">
        <v>8065</v>
      </c>
      <c r="Y3585" t="s">
        <v>8067</v>
      </c>
      <c r="Z3585" t="s">
        <v>8124</v>
      </c>
      <c r="AC3585" t="s">
        <v>341</v>
      </c>
      <c r="AD3585" s="176">
        <v>1.3</v>
      </c>
    </row>
    <row r="3586" spans="1:30" x14ac:dyDescent="0.35">
      <c r="A3586" t="s">
        <v>314</v>
      </c>
      <c r="B3586">
        <v>1098</v>
      </c>
      <c r="C3586" t="s">
        <v>8115</v>
      </c>
      <c r="D3586">
        <v>55203</v>
      </c>
      <c r="E3586" t="s">
        <v>8065</v>
      </c>
      <c r="F3586" t="s">
        <v>3812</v>
      </c>
      <c r="H3586">
        <v>2.4</v>
      </c>
      <c r="I3586">
        <v>2.2000000000000002</v>
      </c>
      <c r="K3586" t="s">
        <v>404</v>
      </c>
      <c r="L3586" t="s">
        <v>753</v>
      </c>
      <c r="M3586" t="s">
        <v>398</v>
      </c>
      <c r="N3586" t="s">
        <v>333</v>
      </c>
      <c r="O3586">
        <v>2</v>
      </c>
      <c r="P3586" t="s">
        <v>306</v>
      </c>
      <c r="Q3586" t="s">
        <v>8125</v>
      </c>
      <c r="R3586" s="164">
        <v>29250</v>
      </c>
      <c r="S3586" s="164">
        <v>45043</v>
      </c>
      <c r="T3586" t="s">
        <v>8066</v>
      </c>
      <c r="V3586" t="s">
        <v>8067</v>
      </c>
      <c r="W3586" t="s">
        <v>8068</v>
      </c>
      <c r="X3586" t="s">
        <v>8065</v>
      </c>
      <c r="Y3586" t="s">
        <v>8067</v>
      </c>
      <c r="Z3586" t="s">
        <v>8126</v>
      </c>
      <c r="AC3586" t="s">
        <v>341</v>
      </c>
      <c r="AD3586" s="176">
        <v>1.3</v>
      </c>
    </row>
    <row r="3587" spans="1:30" x14ac:dyDescent="0.35">
      <c r="A3587" t="s">
        <v>314</v>
      </c>
      <c r="B3587">
        <v>1159</v>
      </c>
      <c r="C3587" t="s">
        <v>8127</v>
      </c>
      <c r="D3587">
        <v>55203</v>
      </c>
      <c r="E3587" t="s">
        <v>8065</v>
      </c>
      <c r="F3587" t="s">
        <v>3812</v>
      </c>
      <c r="H3587">
        <v>2.4</v>
      </c>
      <c r="I3587">
        <v>2.2000000000000002</v>
      </c>
      <c r="K3587" t="s">
        <v>404</v>
      </c>
      <c r="L3587" t="s">
        <v>753</v>
      </c>
      <c r="M3587" t="s">
        <v>398</v>
      </c>
      <c r="N3587" t="s">
        <v>333</v>
      </c>
      <c r="O3587">
        <v>2</v>
      </c>
      <c r="P3587" t="s">
        <v>306</v>
      </c>
      <c r="Q3587" s="164">
        <v>32517</v>
      </c>
      <c r="R3587" s="164">
        <v>32752</v>
      </c>
      <c r="S3587" s="164">
        <v>39189</v>
      </c>
      <c r="T3587" t="s">
        <v>8066</v>
      </c>
      <c r="V3587" t="s">
        <v>8067</v>
      </c>
      <c r="W3587" t="s">
        <v>8068</v>
      </c>
      <c r="X3587" t="s">
        <v>8065</v>
      </c>
      <c r="Y3587" t="s">
        <v>8067</v>
      </c>
      <c r="Z3587" t="s">
        <v>8128</v>
      </c>
      <c r="AC3587" t="s">
        <v>341</v>
      </c>
      <c r="AD3587" s="176">
        <v>1.3</v>
      </c>
    </row>
    <row r="3588" spans="1:30" x14ac:dyDescent="0.35">
      <c r="A3588" t="s">
        <v>314</v>
      </c>
      <c r="B3588">
        <v>1212</v>
      </c>
      <c r="C3588" t="s">
        <v>8129</v>
      </c>
      <c r="D3588">
        <v>55203</v>
      </c>
      <c r="E3588" t="s">
        <v>8065</v>
      </c>
      <c r="F3588" t="s">
        <v>3812</v>
      </c>
      <c r="H3588">
        <v>2.4</v>
      </c>
      <c r="I3588">
        <v>2.2000000000000002</v>
      </c>
      <c r="K3588" t="s">
        <v>404</v>
      </c>
      <c r="L3588" t="s">
        <v>753</v>
      </c>
      <c r="M3588" t="s">
        <v>398</v>
      </c>
      <c r="N3588" t="s">
        <v>333</v>
      </c>
      <c r="O3588">
        <v>2</v>
      </c>
      <c r="P3588" t="s">
        <v>306</v>
      </c>
      <c r="Q3588" s="164">
        <v>36534</v>
      </c>
      <c r="R3588" s="164">
        <v>36770</v>
      </c>
      <c r="S3588" s="164">
        <v>45043</v>
      </c>
      <c r="T3588" t="s">
        <v>8066</v>
      </c>
      <c r="V3588" t="s">
        <v>8067</v>
      </c>
      <c r="W3588" t="s">
        <v>8068</v>
      </c>
      <c r="X3588" t="s">
        <v>8065</v>
      </c>
      <c r="Y3588" t="s">
        <v>8067</v>
      </c>
      <c r="Z3588" t="s">
        <v>8130</v>
      </c>
      <c r="AC3588" t="s">
        <v>341</v>
      </c>
      <c r="AD3588" s="176">
        <v>1.3</v>
      </c>
    </row>
    <row r="3589" spans="1:30" x14ac:dyDescent="0.35">
      <c r="A3589" t="s">
        <v>314</v>
      </c>
      <c r="B3589">
        <v>90001</v>
      </c>
      <c r="C3589" t="s">
        <v>8131</v>
      </c>
      <c r="D3589">
        <v>55203</v>
      </c>
      <c r="E3589" t="s">
        <v>8065</v>
      </c>
      <c r="F3589" t="s">
        <v>3812</v>
      </c>
      <c r="H3589">
        <v>2.4</v>
      </c>
      <c r="I3589">
        <v>2.2000000000000002</v>
      </c>
      <c r="K3589" t="s">
        <v>404</v>
      </c>
      <c r="L3589" t="s">
        <v>410</v>
      </c>
      <c r="M3589" t="s">
        <v>398</v>
      </c>
      <c r="N3589" t="s">
        <v>333</v>
      </c>
      <c r="O3589">
        <v>2</v>
      </c>
      <c r="P3589" t="s">
        <v>306</v>
      </c>
      <c r="Q3589" t="s">
        <v>2594</v>
      </c>
      <c r="R3589" s="164">
        <v>41407</v>
      </c>
      <c r="S3589" s="164">
        <v>41518</v>
      </c>
      <c r="T3589" t="s">
        <v>8066</v>
      </c>
      <c r="V3589" t="s">
        <v>8067</v>
      </c>
      <c r="W3589" t="s">
        <v>8068</v>
      </c>
      <c r="X3589" t="s">
        <v>8065</v>
      </c>
      <c r="Y3589" t="s">
        <v>8067</v>
      </c>
      <c r="Z3589" t="s">
        <v>8132</v>
      </c>
      <c r="AC3589" t="s">
        <v>341</v>
      </c>
      <c r="AD3589" s="176">
        <v>1.3</v>
      </c>
    </row>
    <row r="3590" spans="1:30" x14ac:dyDescent="0.35">
      <c r="A3590" t="s">
        <v>711</v>
      </c>
      <c r="B3590">
        <v>901</v>
      </c>
      <c r="C3590" t="s">
        <v>8133</v>
      </c>
      <c r="D3590">
        <v>55203</v>
      </c>
      <c r="E3590" t="s">
        <v>8065</v>
      </c>
      <c r="F3590" t="s">
        <v>3812</v>
      </c>
      <c r="H3590">
        <v>2.4</v>
      </c>
      <c r="I3590">
        <v>2.2000000000000002</v>
      </c>
      <c r="K3590" t="s">
        <v>404</v>
      </c>
      <c r="L3590" t="s">
        <v>4257</v>
      </c>
      <c r="M3590" t="s">
        <v>398</v>
      </c>
      <c r="N3590" t="s">
        <v>333</v>
      </c>
      <c r="O3590">
        <v>2</v>
      </c>
      <c r="P3590" t="s">
        <v>306</v>
      </c>
      <c r="Q3590" s="164">
        <v>34340</v>
      </c>
      <c r="R3590" s="164">
        <v>34486</v>
      </c>
      <c r="S3590" s="164">
        <v>34943</v>
      </c>
      <c r="T3590" t="s">
        <v>8066</v>
      </c>
      <c r="V3590" t="s">
        <v>8067</v>
      </c>
      <c r="W3590" t="s">
        <v>8068</v>
      </c>
      <c r="X3590" t="s">
        <v>8065</v>
      </c>
      <c r="Y3590" t="s">
        <v>8067</v>
      </c>
      <c r="Z3590" t="s">
        <v>8134</v>
      </c>
      <c r="AC3590" t="s">
        <v>341</v>
      </c>
      <c r="AD3590" s="176">
        <v>1.3</v>
      </c>
    </row>
    <row r="3591" spans="1:30" x14ac:dyDescent="0.35">
      <c r="A3591" t="s">
        <v>711</v>
      </c>
      <c r="B3591">
        <v>1026</v>
      </c>
      <c r="C3591" t="s">
        <v>8065</v>
      </c>
      <c r="D3591">
        <v>55203</v>
      </c>
      <c r="E3591" t="s">
        <v>8065</v>
      </c>
      <c r="F3591" t="s">
        <v>3812</v>
      </c>
      <c r="H3591">
        <v>2.4</v>
      </c>
      <c r="I3591">
        <v>2.2000000000000002</v>
      </c>
      <c r="K3591" t="s">
        <v>296</v>
      </c>
      <c r="L3591" t="s">
        <v>753</v>
      </c>
      <c r="M3591" t="s">
        <v>398</v>
      </c>
      <c r="N3591" t="s">
        <v>333</v>
      </c>
      <c r="O3591">
        <v>2</v>
      </c>
      <c r="P3591" t="s">
        <v>306</v>
      </c>
      <c r="Q3591" s="164">
        <v>24481</v>
      </c>
      <c r="R3591" s="164">
        <v>24716</v>
      </c>
      <c r="T3591" t="s">
        <v>8066</v>
      </c>
      <c r="V3591" t="s">
        <v>8067</v>
      </c>
      <c r="W3591" t="s">
        <v>8068</v>
      </c>
      <c r="X3591" t="s">
        <v>8065</v>
      </c>
      <c r="Y3591" t="s">
        <v>8067</v>
      </c>
      <c r="Z3591" t="s">
        <v>8135</v>
      </c>
      <c r="AC3591" t="s">
        <v>341</v>
      </c>
      <c r="AD3591" s="176">
        <v>1.3</v>
      </c>
    </row>
    <row r="3592" spans="1:30" x14ac:dyDescent="0.35">
      <c r="A3592" t="s">
        <v>711</v>
      </c>
      <c r="B3592">
        <v>1079</v>
      </c>
      <c r="C3592" t="s">
        <v>8064</v>
      </c>
      <c r="D3592">
        <v>55203</v>
      </c>
      <c r="E3592" t="s">
        <v>8065</v>
      </c>
      <c r="F3592" t="s">
        <v>3812</v>
      </c>
      <c r="H3592">
        <v>2.4</v>
      </c>
      <c r="I3592">
        <v>2.2000000000000002</v>
      </c>
      <c r="K3592" t="s">
        <v>404</v>
      </c>
      <c r="L3592" t="s">
        <v>753</v>
      </c>
      <c r="M3592" t="s">
        <v>398</v>
      </c>
      <c r="N3592" t="s">
        <v>333</v>
      </c>
      <c r="O3592">
        <v>2</v>
      </c>
      <c r="P3592" t="s">
        <v>306</v>
      </c>
      <c r="Q3592" s="164">
        <v>29739</v>
      </c>
      <c r="R3592" s="164">
        <v>29623</v>
      </c>
      <c r="S3592" s="164">
        <v>45536</v>
      </c>
      <c r="T3592" t="s">
        <v>8066</v>
      </c>
      <c r="V3592" t="s">
        <v>8067</v>
      </c>
      <c r="W3592" t="s">
        <v>8068</v>
      </c>
      <c r="X3592" t="s">
        <v>8065</v>
      </c>
      <c r="Y3592" t="s">
        <v>8067</v>
      </c>
      <c r="Z3592" t="s">
        <v>8136</v>
      </c>
      <c r="AC3592" t="s">
        <v>341</v>
      </c>
      <c r="AD3592" s="176">
        <v>1.3</v>
      </c>
    </row>
    <row r="3593" spans="1:30" x14ac:dyDescent="0.35">
      <c r="A3593" t="s">
        <v>711</v>
      </c>
      <c r="B3593">
        <v>1163</v>
      </c>
      <c r="C3593" t="s">
        <v>8133</v>
      </c>
      <c r="D3593">
        <v>55203</v>
      </c>
      <c r="E3593" t="s">
        <v>8065</v>
      </c>
      <c r="F3593" t="s">
        <v>3812</v>
      </c>
      <c r="H3593">
        <v>2.4</v>
      </c>
      <c r="I3593">
        <v>2.2000000000000002</v>
      </c>
      <c r="K3593" t="s">
        <v>404</v>
      </c>
      <c r="L3593" t="s">
        <v>753</v>
      </c>
      <c r="M3593" t="s">
        <v>398</v>
      </c>
      <c r="N3593" t="s">
        <v>333</v>
      </c>
      <c r="O3593">
        <v>2</v>
      </c>
      <c r="P3593" t="s">
        <v>306</v>
      </c>
      <c r="Q3593" s="164">
        <v>34708</v>
      </c>
      <c r="R3593" s="164">
        <v>34943</v>
      </c>
      <c r="S3593" s="164">
        <v>39188</v>
      </c>
      <c r="T3593" t="s">
        <v>8066</v>
      </c>
      <c r="V3593" t="s">
        <v>8067</v>
      </c>
      <c r="W3593" t="s">
        <v>8068</v>
      </c>
      <c r="X3593" t="s">
        <v>8065</v>
      </c>
      <c r="Y3593" t="s">
        <v>8067</v>
      </c>
      <c r="Z3593" t="s">
        <v>8137</v>
      </c>
      <c r="AC3593" t="s">
        <v>341</v>
      </c>
      <c r="AD3593" s="176">
        <v>1.3</v>
      </c>
    </row>
    <row r="3594" spans="1:30" x14ac:dyDescent="0.35">
      <c r="A3594" t="s">
        <v>499</v>
      </c>
      <c r="B3594">
        <v>1076</v>
      </c>
      <c r="C3594" t="s">
        <v>8065</v>
      </c>
      <c r="D3594">
        <v>55203</v>
      </c>
      <c r="E3594" t="s">
        <v>8065</v>
      </c>
      <c r="F3594" t="s">
        <v>3812</v>
      </c>
      <c r="H3594">
        <v>2.4</v>
      </c>
      <c r="I3594">
        <v>2.2000000000000002</v>
      </c>
      <c r="K3594" t="s">
        <v>404</v>
      </c>
      <c r="L3594" t="s">
        <v>4257</v>
      </c>
      <c r="M3594" t="s">
        <v>398</v>
      </c>
      <c r="N3594" t="s">
        <v>333</v>
      </c>
      <c r="O3594">
        <v>2</v>
      </c>
      <c r="P3594" t="s">
        <v>306</v>
      </c>
      <c r="Q3594" t="s">
        <v>671</v>
      </c>
      <c r="R3594" s="164">
        <v>29825</v>
      </c>
      <c r="S3594" s="164">
        <v>41518</v>
      </c>
      <c r="T3594" t="s">
        <v>8066</v>
      </c>
      <c r="V3594" t="s">
        <v>8067</v>
      </c>
      <c r="W3594" t="s">
        <v>8068</v>
      </c>
      <c r="X3594" t="s">
        <v>8065</v>
      </c>
      <c r="Y3594" t="s">
        <v>8067</v>
      </c>
      <c r="Z3594" t="s">
        <v>8138</v>
      </c>
      <c r="AC3594" t="s">
        <v>341</v>
      </c>
      <c r="AD3594" s="176">
        <v>1.3</v>
      </c>
    </row>
    <row r="3595" spans="1:30" x14ac:dyDescent="0.35">
      <c r="A3595" t="s">
        <v>499</v>
      </c>
      <c r="B3595">
        <v>1081</v>
      </c>
      <c r="C3595" t="s">
        <v>8120</v>
      </c>
      <c r="D3595">
        <v>55203</v>
      </c>
      <c r="E3595" t="s">
        <v>8065</v>
      </c>
      <c r="F3595" t="s">
        <v>3812</v>
      </c>
      <c r="H3595">
        <v>2.4</v>
      </c>
      <c r="I3595">
        <v>2.2000000000000002</v>
      </c>
      <c r="K3595" t="s">
        <v>404</v>
      </c>
      <c r="L3595" t="s">
        <v>753</v>
      </c>
      <c r="M3595" t="s">
        <v>398</v>
      </c>
      <c r="N3595" t="s">
        <v>333</v>
      </c>
      <c r="O3595">
        <v>2</v>
      </c>
      <c r="P3595" t="s">
        <v>977</v>
      </c>
      <c r="Q3595" t="s">
        <v>3861</v>
      </c>
      <c r="R3595" s="164">
        <v>30130</v>
      </c>
      <c r="S3595" s="164">
        <v>33482</v>
      </c>
      <c r="T3595" t="s">
        <v>8066</v>
      </c>
      <c r="V3595" t="s">
        <v>8067</v>
      </c>
      <c r="W3595" t="s">
        <v>8068</v>
      </c>
      <c r="X3595" t="s">
        <v>8065</v>
      </c>
      <c r="Y3595" t="s">
        <v>8067</v>
      </c>
      <c r="Z3595" t="s">
        <v>8139</v>
      </c>
      <c r="AC3595" t="s">
        <v>341</v>
      </c>
      <c r="AD3595" s="176">
        <v>1.3</v>
      </c>
    </row>
    <row r="3596" spans="1:30" x14ac:dyDescent="0.35">
      <c r="A3596" t="s">
        <v>499</v>
      </c>
      <c r="B3596">
        <v>1095</v>
      </c>
      <c r="C3596" t="s">
        <v>8082</v>
      </c>
      <c r="D3596">
        <v>55203</v>
      </c>
      <c r="E3596" t="s">
        <v>8065</v>
      </c>
      <c r="F3596" t="s">
        <v>3812</v>
      </c>
      <c r="H3596">
        <v>2.4</v>
      </c>
      <c r="I3596">
        <v>2.2000000000000002</v>
      </c>
      <c r="K3596" t="s">
        <v>404</v>
      </c>
      <c r="L3596" t="s">
        <v>4257</v>
      </c>
      <c r="M3596" t="s">
        <v>398</v>
      </c>
      <c r="N3596" t="s">
        <v>333</v>
      </c>
      <c r="O3596">
        <v>2</v>
      </c>
      <c r="P3596" t="s">
        <v>306</v>
      </c>
      <c r="Q3596" s="164">
        <v>37995</v>
      </c>
      <c r="R3596" s="164">
        <v>38231</v>
      </c>
      <c r="S3596" s="164">
        <v>38231</v>
      </c>
      <c r="T3596" t="s">
        <v>8066</v>
      </c>
      <c r="V3596" t="s">
        <v>8067</v>
      </c>
      <c r="W3596" t="s">
        <v>8068</v>
      </c>
      <c r="X3596" t="s">
        <v>8065</v>
      </c>
      <c r="Y3596" t="s">
        <v>8067</v>
      </c>
      <c r="Z3596" t="s">
        <v>8140</v>
      </c>
      <c r="AC3596" t="s">
        <v>341</v>
      </c>
      <c r="AD3596" s="176">
        <v>1.3</v>
      </c>
    </row>
    <row r="3597" spans="1:30" x14ac:dyDescent="0.35">
      <c r="A3597" t="s">
        <v>499</v>
      </c>
      <c r="B3597">
        <v>1104</v>
      </c>
      <c r="C3597" t="s">
        <v>8141</v>
      </c>
      <c r="D3597">
        <v>55203</v>
      </c>
      <c r="E3597" t="s">
        <v>8065</v>
      </c>
      <c r="F3597" t="s">
        <v>3812</v>
      </c>
      <c r="H3597">
        <v>2.4</v>
      </c>
      <c r="I3597">
        <v>2.2000000000000002</v>
      </c>
      <c r="K3597" t="s">
        <v>404</v>
      </c>
      <c r="L3597" t="s">
        <v>4257</v>
      </c>
      <c r="M3597" t="s">
        <v>398</v>
      </c>
      <c r="N3597" t="s">
        <v>333</v>
      </c>
      <c r="O3597">
        <v>2</v>
      </c>
      <c r="P3597" t="s">
        <v>306</v>
      </c>
      <c r="Q3597" s="164">
        <v>30742</v>
      </c>
      <c r="R3597" s="164">
        <v>30684</v>
      </c>
      <c r="S3597" s="164">
        <v>38231</v>
      </c>
      <c r="T3597" t="s">
        <v>8066</v>
      </c>
      <c r="V3597" t="s">
        <v>8067</v>
      </c>
      <c r="W3597" t="s">
        <v>8068</v>
      </c>
      <c r="X3597" t="s">
        <v>8065</v>
      </c>
      <c r="Y3597" t="s">
        <v>8067</v>
      </c>
      <c r="Z3597" t="s">
        <v>8142</v>
      </c>
      <c r="AC3597" t="s">
        <v>341</v>
      </c>
      <c r="AD3597" s="176">
        <v>1.3</v>
      </c>
    </row>
    <row r="3598" spans="1:30" x14ac:dyDescent="0.35">
      <c r="A3598" t="s">
        <v>566</v>
      </c>
      <c r="B3598">
        <v>1009</v>
      </c>
      <c r="C3598" t="s">
        <v>8065</v>
      </c>
      <c r="D3598">
        <v>55203</v>
      </c>
      <c r="E3598" t="s">
        <v>8065</v>
      </c>
      <c r="F3598" t="s">
        <v>3812</v>
      </c>
      <c r="H3598">
        <v>2.4</v>
      </c>
      <c r="I3598">
        <v>2.2000000000000002</v>
      </c>
      <c r="K3598" t="s">
        <v>404</v>
      </c>
      <c r="L3598" t="s">
        <v>410</v>
      </c>
      <c r="M3598" t="s">
        <v>398</v>
      </c>
      <c r="N3598" t="s">
        <v>333</v>
      </c>
      <c r="O3598">
        <v>2</v>
      </c>
      <c r="P3598" t="s">
        <v>306</v>
      </c>
      <c r="Q3598" s="164">
        <v>37995</v>
      </c>
      <c r="R3598" s="164">
        <v>38231</v>
      </c>
      <c r="S3598" s="164">
        <v>38231</v>
      </c>
      <c r="T3598" t="s">
        <v>8066</v>
      </c>
      <c r="V3598" t="s">
        <v>8067</v>
      </c>
      <c r="W3598" t="s">
        <v>8068</v>
      </c>
      <c r="X3598" t="s">
        <v>8065</v>
      </c>
      <c r="Y3598" t="s">
        <v>8067</v>
      </c>
      <c r="Z3598" t="s">
        <v>8143</v>
      </c>
      <c r="AC3598" t="s">
        <v>341</v>
      </c>
      <c r="AD3598" s="176">
        <v>1.3</v>
      </c>
    </row>
    <row r="3599" spans="1:30" x14ac:dyDescent="0.35">
      <c r="A3599" t="s">
        <v>566</v>
      </c>
      <c r="B3599">
        <v>1075</v>
      </c>
      <c r="C3599" t="s">
        <v>8144</v>
      </c>
      <c r="D3599">
        <v>55203</v>
      </c>
      <c r="E3599" t="s">
        <v>8065</v>
      </c>
      <c r="F3599" t="s">
        <v>3812</v>
      </c>
      <c r="H3599">
        <v>2.4</v>
      </c>
      <c r="I3599">
        <v>2.2000000000000002</v>
      </c>
      <c r="K3599" t="s">
        <v>404</v>
      </c>
      <c r="L3599" t="s">
        <v>753</v>
      </c>
      <c r="M3599" t="s">
        <v>398</v>
      </c>
      <c r="N3599" t="s">
        <v>333</v>
      </c>
      <c r="O3599">
        <v>2</v>
      </c>
      <c r="P3599" t="s">
        <v>306</v>
      </c>
      <c r="Q3599" s="164">
        <v>30499</v>
      </c>
      <c r="R3599" s="164">
        <v>30354</v>
      </c>
      <c r="S3599" s="164">
        <v>39195</v>
      </c>
      <c r="T3599" t="s">
        <v>8066</v>
      </c>
      <c r="V3599" t="s">
        <v>8067</v>
      </c>
      <c r="W3599" t="s">
        <v>8068</v>
      </c>
      <c r="X3599" t="s">
        <v>8065</v>
      </c>
      <c r="Y3599" t="s">
        <v>8067</v>
      </c>
      <c r="Z3599" t="s">
        <v>8145</v>
      </c>
      <c r="AC3599" t="s">
        <v>341</v>
      </c>
      <c r="AD3599" s="176">
        <v>1.3</v>
      </c>
    </row>
    <row r="3600" spans="1:30" x14ac:dyDescent="0.35">
      <c r="A3600" t="s">
        <v>566</v>
      </c>
      <c r="B3600">
        <v>1077</v>
      </c>
      <c r="C3600" t="s">
        <v>8064</v>
      </c>
      <c r="D3600">
        <v>55203</v>
      </c>
      <c r="E3600" t="s">
        <v>8065</v>
      </c>
      <c r="F3600" t="s">
        <v>3812</v>
      </c>
      <c r="H3600">
        <v>2.4</v>
      </c>
      <c r="I3600">
        <v>2.2000000000000002</v>
      </c>
      <c r="K3600" t="s">
        <v>404</v>
      </c>
      <c r="L3600" t="s">
        <v>753</v>
      </c>
      <c r="M3600" t="s">
        <v>398</v>
      </c>
      <c r="N3600" t="s">
        <v>333</v>
      </c>
      <c r="O3600">
        <v>2</v>
      </c>
      <c r="P3600" t="s">
        <v>306</v>
      </c>
      <c r="Q3600" s="164">
        <v>30499</v>
      </c>
      <c r="R3600" s="164">
        <v>30354</v>
      </c>
      <c r="S3600" s="164">
        <v>39195</v>
      </c>
      <c r="T3600" t="s">
        <v>8066</v>
      </c>
      <c r="V3600" t="s">
        <v>8067</v>
      </c>
      <c r="W3600" t="s">
        <v>8068</v>
      </c>
      <c r="X3600" t="s">
        <v>8065</v>
      </c>
      <c r="Y3600" t="s">
        <v>8067</v>
      </c>
      <c r="Z3600" t="s">
        <v>8146</v>
      </c>
      <c r="AC3600" t="s">
        <v>341</v>
      </c>
      <c r="AD3600" s="176">
        <v>1.3</v>
      </c>
    </row>
    <row r="3601" spans="1:30" x14ac:dyDescent="0.35">
      <c r="A3601" t="s">
        <v>566</v>
      </c>
      <c r="B3601">
        <v>1119</v>
      </c>
      <c r="C3601" t="s">
        <v>8147</v>
      </c>
      <c r="D3601">
        <v>55203</v>
      </c>
      <c r="E3601" t="s">
        <v>8065</v>
      </c>
      <c r="F3601" t="s">
        <v>3812</v>
      </c>
      <c r="H3601">
        <v>2.4</v>
      </c>
      <c r="I3601">
        <v>2.2000000000000002</v>
      </c>
      <c r="K3601" t="s">
        <v>404</v>
      </c>
      <c r="L3601" t="s">
        <v>753</v>
      </c>
      <c r="M3601" t="s">
        <v>398</v>
      </c>
      <c r="N3601" t="s">
        <v>333</v>
      </c>
      <c r="O3601">
        <v>2</v>
      </c>
      <c r="P3601" t="s">
        <v>306</v>
      </c>
      <c r="Q3601" s="164">
        <v>32517</v>
      </c>
      <c r="R3601" s="164">
        <v>32752</v>
      </c>
      <c r="S3601" s="164">
        <v>37347</v>
      </c>
      <c r="T3601" t="s">
        <v>8066</v>
      </c>
      <c r="V3601" t="s">
        <v>8067</v>
      </c>
      <c r="W3601" t="s">
        <v>8068</v>
      </c>
      <c r="X3601" t="s">
        <v>8065</v>
      </c>
      <c r="Y3601" t="s">
        <v>8067</v>
      </c>
      <c r="Z3601" t="s">
        <v>8148</v>
      </c>
      <c r="AC3601" t="s">
        <v>341</v>
      </c>
      <c r="AD3601" s="176">
        <v>1.3</v>
      </c>
    </row>
    <row r="3602" spans="1:30" x14ac:dyDescent="0.35">
      <c r="A3602" t="s">
        <v>566</v>
      </c>
      <c r="B3602">
        <v>1151</v>
      </c>
      <c r="C3602" t="s">
        <v>8149</v>
      </c>
      <c r="D3602">
        <v>55203</v>
      </c>
      <c r="E3602" t="s">
        <v>8065</v>
      </c>
      <c r="F3602" t="s">
        <v>3812</v>
      </c>
      <c r="H3602">
        <v>2.4</v>
      </c>
      <c r="I3602">
        <v>2.2000000000000002</v>
      </c>
      <c r="K3602" t="s">
        <v>404</v>
      </c>
      <c r="L3602" t="s">
        <v>753</v>
      </c>
      <c r="M3602" t="s">
        <v>398</v>
      </c>
      <c r="N3602" t="s">
        <v>333</v>
      </c>
      <c r="O3602">
        <v>2</v>
      </c>
      <c r="P3602" t="s">
        <v>306</v>
      </c>
      <c r="Q3602" s="164">
        <v>34708</v>
      </c>
      <c r="R3602" s="164">
        <v>34943</v>
      </c>
      <c r="S3602" s="164">
        <v>39195</v>
      </c>
      <c r="T3602" t="s">
        <v>8066</v>
      </c>
      <c r="V3602" t="s">
        <v>8067</v>
      </c>
      <c r="W3602" t="s">
        <v>8068</v>
      </c>
      <c r="X3602" t="s">
        <v>8065</v>
      </c>
      <c r="Y3602" t="s">
        <v>8067</v>
      </c>
      <c r="Z3602" t="s">
        <v>8150</v>
      </c>
      <c r="AC3602" t="s">
        <v>341</v>
      </c>
      <c r="AD3602" s="176">
        <v>1.3</v>
      </c>
    </row>
    <row r="3603" spans="1:30" x14ac:dyDescent="0.35">
      <c r="A3603" t="s">
        <v>566</v>
      </c>
      <c r="B3603">
        <v>90010</v>
      </c>
      <c r="C3603" t="s">
        <v>8151</v>
      </c>
      <c r="D3603">
        <v>55203</v>
      </c>
      <c r="E3603" t="s">
        <v>8065</v>
      </c>
      <c r="F3603" t="s">
        <v>3812</v>
      </c>
      <c r="H3603">
        <v>2.4</v>
      </c>
      <c r="I3603">
        <v>2.2000000000000002</v>
      </c>
      <c r="K3603" t="s">
        <v>404</v>
      </c>
      <c r="L3603" t="s">
        <v>753</v>
      </c>
      <c r="M3603" t="s">
        <v>398</v>
      </c>
      <c r="N3603" t="s">
        <v>333</v>
      </c>
      <c r="O3603">
        <v>2</v>
      </c>
      <c r="P3603" t="s">
        <v>306</v>
      </c>
      <c r="Q3603" s="164">
        <v>39825</v>
      </c>
      <c r="R3603" s="164">
        <v>40148</v>
      </c>
      <c r="S3603" s="164">
        <v>40148</v>
      </c>
      <c r="T3603" t="s">
        <v>8066</v>
      </c>
      <c r="V3603" t="s">
        <v>8067</v>
      </c>
      <c r="W3603" t="s">
        <v>8068</v>
      </c>
      <c r="X3603" t="s">
        <v>8065</v>
      </c>
      <c r="Y3603" t="s">
        <v>8067</v>
      </c>
      <c r="Z3603" t="s">
        <v>8152</v>
      </c>
      <c r="AC3603" t="s">
        <v>341</v>
      </c>
      <c r="AD3603" s="176">
        <v>1.3</v>
      </c>
    </row>
    <row r="3604" spans="1:30" x14ac:dyDescent="0.35">
      <c r="A3604" t="s">
        <v>438</v>
      </c>
      <c r="B3604">
        <v>1021</v>
      </c>
      <c r="C3604" t="s">
        <v>8065</v>
      </c>
      <c r="D3604">
        <v>55203</v>
      </c>
      <c r="E3604" t="s">
        <v>8065</v>
      </c>
      <c r="F3604" t="s">
        <v>3812</v>
      </c>
      <c r="H3604">
        <v>2.4</v>
      </c>
      <c r="I3604">
        <v>2.2000000000000002</v>
      </c>
      <c r="K3604" t="s">
        <v>404</v>
      </c>
      <c r="L3604" t="s">
        <v>753</v>
      </c>
      <c r="M3604" t="s">
        <v>398</v>
      </c>
      <c r="N3604" t="s">
        <v>333</v>
      </c>
      <c r="O3604">
        <v>2</v>
      </c>
      <c r="P3604" t="s">
        <v>306</v>
      </c>
      <c r="Q3604" s="164">
        <v>41978</v>
      </c>
      <c r="R3604" s="164">
        <v>41771</v>
      </c>
      <c r="S3604" s="164">
        <v>41883</v>
      </c>
      <c r="T3604" t="s">
        <v>8066</v>
      </c>
      <c r="V3604" t="s">
        <v>8067</v>
      </c>
      <c r="W3604" t="s">
        <v>8068</v>
      </c>
      <c r="X3604" t="s">
        <v>8065</v>
      </c>
      <c r="Y3604" t="s">
        <v>8067</v>
      </c>
      <c r="Z3604" t="s">
        <v>8153</v>
      </c>
      <c r="AC3604" t="s">
        <v>341</v>
      </c>
      <c r="AD3604" s="176">
        <v>1.3</v>
      </c>
    </row>
    <row r="3605" spans="1:30" x14ac:dyDescent="0.35">
      <c r="A3605" t="s">
        <v>438</v>
      </c>
      <c r="B3605">
        <v>1096</v>
      </c>
      <c r="C3605" t="s">
        <v>8154</v>
      </c>
      <c r="D3605">
        <v>55203</v>
      </c>
      <c r="E3605" t="s">
        <v>8065</v>
      </c>
      <c r="F3605" t="s">
        <v>3812</v>
      </c>
      <c r="H3605">
        <v>2.4</v>
      </c>
      <c r="I3605">
        <v>2.2000000000000002</v>
      </c>
      <c r="K3605" t="s">
        <v>404</v>
      </c>
      <c r="L3605" t="s">
        <v>753</v>
      </c>
      <c r="M3605" t="s">
        <v>398</v>
      </c>
      <c r="N3605" t="s">
        <v>333</v>
      </c>
      <c r="O3605">
        <v>2</v>
      </c>
      <c r="P3605" t="s">
        <v>306</v>
      </c>
      <c r="Q3605" s="164">
        <v>31049</v>
      </c>
      <c r="R3605" s="164">
        <v>31079</v>
      </c>
      <c r="S3605" s="164">
        <v>36039</v>
      </c>
      <c r="T3605" t="s">
        <v>8066</v>
      </c>
      <c r="V3605" t="s">
        <v>8067</v>
      </c>
      <c r="W3605" t="s">
        <v>8068</v>
      </c>
      <c r="X3605" t="s">
        <v>8065</v>
      </c>
      <c r="Y3605" t="s">
        <v>8067</v>
      </c>
      <c r="Z3605" t="s">
        <v>8155</v>
      </c>
      <c r="AC3605" t="s">
        <v>341</v>
      </c>
      <c r="AD3605" s="176">
        <v>1.3</v>
      </c>
    </row>
    <row r="3606" spans="1:30" x14ac:dyDescent="0.35">
      <c r="A3606" t="s">
        <v>317</v>
      </c>
      <c r="B3606">
        <v>1033</v>
      </c>
      <c r="C3606" t="s">
        <v>8156</v>
      </c>
      <c r="D3606">
        <v>55211</v>
      </c>
      <c r="E3606" t="s">
        <v>8156</v>
      </c>
      <c r="F3606" t="s">
        <v>3812</v>
      </c>
      <c r="H3606">
        <v>2.6</v>
      </c>
      <c r="I3606">
        <v>2.8</v>
      </c>
      <c r="K3606" t="s">
        <v>296</v>
      </c>
      <c r="L3606" t="s">
        <v>410</v>
      </c>
      <c r="M3606" t="s">
        <v>398</v>
      </c>
      <c r="N3606" t="s">
        <v>3276</v>
      </c>
      <c r="O3606">
        <v>2</v>
      </c>
      <c r="P3606" t="s">
        <v>306</v>
      </c>
      <c r="Q3606" t="s">
        <v>786</v>
      </c>
      <c r="R3606" s="164">
        <v>34392</v>
      </c>
      <c r="T3606" t="s">
        <v>3277</v>
      </c>
      <c r="V3606" t="s">
        <v>8157</v>
      </c>
      <c r="W3606" t="s">
        <v>8158</v>
      </c>
      <c r="X3606" t="s">
        <v>8156</v>
      </c>
      <c r="Y3606" t="s">
        <v>8157</v>
      </c>
      <c r="Z3606" t="s">
        <v>8159</v>
      </c>
      <c r="AC3606" t="s">
        <v>341</v>
      </c>
      <c r="AD3606" s="176">
        <v>1.4</v>
      </c>
    </row>
    <row r="3607" spans="1:30" x14ac:dyDescent="0.35">
      <c r="A3607" t="s">
        <v>408</v>
      </c>
      <c r="B3607">
        <v>1121</v>
      </c>
      <c r="C3607" t="s">
        <v>8156</v>
      </c>
      <c r="D3607">
        <v>55211</v>
      </c>
      <c r="E3607" t="s">
        <v>8156</v>
      </c>
      <c r="F3607" t="s">
        <v>3812</v>
      </c>
      <c r="H3607">
        <v>2.6</v>
      </c>
      <c r="I3607">
        <v>2.8</v>
      </c>
      <c r="K3607" t="s">
        <v>296</v>
      </c>
      <c r="L3607" t="s">
        <v>753</v>
      </c>
      <c r="M3607" t="s">
        <v>398</v>
      </c>
      <c r="N3607" t="s">
        <v>3276</v>
      </c>
      <c r="O3607">
        <v>2</v>
      </c>
      <c r="P3607" t="s">
        <v>306</v>
      </c>
      <c r="Q3607" s="164">
        <v>32517</v>
      </c>
      <c r="R3607" s="164">
        <v>32752</v>
      </c>
      <c r="T3607" t="s">
        <v>3277</v>
      </c>
      <c r="V3607" t="s">
        <v>8157</v>
      </c>
      <c r="W3607" t="s">
        <v>8158</v>
      </c>
      <c r="X3607" t="s">
        <v>8156</v>
      </c>
      <c r="Y3607" t="s">
        <v>8157</v>
      </c>
      <c r="Z3607" t="s">
        <v>8160</v>
      </c>
      <c r="AC3607" t="s">
        <v>341</v>
      </c>
      <c r="AD3607" s="176">
        <v>1.4</v>
      </c>
    </row>
    <row r="3608" spans="1:30" x14ac:dyDescent="0.35">
      <c r="A3608" t="s">
        <v>469</v>
      </c>
      <c r="B3608">
        <v>1006</v>
      </c>
      <c r="C3608" t="s">
        <v>8156</v>
      </c>
      <c r="D3608">
        <v>55211</v>
      </c>
      <c r="E3608" t="s">
        <v>8156</v>
      </c>
      <c r="F3608" t="s">
        <v>3812</v>
      </c>
      <c r="H3608">
        <v>2.6</v>
      </c>
      <c r="I3608">
        <v>2.8</v>
      </c>
      <c r="K3608" t="s">
        <v>404</v>
      </c>
      <c r="L3608" t="s">
        <v>753</v>
      </c>
      <c r="M3608" t="s">
        <v>398</v>
      </c>
      <c r="N3608" t="s">
        <v>3276</v>
      </c>
      <c r="O3608">
        <v>2</v>
      </c>
      <c r="P3608" t="s">
        <v>306</v>
      </c>
      <c r="Q3608" s="164">
        <v>32882</v>
      </c>
      <c r="R3608" s="164">
        <v>33117</v>
      </c>
      <c r="S3608" s="164">
        <v>33117</v>
      </c>
      <c r="T3608" t="s">
        <v>3277</v>
      </c>
      <c r="V3608" t="s">
        <v>8157</v>
      </c>
      <c r="W3608" t="s">
        <v>8158</v>
      </c>
      <c r="X3608" t="s">
        <v>8156</v>
      </c>
      <c r="Y3608" t="s">
        <v>8157</v>
      </c>
      <c r="Z3608" t="s">
        <v>8161</v>
      </c>
      <c r="AC3608" t="s">
        <v>341</v>
      </c>
      <c r="AD3608" s="176">
        <v>1.4</v>
      </c>
    </row>
    <row r="3609" spans="1:30" x14ac:dyDescent="0.35">
      <c r="A3609" t="s">
        <v>469</v>
      </c>
      <c r="B3609">
        <v>1168</v>
      </c>
      <c r="C3609" t="s">
        <v>8156</v>
      </c>
      <c r="D3609">
        <v>55211</v>
      </c>
      <c r="E3609" t="s">
        <v>8156</v>
      </c>
      <c r="F3609" t="s">
        <v>3812</v>
      </c>
      <c r="H3609">
        <v>2.6</v>
      </c>
      <c r="I3609">
        <v>2.8</v>
      </c>
      <c r="K3609" t="s">
        <v>404</v>
      </c>
      <c r="L3609" t="s">
        <v>397</v>
      </c>
      <c r="M3609" t="s">
        <v>398</v>
      </c>
      <c r="N3609" t="s">
        <v>3276</v>
      </c>
      <c r="O3609">
        <v>2</v>
      </c>
      <c r="P3609" t="s">
        <v>306</v>
      </c>
      <c r="Q3609" s="164">
        <v>37934</v>
      </c>
      <c r="R3609" s="164">
        <v>38231</v>
      </c>
      <c r="S3609" s="164">
        <v>42979</v>
      </c>
      <c r="T3609" t="s">
        <v>3277</v>
      </c>
      <c r="V3609" t="s">
        <v>8157</v>
      </c>
      <c r="W3609" t="s">
        <v>8158</v>
      </c>
      <c r="X3609" t="s">
        <v>8156</v>
      </c>
      <c r="Y3609" t="s">
        <v>8157</v>
      </c>
      <c r="Z3609" t="s">
        <v>8162</v>
      </c>
      <c r="AC3609" t="s">
        <v>341</v>
      </c>
      <c r="AD3609" s="176">
        <v>1.4</v>
      </c>
    </row>
    <row r="3610" spans="1:30" x14ac:dyDescent="0.35">
      <c r="A3610" t="s">
        <v>476</v>
      </c>
      <c r="B3610">
        <v>1283</v>
      </c>
      <c r="C3610" t="s">
        <v>8156</v>
      </c>
      <c r="D3610">
        <v>55211</v>
      </c>
      <c r="E3610" t="s">
        <v>8156</v>
      </c>
      <c r="F3610" t="s">
        <v>3812</v>
      </c>
      <c r="H3610">
        <v>2.6</v>
      </c>
      <c r="I3610">
        <v>2.8</v>
      </c>
      <c r="K3610" t="s">
        <v>296</v>
      </c>
      <c r="L3610" t="s">
        <v>753</v>
      </c>
      <c r="M3610" t="s">
        <v>398</v>
      </c>
      <c r="N3610" t="s">
        <v>3276</v>
      </c>
      <c r="O3610">
        <v>2</v>
      </c>
      <c r="P3610" t="s">
        <v>306</v>
      </c>
      <c r="Q3610" t="s">
        <v>8163</v>
      </c>
      <c r="R3610" s="164">
        <v>40787</v>
      </c>
      <c r="T3610" t="s">
        <v>3277</v>
      </c>
      <c r="V3610" t="s">
        <v>8157</v>
      </c>
      <c r="W3610" t="s">
        <v>8158</v>
      </c>
      <c r="X3610" t="s">
        <v>8156</v>
      </c>
      <c r="Y3610" t="s">
        <v>8157</v>
      </c>
      <c r="Z3610" t="s">
        <v>8164</v>
      </c>
      <c r="AC3610" t="s">
        <v>341</v>
      </c>
      <c r="AD3610" s="176">
        <v>1.4</v>
      </c>
    </row>
    <row r="3611" spans="1:30" x14ac:dyDescent="0.35">
      <c r="A3611" t="s">
        <v>447</v>
      </c>
      <c r="B3611">
        <v>1262</v>
      </c>
      <c r="C3611" t="s">
        <v>8156</v>
      </c>
      <c r="D3611">
        <v>55211</v>
      </c>
      <c r="E3611" t="s">
        <v>8156</v>
      </c>
      <c r="F3611" t="s">
        <v>3812</v>
      </c>
      <c r="G3611" s="163">
        <v>4244.1000000000004</v>
      </c>
      <c r="H3611">
        <v>2.6</v>
      </c>
      <c r="I3611">
        <v>2.8</v>
      </c>
      <c r="J3611" t="s">
        <v>295</v>
      </c>
      <c r="K3611" t="s">
        <v>296</v>
      </c>
      <c r="L3611" t="s">
        <v>753</v>
      </c>
      <c r="M3611" t="s">
        <v>398</v>
      </c>
      <c r="N3611" t="s">
        <v>3276</v>
      </c>
      <c r="O3611">
        <v>2</v>
      </c>
      <c r="P3611" t="s">
        <v>306</v>
      </c>
      <c r="Q3611" s="164">
        <v>42047</v>
      </c>
      <c r="R3611" s="164">
        <v>42979</v>
      </c>
      <c r="T3611" t="s">
        <v>3277</v>
      </c>
      <c r="V3611" t="s">
        <v>8157</v>
      </c>
      <c r="W3611" t="s">
        <v>8158</v>
      </c>
      <c r="X3611" t="s">
        <v>8156</v>
      </c>
      <c r="Y3611" t="s">
        <v>8157</v>
      </c>
      <c r="Z3611" t="s">
        <v>8165</v>
      </c>
      <c r="AA3611" t="s">
        <v>1</v>
      </c>
      <c r="AB3611" s="164">
        <v>42460</v>
      </c>
      <c r="AC3611" t="s">
        <v>341</v>
      </c>
      <c r="AD3611" s="176">
        <v>1.4</v>
      </c>
    </row>
    <row r="3612" spans="1:30" x14ac:dyDescent="0.35">
      <c r="A3612" t="s">
        <v>314</v>
      </c>
      <c r="B3612">
        <v>1039</v>
      </c>
      <c r="C3612" t="s">
        <v>8166</v>
      </c>
      <c r="D3612">
        <v>55211</v>
      </c>
      <c r="E3612" t="s">
        <v>8156</v>
      </c>
      <c r="F3612" t="s">
        <v>3812</v>
      </c>
      <c r="H3612">
        <v>2.6</v>
      </c>
      <c r="I3612">
        <v>2.8</v>
      </c>
      <c r="K3612" t="s">
        <v>404</v>
      </c>
      <c r="L3612" t="s">
        <v>410</v>
      </c>
      <c r="M3612" t="s">
        <v>398</v>
      </c>
      <c r="N3612" t="s">
        <v>3276</v>
      </c>
      <c r="O3612">
        <v>2</v>
      </c>
      <c r="P3612" t="s">
        <v>306</v>
      </c>
      <c r="Q3612" t="s">
        <v>1154</v>
      </c>
      <c r="R3612" s="164">
        <v>39189</v>
      </c>
      <c r="S3612" s="164">
        <v>39189</v>
      </c>
      <c r="T3612" t="s">
        <v>3277</v>
      </c>
      <c r="V3612" t="s">
        <v>8157</v>
      </c>
      <c r="W3612" t="s">
        <v>8158</v>
      </c>
      <c r="X3612" t="s">
        <v>8156</v>
      </c>
      <c r="Y3612" t="s">
        <v>8157</v>
      </c>
      <c r="Z3612" t="s">
        <v>8167</v>
      </c>
      <c r="AC3612" t="s">
        <v>341</v>
      </c>
      <c r="AD3612" s="176">
        <v>1.4</v>
      </c>
    </row>
    <row r="3613" spans="1:30" x14ac:dyDescent="0.35">
      <c r="A3613" t="s">
        <v>454</v>
      </c>
      <c r="B3613">
        <v>1071</v>
      </c>
      <c r="C3613" t="s">
        <v>8168</v>
      </c>
      <c r="D3613">
        <v>55300</v>
      </c>
      <c r="E3613" t="s">
        <v>8169</v>
      </c>
      <c r="F3613" t="s">
        <v>3812</v>
      </c>
      <c r="H3613">
        <v>2.8</v>
      </c>
      <c r="I3613">
        <v>2.4</v>
      </c>
      <c r="K3613" t="s">
        <v>404</v>
      </c>
      <c r="L3613" t="s">
        <v>410</v>
      </c>
      <c r="M3613" t="s">
        <v>398</v>
      </c>
      <c r="N3613" t="s">
        <v>3283</v>
      </c>
      <c r="O3613">
        <v>2</v>
      </c>
      <c r="P3613" t="s">
        <v>306</v>
      </c>
      <c r="Q3613" s="164">
        <v>36986</v>
      </c>
      <c r="R3613" s="164">
        <v>37015</v>
      </c>
      <c r="S3613" s="164">
        <v>45041</v>
      </c>
      <c r="T3613" t="s">
        <v>3284</v>
      </c>
      <c r="V3613" t="s">
        <v>8170</v>
      </c>
      <c r="W3613" t="s">
        <v>8171</v>
      </c>
      <c r="X3613" t="s">
        <v>8169</v>
      </c>
      <c r="Y3613" t="s">
        <v>8170</v>
      </c>
      <c r="Z3613" t="s">
        <v>8172</v>
      </c>
      <c r="AC3613" t="s">
        <v>341</v>
      </c>
      <c r="AD3613" s="176">
        <v>1.4</v>
      </c>
    </row>
    <row r="3614" spans="1:30" x14ac:dyDescent="0.35">
      <c r="A3614" t="s">
        <v>454</v>
      </c>
      <c r="B3614">
        <v>1072</v>
      </c>
      <c r="C3614" t="s">
        <v>8173</v>
      </c>
      <c r="D3614">
        <v>55300</v>
      </c>
      <c r="E3614" t="s">
        <v>8169</v>
      </c>
      <c r="F3614" t="s">
        <v>3812</v>
      </c>
      <c r="H3614">
        <v>2.8</v>
      </c>
      <c r="I3614">
        <v>2.4</v>
      </c>
      <c r="K3614" t="s">
        <v>295</v>
      </c>
      <c r="L3614" t="s">
        <v>753</v>
      </c>
      <c r="M3614" t="s">
        <v>398</v>
      </c>
      <c r="N3614" t="s">
        <v>3283</v>
      </c>
      <c r="O3614">
        <v>2</v>
      </c>
      <c r="P3614" t="s">
        <v>1</v>
      </c>
      <c r="Q3614" s="164">
        <v>32882</v>
      </c>
      <c r="R3614" s="164">
        <v>33117</v>
      </c>
      <c r="S3614" s="164">
        <v>33117</v>
      </c>
      <c r="T3614" t="s">
        <v>3284</v>
      </c>
      <c r="V3614" t="s">
        <v>8170</v>
      </c>
      <c r="W3614" t="s">
        <v>8171</v>
      </c>
      <c r="X3614" t="s">
        <v>8169</v>
      </c>
      <c r="Y3614" t="s">
        <v>8170</v>
      </c>
      <c r="Z3614" t="s">
        <v>8174</v>
      </c>
      <c r="AC3614" t="s">
        <v>341</v>
      </c>
      <c r="AD3614" s="176">
        <v>1.4</v>
      </c>
    </row>
    <row r="3615" spans="1:30" x14ac:dyDescent="0.35">
      <c r="A3615" t="s">
        <v>291</v>
      </c>
      <c r="B3615">
        <v>1138</v>
      </c>
      <c r="C3615" t="s">
        <v>8175</v>
      </c>
      <c r="D3615">
        <v>55300</v>
      </c>
      <c r="E3615" t="s">
        <v>8169</v>
      </c>
      <c r="F3615" t="s">
        <v>3812</v>
      </c>
      <c r="H3615">
        <v>2.8</v>
      </c>
      <c r="I3615">
        <v>2.4</v>
      </c>
      <c r="K3615" t="s">
        <v>296</v>
      </c>
      <c r="L3615" t="s">
        <v>753</v>
      </c>
      <c r="M3615" t="s">
        <v>398</v>
      </c>
      <c r="N3615" t="s">
        <v>3283</v>
      </c>
      <c r="O3615">
        <v>2</v>
      </c>
      <c r="P3615" t="s">
        <v>1</v>
      </c>
      <c r="Q3615" t="s">
        <v>8176</v>
      </c>
      <c r="R3615" s="164">
        <v>40787</v>
      </c>
      <c r="T3615" t="s">
        <v>3284</v>
      </c>
      <c r="V3615" t="s">
        <v>8170</v>
      </c>
      <c r="W3615" t="s">
        <v>8171</v>
      </c>
      <c r="X3615" t="s">
        <v>8169</v>
      </c>
      <c r="Y3615" t="s">
        <v>8170</v>
      </c>
      <c r="Z3615" t="s">
        <v>8177</v>
      </c>
      <c r="AC3615" t="s">
        <v>338</v>
      </c>
      <c r="AD3615" s="176">
        <v>1.4</v>
      </c>
    </row>
    <row r="3616" spans="1:30" x14ac:dyDescent="0.35">
      <c r="A3616" t="s">
        <v>305</v>
      </c>
      <c r="B3616">
        <v>1228</v>
      </c>
      <c r="C3616" t="s">
        <v>8178</v>
      </c>
      <c r="D3616">
        <v>55300</v>
      </c>
      <c r="E3616" t="s">
        <v>8169</v>
      </c>
      <c r="F3616" t="s">
        <v>3812</v>
      </c>
      <c r="H3616">
        <v>2.8</v>
      </c>
      <c r="I3616">
        <v>2.4</v>
      </c>
      <c r="K3616" t="s">
        <v>404</v>
      </c>
      <c r="L3616" t="s">
        <v>4319</v>
      </c>
      <c r="M3616" t="s">
        <v>398</v>
      </c>
      <c r="N3616" t="s">
        <v>3283</v>
      </c>
      <c r="O3616">
        <v>2</v>
      </c>
      <c r="P3616" t="s">
        <v>306</v>
      </c>
      <c r="Q3616" s="164">
        <v>36169</v>
      </c>
      <c r="R3616" s="164">
        <v>36404</v>
      </c>
      <c r="S3616" s="164">
        <v>41153</v>
      </c>
      <c r="T3616" t="s">
        <v>3284</v>
      </c>
      <c r="V3616" t="s">
        <v>8170</v>
      </c>
      <c r="W3616" t="s">
        <v>8171</v>
      </c>
      <c r="X3616" t="s">
        <v>8169</v>
      </c>
      <c r="Y3616" t="s">
        <v>8170</v>
      </c>
      <c r="Z3616" t="s">
        <v>8179</v>
      </c>
      <c r="AC3616" t="s">
        <v>341</v>
      </c>
      <c r="AD3616" s="176">
        <v>1.4</v>
      </c>
    </row>
    <row r="3617" spans="1:30" x14ac:dyDescent="0.35">
      <c r="A3617" t="s">
        <v>305</v>
      </c>
      <c r="B3617">
        <v>1268</v>
      </c>
      <c r="C3617" t="s">
        <v>8180</v>
      </c>
      <c r="D3617">
        <v>55300</v>
      </c>
      <c r="E3617" t="s">
        <v>8169</v>
      </c>
      <c r="F3617" t="s">
        <v>3812</v>
      </c>
      <c r="H3617">
        <v>2.8</v>
      </c>
      <c r="I3617">
        <v>2.4</v>
      </c>
      <c r="K3617" t="s">
        <v>296</v>
      </c>
      <c r="L3617" t="s">
        <v>753</v>
      </c>
      <c r="M3617" t="s">
        <v>398</v>
      </c>
      <c r="N3617" t="s">
        <v>3283</v>
      </c>
      <c r="O3617">
        <v>2</v>
      </c>
      <c r="P3617" t="s">
        <v>306</v>
      </c>
      <c r="Q3617" t="s">
        <v>5672</v>
      </c>
      <c r="R3617" s="164">
        <v>38596</v>
      </c>
      <c r="T3617" t="s">
        <v>3284</v>
      </c>
      <c r="V3617" t="s">
        <v>8170</v>
      </c>
      <c r="W3617" t="s">
        <v>8171</v>
      </c>
      <c r="X3617" t="s">
        <v>8169</v>
      </c>
      <c r="Y3617" t="s">
        <v>8170</v>
      </c>
      <c r="Z3617" t="s">
        <v>8181</v>
      </c>
      <c r="AA3617" t="s">
        <v>1</v>
      </c>
      <c r="AC3617" t="s">
        <v>341</v>
      </c>
      <c r="AD3617" s="176">
        <v>1.4</v>
      </c>
    </row>
    <row r="3618" spans="1:30" x14ac:dyDescent="0.35">
      <c r="A3618" t="s">
        <v>317</v>
      </c>
      <c r="B3618">
        <v>1058</v>
      </c>
      <c r="C3618" t="s">
        <v>8182</v>
      </c>
      <c r="D3618">
        <v>55300</v>
      </c>
      <c r="E3618" t="s">
        <v>8169</v>
      </c>
      <c r="F3618" t="s">
        <v>3812</v>
      </c>
      <c r="H3618">
        <v>2.8</v>
      </c>
      <c r="I3618">
        <v>2.4</v>
      </c>
      <c r="K3618" t="s">
        <v>404</v>
      </c>
      <c r="L3618" t="s">
        <v>753</v>
      </c>
      <c r="M3618" t="s">
        <v>398</v>
      </c>
      <c r="N3618" t="s">
        <v>3283</v>
      </c>
      <c r="O3618">
        <v>2</v>
      </c>
      <c r="P3618" t="s">
        <v>306</v>
      </c>
      <c r="Q3618" t="s">
        <v>4418</v>
      </c>
      <c r="R3618" s="164">
        <v>30102</v>
      </c>
      <c r="S3618" s="164">
        <v>38231</v>
      </c>
      <c r="T3618" t="s">
        <v>3284</v>
      </c>
      <c r="V3618" t="s">
        <v>8170</v>
      </c>
      <c r="W3618" t="s">
        <v>8171</v>
      </c>
      <c r="X3618" t="s">
        <v>8169</v>
      </c>
      <c r="Y3618" t="s">
        <v>8170</v>
      </c>
      <c r="Z3618" t="s">
        <v>8183</v>
      </c>
      <c r="AC3618" t="s">
        <v>341</v>
      </c>
      <c r="AD3618" s="176">
        <v>1.4</v>
      </c>
    </row>
    <row r="3619" spans="1:30" x14ac:dyDescent="0.35">
      <c r="A3619" t="s">
        <v>317</v>
      </c>
      <c r="B3619">
        <v>1072</v>
      </c>
      <c r="C3619" t="s">
        <v>8184</v>
      </c>
      <c r="D3619">
        <v>55300</v>
      </c>
      <c r="E3619" t="s">
        <v>8169</v>
      </c>
      <c r="F3619" t="s">
        <v>3812</v>
      </c>
      <c r="H3619">
        <v>2.8</v>
      </c>
      <c r="I3619">
        <v>2.4</v>
      </c>
      <c r="K3619" t="s">
        <v>404</v>
      </c>
      <c r="L3619" t="s">
        <v>753</v>
      </c>
      <c r="M3619" t="s">
        <v>398</v>
      </c>
      <c r="N3619" t="s">
        <v>3283</v>
      </c>
      <c r="O3619">
        <v>2</v>
      </c>
      <c r="P3619" t="s">
        <v>306</v>
      </c>
      <c r="Q3619" s="164">
        <v>30781</v>
      </c>
      <c r="R3619" s="164">
        <v>30929</v>
      </c>
      <c r="S3619" s="164">
        <v>38231</v>
      </c>
      <c r="T3619" t="s">
        <v>3284</v>
      </c>
      <c r="V3619" t="s">
        <v>8170</v>
      </c>
      <c r="W3619" t="s">
        <v>8171</v>
      </c>
      <c r="X3619" t="s">
        <v>8169</v>
      </c>
      <c r="Y3619" t="s">
        <v>8170</v>
      </c>
      <c r="Z3619" t="s">
        <v>8185</v>
      </c>
      <c r="AC3619" t="s">
        <v>341</v>
      </c>
      <c r="AD3619" s="176">
        <v>1.4</v>
      </c>
    </row>
    <row r="3620" spans="1:30" x14ac:dyDescent="0.35">
      <c r="A3620" t="s">
        <v>317</v>
      </c>
      <c r="B3620">
        <v>1159</v>
      </c>
      <c r="C3620" t="s">
        <v>8186</v>
      </c>
      <c r="D3620">
        <v>55300</v>
      </c>
      <c r="E3620" t="s">
        <v>8169</v>
      </c>
      <c r="F3620" t="s">
        <v>3812</v>
      </c>
      <c r="H3620">
        <v>2.8</v>
      </c>
      <c r="I3620">
        <v>2.4</v>
      </c>
      <c r="K3620" t="s">
        <v>404</v>
      </c>
      <c r="L3620" t="s">
        <v>753</v>
      </c>
      <c r="M3620" t="s">
        <v>398</v>
      </c>
      <c r="N3620" t="s">
        <v>3283</v>
      </c>
      <c r="O3620">
        <v>2</v>
      </c>
      <c r="P3620" t="s">
        <v>306</v>
      </c>
      <c r="Q3620" t="s">
        <v>8187</v>
      </c>
      <c r="R3620" s="164">
        <v>37500</v>
      </c>
      <c r="S3620" s="164">
        <v>43374</v>
      </c>
      <c r="T3620" t="s">
        <v>3284</v>
      </c>
      <c r="V3620" t="s">
        <v>8170</v>
      </c>
      <c r="W3620" t="s">
        <v>8171</v>
      </c>
      <c r="X3620" t="s">
        <v>8169</v>
      </c>
      <c r="Y3620" t="s">
        <v>8170</v>
      </c>
      <c r="Z3620" t="s">
        <v>8188</v>
      </c>
      <c r="AC3620" t="s">
        <v>341</v>
      </c>
      <c r="AD3620" s="176">
        <v>1.4</v>
      </c>
    </row>
    <row r="3621" spans="1:30" x14ac:dyDescent="0.35">
      <c r="A3621" t="s">
        <v>317</v>
      </c>
      <c r="B3621">
        <v>1172</v>
      </c>
      <c r="C3621" t="s">
        <v>8189</v>
      </c>
      <c r="D3621">
        <v>55300</v>
      </c>
      <c r="E3621" t="s">
        <v>8169</v>
      </c>
      <c r="F3621" t="s">
        <v>3812</v>
      </c>
      <c r="H3621">
        <v>2.8</v>
      </c>
      <c r="I3621">
        <v>2.4</v>
      </c>
      <c r="K3621" t="s">
        <v>296</v>
      </c>
      <c r="L3621" t="s">
        <v>753</v>
      </c>
      <c r="M3621" t="s">
        <v>398</v>
      </c>
      <c r="N3621" t="s">
        <v>3283</v>
      </c>
      <c r="O3621">
        <v>2</v>
      </c>
      <c r="P3621" t="s">
        <v>306</v>
      </c>
      <c r="Q3621" t="s">
        <v>5672</v>
      </c>
      <c r="R3621" s="164">
        <v>38596</v>
      </c>
      <c r="T3621" t="s">
        <v>3284</v>
      </c>
      <c r="V3621" t="s">
        <v>8170</v>
      </c>
      <c r="W3621" t="s">
        <v>8171</v>
      </c>
      <c r="X3621" t="s">
        <v>8169</v>
      </c>
      <c r="Y3621" t="s">
        <v>8170</v>
      </c>
      <c r="Z3621" t="s">
        <v>8190</v>
      </c>
      <c r="AC3621" t="s">
        <v>341</v>
      </c>
      <c r="AD3621" s="176">
        <v>1.4</v>
      </c>
    </row>
    <row r="3622" spans="1:30" x14ac:dyDescent="0.35">
      <c r="A3622" t="s">
        <v>317</v>
      </c>
      <c r="B3622">
        <v>1173</v>
      </c>
      <c r="C3622" t="s">
        <v>8191</v>
      </c>
      <c r="D3622">
        <v>55300</v>
      </c>
      <c r="E3622" t="s">
        <v>8169</v>
      </c>
      <c r="F3622" t="s">
        <v>3812</v>
      </c>
      <c r="H3622">
        <v>2.8</v>
      </c>
      <c r="I3622">
        <v>2.4</v>
      </c>
      <c r="K3622" t="s">
        <v>296</v>
      </c>
      <c r="L3622" t="s">
        <v>640</v>
      </c>
      <c r="M3622" t="s">
        <v>398</v>
      </c>
      <c r="N3622" t="s">
        <v>3283</v>
      </c>
      <c r="O3622">
        <v>2</v>
      </c>
      <c r="P3622" t="s">
        <v>306</v>
      </c>
      <c r="Q3622" t="s">
        <v>5672</v>
      </c>
      <c r="R3622" s="164">
        <v>38596</v>
      </c>
      <c r="T3622" t="s">
        <v>3284</v>
      </c>
      <c r="V3622" t="s">
        <v>8170</v>
      </c>
      <c r="W3622" t="s">
        <v>8171</v>
      </c>
      <c r="X3622" t="s">
        <v>8169</v>
      </c>
      <c r="Y3622" t="s">
        <v>8170</v>
      </c>
      <c r="Z3622" t="s">
        <v>8192</v>
      </c>
      <c r="AA3622" t="s">
        <v>1</v>
      </c>
      <c r="AC3622" t="s">
        <v>341</v>
      </c>
      <c r="AD3622" s="176">
        <v>1.4</v>
      </c>
    </row>
    <row r="3623" spans="1:30" x14ac:dyDescent="0.35">
      <c r="A3623" t="s">
        <v>408</v>
      </c>
      <c r="B3623">
        <v>1005</v>
      </c>
      <c r="C3623" t="s">
        <v>8193</v>
      </c>
      <c r="D3623">
        <v>55300</v>
      </c>
      <c r="E3623" t="s">
        <v>8169</v>
      </c>
      <c r="F3623" t="s">
        <v>3812</v>
      </c>
      <c r="H3623">
        <v>2.8</v>
      </c>
      <c r="I3623">
        <v>2.4</v>
      </c>
      <c r="K3623" t="s">
        <v>404</v>
      </c>
      <c r="L3623" t="s">
        <v>753</v>
      </c>
      <c r="M3623" t="s">
        <v>398</v>
      </c>
      <c r="N3623" t="s">
        <v>3283</v>
      </c>
      <c r="O3623">
        <v>2</v>
      </c>
      <c r="P3623" t="s">
        <v>306</v>
      </c>
      <c r="Q3623" t="s">
        <v>7149</v>
      </c>
      <c r="R3623" s="164">
        <v>29336</v>
      </c>
      <c r="S3623" s="164">
        <v>40057</v>
      </c>
      <c r="T3623" t="s">
        <v>3284</v>
      </c>
      <c r="V3623" t="s">
        <v>8170</v>
      </c>
      <c r="W3623" t="s">
        <v>8171</v>
      </c>
      <c r="X3623" t="s">
        <v>8169</v>
      </c>
      <c r="Y3623" t="s">
        <v>8170</v>
      </c>
      <c r="Z3623" t="s">
        <v>8194</v>
      </c>
      <c r="AC3623" t="s">
        <v>341</v>
      </c>
      <c r="AD3623" s="176">
        <v>1.4</v>
      </c>
    </row>
    <row r="3624" spans="1:30" x14ac:dyDescent="0.35">
      <c r="A3624" t="s">
        <v>408</v>
      </c>
      <c r="B3624">
        <v>1040</v>
      </c>
      <c r="C3624" t="s">
        <v>8195</v>
      </c>
      <c r="D3624">
        <v>55300</v>
      </c>
      <c r="E3624" t="s">
        <v>8169</v>
      </c>
      <c r="F3624" t="s">
        <v>3812</v>
      </c>
      <c r="H3624">
        <v>2.8</v>
      </c>
      <c r="I3624">
        <v>2.4</v>
      </c>
      <c r="K3624" t="s">
        <v>404</v>
      </c>
      <c r="L3624" t="s">
        <v>753</v>
      </c>
      <c r="M3624" t="s">
        <v>398</v>
      </c>
      <c r="N3624" t="s">
        <v>3283</v>
      </c>
      <c r="O3624">
        <v>2</v>
      </c>
      <c r="P3624" t="s">
        <v>306</v>
      </c>
      <c r="Q3624" t="s">
        <v>7149</v>
      </c>
      <c r="R3624" s="164">
        <v>29336</v>
      </c>
      <c r="S3624" s="164">
        <v>37347</v>
      </c>
      <c r="T3624" t="s">
        <v>3284</v>
      </c>
      <c r="V3624" t="s">
        <v>8170</v>
      </c>
      <c r="W3624" t="s">
        <v>8171</v>
      </c>
      <c r="X3624" t="s">
        <v>8169</v>
      </c>
      <c r="Y3624" t="s">
        <v>8170</v>
      </c>
      <c r="Z3624" t="s">
        <v>8196</v>
      </c>
      <c r="AC3624" t="s">
        <v>341</v>
      </c>
      <c r="AD3624" s="176">
        <v>1.4</v>
      </c>
    </row>
    <row r="3625" spans="1:30" x14ac:dyDescent="0.35">
      <c r="A3625" t="s">
        <v>408</v>
      </c>
      <c r="B3625">
        <v>1041</v>
      </c>
      <c r="C3625" t="s">
        <v>8197</v>
      </c>
      <c r="D3625">
        <v>55300</v>
      </c>
      <c r="E3625" t="s">
        <v>8169</v>
      </c>
      <c r="F3625" t="s">
        <v>3812</v>
      </c>
      <c r="H3625">
        <v>2.8</v>
      </c>
      <c r="I3625">
        <v>2.4</v>
      </c>
      <c r="K3625" t="s">
        <v>404</v>
      </c>
      <c r="L3625" t="s">
        <v>753</v>
      </c>
      <c r="M3625" t="s">
        <v>398</v>
      </c>
      <c r="N3625" t="s">
        <v>3283</v>
      </c>
      <c r="O3625">
        <v>2</v>
      </c>
      <c r="P3625" t="s">
        <v>306</v>
      </c>
      <c r="Q3625" t="s">
        <v>7149</v>
      </c>
      <c r="R3625" s="164">
        <v>29336</v>
      </c>
      <c r="S3625" s="164">
        <v>37347</v>
      </c>
      <c r="T3625" t="s">
        <v>3284</v>
      </c>
      <c r="V3625" t="s">
        <v>8170</v>
      </c>
      <c r="W3625" t="s">
        <v>8171</v>
      </c>
      <c r="X3625" t="s">
        <v>8169</v>
      </c>
      <c r="Y3625" t="s">
        <v>8170</v>
      </c>
      <c r="Z3625" t="s">
        <v>8198</v>
      </c>
      <c r="AC3625" t="s">
        <v>341</v>
      </c>
      <c r="AD3625" s="176">
        <v>1.4</v>
      </c>
    </row>
    <row r="3626" spans="1:30" x14ac:dyDescent="0.35">
      <c r="A3626" t="s">
        <v>408</v>
      </c>
      <c r="B3626">
        <v>1161</v>
      </c>
      <c r="C3626" t="s">
        <v>8199</v>
      </c>
      <c r="D3626">
        <v>55300</v>
      </c>
      <c r="E3626" t="s">
        <v>8169</v>
      </c>
      <c r="F3626" t="s">
        <v>3812</v>
      </c>
      <c r="H3626">
        <v>2.8</v>
      </c>
      <c r="I3626">
        <v>2.4</v>
      </c>
      <c r="K3626" t="s">
        <v>404</v>
      </c>
      <c r="L3626" t="s">
        <v>753</v>
      </c>
      <c r="M3626" t="s">
        <v>398</v>
      </c>
      <c r="N3626" t="s">
        <v>3283</v>
      </c>
      <c r="O3626">
        <v>2</v>
      </c>
      <c r="P3626" t="s">
        <v>306</v>
      </c>
      <c r="Q3626" s="164">
        <v>35800</v>
      </c>
      <c r="R3626" s="164">
        <v>35916</v>
      </c>
      <c r="S3626" s="164">
        <v>40057</v>
      </c>
      <c r="T3626" t="s">
        <v>3284</v>
      </c>
      <c r="V3626" t="s">
        <v>8170</v>
      </c>
      <c r="W3626" t="s">
        <v>8171</v>
      </c>
      <c r="X3626" t="s">
        <v>8169</v>
      </c>
      <c r="Y3626" t="s">
        <v>8170</v>
      </c>
      <c r="Z3626" t="s">
        <v>8200</v>
      </c>
      <c r="AC3626" t="s">
        <v>341</v>
      </c>
      <c r="AD3626" s="176">
        <v>1.4</v>
      </c>
    </row>
    <row r="3627" spans="1:30" x14ac:dyDescent="0.35">
      <c r="A3627" t="s">
        <v>324</v>
      </c>
      <c r="B3627">
        <v>1063</v>
      </c>
      <c r="C3627" t="s">
        <v>8201</v>
      </c>
      <c r="D3627">
        <v>55300</v>
      </c>
      <c r="E3627" t="s">
        <v>8169</v>
      </c>
      <c r="F3627" t="s">
        <v>3812</v>
      </c>
      <c r="H3627">
        <v>2.8</v>
      </c>
      <c r="I3627">
        <v>2.4</v>
      </c>
      <c r="K3627" t="s">
        <v>296</v>
      </c>
      <c r="L3627" t="s">
        <v>753</v>
      </c>
      <c r="M3627" t="s">
        <v>398</v>
      </c>
      <c r="N3627" t="s">
        <v>3283</v>
      </c>
      <c r="O3627">
        <v>2</v>
      </c>
      <c r="P3627" t="s">
        <v>306</v>
      </c>
      <c r="Q3627" s="164">
        <v>30690</v>
      </c>
      <c r="R3627" s="164">
        <v>30926</v>
      </c>
      <c r="T3627" t="s">
        <v>3284</v>
      </c>
      <c r="V3627" t="s">
        <v>8170</v>
      </c>
      <c r="W3627" t="s">
        <v>8171</v>
      </c>
      <c r="X3627" t="s">
        <v>8169</v>
      </c>
      <c r="Y3627" t="s">
        <v>8170</v>
      </c>
      <c r="Z3627" t="s">
        <v>8202</v>
      </c>
      <c r="AC3627" t="s">
        <v>341</v>
      </c>
      <c r="AD3627" s="176">
        <v>1.4</v>
      </c>
    </row>
    <row r="3628" spans="1:30" x14ac:dyDescent="0.35">
      <c r="A3628" t="s">
        <v>324</v>
      </c>
      <c r="B3628">
        <v>1203</v>
      </c>
      <c r="C3628" t="s">
        <v>8203</v>
      </c>
      <c r="D3628">
        <v>55300</v>
      </c>
      <c r="E3628" t="s">
        <v>8169</v>
      </c>
      <c r="F3628" t="s">
        <v>3812</v>
      </c>
      <c r="H3628">
        <v>2.8</v>
      </c>
      <c r="I3628">
        <v>2.4</v>
      </c>
      <c r="K3628" t="s">
        <v>296</v>
      </c>
      <c r="L3628" t="s">
        <v>753</v>
      </c>
      <c r="M3628" t="s">
        <v>398</v>
      </c>
      <c r="N3628" t="s">
        <v>3283</v>
      </c>
      <c r="O3628">
        <v>2</v>
      </c>
      <c r="P3628" t="s">
        <v>306</v>
      </c>
      <c r="Q3628" t="s">
        <v>909</v>
      </c>
      <c r="R3628" s="164">
        <v>39326</v>
      </c>
      <c r="T3628" t="s">
        <v>3284</v>
      </c>
      <c r="V3628" t="s">
        <v>8170</v>
      </c>
      <c r="W3628" t="s">
        <v>8171</v>
      </c>
      <c r="X3628" t="s">
        <v>8169</v>
      </c>
      <c r="Y3628" t="s">
        <v>8170</v>
      </c>
      <c r="Z3628" t="s">
        <v>8204</v>
      </c>
      <c r="AC3628" t="s">
        <v>341</v>
      </c>
      <c r="AD3628" s="176">
        <v>1.4</v>
      </c>
    </row>
    <row r="3629" spans="1:30" x14ac:dyDescent="0.35">
      <c r="A3629" t="s">
        <v>324</v>
      </c>
      <c r="B3629">
        <v>1204</v>
      </c>
      <c r="C3629" t="s">
        <v>8205</v>
      </c>
      <c r="D3629">
        <v>55300</v>
      </c>
      <c r="E3629" t="s">
        <v>8169</v>
      </c>
      <c r="F3629" t="s">
        <v>3812</v>
      </c>
      <c r="H3629">
        <v>2.8</v>
      </c>
      <c r="I3629">
        <v>2.4</v>
      </c>
      <c r="K3629" t="s">
        <v>404</v>
      </c>
      <c r="L3629" t="s">
        <v>753</v>
      </c>
      <c r="M3629" t="s">
        <v>398</v>
      </c>
      <c r="N3629" t="s">
        <v>3283</v>
      </c>
      <c r="O3629">
        <v>2</v>
      </c>
      <c r="P3629" t="s">
        <v>306</v>
      </c>
      <c r="Q3629" s="164">
        <v>39091</v>
      </c>
      <c r="R3629" s="164">
        <v>39326</v>
      </c>
      <c r="S3629" s="164">
        <v>41883</v>
      </c>
      <c r="T3629" t="s">
        <v>3284</v>
      </c>
      <c r="V3629" t="s">
        <v>8170</v>
      </c>
      <c r="W3629" t="s">
        <v>8171</v>
      </c>
      <c r="X3629" t="s">
        <v>8169</v>
      </c>
      <c r="Y3629" t="s">
        <v>8170</v>
      </c>
      <c r="Z3629" t="s">
        <v>8206</v>
      </c>
      <c r="AC3629" t="s">
        <v>341</v>
      </c>
      <c r="AD3629" s="176">
        <v>1.4</v>
      </c>
    </row>
    <row r="3630" spans="1:30" x14ac:dyDescent="0.35">
      <c r="A3630" t="s">
        <v>324</v>
      </c>
      <c r="B3630">
        <v>1205</v>
      </c>
      <c r="C3630" t="s">
        <v>8207</v>
      </c>
      <c r="D3630">
        <v>55300</v>
      </c>
      <c r="E3630" t="s">
        <v>8169</v>
      </c>
      <c r="F3630" t="s">
        <v>3812</v>
      </c>
      <c r="H3630">
        <v>2.8</v>
      </c>
      <c r="I3630">
        <v>2.4</v>
      </c>
      <c r="K3630" t="s">
        <v>296</v>
      </c>
      <c r="L3630" t="s">
        <v>753</v>
      </c>
      <c r="M3630" t="s">
        <v>398</v>
      </c>
      <c r="N3630" t="s">
        <v>3283</v>
      </c>
      <c r="O3630">
        <v>2</v>
      </c>
      <c r="P3630" t="s">
        <v>306</v>
      </c>
      <c r="Q3630" t="s">
        <v>3958</v>
      </c>
      <c r="R3630" s="164">
        <v>39326</v>
      </c>
      <c r="T3630" t="s">
        <v>3284</v>
      </c>
      <c r="V3630" t="s">
        <v>8170</v>
      </c>
      <c r="W3630" t="s">
        <v>8171</v>
      </c>
      <c r="X3630" t="s">
        <v>8169</v>
      </c>
      <c r="Y3630" t="s">
        <v>8170</v>
      </c>
      <c r="Z3630" t="s">
        <v>8208</v>
      </c>
      <c r="AC3630" t="s">
        <v>341</v>
      </c>
      <c r="AD3630" s="176">
        <v>1.4</v>
      </c>
    </row>
    <row r="3631" spans="1:30" x14ac:dyDescent="0.35">
      <c r="A3631" t="s">
        <v>324</v>
      </c>
      <c r="B3631">
        <v>1356</v>
      </c>
      <c r="C3631" t="s">
        <v>8209</v>
      </c>
      <c r="D3631">
        <v>55300</v>
      </c>
      <c r="E3631" t="s">
        <v>8169</v>
      </c>
      <c r="F3631" t="s">
        <v>3812</v>
      </c>
      <c r="G3631" s="163">
        <v>5313.65</v>
      </c>
      <c r="H3631">
        <v>2.8</v>
      </c>
      <c r="I3631">
        <v>2.4</v>
      </c>
      <c r="J3631" t="s">
        <v>295</v>
      </c>
      <c r="K3631" t="s">
        <v>296</v>
      </c>
      <c r="L3631" t="s">
        <v>753</v>
      </c>
      <c r="M3631" t="s">
        <v>398</v>
      </c>
      <c r="N3631" t="s">
        <v>3283</v>
      </c>
      <c r="O3631">
        <v>2</v>
      </c>
      <c r="P3631" t="s">
        <v>306</v>
      </c>
      <c r="Q3631" s="164">
        <v>43954</v>
      </c>
      <c r="R3631" s="164">
        <v>44440</v>
      </c>
      <c r="T3631" t="s">
        <v>3284</v>
      </c>
      <c r="V3631" t="s">
        <v>8170</v>
      </c>
      <c r="W3631" t="s">
        <v>8171</v>
      </c>
      <c r="X3631" t="s">
        <v>8169</v>
      </c>
      <c r="Y3631" t="s">
        <v>8170</v>
      </c>
      <c r="Z3631" t="s">
        <v>8210</v>
      </c>
      <c r="AA3631" t="s">
        <v>295</v>
      </c>
      <c r="AB3631" s="164">
        <v>44147</v>
      </c>
      <c r="AC3631" t="s">
        <v>341</v>
      </c>
      <c r="AD3631" s="176">
        <v>1.4</v>
      </c>
    </row>
    <row r="3632" spans="1:30" x14ac:dyDescent="0.35">
      <c r="A3632" t="s">
        <v>309</v>
      </c>
      <c r="B3632">
        <v>1078</v>
      </c>
      <c r="C3632" t="s">
        <v>8211</v>
      </c>
      <c r="D3632">
        <v>55300</v>
      </c>
      <c r="E3632" t="s">
        <v>8169</v>
      </c>
      <c r="F3632" t="s">
        <v>3812</v>
      </c>
      <c r="H3632">
        <v>2.8</v>
      </c>
      <c r="I3632">
        <v>2.4</v>
      </c>
      <c r="K3632" t="s">
        <v>404</v>
      </c>
      <c r="L3632" t="s">
        <v>753</v>
      </c>
      <c r="M3632" t="s">
        <v>398</v>
      </c>
      <c r="N3632" t="s">
        <v>3283</v>
      </c>
      <c r="O3632">
        <v>2</v>
      </c>
      <c r="P3632" t="s">
        <v>306</v>
      </c>
      <c r="Q3632" s="164">
        <v>31421</v>
      </c>
      <c r="R3632" s="164">
        <v>31656</v>
      </c>
      <c r="S3632" s="164">
        <v>36039</v>
      </c>
      <c r="T3632" t="s">
        <v>3284</v>
      </c>
      <c r="V3632" t="s">
        <v>8170</v>
      </c>
      <c r="W3632" t="s">
        <v>8171</v>
      </c>
      <c r="X3632" t="s">
        <v>8169</v>
      </c>
      <c r="Y3632" t="s">
        <v>8170</v>
      </c>
      <c r="Z3632" t="s">
        <v>8212</v>
      </c>
      <c r="AC3632" t="s">
        <v>341</v>
      </c>
      <c r="AD3632" s="176">
        <v>1.4</v>
      </c>
    </row>
    <row r="3633" spans="1:30" x14ac:dyDescent="0.35">
      <c r="A3633" t="s">
        <v>309</v>
      </c>
      <c r="B3633">
        <v>1148</v>
      </c>
      <c r="C3633" t="s">
        <v>8213</v>
      </c>
      <c r="D3633">
        <v>55300</v>
      </c>
      <c r="E3633" t="s">
        <v>8169</v>
      </c>
      <c r="F3633" t="s">
        <v>3812</v>
      </c>
      <c r="H3633">
        <v>2.8</v>
      </c>
      <c r="I3633">
        <v>2.4</v>
      </c>
      <c r="K3633" t="s">
        <v>296</v>
      </c>
      <c r="L3633" t="s">
        <v>753</v>
      </c>
      <c r="M3633" t="s">
        <v>398</v>
      </c>
      <c r="N3633" t="s">
        <v>3283</v>
      </c>
      <c r="O3633">
        <v>2</v>
      </c>
      <c r="P3633" t="s">
        <v>306</v>
      </c>
      <c r="Q3633" t="s">
        <v>8214</v>
      </c>
      <c r="R3633" s="164">
        <v>37858</v>
      </c>
      <c r="T3633" t="s">
        <v>3284</v>
      </c>
      <c r="V3633" t="s">
        <v>8170</v>
      </c>
      <c r="W3633" t="s">
        <v>8171</v>
      </c>
      <c r="X3633" t="s">
        <v>8169</v>
      </c>
      <c r="Y3633" t="s">
        <v>8170</v>
      </c>
      <c r="Z3633" t="s">
        <v>8215</v>
      </c>
      <c r="AC3633" t="s">
        <v>341</v>
      </c>
      <c r="AD3633" s="176">
        <v>1.4</v>
      </c>
    </row>
    <row r="3634" spans="1:30" x14ac:dyDescent="0.35">
      <c r="A3634" t="s">
        <v>309</v>
      </c>
      <c r="B3634">
        <v>1149</v>
      </c>
      <c r="C3634" t="s">
        <v>8216</v>
      </c>
      <c r="D3634">
        <v>55300</v>
      </c>
      <c r="E3634" t="s">
        <v>8169</v>
      </c>
      <c r="F3634" t="s">
        <v>3812</v>
      </c>
      <c r="H3634">
        <v>2.8</v>
      </c>
      <c r="I3634">
        <v>2.4</v>
      </c>
      <c r="K3634" t="s">
        <v>404</v>
      </c>
      <c r="L3634" t="s">
        <v>753</v>
      </c>
      <c r="M3634" t="s">
        <v>398</v>
      </c>
      <c r="N3634" t="s">
        <v>3283</v>
      </c>
      <c r="O3634">
        <v>2</v>
      </c>
      <c r="P3634" t="s">
        <v>306</v>
      </c>
      <c r="Q3634" t="s">
        <v>8214</v>
      </c>
      <c r="R3634" s="164">
        <v>37858</v>
      </c>
      <c r="S3634" s="164">
        <v>43374</v>
      </c>
      <c r="T3634" t="s">
        <v>3284</v>
      </c>
      <c r="V3634" t="s">
        <v>8170</v>
      </c>
      <c r="W3634" t="s">
        <v>8171</v>
      </c>
      <c r="X3634" t="s">
        <v>8169</v>
      </c>
      <c r="Y3634" t="s">
        <v>8170</v>
      </c>
      <c r="Z3634" t="s">
        <v>8217</v>
      </c>
      <c r="AC3634" t="s">
        <v>341</v>
      </c>
      <c r="AD3634" s="176">
        <v>1.4</v>
      </c>
    </row>
    <row r="3635" spans="1:30" x14ac:dyDescent="0.35">
      <c r="A3635" t="s">
        <v>309</v>
      </c>
      <c r="B3635">
        <v>1246</v>
      </c>
      <c r="C3635" t="s">
        <v>8218</v>
      </c>
      <c r="D3635">
        <v>55300</v>
      </c>
      <c r="E3635" t="s">
        <v>8169</v>
      </c>
      <c r="F3635" t="s">
        <v>3812</v>
      </c>
      <c r="G3635" s="163">
        <v>3093</v>
      </c>
      <c r="H3635">
        <v>2.8</v>
      </c>
      <c r="I3635">
        <v>2.4</v>
      </c>
      <c r="J3635" t="s">
        <v>1</v>
      </c>
      <c r="K3635" t="s">
        <v>296</v>
      </c>
      <c r="L3635" t="s">
        <v>753</v>
      </c>
      <c r="M3635" t="s">
        <v>398</v>
      </c>
      <c r="N3635" t="s">
        <v>3283</v>
      </c>
      <c r="O3635">
        <v>2</v>
      </c>
      <c r="P3635" t="s">
        <v>306</v>
      </c>
      <c r="Q3635" t="s">
        <v>8219</v>
      </c>
      <c r="R3635" s="164">
        <v>42979</v>
      </c>
      <c r="T3635" t="s">
        <v>3284</v>
      </c>
      <c r="V3635" t="s">
        <v>8170</v>
      </c>
      <c r="W3635" t="s">
        <v>8171</v>
      </c>
      <c r="X3635" t="s">
        <v>8169</v>
      </c>
      <c r="Y3635" t="s">
        <v>8170</v>
      </c>
      <c r="Z3635" t="s">
        <v>8220</v>
      </c>
      <c r="AA3635" t="s">
        <v>1</v>
      </c>
      <c r="AB3635" s="164">
        <v>42578</v>
      </c>
      <c r="AC3635" t="s">
        <v>341</v>
      </c>
      <c r="AD3635" s="176">
        <v>1.4</v>
      </c>
    </row>
    <row r="3636" spans="1:30" x14ac:dyDescent="0.35">
      <c r="A3636" t="s">
        <v>476</v>
      </c>
      <c r="B3636">
        <v>1112</v>
      </c>
      <c r="C3636" t="s">
        <v>8221</v>
      </c>
      <c r="D3636">
        <v>55300</v>
      </c>
      <c r="E3636" t="s">
        <v>8169</v>
      </c>
      <c r="F3636" t="s">
        <v>3812</v>
      </c>
      <c r="H3636">
        <v>2.8</v>
      </c>
      <c r="I3636">
        <v>2.4</v>
      </c>
      <c r="K3636" t="s">
        <v>404</v>
      </c>
      <c r="L3636" t="s">
        <v>3868</v>
      </c>
      <c r="M3636" t="s">
        <v>398</v>
      </c>
      <c r="N3636" t="s">
        <v>3283</v>
      </c>
      <c r="O3636">
        <v>2</v>
      </c>
      <c r="P3636" t="s">
        <v>306</v>
      </c>
      <c r="Q3636" t="s">
        <v>4327</v>
      </c>
      <c r="R3636" s="164">
        <v>30284</v>
      </c>
      <c r="S3636" s="164">
        <v>33481</v>
      </c>
      <c r="T3636" t="s">
        <v>3284</v>
      </c>
      <c r="V3636" t="s">
        <v>8170</v>
      </c>
      <c r="W3636" t="s">
        <v>8171</v>
      </c>
      <c r="X3636" t="s">
        <v>8169</v>
      </c>
      <c r="Y3636" t="s">
        <v>8170</v>
      </c>
      <c r="Z3636" t="s">
        <v>8222</v>
      </c>
      <c r="AC3636" t="s">
        <v>341</v>
      </c>
      <c r="AD3636" s="176">
        <v>1.4</v>
      </c>
    </row>
    <row r="3637" spans="1:30" x14ac:dyDescent="0.35">
      <c r="A3637" t="s">
        <v>476</v>
      </c>
      <c r="B3637">
        <v>1171</v>
      </c>
      <c r="C3637" t="s">
        <v>8223</v>
      </c>
      <c r="D3637">
        <v>55300</v>
      </c>
      <c r="E3637" t="s">
        <v>8169</v>
      </c>
      <c r="F3637" t="s">
        <v>3812</v>
      </c>
      <c r="H3637">
        <v>2.8</v>
      </c>
      <c r="I3637">
        <v>2.4</v>
      </c>
      <c r="K3637" t="s">
        <v>296</v>
      </c>
      <c r="L3637" t="s">
        <v>753</v>
      </c>
      <c r="M3637" t="s">
        <v>398</v>
      </c>
      <c r="N3637" t="s">
        <v>3283</v>
      </c>
      <c r="O3637">
        <v>2</v>
      </c>
      <c r="P3637" t="s">
        <v>306</v>
      </c>
      <c r="Q3637" s="164">
        <v>35439</v>
      </c>
      <c r="R3637" s="164">
        <v>35674</v>
      </c>
      <c r="T3637" t="s">
        <v>3284</v>
      </c>
      <c r="V3637" t="s">
        <v>8170</v>
      </c>
      <c r="W3637" t="s">
        <v>8171</v>
      </c>
      <c r="X3637" t="s">
        <v>8169</v>
      </c>
      <c r="Y3637" t="s">
        <v>8170</v>
      </c>
      <c r="Z3637" t="s">
        <v>8224</v>
      </c>
      <c r="AC3637" t="s">
        <v>341</v>
      </c>
      <c r="AD3637" s="176">
        <v>1.4</v>
      </c>
    </row>
    <row r="3638" spans="1:30" x14ac:dyDescent="0.35">
      <c r="A3638" t="s">
        <v>476</v>
      </c>
      <c r="B3638">
        <v>1266</v>
      </c>
      <c r="C3638" t="s">
        <v>8169</v>
      </c>
      <c r="D3638">
        <v>55300</v>
      </c>
      <c r="E3638" t="s">
        <v>8169</v>
      </c>
      <c r="F3638" t="s">
        <v>3812</v>
      </c>
      <c r="H3638">
        <v>2.8</v>
      </c>
      <c r="I3638">
        <v>2.4</v>
      </c>
      <c r="K3638" t="s">
        <v>404</v>
      </c>
      <c r="L3638" t="s">
        <v>753</v>
      </c>
      <c r="M3638" t="s">
        <v>398</v>
      </c>
      <c r="N3638" t="s">
        <v>3283</v>
      </c>
      <c r="O3638">
        <v>2</v>
      </c>
      <c r="P3638" t="s">
        <v>306</v>
      </c>
      <c r="Q3638" s="164">
        <v>39845</v>
      </c>
      <c r="R3638" s="164">
        <v>39815</v>
      </c>
      <c r="S3638" s="164">
        <v>42248</v>
      </c>
      <c r="T3638" t="s">
        <v>3284</v>
      </c>
      <c r="V3638" t="s">
        <v>8170</v>
      </c>
      <c r="W3638" t="s">
        <v>8171</v>
      </c>
      <c r="X3638" t="s">
        <v>8169</v>
      </c>
      <c r="Y3638" t="s">
        <v>8170</v>
      </c>
      <c r="Z3638" t="s">
        <v>8225</v>
      </c>
      <c r="AC3638" t="s">
        <v>341</v>
      </c>
      <c r="AD3638" s="176">
        <v>1.4</v>
      </c>
    </row>
    <row r="3639" spans="1:30" x14ac:dyDescent="0.35">
      <c r="A3639" t="s">
        <v>482</v>
      </c>
      <c r="B3639">
        <v>1109</v>
      </c>
      <c r="C3639" t="s">
        <v>8223</v>
      </c>
      <c r="D3639">
        <v>55300</v>
      </c>
      <c r="E3639" t="s">
        <v>8169</v>
      </c>
      <c r="F3639" t="s">
        <v>3812</v>
      </c>
      <c r="H3639">
        <v>2.8</v>
      </c>
      <c r="I3639">
        <v>2.4</v>
      </c>
      <c r="K3639" t="s">
        <v>0</v>
      </c>
      <c r="L3639" t="s">
        <v>753</v>
      </c>
      <c r="M3639" t="s">
        <v>398</v>
      </c>
      <c r="N3639" t="s">
        <v>3283</v>
      </c>
      <c r="O3639">
        <v>2</v>
      </c>
      <c r="P3639" t="s">
        <v>306</v>
      </c>
      <c r="Q3639" s="164">
        <v>32517</v>
      </c>
      <c r="R3639" s="164">
        <v>32752</v>
      </c>
      <c r="T3639" t="s">
        <v>3284</v>
      </c>
      <c r="V3639" t="s">
        <v>8170</v>
      </c>
      <c r="W3639" t="s">
        <v>8171</v>
      </c>
      <c r="X3639" t="s">
        <v>8169</v>
      </c>
      <c r="Y3639" t="s">
        <v>8170</v>
      </c>
      <c r="Z3639" t="s">
        <v>8226</v>
      </c>
      <c r="AC3639" t="s">
        <v>341</v>
      </c>
      <c r="AD3639" s="176">
        <v>1.4</v>
      </c>
    </row>
    <row r="3640" spans="1:30" x14ac:dyDescent="0.35">
      <c r="A3640" t="s">
        <v>482</v>
      </c>
      <c r="B3640">
        <v>1143</v>
      </c>
      <c r="C3640" t="s">
        <v>8178</v>
      </c>
      <c r="D3640">
        <v>55300</v>
      </c>
      <c r="E3640" t="s">
        <v>8169</v>
      </c>
      <c r="F3640" t="s">
        <v>3812</v>
      </c>
      <c r="H3640">
        <v>2.8</v>
      </c>
      <c r="I3640">
        <v>2.4</v>
      </c>
      <c r="K3640" t="s">
        <v>0</v>
      </c>
      <c r="L3640" t="s">
        <v>753</v>
      </c>
      <c r="M3640" t="s">
        <v>398</v>
      </c>
      <c r="N3640" t="s">
        <v>3283</v>
      </c>
      <c r="O3640">
        <v>2</v>
      </c>
      <c r="P3640" t="s">
        <v>306</v>
      </c>
      <c r="Q3640" s="164">
        <v>36169</v>
      </c>
      <c r="R3640" s="164">
        <v>36404</v>
      </c>
      <c r="T3640" t="s">
        <v>3284</v>
      </c>
      <c r="V3640" t="s">
        <v>8170</v>
      </c>
      <c r="W3640" t="s">
        <v>8171</v>
      </c>
      <c r="X3640" t="s">
        <v>8169</v>
      </c>
      <c r="Y3640" t="s">
        <v>8170</v>
      </c>
      <c r="Z3640" t="s">
        <v>8227</v>
      </c>
      <c r="AC3640" t="s">
        <v>341</v>
      </c>
      <c r="AD3640" s="176">
        <v>1.4</v>
      </c>
    </row>
    <row r="3641" spans="1:30" x14ac:dyDescent="0.35">
      <c r="A3641" t="s">
        <v>482</v>
      </c>
      <c r="B3641">
        <v>1149</v>
      </c>
      <c r="C3641" t="s">
        <v>8228</v>
      </c>
      <c r="D3641">
        <v>55300</v>
      </c>
      <c r="E3641" t="s">
        <v>8169</v>
      </c>
      <c r="F3641" t="s">
        <v>3812</v>
      </c>
      <c r="H3641">
        <v>2.8</v>
      </c>
      <c r="I3641">
        <v>2.4</v>
      </c>
      <c r="K3641" t="s">
        <v>404</v>
      </c>
      <c r="L3641" t="s">
        <v>753</v>
      </c>
      <c r="M3641" t="s">
        <v>398</v>
      </c>
      <c r="N3641" t="s">
        <v>3283</v>
      </c>
      <c r="O3641">
        <v>2</v>
      </c>
      <c r="P3641" t="s">
        <v>306</v>
      </c>
      <c r="Q3641" s="164">
        <v>36533</v>
      </c>
      <c r="R3641" s="164">
        <v>36739</v>
      </c>
      <c r="S3641" s="164">
        <v>40148</v>
      </c>
      <c r="T3641" t="s">
        <v>3284</v>
      </c>
      <c r="V3641" t="s">
        <v>8170</v>
      </c>
      <c r="W3641" t="s">
        <v>8171</v>
      </c>
      <c r="X3641" t="s">
        <v>8169</v>
      </c>
      <c r="Y3641" t="s">
        <v>8170</v>
      </c>
      <c r="Z3641" t="s">
        <v>8229</v>
      </c>
      <c r="AC3641" t="s">
        <v>341</v>
      </c>
      <c r="AD3641" s="176">
        <v>1.4</v>
      </c>
    </row>
    <row r="3642" spans="1:30" x14ac:dyDescent="0.35">
      <c r="A3642" t="s">
        <v>482</v>
      </c>
      <c r="B3642">
        <v>1150</v>
      </c>
      <c r="C3642" t="s">
        <v>8230</v>
      </c>
      <c r="D3642">
        <v>55300</v>
      </c>
      <c r="E3642" t="s">
        <v>8169</v>
      </c>
      <c r="F3642" t="s">
        <v>3812</v>
      </c>
      <c r="H3642">
        <v>2.8</v>
      </c>
      <c r="I3642">
        <v>2.4</v>
      </c>
      <c r="K3642" t="s">
        <v>404</v>
      </c>
      <c r="L3642" t="s">
        <v>753</v>
      </c>
      <c r="M3642" t="s">
        <v>398</v>
      </c>
      <c r="N3642" t="s">
        <v>3283</v>
      </c>
      <c r="O3642">
        <v>2</v>
      </c>
      <c r="P3642" t="s">
        <v>306</v>
      </c>
      <c r="Q3642" s="164">
        <v>36533</v>
      </c>
      <c r="R3642" s="164">
        <v>36739</v>
      </c>
      <c r="S3642" s="164">
        <v>40148</v>
      </c>
      <c r="T3642" t="s">
        <v>3284</v>
      </c>
      <c r="V3642" t="s">
        <v>8170</v>
      </c>
      <c r="W3642" t="s">
        <v>8171</v>
      </c>
      <c r="X3642" t="s">
        <v>8169</v>
      </c>
      <c r="Y3642" t="s">
        <v>8170</v>
      </c>
      <c r="Z3642" t="s">
        <v>8231</v>
      </c>
      <c r="AC3642" t="s">
        <v>341</v>
      </c>
      <c r="AD3642" s="176">
        <v>1.4</v>
      </c>
    </row>
    <row r="3643" spans="1:30" x14ac:dyDescent="0.35">
      <c r="A3643" t="s">
        <v>482</v>
      </c>
      <c r="B3643">
        <v>1152</v>
      </c>
      <c r="C3643" t="s">
        <v>8232</v>
      </c>
      <c r="D3643">
        <v>55300</v>
      </c>
      <c r="E3643" t="s">
        <v>8169</v>
      </c>
      <c r="F3643" t="s">
        <v>3812</v>
      </c>
      <c r="H3643">
        <v>2.8</v>
      </c>
      <c r="I3643">
        <v>2.4</v>
      </c>
      <c r="K3643" t="s">
        <v>404</v>
      </c>
      <c r="L3643" t="s">
        <v>753</v>
      </c>
      <c r="M3643" t="s">
        <v>398</v>
      </c>
      <c r="N3643" t="s">
        <v>3283</v>
      </c>
      <c r="O3643">
        <v>2</v>
      </c>
      <c r="P3643" t="s">
        <v>306</v>
      </c>
      <c r="Q3643" s="164">
        <v>36534</v>
      </c>
      <c r="R3643" s="164">
        <v>36770</v>
      </c>
      <c r="S3643" s="164">
        <v>41883</v>
      </c>
      <c r="T3643" t="s">
        <v>3284</v>
      </c>
      <c r="V3643" t="s">
        <v>8170</v>
      </c>
      <c r="W3643" t="s">
        <v>8171</v>
      </c>
      <c r="X3643" t="s">
        <v>8169</v>
      </c>
      <c r="Y3643" t="s">
        <v>8170</v>
      </c>
      <c r="Z3643" t="s">
        <v>8233</v>
      </c>
      <c r="AC3643" t="s">
        <v>341</v>
      </c>
      <c r="AD3643" s="176">
        <v>1.4</v>
      </c>
    </row>
    <row r="3644" spans="1:30" x14ac:dyDescent="0.35">
      <c r="A3644" t="s">
        <v>482</v>
      </c>
      <c r="B3644">
        <v>1200</v>
      </c>
      <c r="C3644" t="s">
        <v>8234</v>
      </c>
      <c r="D3644">
        <v>55300</v>
      </c>
      <c r="E3644" t="s">
        <v>8169</v>
      </c>
      <c r="F3644" t="s">
        <v>3812</v>
      </c>
      <c r="H3644">
        <v>2.8</v>
      </c>
      <c r="I3644">
        <v>2.4</v>
      </c>
      <c r="K3644" t="s">
        <v>296</v>
      </c>
      <c r="L3644" t="s">
        <v>753</v>
      </c>
      <c r="M3644" t="s">
        <v>398</v>
      </c>
      <c r="N3644" t="s">
        <v>3283</v>
      </c>
      <c r="O3644">
        <v>2</v>
      </c>
      <c r="P3644" t="s">
        <v>306</v>
      </c>
      <c r="Q3644" t="s">
        <v>4565</v>
      </c>
      <c r="R3644" s="164">
        <v>40057</v>
      </c>
      <c r="T3644" t="s">
        <v>3284</v>
      </c>
      <c r="V3644" t="s">
        <v>8170</v>
      </c>
      <c r="W3644" t="s">
        <v>8171</v>
      </c>
      <c r="X3644" t="s">
        <v>8169</v>
      </c>
      <c r="Y3644" t="s">
        <v>8170</v>
      </c>
      <c r="Z3644" t="s">
        <v>8235</v>
      </c>
      <c r="AC3644" t="s">
        <v>341</v>
      </c>
      <c r="AD3644" s="176">
        <v>1.4</v>
      </c>
    </row>
    <row r="3645" spans="1:30" x14ac:dyDescent="0.35">
      <c r="A3645" t="s">
        <v>432</v>
      </c>
      <c r="B3645">
        <v>1043</v>
      </c>
      <c r="C3645" t="s">
        <v>8236</v>
      </c>
      <c r="D3645">
        <v>55300</v>
      </c>
      <c r="E3645" t="s">
        <v>8169</v>
      </c>
      <c r="F3645" t="s">
        <v>3812</v>
      </c>
      <c r="H3645">
        <v>2.8</v>
      </c>
      <c r="I3645">
        <v>2.4</v>
      </c>
      <c r="K3645" t="s">
        <v>404</v>
      </c>
      <c r="L3645" t="s">
        <v>753</v>
      </c>
      <c r="M3645" t="s">
        <v>398</v>
      </c>
      <c r="N3645" t="s">
        <v>3283</v>
      </c>
      <c r="O3645">
        <v>2</v>
      </c>
      <c r="P3645" t="s">
        <v>306</v>
      </c>
      <c r="Q3645" s="164">
        <v>34343</v>
      </c>
      <c r="R3645" s="164">
        <v>34578</v>
      </c>
      <c r="S3645" s="164">
        <v>34578</v>
      </c>
      <c r="T3645" t="s">
        <v>3284</v>
      </c>
      <c r="V3645" t="s">
        <v>8170</v>
      </c>
      <c r="W3645" t="s">
        <v>8171</v>
      </c>
      <c r="X3645" t="s">
        <v>8169</v>
      </c>
      <c r="Y3645" t="s">
        <v>8170</v>
      </c>
      <c r="Z3645" t="s">
        <v>8237</v>
      </c>
      <c r="AC3645" t="s">
        <v>341</v>
      </c>
      <c r="AD3645" s="176">
        <v>1.4</v>
      </c>
    </row>
    <row r="3646" spans="1:30" x14ac:dyDescent="0.35">
      <c r="A3646" t="s">
        <v>432</v>
      </c>
      <c r="B3646">
        <v>1044</v>
      </c>
      <c r="C3646" t="s">
        <v>4345</v>
      </c>
      <c r="D3646">
        <v>55300</v>
      </c>
      <c r="E3646" t="s">
        <v>8169</v>
      </c>
      <c r="F3646" t="s">
        <v>3812</v>
      </c>
      <c r="H3646">
        <v>2.8</v>
      </c>
      <c r="I3646">
        <v>2.4</v>
      </c>
      <c r="K3646" t="s">
        <v>404</v>
      </c>
      <c r="L3646" t="s">
        <v>753</v>
      </c>
      <c r="M3646" t="s">
        <v>398</v>
      </c>
      <c r="N3646" t="s">
        <v>3283</v>
      </c>
      <c r="O3646">
        <v>2</v>
      </c>
      <c r="P3646" t="s">
        <v>306</v>
      </c>
      <c r="Q3646" s="164">
        <v>40881</v>
      </c>
      <c r="R3646" s="164">
        <v>40645</v>
      </c>
      <c r="S3646" s="164">
        <v>40787</v>
      </c>
      <c r="T3646" t="s">
        <v>3284</v>
      </c>
      <c r="V3646" t="s">
        <v>8170</v>
      </c>
      <c r="W3646" t="s">
        <v>8171</v>
      </c>
      <c r="X3646" t="s">
        <v>8169</v>
      </c>
      <c r="Y3646" t="s">
        <v>8170</v>
      </c>
      <c r="Z3646" t="s">
        <v>8238</v>
      </c>
      <c r="AC3646" t="s">
        <v>341</v>
      </c>
      <c r="AD3646" s="176">
        <v>1.4</v>
      </c>
    </row>
    <row r="3647" spans="1:30" x14ac:dyDescent="0.35">
      <c r="A3647" t="s">
        <v>432</v>
      </c>
      <c r="B3647">
        <v>1045</v>
      </c>
      <c r="C3647" t="s">
        <v>8223</v>
      </c>
      <c r="D3647">
        <v>55300</v>
      </c>
      <c r="E3647" t="s">
        <v>8169</v>
      </c>
      <c r="F3647" t="s">
        <v>3812</v>
      </c>
      <c r="H3647">
        <v>2.8</v>
      </c>
      <c r="I3647">
        <v>2.4</v>
      </c>
      <c r="K3647" t="s">
        <v>296</v>
      </c>
      <c r="L3647" t="s">
        <v>753</v>
      </c>
      <c r="M3647" t="s">
        <v>398</v>
      </c>
      <c r="N3647" t="s">
        <v>3283</v>
      </c>
      <c r="O3647">
        <v>2</v>
      </c>
      <c r="P3647" t="s">
        <v>306</v>
      </c>
      <c r="Q3647" s="164">
        <v>36986</v>
      </c>
      <c r="R3647" s="164">
        <v>37015</v>
      </c>
      <c r="T3647" t="s">
        <v>3284</v>
      </c>
      <c r="V3647" t="s">
        <v>8170</v>
      </c>
      <c r="W3647" t="s">
        <v>8171</v>
      </c>
      <c r="X3647" t="s">
        <v>8169</v>
      </c>
      <c r="Y3647" t="s">
        <v>8170</v>
      </c>
      <c r="Z3647" t="s">
        <v>8239</v>
      </c>
      <c r="AC3647" t="s">
        <v>341</v>
      </c>
      <c r="AD3647" s="176">
        <v>1.4</v>
      </c>
    </row>
    <row r="3648" spans="1:30" x14ac:dyDescent="0.35">
      <c r="A3648" t="s">
        <v>432</v>
      </c>
      <c r="B3648">
        <v>1128</v>
      </c>
      <c r="C3648" t="s">
        <v>8240</v>
      </c>
      <c r="D3648">
        <v>55300</v>
      </c>
      <c r="E3648" t="s">
        <v>8169</v>
      </c>
      <c r="F3648" t="s">
        <v>3812</v>
      </c>
      <c r="H3648">
        <v>2.8</v>
      </c>
      <c r="I3648">
        <v>2.4</v>
      </c>
      <c r="K3648" t="s">
        <v>404</v>
      </c>
      <c r="L3648" t="s">
        <v>753</v>
      </c>
      <c r="M3648" t="s">
        <v>398</v>
      </c>
      <c r="N3648" t="s">
        <v>3283</v>
      </c>
      <c r="O3648">
        <v>2</v>
      </c>
      <c r="P3648" t="s">
        <v>306</v>
      </c>
      <c r="Q3648" s="164">
        <v>31421</v>
      </c>
      <c r="R3648" s="164">
        <v>31656</v>
      </c>
      <c r="S3648" s="164">
        <v>36039</v>
      </c>
      <c r="T3648" t="s">
        <v>3284</v>
      </c>
      <c r="V3648" t="s">
        <v>8170</v>
      </c>
      <c r="W3648" t="s">
        <v>8171</v>
      </c>
      <c r="X3648" t="s">
        <v>8169</v>
      </c>
      <c r="Y3648" t="s">
        <v>8170</v>
      </c>
      <c r="Z3648" t="s">
        <v>8241</v>
      </c>
      <c r="AC3648" t="s">
        <v>341</v>
      </c>
      <c r="AD3648" s="176">
        <v>1.4</v>
      </c>
    </row>
    <row r="3649" spans="1:30" x14ac:dyDescent="0.35">
      <c r="A3649" t="s">
        <v>584</v>
      </c>
      <c r="B3649">
        <v>1064</v>
      </c>
      <c r="C3649" t="s">
        <v>8242</v>
      </c>
      <c r="D3649">
        <v>55300</v>
      </c>
      <c r="E3649" t="s">
        <v>8169</v>
      </c>
      <c r="F3649" t="s">
        <v>3812</v>
      </c>
      <c r="H3649">
        <v>2.8</v>
      </c>
      <c r="I3649">
        <v>2.4</v>
      </c>
      <c r="K3649" t="s">
        <v>404</v>
      </c>
      <c r="L3649" t="s">
        <v>753</v>
      </c>
      <c r="M3649" t="s">
        <v>398</v>
      </c>
      <c r="N3649" t="s">
        <v>3283</v>
      </c>
      <c r="O3649">
        <v>2</v>
      </c>
      <c r="P3649" t="s">
        <v>306</v>
      </c>
      <c r="Q3649" t="s">
        <v>3913</v>
      </c>
      <c r="R3649" s="164">
        <v>42247</v>
      </c>
      <c r="S3649" s="164">
        <v>45536</v>
      </c>
      <c r="T3649" t="s">
        <v>3284</v>
      </c>
      <c r="V3649" t="s">
        <v>8170</v>
      </c>
      <c r="W3649" t="s">
        <v>8171</v>
      </c>
      <c r="X3649" t="s">
        <v>8169</v>
      </c>
      <c r="Y3649" t="s">
        <v>8170</v>
      </c>
      <c r="Z3649" t="s">
        <v>8243</v>
      </c>
      <c r="AC3649" t="s">
        <v>341</v>
      </c>
      <c r="AD3649" s="176">
        <v>1.4</v>
      </c>
    </row>
    <row r="3650" spans="1:30" x14ac:dyDescent="0.35">
      <c r="A3650" t="s">
        <v>584</v>
      </c>
      <c r="B3650">
        <v>1065</v>
      </c>
      <c r="C3650" t="s">
        <v>8223</v>
      </c>
      <c r="D3650">
        <v>55300</v>
      </c>
      <c r="E3650" t="s">
        <v>8169</v>
      </c>
      <c r="F3650" t="s">
        <v>3812</v>
      </c>
      <c r="H3650">
        <v>2.8</v>
      </c>
      <c r="I3650">
        <v>2.4</v>
      </c>
      <c r="K3650" t="s">
        <v>404</v>
      </c>
      <c r="L3650" t="s">
        <v>753</v>
      </c>
      <c r="M3650" t="s">
        <v>398</v>
      </c>
      <c r="N3650" t="s">
        <v>3283</v>
      </c>
      <c r="O3650">
        <v>2</v>
      </c>
      <c r="P3650" t="s">
        <v>306</v>
      </c>
      <c r="Q3650" t="s">
        <v>2594</v>
      </c>
      <c r="R3650" s="164">
        <v>41407</v>
      </c>
      <c r="S3650" s="164">
        <v>41518</v>
      </c>
      <c r="T3650" t="s">
        <v>3284</v>
      </c>
      <c r="V3650" t="s">
        <v>8170</v>
      </c>
      <c r="W3650" t="s">
        <v>8171</v>
      </c>
      <c r="X3650" t="s">
        <v>8169</v>
      </c>
      <c r="Y3650" t="s">
        <v>8170</v>
      </c>
      <c r="Z3650" t="s">
        <v>8244</v>
      </c>
      <c r="AC3650" t="s">
        <v>341</v>
      </c>
      <c r="AD3650" s="176">
        <v>1.4</v>
      </c>
    </row>
    <row r="3651" spans="1:30" x14ac:dyDescent="0.35">
      <c r="A3651" t="s">
        <v>375</v>
      </c>
      <c r="B3651">
        <v>1055</v>
      </c>
      <c r="C3651" t="s">
        <v>8245</v>
      </c>
      <c r="D3651">
        <v>55300</v>
      </c>
      <c r="E3651" t="s">
        <v>8169</v>
      </c>
      <c r="F3651" t="s">
        <v>3812</v>
      </c>
      <c r="H3651">
        <v>2.8</v>
      </c>
      <c r="I3651">
        <v>2.4</v>
      </c>
      <c r="K3651" t="s">
        <v>404</v>
      </c>
      <c r="L3651" t="s">
        <v>753</v>
      </c>
      <c r="M3651" t="s">
        <v>398</v>
      </c>
      <c r="N3651" t="s">
        <v>3283</v>
      </c>
      <c r="O3651">
        <v>2</v>
      </c>
      <c r="P3651" t="s">
        <v>1</v>
      </c>
      <c r="Q3651" s="164">
        <v>32882</v>
      </c>
      <c r="R3651" s="164">
        <v>33117</v>
      </c>
      <c r="S3651" s="164">
        <v>44774</v>
      </c>
      <c r="T3651" t="s">
        <v>3284</v>
      </c>
      <c r="V3651" t="s">
        <v>8170</v>
      </c>
      <c r="W3651" t="s">
        <v>8171</v>
      </c>
      <c r="X3651" t="s">
        <v>8169</v>
      </c>
      <c r="Y3651" t="s">
        <v>8170</v>
      </c>
      <c r="Z3651" t="s">
        <v>8246</v>
      </c>
      <c r="AC3651" t="s">
        <v>338</v>
      </c>
      <c r="AD3651" s="176">
        <v>1.4</v>
      </c>
    </row>
    <row r="3652" spans="1:30" x14ac:dyDescent="0.35">
      <c r="A3652" t="s">
        <v>434</v>
      </c>
      <c r="B3652">
        <v>1083</v>
      </c>
      <c r="C3652" t="s">
        <v>8186</v>
      </c>
      <c r="D3652">
        <v>55300</v>
      </c>
      <c r="E3652" t="s">
        <v>8169</v>
      </c>
      <c r="F3652" t="s">
        <v>3812</v>
      </c>
      <c r="H3652">
        <v>2.8</v>
      </c>
      <c r="I3652">
        <v>2.4</v>
      </c>
      <c r="K3652" t="s">
        <v>296</v>
      </c>
      <c r="L3652" t="s">
        <v>753</v>
      </c>
      <c r="M3652" t="s">
        <v>398</v>
      </c>
      <c r="N3652" t="s">
        <v>3283</v>
      </c>
      <c r="O3652">
        <v>2</v>
      </c>
      <c r="P3652" t="s">
        <v>306</v>
      </c>
      <c r="Q3652" s="164">
        <v>36658</v>
      </c>
      <c r="R3652" s="164">
        <v>37135</v>
      </c>
      <c r="T3652" t="s">
        <v>3284</v>
      </c>
      <c r="V3652" t="s">
        <v>8170</v>
      </c>
      <c r="W3652" t="s">
        <v>8171</v>
      </c>
      <c r="X3652" t="s">
        <v>8169</v>
      </c>
      <c r="Y3652" t="s">
        <v>8170</v>
      </c>
      <c r="Z3652" t="s">
        <v>8247</v>
      </c>
      <c r="AC3652" t="s">
        <v>341</v>
      </c>
      <c r="AD3652" s="176">
        <v>1.4</v>
      </c>
    </row>
    <row r="3653" spans="1:30" x14ac:dyDescent="0.35">
      <c r="A3653" t="s">
        <v>403</v>
      </c>
      <c r="B3653">
        <v>1030</v>
      </c>
      <c r="C3653" t="s">
        <v>8248</v>
      </c>
      <c r="D3653">
        <v>55300</v>
      </c>
      <c r="E3653" t="s">
        <v>8169</v>
      </c>
      <c r="F3653" t="s">
        <v>3812</v>
      </c>
      <c r="H3653">
        <v>2.8</v>
      </c>
      <c r="I3653">
        <v>2.4</v>
      </c>
      <c r="K3653" t="s">
        <v>404</v>
      </c>
      <c r="L3653" t="s">
        <v>410</v>
      </c>
      <c r="M3653" t="s">
        <v>398</v>
      </c>
      <c r="N3653" t="s">
        <v>3283</v>
      </c>
      <c r="O3653">
        <v>2</v>
      </c>
      <c r="P3653" t="s">
        <v>306</v>
      </c>
      <c r="Q3653" s="164">
        <v>31415</v>
      </c>
      <c r="R3653" s="164">
        <v>31472</v>
      </c>
      <c r="S3653" s="164">
        <v>31472</v>
      </c>
      <c r="T3653" t="s">
        <v>3284</v>
      </c>
      <c r="V3653" t="s">
        <v>8170</v>
      </c>
      <c r="W3653" t="s">
        <v>8171</v>
      </c>
      <c r="X3653" t="s">
        <v>8169</v>
      </c>
      <c r="Y3653" t="s">
        <v>8170</v>
      </c>
      <c r="Z3653" t="s">
        <v>8249</v>
      </c>
      <c r="AC3653" t="s">
        <v>341</v>
      </c>
      <c r="AD3653" s="176">
        <v>1.4</v>
      </c>
    </row>
    <row r="3654" spans="1:30" x14ac:dyDescent="0.35">
      <c r="A3654" t="s">
        <v>447</v>
      </c>
      <c r="B3654">
        <v>1148</v>
      </c>
      <c r="C3654" t="s">
        <v>8223</v>
      </c>
      <c r="D3654">
        <v>55300</v>
      </c>
      <c r="E3654" t="s">
        <v>8169</v>
      </c>
      <c r="F3654" t="s">
        <v>3812</v>
      </c>
      <c r="H3654">
        <v>2.8</v>
      </c>
      <c r="I3654">
        <v>2.4</v>
      </c>
      <c r="K3654" t="s">
        <v>404</v>
      </c>
      <c r="L3654" t="s">
        <v>753</v>
      </c>
      <c r="M3654" t="s">
        <v>398</v>
      </c>
      <c r="N3654" t="s">
        <v>3283</v>
      </c>
      <c r="O3654">
        <v>2</v>
      </c>
      <c r="P3654" t="s">
        <v>306</v>
      </c>
      <c r="Q3654" s="164">
        <v>35804</v>
      </c>
      <c r="R3654" s="164">
        <v>36039</v>
      </c>
      <c r="S3654" s="164">
        <v>42248</v>
      </c>
      <c r="T3654" t="s">
        <v>3284</v>
      </c>
      <c r="V3654" t="s">
        <v>8170</v>
      </c>
      <c r="W3654" t="s">
        <v>8171</v>
      </c>
      <c r="X3654" t="s">
        <v>8169</v>
      </c>
      <c r="Y3654" t="s">
        <v>8170</v>
      </c>
      <c r="Z3654" t="s">
        <v>8250</v>
      </c>
      <c r="AC3654" t="s">
        <v>341</v>
      </c>
      <c r="AD3654" s="176">
        <v>1.4</v>
      </c>
    </row>
    <row r="3655" spans="1:30" x14ac:dyDescent="0.35">
      <c r="A3655" t="s">
        <v>447</v>
      </c>
      <c r="B3655">
        <v>1149</v>
      </c>
      <c r="C3655" t="s">
        <v>8199</v>
      </c>
      <c r="D3655">
        <v>55300</v>
      </c>
      <c r="E3655" t="s">
        <v>8169</v>
      </c>
      <c r="F3655" t="s">
        <v>3812</v>
      </c>
      <c r="H3655">
        <v>2.8</v>
      </c>
      <c r="I3655">
        <v>2.4</v>
      </c>
      <c r="K3655" t="s">
        <v>404</v>
      </c>
      <c r="L3655" t="s">
        <v>753</v>
      </c>
      <c r="M3655" t="s">
        <v>398</v>
      </c>
      <c r="N3655" t="s">
        <v>3283</v>
      </c>
      <c r="O3655">
        <v>2</v>
      </c>
      <c r="P3655" t="s">
        <v>306</v>
      </c>
      <c r="Q3655" s="164">
        <v>35804</v>
      </c>
      <c r="R3655" s="164">
        <v>36039</v>
      </c>
      <c r="S3655" s="164">
        <v>42248</v>
      </c>
      <c r="T3655" t="s">
        <v>3284</v>
      </c>
      <c r="V3655" t="s">
        <v>8170</v>
      </c>
      <c r="W3655" t="s">
        <v>8171</v>
      </c>
      <c r="X3655" t="s">
        <v>8169</v>
      </c>
      <c r="Y3655" t="s">
        <v>8170</v>
      </c>
      <c r="Z3655" t="s">
        <v>8251</v>
      </c>
      <c r="AC3655" t="s">
        <v>341</v>
      </c>
      <c r="AD3655" s="176">
        <v>1.4</v>
      </c>
    </row>
    <row r="3656" spans="1:30" x14ac:dyDescent="0.35">
      <c r="A3656" t="s">
        <v>447</v>
      </c>
      <c r="B3656">
        <v>1303</v>
      </c>
      <c r="C3656" t="s">
        <v>8252</v>
      </c>
      <c r="D3656">
        <v>55300</v>
      </c>
      <c r="E3656" t="s">
        <v>8169</v>
      </c>
      <c r="F3656" t="s">
        <v>3812</v>
      </c>
      <c r="G3656" s="163">
        <v>5313.65</v>
      </c>
      <c r="H3656">
        <v>2.8</v>
      </c>
      <c r="I3656">
        <v>2.4</v>
      </c>
      <c r="J3656" t="s">
        <v>295</v>
      </c>
      <c r="K3656" t="s">
        <v>296</v>
      </c>
      <c r="L3656" t="s">
        <v>753</v>
      </c>
      <c r="M3656" t="s">
        <v>398</v>
      </c>
      <c r="N3656" t="s">
        <v>3283</v>
      </c>
      <c r="O3656">
        <v>2</v>
      </c>
      <c r="P3656" t="s">
        <v>306</v>
      </c>
      <c r="Q3656" t="s">
        <v>8253</v>
      </c>
      <c r="R3656" s="164">
        <v>44075</v>
      </c>
      <c r="T3656" t="s">
        <v>3284</v>
      </c>
      <c r="V3656" t="s">
        <v>8170</v>
      </c>
      <c r="W3656" t="s">
        <v>8171</v>
      </c>
      <c r="X3656" t="s">
        <v>8169</v>
      </c>
      <c r="Y3656" t="s">
        <v>8170</v>
      </c>
      <c r="Z3656" t="s">
        <v>8254</v>
      </c>
      <c r="AA3656" t="s">
        <v>295</v>
      </c>
      <c r="AB3656" s="164">
        <v>43798</v>
      </c>
      <c r="AC3656" t="s">
        <v>341</v>
      </c>
      <c r="AD3656" s="176">
        <v>1.4</v>
      </c>
    </row>
    <row r="3657" spans="1:30" x14ac:dyDescent="0.35">
      <c r="A3657" t="s">
        <v>414</v>
      </c>
      <c r="B3657">
        <v>1228</v>
      </c>
      <c r="C3657" t="s">
        <v>8255</v>
      </c>
      <c r="D3657">
        <v>55300</v>
      </c>
      <c r="E3657" t="s">
        <v>8169</v>
      </c>
      <c r="F3657" t="s">
        <v>3812</v>
      </c>
      <c r="H3657">
        <v>2.8</v>
      </c>
      <c r="I3657">
        <v>2.4</v>
      </c>
      <c r="K3657" t="s">
        <v>296</v>
      </c>
      <c r="L3657" t="s">
        <v>753</v>
      </c>
      <c r="M3657" t="s">
        <v>398</v>
      </c>
      <c r="N3657" t="s">
        <v>3283</v>
      </c>
      <c r="O3657">
        <v>2</v>
      </c>
      <c r="P3657" t="s">
        <v>306</v>
      </c>
      <c r="Q3657" t="s">
        <v>8256</v>
      </c>
      <c r="R3657" s="164">
        <v>40422</v>
      </c>
      <c r="T3657" t="s">
        <v>3284</v>
      </c>
      <c r="V3657" t="s">
        <v>8170</v>
      </c>
      <c r="W3657" t="s">
        <v>8171</v>
      </c>
      <c r="X3657" t="s">
        <v>8169</v>
      </c>
      <c r="Y3657" t="s">
        <v>8170</v>
      </c>
      <c r="Z3657" t="s">
        <v>8257</v>
      </c>
      <c r="AC3657" t="s">
        <v>341</v>
      </c>
      <c r="AD3657" s="176">
        <v>1.4</v>
      </c>
    </row>
    <row r="3658" spans="1:30" x14ac:dyDescent="0.35">
      <c r="A3658" t="s">
        <v>414</v>
      </c>
      <c r="B3658">
        <v>1232</v>
      </c>
      <c r="C3658" t="s">
        <v>8258</v>
      </c>
      <c r="D3658">
        <v>55300</v>
      </c>
      <c r="E3658" t="s">
        <v>8169</v>
      </c>
      <c r="F3658" t="s">
        <v>3812</v>
      </c>
      <c r="H3658">
        <v>2.8</v>
      </c>
      <c r="I3658">
        <v>2.4</v>
      </c>
      <c r="K3658" t="s">
        <v>296</v>
      </c>
      <c r="L3658" t="s">
        <v>640</v>
      </c>
      <c r="M3658" t="s">
        <v>398</v>
      </c>
      <c r="N3658" t="s">
        <v>3283</v>
      </c>
      <c r="O3658">
        <v>2</v>
      </c>
      <c r="P3658" t="s">
        <v>306</v>
      </c>
      <c r="Q3658" t="s">
        <v>6435</v>
      </c>
      <c r="R3658" s="164">
        <v>41518</v>
      </c>
      <c r="T3658" t="s">
        <v>3284</v>
      </c>
      <c r="V3658" t="s">
        <v>8170</v>
      </c>
      <c r="W3658" t="s">
        <v>8171</v>
      </c>
      <c r="X3658" t="s">
        <v>8169</v>
      </c>
      <c r="Y3658" t="s">
        <v>8170</v>
      </c>
      <c r="Z3658" t="s">
        <v>8259</v>
      </c>
      <c r="AC3658" t="s">
        <v>341</v>
      </c>
      <c r="AD3658" s="176">
        <v>1.4</v>
      </c>
    </row>
    <row r="3659" spans="1:30" x14ac:dyDescent="0.35">
      <c r="A3659" t="s">
        <v>419</v>
      </c>
      <c r="B3659">
        <v>1043</v>
      </c>
      <c r="C3659" t="s">
        <v>8260</v>
      </c>
      <c r="D3659">
        <v>55300</v>
      </c>
      <c r="E3659" t="s">
        <v>8169</v>
      </c>
      <c r="F3659" t="s">
        <v>3812</v>
      </c>
      <c r="H3659">
        <v>2.8</v>
      </c>
      <c r="I3659">
        <v>2.4</v>
      </c>
      <c r="K3659" t="s">
        <v>404</v>
      </c>
      <c r="L3659" t="s">
        <v>753</v>
      </c>
      <c r="M3659" t="s">
        <v>398</v>
      </c>
      <c r="N3659" t="s">
        <v>3283</v>
      </c>
      <c r="O3659">
        <v>2</v>
      </c>
      <c r="P3659" t="s">
        <v>306</v>
      </c>
      <c r="Q3659" s="164">
        <v>29140</v>
      </c>
      <c r="R3659" s="164">
        <v>29199</v>
      </c>
      <c r="S3659" s="164">
        <v>31472</v>
      </c>
      <c r="T3659" t="s">
        <v>3284</v>
      </c>
      <c r="V3659" t="s">
        <v>8170</v>
      </c>
      <c r="W3659" t="s">
        <v>8171</v>
      </c>
      <c r="X3659" t="s">
        <v>8169</v>
      </c>
      <c r="Y3659" t="s">
        <v>8170</v>
      </c>
      <c r="Z3659" t="s">
        <v>8261</v>
      </c>
      <c r="AC3659" t="s">
        <v>341</v>
      </c>
      <c r="AD3659" s="176">
        <v>1.4</v>
      </c>
    </row>
    <row r="3660" spans="1:30" x14ac:dyDescent="0.35">
      <c r="A3660" t="s">
        <v>419</v>
      </c>
      <c r="B3660">
        <v>1074</v>
      </c>
      <c r="C3660" t="s">
        <v>8262</v>
      </c>
      <c r="D3660">
        <v>55300</v>
      </c>
      <c r="E3660" t="s">
        <v>8169</v>
      </c>
      <c r="F3660" t="s">
        <v>3812</v>
      </c>
      <c r="H3660">
        <v>2.8</v>
      </c>
      <c r="I3660">
        <v>2.4</v>
      </c>
      <c r="K3660" t="s">
        <v>404</v>
      </c>
      <c r="L3660" t="s">
        <v>753</v>
      </c>
      <c r="M3660" t="s">
        <v>398</v>
      </c>
      <c r="N3660" t="s">
        <v>3283</v>
      </c>
      <c r="O3660">
        <v>2</v>
      </c>
      <c r="P3660" t="s">
        <v>306</v>
      </c>
      <c r="Q3660" s="164">
        <v>31421</v>
      </c>
      <c r="R3660" s="164">
        <v>31656</v>
      </c>
      <c r="S3660" s="164">
        <v>40148</v>
      </c>
      <c r="T3660" t="s">
        <v>3284</v>
      </c>
      <c r="V3660" t="s">
        <v>8170</v>
      </c>
      <c r="W3660" t="s">
        <v>8171</v>
      </c>
      <c r="X3660" t="s">
        <v>8169</v>
      </c>
      <c r="Y3660" t="s">
        <v>8170</v>
      </c>
      <c r="Z3660" t="s">
        <v>8263</v>
      </c>
      <c r="AC3660" t="s">
        <v>341</v>
      </c>
      <c r="AD3660" s="176">
        <v>1.4</v>
      </c>
    </row>
    <row r="3661" spans="1:30" x14ac:dyDescent="0.35">
      <c r="A3661" t="s">
        <v>314</v>
      </c>
      <c r="B3661">
        <v>1131</v>
      </c>
      <c r="C3661" t="s">
        <v>8264</v>
      </c>
      <c r="D3661">
        <v>55300</v>
      </c>
      <c r="E3661" t="s">
        <v>8169</v>
      </c>
      <c r="F3661" t="s">
        <v>3812</v>
      </c>
      <c r="H3661">
        <v>2.8</v>
      </c>
      <c r="I3661">
        <v>2.4</v>
      </c>
      <c r="K3661" t="s">
        <v>404</v>
      </c>
      <c r="L3661" t="s">
        <v>753</v>
      </c>
      <c r="M3661" t="s">
        <v>398</v>
      </c>
      <c r="N3661" t="s">
        <v>3283</v>
      </c>
      <c r="O3661">
        <v>2</v>
      </c>
      <c r="P3661" t="s">
        <v>306</v>
      </c>
      <c r="Q3661" s="164">
        <v>30690</v>
      </c>
      <c r="R3661" s="164">
        <v>30926</v>
      </c>
      <c r="S3661" s="164">
        <v>36647</v>
      </c>
      <c r="T3661" t="s">
        <v>3284</v>
      </c>
      <c r="V3661" t="s">
        <v>8170</v>
      </c>
      <c r="W3661" t="s">
        <v>8171</v>
      </c>
      <c r="X3661" t="s">
        <v>8169</v>
      </c>
      <c r="Y3661" t="s">
        <v>8170</v>
      </c>
      <c r="Z3661" t="s">
        <v>8265</v>
      </c>
      <c r="AC3661" t="s">
        <v>341</v>
      </c>
      <c r="AD3661" s="176">
        <v>1.4</v>
      </c>
    </row>
    <row r="3662" spans="1:30" x14ac:dyDescent="0.35">
      <c r="A3662" t="s">
        <v>314</v>
      </c>
      <c r="B3662">
        <v>1324</v>
      </c>
      <c r="C3662" t="s">
        <v>8266</v>
      </c>
      <c r="D3662">
        <v>55300</v>
      </c>
      <c r="E3662" t="s">
        <v>8169</v>
      </c>
      <c r="F3662" t="s">
        <v>3812</v>
      </c>
      <c r="G3662" s="163">
        <v>3021</v>
      </c>
      <c r="H3662">
        <v>2.8</v>
      </c>
      <c r="I3662">
        <v>2.4</v>
      </c>
      <c r="J3662" t="s">
        <v>1</v>
      </c>
      <c r="K3662" t="s">
        <v>296</v>
      </c>
      <c r="L3662" t="s">
        <v>753</v>
      </c>
      <c r="M3662" t="s">
        <v>398</v>
      </c>
      <c r="N3662" t="s">
        <v>3283</v>
      </c>
      <c r="O3662">
        <v>2</v>
      </c>
      <c r="P3662" t="s">
        <v>306</v>
      </c>
      <c r="Q3662" t="s">
        <v>8267</v>
      </c>
      <c r="R3662" s="164">
        <v>43344</v>
      </c>
      <c r="T3662" t="s">
        <v>3284</v>
      </c>
      <c r="V3662" t="s">
        <v>8170</v>
      </c>
      <c r="W3662" t="s">
        <v>8171</v>
      </c>
      <c r="X3662" t="s">
        <v>8169</v>
      </c>
      <c r="Y3662" t="s">
        <v>8170</v>
      </c>
      <c r="Z3662" t="s">
        <v>8268</v>
      </c>
      <c r="AA3662" t="s">
        <v>295</v>
      </c>
      <c r="AB3662" s="164">
        <v>43049</v>
      </c>
      <c r="AC3662" t="s">
        <v>341</v>
      </c>
      <c r="AD3662" s="176">
        <v>1.4</v>
      </c>
    </row>
    <row r="3663" spans="1:30" x14ac:dyDescent="0.35">
      <c r="A3663" t="s">
        <v>711</v>
      </c>
      <c r="B3663">
        <v>1241</v>
      </c>
      <c r="C3663" t="s">
        <v>8269</v>
      </c>
      <c r="D3663">
        <v>55300</v>
      </c>
      <c r="E3663" t="s">
        <v>8169</v>
      </c>
      <c r="F3663" t="s">
        <v>3812</v>
      </c>
      <c r="H3663">
        <v>2.8</v>
      </c>
      <c r="I3663">
        <v>2.4</v>
      </c>
      <c r="K3663" t="s">
        <v>296</v>
      </c>
      <c r="L3663" t="s">
        <v>311</v>
      </c>
      <c r="M3663" t="s">
        <v>398</v>
      </c>
      <c r="N3663" t="s">
        <v>3283</v>
      </c>
      <c r="O3663">
        <v>2</v>
      </c>
      <c r="P3663" t="s">
        <v>306</v>
      </c>
      <c r="Q3663" t="s">
        <v>1649</v>
      </c>
      <c r="R3663" s="164">
        <v>40787</v>
      </c>
      <c r="T3663" t="s">
        <v>3284</v>
      </c>
      <c r="V3663" t="s">
        <v>8170</v>
      </c>
      <c r="W3663" t="s">
        <v>8171</v>
      </c>
      <c r="X3663" t="s">
        <v>8169</v>
      </c>
      <c r="Y3663" t="s">
        <v>8170</v>
      </c>
      <c r="Z3663" t="s">
        <v>8270</v>
      </c>
      <c r="AA3663" t="s">
        <v>1</v>
      </c>
      <c r="AC3663" t="s">
        <v>341</v>
      </c>
      <c r="AD3663" s="176">
        <v>1.4</v>
      </c>
    </row>
    <row r="3664" spans="1:30" x14ac:dyDescent="0.35">
      <c r="A3664" t="s">
        <v>711</v>
      </c>
      <c r="B3664">
        <v>1266</v>
      </c>
      <c r="C3664" t="s">
        <v>8271</v>
      </c>
      <c r="D3664">
        <v>55300</v>
      </c>
      <c r="E3664" t="s">
        <v>8169</v>
      </c>
      <c r="F3664" t="s">
        <v>3812</v>
      </c>
      <c r="G3664" s="163">
        <v>5100</v>
      </c>
      <c r="H3664">
        <v>2.8</v>
      </c>
      <c r="I3664">
        <v>2.4</v>
      </c>
      <c r="J3664" t="s">
        <v>295</v>
      </c>
      <c r="K3664" t="s">
        <v>296</v>
      </c>
      <c r="L3664" t="s">
        <v>753</v>
      </c>
      <c r="M3664" t="s">
        <v>398</v>
      </c>
      <c r="N3664" t="s">
        <v>3283</v>
      </c>
      <c r="O3664">
        <v>2</v>
      </c>
      <c r="P3664" t="s">
        <v>306</v>
      </c>
      <c r="Q3664" s="164">
        <v>45994</v>
      </c>
      <c r="R3664" s="164">
        <v>45901</v>
      </c>
      <c r="T3664" t="s">
        <v>3284</v>
      </c>
      <c r="V3664" t="s">
        <v>8170</v>
      </c>
      <c r="W3664" t="s">
        <v>8171</v>
      </c>
      <c r="X3664" t="s">
        <v>8169</v>
      </c>
      <c r="Y3664" t="s">
        <v>8170</v>
      </c>
      <c r="Z3664" t="s">
        <v>8272</v>
      </c>
      <c r="AA3664" t="s">
        <v>295</v>
      </c>
      <c r="AB3664" s="164">
        <v>45855</v>
      </c>
      <c r="AC3664" t="s">
        <v>341</v>
      </c>
      <c r="AD3664" s="176">
        <v>1.4</v>
      </c>
    </row>
    <row r="3665" spans="1:30" x14ac:dyDescent="0.35">
      <c r="A3665" t="s">
        <v>499</v>
      </c>
      <c r="B3665">
        <v>1066</v>
      </c>
      <c r="C3665" t="s">
        <v>8273</v>
      </c>
      <c r="D3665">
        <v>55300</v>
      </c>
      <c r="E3665" t="s">
        <v>8169</v>
      </c>
      <c r="F3665" t="s">
        <v>3812</v>
      </c>
      <c r="H3665">
        <v>2.8</v>
      </c>
      <c r="I3665">
        <v>2.4</v>
      </c>
      <c r="K3665" t="s">
        <v>296</v>
      </c>
      <c r="L3665" t="s">
        <v>753</v>
      </c>
      <c r="M3665" t="s">
        <v>398</v>
      </c>
      <c r="N3665" t="s">
        <v>3283</v>
      </c>
      <c r="O3665">
        <v>2</v>
      </c>
      <c r="P3665" t="s">
        <v>306</v>
      </c>
      <c r="Q3665" s="164">
        <v>29290</v>
      </c>
      <c r="R3665" s="164">
        <v>29497</v>
      </c>
      <c r="T3665" t="s">
        <v>3284</v>
      </c>
      <c r="V3665" t="s">
        <v>8170</v>
      </c>
      <c r="W3665" t="s">
        <v>8171</v>
      </c>
      <c r="X3665" t="s">
        <v>8169</v>
      </c>
      <c r="Y3665" t="s">
        <v>8170</v>
      </c>
      <c r="Z3665" t="s">
        <v>8274</v>
      </c>
      <c r="AC3665" t="s">
        <v>341</v>
      </c>
      <c r="AD3665" s="176">
        <v>1.4</v>
      </c>
    </row>
    <row r="3666" spans="1:30" x14ac:dyDescent="0.35">
      <c r="A3666" t="s">
        <v>566</v>
      </c>
      <c r="B3666">
        <v>1045</v>
      </c>
      <c r="C3666" t="s">
        <v>8248</v>
      </c>
      <c r="D3666">
        <v>55300</v>
      </c>
      <c r="E3666" t="s">
        <v>8169</v>
      </c>
      <c r="F3666" t="s">
        <v>3812</v>
      </c>
      <c r="H3666">
        <v>2.8</v>
      </c>
      <c r="I3666">
        <v>2.4</v>
      </c>
      <c r="K3666" t="s">
        <v>404</v>
      </c>
      <c r="L3666" t="s">
        <v>410</v>
      </c>
      <c r="M3666" t="s">
        <v>398</v>
      </c>
      <c r="N3666" t="s">
        <v>3283</v>
      </c>
      <c r="O3666">
        <v>2</v>
      </c>
      <c r="P3666" t="s">
        <v>306</v>
      </c>
      <c r="Q3666" s="164">
        <v>37995</v>
      </c>
      <c r="R3666" s="164">
        <v>38231</v>
      </c>
      <c r="S3666" s="164">
        <v>38231</v>
      </c>
      <c r="T3666" t="s">
        <v>3284</v>
      </c>
      <c r="V3666" t="s">
        <v>8170</v>
      </c>
      <c r="W3666" t="s">
        <v>8171</v>
      </c>
      <c r="X3666" t="s">
        <v>8169</v>
      </c>
      <c r="Y3666" t="s">
        <v>8170</v>
      </c>
      <c r="Z3666" t="s">
        <v>8275</v>
      </c>
      <c r="AC3666" t="s">
        <v>341</v>
      </c>
      <c r="AD3666" s="176">
        <v>1.4</v>
      </c>
    </row>
    <row r="3667" spans="1:30" x14ac:dyDescent="0.35">
      <c r="A3667" t="s">
        <v>566</v>
      </c>
      <c r="B3667">
        <v>1094</v>
      </c>
      <c r="C3667" t="s">
        <v>8184</v>
      </c>
      <c r="D3667">
        <v>55300</v>
      </c>
      <c r="E3667" t="s">
        <v>8169</v>
      </c>
      <c r="F3667" t="s">
        <v>3812</v>
      </c>
      <c r="H3667">
        <v>2.8</v>
      </c>
      <c r="I3667">
        <v>2.4</v>
      </c>
      <c r="K3667" t="s">
        <v>404</v>
      </c>
      <c r="L3667" t="s">
        <v>753</v>
      </c>
      <c r="M3667" t="s">
        <v>398</v>
      </c>
      <c r="N3667" t="s">
        <v>3283</v>
      </c>
      <c r="O3667">
        <v>2</v>
      </c>
      <c r="P3667" t="s">
        <v>306</v>
      </c>
      <c r="Q3667" s="164">
        <v>30690</v>
      </c>
      <c r="R3667" s="164">
        <v>30926</v>
      </c>
      <c r="S3667" s="164">
        <v>32629</v>
      </c>
      <c r="T3667" t="s">
        <v>3284</v>
      </c>
      <c r="V3667" t="s">
        <v>8170</v>
      </c>
      <c r="W3667" t="s">
        <v>8171</v>
      </c>
      <c r="X3667" t="s">
        <v>8169</v>
      </c>
      <c r="Y3667" t="s">
        <v>8170</v>
      </c>
      <c r="Z3667" t="s">
        <v>8276</v>
      </c>
      <c r="AC3667" t="s">
        <v>341</v>
      </c>
      <c r="AD3667" s="176">
        <v>1.4</v>
      </c>
    </row>
    <row r="3668" spans="1:30" x14ac:dyDescent="0.35">
      <c r="A3668" t="s">
        <v>438</v>
      </c>
      <c r="B3668">
        <v>1050</v>
      </c>
      <c r="C3668" t="s">
        <v>8277</v>
      </c>
      <c r="D3668">
        <v>55300</v>
      </c>
      <c r="E3668" t="s">
        <v>8169</v>
      </c>
      <c r="F3668" t="s">
        <v>3812</v>
      </c>
      <c r="H3668">
        <v>2.8</v>
      </c>
      <c r="I3668">
        <v>2.4</v>
      </c>
      <c r="K3668" t="s">
        <v>0</v>
      </c>
      <c r="L3668" t="s">
        <v>753</v>
      </c>
      <c r="M3668" t="s">
        <v>398</v>
      </c>
      <c r="N3668" t="s">
        <v>3283</v>
      </c>
      <c r="O3668">
        <v>2</v>
      </c>
      <c r="P3668" t="s">
        <v>306</v>
      </c>
      <c r="Q3668" s="164">
        <v>40917</v>
      </c>
      <c r="R3668" s="164">
        <v>41153</v>
      </c>
      <c r="T3668" t="s">
        <v>3284</v>
      </c>
      <c r="V3668" t="s">
        <v>8170</v>
      </c>
      <c r="W3668" t="s">
        <v>8171</v>
      </c>
      <c r="X3668" t="s">
        <v>8169</v>
      </c>
      <c r="Y3668" t="s">
        <v>8170</v>
      </c>
      <c r="Z3668" t="s">
        <v>8278</v>
      </c>
      <c r="AC3668" t="s">
        <v>341</v>
      </c>
      <c r="AD3668" s="176">
        <v>1.4</v>
      </c>
    </row>
    <row r="3669" spans="1:30" x14ac:dyDescent="0.35">
      <c r="A3669" t="s">
        <v>438</v>
      </c>
      <c r="B3669">
        <v>1051</v>
      </c>
      <c r="C3669" t="s">
        <v>8168</v>
      </c>
      <c r="D3669">
        <v>55300</v>
      </c>
      <c r="E3669" t="s">
        <v>8169</v>
      </c>
      <c r="F3669" t="s">
        <v>3812</v>
      </c>
      <c r="H3669">
        <v>2.8</v>
      </c>
      <c r="I3669">
        <v>2.4</v>
      </c>
      <c r="K3669" t="s">
        <v>404</v>
      </c>
      <c r="L3669" t="s">
        <v>753</v>
      </c>
      <c r="M3669" t="s">
        <v>398</v>
      </c>
      <c r="N3669" t="s">
        <v>3283</v>
      </c>
      <c r="O3669">
        <v>2</v>
      </c>
      <c r="P3669" t="s">
        <v>306</v>
      </c>
      <c r="Q3669" s="164">
        <v>41978</v>
      </c>
      <c r="R3669" s="164">
        <v>41771</v>
      </c>
      <c r="S3669" s="164">
        <v>41883</v>
      </c>
      <c r="T3669" t="s">
        <v>3284</v>
      </c>
      <c r="V3669" t="s">
        <v>8170</v>
      </c>
      <c r="W3669" t="s">
        <v>8171</v>
      </c>
      <c r="X3669" t="s">
        <v>8169</v>
      </c>
      <c r="Y3669" t="s">
        <v>8170</v>
      </c>
      <c r="Z3669" t="s">
        <v>8279</v>
      </c>
      <c r="AC3669" t="s">
        <v>341</v>
      </c>
      <c r="AD3669" s="176">
        <v>1.4</v>
      </c>
    </row>
    <row r="3670" spans="1:30" x14ac:dyDescent="0.35">
      <c r="A3670" t="s">
        <v>438</v>
      </c>
      <c r="B3670">
        <v>1100</v>
      </c>
      <c r="C3670" t="s">
        <v>8280</v>
      </c>
      <c r="D3670">
        <v>55300</v>
      </c>
      <c r="E3670" t="s">
        <v>8169</v>
      </c>
      <c r="F3670" t="s">
        <v>3812</v>
      </c>
      <c r="H3670">
        <v>2.8</v>
      </c>
      <c r="I3670">
        <v>2.4</v>
      </c>
      <c r="K3670" t="s">
        <v>404</v>
      </c>
      <c r="L3670" t="s">
        <v>753</v>
      </c>
      <c r="M3670" t="s">
        <v>398</v>
      </c>
      <c r="N3670" t="s">
        <v>3283</v>
      </c>
      <c r="O3670">
        <v>2</v>
      </c>
      <c r="P3670" t="s">
        <v>306</v>
      </c>
      <c r="Q3670" s="164">
        <v>31421</v>
      </c>
      <c r="R3670" s="164">
        <v>31656</v>
      </c>
      <c r="S3670" s="164">
        <v>36647</v>
      </c>
      <c r="T3670" t="s">
        <v>3284</v>
      </c>
      <c r="V3670" t="s">
        <v>8170</v>
      </c>
      <c r="W3670" t="s">
        <v>8171</v>
      </c>
      <c r="X3670" t="s">
        <v>8169</v>
      </c>
      <c r="Y3670" t="s">
        <v>8170</v>
      </c>
      <c r="Z3670" t="s">
        <v>8281</v>
      </c>
      <c r="AC3670" t="s">
        <v>341</v>
      </c>
      <c r="AD3670" s="176">
        <v>1.4</v>
      </c>
    </row>
    <row r="3671" spans="1:30" x14ac:dyDescent="0.35">
      <c r="A3671" t="s">
        <v>438</v>
      </c>
      <c r="B3671">
        <v>1117</v>
      </c>
      <c r="C3671" t="s">
        <v>8282</v>
      </c>
      <c r="D3671">
        <v>55300</v>
      </c>
      <c r="E3671" t="s">
        <v>8169</v>
      </c>
      <c r="F3671" t="s">
        <v>3812</v>
      </c>
      <c r="H3671">
        <v>2.8</v>
      </c>
      <c r="I3671">
        <v>2.4</v>
      </c>
      <c r="K3671" t="s">
        <v>404</v>
      </c>
      <c r="L3671" t="s">
        <v>753</v>
      </c>
      <c r="M3671" t="s">
        <v>398</v>
      </c>
      <c r="N3671" t="s">
        <v>3283</v>
      </c>
      <c r="O3671">
        <v>2</v>
      </c>
      <c r="P3671" t="s">
        <v>306</v>
      </c>
      <c r="Q3671" s="164">
        <v>33977</v>
      </c>
      <c r="R3671" s="164">
        <v>34182</v>
      </c>
      <c r="S3671" s="164">
        <v>38231</v>
      </c>
      <c r="T3671" t="s">
        <v>3284</v>
      </c>
      <c r="V3671" t="s">
        <v>8170</v>
      </c>
      <c r="W3671" t="s">
        <v>8171</v>
      </c>
      <c r="X3671" t="s">
        <v>8169</v>
      </c>
      <c r="Y3671" t="s">
        <v>8170</v>
      </c>
      <c r="Z3671" t="s">
        <v>8283</v>
      </c>
      <c r="AC3671" t="s">
        <v>341</v>
      </c>
      <c r="AD3671" s="176">
        <v>1.4</v>
      </c>
    </row>
    <row r="3672" spans="1:30" x14ac:dyDescent="0.35">
      <c r="A3672" t="s">
        <v>438</v>
      </c>
      <c r="B3672">
        <v>1118</v>
      </c>
      <c r="C3672" t="s">
        <v>8199</v>
      </c>
      <c r="D3672">
        <v>55300</v>
      </c>
      <c r="E3672" t="s">
        <v>8169</v>
      </c>
      <c r="F3672" t="s">
        <v>3812</v>
      </c>
      <c r="H3672">
        <v>2.8</v>
      </c>
      <c r="I3672">
        <v>2.4</v>
      </c>
      <c r="K3672" t="s">
        <v>296</v>
      </c>
      <c r="L3672" t="s">
        <v>753</v>
      </c>
      <c r="M3672" t="s">
        <v>398</v>
      </c>
      <c r="N3672" t="s">
        <v>3283</v>
      </c>
      <c r="O3672">
        <v>2</v>
      </c>
      <c r="P3672" t="s">
        <v>306</v>
      </c>
      <c r="Q3672" s="164">
        <v>33977</v>
      </c>
      <c r="R3672" s="164">
        <v>34182</v>
      </c>
      <c r="T3672" t="s">
        <v>3284</v>
      </c>
      <c r="V3672" t="s">
        <v>8170</v>
      </c>
      <c r="W3672" t="s">
        <v>8171</v>
      </c>
      <c r="X3672" t="s">
        <v>8169</v>
      </c>
      <c r="Y3672" t="s">
        <v>8170</v>
      </c>
      <c r="Z3672" t="s">
        <v>8284</v>
      </c>
      <c r="AC3672" t="s">
        <v>341</v>
      </c>
      <c r="AD3672" s="176">
        <v>1.4</v>
      </c>
    </row>
    <row r="3673" spans="1:30" x14ac:dyDescent="0.35">
      <c r="A3673" t="s">
        <v>291</v>
      </c>
      <c r="B3673">
        <v>1158</v>
      </c>
      <c r="C3673" t="s">
        <v>8285</v>
      </c>
      <c r="D3673">
        <v>55413</v>
      </c>
      <c r="E3673" t="s">
        <v>8286</v>
      </c>
      <c r="F3673" t="s">
        <v>3812</v>
      </c>
      <c r="H3673">
        <v>2.8</v>
      </c>
      <c r="I3673">
        <v>2.2000000000000002</v>
      </c>
      <c r="K3673" t="s">
        <v>296</v>
      </c>
      <c r="L3673" t="s">
        <v>753</v>
      </c>
      <c r="M3673" t="s">
        <v>398</v>
      </c>
      <c r="N3673" t="s">
        <v>3031</v>
      </c>
      <c r="O3673">
        <v>2</v>
      </c>
      <c r="P3673" t="s">
        <v>1</v>
      </c>
      <c r="Q3673" t="s">
        <v>1665</v>
      </c>
      <c r="R3673" s="164">
        <v>41883</v>
      </c>
      <c r="T3673" t="s">
        <v>8287</v>
      </c>
      <c r="V3673" t="s">
        <v>8285</v>
      </c>
      <c r="W3673" t="s">
        <v>8288</v>
      </c>
      <c r="X3673" t="s">
        <v>8286</v>
      </c>
      <c r="Y3673" t="s">
        <v>8289</v>
      </c>
      <c r="Z3673" t="s">
        <v>8290</v>
      </c>
      <c r="AC3673" t="s">
        <v>338</v>
      </c>
      <c r="AD3673" s="176">
        <v>1.1000000000000001</v>
      </c>
    </row>
    <row r="3674" spans="1:30" x14ac:dyDescent="0.35">
      <c r="A3674" t="s">
        <v>454</v>
      </c>
      <c r="B3674">
        <v>1277</v>
      </c>
      <c r="C3674" t="s">
        <v>8291</v>
      </c>
      <c r="D3674">
        <v>55500</v>
      </c>
      <c r="E3674" t="s">
        <v>8292</v>
      </c>
      <c r="F3674" t="s">
        <v>3812</v>
      </c>
      <c r="H3674">
        <v>2.8</v>
      </c>
      <c r="I3674">
        <v>2.4</v>
      </c>
      <c r="K3674" t="s">
        <v>296</v>
      </c>
      <c r="L3674" t="s">
        <v>753</v>
      </c>
      <c r="M3674" t="s">
        <v>398</v>
      </c>
      <c r="N3674" t="s">
        <v>879</v>
      </c>
      <c r="O3674">
        <v>2</v>
      </c>
      <c r="P3674" t="s">
        <v>306</v>
      </c>
      <c r="Q3674" s="164">
        <v>32882</v>
      </c>
      <c r="R3674" s="164">
        <v>33117</v>
      </c>
      <c r="T3674" t="s">
        <v>3311</v>
      </c>
      <c r="V3674" t="s">
        <v>8293</v>
      </c>
      <c r="W3674" t="s">
        <v>8294</v>
      </c>
      <c r="X3674" t="s">
        <v>8291</v>
      </c>
      <c r="Y3674" t="s">
        <v>8293</v>
      </c>
      <c r="Z3674" t="s">
        <v>8295</v>
      </c>
      <c r="AC3674" t="s">
        <v>341</v>
      </c>
      <c r="AD3674" s="176">
        <v>1.3</v>
      </c>
    </row>
    <row r="3675" spans="1:30" x14ac:dyDescent="0.35">
      <c r="A3675" t="s">
        <v>305</v>
      </c>
      <c r="B3675">
        <v>1174</v>
      </c>
      <c r="C3675" t="s">
        <v>8291</v>
      </c>
      <c r="D3675">
        <v>55500</v>
      </c>
      <c r="E3675" t="s">
        <v>8292</v>
      </c>
      <c r="F3675" t="s">
        <v>3812</v>
      </c>
      <c r="H3675">
        <v>2.8</v>
      </c>
      <c r="I3675">
        <v>2.4</v>
      </c>
      <c r="K3675" t="s">
        <v>296</v>
      </c>
      <c r="L3675" t="s">
        <v>753</v>
      </c>
      <c r="M3675" t="s">
        <v>398</v>
      </c>
      <c r="N3675" t="s">
        <v>879</v>
      </c>
      <c r="O3675">
        <v>2</v>
      </c>
      <c r="P3675" t="s">
        <v>306</v>
      </c>
      <c r="Q3675" s="164">
        <v>33612</v>
      </c>
      <c r="R3675" s="164">
        <v>33848</v>
      </c>
      <c r="T3675" t="s">
        <v>3311</v>
      </c>
      <c r="V3675" t="s">
        <v>8293</v>
      </c>
      <c r="W3675" t="s">
        <v>8294</v>
      </c>
      <c r="X3675" t="s">
        <v>8291</v>
      </c>
      <c r="Y3675" t="s">
        <v>8293</v>
      </c>
      <c r="Z3675" t="s">
        <v>8296</v>
      </c>
      <c r="AC3675" t="s">
        <v>341</v>
      </c>
      <c r="AD3675" s="176">
        <v>1.3</v>
      </c>
    </row>
    <row r="3676" spans="1:30" x14ac:dyDescent="0.35">
      <c r="A3676" t="s">
        <v>408</v>
      </c>
      <c r="B3676">
        <v>1268</v>
      </c>
      <c r="C3676" t="s">
        <v>8297</v>
      </c>
      <c r="D3676">
        <v>55500</v>
      </c>
      <c r="E3676" t="s">
        <v>8292</v>
      </c>
      <c r="F3676" t="s">
        <v>3812</v>
      </c>
      <c r="H3676">
        <v>2.8</v>
      </c>
      <c r="I3676">
        <v>2.4</v>
      </c>
      <c r="K3676" t="s">
        <v>296</v>
      </c>
      <c r="L3676" t="s">
        <v>753</v>
      </c>
      <c r="M3676" t="s">
        <v>398</v>
      </c>
      <c r="N3676" t="s">
        <v>879</v>
      </c>
      <c r="O3676">
        <v>2</v>
      </c>
      <c r="P3676" t="s">
        <v>306</v>
      </c>
      <c r="Q3676" t="s">
        <v>4006</v>
      </c>
      <c r="R3676" s="164">
        <v>41153</v>
      </c>
      <c r="T3676" t="s">
        <v>3311</v>
      </c>
      <c r="V3676" t="s">
        <v>8293</v>
      </c>
      <c r="W3676" t="s">
        <v>8294</v>
      </c>
      <c r="X3676" t="s">
        <v>8291</v>
      </c>
      <c r="Y3676" t="s">
        <v>8293</v>
      </c>
      <c r="Z3676" t="s">
        <v>8298</v>
      </c>
      <c r="AC3676" t="s">
        <v>341</v>
      </c>
      <c r="AD3676" s="176">
        <v>1.3</v>
      </c>
    </row>
    <row r="3677" spans="1:30" x14ac:dyDescent="0.35">
      <c r="A3677" t="s">
        <v>324</v>
      </c>
      <c r="B3677">
        <v>1254</v>
      </c>
      <c r="C3677" t="s">
        <v>8297</v>
      </c>
      <c r="D3677">
        <v>55500</v>
      </c>
      <c r="E3677" t="s">
        <v>8292</v>
      </c>
      <c r="F3677" t="s">
        <v>3812</v>
      </c>
      <c r="H3677">
        <v>2.8</v>
      </c>
      <c r="I3677">
        <v>2.4</v>
      </c>
      <c r="K3677" t="s">
        <v>296</v>
      </c>
      <c r="L3677" t="s">
        <v>753</v>
      </c>
      <c r="M3677" t="s">
        <v>398</v>
      </c>
      <c r="N3677" t="s">
        <v>879</v>
      </c>
      <c r="O3677">
        <v>2</v>
      </c>
      <c r="P3677" t="s">
        <v>306</v>
      </c>
      <c r="Q3677" t="s">
        <v>3126</v>
      </c>
      <c r="R3677" s="164">
        <v>40787</v>
      </c>
      <c r="T3677" t="s">
        <v>3311</v>
      </c>
      <c r="V3677" t="s">
        <v>8293</v>
      </c>
      <c r="W3677" t="s">
        <v>8294</v>
      </c>
      <c r="X3677" t="s">
        <v>8291</v>
      </c>
      <c r="Y3677" t="s">
        <v>8293</v>
      </c>
      <c r="Z3677" t="s">
        <v>8299</v>
      </c>
      <c r="AC3677" t="s">
        <v>341</v>
      </c>
      <c r="AD3677" s="176">
        <v>1.3</v>
      </c>
    </row>
    <row r="3678" spans="1:30" x14ac:dyDescent="0.35">
      <c r="A3678" t="s">
        <v>476</v>
      </c>
      <c r="B3678">
        <v>1002</v>
      </c>
      <c r="C3678" t="s">
        <v>8297</v>
      </c>
      <c r="D3678">
        <v>55500</v>
      </c>
      <c r="E3678" t="s">
        <v>8292</v>
      </c>
      <c r="F3678" t="s">
        <v>3812</v>
      </c>
      <c r="H3678">
        <v>2.8</v>
      </c>
      <c r="I3678">
        <v>2.4</v>
      </c>
      <c r="K3678" t="s">
        <v>296</v>
      </c>
      <c r="L3678" t="s">
        <v>410</v>
      </c>
      <c r="M3678" t="s">
        <v>398</v>
      </c>
      <c r="N3678" t="s">
        <v>879</v>
      </c>
      <c r="O3678">
        <v>2</v>
      </c>
      <c r="P3678" t="s">
        <v>306</v>
      </c>
      <c r="Q3678" t="s">
        <v>4593</v>
      </c>
      <c r="R3678" s="164">
        <v>36789</v>
      </c>
      <c r="T3678" t="s">
        <v>3311</v>
      </c>
      <c r="V3678" t="s">
        <v>8293</v>
      </c>
      <c r="W3678" t="s">
        <v>8294</v>
      </c>
      <c r="X3678" t="s">
        <v>8291</v>
      </c>
      <c r="Y3678" t="s">
        <v>8293</v>
      </c>
      <c r="Z3678" t="s">
        <v>8300</v>
      </c>
      <c r="AC3678" t="s">
        <v>341</v>
      </c>
      <c r="AD3678" s="176">
        <v>1.3</v>
      </c>
    </row>
    <row r="3679" spans="1:30" x14ac:dyDescent="0.35">
      <c r="A3679" t="s">
        <v>482</v>
      </c>
      <c r="B3679">
        <v>1209</v>
      </c>
      <c r="C3679" t="s">
        <v>8301</v>
      </c>
      <c r="D3679">
        <v>55500</v>
      </c>
      <c r="E3679" t="s">
        <v>8292</v>
      </c>
      <c r="F3679" t="s">
        <v>3812</v>
      </c>
      <c r="H3679">
        <v>2.8</v>
      </c>
      <c r="I3679">
        <v>2.4</v>
      </c>
      <c r="K3679" t="s">
        <v>296</v>
      </c>
      <c r="L3679" t="s">
        <v>753</v>
      </c>
      <c r="M3679" t="s">
        <v>398</v>
      </c>
      <c r="N3679" t="s">
        <v>879</v>
      </c>
      <c r="O3679">
        <v>2</v>
      </c>
      <c r="P3679" t="s">
        <v>306</v>
      </c>
      <c r="Q3679" t="s">
        <v>1548</v>
      </c>
      <c r="R3679" s="164">
        <v>40422</v>
      </c>
      <c r="T3679" t="s">
        <v>3311</v>
      </c>
      <c r="V3679" t="s">
        <v>8293</v>
      </c>
      <c r="W3679" t="s">
        <v>8294</v>
      </c>
      <c r="X3679" t="s">
        <v>8291</v>
      </c>
      <c r="Y3679" t="s">
        <v>8293</v>
      </c>
      <c r="Z3679" t="s">
        <v>8302</v>
      </c>
      <c r="AC3679" t="s">
        <v>341</v>
      </c>
      <c r="AD3679" s="176">
        <v>1.3</v>
      </c>
    </row>
    <row r="3680" spans="1:30" x14ac:dyDescent="0.35">
      <c r="A3680" t="s">
        <v>432</v>
      </c>
      <c r="B3680">
        <v>1001</v>
      </c>
      <c r="C3680" t="s">
        <v>8291</v>
      </c>
      <c r="D3680">
        <v>55500</v>
      </c>
      <c r="E3680" t="s">
        <v>8292</v>
      </c>
      <c r="F3680" t="s">
        <v>3812</v>
      </c>
      <c r="H3680">
        <v>2.8</v>
      </c>
      <c r="I3680">
        <v>2.4</v>
      </c>
      <c r="K3680" t="s">
        <v>296</v>
      </c>
      <c r="L3680" t="s">
        <v>410</v>
      </c>
      <c r="M3680" t="s">
        <v>398</v>
      </c>
      <c r="N3680" t="s">
        <v>879</v>
      </c>
      <c r="O3680">
        <v>2</v>
      </c>
      <c r="P3680" t="s">
        <v>306</v>
      </c>
      <c r="Q3680" t="s">
        <v>6022</v>
      </c>
      <c r="R3680" s="164">
        <v>39258</v>
      </c>
      <c r="T3680" t="s">
        <v>3311</v>
      </c>
      <c r="V3680" t="s">
        <v>8293</v>
      </c>
      <c r="W3680" t="s">
        <v>8294</v>
      </c>
      <c r="X3680" t="s">
        <v>8291</v>
      </c>
      <c r="Y3680" t="s">
        <v>8293</v>
      </c>
      <c r="Z3680" t="s">
        <v>8303</v>
      </c>
      <c r="AC3680" t="s">
        <v>341</v>
      </c>
      <c r="AD3680" s="176">
        <v>1.3</v>
      </c>
    </row>
    <row r="3681" spans="1:31" x14ac:dyDescent="0.35">
      <c r="A3681" t="s">
        <v>584</v>
      </c>
      <c r="B3681">
        <v>1002</v>
      </c>
      <c r="C3681" t="s">
        <v>8291</v>
      </c>
      <c r="D3681">
        <v>55500</v>
      </c>
      <c r="E3681" t="s">
        <v>8292</v>
      </c>
      <c r="F3681" t="s">
        <v>3812</v>
      </c>
      <c r="H3681">
        <v>2.8</v>
      </c>
      <c r="I3681">
        <v>2.4</v>
      </c>
      <c r="K3681" t="s">
        <v>296</v>
      </c>
      <c r="L3681" t="s">
        <v>410</v>
      </c>
      <c r="M3681" t="s">
        <v>398</v>
      </c>
      <c r="N3681" t="s">
        <v>879</v>
      </c>
      <c r="O3681">
        <v>2</v>
      </c>
      <c r="P3681" t="s">
        <v>306</v>
      </c>
      <c r="Q3681" t="s">
        <v>8304</v>
      </c>
      <c r="R3681" s="164">
        <v>39251</v>
      </c>
      <c r="T3681" t="s">
        <v>3311</v>
      </c>
      <c r="V3681" t="s">
        <v>8293</v>
      </c>
      <c r="W3681" t="s">
        <v>8294</v>
      </c>
      <c r="X3681" t="s">
        <v>8291</v>
      </c>
      <c r="Y3681" t="s">
        <v>8293</v>
      </c>
      <c r="Z3681" t="s">
        <v>8305</v>
      </c>
      <c r="AC3681" t="s">
        <v>341</v>
      </c>
      <c r="AD3681" s="176">
        <v>1.3</v>
      </c>
    </row>
    <row r="3682" spans="1:31" x14ac:dyDescent="0.35">
      <c r="A3682" t="s">
        <v>375</v>
      </c>
      <c r="B3682">
        <v>1128</v>
      </c>
      <c r="C3682" t="s">
        <v>8306</v>
      </c>
      <c r="D3682">
        <v>55500</v>
      </c>
      <c r="E3682" t="s">
        <v>8292</v>
      </c>
      <c r="F3682" t="s">
        <v>3812</v>
      </c>
      <c r="H3682">
        <v>2.8</v>
      </c>
      <c r="I3682">
        <v>2.4</v>
      </c>
      <c r="K3682" t="s">
        <v>296</v>
      </c>
      <c r="L3682" t="s">
        <v>4319</v>
      </c>
      <c r="M3682" t="s">
        <v>398</v>
      </c>
      <c r="N3682" t="s">
        <v>879</v>
      </c>
      <c r="O3682">
        <v>2</v>
      </c>
      <c r="P3682" t="s">
        <v>1</v>
      </c>
      <c r="Q3682" s="164">
        <v>37265</v>
      </c>
      <c r="R3682" s="164">
        <v>37500</v>
      </c>
      <c r="T3682" t="s">
        <v>3311</v>
      </c>
      <c r="V3682" t="s">
        <v>8293</v>
      </c>
      <c r="W3682" t="s">
        <v>8294</v>
      </c>
      <c r="X3682" t="s">
        <v>8291</v>
      </c>
      <c r="Y3682" t="s">
        <v>8293</v>
      </c>
      <c r="Z3682" t="s">
        <v>8307</v>
      </c>
      <c r="AC3682" t="s">
        <v>338</v>
      </c>
      <c r="AD3682" s="176">
        <v>1.3</v>
      </c>
    </row>
    <row r="3683" spans="1:31" x14ac:dyDescent="0.35">
      <c r="A3683" t="s">
        <v>434</v>
      </c>
      <c r="B3683">
        <v>1048</v>
      </c>
      <c r="C3683" t="s">
        <v>8308</v>
      </c>
      <c r="D3683">
        <v>55500</v>
      </c>
      <c r="E3683" t="s">
        <v>8292</v>
      </c>
      <c r="F3683" t="s">
        <v>3812</v>
      </c>
      <c r="H3683">
        <v>2.8</v>
      </c>
      <c r="I3683">
        <v>2.4</v>
      </c>
      <c r="K3683" t="s">
        <v>404</v>
      </c>
      <c r="L3683" t="s">
        <v>753</v>
      </c>
      <c r="M3683" t="s">
        <v>398</v>
      </c>
      <c r="N3683" t="s">
        <v>879</v>
      </c>
      <c r="O3683">
        <v>2</v>
      </c>
      <c r="P3683" t="s">
        <v>306</v>
      </c>
      <c r="Q3683" s="164">
        <v>32517</v>
      </c>
      <c r="R3683" s="164">
        <v>32752</v>
      </c>
      <c r="S3683" s="164">
        <v>36039</v>
      </c>
      <c r="T3683" t="s">
        <v>3311</v>
      </c>
      <c r="V3683" t="s">
        <v>8293</v>
      </c>
      <c r="W3683" t="s">
        <v>8294</v>
      </c>
      <c r="X3683" t="s">
        <v>8291</v>
      </c>
      <c r="Y3683" t="s">
        <v>8293</v>
      </c>
      <c r="Z3683" t="s">
        <v>8309</v>
      </c>
      <c r="AC3683" t="s">
        <v>341</v>
      </c>
      <c r="AD3683" s="176">
        <v>1.3</v>
      </c>
    </row>
    <row r="3684" spans="1:31" x14ac:dyDescent="0.35">
      <c r="A3684" t="s">
        <v>434</v>
      </c>
      <c r="B3684">
        <v>1157</v>
      </c>
      <c r="C3684" t="s">
        <v>8310</v>
      </c>
      <c r="D3684">
        <v>55500</v>
      </c>
      <c r="E3684" t="s">
        <v>8292</v>
      </c>
      <c r="F3684" t="s">
        <v>3812</v>
      </c>
      <c r="G3684" s="163">
        <v>3026</v>
      </c>
      <c r="H3684">
        <v>2.8</v>
      </c>
      <c r="I3684">
        <v>2.4</v>
      </c>
      <c r="J3684" t="s">
        <v>1</v>
      </c>
      <c r="K3684" t="s">
        <v>296</v>
      </c>
      <c r="L3684" t="s">
        <v>753</v>
      </c>
      <c r="M3684" t="s">
        <v>398</v>
      </c>
      <c r="N3684" t="s">
        <v>879</v>
      </c>
      <c r="O3684">
        <v>2</v>
      </c>
      <c r="P3684" t="s">
        <v>306</v>
      </c>
      <c r="Q3684" s="164">
        <v>42829</v>
      </c>
      <c r="R3684" s="164">
        <v>43344</v>
      </c>
      <c r="T3684" t="s">
        <v>3311</v>
      </c>
      <c r="V3684" t="s">
        <v>8293</v>
      </c>
      <c r="W3684" t="s">
        <v>8294</v>
      </c>
      <c r="X3684" t="s">
        <v>8291</v>
      </c>
      <c r="Y3684" t="s">
        <v>8293</v>
      </c>
      <c r="Z3684" t="s">
        <v>8311</v>
      </c>
      <c r="AA3684" t="s">
        <v>295</v>
      </c>
      <c r="AB3684" s="164">
        <v>42867</v>
      </c>
      <c r="AC3684" t="s">
        <v>341</v>
      </c>
      <c r="AD3684" s="176">
        <v>1.3</v>
      </c>
    </row>
    <row r="3685" spans="1:31" x14ac:dyDescent="0.35">
      <c r="A3685" t="s">
        <v>403</v>
      </c>
      <c r="B3685">
        <v>1196</v>
      </c>
      <c r="C3685" t="s">
        <v>8297</v>
      </c>
      <c r="D3685">
        <v>55500</v>
      </c>
      <c r="E3685" t="s">
        <v>8292</v>
      </c>
      <c r="F3685" t="s">
        <v>3812</v>
      </c>
      <c r="G3685" s="163">
        <v>2722.08</v>
      </c>
      <c r="H3685">
        <v>2.8</v>
      </c>
      <c r="I3685">
        <v>2.4</v>
      </c>
      <c r="J3685" t="s">
        <v>1</v>
      </c>
      <c r="K3685" t="s">
        <v>296</v>
      </c>
      <c r="L3685" t="s">
        <v>753</v>
      </c>
      <c r="M3685" t="s">
        <v>398</v>
      </c>
      <c r="N3685" t="s">
        <v>879</v>
      </c>
      <c r="O3685">
        <v>2</v>
      </c>
      <c r="P3685" t="s">
        <v>306</v>
      </c>
      <c r="Q3685" s="164">
        <v>44261</v>
      </c>
      <c r="R3685" s="164">
        <v>44440</v>
      </c>
      <c r="T3685" t="s">
        <v>3311</v>
      </c>
      <c r="V3685" t="s">
        <v>8293</v>
      </c>
      <c r="W3685" t="s">
        <v>8294</v>
      </c>
      <c r="X3685" t="s">
        <v>8291</v>
      </c>
      <c r="Y3685" t="s">
        <v>8293</v>
      </c>
      <c r="Z3685" t="s">
        <v>8312</v>
      </c>
      <c r="AA3685" t="s">
        <v>1</v>
      </c>
      <c r="AB3685" s="164">
        <v>44449</v>
      </c>
      <c r="AC3685" t="s">
        <v>341</v>
      </c>
      <c r="AD3685" s="176">
        <v>1.3</v>
      </c>
    </row>
    <row r="3686" spans="1:31" x14ac:dyDescent="0.35">
      <c r="A3686" t="s">
        <v>447</v>
      </c>
      <c r="B3686">
        <v>1113</v>
      </c>
      <c r="C3686" t="s">
        <v>8313</v>
      </c>
      <c r="D3686">
        <v>55500</v>
      </c>
      <c r="E3686" t="s">
        <v>8292</v>
      </c>
      <c r="F3686" t="s">
        <v>3812</v>
      </c>
      <c r="H3686">
        <v>2.8</v>
      </c>
      <c r="I3686">
        <v>2.4</v>
      </c>
      <c r="K3686" t="s">
        <v>404</v>
      </c>
      <c r="L3686" t="s">
        <v>753</v>
      </c>
      <c r="M3686" t="s">
        <v>398</v>
      </c>
      <c r="N3686" t="s">
        <v>879</v>
      </c>
      <c r="O3686">
        <v>2</v>
      </c>
      <c r="P3686" t="s">
        <v>306</v>
      </c>
      <c r="Q3686" s="164">
        <v>33247</v>
      </c>
      <c r="R3686" s="164">
        <v>33482</v>
      </c>
      <c r="S3686" s="164">
        <v>42248</v>
      </c>
      <c r="T3686" t="s">
        <v>3311</v>
      </c>
      <c r="V3686" t="s">
        <v>8293</v>
      </c>
      <c r="W3686" t="s">
        <v>8294</v>
      </c>
      <c r="X3686" t="s">
        <v>8291</v>
      </c>
      <c r="Y3686" t="s">
        <v>8293</v>
      </c>
      <c r="Z3686" t="s">
        <v>8314</v>
      </c>
      <c r="AC3686" t="s">
        <v>341</v>
      </c>
      <c r="AD3686" s="176">
        <v>1.3</v>
      </c>
    </row>
    <row r="3687" spans="1:31" x14ac:dyDescent="0.35">
      <c r="A3687" t="s">
        <v>494</v>
      </c>
      <c r="B3687">
        <v>1000</v>
      </c>
      <c r="C3687" t="s">
        <v>8308</v>
      </c>
      <c r="D3687">
        <v>55500</v>
      </c>
      <c r="E3687" t="s">
        <v>8292</v>
      </c>
      <c r="F3687" t="s">
        <v>3812</v>
      </c>
      <c r="H3687">
        <v>2.8</v>
      </c>
      <c r="I3687">
        <v>2.4</v>
      </c>
      <c r="K3687" t="s">
        <v>404</v>
      </c>
      <c r="L3687" t="s">
        <v>410</v>
      </c>
      <c r="M3687" t="s">
        <v>398</v>
      </c>
      <c r="N3687" t="s">
        <v>879</v>
      </c>
      <c r="O3687">
        <v>2</v>
      </c>
      <c r="P3687" t="s">
        <v>306</v>
      </c>
      <c r="Q3687" s="164">
        <v>37995</v>
      </c>
      <c r="R3687" s="164">
        <v>38231</v>
      </c>
      <c r="S3687" s="164">
        <v>38231</v>
      </c>
      <c r="T3687" t="s">
        <v>3311</v>
      </c>
      <c r="V3687" t="s">
        <v>8293</v>
      </c>
      <c r="W3687" t="s">
        <v>8294</v>
      </c>
      <c r="X3687" t="s">
        <v>8291</v>
      </c>
      <c r="Y3687" t="s">
        <v>8293</v>
      </c>
      <c r="Z3687" t="s">
        <v>8315</v>
      </c>
      <c r="AC3687" t="s">
        <v>341</v>
      </c>
      <c r="AD3687" s="176">
        <v>1.3</v>
      </c>
    </row>
    <row r="3688" spans="1:31" x14ac:dyDescent="0.35">
      <c r="A3688" t="s">
        <v>566</v>
      </c>
      <c r="B3688">
        <v>1248</v>
      </c>
      <c r="C3688" t="s">
        <v>8297</v>
      </c>
      <c r="D3688">
        <v>55500</v>
      </c>
      <c r="E3688" t="s">
        <v>8292</v>
      </c>
      <c r="F3688" t="s">
        <v>3812</v>
      </c>
      <c r="H3688">
        <v>2.8</v>
      </c>
      <c r="I3688">
        <v>2.4</v>
      </c>
      <c r="K3688" t="s">
        <v>296</v>
      </c>
      <c r="L3688" t="s">
        <v>640</v>
      </c>
      <c r="M3688" t="s">
        <v>398</v>
      </c>
      <c r="N3688" t="s">
        <v>879</v>
      </c>
      <c r="O3688">
        <v>2</v>
      </c>
      <c r="P3688" t="s">
        <v>306</v>
      </c>
      <c r="Q3688" s="164">
        <v>40549</v>
      </c>
      <c r="R3688" s="164">
        <v>40787</v>
      </c>
      <c r="T3688" t="s">
        <v>3311</v>
      </c>
      <c r="V3688" t="s">
        <v>8293</v>
      </c>
      <c r="W3688" t="s">
        <v>8294</v>
      </c>
      <c r="X3688" t="s">
        <v>8291</v>
      </c>
      <c r="Y3688" t="s">
        <v>8293</v>
      </c>
      <c r="Z3688" t="s">
        <v>8316</v>
      </c>
      <c r="AC3688" t="s">
        <v>341</v>
      </c>
      <c r="AD3688" s="176">
        <v>1.3</v>
      </c>
    </row>
    <row r="3689" spans="1:31" x14ac:dyDescent="0.35">
      <c r="A3689" t="s">
        <v>438</v>
      </c>
      <c r="B3689">
        <v>1098</v>
      </c>
      <c r="C3689" t="s">
        <v>8317</v>
      </c>
      <c r="D3689">
        <v>55500</v>
      </c>
      <c r="E3689" t="s">
        <v>8292</v>
      </c>
      <c r="F3689" t="s">
        <v>3812</v>
      </c>
      <c r="H3689">
        <v>2.8</v>
      </c>
      <c r="I3689">
        <v>2.4</v>
      </c>
      <c r="K3689" t="s">
        <v>296</v>
      </c>
      <c r="L3689" t="s">
        <v>753</v>
      </c>
      <c r="M3689" t="s">
        <v>398</v>
      </c>
      <c r="N3689" t="s">
        <v>879</v>
      </c>
      <c r="O3689">
        <v>2</v>
      </c>
      <c r="P3689" t="s">
        <v>306</v>
      </c>
      <c r="Q3689" s="164">
        <v>31056</v>
      </c>
      <c r="R3689" s="164">
        <v>31291</v>
      </c>
      <c r="T3689" t="s">
        <v>3311</v>
      </c>
      <c r="V3689" t="s">
        <v>8293</v>
      </c>
      <c r="W3689" t="s">
        <v>8294</v>
      </c>
      <c r="X3689" t="s">
        <v>8291</v>
      </c>
      <c r="Y3689" t="s">
        <v>8293</v>
      </c>
      <c r="Z3689" t="s">
        <v>8318</v>
      </c>
      <c r="AC3689" t="s">
        <v>341</v>
      </c>
      <c r="AD3689" s="176">
        <v>1.3</v>
      </c>
    </row>
    <row r="3690" spans="1:31" x14ac:dyDescent="0.35">
      <c r="A3690" t="s">
        <v>408</v>
      </c>
      <c r="B3690">
        <v>1213</v>
      </c>
      <c r="C3690" t="s">
        <v>8319</v>
      </c>
      <c r="D3690">
        <v>55503</v>
      </c>
      <c r="E3690" t="s">
        <v>8319</v>
      </c>
      <c r="F3690" t="s">
        <v>3812</v>
      </c>
      <c r="H3690">
        <v>2.6</v>
      </c>
      <c r="I3690">
        <v>2.4</v>
      </c>
      <c r="K3690" t="s">
        <v>843</v>
      </c>
      <c r="L3690" t="s">
        <v>753</v>
      </c>
      <c r="M3690" t="s">
        <v>398</v>
      </c>
      <c r="N3690" t="s">
        <v>879</v>
      </c>
      <c r="O3690">
        <v>2</v>
      </c>
      <c r="P3690" t="s">
        <v>306</v>
      </c>
      <c r="Q3690" s="164">
        <v>39456</v>
      </c>
      <c r="R3690" s="164">
        <v>39692</v>
      </c>
      <c r="T3690" t="s">
        <v>3349</v>
      </c>
      <c r="V3690" t="s">
        <v>8320</v>
      </c>
      <c r="W3690" t="s">
        <v>8321</v>
      </c>
      <c r="X3690" t="s">
        <v>8319</v>
      </c>
      <c r="Y3690" t="s">
        <v>8320</v>
      </c>
      <c r="Z3690" t="s">
        <v>8322</v>
      </c>
      <c r="AC3690" t="s">
        <v>341</v>
      </c>
      <c r="AD3690" s="176">
        <v>1.3</v>
      </c>
    </row>
    <row r="3691" spans="1:31" x14ac:dyDescent="0.35">
      <c r="A3691" t="s">
        <v>309</v>
      </c>
      <c r="B3691">
        <v>1182</v>
      </c>
      <c r="C3691" t="s">
        <v>8323</v>
      </c>
      <c r="D3691">
        <v>55503</v>
      </c>
      <c r="E3691" t="s">
        <v>8319</v>
      </c>
      <c r="F3691" t="s">
        <v>3812</v>
      </c>
      <c r="H3691">
        <v>2.6</v>
      </c>
      <c r="I3691">
        <v>2.4</v>
      </c>
      <c r="K3691" t="s">
        <v>404</v>
      </c>
      <c r="L3691" t="s">
        <v>753</v>
      </c>
      <c r="M3691" t="s">
        <v>398</v>
      </c>
      <c r="N3691" t="s">
        <v>879</v>
      </c>
      <c r="O3691">
        <v>2</v>
      </c>
      <c r="P3691" t="s">
        <v>306</v>
      </c>
      <c r="Q3691" s="164">
        <v>40060</v>
      </c>
      <c r="R3691" s="164">
        <v>40057</v>
      </c>
      <c r="S3691" s="164">
        <v>45536</v>
      </c>
      <c r="T3691" t="s">
        <v>3349</v>
      </c>
      <c r="V3691" t="s">
        <v>8320</v>
      </c>
      <c r="W3691" t="s">
        <v>8321</v>
      </c>
      <c r="X3691" t="s">
        <v>8319</v>
      </c>
      <c r="Y3691" t="s">
        <v>8320</v>
      </c>
      <c r="Z3691" t="s">
        <v>8324</v>
      </c>
      <c r="AC3691" t="s">
        <v>341</v>
      </c>
      <c r="AD3691" s="176">
        <v>1.3</v>
      </c>
    </row>
    <row r="3692" spans="1:31" x14ac:dyDescent="0.35">
      <c r="A3692" t="s">
        <v>447</v>
      </c>
      <c r="B3692">
        <v>1252</v>
      </c>
      <c r="C3692" t="s">
        <v>8319</v>
      </c>
      <c r="D3692">
        <v>55503</v>
      </c>
      <c r="E3692" t="s">
        <v>8319</v>
      </c>
      <c r="F3692" t="s">
        <v>3812</v>
      </c>
      <c r="H3692">
        <v>2.6</v>
      </c>
      <c r="I3692">
        <v>2.4</v>
      </c>
      <c r="K3692" t="s">
        <v>0</v>
      </c>
      <c r="L3692" t="s">
        <v>753</v>
      </c>
      <c r="M3692" t="s">
        <v>398</v>
      </c>
      <c r="N3692" t="s">
        <v>879</v>
      </c>
      <c r="O3692">
        <v>2</v>
      </c>
      <c r="P3692" t="s">
        <v>306</v>
      </c>
      <c r="Q3692" s="164">
        <v>40552</v>
      </c>
      <c r="R3692" s="164">
        <v>40787</v>
      </c>
      <c r="T3692" t="s">
        <v>3349</v>
      </c>
      <c r="V3692" t="s">
        <v>8320</v>
      </c>
      <c r="W3692" t="s">
        <v>8321</v>
      </c>
      <c r="X3692" t="s">
        <v>8319</v>
      </c>
      <c r="Y3692" t="s">
        <v>8320</v>
      </c>
      <c r="Z3692" t="s">
        <v>8325</v>
      </c>
      <c r="AC3692" t="s">
        <v>341</v>
      </c>
      <c r="AD3692" s="176">
        <v>1.3</v>
      </c>
    </row>
    <row r="3693" spans="1:31" x14ac:dyDescent="0.35">
      <c r="A3693" t="s">
        <v>499</v>
      </c>
      <c r="B3693">
        <v>1182</v>
      </c>
      <c r="C3693" t="s">
        <v>8319</v>
      </c>
      <c r="D3693">
        <v>55503</v>
      </c>
      <c r="E3693" t="s">
        <v>8319</v>
      </c>
      <c r="F3693" t="s">
        <v>3812</v>
      </c>
      <c r="H3693">
        <v>2.6</v>
      </c>
      <c r="I3693">
        <v>2.4</v>
      </c>
      <c r="K3693" t="s">
        <v>296</v>
      </c>
      <c r="L3693" t="s">
        <v>753</v>
      </c>
      <c r="M3693" t="s">
        <v>398</v>
      </c>
      <c r="N3693" t="s">
        <v>879</v>
      </c>
      <c r="O3693">
        <v>2</v>
      </c>
      <c r="P3693" t="s">
        <v>306</v>
      </c>
      <c r="Q3693" t="s">
        <v>1912</v>
      </c>
      <c r="R3693" s="164">
        <v>38596</v>
      </c>
      <c r="T3693" t="s">
        <v>3349</v>
      </c>
      <c r="V3693" t="s">
        <v>8320</v>
      </c>
      <c r="W3693" t="s">
        <v>8321</v>
      </c>
      <c r="X3693" t="s">
        <v>8319</v>
      </c>
      <c r="Y3693" t="s">
        <v>8320</v>
      </c>
      <c r="Z3693" t="s">
        <v>8326</v>
      </c>
      <c r="AC3693" t="s">
        <v>341</v>
      </c>
      <c r="AD3693" s="176">
        <v>1.3</v>
      </c>
    </row>
    <row r="3694" spans="1:31" x14ac:dyDescent="0.35">
      <c r="A3694" t="s">
        <v>499</v>
      </c>
      <c r="B3694">
        <v>1204</v>
      </c>
      <c r="C3694" t="s">
        <v>8327</v>
      </c>
      <c r="D3694">
        <v>55506</v>
      </c>
      <c r="E3694" t="s">
        <v>8327</v>
      </c>
      <c r="F3694" t="s">
        <v>3812</v>
      </c>
      <c r="H3694" s="174">
        <f t="shared" ref="H3694:H3695" si="110">AD3694</f>
        <v>1.3</v>
      </c>
      <c r="I3694">
        <v>2.1</v>
      </c>
      <c r="K3694" t="s">
        <v>0</v>
      </c>
      <c r="L3694" t="s">
        <v>753</v>
      </c>
      <c r="M3694" t="s">
        <v>398</v>
      </c>
      <c r="N3694" t="s">
        <v>3031</v>
      </c>
      <c r="O3694">
        <v>2</v>
      </c>
      <c r="P3694" t="s">
        <v>306</v>
      </c>
      <c r="Q3694" t="s">
        <v>6924</v>
      </c>
      <c r="R3694" s="164">
        <v>40787</v>
      </c>
      <c r="T3694" t="s">
        <v>8328</v>
      </c>
      <c r="V3694" t="s">
        <v>8329</v>
      </c>
      <c r="W3694" t="s">
        <v>8330</v>
      </c>
      <c r="X3694" t="s">
        <v>8327</v>
      </c>
      <c r="Y3694" t="s">
        <v>8329</v>
      </c>
      <c r="Z3694" t="s">
        <v>8331</v>
      </c>
      <c r="AC3694" t="s">
        <v>341</v>
      </c>
      <c r="AD3694" s="176">
        <v>1.3</v>
      </c>
      <c r="AE3694" s="177" t="s">
        <v>16954</v>
      </c>
    </row>
    <row r="3695" spans="1:31" x14ac:dyDescent="0.35">
      <c r="A3695" t="s">
        <v>438</v>
      </c>
      <c r="B3695">
        <v>1217</v>
      </c>
      <c r="C3695" t="s">
        <v>8332</v>
      </c>
      <c r="D3695">
        <v>55507</v>
      </c>
      <c r="E3695" t="s">
        <v>8332</v>
      </c>
      <c r="F3695" t="s">
        <v>3812</v>
      </c>
      <c r="H3695" s="174">
        <f t="shared" si="110"/>
        <v>1.2</v>
      </c>
      <c r="I3695">
        <v>1.9</v>
      </c>
      <c r="K3695" t="s">
        <v>0</v>
      </c>
      <c r="L3695" t="s">
        <v>753</v>
      </c>
      <c r="M3695" t="s">
        <v>398</v>
      </c>
      <c r="N3695" t="s">
        <v>2437</v>
      </c>
      <c r="O3695">
        <v>2</v>
      </c>
      <c r="P3695" t="s">
        <v>306</v>
      </c>
      <c r="Q3695" s="164">
        <v>40636</v>
      </c>
      <c r="R3695" s="164">
        <v>40787</v>
      </c>
      <c r="T3695" t="s">
        <v>8333</v>
      </c>
      <c r="V3695" t="s">
        <v>8334</v>
      </c>
      <c r="W3695" t="s">
        <v>8335</v>
      </c>
      <c r="X3695" t="s">
        <v>8332</v>
      </c>
      <c r="Y3695" t="s">
        <v>8334</v>
      </c>
      <c r="Z3695" t="s">
        <v>8336</v>
      </c>
      <c r="AC3695" t="s">
        <v>341</v>
      </c>
      <c r="AD3695" s="176">
        <v>1.2</v>
      </c>
      <c r="AE3695" s="177" t="s">
        <v>16954</v>
      </c>
    </row>
    <row r="3696" spans="1:31" x14ac:dyDescent="0.35">
      <c r="A3696" t="s">
        <v>476</v>
      </c>
      <c r="B3696">
        <v>1289</v>
      </c>
      <c r="C3696" t="s">
        <v>8337</v>
      </c>
      <c r="D3696">
        <v>55550</v>
      </c>
      <c r="E3696" t="s">
        <v>8338</v>
      </c>
      <c r="F3696" t="s">
        <v>3812</v>
      </c>
      <c r="H3696">
        <v>2.6</v>
      </c>
      <c r="I3696">
        <v>2.2000000000000002</v>
      </c>
      <c r="K3696" t="s">
        <v>296</v>
      </c>
      <c r="L3696" t="s">
        <v>640</v>
      </c>
      <c r="M3696" t="s">
        <v>398</v>
      </c>
      <c r="N3696" t="s">
        <v>879</v>
      </c>
      <c r="O3696">
        <v>2</v>
      </c>
      <c r="P3696" t="s">
        <v>306</v>
      </c>
      <c r="Q3696" s="164">
        <v>41244</v>
      </c>
      <c r="R3696" s="164">
        <v>41153</v>
      </c>
      <c r="T3696" t="s">
        <v>3364</v>
      </c>
      <c r="V3696" t="s">
        <v>8339</v>
      </c>
      <c r="W3696" t="s">
        <v>8340</v>
      </c>
      <c r="X3696" t="s">
        <v>8338</v>
      </c>
      <c r="Y3696" t="s">
        <v>8339</v>
      </c>
      <c r="Z3696" t="s">
        <v>8341</v>
      </c>
      <c r="AC3696" t="s">
        <v>341</v>
      </c>
      <c r="AD3696" s="176">
        <v>1.2</v>
      </c>
    </row>
    <row r="3697" spans="1:30" x14ac:dyDescent="0.35">
      <c r="A3697" t="s">
        <v>494</v>
      </c>
      <c r="B3697">
        <v>1219</v>
      </c>
      <c r="C3697" t="s">
        <v>8337</v>
      </c>
      <c r="D3697">
        <v>55550</v>
      </c>
      <c r="E3697" t="s">
        <v>8338</v>
      </c>
      <c r="F3697" t="s">
        <v>3812</v>
      </c>
      <c r="H3697">
        <v>2.6</v>
      </c>
      <c r="I3697">
        <v>2.2000000000000002</v>
      </c>
      <c r="K3697" t="s">
        <v>296</v>
      </c>
      <c r="L3697" t="s">
        <v>753</v>
      </c>
      <c r="M3697" t="s">
        <v>398</v>
      </c>
      <c r="N3697" t="s">
        <v>879</v>
      </c>
      <c r="O3697">
        <v>2</v>
      </c>
      <c r="P3697" t="s">
        <v>306</v>
      </c>
      <c r="Q3697" s="164">
        <v>40215</v>
      </c>
      <c r="R3697" s="164">
        <v>40422</v>
      </c>
      <c r="T3697" t="s">
        <v>3364</v>
      </c>
      <c r="V3697" t="s">
        <v>8339</v>
      </c>
      <c r="W3697" t="s">
        <v>8340</v>
      </c>
      <c r="X3697" t="s">
        <v>8338</v>
      </c>
      <c r="Y3697" t="s">
        <v>8339</v>
      </c>
      <c r="Z3697" t="s">
        <v>8342</v>
      </c>
      <c r="AC3697" t="s">
        <v>341</v>
      </c>
      <c r="AD3697" s="176">
        <v>1.2</v>
      </c>
    </row>
    <row r="3698" spans="1:30" x14ac:dyDescent="0.35">
      <c r="A3698" t="s">
        <v>454</v>
      </c>
      <c r="B3698">
        <v>1418</v>
      </c>
      <c r="C3698" t="s">
        <v>8343</v>
      </c>
      <c r="D3698">
        <v>55610</v>
      </c>
      <c r="E3698" t="s">
        <v>8343</v>
      </c>
      <c r="F3698" t="s">
        <v>3812</v>
      </c>
      <c r="H3698">
        <v>2.4</v>
      </c>
      <c r="I3698">
        <v>2.2999999999999998</v>
      </c>
      <c r="K3698" t="s">
        <v>296</v>
      </c>
      <c r="L3698" t="s">
        <v>753</v>
      </c>
      <c r="M3698" t="s">
        <v>398</v>
      </c>
      <c r="N3698" t="s">
        <v>333</v>
      </c>
      <c r="O3698">
        <v>2</v>
      </c>
      <c r="P3698" t="s">
        <v>306</v>
      </c>
      <c r="Q3698" s="164">
        <v>40552</v>
      </c>
      <c r="R3698" s="164">
        <v>40787</v>
      </c>
      <c r="T3698" t="s">
        <v>8344</v>
      </c>
      <c r="V3698" t="s">
        <v>8345</v>
      </c>
      <c r="W3698" t="s">
        <v>8346</v>
      </c>
      <c r="X3698" t="s">
        <v>8343</v>
      </c>
      <c r="Y3698" t="s">
        <v>8345</v>
      </c>
      <c r="Z3698" t="s">
        <v>8347</v>
      </c>
      <c r="AC3698" t="s">
        <v>341</v>
      </c>
      <c r="AD3698" s="176">
        <v>1.3</v>
      </c>
    </row>
    <row r="3699" spans="1:30" x14ac:dyDescent="0.35">
      <c r="A3699" t="s">
        <v>305</v>
      </c>
      <c r="B3699">
        <v>1273</v>
      </c>
      <c r="C3699" t="s">
        <v>8343</v>
      </c>
      <c r="D3699">
        <v>55610</v>
      </c>
      <c r="E3699" t="s">
        <v>8343</v>
      </c>
      <c r="F3699" t="s">
        <v>3812</v>
      </c>
      <c r="H3699">
        <v>2.4</v>
      </c>
      <c r="I3699">
        <v>2.2999999999999998</v>
      </c>
      <c r="K3699" t="s">
        <v>296</v>
      </c>
      <c r="L3699" t="s">
        <v>753</v>
      </c>
      <c r="M3699" t="s">
        <v>398</v>
      </c>
      <c r="N3699" t="s">
        <v>333</v>
      </c>
      <c r="O3699">
        <v>2</v>
      </c>
      <c r="P3699" t="s">
        <v>306</v>
      </c>
      <c r="Q3699" t="s">
        <v>470</v>
      </c>
      <c r="R3699" s="164">
        <v>38961</v>
      </c>
      <c r="T3699" t="s">
        <v>8344</v>
      </c>
      <c r="V3699" t="s">
        <v>8345</v>
      </c>
      <c r="W3699" t="s">
        <v>8346</v>
      </c>
      <c r="X3699" t="s">
        <v>8343</v>
      </c>
      <c r="Y3699" t="s">
        <v>8345</v>
      </c>
      <c r="Z3699" t="s">
        <v>8348</v>
      </c>
      <c r="AC3699" t="s">
        <v>341</v>
      </c>
      <c r="AD3699" s="176">
        <v>1.3</v>
      </c>
    </row>
    <row r="3700" spans="1:30" x14ac:dyDescent="0.35">
      <c r="A3700" t="s">
        <v>324</v>
      </c>
      <c r="B3700">
        <v>1242</v>
      </c>
      <c r="C3700" t="s">
        <v>8343</v>
      </c>
      <c r="D3700">
        <v>55610</v>
      </c>
      <c r="E3700" t="s">
        <v>8343</v>
      </c>
      <c r="F3700" t="s">
        <v>3812</v>
      </c>
      <c r="H3700">
        <v>2.4</v>
      </c>
      <c r="I3700">
        <v>2.2999999999999998</v>
      </c>
      <c r="K3700" t="s">
        <v>296</v>
      </c>
      <c r="L3700" t="s">
        <v>753</v>
      </c>
      <c r="M3700" t="s">
        <v>398</v>
      </c>
      <c r="N3700" t="s">
        <v>333</v>
      </c>
      <c r="O3700">
        <v>2</v>
      </c>
      <c r="P3700" t="s">
        <v>306</v>
      </c>
      <c r="Q3700" t="s">
        <v>1548</v>
      </c>
      <c r="R3700" s="164">
        <v>40299</v>
      </c>
      <c r="T3700" t="s">
        <v>8344</v>
      </c>
      <c r="V3700" t="s">
        <v>8345</v>
      </c>
      <c r="W3700" t="s">
        <v>8346</v>
      </c>
      <c r="X3700" t="s">
        <v>8343</v>
      </c>
      <c r="Y3700" t="s">
        <v>8345</v>
      </c>
      <c r="Z3700" t="s">
        <v>8349</v>
      </c>
      <c r="AC3700" t="s">
        <v>341</v>
      </c>
      <c r="AD3700" s="176">
        <v>1.3</v>
      </c>
    </row>
    <row r="3701" spans="1:30" x14ac:dyDescent="0.35">
      <c r="A3701" t="s">
        <v>438</v>
      </c>
      <c r="B3701">
        <v>1216</v>
      </c>
      <c r="C3701" t="s">
        <v>8343</v>
      </c>
      <c r="D3701">
        <v>55610</v>
      </c>
      <c r="E3701" t="s">
        <v>8343</v>
      </c>
      <c r="F3701" t="s">
        <v>3812</v>
      </c>
      <c r="H3701">
        <v>2.4</v>
      </c>
      <c r="I3701">
        <v>2.2999999999999998</v>
      </c>
      <c r="K3701" t="s">
        <v>296</v>
      </c>
      <c r="L3701" t="s">
        <v>753</v>
      </c>
      <c r="M3701" t="s">
        <v>398</v>
      </c>
      <c r="N3701" t="s">
        <v>333</v>
      </c>
      <c r="O3701">
        <v>2</v>
      </c>
      <c r="P3701" t="s">
        <v>306</v>
      </c>
      <c r="Q3701" s="164">
        <v>40636</v>
      </c>
      <c r="R3701" s="164">
        <v>40787</v>
      </c>
      <c r="T3701" t="s">
        <v>8344</v>
      </c>
      <c r="V3701" t="s">
        <v>8345</v>
      </c>
      <c r="W3701" t="s">
        <v>8346</v>
      </c>
      <c r="X3701" t="s">
        <v>8343</v>
      </c>
      <c r="Y3701" t="s">
        <v>8345</v>
      </c>
      <c r="Z3701" t="s">
        <v>8350</v>
      </c>
      <c r="AC3701" t="s">
        <v>341</v>
      </c>
      <c r="AD3701" s="176">
        <v>1.3</v>
      </c>
    </row>
    <row r="3702" spans="1:30" x14ac:dyDescent="0.35">
      <c r="A3702" t="s">
        <v>454</v>
      </c>
      <c r="B3702">
        <v>1310</v>
      </c>
      <c r="C3702" t="s">
        <v>8351</v>
      </c>
      <c r="D3702">
        <v>55613</v>
      </c>
      <c r="E3702" t="s">
        <v>8351</v>
      </c>
      <c r="F3702" t="s">
        <v>3812</v>
      </c>
      <c r="H3702">
        <v>2.4</v>
      </c>
      <c r="I3702">
        <v>2.2999999999999998</v>
      </c>
      <c r="K3702" t="s">
        <v>296</v>
      </c>
      <c r="L3702" t="s">
        <v>753</v>
      </c>
      <c r="M3702" t="s">
        <v>398</v>
      </c>
      <c r="N3702" t="s">
        <v>333</v>
      </c>
      <c r="O3702">
        <v>2</v>
      </c>
      <c r="P3702" t="s">
        <v>306</v>
      </c>
      <c r="Q3702" t="s">
        <v>3011</v>
      </c>
      <c r="R3702" s="164">
        <v>34943</v>
      </c>
      <c r="T3702" t="s">
        <v>3376</v>
      </c>
      <c r="V3702" t="s">
        <v>8352</v>
      </c>
      <c r="W3702" t="s">
        <v>8353</v>
      </c>
      <c r="X3702" t="s">
        <v>8351</v>
      </c>
      <c r="Y3702" t="s">
        <v>8352</v>
      </c>
      <c r="Z3702" t="s">
        <v>8354</v>
      </c>
      <c r="AA3702" t="s">
        <v>295</v>
      </c>
      <c r="AC3702" t="s">
        <v>341</v>
      </c>
      <c r="AD3702" s="176">
        <v>1.3</v>
      </c>
    </row>
    <row r="3703" spans="1:30" x14ac:dyDescent="0.35">
      <c r="A3703" t="s">
        <v>291</v>
      </c>
      <c r="B3703">
        <v>1052</v>
      </c>
      <c r="C3703" t="s">
        <v>8352</v>
      </c>
      <c r="D3703">
        <v>55613</v>
      </c>
      <c r="E3703" t="s">
        <v>8351</v>
      </c>
      <c r="F3703" t="s">
        <v>3812</v>
      </c>
      <c r="H3703">
        <v>2.4</v>
      </c>
      <c r="I3703">
        <v>2.2999999999999998</v>
      </c>
      <c r="K3703" t="s">
        <v>843</v>
      </c>
      <c r="L3703" t="s">
        <v>753</v>
      </c>
      <c r="M3703" t="s">
        <v>398</v>
      </c>
      <c r="N3703" t="s">
        <v>333</v>
      </c>
      <c r="O3703">
        <v>2</v>
      </c>
      <c r="P3703" t="s">
        <v>1</v>
      </c>
      <c r="Q3703" s="164">
        <v>34708</v>
      </c>
      <c r="R3703" s="164">
        <v>34943</v>
      </c>
      <c r="T3703" t="s">
        <v>3376</v>
      </c>
      <c r="V3703" t="s">
        <v>8352</v>
      </c>
      <c r="W3703" t="s">
        <v>8353</v>
      </c>
      <c r="X3703" t="s">
        <v>8351</v>
      </c>
      <c r="Y3703" t="s">
        <v>8352</v>
      </c>
      <c r="Z3703" t="s">
        <v>8355</v>
      </c>
      <c r="AC3703" t="s">
        <v>338</v>
      </c>
      <c r="AD3703" s="176">
        <v>1.3</v>
      </c>
    </row>
    <row r="3704" spans="1:30" x14ac:dyDescent="0.35">
      <c r="A3704" t="s">
        <v>305</v>
      </c>
      <c r="B3704">
        <v>1019</v>
      </c>
      <c r="C3704" t="s">
        <v>8351</v>
      </c>
      <c r="D3704">
        <v>55613</v>
      </c>
      <c r="E3704" t="s">
        <v>8351</v>
      </c>
      <c r="F3704" t="s">
        <v>3812</v>
      </c>
      <c r="H3704">
        <v>2.4</v>
      </c>
      <c r="I3704">
        <v>2.2999999999999998</v>
      </c>
      <c r="K3704" t="s">
        <v>404</v>
      </c>
      <c r="L3704" t="s">
        <v>753</v>
      </c>
      <c r="M3704" t="s">
        <v>398</v>
      </c>
      <c r="N3704" t="s">
        <v>333</v>
      </c>
      <c r="O3704">
        <v>2</v>
      </c>
      <c r="P3704" t="s">
        <v>306</v>
      </c>
      <c r="Q3704" s="164">
        <v>39825</v>
      </c>
      <c r="R3704" s="164">
        <v>40148</v>
      </c>
      <c r="S3704" s="164">
        <v>40148</v>
      </c>
      <c r="T3704" t="s">
        <v>3376</v>
      </c>
      <c r="V3704" t="s">
        <v>8352</v>
      </c>
      <c r="W3704" t="s">
        <v>8353</v>
      </c>
      <c r="X3704" t="s">
        <v>8351</v>
      </c>
      <c r="Y3704" t="s">
        <v>8352</v>
      </c>
      <c r="Z3704" t="s">
        <v>8356</v>
      </c>
      <c r="AC3704" t="s">
        <v>341</v>
      </c>
      <c r="AD3704" s="176">
        <v>1.3</v>
      </c>
    </row>
    <row r="3705" spans="1:30" x14ac:dyDescent="0.35">
      <c r="A3705" t="s">
        <v>305</v>
      </c>
      <c r="B3705">
        <v>1081</v>
      </c>
      <c r="C3705" t="s">
        <v>8357</v>
      </c>
      <c r="D3705">
        <v>55613</v>
      </c>
      <c r="E3705" t="s">
        <v>8351</v>
      </c>
      <c r="F3705" t="s">
        <v>3812</v>
      </c>
      <c r="H3705">
        <v>2.4</v>
      </c>
      <c r="I3705">
        <v>2.2999999999999998</v>
      </c>
      <c r="K3705" t="s">
        <v>295</v>
      </c>
      <c r="L3705" t="s">
        <v>753</v>
      </c>
      <c r="M3705" t="s">
        <v>398</v>
      </c>
      <c r="N3705" t="s">
        <v>333</v>
      </c>
      <c r="O3705">
        <v>2</v>
      </c>
      <c r="P3705" t="s">
        <v>977</v>
      </c>
      <c r="Q3705" t="s">
        <v>4418</v>
      </c>
      <c r="R3705" s="164">
        <v>30102</v>
      </c>
      <c r="S3705" s="164">
        <v>34943</v>
      </c>
      <c r="T3705" t="s">
        <v>3376</v>
      </c>
      <c r="V3705" t="s">
        <v>8352</v>
      </c>
      <c r="W3705" t="s">
        <v>8353</v>
      </c>
      <c r="X3705" t="s">
        <v>8351</v>
      </c>
      <c r="Y3705" t="s">
        <v>8352</v>
      </c>
      <c r="Z3705" t="s">
        <v>8358</v>
      </c>
      <c r="AC3705" t="s">
        <v>341</v>
      </c>
      <c r="AD3705" s="176">
        <v>1.3</v>
      </c>
    </row>
    <row r="3706" spans="1:30" x14ac:dyDescent="0.35">
      <c r="A3706" t="s">
        <v>305</v>
      </c>
      <c r="B3706">
        <v>1245</v>
      </c>
      <c r="C3706" t="s">
        <v>8351</v>
      </c>
      <c r="D3706">
        <v>55613</v>
      </c>
      <c r="E3706" t="s">
        <v>8351</v>
      </c>
      <c r="F3706" t="s">
        <v>3812</v>
      </c>
      <c r="H3706">
        <v>2.4</v>
      </c>
      <c r="I3706">
        <v>2.2999999999999998</v>
      </c>
      <c r="K3706" t="s">
        <v>296</v>
      </c>
      <c r="L3706" t="s">
        <v>753</v>
      </c>
      <c r="M3706" t="s">
        <v>398</v>
      </c>
      <c r="N3706" t="s">
        <v>333</v>
      </c>
      <c r="O3706">
        <v>2</v>
      </c>
      <c r="P3706" t="s">
        <v>306</v>
      </c>
      <c r="Q3706" s="164">
        <v>36900</v>
      </c>
      <c r="R3706" s="164">
        <v>37135</v>
      </c>
      <c r="T3706" t="s">
        <v>3376</v>
      </c>
      <c r="V3706" t="s">
        <v>8352</v>
      </c>
      <c r="W3706" t="s">
        <v>8353</v>
      </c>
      <c r="X3706" t="s">
        <v>8351</v>
      </c>
      <c r="Y3706" t="s">
        <v>8352</v>
      </c>
      <c r="Z3706" t="s">
        <v>8359</v>
      </c>
      <c r="AC3706" t="s">
        <v>341</v>
      </c>
      <c r="AD3706" s="176">
        <v>1.3</v>
      </c>
    </row>
    <row r="3707" spans="1:30" x14ac:dyDescent="0.35">
      <c r="A3707" t="s">
        <v>317</v>
      </c>
      <c r="B3707">
        <v>1073</v>
      </c>
      <c r="C3707" t="s">
        <v>8360</v>
      </c>
      <c r="D3707">
        <v>55613</v>
      </c>
      <c r="E3707" t="s">
        <v>8351</v>
      </c>
      <c r="F3707" t="s">
        <v>3812</v>
      </c>
      <c r="H3707">
        <v>2.4</v>
      </c>
      <c r="I3707">
        <v>2.2999999999999998</v>
      </c>
      <c r="K3707" t="s">
        <v>404</v>
      </c>
      <c r="L3707" t="s">
        <v>753</v>
      </c>
      <c r="M3707" t="s">
        <v>398</v>
      </c>
      <c r="N3707" t="s">
        <v>333</v>
      </c>
      <c r="O3707">
        <v>2</v>
      </c>
      <c r="P3707" t="s">
        <v>306</v>
      </c>
      <c r="Q3707" s="164">
        <v>30781</v>
      </c>
      <c r="R3707" s="164">
        <v>30929</v>
      </c>
      <c r="S3707" s="164">
        <v>33482</v>
      </c>
      <c r="T3707" t="s">
        <v>3376</v>
      </c>
      <c r="V3707" t="s">
        <v>8352</v>
      </c>
      <c r="W3707" t="s">
        <v>8353</v>
      </c>
      <c r="X3707" t="s">
        <v>8351</v>
      </c>
      <c r="Y3707" t="s">
        <v>8352</v>
      </c>
      <c r="Z3707" t="s">
        <v>8361</v>
      </c>
      <c r="AC3707" t="s">
        <v>341</v>
      </c>
      <c r="AD3707" s="176">
        <v>1.3</v>
      </c>
    </row>
    <row r="3708" spans="1:30" x14ac:dyDescent="0.35">
      <c r="A3708" t="s">
        <v>408</v>
      </c>
      <c r="B3708">
        <v>1271</v>
      </c>
      <c r="C3708" t="s">
        <v>8351</v>
      </c>
      <c r="D3708">
        <v>55613</v>
      </c>
      <c r="E3708" t="s">
        <v>8351</v>
      </c>
      <c r="F3708" t="s">
        <v>3812</v>
      </c>
      <c r="H3708">
        <v>2.4</v>
      </c>
      <c r="I3708">
        <v>2.2999999999999998</v>
      </c>
      <c r="K3708" t="s">
        <v>296</v>
      </c>
      <c r="L3708" t="s">
        <v>753</v>
      </c>
      <c r="M3708" t="s">
        <v>398</v>
      </c>
      <c r="N3708" t="s">
        <v>333</v>
      </c>
      <c r="O3708">
        <v>2</v>
      </c>
      <c r="P3708" t="s">
        <v>306</v>
      </c>
      <c r="Q3708" t="s">
        <v>4006</v>
      </c>
      <c r="R3708" s="164">
        <v>41153</v>
      </c>
      <c r="T3708" t="s">
        <v>3376</v>
      </c>
      <c r="V3708" t="s">
        <v>8352</v>
      </c>
      <c r="W3708" t="s">
        <v>8353</v>
      </c>
      <c r="X3708" t="s">
        <v>8351</v>
      </c>
      <c r="Y3708" t="s">
        <v>8352</v>
      </c>
      <c r="Z3708" t="s">
        <v>8362</v>
      </c>
      <c r="AC3708" t="s">
        <v>341</v>
      </c>
      <c r="AD3708" s="176">
        <v>1.3</v>
      </c>
    </row>
    <row r="3709" spans="1:30" x14ac:dyDescent="0.35">
      <c r="A3709" t="s">
        <v>469</v>
      </c>
      <c r="B3709">
        <v>1020</v>
      </c>
      <c r="C3709" t="s">
        <v>8351</v>
      </c>
      <c r="D3709">
        <v>55613</v>
      </c>
      <c r="E3709" t="s">
        <v>8351</v>
      </c>
      <c r="F3709" t="s">
        <v>3812</v>
      </c>
      <c r="H3709">
        <v>2.4</v>
      </c>
      <c r="I3709">
        <v>2.2999999999999998</v>
      </c>
      <c r="K3709" t="s">
        <v>404</v>
      </c>
      <c r="L3709" t="s">
        <v>753</v>
      </c>
      <c r="M3709" t="s">
        <v>398</v>
      </c>
      <c r="N3709" t="s">
        <v>333</v>
      </c>
      <c r="O3709">
        <v>2</v>
      </c>
      <c r="P3709" t="s">
        <v>306</v>
      </c>
      <c r="Q3709" s="164">
        <v>35804</v>
      </c>
      <c r="R3709" s="164">
        <v>36039</v>
      </c>
      <c r="S3709" s="164">
        <v>36039</v>
      </c>
      <c r="T3709" t="s">
        <v>3376</v>
      </c>
      <c r="V3709" t="s">
        <v>8352</v>
      </c>
      <c r="W3709" t="s">
        <v>8353</v>
      </c>
      <c r="X3709" t="s">
        <v>8351</v>
      </c>
      <c r="Y3709" t="s">
        <v>8352</v>
      </c>
      <c r="Z3709" t="s">
        <v>8363</v>
      </c>
      <c r="AC3709" t="s">
        <v>341</v>
      </c>
      <c r="AD3709" s="176">
        <v>1.3</v>
      </c>
    </row>
    <row r="3710" spans="1:30" x14ac:dyDescent="0.35">
      <c r="A3710" t="s">
        <v>469</v>
      </c>
      <c r="B3710">
        <v>1212</v>
      </c>
      <c r="C3710" t="s">
        <v>8351</v>
      </c>
      <c r="D3710">
        <v>55613</v>
      </c>
      <c r="E3710" t="s">
        <v>8351</v>
      </c>
      <c r="F3710" t="s">
        <v>3812</v>
      </c>
      <c r="G3710" s="163">
        <v>2688</v>
      </c>
      <c r="H3710">
        <v>2.4</v>
      </c>
      <c r="I3710">
        <v>2.2999999999999998</v>
      </c>
      <c r="J3710" t="s">
        <v>1</v>
      </c>
      <c r="K3710" t="s">
        <v>296</v>
      </c>
      <c r="L3710" t="s">
        <v>753</v>
      </c>
      <c r="M3710" t="s">
        <v>398</v>
      </c>
      <c r="N3710" t="s">
        <v>333</v>
      </c>
      <c r="O3710">
        <v>2</v>
      </c>
      <c r="P3710" t="s">
        <v>306</v>
      </c>
      <c r="Q3710" s="164">
        <v>45301</v>
      </c>
      <c r="R3710" s="164">
        <v>45901</v>
      </c>
      <c r="T3710" t="s">
        <v>3376</v>
      </c>
      <c r="V3710" t="s">
        <v>8352</v>
      </c>
      <c r="W3710" t="s">
        <v>8353</v>
      </c>
      <c r="X3710" t="s">
        <v>8351</v>
      </c>
      <c r="Y3710" t="s">
        <v>8352</v>
      </c>
      <c r="Z3710" t="s">
        <v>8364</v>
      </c>
      <c r="AA3710" t="s">
        <v>1</v>
      </c>
      <c r="AB3710" s="164">
        <v>45631</v>
      </c>
      <c r="AC3710" t="s">
        <v>341</v>
      </c>
      <c r="AD3710" s="176">
        <v>1.3</v>
      </c>
    </row>
    <row r="3711" spans="1:30" x14ac:dyDescent="0.35">
      <c r="A3711" t="s">
        <v>324</v>
      </c>
      <c r="B3711">
        <v>1016</v>
      </c>
      <c r="C3711" t="s">
        <v>8351</v>
      </c>
      <c r="D3711">
        <v>55613</v>
      </c>
      <c r="E3711" t="s">
        <v>8351</v>
      </c>
      <c r="F3711" t="s">
        <v>3812</v>
      </c>
      <c r="H3711">
        <v>2.4</v>
      </c>
      <c r="I3711">
        <v>2.2999999999999998</v>
      </c>
      <c r="K3711" t="s">
        <v>404</v>
      </c>
      <c r="L3711" t="s">
        <v>753</v>
      </c>
      <c r="M3711" t="s">
        <v>398</v>
      </c>
      <c r="N3711" t="s">
        <v>333</v>
      </c>
      <c r="O3711">
        <v>2</v>
      </c>
      <c r="P3711" t="s">
        <v>306</v>
      </c>
      <c r="Q3711" s="164">
        <v>35804</v>
      </c>
      <c r="R3711" s="164">
        <v>36039</v>
      </c>
      <c r="S3711" s="164">
        <v>36039</v>
      </c>
      <c r="T3711" t="s">
        <v>3376</v>
      </c>
      <c r="V3711" t="s">
        <v>8352</v>
      </c>
      <c r="W3711" t="s">
        <v>8353</v>
      </c>
      <c r="X3711" t="s">
        <v>8351</v>
      </c>
      <c r="Y3711" t="s">
        <v>8352</v>
      </c>
      <c r="Z3711" t="s">
        <v>8365</v>
      </c>
      <c r="AC3711" t="s">
        <v>341</v>
      </c>
      <c r="AD3711" s="176">
        <v>1.3</v>
      </c>
    </row>
    <row r="3712" spans="1:30" x14ac:dyDescent="0.35">
      <c r="A3712" t="s">
        <v>324</v>
      </c>
      <c r="B3712">
        <v>1064</v>
      </c>
      <c r="C3712" t="s">
        <v>8351</v>
      </c>
      <c r="D3712">
        <v>55613</v>
      </c>
      <c r="E3712" t="s">
        <v>8351</v>
      </c>
      <c r="F3712" t="s">
        <v>3812</v>
      </c>
      <c r="H3712">
        <v>2.4</v>
      </c>
      <c r="I3712">
        <v>2.2999999999999998</v>
      </c>
      <c r="K3712" t="s">
        <v>296</v>
      </c>
      <c r="L3712" t="s">
        <v>753</v>
      </c>
      <c r="M3712" t="s">
        <v>398</v>
      </c>
      <c r="N3712" t="s">
        <v>333</v>
      </c>
      <c r="O3712">
        <v>2</v>
      </c>
      <c r="P3712" t="s">
        <v>306</v>
      </c>
      <c r="Q3712" s="164">
        <v>30690</v>
      </c>
      <c r="R3712" s="164">
        <v>30926</v>
      </c>
      <c r="T3712" t="s">
        <v>3376</v>
      </c>
      <c r="V3712" t="s">
        <v>8352</v>
      </c>
      <c r="W3712" t="s">
        <v>8353</v>
      </c>
      <c r="X3712" t="s">
        <v>8351</v>
      </c>
      <c r="Y3712" t="s">
        <v>8352</v>
      </c>
      <c r="Z3712" t="s">
        <v>8366</v>
      </c>
      <c r="AC3712" t="s">
        <v>341</v>
      </c>
      <c r="AD3712" s="176">
        <v>1.3</v>
      </c>
    </row>
    <row r="3713" spans="1:30" x14ac:dyDescent="0.35">
      <c r="A3713" t="s">
        <v>324</v>
      </c>
      <c r="B3713">
        <v>1207</v>
      </c>
      <c r="C3713" t="s">
        <v>8367</v>
      </c>
      <c r="D3713">
        <v>55613</v>
      </c>
      <c r="E3713" t="s">
        <v>8351</v>
      </c>
      <c r="F3713" t="s">
        <v>3812</v>
      </c>
      <c r="H3713">
        <v>2.4</v>
      </c>
      <c r="I3713">
        <v>2.2999999999999998</v>
      </c>
      <c r="K3713" t="s">
        <v>296</v>
      </c>
      <c r="L3713" t="s">
        <v>753</v>
      </c>
      <c r="M3713" t="s">
        <v>398</v>
      </c>
      <c r="N3713" t="s">
        <v>333</v>
      </c>
      <c r="O3713">
        <v>2</v>
      </c>
      <c r="P3713" t="s">
        <v>306</v>
      </c>
      <c r="Q3713" s="164">
        <v>39091</v>
      </c>
      <c r="R3713" s="164">
        <v>39326</v>
      </c>
      <c r="T3713" t="s">
        <v>3376</v>
      </c>
      <c r="V3713" t="s">
        <v>8352</v>
      </c>
      <c r="W3713" t="s">
        <v>8353</v>
      </c>
      <c r="X3713" t="s">
        <v>8351</v>
      </c>
      <c r="Y3713" t="s">
        <v>8352</v>
      </c>
      <c r="Z3713" t="s">
        <v>8368</v>
      </c>
      <c r="AC3713" t="s">
        <v>341</v>
      </c>
      <c r="AD3713" s="176">
        <v>1.3</v>
      </c>
    </row>
    <row r="3714" spans="1:30" x14ac:dyDescent="0.35">
      <c r="A3714" t="s">
        <v>309</v>
      </c>
      <c r="B3714">
        <v>1150</v>
      </c>
      <c r="C3714" t="s">
        <v>8351</v>
      </c>
      <c r="D3714">
        <v>55613</v>
      </c>
      <c r="E3714" t="s">
        <v>8351</v>
      </c>
      <c r="F3714" t="s">
        <v>3812</v>
      </c>
      <c r="H3714">
        <v>2.4</v>
      </c>
      <c r="I3714">
        <v>2.2999999999999998</v>
      </c>
      <c r="K3714" t="s">
        <v>296</v>
      </c>
      <c r="L3714" t="s">
        <v>753</v>
      </c>
      <c r="M3714" t="s">
        <v>398</v>
      </c>
      <c r="N3714" t="s">
        <v>333</v>
      </c>
      <c r="O3714">
        <v>2</v>
      </c>
      <c r="P3714" t="s">
        <v>306</v>
      </c>
      <c r="Q3714" t="s">
        <v>8214</v>
      </c>
      <c r="R3714" s="164">
        <v>37858</v>
      </c>
      <c r="T3714" t="s">
        <v>3376</v>
      </c>
      <c r="V3714" t="s">
        <v>8352</v>
      </c>
      <c r="W3714" t="s">
        <v>8353</v>
      </c>
      <c r="X3714" t="s">
        <v>8351</v>
      </c>
      <c r="Y3714" t="s">
        <v>8352</v>
      </c>
      <c r="Z3714" t="s">
        <v>8369</v>
      </c>
      <c r="AC3714" t="s">
        <v>341</v>
      </c>
      <c r="AD3714" s="176">
        <v>1.3</v>
      </c>
    </row>
    <row r="3715" spans="1:30" x14ac:dyDescent="0.35">
      <c r="A3715" t="s">
        <v>476</v>
      </c>
      <c r="B3715">
        <v>1029</v>
      </c>
      <c r="C3715" t="s">
        <v>8351</v>
      </c>
      <c r="D3715">
        <v>55613</v>
      </c>
      <c r="E3715" t="s">
        <v>8351</v>
      </c>
      <c r="F3715" t="s">
        <v>3812</v>
      </c>
      <c r="H3715">
        <v>2.4</v>
      </c>
      <c r="I3715">
        <v>2.2999999999999998</v>
      </c>
      <c r="K3715" t="s">
        <v>296</v>
      </c>
      <c r="L3715" t="s">
        <v>410</v>
      </c>
      <c r="M3715" t="s">
        <v>398</v>
      </c>
      <c r="N3715" t="s">
        <v>333</v>
      </c>
      <c r="O3715">
        <v>2</v>
      </c>
      <c r="P3715" t="s">
        <v>306</v>
      </c>
      <c r="Q3715" t="s">
        <v>786</v>
      </c>
      <c r="R3715" s="164">
        <v>34392</v>
      </c>
      <c r="T3715" t="s">
        <v>3376</v>
      </c>
      <c r="V3715" t="s">
        <v>8352</v>
      </c>
      <c r="W3715" t="s">
        <v>8353</v>
      </c>
      <c r="X3715" t="s">
        <v>8351</v>
      </c>
      <c r="Y3715" t="s">
        <v>8352</v>
      </c>
      <c r="Z3715" t="s">
        <v>8370</v>
      </c>
      <c r="AC3715" t="s">
        <v>341</v>
      </c>
      <c r="AD3715" s="176">
        <v>1.3</v>
      </c>
    </row>
    <row r="3716" spans="1:30" x14ac:dyDescent="0.35">
      <c r="A3716" t="s">
        <v>482</v>
      </c>
      <c r="B3716">
        <v>1025</v>
      </c>
      <c r="C3716" t="s">
        <v>8351</v>
      </c>
      <c r="D3716">
        <v>55613</v>
      </c>
      <c r="E3716" t="s">
        <v>8351</v>
      </c>
      <c r="F3716" t="s">
        <v>3812</v>
      </c>
      <c r="H3716">
        <v>2.4</v>
      </c>
      <c r="I3716">
        <v>2.2999999999999998</v>
      </c>
      <c r="K3716" t="s">
        <v>404</v>
      </c>
      <c r="L3716" t="s">
        <v>753</v>
      </c>
      <c r="M3716" t="s">
        <v>398</v>
      </c>
      <c r="N3716" t="s">
        <v>333</v>
      </c>
      <c r="O3716">
        <v>2</v>
      </c>
      <c r="P3716" t="s">
        <v>306</v>
      </c>
      <c r="Q3716" s="164">
        <v>37995</v>
      </c>
      <c r="R3716" s="164">
        <v>38231</v>
      </c>
      <c r="S3716" s="164">
        <v>38231</v>
      </c>
      <c r="T3716" t="s">
        <v>3376</v>
      </c>
      <c r="V3716" t="s">
        <v>8352</v>
      </c>
      <c r="W3716" t="s">
        <v>8353</v>
      </c>
      <c r="X3716" t="s">
        <v>8351</v>
      </c>
      <c r="Y3716" t="s">
        <v>8352</v>
      </c>
      <c r="Z3716" t="s">
        <v>8371</v>
      </c>
      <c r="AC3716" t="s">
        <v>341</v>
      </c>
      <c r="AD3716" s="176">
        <v>1.3</v>
      </c>
    </row>
    <row r="3717" spans="1:30" x14ac:dyDescent="0.35">
      <c r="A3717" t="s">
        <v>482</v>
      </c>
      <c r="B3717">
        <v>1204</v>
      </c>
      <c r="C3717" t="s">
        <v>8372</v>
      </c>
      <c r="D3717">
        <v>55613</v>
      </c>
      <c r="E3717" t="s">
        <v>8351</v>
      </c>
      <c r="F3717" t="s">
        <v>3812</v>
      </c>
      <c r="H3717">
        <v>2.4</v>
      </c>
      <c r="I3717">
        <v>2.2999999999999998</v>
      </c>
      <c r="K3717" t="s">
        <v>296</v>
      </c>
      <c r="L3717" t="s">
        <v>753</v>
      </c>
      <c r="M3717" t="s">
        <v>398</v>
      </c>
      <c r="N3717" t="s">
        <v>333</v>
      </c>
      <c r="O3717">
        <v>2</v>
      </c>
      <c r="P3717" t="s">
        <v>306</v>
      </c>
      <c r="Q3717" t="s">
        <v>3208</v>
      </c>
      <c r="R3717" s="164">
        <v>40057</v>
      </c>
      <c r="T3717" t="s">
        <v>3376</v>
      </c>
      <c r="V3717" t="s">
        <v>8352</v>
      </c>
      <c r="W3717" t="s">
        <v>8353</v>
      </c>
      <c r="X3717" t="s">
        <v>8351</v>
      </c>
      <c r="Y3717" t="s">
        <v>8352</v>
      </c>
      <c r="Z3717" t="s">
        <v>8373</v>
      </c>
      <c r="AC3717" t="s">
        <v>341</v>
      </c>
      <c r="AD3717" s="176">
        <v>1.3</v>
      </c>
    </row>
    <row r="3718" spans="1:30" x14ac:dyDescent="0.35">
      <c r="A3718" t="s">
        <v>482</v>
      </c>
      <c r="B3718">
        <v>90005</v>
      </c>
      <c r="C3718" t="s">
        <v>8374</v>
      </c>
      <c r="D3718">
        <v>55613</v>
      </c>
      <c r="E3718" t="s">
        <v>8351</v>
      </c>
      <c r="F3718" t="s">
        <v>3812</v>
      </c>
      <c r="H3718">
        <v>2.4</v>
      </c>
      <c r="I3718">
        <v>2.2999999999999998</v>
      </c>
      <c r="K3718" t="s">
        <v>404</v>
      </c>
      <c r="L3718" t="s">
        <v>410</v>
      </c>
      <c r="M3718" t="s">
        <v>398</v>
      </c>
      <c r="N3718" t="s">
        <v>333</v>
      </c>
      <c r="O3718">
        <v>2</v>
      </c>
      <c r="P3718" t="s">
        <v>306</v>
      </c>
      <c r="Q3718" s="164">
        <v>34337</v>
      </c>
      <c r="R3718" s="164">
        <v>34394</v>
      </c>
      <c r="S3718" s="164">
        <v>34394</v>
      </c>
      <c r="T3718" t="s">
        <v>3376</v>
      </c>
      <c r="V3718" t="s">
        <v>8352</v>
      </c>
      <c r="W3718" t="s">
        <v>8353</v>
      </c>
      <c r="X3718" t="s">
        <v>8351</v>
      </c>
      <c r="Y3718" t="s">
        <v>8352</v>
      </c>
      <c r="Z3718" t="s">
        <v>8375</v>
      </c>
      <c r="AC3718" t="s">
        <v>341</v>
      </c>
      <c r="AD3718" s="176">
        <v>1.3</v>
      </c>
    </row>
    <row r="3719" spans="1:30" x14ac:dyDescent="0.35">
      <c r="A3719" t="s">
        <v>432</v>
      </c>
      <c r="B3719">
        <v>1028</v>
      </c>
      <c r="C3719" t="s">
        <v>8351</v>
      </c>
      <c r="D3719">
        <v>55613</v>
      </c>
      <c r="E3719" t="s">
        <v>8351</v>
      </c>
      <c r="F3719" t="s">
        <v>3812</v>
      </c>
      <c r="H3719">
        <v>2.4</v>
      </c>
      <c r="I3719">
        <v>2.2999999999999998</v>
      </c>
      <c r="K3719" t="s">
        <v>404</v>
      </c>
      <c r="L3719" t="s">
        <v>753</v>
      </c>
      <c r="M3719" t="s">
        <v>398</v>
      </c>
      <c r="N3719" t="s">
        <v>333</v>
      </c>
      <c r="O3719">
        <v>2</v>
      </c>
      <c r="P3719" t="s">
        <v>306</v>
      </c>
      <c r="Q3719" s="164">
        <v>39825</v>
      </c>
      <c r="R3719" s="164">
        <v>40148</v>
      </c>
      <c r="S3719" s="164">
        <v>40148</v>
      </c>
      <c r="T3719" t="s">
        <v>3376</v>
      </c>
      <c r="V3719" t="s">
        <v>8352</v>
      </c>
      <c r="W3719" t="s">
        <v>8353</v>
      </c>
      <c r="X3719" t="s">
        <v>8351</v>
      </c>
      <c r="Y3719" t="s">
        <v>8352</v>
      </c>
      <c r="Z3719" t="s">
        <v>8376</v>
      </c>
      <c r="AC3719" t="s">
        <v>341</v>
      </c>
      <c r="AD3719" s="176">
        <v>1.3</v>
      </c>
    </row>
    <row r="3720" spans="1:30" x14ac:dyDescent="0.35">
      <c r="A3720" t="s">
        <v>432</v>
      </c>
      <c r="B3720">
        <v>1029</v>
      </c>
      <c r="C3720" t="s">
        <v>8377</v>
      </c>
      <c r="D3720">
        <v>55613</v>
      </c>
      <c r="E3720" t="s">
        <v>8351</v>
      </c>
      <c r="F3720" t="s">
        <v>3812</v>
      </c>
      <c r="H3720">
        <v>2.4</v>
      </c>
      <c r="I3720">
        <v>2.2999999999999998</v>
      </c>
      <c r="K3720" t="s">
        <v>404</v>
      </c>
      <c r="L3720" t="s">
        <v>753</v>
      </c>
      <c r="M3720" t="s">
        <v>398</v>
      </c>
      <c r="N3720" t="s">
        <v>333</v>
      </c>
      <c r="O3720">
        <v>2</v>
      </c>
      <c r="P3720" t="s">
        <v>306</v>
      </c>
      <c r="Q3720" s="164">
        <v>37995</v>
      </c>
      <c r="R3720" s="164">
        <v>38231</v>
      </c>
      <c r="S3720" s="164">
        <v>38231</v>
      </c>
      <c r="T3720" t="s">
        <v>3376</v>
      </c>
      <c r="V3720" t="s">
        <v>8352</v>
      </c>
      <c r="W3720" t="s">
        <v>8353</v>
      </c>
      <c r="X3720" t="s">
        <v>8351</v>
      </c>
      <c r="Y3720" t="s">
        <v>8352</v>
      </c>
      <c r="Z3720" t="s">
        <v>8378</v>
      </c>
      <c r="AC3720" t="s">
        <v>341</v>
      </c>
      <c r="AD3720" s="176">
        <v>1.3</v>
      </c>
    </row>
    <row r="3721" spans="1:30" x14ac:dyDescent="0.35">
      <c r="A3721" t="s">
        <v>584</v>
      </c>
      <c r="B3721">
        <v>1027</v>
      </c>
      <c r="C3721" t="s">
        <v>8360</v>
      </c>
      <c r="D3721">
        <v>55613</v>
      </c>
      <c r="E3721" t="s">
        <v>8351</v>
      </c>
      <c r="F3721" t="s">
        <v>3812</v>
      </c>
      <c r="H3721">
        <v>2.4</v>
      </c>
      <c r="I3721">
        <v>2.2999999999999998</v>
      </c>
      <c r="K3721" t="s">
        <v>404</v>
      </c>
      <c r="L3721" t="s">
        <v>753</v>
      </c>
      <c r="M3721" t="s">
        <v>398</v>
      </c>
      <c r="N3721" t="s">
        <v>333</v>
      </c>
      <c r="O3721">
        <v>2</v>
      </c>
      <c r="P3721" t="s">
        <v>306</v>
      </c>
      <c r="Q3721" t="s">
        <v>3397</v>
      </c>
      <c r="R3721" s="164">
        <v>40653</v>
      </c>
      <c r="S3721" s="164">
        <v>40787</v>
      </c>
      <c r="T3721" t="s">
        <v>3376</v>
      </c>
      <c r="V3721" t="s">
        <v>8352</v>
      </c>
      <c r="W3721" t="s">
        <v>8353</v>
      </c>
      <c r="X3721" t="s">
        <v>8351</v>
      </c>
      <c r="Y3721" t="s">
        <v>8352</v>
      </c>
      <c r="Z3721" t="s">
        <v>8379</v>
      </c>
      <c r="AC3721" t="s">
        <v>341</v>
      </c>
      <c r="AD3721" s="176">
        <v>1.3</v>
      </c>
    </row>
    <row r="3722" spans="1:30" x14ac:dyDescent="0.35">
      <c r="A3722" t="s">
        <v>584</v>
      </c>
      <c r="B3722">
        <v>1177</v>
      </c>
      <c r="C3722" t="s">
        <v>8380</v>
      </c>
      <c r="D3722">
        <v>55613</v>
      </c>
      <c r="E3722" t="s">
        <v>8351</v>
      </c>
      <c r="F3722" t="s">
        <v>3812</v>
      </c>
      <c r="H3722">
        <v>2.4</v>
      </c>
      <c r="I3722">
        <v>2.2999999999999998</v>
      </c>
      <c r="K3722" t="s">
        <v>296</v>
      </c>
      <c r="L3722" t="s">
        <v>753</v>
      </c>
      <c r="M3722" t="s">
        <v>398</v>
      </c>
      <c r="N3722" t="s">
        <v>333</v>
      </c>
      <c r="O3722">
        <v>2</v>
      </c>
      <c r="P3722" t="s">
        <v>306</v>
      </c>
      <c r="Q3722" s="164">
        <v>32152</v>
      </c>
      <c r="R3722" s="164">
        <v>32417</v>
      </c>
      <c r="T3722" t="s">
        <v>3376</v>
      </c>
      <c r="V3722" t="s">
        <v>8352</v>
      </c>
      <c r="W3722" t="s">
        <v>8353</v>
      </c>
      <c r="X3722" t="s">
        <v>8351</v>
      </c>
      <c r="Y3722" t="s">
        <v>8352</v>
      </c>
      <c r="Z3722" t="s">
        <v>8381</v>
      </c>
      <c r="AC3722" t="s">
        <v>341</v>
      </c>
      <c r="AD3722" s="176">
        <v>1.3</v>
      </c>
    </row>
    <row r="3723" spans="1:30" x14ac:dyDescent="0.35">
      <c r="A3723" t="s">
        <v>375</v>
      </c>
      <c r="B3723">
        <v>1153</v>
      </c>
      <c r="C3723" t="s">
        <v>8352</v>
      </c>
      <c r="D3723">
        <v>55613</v>
      </c>
      <c r="E3723" t="s">
        <v>8351</v>
      </c>
      <c r="F3723" t="s">
        <v>3812</v>
      </c>
      <c r="H3723">
        <v>2.4</v>
      </c>
      <c r="I3723">
        <v>2.2999999999999998</v>
      </c>
      <c r="K3723" t="s">
        <v>296</v>
      </c>
      <c r="L3723" t="s">
        <v>753</v>
      </c>
      <c r="M3723" t="s">
        <v>398</v>
      </c>
      <c r="N3723" t="s">
        <v>333</v>
      </c>
      <c r="O3723">
        <v>2</v>
      </c>
      <c r="P3723" t="s">
        <v>1</v>
      </c>
      <c r="Q3723" s="164">
        <v>39091</v>
      </c>
      <c r="R3723" s="164">
        <v>39326</v>
      </c>
      <c r="T3723" t="s">
        <v>3376</v>
      </c>
      <c r="V3723" t="s">
        <v>8352</v>
      </c>
      <c r="W3723" t="s">
        <v>8353</v>
      </c>
      <c r="X3723" t="s">
        <v>8351</v>
      </c>
      <c r="Y3723" t="s">
        <v>8352</v>
      </c>
      <c r="Z3723" t="s">
        <v>8382</v>
      </c>
      <c r="AA3723" t="s">
        <v>295</v>
      </c>
      <c r="AC3723" t="s">
        <v>338</v>
      </c>
      <c r="AD3723" s="176">
        <v>1.3</v>
      </c>
    </row>
    <row r="3724" spans="1:30" x14ac:dyDescent="0.35">
      <c r="A3724" t="s">
        <v>434</v>
      </c>
      <c r="B3724">
        <v>1122</v>
      </c>
      <c r="C3724" t="s">
        <v>8383</v>
      </c>
      <c r="D3724">
        <v>55613</v>
      </c>
      <c r="E3724" t="s">
        <v>8351</v>
      </c>
      <c r="F3724" t="s">
        <v>3812</v>
      </c>
      <c r="H3724">
        <v>2.4</v>
      </c>
      <c r="I3724">
        <v>2.2999999999999998</v>
      </c>
      <c r="K3724" t="s">
        <v>296</v>
      </c>
      <c r="L3724" t="s">
        <v>753</v>
      </c>
      <c r="M3724" t="s">
        <v>398</v>
      </c>
      <c r="N3724" t="s">
        <v>333</v>
      </c>
      <c r="O3724">
        <v>2</v>
      </c>
      <c r="P3724" t="s">
        <v>306</v>
      </c>
      <c r="Q3724" t="s">
        <v>6435</v>
      </c>
      <c r="R3724" s="164">
        <v>41518</v>
      </c>
      <c r="T3724" t="s">
        <v>3376</v>
      </c>
      <c r="V3724" t="s">
        <v>8352</v>
      </c>
      <c r="W3724" t="s">
        <v>8353</v>
      </c>
      <c r="X3724" t="s">
        <v>8351</v>
      </c>
      <c r="Y3724" t="s">
        <v>8352</v>
      </c>
      <c r="Z3724" t="s">
        <v>8384</v>
      </c>
      <c r="AC3724" t="s">
        <v>341</v>
      </c>
      <c r="AD3724" s="176">
        <v>1.3</v>
      </c>
    </row>
    <row r="3725" spans="1:30" x14ac:dyDescent="0.35">
      <c r="A3725" t="s">
        <v>403</v>
      </c>
      <c r="B3725">
        <v>1016</v>
      </c>
      <c r="C3725" t="s">
        <v>8351</v>
      </c>
      <c r="D3725">
        <v>55613</v>
      </c>
      <c r="E3725" t="s">
        <v>8351</v>
      </c>
      <c r="F3725" t="s">
        <v>3812</v>
      </c>
      <c r="H3725">
        <v>2.4</v>
      </c>
      <c r="I3725">
        <v>2.2999999999999998</v>
      </c>
      <c r="K3725" t="s">
        <v>404</v>
      </c>
      <c r="L3725" t="s">
        <v>753</v>
      </c>
      <c r="M3725" t="s">
        <v>398</v>
      </c>
      <c r="N3725" t="s">
        <v>333</v>
      </c>
      <c r="O3725">
        <v>2</v>
      </c>
      <c r="P3725" t="s">
        <v>306</v>
      </c>
      <c r="Q3725" s="164">
        <v>35804</v>
      </c>
      <c r="R3725" s="164">
        <v>36039</v>
      </c>
      <c r="S3725" s="164">
        <v>36039</v>
      </c>
      <c r="T3725" t="s">
        <v>3376</v>
      </c>
      <c r="V3725" t="s">
        <v>8352</v>
      </c>
      <c r="W3725" t="s">
        <v>8353</v>
      </c>
      <c r="X3725" t="s">
        <v>8351</v>
      </c>
      <c r="Y3725" t="s">
        <v>8352</v>
      </c>
      <c r="Z3725" t="s">
        <v>8385</v>
      </c>
      <c r="AC3725" t="s">
        <v>341</v>
      </c>
      <c r="AD3725" s="176">
        <v>1.3</v>
      </c>
    </row>
    <row r="3726" spans="1:30" x14ac:dyDescent="0.35">
      <c r="A3726" t="s">
        <v>403</v>
      </c>
      <c r="B3726">
        <v>1125</v>
      </c>
      <c r="C3726" t="s">
        <v>8367</v>
      </c>
      <c r="D3726">
        <v>55613</v>
      </c>
      <c r="E3726" t="s">
        <v>8351</v>
      </c>
      <c r="F3726" t="s">
        <v>3812</v>
      </c>
      <c r="H3726">
        <v>2.4</v>
      </c>
      <c r="I3726">
        <v>2.2999999999999998</v>
      </c>
      <c r="K3726" t="s">
        <v>296</v>
      </c>
      <c r="L3726" t="s">
        <v>753</v>
      </c>
      <c r="M3726" t="s">
        <v>398</v>
      </c>
      <c r="N3726" t="s">
        <v>333</v>
      </c>
      <c r="O3726">
        <v>2</v>
      </c>
      <c r="P3726" t="s">
        <v>306</v>
      </c>
      <c r="Q3726" t="s">
        <v>2734</v>
      </c>
      <c r="R3726" s="164">
        <v>38961</v>
      </c>
      <c r="T3726" t="s">
        <v>3376</v>
      </c>
      <c r="V3726" t="s">
        <v>8352</v>
      </c>
      <c r="W3726" t="s">
        <v>8353</v>
      </c>
      <c r="X3726" t="s">
        <v>8351</v>
      </c>
      <c r="Y3726" t="s">
        <v>8352</v>
      </c>
      <c r="Z3726" t="s">
        <v>8386</v>
      </c>
      <c r="AC3726" t="s">
        <v>341</v>
      </c>
      <c r="AD3726" s="176">
        <v>1.3</v>
      </c>
    </row>
    <row r="3727" spans="1:30" x14ac:dyDescent="0.35">
      <c r="A3727" t="s">
        <v>447</v>
      </c>
      <c r="B3727">
        <v>1060</v>
      </c>
      <c r="C3727" t="s">
        <v>8372</v>
      </c>
      <c r="D3727">
        <v>55613</v>
      </c>
      <c r="E3727" t="s">
        <v>8351</v>
      </c>
      <c r="F3727" t="s">
        <v>3812</v>
      </c>
      <c r="H3727">
        <v>2.4</v>
      </c>
      <c r="I3727">
        <v>2.2999999999999998</v>
      </c>
      <c r="K3727" t="s">
        <v>296</v>
      </c>
      <c r="L3727" t="s">
        <v>753</v>
      </c>
      <c r="M3727" t="s">
        <v>398</v>
      </c>
      <c r="N3727" t="s">
        <v>333</v>
      </c>
      <c r="O3727">
        <v>2</v>
      </c>
      <c r="P3727" t="s">
        <v>306</v>
      </c>
      <c r="Q3727" t="s">
        <v>786</v>
      </c>
      <c r="R3727" s="164">
        <v>34392</v>
      </c>
      <c r="T3727" t="s">
        <v>3376</v>
      </c>
      <c r="V3727" t="s">
        <v>8352</v>
      </c>
      <c r="W3727" t="s">
        <v>8353</v>
      </c>
      <c r="X3727" t="s">
        <v>8351</v>
      </c>
      <c r="Y3727" t="s">
        <v>8352</v>
      </c>
      <c r="Z3727" t="s">
        <v>8387</v>
      </c>
      <c r="AC3727" t="s">
        <v>341</v>
      </c>
      <c r="AD3727" s="176">
        <v>1.3</v>
      </c>
    </row>
    <row r="3728" spans="1:30" x14ac:dyDescent="0.35">
      <c r="A3728" t="s">
        <v>494</v>
      </c>
      <c r="B3728">
        <v>1022</v>
      </c>
      <c r="C3728" t="s">
        <v>8351</v>
      </c>
      <c r="D3728">
        <v>55613</v>
      </c>
      <c r="E3728" t="s">
        <v>8351</v>
      </c>
      <c r="F3728" t="s">
        <v>3812</v>
      </c>
      <c r="H3728">
        <v>2.4</v>
      </c>
      <c r="I3728">
        <v>2.2999999999999998</v>
      </c>
      <c r="K3728" t="s">
        <v>296</v>
      </c>
      <c r="L3728" t="s">
        <v>410</v>
      </c>
      <c r="M3728" t="s">
        <v>398</v>
      </c>
      <c r="N3728" t="s">
        <v>333</v>
      </c>
      <c r="O3728">
        <v>2</v>
      </c>
      <c r="P3728" t="s">
        <v>306</v>
      </c>
      <c r="Q3728" t="s">
        <v>786</v>
      </c>
      <c r="R3728" s="164">
        <v>34392</v>
      </c>
      <c r="T3728" t="s">
        <v>3376</v>
      </c>
      <c r="V3728" t="s">
        <v>8352</v>
      </c>
      <c r="W3728" t="s">
        <v>8353</v>
      </c>
      <c r="X3728" t="s">
        <v>8351</v>
      </c>
      <c r="Y3728" t="s">
        <v>8352</v>
      </c>
      <c r="Z3728" t="s">
        <v>8388</v>
      </c>
      <c r="AC3728" t="s">
        <v>341</v>
      </c>
      <c r="AD3728" s="176">
        <v>1.3</v>
      </c>
    </row>
    <row r="3729" spans="1:31" x14ac:dyDescent="0.35">
      <c r="A3729" t="s">
        <v>494</v>
      </c>
      <c r="B3729">
        <v>90004</v>
      </c>
      <c r="C3729" t="s">
        <v>8351</v>
      </c>
      <c r="D3729">
        <v>55613</v>
      </c>
      <c r="E3729" t="s">
        <v>8351</v>
      </c>
      <c r="F3729" t="s">
        <v>3812</v>
      </c>
      <c r="H3729">
        <v>2.4</v>
      </c>
      <c r="I3729">
        <v>2.2999999999999998</v>
      </c>
      <c r="K3729" t="s">
        <v>404</v>
      </c>
      <c r="L3729" t="s">
        <v>753</v>
      </c>
      <c r="M3729" t="s">
        <v>398</v>
      </c>
      <c r="N3729" t="s">
        <v>333</v>
      </c>
      <c r="O3729">
        <v>2</v>
      </c>
      <c r="P3729" t="s">
        <v>306</v>
      </c>
      <c r="Q3729" t="s">
        <v>3913</v>
      </c>
      <c r="R3729" s="164">
        <v>42247</v>
      </c>
      <c r="S3729" s="164">
        <v>45536</v>
      </c>
      <c r="T3729" t="s">
        <v>3376</v>
      </c>
      <c r="V3729" t="s">
        <v>8352</v>
      </c>
      <c r="W3729" t="s">
        <v>8353</v>
      </c>
      <c r="X3729" t="s">
        <v>8351</v>
      </c>
      <c r="Y3729" t="s">
        <v>8352</v>
      </c>
      <c r="Z3729" t="s">
        <v>8389</v>
      </c>
      <c r="AC3729" t="s">
        <v>341</v>
      </c>
      <c r="AD3729" s="176">
        <v>1.3</v>
      </c>
    </row>
    <row r="3730" spans="1:31" x14ac:dyDescent="0.35">
      <c r="A3730" t="s">
        <v>414</v>
      </c>
      <c r="B3730">
        <v>1025</v>
      </c>
      <c r="C3730" t="s">
        <v>8351</v>
      </c>
      <c r="D3730">
        <v>55613</v>
      </c>
      <c r="E3730" t="s">
        <v>8351</v>
      </c>
      <c r="F3730" t="s">
        <v>3812</v>
      </c>
      <c r="H3730">
        <v>2.4</v>
      </c>
      <c r="I3730">
        <v>2.2999999999999998</v>
      </c>
      <c r="K3730" t="s">
        <v>296</v>
      </c>
      <c r="L3730" t="s">
        <v>410</v>
      </c>
      <c r="M3730" t="s">
        <v>398</v>
      </c>
      <c r="N3730" t="s">
        <v>333</v>
      </c>
      <c r="O3730">
        <v>2</v>
      </c>
      <c r="P3730" t="s">
        <v>306</v>
      </c>
      <c r="Q3730" t="s">
        <v>786</v>
      </c>
      <c r="R3730" s="164">
        <v>34392</v>
      </c>
      <c r="T3730" t="s">
        <v>3376</v>
      </c>
      <c r="V3730" t="s">
        <v>8352</v>
      </c>
      <c r="W3730" t="s">
        <v>8353</v>
      </c>
      <c r="X3730" t="s">
        <v>8351</v>
      </c>
      <c r="Y3730" t="s">
        <v>8352</v>
      </c>
      <c r="Z3730" t="s">
        <v>8390</v>
      </c>
      <c r="AC3730" t="s">
        <v>341</v>
      </c>
      <c r="AD3730" s="176">
        <v>1.3</v>
      </c>
    </row>
    <row r="3731" spans="1:31" x14ac:dyDescent="0.35">
      <c r="A3731" t="s">
        <v>414</v>
      </c>
      <c r="B3731">
        <v>1109</v>
      </c>
      <c r="C3731" t="s">
        <v>8357</v>
      </c>
      <c r="D3731">
        <v>55613</v>
      </c>
      <c r="E3731" t="s">
        <v>8351</v>
      </c>
      <c r="F3731" t="s">
        <v>3812</v>
      </c>
      <c r="H3731">
        <v>2.4</v>
      </c>
      <c r="I3731">
        <v>2.2999999999999998</v>
      </c>
      <c r="K3731" t="s">
        <v>404</v>
      </c>
      <c r="L3731" t="s">
        <v>753</v>
      </c>
      <c r="M3731" t="s">
        <v>398</v>
      </c>
      <c r="N3731" t="s">
        <v>333</v>
      </c>
      <c r="O3731">
        <v>2</v>
      </c>
      <c r="P3731" t="s">
        <v>977</v>
      </c>
      <c r="Q3731" s="164">
        <v>31048</v>
      </c>
      <c r="R3731" s="164">
        <v>31048</v>
      </c>
      <c r="S3731" s="164">
        <v>34943</v>
      </c>
      <c r="T3731" t="s">
        <v>3376</v>
      </c>
      <c r="V3731" t="s">
        <v>8352</v>
      </c>
      <c r="W3731" t="s">
        <v>8353</v>
      </c>
      <c r="X3731" t="s">
        <v>8351</v>
      </c>
      <c r="Y3731" t="s">
        <v>8352</v>
      </c>
      <c r="Z3731" t="s">
        <v>8391</v>
      </c>
      <c r="AC3731" t="s">
        <v>341</v>
      </c>
      <c r="AD3731" s="176">
        <v>1.3</v>
      </c>
    </row>
    <row r="3732" spans="1:31" x14ac:dyDescent="0.35">
      <c r="A3732" t="s">
        <v>419</v>
      </c>
      <c r="B3732">
        <v>1017</v>
      </c>
      <c r="C3732" t="s">
        <v>8392</v>
      </c>
      <c r="D3732">
        <v>55613</v>
      </c>
      <c r="E3732" t="s">
        <v>8351</v>
      </c>
      <c r="F3732" t="s">
        <v>3812</v>
      </c>
      <c r="H3732">
        <v>2.4</v>
      </c>
      <c r="I3732">
        <v>2.2999999999999998</v>
      </c>
      <c r="K3732" t="s">
        <v>296</v>
      </c>
      <c r="L3732" t="s">
        <v>753</v>
      </c>
      <c r="M3732" t="s">
        <v>398</v>
      </c>
      <c r="N3732" t="s">
        <v>333</v>
      </c>
      <c r="O3732">
        <v>2</v>
      </c>
      <c r="P3732" t="s">
        <v>306</v>
      </c>
      <c r="Q3732" t="s">
        <v>8393</v>
      </c>
      <c r="R3732" s="164">
        <v>37434</v>
      </c>
      <c r="T3732" t="s">
        <v>3376</v>
      </c>
      <c r="V3732" t="s">
        <v>8352</v>
      </c>
      <c r="W3732" t="s">
        <v>8353</v>
      </c>
      <c r="X3732" t="s">
        <v>8351</v>
      </c>
      <c r="Y3732" t="s">
        <v>8352</v>
      </c>
      <c r="Z3732" t="s">
        <v>8394</v>
      </c>
      <c r="AC3732" t="s">
        <v>341</v>
      </c>
      <c r="AD3732" s="176">
        <v>1.3</v>
      </c>
    </row>
    <row r="3733" spans="1:31" x14ac:dyDescent="0.35">
      <c r="A3733" t="s">
        <v>419</v>
      </c>
      <c r="B3733">
        <v>1168</v>
      </c>
      <c r="C3733" t="s">
        <v>8395</v>
      </c>
      <c r="D3733">
        <v>55613</v>
      </c>
      <c r="E3733" t="s">
        <v>8351</v>
      </c>
      <c r="F3733" t="s">
        <v>3812</v>
      </c>
      <c r="H3733">
        <v>2.4</v>
      </c>
      <c r="I3733">
        <v>2.2999999999999998</v>
      </c>
      <c r="K3733" t="s">
        <v>404</v>
      </c>
      <c r="L3733" t="s">
        <v>4319</v>
      </c>
      <c r="M3733" t="s">
        <v>398</v>
      </c>
      <c r="N3733" t="s">
        <v>333</v>
      </c>
      <c r="O3733">
        <v>2</v>
      </c>
      <c r="P3733" t="s">
        <v>306</v>
      </c>
      <c r="Q3733" s="164">
        <v>38361</v>
      </c>
      <c r="R3733" s="164">
        <v>38596</v>
      </c>
      <c r="S3733" s="164">
        <v>45536</v>
      </c>
      <c r="T3733" t="s">
        <v>3376</v>
      </c>
      <c r="V3733" t="s">
        <v>8352</v>
      </c>
      <c r="W3733" t="s">
        <v>8353</v>
      </c>
      <c r="X3733" t="s">
        <v>8351</v>
      </c>
      <c r="Y3733" t="s">
        <v>8352</v>
      </c>
      <c r="Z3733" t="s">
        <v>8396</v>
      </c>
      <c r="AC3733" t="s">
        <v>341</v>
      </c>
      <c r="AD3733" s="176">
        <v>1.3</v>
      </c>
    </row>
    <row r="3734" spans="1:31" x14ac:dyDescent="0.35">
      <c r="A3734" t="s">
        <v>419</v>
      </c>
      <c r="B3734">
        <v>1179</v>
      </c>
      <c r="C3734" t="s">
        <v>8397</v>
      </c>
      <c r="D3734">
        <v>55613</v>
      </c>
      <c r="E3734" t="s">
        <v>8351</v>
      </c>
      <c r="F3734" t="s">
        <v>3812</v>
      </c>
      <c r="H3734">
        <v>2.4</v>
      </c>
      <c r="I3734">
        <v>2.2999999999999998</v>
      </c>
      <c r="K3734" t="s">
        <v>296</v>
      </c>
      <c r="L3734" t="s">
        <v>753</v>
      </c>
      <c r="M3734" t="s">
        <v>398</v>
      </c>
      <c r="N3734" t="s">
        <v>333</v>
      </c>
      <c r="O3734">
        <v>2</v>
      </c>
      <c r="P3734" t="s">
        <v>306</v>
      </c>
      <c r="Q3734" t="s">
        <v>8398</v>
      </c>
      <c r="R3734" s="164">
        <v>39083</v>
      </c>
      <c r="T3734" t="s">
        <v>3376</v>
      </c>
      <c r="V3734" t="s">
        <v>8352</v>
      </c>
      <c r="W3734" t="s">
        <v>8353</v>
      </c>
      <c r="X3734" t="s">
        <v>8351</v>
      </c>
      <c r="Y3734" t="s">
        <v>8352</v>
      </c>
      <c r="Z3734" t="s">
        <v>8399</v>
      </c>
      <c r="AC3734" t="s">
        <v>341</v>
      </c>
      <c r="AD3734" s="176">
        <v>1.3</v>
      </c>
    </row>
    <row r="3735" spans="1:31" x14ac:dyDescent="0.35">
      <c r="A3735" t="s">
        <v>419</v>
      </c>
      <c r="B3735">
        <v>90004</v>
      </c>
      <c r="C3735" t="s">
        <v>8400</v>
      </c>
      <c r="D3735">
        <v>55613</v>
      </c>
      <c r="E3735" t="s">
        <v>8351</v>
      </c>
      <c r="F3735" t="s">
        <v>3812</v>
      </c>
      <c r="H3735">
        <v>2.4</v>
      </c>
      <c r="I3735">
        <v>2.2999999999999998</v>
      </c>
      <c r="K3735" t="s">
        <v>404</v>
      </c>
      <c r="L3735" t="s">
        <v>410</v>
      </c>
      <c r="M3735" t="s">
        <v>398</v>
      </c>
      <c r="N3735" t="s">
        <v>333</v>
      </c>
      <c r="O3735">
        <v>2</v>
      </c>
      <c r="P3735" t="s">
        <v>306</v>
      </c>
      <c r="Q3735" t="s">
        <v>3958</v>
      </c>
      <c r="R3735" s="164">
        <v>39217</v>
      </c>
      <c r="S3735" s="164">
        <v>39217</v>
      </c>
      <c r="T3735" t="s">
        <v>3376</v>
      </c>
      <c r="V3735" t="s">
        <v>8352</v>
      </c>
      <c r="W3735" t="s">
        <v>8353</v>
      </c>
      <c r="X3735" t="s">
        <v>8351</v>
      </c>
      <c r="Y3735" t="s">
        <v>8352</v>
      </c>
      <c r="Z3735" t="s">
        <v>8401</v>
      </c>
      <c r="AC3735" t="s">
        <v>341</v>
      </c>
      <c r="AD3735" s="176">
        <v>1.3</v>
      </c>
    </row>
    <row r="3736" spans="1:31" x14ac:dyDescent="0.35">
      <c r="A3736" t="s">
        <v>711</v>
      </c>
      <c r="B3736">
        <v>1245</v>
      </c>
      <c r="C3736" t="s">
        <v>8351</v>
      </c>
      <c r="D3736">
        <v>55613</v>
      </c>
      <c r="E3736" t="s">
        <v>8351</v>
      </c>
      <c r="F3736" t="s">
        <v>3812</v>
      </c>
      <c r="H3736">
        <v>2.4</v>
      </c>
      <c r="I3736">
        <v>2.2999999999999998</v>
      </c>
      <c r="K3736" t="s">
        <v>296</v>
      </c>
      <c r="L3736" t="s">
        <v>753</v>
      </c>
      <c r="M3736" t="s">
        <v>398</v>
      </c>
      <c r="N3736" t="s">
        <v>333</v>
      </c>
      <c r="O3736">
        <v>2</v>
      </c>
      <c r="P3736" t="s">
        <v>306</v>
      </c>
      <c r="Q3736" t="s">
        <v>885</v>
      </c>
      <c r="R3736" s="164">
        <v>42248</v>
      </c>
      <c r="T3736" t="s">
        <v>3376</v>
      </c>
      <c r="V3736" t="s">
        <v>8352</v>
      </c>
      <c r="W3736" t="s">
        <v>8353</v>
      </c>
      <c r="X3736" t="s">
        <v>8351</v>
      </c>
      <c r="Y3736" t="s">
        <v>8352</v>
      </c>
      <c r="Z3736" t="s">
        <v>8402</v>
      </c>
      <c r="AC3736" t="s">
        <v>341</v>
      </c>
      <c r="AD3736" s="176">
        <v>1.3</v>
      </c>
    </row>
    <row r="3737" spans="1:31" x14ac:dyDescent="0.35">
      <c r="A3737" t="s">
        <v>499</v>
      </c>
      <c r="B3737">
        <v>1192</v>
      </c>
      <c r="C3737" t="s">
        <v>8351</v>
      </c>
      <c r="D3737">
        <v>55613</v>
      </c>
      <c r="E3737" t="s">
        <v>8351</v>
      </c>
      <c r="F3737" t="s">
        <v>3812</v>
      </c>
      <c r="H3737">
        <v>2.4</v>
      </c>
      <c r="I3737">
        <v>2.2999999999999998</v>
      </c>
      <c r="K3737" t="s">
        <v>296</v>
      </c>
      <c r="L3737" t="s">
        <v>753</v>
      </c>
      <c r="M3737" t="s">
        <v>398</v>
      </c>
      <c r="N3737" t="s">
        <v>333</v>
      </c>
      <c r="O3737">
        <v>2</v>
      </c>
      <c r="P3737" t="s">
        <v>306</v>
      </c>
      <c r="Q3737" t="s">
        <v>8403</v>
      </c>
      <c r="R3737" s="164">
        <v>38961</v>
      </c>
      <c r="T3737" t="s">
        <v>3376</v>
      </c>
      <c r="V3737" t="s">
        <v>8352</v>
      </c>
      <c r="W3737" t="s">
        <v>8353</v>
      </c>
      <c r="X3737" t="s">
        <v>8351</v>
      </c>
      <c r="Y3737" t="s">
        <v>8352</v>
      </c>
      <c r="Z3737" t="s">
        <v>8404</v>
      </c>
      <c r="AC3737" t="s">
        <v>341</v>
      </c>
      <c r="AD3737" s="176">
        <v>1.3</v>
      </c>
    </row>
    <row r="3738" spans="1:31" x14ac:dyDescent="0.35">
      <c r="A3738" t="s">
        <v>566</v>
      </c>
      <c r="B3738">
        <v>1007</v>
      </c>
      <c r="C3738" t="s">
        <v>8351</v>
      </c>
      <c r="D3738">
        <v>55613</v>
      </c>
      <c r="E3738" t="s">
        <v>8351</v>
      </c>
      <c r="F3738" t="s">
        <v>3812</v>
      </c>
      <c r="H3738">
        <v>2.4</v>
      </c>
      <c r="I3738">
        <v>2.2999999999999998</v>
      </c>
      <c r="K3738" t="s">
        <v>404</v>
      </c>
      <c r="L3738" t="s">
        <v>753</v>
      </c>
      <c r="M3738" t="s">
        <v>398</v>
      </c>
      <c r="N3738" t="s">
        <v>333</v>
      </c>
      <c r="O3738">
        <v>2</v>
      </c>
      <c r="P3738" t="s">
        <v>306</v>
      </c>
      <c r="Q3738" t="s">
        <v>4428</v>
      </c>
      <c r="R3738" s="164">
        <v>37243</v>
      </c>
      <c r="S3738" s="164">
        <v>37347</v>
      </c>
      <c r="T3738" t="s">
        <v>3376</v>
      </c>
      <c r="V3738" t="s">
        <v>8352</v>
      </c>
      <c r="W3738" t="s">
        <v>8353</v>
      </c>
      <c r="X3738" t="s">
        <v>8351</v>
      </c>
      <c r="Y3738" t="s">
        <v>8352</v>
      </c>
      <c r="Z3738" t="s">
        <v>8405</v>
      </c>
      <c r="AC3738" t="s">
        <v>341</v>
      </c>
      <c r="AD3738" s="176">
        <v>1.3</v>
      </c>
    </row>
    <row r="3739" spans="1:31" x14ac:dyDescent="0.35">
      <c r="A3739" t="s">
        <v>566</v>
      </c>
      <c r="B3739">
        <v>1091</v>
      </c>
      <c r="C3739" t="s">
        <v>8360</v>
      </c>
      <c r="D3739">
        <v>55613</v>
      </c>
      <c r="E3739" t="s">
        <v>8351</v>
      </c>
      <c r="F3739" t="s">
        <v>3812</v>
      </c>
      <c r="H3739">
        <v>2.4</v>
      </c>
      <c r="I3739">
        <v>2.2999999999999998</v>
      </c>
      <c r="K3739" t="s">
        <v>404</v>
      </c>
      <c r="L3739" t="s">
        <v>753</v>
      </c>
      <c r="M3739" t="s">
        <v>398</v>
      </c>
      <c r="N3739" t="s">
        <v>333</v>
      </c>
      <c r="O3739">
        <v>2</v>
      </c>
      <c r="P3739" t="s">
        <v>306</v>
      </c>
      <c r="Q3739" t="s">
        <v>6844</v>
      </c>
      <c r="R3739" s="164">
        <v>39195</v>
      </c>
      <c r="S3739" s="164">
        <v>39195</v>
      </c>
      <c r="T3739" t="s">
        <v>3376</v>
      </c>
      <c r="V3739" t="s">
        <v>8352</v>
      </c>
      <c r="W3739" t="s">
        <v>8353</v>
      </c>
      <c r="X3739" t="s">
        <v>8351</v>
      </c>
      <c r="Y3739" t="s">
        <v>8352</v>
      </c>
      <c r="Z3739" t="s">
        <v>8406</v>
      </c>
      <c r="AC3739" t="s">
        <v>341</v>
      </c>
      <c r="AD3739" s="176">
        <v>1.3</v>
      </c>
    </row>
    <row r="3740" spans="1:31" x14ac:dyDescent="0.35">
      <c r="A3740" t="s">
        <v>566</v>
      </c>
      <c r="B3740">
        <v>1237</v>
      </c>
      <c r="C3740" t="s">
        <v>8351</v>
      </c>
      <c r="D3740">
        <v>55613</v>
      </c>
      <c r="E3740" t="s">
        <v>8351</v>
      </c>
      <c r="F3740" t="s">
        <v>3812</v>
      </c>
      <c r="H3740">
        <v>2.4</v>
      </c>
      <c r="I3740">
        <v>2.2999999999999998</v>
      </c>
      <c r="K3740" t="s">
        <v>296</v>
      </c>
      <c r="L3740" t="s">
        <v>753</v>
      </c>
      <c r="M3740" t="s">
        <v>398</v>
      </c>
      <c r="N3740" t="s">
        <v>333</v>
      </c>
      <c r="O3740">
        <v>2</v>
      </c>
      <c r="P3740" t="s">
        <v>306</v>
      </c>
      <c r="Q3740" t="s">
        <v>8407</v>
      </c>
      <c r="R3740" s="164">
        <v>39934</v>
      </c>
      <c r="T3740" t="s">
        <v>3376</v>
      </c>
      <c r="V3740" t="s">
        <v>8352</v>
      </c>
      <c r="W3740" t="s">
        <v>8353</v>
      </c>
      <c r="X3740" t="s">
        <v>8351</v>
      </c>
      <c r="Y3740" t="s">
        <v>8352</v>
      </c>
      <c r="Z3740" t="s">
        <v>8408</v>
      </c>
      <c r="AC3740" t="s">
        <v>341</v>
      </c>
      <c r="AD3740" s="176">
        <v>1.3</v>
      </c>
    </row>
    <row r="3741" spans="1:31" x14ac:dyDescent="0.35">
      <c r="A3741" t="s">
        <v>438</v>
      </c>
      <c r="B3741">
        <v>1215</v>
      </c>
      <c r="C3741" t="s">
        <v>8351</v>
      </c>
      <c r="D3741">
        <v>55613</v>
      </c>
      <c r="E3741" t="s">
        <v>8351</v>
      </c>
      <c r="F3741" t="s">
        <v>3812</v>
      </c>
      <c r="H3741">
        <v>2.4</v>
      </c>
      <c r="I3741">
        <v>2.2999999999999998</v>
      </c>
      <c r="K3741" t="s">
        <v>296</v>
      </c>
      <c r="L3741" t="s">
        <v>753</v>
      </c>
      <c r="M3741" t="s">
        <v>398</v>
      </c>
      <c r="N3741" t="s">
        <v>333</v>
      </c>
      <c r="O3741">
        <v>2</v>
      </c>
      <c r="P3741" t="s">
        <v>306</v>
      </c>
      <c r="Q3741" t="s">
        <v>8409</v>
      </c>
      <c r="R3741" s="164">
        <v>40787</v>
      </c>
      <c r="T3741" t="s">
        <v>3376</v>
      </c>
      <c r="V3741" t="s">
        <v>8352</v>
      </c>
      <c r="W3741" t="s">
        <v>8353</v>
      </c>
      <c r="X3741" t="s">
        <v>8351</v>
      </c>
      <c r="Y3741" t="s">
        <v>8352</v>
      </c>
      <c r="Z3741" t="s">
        <v>8410</v>
      </c>
      <c r="AC3741" t="s">
        <v>341</v>
      </c>
      <c r="AD3741" s="176">
        <v>1.3</v>
      </c>
    </row>
    <row r="3742" spans="1:31" x14ac:dyDescent="0.35">
      <c r="A3742" t="s">
        <v>454</v>
      </c>
      <c r="B3742">
        <v>1399</v>
      </c>
      <c r="C3742" t="s">
        <v>8411</v>
      </c>
      <c r="D3742">
        <v>55700</v>
      </c>
      <c r="E3742" t="s">
        <v>8411</v>
      </c>
      <c r="F3742" t="s">
        <v>3812</v>
      </c>
      <c r="H3742" s="174">
        <f>AD3742</f>
        <v>1.3</v>
      </c>
      <c r="I3742">
        <v>2.2000000000000002</v>
      </c>
      <c r="K3742" t="s">
        <v>0</v>
      </c>
      <c r="L3742" t="s">
        <v>753</v>
      </c>
      <c r="M3742" t="s">
        <v>398</v>
      </c>
      <c r="N3742" t="s">
        <v>333</v>
      </c>
      <c r="O3742">
        <v>2</v>
      </c>
      <c r="P3742" t="s">
        <v>306</v>
      </c>
      <c r="Q3742" t="s">
        <v>7693</v>
      </c>
      <c r="R3742" s="164">
        <v>39692</v>
      </c>
      <c r="T3742" t="s">
        <v>8412</v>
      </c>
      <c r="V3742" t="s">
        <v>8413</v>
      </c>
      <c r="W3742" t="s">
        <v>8414</v>
      </c>
      <c r="X3742" t="s">
        <v>8411</v>
      </c>
      <c r="Y3742" t="s">
        <v>8413</v>
      </c>
      <c r="Z3742" t="s">
        <v>8415</v>
      </c>
      <c r="AC3742" t="s">
        <v>341</v>
      </c>
      <c r="AD3742" s="176">
        <v>1.3</v>
      </c>
      <c r="AE3742" s="177" t="s">
        <v>16954</v>
      </c>
    </row>
    <row r="3743" spans="1:31" x14ac:dyDescent="0.35">
      <c r="A3743" t="s">
        <v>454</v>
      </c>
      <c r="B3743">
        <v>1292</v>
      </c>
      <c r="C3743" t="s">
        <v>8416</v>
      </c>
      <c r="D3743">
        <v>55803</v>
      </c>
      <c r="E3743" t="s">
        <v>8417</v>
      </c>
      <c r="F3743" t="s">
        <v>3812</v>
      </c>
      <c r="H3743">
        <v>2.8</v>
      </c>
      <c r="I3743">
        <v>2.4</v>
      </c>
      <c r="K3743" t="s">
        <v>296</v>
      </c>
      <c r="L3743" t="s">
        <v>753</v>
      </c>
      <c r="M3743" t="s">
        <v>398</v>
      </c>
      <c r="N3743" t="s">
        <v>2991</v>
      </c>
      <c r="O3743">
        <v>2</v>
      </c>
      <c r="P3743" t="s">
        <v>306</v>
      </c>
      <c r="Q3743" s="164">
        <v>33612</v>
      </c>
      <c r="R3743" s="164">
        <v>33848</v>
      </c>
      <c r="T3743" t="s">
        <v>3406</v>
      </c>
      <c r="V3743" t="s">
        <v>8418</v>
      </c>
      <c r="W3743" t="s">
        <v>8419</v>
      </c>
      <c r="X3743" t="s">
        <v>8417</v>
      </c>
      <c r="Y3743" t="s">
        <v>8418</v>
      </c>
      <c r="Z3743" t="s">
        <v>8420</v>
      </c>
      <c r="AC3743" t="s">
        <v>341</v>
      </c>
      <c r="AD3743" s="176">
        <v>1.5</v>
      </c>
    </row>
    <row r="3744" spans="1:31" x14ac:dyDescent="0.35">
      <c r="A3744" t="s">
        <v>432</v>
      </c>
      <c r="B3744">
        <v>1070</v>
      </c>
      <c r="C3744" t="s">
        <v>8421</v>
      </c>
      <c r="D3744">
        <v>55803</v>
      </c>
      <c r="E3744" t="s">
        <v>8417</v>
      </c>
      <c r="F3744" t="s">
        <v>3812</v>
      </c>
      <c r="H3744">
        <v>2.8</v>
      </c>
      <c r="I3744">
        <v>2.4</v>
      </c>
      <c r="K3744" t="s">
        <v>404</v>
      </c>
      <c r="L3744" t="s">
        <v>753</v>
      </c>
      <c r="M3744" t="s">
        <v>398</v>
      </c>
      <c r="N3744" t="s">
        <v>2991</v>
      </c>
      <c r="O3744">
        <v>2</v>
      </c>
      <c r="P3744" t="s">
        <v>306</v>
      </c>
      <c r="Q3744" s="164">
        <v>39825</v>
      </c>
      <c r="R3744" s="164">
        <v>40148</v>
      </c>
      <c r="S3744" s="164">
        <v>40148</v>
      </c>
      <c r="T3744" t="s">
        <v>3406</v>
      </c>
      <c r="V3744" t="s">
        <v>8418</v>
      </c>
      <c r="W3744" t="s">
        <v>8419</v>
      </c>
      <c r="X3744" t="s">
        <v>8417</v>
      </c>
      <c r="Y3744" t="s">
        <v>8418</v>
      </c>
      <c r="Z3744" t="s">
        <v>8422</v>
      </c>
      <c r="AC3744" t="s">
        <v>341</v>
      </c>
      <c r="AD3744" s="176">
        <v>1.5</v>
      </c>
    </row>
    <row r="3745" spans="1:31" x14ac:dyDescent="0.35">
      <c r="A3745" t="s">
        <v>438</v>
      </c>
      <c r="B3745">
        <v>1028</v>
      </c>
      <c r="C3745" t="s">
        <v>8423</v>
      </c>
      <c r="D3745">
        <v>55803</v>
      </c>
      <c r="E3745" t="s">
        <v>8417</v>
      </c>
      <c r="F3745" t="s">
        <v>3812</v>
      </c>
      <c r="H3745">
        <v>2.8</v>
      </c>
      <c r="I3745">
        <v>2.4</v>
      </c>
      <c r="K3745" t="s">
        <v>404</v>
      </c>
      <c r="L3745" t="s">
        <v>410</v>
      </c>
      <c r="M3745" t="s">
        <v>398</v>
      </c>
      <c r="N3745" t="s">
        <v>2991</v>
      </c>
      <c r="O3745">
        <v>2</v>
      </c>
      <c r="P3745" t="s">
        <v>306</v>
      </c>
      <c r="Q3745" s="164">
        <v>36008</v>
      </c>
      <c r="R3745" s="164">
        <v>35803</v>
      </c>
      <c r="S3745" s="164">
        <v>36039</v>
      </c>
      <c r="T3745" t="s">
        <v>3406</v>
      </c>
      <c r="V3745" t="s">
        <v>8418</v>
      </c>
      <c r="W3745" t="s">
        <v>8419</v>
      </c>
      <c r="X3745" t="s">
        <v>8417</v>
      </c>
      <c r="Y3745" t="s">
        <v>8418</v>
      </c>
      <c r="Z3745" t="s">
        <v>8424</v>
      </c>
      <c r="AC3745" t="s">
        <v>341</v>
      </c>
      <c r="AD3745" s="176">
        <v>1.5</v>
      </c>
    </row>
    <row r="3746" spans="1:31" x14ac:dyDescent="0.35">
      <c r="A3746" t="s">
        <v>432</v>
      </c>
      <c r="B3746">
        <v>1002</v>
      </c>
      <c r="C3746" t="s">
        <v>8425</v>
      </c>
      <c r="D3746">
        <v>55900</v>
      </c>
      <c r="E3746" t="s">
        <v>8426</v>
      </c>
      <c r="F3746" t="s">
        <v>3812</v>
      </c>
      <c r="H3746">
        <v>1.2</v>
      </c>
      <c r="I3746">
        <v>2.2999999999999998</v>
      </c>
      <c r="K3746" t="s">
        <v>296</v>
      </c>
      <c r="L3746" t="s">
        <v>753</v>
      </c>
      <c r="M3746" t="s">
        <v>398</v>
      </c>
      <c r="N3746" t="s">
        <v>1957</v>
      </c>
      <c r="O3746">
        <v>2.5</v>
      </c>
      <c r="P3746" t="s">
        <v>306</v>
      </c>
      <c r="Q3746" t="s">
        <v>786</v>
      </c>
      <c r="R3746" s="164">
        <v>34392</v>
      </c>
      <c r="T3746" t="s">
        <v>3412</v>
      </c>
      <c r="V3746" t="s">
        <v>8427</v>
      </c>
      <c r="W3746" t="s">
        <v>8428</v>
      </c>
      <c r="X3746" t="s">
        <v>8426</v>
      </c>
      <c r="Y3746" t="s">
        <v>8427</v>
      </c>
      <c r="Z3746" t="s">
        <v>8429</v>
      </c>
      <c r="AC3746" t="s">
        <v>366</v>
      </c>
      <c r="AD3746" s="176">
        <v>1.2</v>
      </c>
    </row>
    <row r="3747" spans="1:31" x14ac:dyDescent="0.35">
      <c r="A3747" t="s">
        <v>432</v>
      </c>
      <c r="B3747">
        <v>1229</v>
      </c>
      <c r="C3747" t="s">
        <v>8430</v>
      </c>
      <c r="D3747">
        <v>55901</v>
      </c>
      <c r="E3747" t="s">
        <v>8430</v>
      </c>
      <c r="F3747" t="s">
        <v>3812</v>
      </c>
      <c r="H3747">
        <v>1</v>
      </c>
      <c r="I3747">
        <v>2.1</v>
      </c>
      <c r="K3747" t="s">
        <v>296</v>
      </c>
      <c r="L3747" t="s">
        <v>753</v>
      </c>
      <c r="M3747" t="s">
        <v>398</v>
      </c>
      <c r="N3747" t="s">
        <v>1957</v>
      </c>
      <c r="O3747">
        <v>2</v>
      </c>
      <c r="P3747" t="s">
        <v>306</v>
      </c>
      <c r="Q3747" s="164">
        <v>37630</v>
      </c>
      <c r="R3747" s="164">
        <v>37865</v>
      </c>
      <c r="T3747" t="s">
        <v>8431</v>
      </c>
      <c r="V3747" t="s">
        <v>8432</v>
      </c>
      <c r="W3747" t="s">
        <v>8433</v>
      </c>
      <c r="X3747" t="s">
        <v>8430</v>
      </c>
      <c r="Y3747" t="s">
        <v>8432</v>
      </c>
      <c r="Z3747" t="s">
        <v>8434</v>
      </c>
      <c r="AC3747" t="s">
        <v>366</v>
      </c>
      <c r="AD3747" s="176">
        <v>1</v>
      </c>
    </row>
    <row r="3748" spans="1:31" x14ac:dyDescent="0.35">
      <c r="A3748" t="s">
        <v>584</v>
      </c>
      <c r="B3748">
        <v>1201</v>
      </c>
      <c r="C3748" t="s">
        <v>8435</v>
      </c>
      <c r="D3748">
        <v>56301</v>
      </c>
      <c r="E3748" t="s">
        <v>8435</v>
      </c>
      <c r="F3748" t="s">
        <v>3812</v>
      </c>
      <c r="H3748" s="174">
        <f>AD3748</f>
        <v>1.3</v>
      </c>
      <c r="I3748">
        <v>2.1</v>
      </c>
      <c r="K3748" t="s">
        <v>404</v>
      </c>
      <c r="L3748" t="s">
        <v>753</v>
      </c>
      <c r="M3748" t="s">
        <v>398</v>
      </c>
      <c r="N3748" t="s">
        <v>879</v>
      </c>
      <c r="O3748">
        <v>2</v>
      </c>
      <c r="P3748" t="s">
        <v>306</v>
      </c>
      <c r="Q3748" s="164">
        <v>33615</v>
      </c>
      <c r="R3748" s="164">
        <v>33939</v>
      </c>
      <c r="S3748" s="164">
        <v>40148</v>
      </c>
      <c r="T3748" t="s">
        <v>8436</v>
      </c>
      <c r="V3748" t="s">
        <v>8437</v>
      </c>
      <c r="W3748" t="s">
        <v>8438</v>
      </c>
      <c r="X3748" t="s">
        <v>8435</v>
      </c>
      <c r="Y3748" t="s">
        <v>8437</v>
      </c>
      <c r="Z3748" t="s">
        <v>8439</v>
      </c>
      <c r="AC3748" t="s">
        <v>341</v>
      </c>
      <c r="AD3748" s="176">
        <v>1.3</v>
      </c>
      <c r="AE3748" s="177" t="s">
        <v>16954</v>
      </c>
    </row>
    <row r="3749" spans="1:31" x14ac:dyDescent="0.35">
      <c r="A3749" t="s">
        <v>408</v>
      </c>
      <c r="B3749">
        <v>1325</v>
      </c>
      <c r="C3749" t="s">
        <v>8440</v>
      </c>
      <c r="D3749">
        <v>56401</v>
      </c>
      <c r="E3749" t="s">
        <v>8440</v>
      </c>
      <c r="F3749" t="s">
        <v>3812</v>
      </c>
      <c r="G3749" s="163">
        <v>2850</v>
      </c>
      <c r="H3749">
        <v>2.6</v>
      </c>
      <c r="I3749">
        <v>2.2000000000000002</v>
      </c>
      <c r="J3749" t="s">
        <v>1</v>
      </c>
      <c r="K3749" t="s">
        <v>296</v>
      </c>
      <c r="L3749" t="s">
        <v>753</v>
      </c>
      <c r="M3749" t="s">
        <v>398</v>
      </c>
      <c r="N3749" t="s">
        <v>3418</v>
      </c>
      <c r="O3749">
        <v>2</v>
      </c>
      <c r="P3749" t="s">
        <v>306</v>
      </c>
      <c r="Q3749" s="164">
        <v>42046</v>
      </c>
      <c r="R3749" s="164">
        <v>42614</v>
      </c>
      <c r="T3749" t="s">
        <v>3420</v>
      </c>
      <c r="V3749" t="s">
        <v>8441</v>
      </c>
      <c r="W3749" t="s">
        <v>8442</v>
      </c>
      <c r="X3749" t="s">
        <v>8440</v>
      </c>
      <c r="Y3749" t="s">
        <v>8441</v>
      </c>
      <c r="Z3749" t="s">
        <v>8443</v>
      </c>
      <c r="AA3749" t="s">
        <v>1</v>
      </c>
      <c r="AB3749" s="164">
        <v>42424</v>
      </c>
      <c r="AC3749" t="s">
        <v>341</v>
      </c>
      <c r="AD3749" s="176">
        <v>1.3</v>
      </c>
    </row>
    <row r="3750" spans="1:31" x14ac:dyDescent="0.35">
      <c r="A3750" t="s">
        <v>454</v>
      </c>
      <c r="B3750">
        <v>1290</v>
      </c>
      <c r="C3750" t="s">
        <v>8444</v>
      </c>
      <c r="D3750">
        <v>56405</v>
      </c>
      <c r="E3750" t="s">
        <v>8444</v>
      </c>
      <c r="F3750" t="s">
        <v>3812</v>
      </c>
      <c r="H3750">
        <v>2.6</v>
      </c>
      <c r="I3750">
        <v>2.6</v>
      </c>
      <c r="K3750" t="s">
        <v>296</v>
      </c>
      <c r="L3750" t="s">
        <v>753</v>
      </c>
      <c r="M3750" t="s">
        <v>398</v>
      </c>
      <c r="N3750" t="s">
        <v>3418</v>
      </c>
      <c r="O3750">
        <v>2</v>
      </c>
      <c r="P3750" t="s">
        <v>306</v>
      </c>
      <c r="Q3750" s="164">
        <v>33612</v>
      </c>
      <c r="R3750" s="164">
        <v>33848</v>
      </c>
      <c r="T3750" t="s">
        <v>3435</v>
      </c>
      <c r="V3750" t="s">
        <v>8445</v>
      </c>
      <c r="W3750" t="s">
        <v>8446</v>
      </c>
      <c r="X3750" t="s">
        <v>8447</v>
      </c>
      <c r="Y3750" t="s">
        <v>8445</v>
      </c>
      <c r="Z3750" t="s">
        <v>8448</v>
      </c>
      <c r="AC3750" t="s">
        <v>341</v>
      </c>
      <c r="AD3750" s="176">
        <v>1.3</v>
      </c>
    </row>
    <row r="3751" spans="1:31" x14ac:dyDescent="0.35">
      <c r="A3751" t="s">
        <v>454</v>
      </c>
      <c r="B3751">
        <v>1468</v>
      </c>
      <c r="C3751" t="s">
        <v>8449</v>
      </c>
      <c r="D3751">
        <v>56405</v>
      </c>
      <c r="E3751" t="s">
        <v>8444</v>
      </c>
      <c r="F3751" t="s">
        <v>3812</v>
      </c>
      <c r="G3751" s="163">
        <v>2937</v>
      </c>
      <c r="H3751">
        <v>2.6</v>
      </c>
      <c r="I3751">
        <v>2.6</v>
      </c>
      <c r="J3751" t="s">
        <v>1</v>
      </c>
      <c r="K3751" t="s">
        <v>296</v>
      </c>
      <c r="L3751" t="s">
        <v>640</v>
      </c>
      <c r="M3751" t="s">
        <v>398</v>
      </c>
      <c r="N3751" t="s">
        <v>3418</v>
      </c>
      <c r="O3751">
        <v>2</v>
      </c>
      <c r="P3751" t="s">
        <v>306</v>
      </c>
      <c r="Q3751" t="s">
        <v>8450</v>
      </c>
      <c r="R3751" s="164">
        <v>42979</v>
      </c>
      <c r="T3751" t="s">
        <v>3435</v>
      </c>
      <c r="V3751" t="s">
        <v>8445</v>
      </c>
      <c r="W3751" t="s">
        <v>8446</v>
      </c>
      <c r="X3751" t="s">
        <v>8447</v>
      </c>
      <c r="Y3751" t="s">
        <v>8445</v>
      </c>
      <c r="Z3751" t="s">
        <v>8451</v>
      </c>
      <c r="AA3751" t="s">
        <v>1</v>
      </c>
      <c r="AB3751" s="164">
        <v>42744</v>
      </c>
      <c r="AC3751" t="s">
        <v>341</v>
      </c>
      <c r="AD3751" s="176">
        <v>1.3</v>
      </c>
    </row>
    <row r="3752" spans="1:31" x14ac:dyDescent="0.35">
      <c r="A3752" t="s">
        <v>291</v>
      </c>
      <c r="B3752">
        <v>1135</v>
      </c>
      <c r="C3752" t="s">
        <v>8452</v>
      </c>
      <c r="D3752">
        <v>56405</v>
      </c>
      <c r="E3752" t="s">
        <v>8444</v>
      </c>
      <c r="F3752" t="s">
        <v>3812</v>
      </c>
      <c r="H3752">
        <v>2.6</v>
      </c>
      <c r="I3752">
        <v>2.6</v>
      </c>
      <c r="K3752" t="s">
        <v>296</v>
      </c>
      <c r="L3752" t="s">
        <v>753</v>
      </c>
      <c r="M3752" t="s">
        <v>398</v>
      </c>
      <c r="N3752" t="s">
        <v>3418</v>
      </c>
      <c r="O3752">
        <v>2</v>
      </c>
      <c r="P3752" t="s">
        <v>1</v>
      </c>
      <c r="Q3752" t="s">
        <v>489</v>
      </c>
      <c r="R3752" s="164">
        <v>39692</v>
      </c>
      <c r="T3752" t="s">
        <v>3435</v>
      </c>
      <c r="V3752" t="s">
        <v>8445</v>
      </c>
      <c r="W3752" t="s">
        <v>8446</v>
      </c>
      <c r="X3752" t="s">
        <v>8447</v>
      </c>
      <c r="Y3752" t="s">
        <v>8445</v>
      </c>
      <c r="Z3752" t="s">
        <v>8453</v>
      </c>
      <c r="AC3752" t="s">
        <v>338</v>
      </c>
      <c r="AD3752" s="176">
        <v>1.3</v>
      </c>
    </row>
    <row r="3753" spans="1:31" x14ac:dyDescent="0.35">
      <c r="A3753" t="s">
        <v>291</v>
      </c>
      <c r="B3753">
        <v>1169</v>
      </c>
      <c r="C3753" t="s">
        <v>8454</v>
      </c>
      <c r="D3753">
        <v>56405</v>
      </c>
      <c r="E3753" t="s">
        <v>8444</v>
      </c>
      <c r="F3753" t="s">
        <v>3812</v>
      </c>
      <c r="G3753" s="163">
        <v>3004.18</v>
      </c>
      <c r="H3753">
        <v>2.6</v>
      </c>
      <c r="I3753">
        <v>2.6</v>
      </c>
      <c r="J3753" t="s">
        <v>1</v>
      </c>
      <c r="K3753" t="s">
        <v>296</v>
      </c>
      <c r="L3753" t="s">
        <v>753</v>
      </c>
      <c r="M3753" t="s">
        <v>398</v>
      </c>
      <c r="N3753" t="s">
        <v>3418</v>
      </c>
      <c r="O3753">
        <v>2</v>
      </c>
      <c r="P3753" t="s">
        <v>1</v>
      </c>
      <c r="Q3753" t="s">
        <v>8455</v>
      </c>
      <c r="R3753" s="164">
        <v>43344</v>
      </c>
      <c r="T3753" t="s">
        <v>3435</v>
      </c>
      <c r="V3753" t="s">
        <v>8445</v>
      </c>
      <c r="W3753" t="s">
        <v>8446</v>
      </c>
      <c r="X3753" t="s">
        <v>8447</v>
      </c>
      <c r="Y3753" t="s">
        <v>8445</v>
      </c>
      <c r="Z3753" t="s">
        <v>8456</v>
      </c>
      <c r="AA3753" t="s">
        <v>1</v>
      </c>
      <c r="AB3753" s="164">
        <v>42965</v>
      </c>
      <c r="AC3753" t="s">
        <v>338</v>
      </c>
      <c r="AD3753" s="176">
        <v>1.3</v>
      </c>
    </row>
    <row r="3754" spans="1:31" x14ac:dyDescent="0.35">
      <c r="A3754" t="s">
        <v>305</v>
      </c>
      <c r="B3754">
        <v>1240</v>
      </c>
      <c r="C3754" t="s">
        <v>8457</v>
      </c>
      <c r="D3754">
        <v>56405</v>
      </c>
      <c r="E3754" t="s">
        <v>8444</v>
      </c>
      <c r="F3754" t="s">
        <v>3812</v>
      </c>
      <c r="H3754">
        <v>2.6</v>
      </c>
      <c r="I3754">
        <v>2.6</v>
      </c>
      <c r="K3754" t="s">
        <v>296</v>
      </c>
      <c r="L3754" t="s">
        <v>753</v>
      </c>
      <c r="M3754" t="s">
        <v>398</v>
      </c>
      <c r="N3754" t="s">
        <v>3418</v>
      </c>
      <c r="O3754">
        <v>2</v>
      </c>
      <c r="P3754" t="s">
        <v>306</v>
      </c>
      <c r="Q3754" s="164">
        <v>36900</v>
      </c>
      <c r="R3754" s="164">
        <v>37135</v>
      </c>
      <c r="T3754" t="s">
        <v>3435</v>
      </c>
      <c r="V3754" t="s">
        <v>8445</v>
      </c>
      <c r="W3754" t="s">
        <v>8446</v>
      </c>
      <c r="X3754" t="s">
        <v>8447</v>
      </c>
      <c r="Y3754" t="s">
        <v>8445</v>
      </c>
      <c r="Z3754" t="s">
        <v>8458</v>
      </c>
      <c r="AC3754" t="s">
        <v>341</v>
      </c>
      <c r="AD3754" s="176">
        <v>1.3</v>
      </c>
    </row>
    <row r="3755" spans="1:31" x14ac:dyDescent="0.35">
      <c r="A3755" t="s">
        <v>305</v>
      </c>
      <c r="B3755">
        <v>1282</v>
      </c>
      <c r="C3755" t="s">
        <v>8459</v>
      </c>
      <c r="D3755">
        <v>56405</v>
      </c>
      <c r="E3755" t="s">
        <v>8444</v>
      </c>
      <c r="F3755" t="s">
        <v>3812</v>
      </c>
      <c r="H3755">
        <v>2.6</v>
      </c>
      <c r="I3755">
        <v>2.6</v>
      </c>
      <c r="K3755" t="s">
        <v>296</v>
      </c>
      <c r="L3755" t="s">
        <v>753</v>
      </c>
      <c r="M3755" t="s">
        <v>398</v>
      </c>
      <c r="N3755" t="s">
        <v>3418</v>
      </c>
      <c r="O3755">
        <v>2</v>
      </c>
      <c r="P3755" t="s">
        <v>306</v>
      </c>
      <c r="Q3755" t="s">
        <v>8460</v>
      </c>
      <c r="R3755" s="164">
        <v>40422</v>
      </c>
      <c r="T3755" t="s">
        <v>3435</v>
      </c>
      <c r="V3755" t="s">
        <v>8445</v>
      </c>
      <c r="W3755" t="s">
        <v>8446</v>
      </c>
      <c r="X3755" t="s">
        <v>8447</v>
      </c>
      <c r="Y3755" t="s">
        <v>8445</v>
      </c>
      <c r="Z3755" t="s">
        <v>8461</v>
      </c>
      <c r="AC3755" t="s">
        <v>341</v>
      </c>
      <c r="AD3755" s="176">
        <v>1.3</v>
      </c>
    </row>
    <row r="3756" spans="1:31" x14ac:dyDescent="0.35">
      <c r="A3756" t="s">
        <v>317</v>
      </c>
      <c r="B3756">
        <v>1158</v>
      </c>
      <c r="C3756" t="s">
        <v>8444</v>
      </c>
      <c r="D3756">
        <v>56405</v>
      </c>
      <c r="E3756" t="s">
        <v>8444</v>
      </c>
      <c r="F3756" t="s">
        <v>3812</v>
      </c>
      <c r="H3756">
        <v>2.6</v>
      </c>
      <c r="I3756">
        <v>2.6</v>
      </c>
      <c r="K3756" t="s">
        <v>296</v>
      </c>
      <c r="L3756" t="s">
        <v>8462</v>
      </c>
      <c r="M3756" t="s">
        <v>398</v>
      </c>
      <c r="N3756" t="s">
        <v>3418</v>
      </c>
      <c r="O3756">
        <v>2</v>
      </c>
      <c r="P3756" t="s">
        <v>306</v>
      </c>
      <c r="Q3756" s="164">
        <v>37265</v>
      </c>
      <c r="R3756" s="164">
        <v>37500</v>
      </c>
      <c r="T3756" t="s">
        <v>3435</v>
      </c>
      <c r="V3756" t="s">
        <v>8445</v>
      </c>
      <c r="W3756" t="s">
        <v>8446</v>
      </c>
      <c r="X3756" t="s">
        <v>8447</v>
      </c>
      <c r="Y3756" t="s">
        <v>8445</v>
      </c>
      <c r="Z3756" t="s">
        <v>8463</v>
      </c>
      <c r="AC3756" t="s">
        <v>341</v>
      </c>
      <c r="AD3756" s="176">
        <v>1.3</v>
      </c>
    </row>
    <row r="3757" spans="1:31" x14ac:dyDescent="0.35">
      <c r="A3757" t="s">
        <v>317</v>
      </c>
      <c r="B3757">
        <v>1174</v>
      </c>
      <c r="C3757" t="s">
        <v>8464</v>
      </c>
      <c r="D3757">
        <v>56405</v>
      </c>
      <c r="E3757" t="s">
        <v>8444</v>
      </c>
      <c r="F3757" t="s">
        <v>3812</v>
      </c>
      <c r="H3757">
        <v>2.6</v>
      </c>
      <c r="I3757">
        <v>2.6</v>
      </c>
      <c r="K3757" t="s">
        <v>404</v>
      </c>
      <c r="L3757" t="s">
        <v>640</v>
      </c>
      <c r="M3757" t="s">
        <v>398</v>
      </c>
      <c r="N3757" t="s">
        <v>3418</v>
      </c>
      <c r="O3757">
        <v>2</v>
      </c>
      <c r="P3757" t="s">
        <v>306</v>
      </c>
      <c r="Q3757" s="164">
        <v>38361</v>
      </c>
      <c r="R3757" s="164">
        <v>38596</v>
      </c>
      <c r="S3757" s="164">
        <v>43374</v>
      </c>
      <c r="T3757" t="s">
        <v>3435</v>
      </c>
      <c r="V3757" t="s">
        <v>8445</v>
      </c>
      <c r="W3757" t="s">
        <v>8446</v>
      </c>
      <c r="X3757" t="s">
        <v>8447</v>
      </c>
      <c r="Y3757" t="s">
        <v>8445</v>
      </c>
      <c r="Z3757" t="s">
        <v>8465</v>
      </c>
      <c r="AC3757" t="s">
        <v>341</v>
      </c>
      <c r="AD3757" s="176">
        <v>1.3</v>
      </c>
    </row>
    <row r="3758" spans="1:31" x14ac:dyDescent="0.35">
      <c r="A3758" t="s">
        <v>317</v>
      </c>
      <c r="B3758">
        <v>1212</v>
      </c>
      <c r="C3758" t="s">
        <v>8466</v>
      </c>
      <c r="D3758">
        <v>56405</v>
      </c>
      <c r="E3758" t="s">
        <v>8444</v>
      </c>
      <c r="F3758" t="s">
        <v>3812</v>
      </c>
      <c r="H3758">
        <v>2.6</v>
      </c>
      <c r="I3758">
        <v>2.6</v>
      </c>
      <c r="K3758" t="s">
        <v>404</v>
      </c>
      <c r="L3758" t="s">
        <v>4103</v>
      </c>
      <c r="M3758" t="s">
        <v>398</v>
      </c>
      <c r="N3758" t="s">
        <v>3418</v>
      </c>
      <c r="O3758">
        <v>2</v>
      </c>
      <c r="P3758" t="s">
        <v>306</v>
      </c>
      <c r="Q3758" t="s">
        <v>3864</v>
      </c>
      <c r="R3758" s="164">
        <v>42248</v>
      </c>
      <c r="S3758" s="164">
        <v>45536</v>
      </c>
      <c r="T3758" t="s">
        <v>3435</v>
      </c>
      <c r="V3758" t="s">
        <v>8445</v>
      </c>
      <c r="W3758" t="s">
        <v>8446</v>
      </c>
      <c r="X3758" t="s">
        <v>8447</v>
      </c>
      <c r="Y3758" t="s">
        <v>8445</v>
      </c>
      <c r="Z3758" t="s">
        <v>8467</v>
      </c>
      <c r="AC3758" t="s">
        <v>341</v>
      </c>
      <c r="AD3758" s="176">
        <v>1.3</v>
      </c>
    </row>
    <row r="3759" spans="1:31" x14ac:dyDescent="0.35">
      <c r="A3759" t="s">
        <v>408</v>
      </c>
      <c r="B3759">
        <v>1068</v>
      </c>
      <c r="C3759" t="s">
        <v>8444</v>
      </c>
      <c r="D3759">
        <v>56405</v>
      </c>
      <c r="E3759" t="s">
        <v>8444</v>
      </c>
      <c r="F3759" t="s">
        <v>3812</v>
      </c>
      <c r="H3759">
        <v>2.6</v>
      </c>
      <c r="I3759">
        <v>2.6</v>
      </c>
      <c r="K3759" t="s">
        <v>404</v>
      </c>
      <c r="L3759" t="s">
        <v>753</v>
      </c>
      <c r="M3759" t="s">
        <v>398</v>
      </c>
      <c r="N3759" t="s">
        <v>3418</v>
      </c>
      <c r="O3759">
        <v>2</v>
      </c>
      <c r="P3759" t="s">
        <v>306</v>
      </c>
      <c r="Q3759" s="164">
        <v>39825</v>
      </c>
      <c r="R3759" s="164">
        <v>40148</v>
      </c>
      <c r="S3759" s="164">
        <v>40148</v>
      </c>
      <c r="T3759" t="s">
        <v>3435</v>
      </c>
      <c r="V3759" t="s">
        <v>8445</v>
      </c>
      <c r="W3759" t="s">
        <v>8446</v>
      </c>
      <c r="X3759" t="s">
        <v>8447</v>
      </c>
      <c r="Y3759" t="s">
        <v>8445</v>
      </c>
      <c r="Z3759" t="s">
        <v>8468</v>
      </c>
      <c r="AC3759" t="s">
        <v>341</v>
      </c>
      <c r="AD3759" s="176">
        <v>1.3</v>
      </c>
    </row>
    <row r="3760" spans="1:31" x14ac:dyDescent="0.35">
      <c r="A3760" t="s">
        <v>408</v>
      </c>
      <c r="B3760">
        <v>1088</v>
      </c>
      <c r="C3760" t="s">
        <v>8469</v>
      </c>
      <c r="D3760">
        <v>56405</v>
      </c>
      <c r="E3760" t="s">
        <v>8444</v>
      </c>
      <c r="F3760" t="s">
        <v>3812</v>
      </c>
      <c r="H3760">
        <v>2.6</v>
      </c>
      <c r="I3760">
        <v>2.6</v>
      </c>
      <c r="K3760" t="s">
        <v>404</v>
      </c>
      <c r="L3760" t="s">
        <v>753</v>
      </c>
      <c r="M3760" t="s">
        <v>398</v>
      </c>
      <c r="N3760" t="s">
        <v>3418</v>
      </c>
      <c r="O3760">
        <v>2</v>
      </c>
      <c r="P3760" t="s">
        <v>306</v>
      </c>
      <c r="Q3760" t="s">
        <v>8470</v>
      </c>
      <c r="R3760" s="164">
        <v>40108</v>
      </c>
      <c r="S3760" s="164">
        <v>44713</v>
      </c>
      <c r="T3760" t="s">
        <v>3435</v>
      </c>
      <c r="V3760" t="s">
        <v>8445</v>
      </c>
      <c r="W3760" t="s">
        <v>8446</v>
      </c>
      <c r="X3760" t="s">
        <v>8447</v>
      </c>
      <c r="Y3760" t="s">
        <v>8445</v>
      </c>
      <c r="Z3760" t="s">
        <v>8471</v>
      </c>
      <c r="AC3760" t="s">
        <v>341</v>
      </c>
      <c r="AD3760" s="176">
        <v>1.3</v>
      </c>
    </row>
    <row r="3761" spans="1:30" x14ac:dyDescent="0.35">
      <c r="A3761" t="s">
        <v>408</v>
      </c>
      <c r="B3761">
        <v>1089</v>
      </c>
      <c r="C3761" t="s">
        <v>8444</v>
      </c>
      <c r="D3761">
        <v>56405</v>
      </c>
      <c r="E3761" t="s">
        <v>8444</v>
      </c>
      <c r="F3761" t="s">
        <v>3812</v>
      </c>
      <c r="H3761">
        <v>2.6</v>
      </c>
      <c r="I3761">
        <v>2.6</v>
      </c>
      <c r="K3761" t="s">
        <v>296</v>
      </c>
      <c r="L3761" t="s">
        <v>753</v>
      </c>
      <c r="M3761" t="s">
        <v>398</v>
      </c>
      <c r="N3761" t="s">
        <v>3418</v>
      </c>
      <c r="O3761">
        <v>2</v>
      </c>
      <c r="P3761" t="s">
        <v>306</v>
      </c>
      <c r="Q3761" t="s">
        <v>8470</v>
      </c>
      <c r="R3761" s="164">
        <v>40108</v>
      </c>
      <c r="T3761" t="s">
        <v>3435</v>
      </c>
      <c r="V3761" t="s">
        <v>8445</v>
      </c>
      <c r="W3761" t="s">
        <v>8446</v>
      </c>
      <c r="X3761" t="s">
        <v>8447</v>
      </c>
      <c r="Y3761" t="s">
        <v>8445</v>
      </c>
      <c r="Z3761" t="s">
        <v>8472</v>
      </c>
      <c r="AC3761" t="s">
        <v>341</v>
      </c>
      <c r="AD3761" s="176">
        <v>1.3</v>
      </c>
    </row>
    <row r="3762" spans="1:30" x14ac:dyDescent="0.35">
      <c r="A3762" t="s">
        <v>408</v>
      </c>
      <c r="B3762">
        <v>1289</v>
      </c>
      <c r="C3762" t="s">
        <v>8473</v>
      </c>
      <c r="D3762">
        <v>56405</v>
      </c>
      <c r="E3762" t="s">
        <v>8444</v>
      </c>
      <c r="F3762" t="s">
        <v>3812</v>
      </c>
      <c r="H3762">
        <v>2.6</v>
      </c>
      <c r="I3762">
        <v>2.6</v>
      </c>
      <c r="K3762" t="s">
        <v>296</v>
      </c>
      <c r="L3762" t="s">
        <v>753</v>
      </c>
      <c r="M3762" t="s">
        <v>398</v>
      </c>
      <c r="N3762" t="s">
        <v>3418</v>
      </c>
      <c r="O3762">
        <v>2</v>
      </c>
      <c r="P3762" t="s">
        <v>306</v>
      </c>
      <c r="Q3762" t="s">
        <v>616</v>
      </c>
      <c r="R3762" s="164">
        <v>41883</v>
      </c>
      <c r="T3762" t="s">
        <v>3435</v>
      </c>
      <c r="V3762" t="s">
        <v>8445</v>
      </c>
      <c r="W3762" t="s">
        <v>8446</v>
      </c>
      <c r="X3762" t="s">
        <v>8447</v>
      </c>
      <c r="Y3762" t="s">
        <v>8445</v>
      </c>
      <c r="Z3762" t="s">
        <v>8474</v>
      </c>
      <c r="AC3762" t="s">
        <v>341</v>
      </c>
      <c r="AD3762" s="176">
        <v>1.3</v>
      </c>
    </row>
    <row r="3763" spans="1:30" x14ac:dyDescent="0.35">
      <c r="A3763" t="s">
        <v>408</v>
      </c>
      <c r="B3763">
        <v>1290</v>
      </c>
      <c r="C3763" t="s">
        <v>8475</v>
      </c>
      <c r="D3763">
        <v>56405</v>
      </c>
      <c r="E3763" t="s">
        <v>8444</v>
      </c>
      <c r="F3763" t="s">
        <v>3812</v>
      </c>
      <c r="H3763">
        <v>2.6</v>
      </c>
      <c r="I3763">
        <v>2.6</v>
      </c>
      <c r="K3763" t="s">
        <v>296</v>
      </c>
      <c r="L3763" t="s">
        <v>753</v>
      </c>
      <c r="M3763" t="s">
        <v>398</v>
      </c>
      <c r="N3763" t="s">
        <v>3418</v>
      </c>
      <c r="O3763">
        <v>2</v>
      </c>
      <c r="P3763" t="s">
        <v>306</v>
      </c>
      <c r="Q3763" t="s">
        <v>616</v>
      </c>
      <c r="R3763" s="164">
        <v>41883</v>
      </c>
      <c r="T3763" t="s">
        <v>3435</v>
      </c>
      <c r="V3763" t="s">
        <v>8445</v>
      </c>
      <c r="W3763" t="s">
        <v>8446</v>
      </c>
      <c r="X3763" t="s">
        <v>8447</v>
      </c>
      <c r="Y3763" t="s">
        <v>8445</v>
      </c>
      <c r="Z3763" t="s">
        <v>8476</v>
      </c>
      <c r="AC3763" t="s">
        <v>341</v>
      </c>
      <c r="AD3763" s="176">
        <v>1.3</v>
      </c>
    </row>
    <row r="3764" spans="1:30" x14ac:dyDescent="0.35">
      <c r="A3764" t="s">
        <v>408</v>
      </c>
      <c r="B3764">
        <v>1342</v>
      </c>
      <c r="C3764" t="s">
        <v>8477</v>
      </c>
      <c r="D3764">
        <v>56405</v>
      </c>
      <c r="E3764" t="s">
        <v>8444</v>
      </c>
      <c r="F3764" t="s">
        <v>3812</v>
      </c>
      <c r="G3764" s="163">
        <v>2721</v>
      </c>
      <c r="H3764">
        <v>2.6</v>
      </c>
      <c r="I3764">
        <v>2.6</v>
      </c>
      <c r="J3764" t="s">
        <v>1</v>
      </c>
      <c r="K3764" t="s">
        <v>404</v>
      </c>
      <c r="L3764" t="s">
        <v>753</v>
      </c>
      <c r="M3764" t="s">
        <v>398</v>
      </c>
      <c r="N3764" t="s">
        <v>3418</v>
      </c>
      <c r="O3764">
        <v>2</v>
      </c>
      <c r="P3764" t="s">
        <v>306</v>
      </c>
      <c r="Q3764" t="s">
        <v>8478</v>
      </c>
      <c r="R3764" s="164">
        <v>45901</v>
      </c>
      <c r="S3764" s="164">
        <v>45931</v>
      </c>
      <c r="T3764" t="s">
        <v>3435</v>
      </c>
      <c r="V3764" t="s">
        <v>8445</v>
      </c>
      <c r="W3764" t="s">
        <v>8446</v>
      </c>
      <c r="X3764" t="s">
        <v>8447</v>
      </c>
      <c r="Y3764" t="s">
        <v>8445</v>
      </c>
      <c r="Z3764" t="s">
        <v>8479</v>
      </c>
      <c r="AA3764" t="s">
        <v>295</v>
      </c>
      <c r="AB3764" s="164">
        <v>45257</v>
      </c>
      <c r="AC3764" t="s">
        <v>341</v>
      </c>
      <c r="AD3764" s="176">
        <v>1.3</v>
      </c>
    </row>
    <row r="3765" spans="1:30" x14ac:dyDescent="0.35">
      <c r="A3765" t="s">
        <v>469</v>
      </c>
      <c r="B3765">
        <v>1036</v>
      </c>
      <c r="C3765" t="s">
        <v>8480</v>
      </c>
      <c r="D3765">
        <v>56405</v>
      </c>
      <c r="E3765" t="s">
        <v>8444</v>
      </c>
      <c r="F3765" t="s">
        <v>3812</v>
      </c>
      <c r="H3765">
        <v>2.6</v>
      </c>
      <c r="I3765">
        <v>2.6</v>
      </c>
      <c r="K3765" t="s">
        <v>404</v>
      </c>
      <c r="L3765" t="s">
        <v>410</v>
      </c>
      <c r="M3765" t="s">
        <v>398</v>
      </c>
      <c r="N3765" t="s">
        <v>3418</v>
      </c>
      <c r="O3765">
        <v>2</v>
      </c>
      <c r="P3765" t="s">
        <v>306</v>
      </c>
      <c r="Q3765" s="164">
        <v>31415</v>
      </c>
      <c r="R3765" s="164">
        <v>31472</v>
      </c>
      <c r="S3765" s="164">
        <v>31472</v>
      </c>
      <c r="T3765" t="s">
        <v>3435</v>
      </c>
      <c r="V3765" t="s">
        <v>8445</v>
      </c>
      <c r="W3765" t="s">
        <v>8446</v>
      </c>
      <c r="X3765" t="s">
        <v>8447</v>
      </c>
      <c r="Y3765" t="s">
        <v>8445</v>
      </c>
      <c r="Z3765" t="s">
        <v>8481</v>
      </c>
      <c r="AC3765" t="s">
        <v>341</v>
      </c>
      <c r="AD3765" s="176">
        <v>1.3</v>
      </c>
    </row>
    <row r="3766" spans="1:30" x14ac:dyDescent="0.35">
      <c r="A3766" t="s">
        <v>324</v>
      </c>
      <c r="B3766">
        <v>1197</v>
      </c>
      <c r="C3766" t="s">
        <v>8444</v>
      </c>
      <c r="D3766">
        <v>56405</v>
      </c>
      <c r="E3766" t="s">
        <v>8444</v>
      </c>
      <c r="F3766" t="s">
        <v>3812</v>
      </c>
      <c r="H3766">
        <v>2.6</v>
      </c>
      <c r="I3766">
        <v>2.6</v>
      </c>
      <c r="K3766" t="s">
        <v>404</v>
      </c>
      <c r="L3766" t="s">
        <v>753</v>
      </c>
      <c r="M3766" t="s">
        <v>398</v>
      </c>
      <c r="N3766" t="s">
        <v>3418</v>
      </c>
      <c r="O3766">
        <v>2</v>
      </c>
      <c r="P3766" t="s">
        <v>306</v>
      </c>
      <c r="Q3766" s="164">
        <v>39091</v>
      </c>
      <c r="R3766" s="164">
        <v>39326</v>
      </c>
      <c r="S3766" s="164">
        <v>41883</v>
      </c>
      <c r="T3766" t="s">
        <v>3435</v>
      </c>
      <c r="V3766" t="s">
        <v>8445</v>
      </c>
      <c r="W3766" t="s">
        <v>8446</v>
      </c>
      <c r="X3766" t="s">
        <v>8447</v>
      </c>
      <c r="Y3766" t="s">
        <v>8445</v>
      </c>
      <c r="Z3766" t="s">
        <v>8482</v>
      </c>
      <c r="AC3766" t="s">
        <v>341</v>
      </c>
      <c r="AD3766" s="176">
        <v>1.3</v>
      </c>
    </row>
    <row r="3767" spans="1:30" x14ac:dyDescent="0.35">
      <c r="A3767" t="s">
        <v>324</v>
      </c>
      <c r="B3767">
        <v>1262</v>
      </c>
      <c r="C3767" t="s">
        <v>8483</v>
      </c>
      <c r="D3767">
        <v>56405</v>
      </c>
      <c r="E3767" t="s">
        <v>8444</v>
      </c>
      <c r="F3767" t="s">
        <v>3812</v>
      </c>
      <c r="H3767">
        <v>2.6</v>
      </c>
      <c r="I3767">
        <v>2.6</v>
      </c>
      <c r="K3767" t="s">
        <v>296</v>
      </c>
      <c r="L3767" t="s">
        <v>753</v>
      </c>
      <c r="M3767" t="s">
        <v>398</v>
      </c>
      <c r="N3767" t="s">
        <v>3418</v>
      </c>
      <c r="O3767">
        <v>2</v>
      </c>
      <c r="P3767" t="s">
        <v>306</v>
      </c>
      <c r="Q3767" t="s">
        <v>1649</v>
      </c>
      <c r="R3767" s="164">
        <v>40787</v>
      </c>
      <c r="T3767" t="s">
        <v>3435</v>
      </c>
      <c r="V3767" t="s">
        <v>8445</v>
      </c>
      <c r="W3767" t="s">
        <v>8446</v>
      </c>
      <c r="X3767" t="s">
        <v>8447</v>
      </c>
      <c r="Y3767" t="s">
        <v>8445</v>
      </c>
      <c r="Z3767" t="s">
        <v>8484</v>
      </c>
      <c r="AC3767" t="s">
        <v>341</v>
      </c>
      <c r="AD3767" s="176">
        <v>1.3</v>
      </c>
    </row>
    <row r="3768" spans="1:30" x14ac:dyDescent="0.35">
      <c r="A3768" t="s">
        <v>324</v>
      </c>
      <c r="B3768">
        <v>1263</v>
      </c>
      <c r="C3768" t="s">
        <v>8485</v>
      </c>
      <c r="D3768">
        <v>56405</v>
      </c>
      <c r="E3768" t="s">
        <v>8444</v>
      </c>
      <c r="F3768" t="s">
        <v>3812</v>
      </c>
      <c r="H3768">
        <v>2.6</v>
      </c>
      <c r="I3768">
        <v>2.6</v>
      </c>
      <c r="K3768" t="s">
        <v>296</v>
      </c>
      <c r="L3768" t="s">
        <v>753</v>
      </c>
      <c r="M3768" t="s">
        <v>398</v>
      </c>
      <c r="N3768" t="s">
        <v>3418</v>
      </c>
      <c r="O3768">
        <v>2</v>
      </c>
      <c r="P3768" t="s">
        <v>306</v>
      </c>
      <c r="Q3768" t="s">
        <v>1649</v>
      </c>
      <c r="R3768" s="164">
        <v>40787</v>
      </c>
      <c r="T3768" t="s">
        <v>3435</v>
      </c>
      <c r="V3768" t="s">
        <v>8445</v>
      </c>
      <c r="W3768" t="s">
        <v>8446</v>
      </c>
      <c r="X3768" t="s">
        <v>8447</v>
      </c>
      <c r="Y3768" t="s">
        <v>8445</v>
      </c>
      <c r="Z3768" t="s">
        <v>8486</v>
      </c>
      <c r="AC3768" t="s">
        <v>341</v>
      </c>
      <c r="AD3768" s="176">
        <v>1.3</v>
      </c>
    </row>
    <row r="3769" spans="1:30" x14ac:dyDescent="0.35">
      <c r="A3769" t="s">
        <v>324</v>
      </c>
      <c r="B3769">
        <v>1264</v>
      </c>
      <c r="C3769" t="s">
        <v>8487</v>
      </c>
      <c r="D3769">
        <v>56405</v>
      </c>
      <c r="E3769" t="s">
        <v>8444</v>
      </c>
      <c r="F3769" t="s">
        <v>3812</v>
      </c>
      <c r="H3769">
        <v>2.6</v>
      </c>
      <c r="I3769">
        <v>2.6</v>
      </c>
      <c r="K3769" t="s">
        <v>296</v>
      </c>
      <c r="L3769" t="s">
        <v>753</v>
      </c>
      <c r="M3769" t="s">
        <v>398</v>
      </c>
      <c r="N3769" t="s">
        <v>3418</v>
      </c>
      <c r="O3769">
        <v>2</v>
      </c>
      <c r="P3769" t="s">
        <v>306</v>
      </c>
      <c r="Q3769" t="s">
        <v>1649</v>
      </c>
      <c r="R3769" s="164">
        <v>40787</v>
      </c>
      <c r="T3769" t="s">
        <v>3435</v>
      </c>
      <c r="V3769" t="s">
        <v>8445</v>
      </c>
      <c r="W3769" t="s">
        <v>8446</v>
      </c>
      <c r="X3769" t="s">
        <v>8447</v>
      </c>
      <c r="Y3769" t="s">
        <v>8445</v>
      </c>
      <c r="Z3769" t="s">
        <v>8488</v>
      </c>
      <c r="AC3769" t="s">
        <v>341</v>
      </c>
      <c r="AD3769" s="176">
        <v>1.3</v>
      </c>
    </row>
    <row r="3770" spans="1:30" x14ac:dyDescent="0.35">
      <c r="A3770" t="s">
        <v>324</v>
      </c>
      <c r="B3770">
        <v>1265</v>
      </c>
      <c r="C3770" t="s">
        <v>8489</v>
      </c>
      <c r="D3770">
        <v>56405</v>
      </c>
      <c r="E3770" t="s">
        <v>8444</v>
      </c>
      <c r="F3770" t="s">
        <v>3812</v>
      </c>
      <c r="H3770">
        <v>2.6</v>
      </c>
      <c r="I3770">
        <v>2.6</v>
      </c>
      <c r="K3770" t="s">
        <v>0</v>
      </c>
      <c r="L3770" t="s">
        <v>753</v>
      </c>
      <c r="M3770" t="s">
        <v>398</v>
      </c>
      <c r="N3770" t="s">
        <v>3418</v>
      </c>
      <c r="O3770">
        <v>2</v>
      </c>
      <c r="P3770" t="s">
        <v>306</v>
      </c>
      <c r="Q3770" t="s">
        <v>1649</v>
      </c>
      <c r="R3770" s="164">
        <v>40787</v>
      </c>
      <c r="T3770" t="s">
        <v>3435</v>
      </c>
      <c r="V3770" t="s">
        <v>8445</v>
      </c>
      <c r="W3770" t="s">
        <v>8446</v>
      </c>
      <c r="X3770" t="s">
        <v>8447</v>
      </c>
      <c r="Y3770" t="s">
        <v>8445</v>
      </c>
      <c r="Z3770" t="s">
        <v>8490</v>
      </c>
      <c r="AC3770" t="s">
        <v>341</v>
      </c>
      <c r="AD3770" s="176">
        <v>1.3</v>
      </c>
    </row>
    <row r="3771" spans="1:30" x14ac:dyDescent="0.35">
      <c r="A3771" t="s">
        <v>309</v>
      </c>
      <c r="B3771">
        <v>1107</v>
      </c>
      <c r="C3771" t="s">
        <v>8457</v>
      </c>
      <c r="D3771">
        <v>56405</v>
      </c>
      <c r="E3771" t="s">
        <v>8444</v>
      </c>
      <c r="F3771" t="s">
        <v>3812</v>
      </c>
      <c r="H3771">
        <v>2.6</v>
      </c>
      <c r="I3771">
        <v>2.6</v>
      </c>
      <c r="K3771" t="s">
        <v>296</v>
      </c>
      <c r="L3771" t="s">
        <v>4319</v>
      </c>
      <c r="M3771" t="s">
        <v>398</v>
      </c>
      <c r="N3771" t="s">
        <v>3418</v>
      </c>
      <c r="O3771">
        <v>2</v>
      </c>
      <c r="P3771" t="s">
        <v>306</v>
      </c>
      <c r="Q3771" s="164">
        <v>35804</v>
      </c>
      <c r="R3771" s="164">
        <v>36039</v>
      </c>
      <c r="T3771" t="s">
        <v>3435</v>
      </c>
      <c r="V3771" t="s">
        <v>8445</v>
      </c>
      <c r="W3771" t="s">
        <v>8446</v>
      </c>
      <c r="X3771" t="s">
        <v>8447</v>
      </c>
      <c r="Y3771" t="s">
        <v>8445</v>
      </c>
      <c r="Z3771" t="s">
        <v>8491</v>
      </c>
      <c r="AC3771" t="s">
        <v>341</v>
      </c>
      <c r="AD3771" s="176">
        <v>1.3</v>
      </c>
    </row>
    <row r="3772" spans="1:30" x14ac:dyDescent="0.35">
      <c r="A3772" t="s">
        <v>309</v>
      </c>
      <c r="B3772">
        <v>1285</v>
      </c>
      <c r="C3772" t="s">
        <v>8492</v>
      </c>
      <c r="D3772">
        <v>56405</v>
      </c>
      <c r="E3772" t="s">
        <v>8444</v>
      </c>
      <c r="F3772" t="s">
        <v>3812</v>
      </c>
      <c r="G3772" s="163">
        <v>2722</v>
      </c>
      <c r="H3772">
        <v>2.6</v>
      </c>
      <c r="I3772">
        <v>2.6</v>
      </c>
      <c r="J3772" t="s">
        <v>1</v>
      </c>
      <c r="K3772" t="s">
        <v>296</v>
      </c>
      <c r="L3772" t="s">
        <v>753</v>
      </c>
      <c r="M3772" t="s">
        <v>398</v>
      </c>
      <c r="N3772" t="s">
        <v>3418</v>
      </c>
      <c r="O3772">
        <v>2</v>
      </c>
      <c r="P3772" t="s">
        <v>306</v>
      </c>
      <c r="Q3772" t="s">
        <v>4447</v>
      </c>
      <c r="R3772" s="164">
        <v>45901</v>
      </c>
      <c r="T3772" t="s">
        <v>3435</v>
      </c>
      <c r="V3772" t="s">
        <v>8445</v>
      </c>
      <c r="W3772" t="s">
        <v>8446</v>
      </c>
      <c r="X3772" t="s">
        <v>8447</v>
      </c>
      <c r="Y3772" t="s">
        <v>8445</v>
      </c>
      <c r="Z3772" t="s">
        <v>8493</v>
      </c>
      <c r="AA3772" t="s">
        <v>1</v>
      </c>
      <c r="AB3772" s="164">
        <v>45547</v>
      </c>
      <c r="AC3772" t="s">
        <v>341</v>
      </c>
      <c r="AD3772" s="176">
        <v>1.3</v>
      </c>
    </row>
    <row r="3773" spans="1:30" x14ac:dyDescent="0.35">
      <c r="A3773" t="s">
        <v>476</v>
      </c>
      <c r="B3773">
        <v>1065</v>
      </c>
      <c r="C3773" t="s">
        <v>8494</v>
      </c>
      <c r="D3773">
        <v>56405</v>
      </c>
      <c r="E3773" t="s">
        <v>8444</v>
      </c>
      <c r="F3773" t="s">
        <v>3812</v>
      </c>
      <c r="H3773">
        <v>2.6</v>
      </c>
      <c r="I3773">
        <v>2.6</v>
      </c>
      <c r="K3773" t="s">
        <v>296</v>
      </c>
      <c r="L3773" t="s">
        <v>4257</v>
      </c>
      <c r="M3773" t="s">
        <v>398</v>
      </c>
      <c r="N3773" t="s">
        <v>3418</v>
      </c>
      <c r="O3773">
        <v>2</v>
      </c>
      <c r="P3773" t="s">
        <v>306</v>
      </c>
      <c r="Q3773" t="s">
        <v>8495</v>
      </c>
      <c r="R3773" s="164">
        <v>34653</v>
      </c>
      <c r="T3773" t="s">
        <v>3435</v>
      </c>
      <c r="V3773" t="s">
        <v>8445</v>
      </c>
      <c r="W3773" t="s">
        <v>8446</v>
      </c>
      <c r="X3773" t="s">
        <v>8447</v>
      </c>
      <c r="Y3773" t="s">
        <v>8445</v>
      </c>
      <c r="Z3773" t="s">
        <v>8496</v>
      </c>
      <c r="AC3773" t="s">
        <v>341</v>
      </c>
      <c r="AD3773" s="176">
        <v>1.3</v>
      </c>
    </row>
    <row r="3774" spans="1:30" x14ac:dyDescent="0.35">
      <c r="A3774" t="s">
        <v>476</v>
      </c>
      <c r="B3774">
        <v>1066</v>
      </c>
      <c r="C3774" t="s">
        <v>8497</v>
      </c>
      <c r="D3774">
        <v>56405</v>
      </c>
      <c r="E3774" t="s">
        <v>8444</v>
      </c>
      <c r="F3774" t="s">
        <v>3812</v>
      </c>
      <c r="H3774">
        <v>2.6</v>
      </c>
      <c r="I3774">
        <v>2.6</v>
      </c>
      <c r="K3774" t="s">
        <v>296</v>
      </c>
      <c r="L3774" t="s">
        <v>410</v>
      </c>
      <c r="M3774" t="s">
        <v>398</v>
      </c>
      <c r="N3774" t="s">
        <v>3418</v>
      </c>
      <c r="O3774">
        <v>2</v>
      </c>
      <c r="P3774" t="s">
        <v>306</v>
      </c>
      <c r="Q3774" t="s">
        <v>786</v>
      </c>
      <c r="R3774" s="164">
        <v>34392</v>
      </c>
      <c r="T3774" t="s">
        <v>3435</v>
      </c>
      <c r="V3774" t="s">
        <v>8445</v>
      </c>
      <c r="W3774" t="s">
        <v>8446</v>
      </c>
      <c r="X3774" t="s">
        <v>8447</v>
      </c>
      <c r="Y3774" t="s">
        <v>8445</v>
      </c>
      <c r="Z3774" t="s">
        <v>8498</v>
      </c>
      <c r="AC3774" t="s">
        <v>341</v>
      </c>
      <c r="AD3774" s="176">
        <v>1.3</v>
      </c>
    </row>
    <row r="3775" spans="1:30" x14ac:dyDescent="0.35">
      <c r="A3775" t="s">
        <v>476</v>
      </c>
      <c r="B3775">
        <v>1403</v>
      </c>
      <c r="C3775" t="s">
        <v>8499</v>
      </c>
      <c r="D3775">
        <v>56405</v>
      </c>
      <c r="E3775" t="s">
        <v>8444</v>
      </c>
      <c r="F3775" t="s">
        <v>3812</v>
      </c>
      <c r="G3775" s="163">
        <v>2720.52</v>
      </c>
      <c r="H3775">
        <v>2.6</v>
      </c>
      <c r="I3775">
        <v>2.6</v>
      </c>
      <c r="J3775" t="s">
        <v>1</v>
      </c>
      <c r="K3775" t="s">
        <v>296</v>
      </c>
      <c r="L3775" t="s">
        <v>753</v>
      </c>
      <c r="M3775" t="s">
        <v>398</v>
      </c>
      <c r="N3775" t="s">
        <v>3418</v>
      </c>
      <c r="O3775">
        <v>2</v>
      </c>
      <c r="P3775" t="s">
        <v>306</v>
      </c>
      <c r="Q3775" t="s">
        <v>8500</v>
      </c>
      <c r="R3775" s="164">
        <v>45536</v>
      </c>
      <c r="T3775" t="s">
        <v>3435</v>
      </c>
      <c r="V3775" t="s">
        <v>8445</v>
      </c>
      <c r="W3775" t="s">
        <v>8446</v>
      </c>
      <c r="X3775" t="s">
        <v>8447</v>
      </c>
      <c r="Y3775" t="s">
        <v>8445</v>
      </c>
      <c r="Z3775" t="s">
        <v>8501</v>
      </c>
      <c r="AA3775" t="s">
        <v>1</v>
      </c>
      <c r="AB3775" s="164">
        <v>45468</v>
      </c>
      <c r="AC3775" t="s">
        <v>341</v>
      </c>
      <c r="AD3775" s="176">
        <v>1.3</v>
      </c>
    </row>
    <row r="3776" spans="1:30" x14ac:dyDescent="0.35">
      <c r="A3776" t="s">
        <v>476</v>
      </c>
      <c r="B3776">
        <v>90004</v>
      </c>
      <c r="C3776" t="s">
        <v>8502</v>
      </c>
      <c r="D3776">
        <v>56405</v>
      </c>
      <c r="E3776" t="s">
        <v>8444</v>
      </c>
      <c r="F3776" t="s">
        <v>3812</v>
      </c>
      <c r="H3776">
        <v>2.6</v>
      </c>
      <c r="I3776">
        <v>2.6</v>
      </c>
      <c r="K3776" t="s">
        <v>404</v>
      </c>
      <c r="L3776" t="s">
        <v>410</v>
      </c>
      <c r="M3776" t="s">
        <v>398</v>
      </c>
      <c r="N3776" t="s">
        <v>3418</v>
      </c>
      <c r="O3776">
        <v>2</v>
      </c>
      <c r="P3776" t="s">
        <v>306</v>
      </c>
      <c r="Q3776" s="164">
        <v>41978</v>
      </c>
      <c r="R3776" s="164">
        <v>41771</v>
      </c>
      <c r="S3776" s="164">
        <v>41883</v>
      </c>
      <c r="T3776" t="s">
        <v>3435</v>
      </c>
      <c r="V3776" t="s">
        <v>8445</v>
      </c>
      <c r="W3776" t="s">
        <v>8446</v>
      </c>
      <c r="X3776" t="s">
        <v>8447</v>
      </c>
      <c r="Y3776" t="s">
        <v>8445</v>
      </c>
      <c r="Z3776" t="s">
        <v>8503</v>
      </c>
      <c r="AC3776" t="s">
        <v>341</v>
      </c>
      <c r="AD3776" s="176">
        <v>1.3</v>
      </c>
    </row>
    <row r="3777" spans="1:30" x14ac:dyDescent="0.35">
      <c r="A3777" t="s">
        <v>375</v>
      </c>
      <c r="B3777">
        <v>1111</v>
      </c>
      <c r="C3777" t="s">
        <v>8452</v>
      </c>
      <c r="D3777">
        <v>56405</v>
      </c>
      <c r="E3777" t="s">
        <v>8444</v>
      </c>
      <c r="F3777" t="s">
        <v>3812</v>
      </c>
      <c r="H3777">
        <v>2.6</v>
      </c>
      <c r="I3777">
        <v>2.6</v>
      </c>
      <c r="K3777" t="s">
        <v>0</v>
      </c>
      <c r="L3777" t="s">
        <v>753</v>
      </c>
      <c r="M3777" t="s">
        <v>398</v>
      </c>
      <c r="N3777" t="s">
        <v>3418</v>
      </c>
      <c r="O3777">
        <v>2</v>
      </c>
      <c r="P3777" t="s">
        <v>1</v>
      </c>
      <c r="Q3777" s="164">
        <v>35804</v>
      </c>
      <c r="R3777" s="164">
        <v>36039</v>
      </c>
      <c r="T3777" t="s">
        <v>3435</v>
      </c>
      <c r="V3777" t="s">
        <v>8445</v>
      </c>
      <c r="W3777" t="s">
        <v>8446</v>
      </c>
      <c r="X3777" t="s">
        <v>8447</v>
      </c>
      <c r="Y3777" t="s">
        <v>8445</v>
      </c>
      <c r="Z3777" t="s">
        <v>8504</v>
      </c>
      <c r="AC3777" t="s">
        <v>338</v>
      </c>
      <c r="AD3777" s="176">
        <v>1.3</v>
      </c>
    </row>
    <row r="3778" spans="1:30" x14ac:dyDescent="0.35">
      <c r="A3778" t="s">
        <v>403</v>
      </c>
      <c r="B3778">
        <v>1119</v>
      </c>
      <c r="C3778" t="s">
        <v>8457</v>
      </c>
      <c r="D3778">
        <v>56405</v>
      </c>
      <c r="E3778" t="s">
        <v>8444</v>
      </c>
      <c r="F3778" t="s">
        <v>3812</v>
      </c>
      <c r="H3778">
        <v>2.6</v>
      </c>
      <c r="I3778">
        <v>2.6</v>
      </c>
      <c r="K3778" t="s">
        <v>0</v>
      </c>
      <c r="L3778" t="s">
        <v>4319</v>
      </c>
      <c r="M3778" t="s">
        <v>398</v>
      </c>
      <c r="N3778" t="s">
        <v>3418</v>
      </c>
      <c r="O3778">
        <v>2</v>
      </c>
      <c r="P3778" t="s">
        <v>306</v>
      </c>
      <c r="Q3778" s="164">
        <v>38693</v>
      </c>
      <c r="R3778" s="164">
        <v>38596</v>
      </c>
      <c r="T3778" t="s">
        <v>3435</v>
      </c>
      <c r="V3778" t="s">
        <v>8445</v>
      </c>
      <c r="W3778" t="s">
        <v>8446</v>
      </c>
      <c r="X3778" t="s">
        <v>8447</v>
      </c>
      <c r="Y3778" t="s">
        <v>8445</v>
      </c>
      <c r="Z3778" t="s">
        <v>8505</v>
      </c>
      <c r="AC3778" t="s">
        <v>341</v>
      </c>
      <c r="AD3778" s="176">
        <v>1.3</v>
      </c>
    </row>
    <row r="3779" spans="1:30" x14ac:dyDescent="0.35">
      <c r="A3779" t="s">
        <v>403</v>
      </c>
      <c r="B3779">
        <v>2000</v>
      </c>
      <c r="C3779" t="s">
        <v>8506</v>
      </c>
      <c r="D3779">
        <v>56405</v>
      </c>
      <c r="E3779" t="s">
        <v>8444</v>
      </c>
      <c r="F3779" t="s">
        <v>3812</v>
      </c>
      <c r="H3779">
        <v>2.6</v>
      </c>
      <c r="I3779">
        <v>2.6</v>
      </c>
      <c r="K3779" t="s">
        <v>404</v>
      </c>
      <c r="L3779" t="s">
        <v>4319</v>
      </c>
      <c r="M3779" t="s">
        <v>398</v>
      </c>
      <c r="N3779" t="s">
        <v>3418</v>
      </c>
      <c r="O3779">
        <v>2</v>
      </c>
      <c r="P3779" t="s">
        <v>306</v>
      </c>
      <c r="Q3779" s="164">
        <v>35804</v>
      </c>
      <c r="R3779" s="164">
        <v>36039</v>
      </c>
      <c r="S3779" s="164">
        <v>42614</v>
      </c>
      <c r="T3779" t="s">
        <v>3435</v>
      </c>
      <c r="V3779" t="s">
        <v>8445</v>
      </c>
      <c r="W3779" t="s">
        <v>8446</v>
      </c>
      <c r="X3779" t="s">
        <v>8447</v>
      </c>
      <c r="Y3779" t="s">
        <v>8445</v>
      </c>
      <c r="Z3779" t="s">
        <v>8507</v>
      </c>
      <c r="AC3779" t="s">
        <v>341</v>
      </c>
      <c r="AD3779" s="176">
        <v>1.3</v>
      </c>
    </row>
    <row r="3780" spans="1:30" x14ac:dyDescent="0.35">
      <c r="A3780" t="s">
        <v>447</v>
      </c>
      <c r="B3780">
        <v>1041</v>
      </c>
      <c r="C3780" t="s">
        <v>8508</v>
      </c>
      <c r="D3780">
        <v>56405</v>
      </c>
      <c r="E3780" t="s">
        <v>8444</v>
      </c>
      <c r="F3780" t="s">
        <v>3812</v>
      </c>
      <c r="H3780">
        <v>2.6</v>
      </c>
      <c r="I3780">
        <v>2.6</v>
      </c>
      <c r="K3780" t="s">
        <v>404</v>
      </c>
      <c r="L3780" t="s">
        <v>410</v>
      </c>
      <c r="M3780" t="s">
        <v>398</v>
      </c>
      <c r="N3780" t="s">
        <v>3418</v>
      </c>
      <c r="O3780">
        <v>2</v>
      </c>
      <c r="P3780" t="s">
        <v>306</v>
      </c>
      <c r="Q3780" s="164">
        <v>31415</v>
      </c>
      <c r="R3780" s="164">
        <v>31472</v>
      </c>
      <c r="S3780" s="164">
        <v>31472</v>
      </c>
      <c r="T3780" t="s">
        <v>3435</v>
      </c>
      <c r="V3780" t="s">
        <v>8445</v>
      </c>
      <c r="W3780" t="s">
        <v>8446</v>
      </c>
      <c r="X3780" t="s">
        <v>8447</v>
      </c>
      <c r="Y3780" t="s">
        <v>8445</v>
      </c>
      <c r="Z3780" t="s">
        <v>8509</v>
      </c>
      <c r="AC3780" t="s">
        <v>341</v>
      </c>
      <c r="AD3780" s="176">
        <v>1.3</v>
      </c>
    </row>
    <row r="3781" spans="1:30" x14ac:dyDescent="0.35">
      <c r="A3781" t="s">
        <v>447</v>
      </c>
      <c r="B3781">
        <v>1206</v>
      </c>
      <c r="C3781" t="s">
        <v>8510</v>
      </c>
      <c r="D3781">
        <v>56405</v>
      </c>
      <c r="E3781" t="s">
        <v>8444</v>
      </c>
      <c r="F3781" t="s">
        <v>3812</v>
      </c>
      <c r="H3781">
        <v>2.6</v>
      </c>
      <c r="I3781">
        <v>2.6</v>
      </c>
      <c r="K3781" t="s">
        <v>296</v>
      </c>
      <c r="L3781" t="s">
        <v>753</v>
      </c>
      <c r="M3781" t="s">
        <v>398</v>
      </c>
      <c r="N3781" t="s">
        <v>3418</v>
      </c>
      <c r="O3781">
        <v>2</v>
      </c>
      <c r="P3781" t="s">
        <v>306</v>
      </c>
      <c r="Q3781" t="s">
        <v>7658</v>
      </c>
      <c r="R3781" s="164">
        <v>38596</v>
      </c>
      <c r="T3781" t="s">
        <v>3435</v>
      </c>
      <c r="V3781" t="s">
        <v>8445</v>
      </c>
      <c r="W3781" t="s">
        <v>8446</v>
      </c>
      <c r="X3781" t="s">
        <v>8447</v>
      </c>
      <c r="Y3781" t="s">
        <v>8445</v>
      </c>
      <c r="Z3781" t="s">
        <v>8511</v>
      </c>
      <c r="AC3781" t="s">
        <v>341</v>
      </c>
      <c r="AD3781" s="176">
        <v>1.3</v>
      </c>
    </row>
    <row r="3782" spans="1:30" x14ac:dyDescent="0.35">
      <c r="A3782" t="s">
        <v>494</v>
      </c>
      <c r="B3782">
        <v>902</v>
      </c>
      <c r="C3782" t="s">
        <v>8512</v>
      </c>
      <c r="D3782">
        <v>56405</v>
      </c>
      <c r="E3782" t="s">
        <v>8444</v>
      </c>
      <c r="F3782" t="s">
        <v>3812</v>
      </c>
      <c r="H3782">
        <v>2.6</v>
      </c>
      <c r="I3782">
        <v>2.6</v>
      </c>
      <c r="K3782" t="s">
        <v>404</v>
      </c>
      <c r="L3782" t="s">
        <v>4319</v>
      </c>
      <c r="M3782" t="s">
        <v>398</v>
      </c>
      <c r="N3782" t="s">
        <v>3418</v>
      </c>
      <c r="O3782">
        <v>2</v>
      </c>
      <c r="P3782" t="s">
        <v>306</v>
      </c>
      <c r="Q3782" s="164">
        <v>36169</v>
      </c>
      <c r="R3782" s="164">
        <v>36404</v>
      </c>
      <c r="S3782" s="164">
        <v>38231</v>
      </c>
      <c r="T3782" t="s">
        <v>3435</v>
      </c>
      <c r="V3782" t="s">
        <v>8445</v>
      </c>
      <c r="W3782" t="s">
        <v>8446</v>
      </c>
      <c r="X3782" t="s">
        <v>8447</v>
      </c>
      <c r="Y3782" t="s">
        <v>8445</v>
      </c>
      <c r="Z3782" t="s">
        <v>8513</v>
      </c>
      <c r="AC3782" t="s">
        <v>341</v>
      </c>
      <c r="AD3782" s="176">
        <v>1.3</v>
      </c>
    </row>
    <row r="3783" spans="1:30" x14ac:dyDescent="0.35">
      <c r="A3783" t="s">
        <v>494</v>
      </c>
      <c r="B3783">
        <v>1173</v>
      </c>
      <c r="C3783" t="s">
        <v>8494</v>
      </c>
      <c r="D3783">
        <v>56405</v>
      </c>
      <c r="E3783" t="s">
        <v>8444</v>
      </c>
      <c r="F3783" t="s">
        <v>3812</v>
      </c>
      <c r="H3783">
        <v>2.6</v>
      </c>
      <c r="I3783">
        <v>2.6</v>
      </c>
      <c r="K3783" t="s">
        <v>296</v>
      </c>
      <c r="L3783" t="s">
        <v>4319</v>
      </c>
      <c r="M3783" t="s">
        <v>398</v>
      </c>
      <c r="N3783" t="s">
        <v>3418</v>
      </c>
      <c r="O3783">
        <v>2</v>
      </c>
      <c r="P3783" t="s">
        <v>306</v>
      </c>
      <c r="Q3783" s="164">
        <v>36530</v>
      </c>
      <c r="R3783" s="164">
        <v>36647</v>
      </c>
      <c r="T3783" t="s">
        <v>3435</v>
      </c>
      <c r="V3783" t="s">
        <v>8445</v>
      </c>
      <c r="W3783" t="s">
        <v>8446</v>
      </c>
      <c r="X3783" t="s">
        <v>8447</v>
      </c>
      <c r="Y3783" t="s">
        <v>8445</v>
      </c>
      <c r="Z3783" t="s">
        <v>8514</v>
      </c>
      <c r="AC3783" t="s">
        <v>341</v>
      </c>
      <c r="AD3783" s="176">
        <v>1.3</v>
      </c>
    </row>
    <row r="3784" spans="1:30" x14ac:dyDescent="0.35">
      <c r="A3784" t="s">
        <v>414</v>
      </c>
      <c r="B3784">
        <v>1225</v>
      </c>
      <c r="C3784" t="s">
        <v>8485</v>
      </c>
      <c r="D3784">
        <v>56405</v>
      </c>
      <c r="E3784" t="s">
        <v>8444</v>
      </c>
      <c r="F3784" t="s">
        <v>3812</v>
      </c>
      <c r="H3784">
        <v>2.6</v>
      </c>
      <c r="I3784">
        <v>2.6</v>
      </c>
      <c r="K3784" t="s">
        <v>296</v>
      </c>
      <c r="L3784" t="s">
        <v>753</v>
      </c>
      <c r="M3784" t="s">
        <v>398</v>
      </c>
      <c r="N3784" t="s">
        <v>3418</v>
      </c>
      <c r="O3784">
        <v>2</v>
      </c>
      <c r="P3784" t="s">
        <v>306</v>
      </c>
      <c r="Q3784" t="s">
        <v>8515</v>
      </c>
      <c r="R3784" s="164">
        <v>40422</v>
      </c>
      <c r="T3784" t="s">
        <v>3435</v>
      </c>
      <c r="V3784" t="s">
        <v>8445</v>
      </c>
      <c r="W3784" t="s">
        <v>8446</v>
      </c>
      <c r="X3784" t="s">
        <v>8447</v>
      </c>
      <c r="Y3784" t="s">
        <v>8445</v>
      </c>
      <c r="Z3784" t="s">
        <v>8516</v>
      </c>
      <c r="AA3784" t="s">
        <v>1</v>
      </c>
      <c r="AC3784" t="s">
        <v>341</v>
      </c>
      <c r="AD3784" s="176">
        <v>1.3</v>
      </c>
    </row>
    <row r="3785" spans="1:30" x14ac:dyDescent="0.35">
      <c r="A3785" t="s">
        <v>414</v>
      </c>
      <c r="B3785">
        <v>1226</v>
      </c>
      <c r="C3785" t="s">
        <v>8517</v>
      </c>
      <c r="D3785">
        <v>56405</v>
      </c>
      <c r="E3785" t="s">
        <v>8444</v>
      </c>
      <c r="F3785" t="s">
        <v>3812</v>
      </c>
      <c r="H3785">
        <v>2.6</v>
      </c>
      <c r="I3785">
        <v>2.6</v>
      </c>
      <c r="K3785" t="s">
        <v>296</v>
      </c>
      <c r="L3785" t="s">
        <v>753</v>
      </c>
      <c r="M3785" t="s">
        <v>398</v>
      </c>
      <c r="N3785" t="s">
        <v>3418</v>
      </c>
      <c r="O3785">
        <v>2</v>
      </c>
      <c r="P3785" t="s">
        <v>306</v>
      </c>
      <c r="Q3785" t="s">
        <v>8515</v>
      </c>
      <c r="R3785" s="164">
        <v>40422</v>
      </c>
      <c r="T3785" t="s">
        <v>3435</v>
      </c>
      <c r="V3785" t="s">
        <v>8445</v>
      </c>
      <c r="W3785" t="s">
        <v>8446</v>
      </c>
      <c r="X3785" t="s">
        <v>8447</v>
      </c>
      <c r="Y3785" t="s">
        <v>8445</v>
      </c>
      <c r="Z3785" t="s">
        <v>8518</v>
      </c>
      <c r="AC3785" t="s">
        <v>341</v>
      </c>
      <c r="AD3785" s="176">
        <v>1.3</v>
      </c>
    </row>
    <row r="3786" spans="1:30" x14ac:dyDescent="0.35">
      <c r="A3786" t="s">
        <v>419</v>
      </c>
      <c r="B3786">
        <v>1144</v>
      </c>
      <c r="C3786" t="s">
        <v>8457</v>
      </c>
      <c r="D3786">
        <v>56405</v>
      </c>
      <c r="E3786" t="s">
        <v>8444</v>
      </c>
      <c r="F3786" t="s">
        <v>3812</v>
      </c>
      <c r="H3786">
        <v>2.6</v>
      </c>
      <c r="I3786">
        <v>2.6</v>
      </c>
      <c r="K3786" t="s">
        <v>404</v>
      </c>
      <c r="L3786" t="s">
        <v>4319</v>
      </c>
      <c r="M3786" t="s">
        <v>398</v>
      </c>
      <c r="N3786" t="s">
        <v>3418</v>
      </c>
      <c r="O3786">
        <v>2</v>
      </c>
      <c r="P3786" t="s">
        <v>306</v>
      </c>
      <c r="Q3786" s="164">
        <v>35804</v>
      </c>
      <c r="R3786" s="164">
        <v>36039</v>
      </c>
      <c r="S3786" s="164">
        <v>42248</v>
      </c>
      <c r="T3786" t="s">
        <v>3435</v>
      </c>
      <c r="V3786" t="s">
        <v>8445</v>
      </c>
      <c r="W3786" t="s">
        <v>8446</v>
      </c>
      <c r="X3786" t="s">
        <v>8447</v>
      </c>
      <c r="Y3786" t="s">
        <v>8445</v>
      </c>
      <c r="Z3786" t="s">
        <v>8519</v>
      </c>
      <c r="AC3786" t="s">
        <v>341</v>
      </c>
      <c r="AD3786" s="176">
        <v>1.3</v>
      </c>
    </row>
    <row r="3787" spans="1:30" x14ac:dyDescent="0.35">
      <c r="A3787" t="s">
        <v>419</v>
      </c>
      <c r="B3787">
        <v>1183</v>
      </c>
      <c r="C3787" t="s">
        <v>8520</v>
      </c>
      <c r="D3787">
        <v>56405</v>
      </c>
      <c r="E3787" t="s">
        <v>8444</v>
      </c>
      <c r="F3787" t="s">
        <v>3812</v>
      </c>
      <c r="H3787">
        <v>2.6</v>
      </c>
      <c r="I3787">
        <v>2.6</v>
      </c>
      <c r="K3787" t="s">
        <v>296</v>
      </c>
      <c r="L3787" t="s">
        <v>753</v>
      </c>
      <c r="M3787" t="s">
        <v>398</v>
      </c>
      <c r="N3787" t="s">
        <v>3418</v>
      </c>
      <c r="O3787">
        <v>2</v>
      </c>
      <c r="P3787" t="s">
        <v>306</v>
      </c>
      <c r="Q3787" t="s">
        <v>8521</v>
      </c>
      <c r="R3787" s="164">
        <v>39682</v>
      </c>
      <c r="T3787" t="s">
        <v>3435</v>
      </c>
      <c r="V3787" t="s">
        <v>8445</v>
      </c>
      <c r="W3787" t="s">
        <v>8446</v>
      </c>
      <c r="X3787" t="s">
        <v>8447</v>
      </c>
      <c r="Y3787" t="s">
        <v>8445</v>
      </c>
      <c r="Z3787" t="s">
        <v>8522</v>
      </c>
      <c r="AC3787" t="s">
        <v>341</v>
      </c>
      <c r="AD3787" s="176">
        <v>1.3</v>
      </c>
    </row>
    <row r="3788" spans="1:30" x14ac:dyDescent="0.35">
      <c r="A3788" t="s">
        <v>499</v>
      </c>
      <c r="B3788">
        <v>1188</v>
      </c>
      <c r="C3788" t="s">
        <v>8444</v>
      </c>
      <c r="D3788">
        <v>56405</v>
      </c>
      <c r="E3788" t="s">
        <v>8444</v>
      </c>
      <c r="F3788" t="s">
        <v>3812</v>
      </c>
      <c r="H3788">
        <v>2.6</v>
      </c>
      <c r="I3788">
        <v>2.6</v>
      </c>
      <c r="K3788" t="s">
        <v>296</v>
      </c>
      <c r="L3788" t="s">
        <v>4319</v>
      </c>
      <c r="M3788" t="s">
        <v>398</v>
      </c>
      <c r="N3788" t="s">
        <v>3418</v>
      </c>
      <c r="O3788">
        <v>2</v>
      </c>
      <c r="P3788" t="s">
        <v>306</v>
      </c>
      <c r="Q3788" t="s">
        <v>5592</v>
      </c>
      <c r="R3788" s="164">
        <v>38596</v>
      </c>
      <c r="T3788" t="s">
        <v>3435</v>
      </c>
      <c r="V3788" t="s">
        <v>8445</v>
      </c>
      <c r="W3788" t="s">
        <v>8446</v>
      </c>
      <c r="X3788" t="s">
        <v>8447</v>
      </c>
      <c r="Y3788" t="s">
        <v>8445</v>
      </c>
      <c r="Z3788" t="s">
        <v>8523</v>
      </c>
      <c r="AC3788" t="s">
        <v>341</v>
      </c>
      <c r="AD3788" s="176">
        <v>1.3</v>
      </c>
    </row>
    <row r="3789" spans="1:30" x14ac:dyDescent="0.35">
      <c r="A3789" t="s">
        <v>566</v>
      </c>
      <c r="B3789">
        <v>1103</v>
      </c>
      <c r="C3789" t="s">
        <v>8524</v>
      </c>
      <c r="D3789">
        <v>56405</v>
      </c>
      <c r="E3789" t="s">
        <v>8444</v>
      </c>
      <c r="F3789" t="s">
        <v>3812</v>
      </c>
      <c r="H3789">
        <v>2.6</v>
      </c>
      <c r="I3789">
        <v>2.6</v>
      </c>
      <c r="K3789" t="s">
        <v>404</v>
      </c>
      <c r="L3789" t="s">
        <v>753</v>
      </c>
      <c r="M3789" t="s">
        <v>398</v>
      </c>
      <c r="N3789" t="s">
        <v>3418</v>
      </c>
      <c r="O3789">
        <v>2</v>
      </c>
      <c r="P3789" t="s">
        <v>306</v>
      </c>
      <c r="Q3789" s="164">
        <v>31413</v>
      </c>
      <c r="R3789" s="164">
        <v>31413</v>
      </c>
      <c r="S3789" s="164">
        <v>32843</v>
      </c>
      <c r="T3789" t="s">
        <v>3435</v>
      </c>
      <c r="V3789" t="s">
        <v>8445</v>
      </c>
      <c r="W3789" t="s">
        <v>8446</v>
      </c>
      <c r="X3789" t="s">
        <v>8447</v>
      </c>
      <c r="Y3789" t="s">
        <v>8445</v>
      </c>
      <c r="Z3789" t="s">
        <v>8525</v>
      </c>
      <c r="AC3789" t="s">
        <v>341</v>
      </c>
      <c r="AD3789" s="176">
        <v>1.3</v>
      </c>
    </row>
    <row r="3790" spans="1:30" x14ac:dyDescent="0.35">
      <c r="A3790" t="s">
        <v>566</v>
      </c>
      <c r="B3790">
        <v>1315</v>
      </c>
      <c r="C3790" t="s">
        <v>8526</v>
      </c>
      <c r="D3790">
        <v>56405</v>
      </c>
      <c r="E3790" t="s">
        <v>8444</v>
      </c>
      <c r="F3790" t="s">
        <v>3812</v>
      </c>
      <c r="G3790" s="163">
        <v>3025.14</v>
      </c>
      <c r="H3790">
        <v>2.6</v>
      </c>
      <c r="I3790">
        <v>2.6</v>
      </c>
      <c r="J3790" t="s">
        <v>1</v>
      </c>
      <c r="K3790" t="s">
        <v>296</v>
      </c>
      <c r="L3790" t="s">
        <v>753</v>
      </c>
      <c r="M3790" t="s">
        <v>398</v>
      </c>
      <c r="N3790" t="s">
        <v>3418</v>
      </c>
      <c r="O3790">
        <v>2</v>
      </c>
      <c r="P3790" t="s">
        <v>306</v>
      </c>
      <c r="Q3790" t="s">
        <v>8527</v>
      </c>
      <c r="R3790" s="164">
        <v>44805</v>
      </c>
      <c r="T3790" t="s">
        <v>3435</v>
      </c>
      <c r="V3790" t="s">
        <v>8445</v>
      </c>
      <c r="W3790" t="s">
        <v>8446</v>
      </c>
      <c r="X3790" t="s">
        <v>8447</v>
      </c>
      <c r="Y3790" t="s">
        <v>8445</v>
      </c>
      <c r="Z3790" t="s">
        <v>8528</v>
      </c>
      <c r="AA3790" t="s">
        <v>295</v>
      </c>
      <c r="AB3790" s="164">
        <v>44607</v>
      </c>
      <c r="AC3790" t="s">
        <v>341</v>
      </c>
      <c r="AD3790" s="176">
        <v>1.3</v>
      </c>
    </row>
    <row r="3791" spans="1:30" x14ac:dyDescent="0.35">
      <c r="A3791" t="s">
        <v>438</v>
      </c>
      <c r="B3791">
        <v>1038</v>
      </c>
      <c r="C3791" t="s">
        <v>8444</v>
      </c>
      <c r="D3791">
        <v>56405</v>
      </c>
      <c r="E3791" t="s">
        <v>8444</v>
      </c>
      <c r="F3791" t="s">
        <v>3812</v>
      </c>
      <c r="H3791">
        <v>2.6</v>
      </c>
      <c r="I3791">
        <v>2.6</v>
      </c>
      <c r="K3791" t="s">
        <v>296</v>
      </c>
      <c r="L3791" t="s">
        <v>410</v>
      </c>
      <c r="M3791" t="s">
        <v>398</v>
      </c>
      <c r="N3791" t="s">
        <v>3418</v>
      </c>
      <c r="O3791">
        <v>2</v>
      </c>
      <c r="P3791" t="s">
        <v>306</v>
      </c>
      <c r="Q3791" t="s">
        <v>786</v>
      </c>
      <c r="R3791" s="164">
        <v>34392</v>
      </c>
      <c r="T3791" t="s">
        <v>3435</v>
      </c>
      <c r="V3791" t="s">
        <v>8445</v>
      </c>
      <c r="W3791" t="s">
        <v>8446</v>
      </c>
      <c r="X3791" t="s">
        <v>8447</v>
      </c>
      <c r="Y3791" t="s">
        <v>8445</v>
      </c>
      <c r="Z3791" t="s">
        <v>8529</v>
      </c>
      <c r="AC3791" t="s">
        <v>341</v>
      </c>
      <c r="AD3791" s="176">
        <v>1.3</v>
      </c>
    </row>
    <row r="3792" spans="1:30" x14ac:dyDescent="0.35">
      <c r="A3792" t="s">
        <v>438</v>
      </c>
      <c r="B3792">
        <v>1257</v>
      </c>
      <c r="C3792" t="s">
        <v>8492</v>
      </c>
      <c r="D3792">
        <v>56405</v>
      </c>
      <c r="E3792" t="s">
        <v>8444</v>
      </c>
      <c r="F3792" t="s">
        <v>3812</v>
      </c>
      <c r="G3792" s="163">
        <v>2722.62</v>
      </c>
      <c r="H3792">
        <v>2.6</v>
      </c>
      <c r="I3792">
        <v>2.6</v>
      </c>
      <c r="J3792" t="s">
        <v>1</v>
      </c>
      <c r="K3792" t="s">
        <v>296</v>
      </c>
      <c r="L3792" t="s">
        <v>753</v>
      </c>
      <c r="M3792" t="s">
        <v>398</v>
      </c>
      <c r="N3792" t="s">
        <v>3418</v>
      </c>
      <c r="O3792">
        <v>2</v>
      </c>
      <c r="P3792" t="s">
        <v>306</v>
      </c>
      <c r="Q3792" t="s">
        <v>8530</v>
      </c>
      <c r="R3792" s="164">
        <v>45170</v>
      </c>
      <c r="T3792" t="s">
        <v>3435</v>
      </c>
      <c r="V3792" t="s">
        <v>8445</v>
      </c>
      <c r="W3792" t="s">
        <v>8446</v>
      </c>
      <c r="X3792" t="s">
        <v>8447</v>
      </c>
      <c r="Y3792" t="s">
        <v>8445</v>
      </c>
      <c r="Z3792" t="s">
        <v>8531</v>
      </c>
      <c r="AA3792" t="s">
        <v>1</v>
      </c>
      <c r="AB3792" s="164">
        <v>44942</v>
      </c>
      <c r="AC3792" t="s">
        <v>341</v>
      </c>
      <c r="AD3792" s="176">
        <v>1.3</v>
      </c>
    </row>
    <row r="3793" spans="1:31" x14ac:dyDescent="0.35">
      <c r="A3793" t="s">
        <v>408</v>
      </c>
      <c r="B3793">
        <v>1345</v>
      </c>
      <c r="C3793" t="s">
        <v>8532</v>
      </c>
      <c r="D3793">
        <v>56406</v>
      </c>
      <c r="E3793" t="s">
        <v>8532</v>
      </c>
      <c r="F3793" t="s">
        <v>3812</v>
      </c>
      <c r="G3793" s="163">
        <v>2721</v>
      </c>
      <c r="H3793" s="174">
        <f>AD3793</f>
        <v>1.1000000000000001</v>
      </c>
      <c r="I3793">
        <v>2.1</v>
      </c>
      <c r="J3793" t="s">
        <v>1</v>
      </c>
      <c r="K3793" t="s">
        <v>296</v>
      </c>
      <c r="L3793" t="s">
        <v>753</v>
      </c>
      <c r="M3793" t="s">
        <v>398</v>
      </c>
      <c r="N3793" t="s">
        <v>3418</v>
      </c>
      <c r="O3793">
        <v>2</v>
      </c>
      <c r="P3793" t="s">
        <v>306</v>
      </c>
      <c r="Q3793" s="164">
        <v>45119</v>
      </c>
      <c r="R3793" s="164">
        <v>45901</v>
      </c>
      <c r="T3793" t="s">
        <v>3480</v>
      </c>
      <c r="V3793" t="s">
        <v>8445</v>
      </c>
      <c r="W3793" t="s">
        <v>8533</v>
      </c>
      <c r="X3793" t="s">
        <v>8532</v>
      </c>
      <c r="Y3793" t="s">
        <v>8445</v>
      </c>
      <c r="Z3793" t="s">
        <v>8534</v>
      </c>
      <c r="AA3793" t="s">
        <v>295</v>
      </c>
      <c r="AB3793" s="164">
        <v>45302</v>
      </c>
      <c r="AC3793" t="s">
        <v>341</v>
      </c>
      <c r="AD3793" s="176">
        <v>1.1000000000000001</v>
      </c>
      <c r="AE3793" s="177" t="s">
        <v>16954</v>
      </c>
    </row>
    <row r="3794" spans="1:31" x14ac:dyDescent="0.35">
      <c r="A3794" t="s">
        <v>454</v>
      </c>
      <c r="B3794">
        <v>1029</v>
      </c>
      <c r="C3794" t="s">
        <v>8535</v>
      </c>
      <c r="D3794">
        <v>56500</v>
      </c>
      <c r="E3794" t="s">
        <v>8536</v>
      </c>
      <c r="F3794" t="s">
        <v>3812</v>
      </c>
      <c r="H3794">
        <v>2</v>
      </c>
      <c r="I3794">
        <v>2.1</v>
      </c>
      <c r="K3794" t="s">
        <v>404</v>
      </c>
      <c r="L3794" t="s">
        <v>410</v>
      </c>
      <c r="M3794" t="s">
        <v>398</v>
      </c>
      <c r="N3794" t="s">
        <v>8537</v>
      </c>
      <c r="O3794">
        <v>2</v>
      </c>
      <c r="P3794" t="s">
        <v>306</v>
      </c>
      <c r="Q3794" s="164">
        <v>31415</v>
      </c>
      <c r="R3794" s="164">
        <v>31472</v>
      </c>
      <c r="S3794" s="164">
        <v>31472</v>
      </c>
      <c r="T3794" t="s">
        <v>8538</v>
      </c>
      <c r="V3794" t="s">
        <v>8539</v>
      </c>
      <c r="W3794" t="s">
        <v>8540</v>
      </c>
      <c r="X3794" t="s">
        <v>8536</v>
      </c>
      <c r="Y3794" t="s">
        <v>8539</v>
      </c>
      <c r="Z3794" t="s">
        <v>8541</v>
      </c>
      <c r="AC3794" t="s">
        <v>366</v>
      </c>
      <c r="AD3794" s="176">
        <v>1.1000000000000001</v>
      </c>
    </row>
    <row r="3795" spans="1:31" x14ac:dyDescent="0.35">
      <c r="A3795" t="s">
        <v>291</v>
      </c>
      <c r="B3795">
        <v>1014</v>
      </c>
      <c r="C3795" t="s">
        <v>8542</v>
      </c>
      <c r="D3795">
        <v>56500</v>
      </c>
      <c r="E3795" t="s">
        <v>8536</v>
      </c>
      <c r="F3795" t="s">
        <v>3812</v>
      </c>
      <c r="H3795">
        <v>2</v>
      </c>
      <c r="I3795">
        <v>2.1</v>
      </c>
      <c r="K3795" t="s">
        <v>404</v>
      </c>
      <c r="L3795" t="s">
        <v>410</v>
      </c>
      <c r="M3795" t="s">
        <v>398</v>
      </c>
      <c r="N3795" t="s">
        <v>8537</v>
      </c>
      <c r="O3795">
        <v>2</v>
      </c>
      <c r="P3795" t="s">
        <v>1</v>
      </c>
      <c r="Q3795" s="164">
        <v>34708</v>
      </c>
      <c r="R3795" s="164">
        <v>34943</v>
      </c>
      <c r="T3795" t="s">
        <v>8538</v>
      </c>
      <c r="V3795" t="s">
        <v>8539</v>
      </c>
      <c r="W3795" t="s">
        <v>8540</v>
      </c>
      <c r="X3795" t="s">
        <v>8536</v>
      </c>
      <c r="Y3795" t="s">
        <v>8539</v>
      </c>
      <c r="Z3795" t="s">
        <v>8543</v>
      </c>
      <c r="AC3795" t="s">
        <v>366</v>
      </c>
      <c r="AD3795" s="176">
        <v>1.1000000000000001</v>
      </c>
    </row>
    <row r="3796" spans="1:31" x14ac:dyDescent="0.35">
      <c r="A3796" t="s">
        <v>305</v>
      </c>
      <c r="B3796">
        <v>1017</v>
      </c>
      <c r="C3796" t="s">
        <v>8536</v>
      </c>
      <c r="D3796">
        <v>56500</v>
      </c>
      <c r="E3796" t="s">
        <v>8536</v>
      </c>
      <c r="F3796" t="s">
        <v>3812</v>
      </c>
      <c r="H3796">
        <v>2</v>
      </c>
      <c r="I3796">
        <v>2.1</v>
      </c>
      <c r="K3796" t="s">
        <v>295</v>
      </c>
      <c r="L3796" t="s">
        <v>410</v>
      </c>
      <c r="M3796" t="s">
        <v>398</v>
      </c>
      <c r="N3796" t="s">
        <v>8537</v>
      </c>
      <c r="O3796">
        <v>2</v>
      </c>
      <c r="P3796" t="s">
        <v>1</v>
      </c>
      <c r="Q3796" s="164">
        <v>34708</v>
      </c>
      <c r="R3796" s="164">
        <v>34943</v>
      </c>
      <c r="S3796" s="164">
        <v>34943</v>
      </c>
      <c r="T3796" t="s">
        <v>8538</v>
      </c>
      <c r="V3796" t="s">
        <v>8539</v>
      </c>
      <c r="W3796" t="s">
        <v>8540</v>
      </c>
      <c r="X3796" t="s">
        <v>8536</v>
      </c>
      <c r="Y3796" t="s">
        <v>8539</v>
      </c>
      <c r="Z3796" t="s">
        <v>8544</v>
      </c>
      <c r="AC3796" t="s">
        <v>366</v>
      </c>
      <c r="AD3796" s="176">
        <v>1.1000000000000001</v>
      </c>
    </row>
    <row r="3797" spans="1:31" x14ac:dyDescent="0.35">
      <c r="A3797" t="s">
        <v>482</v>
      </c>
      <c r="B3797">
        <v>1047</v>
      </c>
      <c r="C3797" t="s">
        <v>8545</v>
      </c>
      <c r="D3797">
        <v>56500</v>
      </c>
      <c r="E3797" t="s">
        <v>8536</v>
      </c>
      <c r="F3797" t="s">
        <v>3812</v>
      </c>
      <c r="H3797">
        <v>2</v>
      </c>
      <c r="I3797">
        <v>2.1</v>
      </c>
      <c r="K3797" t="s">
        <v>404</v>
      </c>
      <c r="L3797" t="s">
        <v>753</v>
      </c>
      <c r="M3797" t="s">
        <v>398</v>
      </c>
      <c r="N3797" t="s">
        <v>8537</v>
      </c>
      <c r="O3797">
        <v>2</v>
      </c>
      <c r="P3797" t="s">
        <v>306</v>
      </c>
      <c r="Q3797" t="s">
        <v>1513</v>
      </c>
      <c r="R3797" s="164">
        <v>29280</v>
      </c>
      <c r="S3797" s="164">
        <v>36039</v>
      </c>
      <c r="T3797" t="s">
        <v>8538</v>
      </c>
      <c r="V3797" t="s">
        <v>8539</v>
      </c>
      <c r="W3797" t="s">
        <v>8540</v>
      </c>
      <c r="X3797" t="s">
        <v>8536</v>
      </c>
      <c r="Y3797" t="s">
        <v>8539</v>
      </c>
      <c r="Z3797" t="s">
        <v>8546</v>
      </c>
      <c r="AC3797" t="s">
        <v>366</v>
      </c>
      <c r="AD3797" s="176">
        <v>1.1000000000000001</v>
      </c>
    </row>
    <row r="3798" spans="1:31" x14ac:dyDescent="0.35">
      <c r="A3798" t="s">
        <v>447</v>
      </c>
      <c r="B3798">
        <v>1016</v>
      </c>
      <c r="C3798" t="s">
        <v>8547</v>
      </c>
      <c r="D3798">
        <v>56500</v>
      </c>
      <c r="E3798" t="s">
        <v>8536</v>
      </c>
      <c r="F3798" t="s">
        <v>3812</v>
      </c>
      <c r="H3798">
        <v>2</v>
      </c>
      <c r="I3798">
        <v>2.1</v>
      </c>
      <c r="K3798" t="s">
        <v>404</v>
      </c>
      <c r="L3798" t="s">
        <v>410</v>
      </c>
      <c r="M3798" t="s">
        <v>398</v>
      </c>
      <c r="N3798" t="s">
        <v>8537</v>
      </c>
      <c r="O3798">
        <v>2</v>
      </c>
      <c r="P3798" t="s">
        <v>306</v>
      </c>
      <c r="Q3798" t="s">
        <v>8548</v>
      </c>
      <c r="R3798" s="164">
        <v>37035</v>
      </c>
      <c r="S3798" s="164">
        <v>37773</v>
      </c>
      <c r="T3798" t="s">
        <v>8538</v>
      </c>
      <c r="V3798" t="s">
        <v>8539</v>
      </c>
      <c r="W3798" t="s">
        <v>8540</v>
      </c>
      <c r="X3798" t="s">
        <v>8536</v>
      </c>
      <c r="Y3798" t="s">
        <v>8539</v>
      </c>
      <c r="Z3798" t="s">
        <v>8549</v>
      </c>
      <c r="AC3798" t="s">
        <v>366</v>
      </c>
      <c r="AD3798" s="176">
        <v>1.1000000000000001</v>
      </c>
    </row>
    <row r="3799" spans="1:31" x14ac:dyDescent="0.35">
      <c r="A3799" t="s">
        <v>447</v>
      </c>
      <c r="B3799">
        <v>1175</v>
      </c>
      <c r="C3799" t="s">
        <v>8550</v>
      </c>
      <c r="D3799">
        <v>56500</v>
      </c>
      <c r="E3799" t="s">
        <v>8536</v>
      </c>
      <c r="F3799" t="s">
        <v>3812</v>
      </c>
      <c r="H3799">
        <v>2</v>
      </c>
      <c r="I3799">
        <v>2.1</v>
      </c>
      <c r="K3799" t="s">
        <v>296</v>
      </c>
      <c r="L3799" t="s">
        <v>753</v>
      </c>
      <c r="M3799" t="s">
        <v>398</v>
      </c>
      <c r="N3799" t="s">
        <v>8537</v>
      </c>
      <c r="O3799">
        <v>2</v>
      </c>
      <c r="P3799" t="s">
        <v>306</v>
      </c>
      <c r="Q3799" t="s">
        <v>8548</v>
      </c>
      <c r="R3799" s="164">
        <v>37135</v>
      </c>
      <c r="T3799" t="s">
        <v>8538</v>
      </c>
      <c r="V3799" t="s">
        <v>8539</v>
      </c>
      <c r="W3799" t="s">
        <v>8540</v>
      </c>
      <c r="X3799" t="s">
        <v>8536</v>
      </c>
      <c r="Y3799" t="s">
        <v>8539</v>
      </c>
      <c r="Z3799" t="s">
        <v>8551</v>
      </c>
      <c r="AA3799" t="s">
        <v>295</v>
      </c>
      <c r="AC3799" t="s">
        <v>366</v>
      </c>
      <c r="AD3799" s="176">
        <v>1.1000000000000001</v>
      </c>
    </row>
    <row r="3800" spans="1:31" x14ac:dyDescent="0.35">
      <c r="A3800" t="s">
        <v>711</v>
      </c>
      <c r="B3800">
        <v>1016</v>
      </c>
      <c r="C3800" t="s">
        <v>8536</v>
      </c>
      <c r="D3800">
        <v>56500</v>
      </c>
      <c r="E3800" t="s">
        <v>8536</v>
      </c>
      <c r="F3800" t="s">
        <v>3812</v>
      </c>
      <c r="H3800">
        <v>2</v>
      </c>
      <c r="I3800">
        <v>2.1</v>
      </c>
      <c r="K3800" t="s">
        <v>404</v>
      </c>
      <c r="L3800" t="s">
        <v>410</v>
      </c>
      <c r="M3800" t="s">
        <v>398</v>
      </c>
      <c r="N3800" t="s">
        <v>8537</v>
      </c>
      <c r="O3800">
        <v>2</v>
      </c>
      <c r="P3800" t="s">
        <v>306</v>
      </c>
      <c r="Q3800" s="164">
        <v>32517</v>
      </c>
      <c r="R3800" s="164">
        <v>32752</v>
      </c>
      <c r="S3800" s="164">
        <v>32752</v>
      </c>
      <c r="T3800" t="s">
        <v>8538</v>
      </c>
      <c r="V3800" t="s">
        <v>8539</v>
      </c>
      <c r="W3800" t="s">
        <v>8540</v>
      </c>
      <c r="X3800" t="s">
        <v>8536</v>
      </c>
      <c r="Y3800" t="s">
        <v>8539</v>
      </c>
      <c r="Z3800" t="s">
        <v>8552</v>
      </c>
      <c r="AC3800" t="s">
        <v>366</v>
      </c>
      <c r="AD3800" s="176">
        <v>1.1000000000000001</v>
      </c>
    </row>
    <row r="3801" spans="1:31" x14ac:dyDescent="0.35">
      <c r="A3801" t="s">
        <v>291</v>
      </c>
      <c r="B3801">
        <v>1176</v>
      </c>
      <c r="C3801" t="s">
        <v>8553</v>
      </c>
      <c r="D3801">
        <v>56501</v>
      </c>
      <c r="E3801" t="s">
        <v>8554</v>
      </c>
      <c r="F3801" t="s">
        <v>3812</v>
      </c>
      <c r="G3801" s="163">
        <v>2703.76</v>
      </c>
      <c r="H3801">
        <v>1.1000000000000001</v>
      </c>
      <c r="I3801">
        <v>1.6</v>
      </c>
      <c r="J3801" t="s">
        <v>1</v>
      </c>
      <c r="K3801" t="s">
        <v>296</v>
      </c>
      <c r="L3801" t="s">
        <v>753</v>
      </c>
      <c r="M3801" t="s">
        <v>398</v>
      </c>
      <c r="N3801" t="s">
        <v>542</v>
      </c>
      <c r="O3801">
        <v>2</v>
      </c>
      <c r="P3801" t="s">
        <v>1</v>
      </c>
      <c r="Q3801" t="s">
        <v>8555</v>
      </c>
      <c r="R3801" s="164">
        <v>44440</v>
      </c>
      <c r="T3801" t="s">
        <v>8556</v>
      </c>
      <c r="V3801" t="s">
        <v>8553</v>
      </c>
      <c r="W3801" t="s">
        <v>8557</v>
      </c>
      <c r="X3801" t="s">
        <v>8554</v>
      </c>
      <c r="Y3801" t="s">
        <v>8553</v>
      </c>
      <c r="Z3801" t="s">
        <v>8558</v>
      </c>
      <c r="AA3801" t="s">
        <v>1</v>
      </c>
      <c r="AB3801" s="164">
        <v>44419</v>
      </c>
      <c r="AC3801" t="s">
        <v>304</v>
      </c>
      <c r="AD3801" s="176">
        <v>1.1000000000000001</v>
      </c>
    </row>
    <row r="3802" spans="1:31" x14ac:dyDescent="0.35">
      <c r="A3802" t="s">
        <v>454</v>
      </c>
      <c r="B3802">
        <v>1454</v>
      </c>
      <c r="C3802" t="s">
        <v>8559</v>
      </c>
      <c r="D3802">
        <v>56600</v>
      </c>
      <c r="E3802" t="s">
        <v>8560</v>
      </c>
      <c r="F3802" t="s">
        <v>3812</v>
      </c>
      <c r="H3802">
        <v>2.6</v>
      </c>
      <c r="I3802">
        <v>2.7</v>
      </c>
      <c r="K3802" t="s">
        <v>296</v>
      </c>
      <c r="L3802" t="s">
        <v>753</v>
      </c>
      <c r="M3802" t="s">
        <v>398</v>
      </c>
      <c r="N3802" t="s">
        <v>3276</v>
      </c>
      <c r="O3802">
        <v>2</v>
      </c>
      <c r="P3802" t="s">
        <v>306</v>
      </c>
      <c r="Q3802" t="s">
        <v>2402</v>
      </c>
      <c r="R3802" s="164">
        <v>42248</v>
      </c>
      <c r="T3802" t="s">
        <v>3491</v>
      </c>
      <c r="V3802" t="s">
        <v>8561</v>
      </c>
      <c r="W3802" t="s">
        <v>8562</v>
      </c>
      <c r="X3802" t="s">
        <v>8560</v>
      </c>
      <c r="Y3802" t="s">
        <v>8561</v>
      </c>
      <c r="Z3802" t="s">
        <v>8563</v>
      </c>
      <c r="AC3802" t="s">
        <v>341</v>
      </c>
      <c r="AD3802" s="176">
        <v>1.8</v>
      </c>
    </row>
    <row r="3803" spans="1:31" x14ac:dyDescent="0.35">
      <c r="A3803" t="s">
        <v>317</v>
      </c>
      <c r="B3803">
        <v>1031</v>
      </c>
      <c r="C3803" t="s">
        <v>8560</v>
      </c>
      <c r="D3803">
        <v>56600</v>
      </c>
      <c r="E3803" t="s">
        <v>8560</v>
      </c>
      <c r="F3803" t="s">
        <v>3812</v>
      </c>
      <c r="H3803">
        <v>2.6</v>
      </c>
      <c r="I3803">
        <v>2.7</v>
      </c>
      <c r="K3803" t="s">
        <v>296</v>
      </c>
      <c r="L3803" t="s">
        <v>410</v>
      </c>
      <c r="M3803" t="s">
        <v>398</v>
      </c>
      <c r="N3803" t="s">
        <v>3276</v>
      </c>
      <c r="O3803">
        <v>2</v>
      </c>
      <c r="P3803" t="s">
        <v>306</v>
      </c>
      <c r="Q3803" t="s">
        <v>786</v>
      </c>
      <c r="R3803" s="164">
        <v>34392</v>
      </c>
      <c r="T3803" t="s">
        <v>3491</v>
      </c>
      <c r="V3803" t="s">
        <v>8561</v>
      </c>
      <c r="W3803" t="s">
        <v>8562</v>
      </c>
      <c r="X3803" t="s">
        <v>8560</v>
      </c>
      <c r="Y3803" t="s">
        <v>8561</v>
      </c>
      <c r="Z3803" t="s">
        <v>8564</v>
      </c>
      <c r="AC3803" t="s">
        <v>341</v>
      </c>
      <c r="AD3803" s="176">
        <v>1.8</v>
      </c>
    </row>
    <row r="3804" spans="1:31" x14ac:dyDescent="0.35">
      <c r="A3804" t="s">
        <v>317</v>
      </c>
      <c r="B3804">
        <v>1229</v>
      </c>
      <c r="C3804" t="s">
        <v>8565</v>
      </c>
      <c r="D3804">
        <v>56600</v>
      </c>
      <c r="E3804" t="s">
        <v>8560</v>
      </c>
      <c r="F3804" t="s">
        <v>3812</v>
      </c>
      <c r="G3804" s="163">
        <v>3022.51</v>
      </c>
      <c r="H3804">
        <v>2.6</v>
      </c>
      <c r="I3804">
        <v>2.7</v>
      </c>
      <c r="J3804" t="s">
        <v>1</v>
      </c>
      <c r="K3804" t="s">
        <v>296</v>
      </c>
      <c r="L3804" t="s">
        <v>640</v>
      </c>
      <c r="M3804" t="s">
        <v>398</v>
      </c>
      <c r="N3804" t="s">
        <v>3276</v>
      </c>
      <c r="O3804">
        <v>2</v>
      </c>
      <c r="P3804" t="s">
        <v>306</v>
      </c>
      <c r="Q3804" t="s">
        <v>5981</v>
      </c>
      <c r="R3804" s="164">
        <v>43344</v>
      </c>
      <c r="T3804" t="s">
        <v>3491</v>
      </c>
      <c r="V3804" t="s">
        <v>8561</v>
      </c>
      <c r="W3804" t="s">
        <v>8562</v>
      </c>
      <c r="X3804" t="s">
        <v>8560</v>
      </c>
      <c r="Y3804" t="s">
        <v>8561</v>
      </c>
      <c r="Z3804" t="s">
        <v>8566</v>
      </c>
      <c r="AA3804" t="s">
        <v>1</v>
      </c>
      <c r="AB3804" s="164">
        <v>42975</v>
      </c>
      <c r="AC3804" t="s">
        <v>341</v>
      </c>
      <c r="AD3804" s="176">
        <v>1.8</v>
      </c>
    </row>
    <row r="3805" spans="1:31" x14ac:dyDescent="0.35">
      <c r="A3805" t="s">
        <v>408</v>
      </c>
      <c r="B3805">
        <v>1120</v>
      </c>
      <c r="C3805" t="s">
        <v>8560</v>
      </c>
      <c r="D3805">
        <v>56600</v>
      </c>
      <c r="E3805" t="s">
        <v>8560</v>
      </c>
      <c r="F3805" t="s">
        <v>3812</v>
      </c>
      <c r="H3805">
        <v>2.6</v>
      </c>
      <c r="I3805">
        <v>2.7</v>
      </c>
      <c r="K3805" t="s">
        <v>296</v>
      </c>
      <c r="L3805" t="s">
        <v>753</v>
      </c>
      <c r="M3805" t="s">
        <v>398</v>
      </c>
      <c r="N3805" t="s">
        <v>3276</v>
      </c>
      <c r="O3805">
        <v>2</v>
      </c>
      <c r="P3805" t="s">
        <v>306</v>
      </c>
      <c r="Q3805" s="164">
        <v>32517</v>
      </c>
      <c r="R3805" s="164">
        <v>32752</v>
      </c>
      <c r="T3805" t="s">
        <v>3491</v>
      </c>
      <c r="V3805" t="s">
        <v>8561</v>
      </c>
      <c r="W3805" t="s">
        <v>8562</v>
      </c>
      <c r="X3805" t="s">
        <v>8560</v>
      </c>
      <c r="Y3805" t="s">
        <v>8561</v>
      </c>
      <c r="Z3805" t="s">
        <v>8567</v>
      </c>
      <c r="AC3805" t="s">
        <v>341</v>
      </c>
      <c r="AD3805" s="176">
        <v>1.8</v>
      </c>
    </row>
    <row r="3806" spans="1:31" x14ac:dyDescent="0.35">
      <c r="A3806" t="s">
        <v>469</v>
      </c>
      <c r="B3806">
        <v>1004</v>
      </c>
      <c r="C3806" t="s">
        <v>8560</v>
      </c>
      <c r="D3806">
        <v>56600</v>
      </c>
      <c r="E3806" t="s">
        <v>8560</v>
      </c>
      <c r="F3806" t="s">
        <v>3812</v>
      </c>
      <c r="H3806">
        <v>2.6</v>
      </c>
      <c r="I3806">
        <v>2.7</v>
      </c>
      <c r="K3806" t="s">
        <v>296</v>
      </c>
      <c r="L3806" t="s">
        <v>4817</v>
      </c>
      <c r="M3806" t="s">
        <v>398</v>
      </c>
      <c r="N3806" t="s">
        <v>3276</v>
      </c>
      <c r="O3806">
        <v>2</v>
      </c>
      <c r="P3806" t="s">
        <v>306</v>
      </c>
      <c r="Q3806" t="s">
        <v>786</v>
      </c>
      <c r="R3806" s="164">
        <v>34392</v>
      </c>
      <c r="T3806" t="s">
        <v>3491</v>
      </c>
      <c r="V3806" t="s">
        <v>8561</v>
      </c>
      <c r="W3806" t="s">
        <v>8562</v>
      </c>
      <c r="X3806" t="s">
        <v>8560</v>
      </c>
      <c r="Y3806" t="s">
        <v>8561</v>
      </c>
      <c r="Z3806" t="s">
        <v>8568</v>
      </c>
      <c r="AA3806" t="s">
        <v>295</v>
      </c>
      <c r="AC3806" t="s">
        <v>341</v>
      </c>
      <c r="AD3806" s="176">
        <v>1.8</v>
      </c>
    </row>
    <row r="3807" spans="1:31" x14ac:dyDescent="0.35">
      <c r="A3807" t="s">
        <v>476</v>
      </c>
      <c r="B3807">
        <v>1290</v>
      </c>
      <c r="C3807" t="s">
        <v>8560</v>
      </c>
      <c r="D3807">
        <v>56600</v>
      </c>
      <c r="E3807" t="s">
        <v>8560</v>
      </c>
      <c r="F3807" t="s">
        <v>3812</v>
      </c>
      <c r="H3807">
        <v>2.6</v>
      </c>
      <c r="I3807">
        <v>2.7</v>
      </c>
      <c r="K3807" t="s">
        <v>296</v>
      </c>
      <c r="L3807" t="s">
        <v>753</v>
      </c>
      <c r="M3807" t="s">
        <v>398</v>
      </c>
      <c r="N3807" t="s">
        <v>3276</v>
      </c>
      <c r="O3807">
        <v>2</v>
      </c>
      <c r="P3807" t="s">
        <v>306</v>
      </c>
      <c r="Q3807" s="164">
        <v>40917</v>
      </c>
      <c r="R3807" s="164">
        <v>41153</v>
      </c>
      <c r="T3807" t="s">
        <v>3491</v>
      </c>
      <c r="V3807" t="s">
        <v>8561</v>
      </c>
      <c r="W3807" t="s">
        <v>8562</v>
      </c>
      <c r="X3807" t="s">
        <v>8560</v>
      </c>
      <c r="Y3807" t="s">
        <v>8561</v>
      </c>
      <c r="Z3807" t="s">
        <v>8569</v>
      </c>
      <c r="AC3807" t="s">
        <v>341</v>
      </c>
      <c r="AD3807" s="176">
        <v>1.8</v>
      </c>
    </row>
    <row r="3808" spans="1:31" x14ac:dyDescent="0.35">
      <c r="A3808" t="s">
        <v>447</v>
      </c>
      <c r="B3808">
        <v>1243</v>
      </c>
      <c r="C3808" t="s">
        <v>8560</v>
      </c>
      <c r="D3808">
        <v>56600</v>
      </c>
      <c r="E3808" t="s">
        <v>8560</v>
      </c>
      <c r="F3808" t="s">
        <v>3812</v>
      </c>
      <c r="H3808">
        <v>2.6</v>
      </c>
      <c r="I3808">
        <v>2.7</v>
      </c>
      <c r="K3808" t="s">
        <v>296</v>
      </c>
      <c r="L3808" t="s">
        <v>753</v>
      </c>
      <c r="M3808" t="s">
        <v>398</v>
      </c>
      <c r="N3808" t="s">
        <v>3276</v>
      </c>
      <c r="O3808">
        <v>2</v>
      </c>
      <c r="P3808" t="s">
        <v>306</v>
      </c>
      <c r="Q3808" t="s">
        <v>3254</v>
      </c>
      <c r="R3808" s="164">
        <v>40422</v>
      </c>
      <c r="T3808" t="s">
        <v>3491</v>
      </c>
      <c r="V3808" t="s">
        <v>8561</v>
      </c>
      <c r="W3808" t="s">
        <v>8562</v>
      </c>
      <c r="X3808" t="s">
        <v>8560</v>
      </c>
      <c r="Y3808" t="s">
        <v>8561</v>
      </c>
      <c r="Z3808" t="s">
        <v>8570</v>
      </c>
      <c r="AC3808" t="s">
        <v>341</v>
      </c>
      <c r="AD3808" s="176">
        <v>1.8</v>
      </c>
    </row>
    <row r="3809" spans="1:31" x14ac:dyDescent="0.35">
      <c r="A3809" t="s">
        <v>447</v>
      </c>
      <c r="B3809">
        <v>1257</v>
      </c>
      <c r="C3809" t="s">
        <v>8571</v>
      </c>
      <c r="D3809">
        <v>56600</v>
      </c>
      <c r="E3809" t="s">
        <v>8560</v>
      </c>
      <c r="F3809" t="s">
        <v>3812</v>
      </c>
      <c r="H3809">
        <v>2.6</v>
      </c>
      <c r="I3809">
        <v>2.7</v>
      </c>
      <c r="K3809" t="s">
        <v>296</v>
      </c>
      <c r="L3809" t="s">
        <v>753</v>
      </c>
      <c r="M3809" t="s">
        <v>398</v>
      </c>
      <c r="N3809" t="s">
        <v>3276</v>
      </c>
      <c r="O3809">
        <v>2</v>
      </c>
      <c r="P3809" t="s">
        <v>306</v>
      </c>
      <c r="Q3809" s="164">
        <v>41244</v>
      </c>
      <c r="R3809" s="164">
        <v>41153</v>
      </c>
      <c r="T3809" t="s">
        <v>3491</v>
      </c>
      <c r="V3809" t="s">
        <v>8561</v>
      </c>
      <c r="W3809" t="s">
        <v>8562</v>
      </c>
      <c r="X3809" t="s">
        <v>8560</v>
      </c>
      <c r="Y3809" t="s">
        <v>8561</v>
      </c>
      <c r="Z3809" t="s">
        <v>8572</v>
      </c>
      <c r="AC3809" t="s">
        <v>341</v>
      </c>
      <c r="AD3809" s="176">
        <v>1.8</v>
      </c>
    </row>
    <row r="3810" spans="1:31" x14ac:dyDescent="0.35">
      <c r="A3810" t="s">
        <v>469</v>
      </c>
      <c r="B3810">
        <v>1080</v>
      </c>
      <c r="C3810" t="s">
        <v>8573</v>
      </c>
      <c r="D3810">
        <v>56702</v>
      </c>
      <c r="E3810" t="s">
        <v>8573</v>
      </c>
      <c r="F3810" t="s">
        <v>3812</v>
      </c>
      <c r="H3810" s="174">
        <f>AD3810</f>
        <v>0</v>
      </c>
      <c r="I3810">
        <v>0</v>
      </c>
      <c r="K3810" t="s">
        <v>404</v>
      </c>
      <c r="L3810" t="s">
        <v>753</v>
      </c>
      <c r="M3810" t="s">
        <v>398</v>
      </c>
      <c r="N3810" t="s">
        <v>1792</v>
      </c>
      <c r="O3810">
        <v>2</v>
      </c>
      <c r="P3810" t="s">
        <v>306</v>
      </c>
      <c r="Q3810" s="164">
        <v>31056</v>
      </c>
      <c r="R3810" s="164">
        <v>31291</v>
      </c>
      <c r="S3810" s="164">
        <v>39185</v>
      </c>
      <c r="T3810" t="s">
        <v>8574</v>
      </c>
      <c r="V3810" t="s">
        <v>8575</v>
      </c>
      <c r="W3810" t="s">
        <v>8576</v>
      </c>
      <c r="X3810" t="s">
        <v>8573</v>
      </c>
      <c r="Y3810" t="s">
        <v>8575</v>
      </c>
      <c r="Z3810" t="s">
        <v>8577</v>
      </c>
      <c r="AC3810" t="s">
        <v>341</v>
      </c>
      <c r="AD3810" s="176">
        <v>0</v>
      </c>
      <c r="AE3810" s="177" t="s">
        <v>16954</v>
      </c>
    </row>
    <row r="3811" spans="1:31" x14ac:dyDescent="0.35">
      <c r="A3811" t="s">
        <v>291</v>
      </c>
      <c r="B3811">
        <v>1126</v>
      </c>
      <c r="C3811" t="s">
        <v>8578</v>
      </c>
      <c r="D3811">
        <v>56705</v>
      </c>
      <c r="E3811" t="s">
        <v>8579</v>
      </c>
      <c r="F3811" t="s">
        <v>3812</v>
      </c>
      <c r="H3811">
        <v>3.7</v>
      </c>
      <c r="I3811">
        <v>2.1</v>
      </c>
      <c r="K3811" t="s">
        <v>296</v>
      </c>
      <c r="L3811" t="s">
        <v>753</v>
      </c>
      <c r="M3811" t="s">
        <v>398</v>
      </c>
      <c r="N3811" t="s">
        <v>3418</v>
      </c>
      <c r="O3811">
        <v>2</v>
      </c>
      <c r="P3811" t="s">
        <v>1</v>
      </c>
      <c r="Q3811" s="164">
        <v>38726</v>
      </c>
      <c r="R3811" s="164">
        <v>38961</v>
      </c>
      <c r="T3811" t="s">
        <v>3531</v>
      </c>
      <c r="V3811" t="s">
        <v>8580</v>
      </c>
      <c r="W3811" t="s">
        <v>8581</v>
      </c>
      <c r="X3811" t="s">
        <v>8579</v>
      </c>
      <c r="Y3811" t="s">
        <v>8580</v>
      </c>
      <c r="Z3811" t="s">
        <v>8582</v>
      </c>
      <c r="AC3811" t="s">
        <v>338</v>
      </c>
      <c r="AD3811" s="176">
        <v>1.8</v>
      </c>
    </row>
    <row r="3812" spans="1:31" x14ac:dyDescent="0.35">
      <c r="A3812" t="s">
        <v>305</v>
      </c>
      <c r="B3812">
        <v>1211</v>
      </c>
      <c r="C3812" t="s">
        <v>8579</v>
      </c>
      <c r="D3812">
        <v>56705</v>
      </c>
      <c r="E3812" t="s">
        <v>8579</v>
      </c>
      <c r="F3812" t="s">
        <v>3812</v>
      </c>
      <c r="H3812">
        <v>3.7</v>
      </c>
      <c r="I3812">
        <v>2.1</v>
      </c>
      <c r="K3812" t="s">
        <v>296</v>
      </c>
      <c r="L3812" t="s">
        <v>753</v>
      </c>
      <c r="M3812" t="s">
        <v>398</v>
      </c>
      <c r="N3812" t="s">
        <v>3418</v>
      </c>
      <c r="O3812">
        <v>2</v>
      </c>
      <c r="P3812" t="s">
        <v>306</v>
      </c>
      <c r="Q3812" t="s">
        <v>3536</v>
      </c>
      <c r="R3812" s="164">
        <v>36039</v>
      </c>
      <c r="T3812" t="s">
        <v>3531</v>
      </c>
      <c r="V3812" t="s">
        <v>8580</v>
      </c>
      <c r="W3812" t="s">
        <v>8581</v>
      </c>
      <c r="X3812" t="s">
        <v>8579</v>
      </c>
      <c r="Y3812" t="s">
        <v>8580</v>
      </c>
      <c r="Z3812" t="s">
        <v>8583</v>
      </c>
      <c r="AC3812" t="s">
        <v>341</v>
      </c>
      <c r="AD3812" s="176">
        <v>1.8</v>
      </c>
    </row>
    <row r="3813" spans="1:31" x14ac:dyDescent="0.35">
      <c r="A3813" t="s">
        <v>419</v>
      </c>
      <c r="B3813">
        <v>1085</v>
      </c>
      <c r="C3813" t="s">
        <v>8584</v>
      </c>
      <c r="D3813">
        <v>56705</v>
      </c>
      <c r="E3813" t="s">
        <v>8579</v>
      </c>
      <c r="F3813" t="s">
        <v>3812</v>
      </c>
      <c r="H3813">
        <v>3.7</v>
      </c>
      <c r="I3813">
        <v>2.1</v>
      </c>
      <c r="K3813" t="s">
        <v>404</v>
      </c>
      <c r="L3813" t="s">
        <v>753</v>
      </c>
      <c r="M3813" t="s">
        <v>398</v>
      </c>
      <c r="N3813" t="s">
        <v>3418</v>
      </c>
      <c r="O3813">
        <v>2</v>
      </c>
      <c r="P3813" t="s">
        <v>306</v>
      </c>
      <c r="Q3813" s="164">
        <v>32151</v>
      </c>
      <c r="R3813" s="164">
        <v>32387</v>
      </c>
      <c r="S3813" s="164">
        <v>42979</v>
      </c>
      <c r="T3813" t="s">
        <v>3531</v>
      </c>
      <c r="V3813" t="s">
        <v>8580</v>
      </c>
      <c r="W3813" t="s">
        <v>8581</v>
      </c>
      <c r="X3813" t="s">
        <v>8579</v>
      </c>
      <c r="Y3813" t="s">
        <v>8580</v>
      </c>
      <c r="Z3813" t="s">
        <v>8585</v>
      </c>
      <c r="AC3813" t="s">
        <v>341</v>
      </c>
      <c r="AD3813" s="176">
        <v>1.8</v>
      </c>
    </row>
    <row r="3814" spans="1:31" x14ac:dyDescent="0.35">
      <c r="A3814" t="s">
        <v>711</v>
      </c>
      <c r="B3814">
        <v>1018</v>
      </c>
      <c r="C3814" t="s">
        <v>8586</v>
      </c>
      <c r="D3814">
        <v>56705</v>
      </c>
      <c r="E3814" t="s">
        <v>8579</v>
      </c>
      <c r="F3814" t="s">
        <v>3812</v>
      </c>
      <c r="H3814">
        <v>3.7</v>
      </c>
      <c r="I3814">
        <v>2.1</v>
      </c>
      <c r="K3814" t="s">
        <v>404</v>
      </c>
      <c r="L3814" t="s">
        <v>753</v>
      </c>
      <c r="M3814" t="s">
        <v>398</v>
      </c>
      <c r="N3814" t="s">
        <v>3418</v>
      </c>
      <c r="O3814">
        <v>2</v>
      </c>
      <c r="P3814" t="s">
        <v>306</v>
      </c>
      <c r="Q3814" t="s">
        <v>2038</v>
      </c>
      <c r="R3814" s="164">
        <v>39188</v>
      </c>
      <c r="S3814" s="164">
        <v>39188</v>
      </c>
      <c r="T3814" t="s">
        <v>3531</v>
      </c>
      <c r="V3814" t="s">
        <v>8580</v>
      </c>
      <c r="W3814" t="s">
        <v>8581</v>
      </c>
      <c r="X3814" t="s">
        <v>8579</v>
      </c>
      <c r="Y3814" t="s">
        <v>8580</v>
      </c>
      <c r="Z3814" t="s">
        <v>8587</v>
      </c>
      <c r="AC3814" t="s">
        <v>341</v>
      </c>
      <c r="AD3814" s="176">
        <v>1.8</v>
      </c>
    </row>
    <row r="3815" spans="1:31" x14ac:dyDescent="0.35">
      <c r="A3815" t="s">
        <v>566</v>
      </c>
      <c r="B3815">
        <v>1052</v>
      </c>
      <c r="C3815" t="s">
        <v>8579</v>
      </c>
      <c r="D3815">
        <v>56705</v>
      </c>
      <c r="E3815" t="s">
        <v>8579</v>
      </c>
      <c r="F3815" t="s">
        <v>3812</v>
      </c>
      <c r="H3815">
        <v>3.7</v>
      </c>
      <c r="I3815">
        <v>2.1</v>
      </c>
      <c r="K3815" t="s">
        <v>404</v>
      </c>
      <c r="L3815" t="s">
        <v>410</v>
      </c>
      <c r="M3815" t="s">
        <v>398</v>
      </c>
      <c r="N3815" t="s">
        <v>3418</v>
      </c>
      <c r="O3815">
        <v>2</v>
      </c>
      <c r="P3815" t="s">
        <v>306</v>
      </c>
      <c r="Q3815" s="164">
        <v>37995</v>
      </c>
      <c r="R3815" s="164">
        <v>38231</v>
      </c>
      <c r="S3815" s="164">
        <v>38231</v>
      </c>
      <c r="T3815" t="s">
        <v>3531</v>
      </c>
      <c r="V3815" t="s">
        <v>8580</v>
      </c>
      <c r="W3815" t="s">
        <v>8581</v>
      </c>
      <c r="X3815" t="s">
        <v>8579</v>
      </c>
      <c r="Y3815" t="s">
        <v>8580</v>
      </c>
      <c r="Z3815" t="s">
        <v>8588</v>
      </c>
      <c r="AC3815" t="s">
        <v>341</v>
      </c>
      <c r="AD3815" s="176">
        <v>1.8</v>
      </c>
    </row>
    <row r="3816" spans="1:31" x14ac:dyDescent="0.35">
      <c r="A3816" t="s">
        <v>566</v>
      </c>
      <c r="B3816">
        <v>1224</v>
      </c>
      <c r="C3816" t="s">
        <v>8589</v>
      </c>
      <c r="D3816">
        <v>56705</v>
      </c>
      <c r="E3816" t="s">
        <v>8579</v>
      </c>
      <c r="F3816" t="s">
        <v>3812</v>
      </c>
      <c r="H3816">
        <v>3.7</v>
      </c>
      <c r="I3816">
        <v>2.1</v>
      </c>
      <c r="K3816" t="s">
        <v>0</v>
      </c>
      <c r="L3816" t="s">
        <v>640</v>
      </c>
      <c r="M3816" t="s">
        <v>398</v>
      </c>
      <c r="N3816" t="s">
        <v>3418</v>
      </c>
      <c r="O3816">
        <v>2</v>
      </c>
      <c r="P3816" t="s">
        <v>306</v>
      </c>
      <c r="Q3816" s="164">
        <v>38817</v>
      </c>
      <c r="R3816" s="164">
        <v>39083</v>
      </c>
      <c r="T3816" t="s">
        <v>3531</v>
      </c>
      <c r="V3816" t="s">
        <v>8580</v>
      </c>
      <c r="W3816" t="s">
        <v>8581</v>
      </c>
      <c r="X3816" t="s">
        <v>8579</v>
      </c>
      <c r="Y3816" t="s">
        <v>8580</v>
      </c>
      <c r="Z3816" t="s">
        <v>8590</v>
      </c>
      <c r="AA3816" t="s">
        <v>295</v>
      </c>
      <c r="AC3816" t="s">
        <v>341</v>
      </c>
      <c r="AD3816" s="176">
        <v>1.8</v>
      </c>
    </row>
    <row r="3817" spans="1:31" x14ac:dyDescent="0.35">
      <c r="A3817" t="s">
        <v>566</v>
      </c>
      <c r="B3817">
        <v>1229</v>
      </c>
      <c r="C3817" t="s">
        <v>8591</v>
      </c>
      <c r="D3817">
        <v>56705</v>
      </c>
      <c r="E3817" t="s">
        <v>8579</v>
      </c>
      <c r="F3817" t="s">
        <v>3812</v>
      </c>
      <c r="H3817">
        <v>3.7</v>
      </c>
      <c r="I3817">
        <v>2.1</v>
      </c>
      <c r="K3817" t="s">
        <v>404</v>
      </c>
      <c r="L3817" t="s">
        <v>753</v>
      </c>
      <c r="M3817" t="s">
        <v>398</v>
      </c>
      <c r="N3817" t="s">
        <v>3418</v>
      </c>
      <c r="O3817">
        <v>2</v>
      </c>
      <c r="P3817" t="s">
        <v>306</v>
      </c>
      <c r="Q3817" s="164">
        <v>39814</v>
      </c>
      <c r="R3817" s="164">
        <v>39814</v>
      </c>
      <c r="S3817" s="164">
        <v>44743</v>
      </c>
      <c r="T3817" t="s">
        <v>3531</v>
      </c>
      <c r="V3817" t="s">
        <v>8580</v>
      </c>
      <c r="W3817" t="s">
        <v>8581</v>
      </c>
      <c r="X3817" t="s">
        <v>8579</v>
      </c>
      <c r="Y3817" t="s">
        <v>8580</v>
      </c>
      <c r="Z3817" t="s">
        <v>8592</v>
      </c>
      <c r="AC3817" t="s">
        <v>341</v>
      </c>
      <c r="AD3817" s="176">
        <v>1.8</v>
      </c>
    </row>
    <row r="3818" spans="1:31" x14ac:dyDescent="0.35">
      <c r="A3818" t="s">
        <v>454</v>
      </c>
      <c r="B3818">
        <v>1436</v>
      </c>
      <c r="C3818" t="s">
        <v>8593</v>
      </c>
      <c r="D3818">
        <v>57000</v>
      </c>
      <c r="E3818" t="s">
        <v>8593</v>
      </c>
      <c r="F3818" t="s">
        <v>3812</v>
      </c>
      <c r="H3818">
        <v>2.6</v>
      </c>
      <c r="I3818">
        <v>2.8</v>
      </c>
      <c r="K3818" t="s">
        <v>296</v>
      </c>
      <c r="L3818" t="s">
        <v>753</v>
      </c>
      <c r="M3818" t="s">
        <v>398</v>
      </c>
      <c r="N3818" t="s">
        <v>879</v>
      </c>
      <c r="O3818">
        <v>2</v>
      </c>
      <c r="P3818" t="s">
        <v>306</v>
      </c>
      <c r="Q3818" t="s">
        <v>744</v>
      </c>
      <c r="R3818" s="164">
        <v>41518</v>
      </c>
      <c r="T3818" t="s">
        <v>390</v>
      </c>
      <c r="V3818" t="s">
        <v>8594</v>
      </c>
      <c r="W3818" t="s">
        <v>8595</v>
      </c>
      <c r="X3818" t="s">
        <v>8593</v>
      </c>
      <c r="Y3818" t="s">
        <v>8594</v>
      </c>
      <c r="Z3818" t="s">
        <v>8596</v>
      </c>
      <c r="AC3818" t="s">
        <v>341</v>
      </c>
      <c r="AD3818" s="176">
        <v>1.3</v>
      </c>
    </row>
    <row r="3819" spans="1:31" x14ac:dyDescent="0.35">
      <c r="A3819" t="s">
        <v>291</v>
      </c>
      <c r="B3819">
        <v>1102</v>
      </c>
      <c r="C3819" t="s">
        <v>8597</v>
      </c>
      <c r="D3819">
        <v>57000</v>
      </c>
      <c r="E3819" t="s">
        <v>8593</v>
      </c>
      <c r="F3819" t="s">
        <v>3812</v>
      </c>
      <c r="H3819">
        <v>2.6</v>
      </c>
      <c r="I3819">
        <v>2.8</v>
      </c>
      <c r="K3819" t="s">
        <v>404</v>
      </c>
      <c r="L3819" t="s">
        <v>753</v>
      </c>
      <c r="M3819" t="s">
        <v>398</v>
      </c>
      <c r="N3819" t="s">
        <v>879</v>
      </c>
      <c r="O3819">
        <v>2</v>
      </c>
      <c r="P3819" t="s">
        <v>1</v>
      </c>
      <c r="Q3819" s="164">
        <v>36534</v>
      </c>
      <c r="R3819" s="164">
        <v>36770</v>
      </c>
      <c r="S3819" s="164">
        <v>39191</v>
      </c>
      <c r="T3819" t="s">
        <v>390</v>
      </c>
      <c r="V3819" t="s">
        <v>8594</v>
      </c>
      <c r="W3819" t="s">
        <v>8595</v>
      </c>
      <c r="X3819" t="s">
        <v>8593</v>
      </c>
      <c r="Y3819" t="s">
        <v>8594</v>
      </c>
      <c r="Z3819" t="s">
        <v>8598</v>
      </c>
      <c r="AC3819" t="s">
        <v>338</v>
      </c>
      <c r="AD3819" s="176">
        <v>1.3</v>
      </c>
    </row>
    <row r="3820" spans="1:31" x14ac:dyDescent="0.35">
      <c r="A3820" t="s">
        <v>291</v>
      </c>
      <c r="B3820">
        <v>1122</v>
      </c>
      <c r="C3820" t="s">
        <v>8599</v>
      </c>
      <c r="D3820">
        <v>57000</v>
      </c>
      <c r="E3820" t="s">
        <v>8593</v>
      </c>
      <c r="F3820" t="s">
        <v>3812</v>
      </c>
      <c r="H3820">
        <v>2.6</v>
      </c>
      <c r="I3820">
        <v>2.8</v>
      </c>
      <c r="K3820" t="s">
        <v>404</v>
      </c>
      <c r="L3820" t="s">
        <v>4319</v>
      </c>
      <c r="M3820" t="s">
        <v>398</v>
      </c>
      <c r="N3820" t="s">
        <v>879</v>
      </c>
      <c r="O3820">
        <v>2</v>
      </c>
      <c r="P3820" t="s">
        <v>1</v>
      </c>
      <c r="Q3820" s="164">
        <v>38361</v>
      </c>
      <c r="R3820" s="164">
        <v>38596</v>
      </c>
      <c r="S3820" s="164">
        <v>42248</v>
      </c>
      <c r="T3820" t="s">
        <v>390</v>
      </c>
      <c r="V3820" t="s">
        <v>8594</v>
      </c>
      <c r="W3820" t="s">
        <v>8595</v>
      </c>
      <c r="X3820" t="s">
        <v>8593</v>
      </c>
      <c r="Y3820" t="s">
        <v>8594</v>
      </c>
      <c r="Z3820" t="s">
        <v>8600</v>
      </c>
      <c r="AC3820" t="s">
        <v>338</v>
      </c>
      <c r="AD3820" s="176">
        <v>1.3</v>
      </c>
    </row>
    <row r="3821" spans="1:31" x14ac:dyDescent="0.35">
      <c r="A3821" t="s">
        <v>476</v>
      </c>
      <c r="B3821">
        <v>1053</v>
      </c>
      <c r="C3821" t="s">
        <v>8593</v>
      </c>
      <c r="D3821">
        <v>57000</v>
      </c>
      <c r="E3821" t="s">
        <v>8593</v>
      </c>
      <c r="F3821" t="s">
        <v>3812</v>
      </c>
      <c r="H3821">
        <v>2.6</v>
      </c>
      <c r="I3821">
        <v>2.8</v>
      </c>
      <c r="K3821" t="s">
        <v>296</v>
      </c>
      <c r="L3821" t="s">
        <v>753</v>
      </c>
      <c r="M3821" t="s">
        <v>398</v>
      </c>
      <c r="N3821" t="s">
        <v>879</v>
      </c>
      <c r="O3821">
        <v>2</v>
      </c>
      <c r="P3821" t="s">
        <v>306</v>
      </c>
      <c r="Q3821" t="s">
        <v>786</v>
      </c>
      <c r="R3821" s="164">
        <v>34392</v>
      </c>
      <c r="T3821" t="s">
        <v>390</v>
      </c>
      <c r="V3821" t="s">
        <v>8594</v>
      </c>
      <c r="W3821" t="s">
        <v>8595</v>
      </c>
      <c r="X3821" t="s">
        <v>8593</v>
      </c>
      <c r="Y3821" t="s">
        <v>8594</v>
      </c>
      <c r="Z3821" t="s">
        <v>8601</v>
      </c>
      <c r="AC3821" t="s">
        <v>341</v>
      </c>
      <c r="AD3821" s="176">
        <v>1.3</v>
      </c>
    </row>
    <row r="3822" spans="1:31" x14ac:dyDescent="0.35">
      <c r="A3822" t="s">
        <v>584</v>
      </c>
      <c r="B3822">
        <v>1253</v>
      </c>
      <c r="C3822" t="s">
        <v>8593</v>
      </c>
      <c r="D3822">
        <v>57000</v>
      </c>
      <c r="E3822" t="s">
        <v>8593</v>
      </c>
      <c r="F3822" t="s">
        <v>3812</v>
      </c>
      <c r="H3822">
        <v>2.6</v>
      </c>
      <c r="I3822">
        <v>2.8</v>
      </c>
      <c r="K3822" t="s">
        <v>404</v>
      </c>
      <c r="L3822" t="s">
        <v>753</v>
      </c>
      <c r="M3822" t="s">
        <v>398</v>
      </c>
      <c r="N3822" t="s">
        <v>879</v>
      </c>
      <c r="O3822">
        <v>2</v>
      </c>
      <c r="P3822" t="s">
        <v>306</v>
      </c>
      <c r="Q3822" s="164">
        <v>36169</v>
      </c>
      <c r="R3822" s="164">
        <v>36404</v>
      </c>
      <c r="S3822" s="164">
        <v>40148</v>
      </c>
      <c r="T3822" t="s">
        <v>390</v>
      </c>
      <c r="V3822" t="s">
        <v>8594</v>
      </c>
      <c r="W3822" t="s">
        <v>8595</v>
      </c>
      <c r="X3822" t="s">
        <v>8593</v>
      </c>
      <c r="Y3822" t="s">
        <v>8594</v>
      </c>
      <c r="Z3822" t="s">
        <v>8602</v>
      </c>
      <c r="AC3822" t="s">
        <v>341</v>
      </c>
      <c r="AD3822" s="176">
        <v>1.3</v>
      </c>
    </row>
    <row r="3823" spans="1:31" x14ac:dyDescent="0.35">
      <c r="A3823" t="s">
        <v>403</v>
      </c>
      <c r="B3823">
        <v>1107</v>
      </c>
      <c r="C3823" t="s">
        <v>8593</v>
      </c>
      <c r="D3823">
        <v>57000</v>
      </c>
      <c r="E3823" t="s">
        <v>8593</v>
      </c>
      <c r="F3823" t="s">
        <v>3812</v>
      </c>
      <c r="H3823">
        <v>2.6</v>
      </c>
      <c r="I3823">
        <v>2.8</v>
      </c>
      <c r="K3823" t="s">
        <v>0</v>
      </c>
      <c r="L3823" t="s">
        <v>753</v>
      </c>
      <c r="M3823" t="s">
        <v>398</v>
      </c>
      <c r="N3823" t="s">
        <v>879</v>
      </c>
      <c r="O3823">
        <v>2</v>
      </c>
      <c r="P3823" t="s">
        <v>306</v>
      </c>
      <c r="Q3823" s="164">
        <v>36169</v>
      </c>
      <c r="R3823" s="164">
        <v>36404</v>
      </c>
      <c r="T3823" t="s">
        <v>390</v>
      </c>
      <c r="V3823" t="s">
        <v>8594</v>
      </c>
      <c r="W3823" t="s">
        <v>8595</v>
      </c>
      <c r="X3823" t="s">
        <v>8593</v>
      </c>
      <c r="Y3823" t="s">
        <v>8594</v>
      </c>
      <c r="Z3823" t="s">
        <v>8603</v>
      </c>
      <c r="AC3823" t="s">
        <v>341</v>
      </c>
      <c r="AD3823" s="176">
        <v>1.3</v>
      </c>
    </row>
    <row r="3824" spans="1:31" x14ac:dyDescent="0.35">
      <c r="A3824" t="s">
        <v>447</v>
      </c>
      <c r="B3824">
        <v>1150</v>
      </c>
      <c r="C3824" t="s">
        <v>8604</v>
      </c>
      <c r="D3824">
        <v>57000</v>
      </c>
      <c r="E3824" t="s">
        <v>8593</v>
      </c>
      <c r="F3824" t="s">
        <v>3812</v>
      </c>
      <c r="H3824">
        <v>2.6</v>
      </c>
      <c r="I3824">
        <v>2.8</v>
      </c>
      <c r="K3824" t="s">
        <v>296</v>
      </c>
      <c r="L3824" t="s">
        <v>753</v>
      </c>
      <c r="M3824" t="s">
        <v>398</v>
      </c>
      <c r="N3824" t="s">
        <v>879</v>
      </c>
      <c r="O3824">
        <v>2</v>
      </c>
      <c r="P3824" t="s">
        <v>306</v>
      </c>
      <c r="Q3824" s="164">
        <v>35804</v>
      </c>
      <c r="R3824" s="164">
        <v>36039</v>
      </c>
      <c r="T3824" t="s">
        <v>390</v>
      </c>
      <c r="V3824" t="s">
        <v>8594</v>
      </c>
      <c r="W3824" t="s">
        <v>8595</v>
      </c>
      <c r="X3824" t="s">
        <v>8593</v>
      </c>
      <c r="Y3824" t="s">
        <v>8594</v>
      </c>
      <c r="Z3824" t="s">
        <v>8605</v>
      </c>
      <c r="AC3824" t="s">
        <v>341</v>
      </c>
      <c r="AD3824" s="176">
        <v>1.3</v>
      </c>
    </row>
    <row r="3825" spans="1:31" x14ac:dyDescent="0.35">
      <c r="A3825" t="s">
        <v>494</v>
      </c>
      <c r="B3825">
        <v>1042</v>
      </c>
      <c r="C3825" t="s">
        <v>8593</v>
      </c>
      <c r="D3825">
        <v>57000</v>
      </c>
      <c r="E3825" t="s">
        <v>8593</v>
      </c>
      <c r="F3825" t="s">
        <v>3812</v>
      </c>
      <c r="H3825">
        <v>2.6</v>
      </c>
      <c r="I3825">
        <v>2.8</v>
      </c>
      <c r="K3825" t="s">
        <v>404</v>
      </c>
      <c r="L3825" t="s">
        <v>410</v>
      </c>
      <c r="M3825" t="s">
        <v>398</v>
      </c>
      <c r="N3825" t="s">
        <v>879</v>
      </c>
      <c r="O3825">
        <v>2</v>
      </c>
      <c r="P3825" t="s">
        <v>306</v>
      </c>
      <c r="Q3825" t="s">
        <v>8606</v>
      </c>
      <c r="R3825" s="164">
        <v>32263</v>
      </c>
      <c r="S3825" s="164">
        <v>32263</v>
      </c>
      <c r="T3825" t="s">
        <v>390</v>
      </c>
      <c r="V3825" t="s">
        <v>8594</v>
      </c>
      <c r="W3825" t="s">
        <v>8595</v>
      </c>
      <c r="X3825" t="s">
        <v>8593</v>
      </c>
      <c r="Y3825" t="s">
        <v>8594</v>
      </c>
      <c r="Z3825" t="s">
        <v>8607</v>
      </c>
      <c r="AC3825" t="s">
        <v>341</v>
      </c>
      <c r="AD3825" s="176">
        <v>1.3</v>
      </c>
    </row>
    <row r="3826" spans="1:31" x14ac:dyDescent="0.35">
      <c r="A3826" t="s">
        <v>494</v>
      </c>
      <c r="B3826">
        <v>1150</v>
      </c>
      <c r="C3826" t="s">
        <v>8593</v>
      </c>
      <c r="D3826">
        <v>57000</v>
      </c>
      <c r="E3826" t="s">
        <v>8593</v>
      </c>
      <c r="F3826" t="s">
        <v>3812</v>
      </c>
      <c r="H3826">
        <v>2.6</v>
      </c>
      <c r="I3826">
        <v>2.8</v>
      </c>
      <c r="K3826" t="s">
        <v>404</v>
      </c>
      <c r="L3826" t="s">
        <v>753</v>
      </c>
      <c r="M3826" t="s">
        <v>398</v>
      </c>
      <c r="N3826" t="s">
        <v>879</v>
      </c>
      <c r="O3826">
        <v>2</v>
      </c>
      <c r="P3826" t="s">
        <v>306</v>
      </c>
      <c r="Q3826" s="164">
        <v>35439</v>
      </c>
      <c r="R3826" s="164">
        <v>35674</v>
      </c>
      <c r="S3826" s="164">
        <v>40787</v>
      </c>
      <c r="T3826" t="s">
        <v>390</v>
      </c>
      <c r="V3826" t="s">
        <v>8594</v>
      </c>
      <c r="W3826" t="s">
        <v>8595</v>
      </c>
      <c r="X3826" t="s">
        <v>8593</v>
      </c>
      <c r="Y3826" t="s">
        <v>8594</v>
      </c>
      <c r="Z3826" t="s">
        <v>8608</v>
      </c>
      <c r="AC3826" t="s">
        <v>341</v>
      </c>
      <c r="AD3826" s="176">
        <v>1.3</v>
      </c>
    </row>
    <row r="3827" spans="1:31" x14ac:dyDescent="0.35">
      <c r="A3827" t="s">
        <v>419</v>
      </c>
      <c r="B3827">
        <v>1027</v>
      </c>
      <c r="C3827" t="s">
        <v>5124</v>
      </c>
      <c r="D3827">
        <v>57000</v>
      </c>
      <c r="E3827" t="s">
        <v>8593</v>
      </c>
      <c r="F3827" t="s">
        <v>3812</v>
      </c>
      <c r="H3827">
        <v>2.6</v>
      </c>
      <c r="I3827">
        <v>2.8</v>
      </c>
      <c r="K3827" t="s">
        <v>296</v>
      </c>
      <c r="L3827" t="s">
        <v>753</v>
      </c>
      <c r="M3827" t="s">
        <v>398</v>
      </c>
      <c r="N3827" t="s">
        <v>879</v>
      </c>
      <c r="O3827">
        <v>2</v>
      </c>
      <c r="P3827" t="s">
        <v>306</v>
      </c>
      <c r="Q3827" t="s">
        <v>8609</v>
      </c>
      <c r="R3827" s="164">
        <v>34470</v>
      </c>
      <c r="T3827" t="s">
        <v>390</v>
      </c>
      <c r="V3827" t="s">
        <v>8594</v>
      </c>
      <c r="W3827" t="s">
        <v>8595</v>
      </c>
      <c r="X3827" t="s">
        <v>8593</v>
      </c>
      <c r="Y3827" t="s">
        <v>8594</v>
      </c>
      <c r="Z3827" t="s">
        <v>8610</v>
      </c>
      <c r="AC3827" t="s">
        <v>341</v>
      </c>
      <c r="AD3827" s="176">
        <v>1.3</v>
      </c>
    </row>
    <row r="3828" spans="1:31" x14ac:dyDescent="0.35">
      <c r="A3828" t="s">
        <v>711</v>
      </c>
      <c r="B3828">
        <v>1206</v>
      </c>
      <c r="C3828" t="s">
        <v>8593</v>
      </c>
      <c r="D3828">
        <v>57000</v>
      </c>
      <c r="E3828" t="s">
        <v>8593</v>
      </c>
      <c r="F3828" t="s">
        <v>3812</v>
      </c>
      <c r="H3828">
        <v>2.6</v>
      </c>
      <c r="I3828">
        <v>2.8</v>
      </c>
      <c r="K3828" t="s">
        <v>404</v>
      </c>
      <c r="L3828" t="s">
        <v>753</v>
      </c>
      <c r="M3828" t="s">
        <v>398</v>
      </c>
      <c r="N3828" t="s">
        <v>879</v>
      </c>
      <c r="O3828">
        <v>2</v>
      </c>
      <c r="P3828" t="s">
        <v>306</v>
      </c>
      <c r="Q3828" s="164">
        <v>38361</v>
      </c>
      <c r="R3828" s="164">
        <v>38596</v>
      </c>
      <c r="S3828" s="164">
        <v>45536</v>
      </c>
      <c r="T3828" t="s">
        <v>390</v>
      </c>
      <c r="V3828" t="s">
        <v>8594</v>
      </c>
      <c r="W3828" t="s">
        <v>8595</v>
      </c>
      <c r="X3828" t="s">
        <v>8593</v>
      </c>
      <c r="Y3828" t="s">
        <v>8594</v>
      </c>
      <c r="Z3828" t="s">
        <v>8611</v>
      </c>
      <c r="AC3828" t="s">
        <v>341</v>
      </c>
      <c r="AD3828" s="176">
        <v>1.3</v>
      </c>
    </row>
    <row r="3829" spans="1:31" x14ac:dyDescent="0.35">
      <c r="A3829" t="s">
        <v>499</v>
      </c>
      <c r="B3829">
        <v>1161</v>
      </c>
      <c r="C3829" t="s">
        <v>8593</v>
      </c>
      <c r="D3829">
        <v>57000</v>
      </c>
      <c r="E3829" t="s">
        <v>8593</v>
      </c>
      <c r="F3829" t="s">
        <v>3812</v>
      </c>
      <c r="H3829">
        <v>2.6</v>
      </c>
      <c r="I3829">
        <v>2.8</v>
      </c>
      <c r="K3829" t="s">
        <v>404</v>
      </c>
      <c r="L3829" t="s">
        <v>4319</v>
      </c>
      <c r="M3829" t="s">
        <v>398</v>
      </c>
      <c r="N3829" t="s">
        <v>879</v>
      </c>
      <c r="O3829">
        <v>2</v>
      </c>
      <c r="P3829" t="s">
        <v>306</v>
      </c>
      <c r="Q3829" s="164">
        <v>36526</v>
      </c>
      <c r="R3829" s="164">
        <v>36526</v>
      </c>
      <c r="S3829" s="164">
        <v>39195</v>
      </c>
      <c r="T3829" t="s">
        <v>390</v>
      </c>
      <c r="V3829" t="s">
        <v>8594</v>
      </c>
      <c r="W3829" t="s">
        <v>8595</v>
      </c>
      <c r="X3829" t="s">
        <v>8593</v>
      </c>
      <c r="Y3829" t="s">
        <v>8594</v>
      </c>
      <c r="Z3829" t="s">
        <v>8612</v>
      </c>
      <c r="AC3829" t="s">
        <v>341</v>
      </c>
      <c r="AD3829" s="176">
        <v>1.3</v>
      </c>
    </row>
    <row r="3830" spans="1:31" x14ac:dyDescent="0.35">
      <c r="A3830" t="s">
        <v>566</v>
      </c>
      <c r="B3830">
        <v>1122</v>
      </c>
      <c r="C3830" t="s">
        <v>8593</v>
      </c>
      <c r="D3830">
        <v>57000</v>
      </c>
      <c r="E3830" t="s">
        <v>8593</v>
      </c>
      <c r="F3830" t="s">
        <v>3812</v>
      </c>
      <c r="H3830">
        <v>2.6</v>
      </c>
      <c r="I3830">
        <v>2.8</v>
      </c>
      <c r="K3830" t="s">
        <v>404</v>
      </c>
      <c r="L3830" t="s">
        <v>753</v>
      </c>
      <c r="M3830" t="s">
        <v>398</v>
      </c>
      <c r="N3830" t="s">
        <v>879</v>
      </c>
      <c r="O3830">
        <v>2</v>
      </c>
      <c r="P3830" t="s">
        <v>306</v>
      </c>
      <c r="Q3830" s="164">
        <v>32517</v>
      </c>
      <c r="R3830" s="164">
        <v>32752</v>
      </c>
      <c r="S3830" s="164">
        <v>37347</v>
      </c>
      <c r="T3830" t="s">
        <v>390</v>
      </c>
      <c r="V3830" t="s">
        <v>8594</v>
      </c>
      <c r="W3830" t="s">
        <v>8595</v>
      </c>
      <c r="X3830" t="s">
        <v>8593</v>
      </c>
      <c r="Y3830" t="s">
        <v>8594</v>
      </c>
      <c r="Z3830" t="s">
        <v>8613</v>
      </c>
      <c r="AC3830" t="s">
        <v>341</v>
      </c>
      <c r="AD3830" s="176">
        <v>1.3</v>
      </c>
    </row>
    <row r="3831" spans="1:31" x14ac:dyDescent="0.35">
      <c r="A3831" t="s">
        <v>566</v>
      </c>
      <c r="B3831">
        <v>90012</v>
      </c>
      <c r="C3831" t="s">
        <v>8614</v>
      </c>
      <c r="D3831">
        <v>57000</v>
      </c>
      <c r="E3831" t="s">
        <v>8593</v>
      </c>
      <c r="F3831" t="s">
        <v>3812</v>
      </c>
      <c r="H3831">
        <v>2.6</v>
      </c>
      <c r="I3831">
        <v>2.8</v>
      </c>
      <c r="K3831" t="s">
        <v>404</v>
      </c>
      <c r="L3831" t="s">
        <v>753</v>
      </c>
      <c r="M3831" t="s">
        <v>398</v>
      </c>
      <c r="N3831" t="s">
        <v>879</v>
      </c>
      <c r="O3831">
        <v>2</v>
      </c>
      <c r="P3831" t="s">
        <v>306</v>
      </c>
      <c r="Q3831" s="164">
        <v>39825</v>
      </c>
      <c r="R3831" s="164">
        <v>40148</v>
      </c>
      <c r="S3831" s="164">
        <v>40148</v>
      </c>
      <c r="T3831" t="s">
        <v>390</v>
      </c>
      <c r="V3831" t="s">
        <v>8594</v>
      </c>
      <c r="W3831" t="s">
        <v>8595</v>
      </c>
      <c r="X3831" t="s">
        <v>8593</v>
      </c>
      <c r="Y3831" t="s">
        <v>8594</v>
      </c>
      <c r="Z3831" t="s">
        <v>8615</v>
      </c>
      <c r="AC3831" t="s">
        <v>341</v>
      </c>
      <c r="AD3831" s="176">
        <v>1.3</v>
      </c>
    </row>
    <row r="3832" spans="1:31" x14ac:dyDescent="0.35">
      <c r="A3832" t="s">
        <v>438</v>
      </c>
      <c r="B3832">
        <v>1034</v>
      </c>
      <c r="C3832" t="s">
        <v>8616</v>
      </c>
      <c r="D3832">
        <v>57000</v>
      </c>
      <c r="E3832" t="s">
        <v>8593</v>
      </c>
      <c r="F3832" t="s">
        <v>3812</v>
      </c>
      <c r="H3832">
        <v>2.6</v>
      </c>
      <c r="I3832">
        <v>2.8</v>
      </c>
      <c r="K3832" t="s">
        <v>404</v>
      </c>
      <c r="L3832" t="s">
        <v>410</v>
      </c>
      <c r="M3832" t="s">
        <v>398</v>
      </c>
      <c r="N3832" t="s">
        <v>879</v>
      </c>
      <c r="O3832">
        <v>2</v>
      </c>
      <c r="P3832" t="s">
        <v>306</v>
      </c>
      <c r="Q3832" t="s">
        <v>4428</v>
      </c>
      <c r="R3832" s="164">
        <v>37243</v>
      </c>
      <c r="S3832" s="164">
        <v>37347</v>
      </c>
      <c r="T3832" t="s">
        <v>390</v>
      </c>
      <c r="V3832" t="s">
        <v>8594</v>
      </c>
      <c r="W3832" t="s">
        <v>8595</v>
      </c>
      <c r="X3832" t="s">
        <v>8593</v>
      </c>
      <c r="Y3832" t="s">
        <v>8594</v>
      </c>
      <c r="Z3832" t="s">
        <v>8617</v>
      </c>
      <c r="AC3832" t="s">
        <v>341</v>
      </c>
      <c r="AD3832" s="176">
        <v>1.3</v>
      </c>
    </row>
    <row r="3833" spans="1:31" x14ac:dyDescent="0.35">
      <c r="A3833" t="s">
        <v>434</v>
      </c>
      <c r="B3833">
        <v>1100</v>
      </c>
      <c r="C3833" t="s">
        <v>8618</v>
      </c>
      <c r="D3833">
        <v>57001</v>
      </c>
      <c r="E3833" t="s">
        <v>8618</v>
      </c>
      <c r="F3833" t="s">
        <v>3812</v>
      </c>
      <c r="H3833" s="174">
        <f t="shared" ref="H3833:H3837" si="111">AD3833</f>
        <v>1.2</v>
      </c>
      <c r="I3833">
        <v>2.2999999999999998</v>
      </c>
      <c r="K3833" t="s">
        <v>296</v>
      </c>
      <c r="L3833" t="s">
        <v>753</v>
      </c>
      <c r="M3833" t="s">
        <v>398</v>
      </c>
      <c r="N3833" t="s">
        <v>879</v>
      </c>
      <c r="O3833">
        <v>2</v>
      </c>
      <c r="P3833" t="s">
        <v>306</v>
      </c>
      <c r="Q3833" t="s">
        <v>3449</v>
      </c>
      <c r="R3833" s="164">
        <v>39326</v>
      </c>
      <c r="T3833" t="s">
        <v>8619</v>
      </c>
      <c r="V3833" t="s">
        <v>8620</v>
      </c>
      <c r="W3833" t="s">
        <v>8621</v>
      </c>
      <c r="X3833" t="s">
        <v>8618</v>
      </c>
      <c r="Y3833" t="s">
        <v>8620</v>
      </c>
      <c r="Z3833" t="s">
        <v>8622</v>
      </c>
      <c r="AC3833" t="s">
        <v>341</v>
      </c>
      <c r="AD3833" s="176">
        <v>1.2</v>
      </c>
      <c r="AE3833" s="177" t="s">
        <v>16954</v>
      </c>
    </row>
    <row r="3834" spans="1:31" x14ac:dyDescent="0.35">
      <c r="A3834" t="s">
        <v>375</v>
      </c>
      <c r="B3834">
        <v>1220</v>
      </c>
      <c r="C3834" t="s">
        <v>8623</v>
      </c>
      <c r="D3834">
        <v>57003</v>
      </c>
      <c r="E3834" t="s">
        <v>8624</v>
      </c>
      <c r="F3834" t="s">
        <v>3812</v>
      </c>
      <c r="G3834" s="163">
        <v>6046.64</v>
      </c>
      <c r="H3834" s="174">
        <f t="shared" si="111"/>
        <v>1.8</v>
      </c>
      <c r="I3834">
        <v>3.2</v>
      </c>
      <c r="J3834" t="s">
        <v>295</v>
      </c>
      <c r="K3834" t="s">
        <v>296</v>
      </c>
      <c r="L3834" t="s">
        <v>4103</v>
      </c>
      <c r="M3834" t="s">
        <v>398</v>
      </c>
      <c r="N3834" t="s">
        <v>579</v>
      </c>
      <c r="O3834">
        <v>2.5</v>
      </c>
      <c r="P3834" t="s">
        <v>1</v>
      </c>
      <c r="Q3834" t="s">
        <v>8625</v>
      </c>
      <c r="R3834" s="164">
        <v>45536</v>
      </c>
      <c r="T3834" t="s">
        <v>8626</v>
      </c>
      <c r="V3834" t="s">
        <v>8623</v>
      </c>
      <c r="W3834" t="s">
        <v>8627</v>
      </c>
      <c r="X3834" t="s">
        <v>8624</v>
      </c>
      <c r="Y3834" t="s">
        <v>8623</v>
      </c>
      <c r="Z3834" t="s">
        <v>8628</v>
      </c>
      <c r="AA3834" t="s">
        <v>1</v>
      </c>
      <c r="AB3834" s="164">
        <v>45280</v>
      </c>
      <c r="AC3834" t="s">
        <v>1223</v>
      </c>
      <c r="AD3834" s="176">
        <v>1.8</v>
      </c>
      <c r="AE3834" s="177" t="s">
        <v>16954</v>
      </c>
    </row>
    <row r="3835" spans="1:31" x14ac:dyDescent="0.35">
      <c r="A3835" t="s">
        <v>447</v>
      </c>
      <c r="B3835">
        <v>1316</v>
      </c>
      <c r="C3835" t="s">
        <v>8624</v>
      </c>
      <c r="D3835">
        <v>57003</v>
      </c>
      <c r="E3835" t="s">
        <v>8624</v>
      </c>
      <c r="F3835" t="s">
        <v>3812</v>
      </c>
      <c r="G3835" s="163">
        <v>7400</v>
      </c>
      <c r="H3835" s="174">
        <f t="shared" si="111"/>
        <v>1.8</v>
      </c>
      <c r="I3835">
        <v>3.2</v>
      </c>
      <c r="J3835" t="s">
        <v>295</v>
      </c>
      <c r="K3835" t="s">
        <v>296</v>
      </c>
      <c r="L3835" t="s">
        <v>4103</v>
      </c>
      <c r="M3835" t="s">
        <v>398</v>
      </c>
      <c r="N3835" t="s">
        <v>579</v>
      </c>
      <c r="O3835">
        <v>2.5</v>
      </c>
      <c r="P3835" t="s">
        <v>306</v>
      </c>
      <c r="Q3835" t="s">
        <v>8629</v>
      </c>
      <c r="R3835" s="164">
        <v>45901</v>
      </c>
      <c r="T3835" t="s">
        <v>8626</v>
      </c>
      <c r="V3835" t="s">
        <v>8623</v>
      </c>
      <c r="W3835" t="s">
        <v>8627</v>
      </c>
      <c r="X3835" t="s">
        <v>8624</v>
      </c>
      <c r="Y3835" t="s">
        <v>8623</v>
      </c>
      <c r="Z3835" t="s">
        <v>8630</v>
      </c>
      <c r="AA3835" t="s">
        <v>1</v>
      </c>
      <c r="AB3835" s="164">
        <v>45631</v>
      </c>
      <c r="AC3835" t="s">
        <v>357</v>
      </c>
      <c r="AD3835" s="176">
        <v>1.8</v>
      </c>
      <c r="AE3835" s="177" t="s">
        <v>16954</v>
      </c>
    </row>
    <row r="3836" spans="1:31" x14ac:dyDescent="0.35">
      <c r="A3836" t="s">
        <v>432</v>
      </c>
      <c r="B3836">
        <v>1086</v>
      </c>
      <c r="C3836" t="s">
        <v>8631</v>
      </c>
      <c r="D3836">
        <v>57011</v>
      </c>
      <c r="E3836" t="s">
        <v>8631</v>
      </c>
      <c r="F3836" t="s">
        <v>3812</v>
      </c>
      <c r="H3836" s="174">
        <f t="shared" si="111"/>
        <v>1.2</v>
      </c>
      <c r="I3836">
        <v>2.2999999999999998</v>
      </c>
      <c r="K3836" t="s">
        <v>404</v>
      </c>
      <c r="L3836" t="s">
        <v>753</v>
      </c>
      <c r="M3836" t="s">
        <v>398</v>
      </c>
      <c r="N3836" t="s">
        <v>1888</v>
      </c>
      <c r="O3836">
        <v>2</v>
      </c>
      <c r="P3836" t="s">
        <v>306</v>
      </c>
      <c r="Q3836" s="164">
        <v>35804</v>
      </c>
      <c r="R3836" s="164">
        <v>36039</v>
      </c>
      <c r="S3836" s="164">
        <v>36039</v>
      </c>
      <c r="T3836" t="s">
        <v>8632</v>
      </c>
      <c r="V3836" t="s">
        <v>8633</v>
      </c>
      <c r="W3836" t="s">
        <v>8634</v>
      </c>
      <c r="X3836" t="s">
        <v>8631</v>
      </c>
      <c r="Y3836" t="s">
        <v>8633</v>
      </c>
      <c r="Z3836" t="s">
        <v>8635</v>
      </c>
      <c r="AC3836" t="s">
        <v>366</v>
      </c>
      <c r="AD3836" s="176">
        <v>1.2</v>
      </c>
      <c r="AE3836" s="177" t="s">
        <v>16954</v>
      </c>
    </row>
    <row r="3837" spans="1:31" x14ac:dyDescent="0.35">
      <c r="A3837" t="s">
        <v>432</v>
      </c>
      <c r="B3837">
        <v>1114</v>
      </c>
      <c r="C3837" t="s">
        <v>8636</v>
      </c>
      <c r="D3837">
        <v>57011</v>
      </c>
      <c r="E3837" t="s">
        <v>8631</v>
      </c>
      <c r="F3837" t="s">
        <v>3812</v>
      </c>
      <c r="H3837" s="174">
        <f t="shared" si="111"/>
        <v>1.2</v>
      </c>
      <c r="I3837">
        <v>2.2999999999999998</v>
      </c>
      <c r="K3837" t="s">
        <v>404</v>
      </c>
      <c r="L3837" t="s">
        <v>753</v>
      </c>
      <c r="M3837" t="s">
        <v>398</v>
      </c>
      <c r="N3837" t="s">
        <v>1888</v>
      </c>
      <c r="O3837">
        <v>2</v>
      </c>
      <c r="P3837" t="s">
        <v>306</v>
      </c>
      <c r="Q3837" s="164">
        <v>30781</v>
      </c>
      <c r="R3837" s="164">
        <v>30929</v>
      </c>
      <c r="S3837" s="164">
        <v>36039</v>
      </c>
      <c r="T3837" t="s">
        <v>8632</v>
      </c>
      <c r="V3837" t="s">
        <v>8633</v>
      </c>
      <c r="W3837" t="s">
        <v>8634</v>
      </c>
      <c r="X3837" t="s">
        <v>8631</v>
      </c>
      <c r="Y3837" t="s">
        <v>8633</v>
      </c>
      <c r="Z3837" t="s">
        <v>8637</v>
      </c>
      <c r="AC3837" t="s">
        <v>366</v>
      </c>
      <c r="AD3837" s="176">
        <v>1.2</v>
      </c>
      <c r="AE3837" s="177" t="s">
        <v>16954</v>
      </c>
    </row>
    <row r="3838" spans="1:31" x14ac:dyDescent="0.35">
      <c r="A3838" t="s">
        <v>408</v>
      </c>
      <c r="B3838">
        <v>1285</v>
      </c>
      <c r="C3838" t="s">
        <v>8638</v>
      </c>
      <c r="D3838">
        <v>57019</v>
      </c>
      <c r="E3838" t="s">
        <v>8639</v>
      </c>
      <c r="F3838" t="s">
        <v>3812</v>
      </c>
      <c r="H3838">
        <v>2.6</v>
      </c>
      <c r="I3838">
        <v>2.2999999999999998</v>
      </c>
      <c r="K3838" t="s">
        <v>296</v>
      </c>
      <c r="L3838" t="s">
        <v>753</v>
      </c>
      <c r="M3838" t="s">
        <v>398</v>
      </c>
      <c r="N3838" t="s">
        <v>3276</v>
      </c>
      <c r="O3838">
        <v>2</v>
      </c>
      <c r="P3838" t="s">
        <v>306</v>
      </c>
      <c r="Q3838" t="s">
        <v>1559</v>
      </c>
      <c r="R3838" s="164">
        <v>42248</v>
      </c>
      <c r="T3838" t="s">
        <v>8640</v>
      </c>
      <c r="V3838" t="s">
        <v>8641</v>
      </c>
      <c r="W3838" t="s">
        <v>8642</v>
      </c>
      <c r="X3838" t="s">
        <v>8639</v>
      </c>
      <c r="Y3838" t="s">
        <v>8641</v>
      </c>
      <c r="Z3838" t="s">
        <v>8643</v>
      </c>
      <c r="AC3838" t="s">
        <v>341</v>
      </c>
      <c r="AD3838" s="176">
        <v>1.4</v>
      </c>
    </row>
    <row r="3839" spans="1:31" x14ac:dyDescent="0.35">
      <c r="A3839" t="s">
        <v>469</v>
      </c>
      <c r="B3839">
        <v>1050</v>
      </c>
      <c r="C3839" t="s">
        <v>8638</v>
      </c>
      <c r="D3839">
        <v>57019</v>
      </c>
      <c r="E3839" t="s">
        <v>8639</v>
      </c>
      <c r="F3839" t="s">
        <v>3812</v>
      </c>
      <c r="H3839">
        <v>2.6</v>
      </c>
      <c r="I3839">
        <v>2.2999999999999998</v>
      </c>
      <c r="K3839" t="s">
        <v>296</v>
      </c>
      <c r="L3839" t="s">
        <v>753</v>
      </c>
      <c r="M3839" t="s">
        <v>398</v>
      </c>
      <c r="N3839" t="s">
        <v>3276</v>
      </c>
      <c r="O3839">
        <v>2</v>
      </c>
      <c r="P3839" t="s">
        <v>306</v>
      </c>
      <c r="Q3839" t="s">
        <v>5278</v>
      </c>
      <c r="R3839" s="164">
        <v>29455</v>
      </c>
      <c r="T3839" t="s">
        <v>8640</v>
      </c>
      <c r="V3839" t="s">
        <v>8641</v>
      </c>
      <c r="W3839" t="s">
        <v>8642</v>
      </c>
      <c r="X3839" t="s">
        <v>8639</v>
      </c>
      <c r="Y3839" t="s">
        <v>8641</v>
      </c>
      <c r="Z3839" t="s">
        <v>8644</v>
      </c>
      <c r="AC3839" t="s">
        <v>341</v>
      </c>
      <c r="AD3839" s="176">
        <v>1.4</v>
      </c>
    </row>
    <row r="3840" spans="1:31" x14ac:dyDescent="0.35">
      <c r="A3840" t="s">
        <v>408</v>
      </c>
      <c r="B3840">
        <v>1190</v>
      </c>
      <c r="C3840" t="s">
        <v>8645</v>
      </c>
      <c r="D3840">
        <v>57020</v>
      </c>
      <c r="E3840" t="s">
        <v>8645</v>
      </c>
      <c r="F3840" t="s">
        <v>3812</v>
      </c>
      <c r="H3840" s="174">
        <f t="shared" ref="H3840:H3842" si="112">AD3840</f>
        <v>1.4</v>
      </c>
      <c r="I3840">
        <v>3.1</v>
      </c>
      <c r="K3840" t="s">
        <v>404</v>
      </c>
      <c r="L3840" t="s">
        <v>753</v>
      </c>
      <c r="M3840" t="s">
        <v>398</v>
      </c>
      <c r="N3840" t="s">
        <v>3276</v>
      </c>
      <c r="O3840">
        <v>2</v>
      </c>
      <c r="P3840" t="s">
        <v>306</v>
      </c>
      <c r="Q3840" s="164">
        <v>37265</v>
      </c>
      <c r="R3840" s="164">
        <v>37500</v>
      </c>
      <c r="S3840" s="164">
        <v>41518</v>
      </c>
      <c r="T3840" t="s">
        <v>8646</v>
      </c>
      <c r="V3840" t="s">
        <v>8647</v>
      </c>
      <c r="W3840" t="s">
        <v>8648</v>
      </c>
      <c r="X3840" t="s">
        <v>8645</v>
      </c>
      <c r="Y3840" t="s">
        <v>8649</v>
      </c>
      <c r="Z3840" t="s">
        <v>8650</v>
      </c>
      <c r="AC3840" t="s">
        <v>341</v>
      </c>
      <c r="AD3840" s="176">
        <v>1.4</v>
      </c>
      <c r="AE3840" s="177" t="s">
        <v>16954</v>
      </c>
    </row>
    <row r="3841" spans="1:31" x14ac:dyDescent="0.35">
      <c r="A3841" t="s">
        <v>438</v>
      </c>
      <c r="B3841">
        <v>1013</v>
      </c>
      <c r="C3841" t="s">
        <v>8651</v>
      </c>
      <c r="D3841">
        <v>57101</v>
      </c>
      <c r="E3841" t="s">
        <v>8651</v>
      </c>
      <c r="F3841" t="s">
        <v>3812</v>
      </c>
      <c r="H3841" s="174">
        <f t="shared" si="112"/>
        <v>0</v>
      </c>
      <c r="I3841">
        <v>0</v>
      </c>
      <c r="K3841" t="s">
        <v>404</v>
      </c>
      <c r="L3841" t="s">
        <v>753</v>
      </c>
      <c r="M3841" t="s">
        <v>398</v>
      </c>
      <c r="N3841" t="s">
        <v>1792</v>
      </c>
      <c r="O3841">
        <v>2</v>
      </c>
      <c r="P3841" t="s">
        <v>306</v>
      </c>
      <c r="Q3841" s="164">
        <v>35804</v>
      </c>
      <c r="R3841" s="164">
        <v>36039</v>
      </c>
      <c r="S3841" s="164">
        <v>36039</v>
      </c>
      <c r="T3841" t="s">
        <v>8652</v>
      </c>
      <c r="V3841" t="s">
        <v>8653</v>
      </c>
      <c r="W3841" t="s">
        <v>8654</v>
      </c>
      <c r="X3841" t="s">
        <v>8651</v>
      </c>
      <c r="Y3841" t="s">
        <v>8653</v>
      </c>
      <c r="Z3841" t="s">
        <v>8655</v>
      </c>
      <c r="AC3841" t="s">
        <v>341</v>
      </c>
      <c r="AD3841" s="176">
        <v>0</v>
      </c>
      <c r="AE3841" s="177" t="s">
        <v>16954</v>
      </c>
    </row>
    <row r="3842" spans="1:31" x14ac:dyDescent="0.35">
      <c r="A3842" t="s">
        <v>432</v>
      </c>
      <c r="B3842">
        <v>1071</v>
      </c>
      <c r="C3842" t="s">
        <v>8656</v>
      </c>
      <c r="D3842">
        <v>57201</v>
      </c>
      <c r="E3842" t="s">
        <v>8656</v>
      </c>
      <c r="F3842" t="s">
        <v>3812</v>
      </c>
      <c r="H3842" s="174">
        <f t="shared" si="112"/>
        <v>1.1000000000000001</v>
      </c>
      <c r="I3842">
        <v>2.8</v>
      </c>
      <c r="K3842" t="s">
        <v>404</v>
      </c>
      <c r="L3842" t="s">
        <v>4319</v>
      </c>
      <c r="M3842" t="s">
        <v>398</v>
      </c>
      <c r="N3842" t="s">
        <v>1792</v>
      </c>
      <c r="O3842">
        <v>2</v>
      </c>
      <c r="P3842" t="s">
        <v>306</v>
      </c>
      <c r="Q3842" s="164">
        <v>37995</v>
      </c>
      <c r="R3842" s="164">
        <v>38231</v>
      </c>
      <c r="S3842" s="164">
        <v>38231</v>
      </c>
      <c r="T3842" t="s">
        <v>8657</v>
      </c>
      <c r="V3842" t="s">
        <v>8658</v>
      </c>
      <c r="W3842" t="s">
        <v>8659</v>
      </c>
      <c r="X3842" t="s">
        <v>8656</v>
      </c>
      <c r="Y3842" t="s">
        <v>8658</v>
      </c>
      <c r="Z3842" t="s">
        <v>8660</v>
      </c>
      <c r="AC3842" t="s">
        <v>341</v>
      </c>
      <c r="AD3842" s="176">
        <v>1.1000000000000001</v>
      </c>
      <c r="AE3842" s="177" t="s">
        <v>16954</v>
      </c>
    </row>
    <row r="3843" spans="1:31" x14ac:dyDescent="0.35">
      <c r="A3843" t="s">
        <v>454</v>
      </c>
      <c r="B3843">
        <v>1256</v>
      </c>
      <c r="C3843" t="s">
        <v>8661</v>
      </c>
      <c r="D3843">
        <v>57600</v>
      </c>
      <c r="E3843" t="s">
        <v>8662</v>
      </c>
      <c r="F3843" t="s">
        <v>3812</v>
      </c>
      <c r="H3843">
        <v>2.8</v>
      </c>
      <c r="I3843">
        <v>2.2000000000000002</v>
      </c>
      <c r="K3843" t="s">
        <v>296</v>
      </c>
      <c r="L3843" t="s">
        <v>753</v>
      </c>
      <c r="M3843" t="s">
        <v>398</v>
      </c>
      <c r="N3843" t="s">
        <v>2991</v>
      </c>
      <c r="O3843">
        <v>2</v>
      </c>
      <c r="P3843" t="s">
        <v>306</v>
      </c>
      <c r="Q3843" s="164">
        <v>32517</v>
      </c>
      <c r="R3843" s="164">
        <v>32752</v>
      </c>
      <c r="T3843" t="s">
        <v>3598</v>
      </c>
      <c r="V3843" t="s">
        <v>8663</v>
      </c>
      <c r="W3843" t="s">
        <v>8664</v>
      </c>
      <c r="X3843" t="s">
        <v>8662</v>
      </c>
      <c r="Y3843" t="s">
        <v>8663</v>
      </c>
      <c r="Z3843" t="s">
        <v>8665</v>
      </c>
      <c r="AC3843" t="s">
        <v>341</v>
      </c>
      <c r="AD3843" s="176">
        <v>1.4</v>
      </c>
    </row>
    <row r="3844" spans="1:31" x14ac:dyDescent="0.35">
      <c r="A3844" t="s">
        <v>454</v>
      </c>
      <c r="B3844">
        <v>1361</v>
      </c>
      <c r="C3844" t="s">
        <v>8666</v>
      </c>
      <c r="D3844">
        <v>57600</v>
      </c>
      <c r="E3844" t="s">
        <v>8662</v>
      </c>
      <c r="F3844" t="s">
        <v>3812</v>
      </c>
      <c r="H3844">
        <v>2.8</v>
      </c>
      <c r="I3844">
        <v>2.2000000000000002</v>
      </c>
      <c r="K3844" t="s">
        <v>296</v>
      </c>
      <c r="L3844" t="s">
        <v>640</v>
      </c>
      <c r="M3844" t="s">
        <v>398</v>
      </c>
      <c r="N3844" t="s">
        <v>2991</v>
      </c>
      <c r="O3844">
        <v>2</v>
      </c>
      <c r="P3844" t="s">
        <v>306</v>
      </c>
      <c r="Q3844" s="164">
        <v>37630</v>
      </c>
      <c r="R3844" s="164">
        <v>37865</v>
      </c>
      <c r="T3844" t="s">
        <v>3598</v>
      </c>
      <c r="V3844" t="s">
        <v>8663</v>
      </c>
      <c r="W3844" t="s">
        <v>8664</v>
      </c>
      <c r="X3844" t="s">
        <v>8662</v>
      </c>
      <c r="Y3844" t="s">
        <v>8663</v>
      </c>
      <c r="Z3844" t="s">
        <v>8667</v>
      </c>
      <c r="AA3844" t="s">
        <v>1</v>
      </c>
      <c r="AC3844" t="s">
        <v>341</v>
      </c>
      <c r="AD3844" s="176">
        <v>1.4</v>
      </c>
    </row>
    <row r="3845" spans="1:31" x14ac:dyDescent="0.35">
      <c r="A3845" t="s">
        <v>291</v>
      </c>
      <c r="B3845">
        <v>1178</v>
      </c>
      <c r="C3845" t="s">
        <v>8668</v>
      </c>
      <c r="D3845">
        <v>57600</v>
      </c>
      <c r="E3845" t="s">
        <v>8662</v>
      </c>
      <c r="F3845" t="s">
        <v>3812</v>
      </c>
      <c r="G3845" s="163">
        <v>2703.76</v>
      </c>
      <c r="H3845">
        <v>2.8</v>
      </c>
      <c r="I3845">
        <v>2.2000000000000002</v>
      </c>
      <c r="J3845" t="s">
        <v>1</v>
      </c>
      <c r="K3845" t="s">
        <v>296</v>
      </c>
      <c r="L3845" t="s">
        <v>753</v>
      </c>
      <c r="M3845" t="s">
        <v>398</v>
      </c>
      <c r="N3845" t="s">
        <v>2991</v>
      </c>
      <c r="O3845">
        <v>2</v>
      </c>
      <c r="P3845" t="s">
        <v>1</v>
      </c>
      <c r="Q3845" t="s">
        <v>8669</v>
      </c>
      <c r="R3845" s="164">
        <v>45536</v>
      </c>
      <c r="T3845" t="s">
        <v>3598</v>
      </c>
      <c r="V3845" t="s">
        <v>8663</v>
      </c>
      <c r="W3845" t="s">
        <v>8664</v>
      </c>
      <c r="X3845" t="s">
        <v>8662</v>
      </c>
      <c r="Y3845" t="s">
        <v>8663</v>
      </c>
      <c r="Z3845" t="s">
        <v>8670</v>
      </c>
      <c r="AA3845" t="s">
        <v>1</v>
      </c>
      <c r="AB3845" s="164">
        <v>45148</v>
      </c>
      <c r="AC3845" t="s">
        <v>338</v>
      </c>
      <c r="AD3845" s="176">
        <v>1.4</v>
      </c>
    </row>
    <row r="3846" spans="1:31" x14ac:dyDescent="0.35">
      <c r="A3846" t="s">
        <v>305</v>
      </c>
      <c r="B3846">
        <v>1200</v>
      </c>
      <c r="C3846" t="s">
        <v>8671</v>
      </c>
      <c r="D3846">
        <v>57600</v>
      </c>
      <c r="E3846" t="s">
        <v>8662</v>
      </c>
      <c r="F3846" t="s">
        <v>3812</v>
      </c>
      <c r="H3846">
        <v>2.8</v>
      </c>
      <c r="I3846">
        <v>2.2000000000000002</v>
      </c>
      <c r="K3846" t="s">
        <v>404</v>
      </c>
      <c r="L3846" t="s">
        <v>753</v>
      </c>
      <c r="M3846" t="s">
        <v>398</v>
      </c>
      <c r="N3846" t="s">
        <v>2991</v>
      </c>
      <c r="O3846">
        <v>2</v>
      </c>
      <c r="P3846" t="s">
        <v>306</v>
      </c>
      <c r="Q3846" s="164">
        <v>35073</v>
      </c>
      <c r="R3846" s="164">
        <v>35309</v>
      </c>
      <c r="S3846" s="164">
        <v>40148</v>
      </c>
      <c r="T3846" t="s">
        <v>3598</v>
      </c>
      <c r="V3846" t="s">
        <v>8663</v>
      </c>
      <c r="W3846" t="s">
        <v>8664</v>
      </c>
      <c r="X3846" t="s">
        <v>8662</v>
      </c>
      <c r="Y3846" t="s">
        <v>8663</v>
      </c>
      <c r="Z3846" t="s">
        <v>8672</v>
      </c>
      <c r="AC3846" t="s">
        <v>341</v>
      </c>
      <c r="AD3846" s="176">
        <v>1.4</v>
      </c>
    </row>
    <row r="3847" spans="1:31" x14ac:dyDescent="0.35">
      <c r="A3847" t="s">
        <v>324</v>
      </c>
      <c r="B3847">
        <v>1099</v>
      </c>
      <c r="C3847" t="s">
        <v>8662</v>
      </c>
      <c r="D3847">
        <v>57600</v>
      </c>
      <c r="E3847" t="s">
        <v>8662</v>
      </c>
      <c r="F3847" t="s">
        <v>3812</v>
      </c>
      <c r="H3847">
        <v>2.8</v>
      </c>
      <c r="I3847">
        <v>2.2000000000000002</v>
      </c>
      <c r="K3847" t="s">
        <v>843</v>
      </c>
      <c r="L3847" t="s">
        <v>753</v>
      </c>
      <c r="M3847" t="s">
        <v>398</v>
      </c>
      <c r="N3847" t="s">
        <v>2991</v>
      </c>
      <c r="O3847">
        <v>2</v>
      </c>
      <c r="P3847" t="s">
        <v>306</v>
      </c>
      <c r="Q3847" s="164">
        <v>35073</v>
      </c>
      <c r="R3847" s="164">
        <v>35309</v>
      </c>
      <c r="T3847" t="s">
        <v>3598</v>
      </c>
      <c r="V3847" t="s">
        <v>8663</v>
      </c>
      <c r="W3847" t="s">
        <v>8664</v>
      </c>
      <c r="X3847" t="s">
        <v>8662</v>
      </c>
      <c r="Y3847" t="s">
        <v>8663</v>
      </c>
      <c r="Z3847" t="s">
        <v>8673</v>
      </c>
      <c r="AC3847" t="s">
        <v>341</v>
      </c>
      <c r="AD3847" s="176">
        <v>1.4</v>
      </c>
    </row>
    <row r="3848" spans="1:31" x14ac:dyDescent="0.35">
      <c r="A3848" t="s">
        <v>309</v>
      </c>
      <c r="B3848">
        <v>1260</v>
      </c>
      <c r="C3848" t="s">
        <v>8662</v>
      </c>
      <c r="D3848">
        <v>57600</v>
      </c>
      <c r="E3848" t="s">
        <v>8662</v>
      </c>
      <c r="F3848" t="s">
        <v>3812</v>
      </c>
      <c r="G3848" s="163">
        <v>3115</v>
      </c>
      <c r="H3848">
        <v>2.8</v>
      </c>
      <c r="I3848">
        <v>2.2000000000000002</v>
      </c>
      <c r="J3848" t="s">
        <v>1</v>
      </c>
      <c r="K3848" t="s">
        <v>296</v>
      </c>
      <c r="L3848" t="s">
        <v>753</v>
      </c>
      <c r="M3848" t="s">
        <v>398</v>
      </c>
      <c r="N3848" t="s">
        <v>2991</v>
      </c>
      <c r="O3848">
        <v>2</v>
      </c>
      <c r="P3848" t="s">
        <v>306</v>
      </c>
      <c r="Q3848" t="s">
        <v>8674</v>
      </c>
      <c r="R3848" s="164">
        <v>43709</v>
      </c>
      <c r="T3848" t="s">
        <v>3598</v>
      </c>
      <c r="V3848" t="s">
        <v>8663</v>
      </c>
      <c r="W3848" t="s">
        <v>8664</v>
      </c>
      <c r="X3848" t="s">
        <v>8662</v>
      </c>
      <c r="Y3848" t="s">
        <v>8663</v>
      </c>
      <c r="Z3848" t="s">
        <v>8675</v>
      </c>
      <c r="AA3848" t="s">
        <v>295</v>
      </c>
      <c r="AB3848" s="164">
        <v>43452</v>
      </c>
      <c r="AC3848" t="s">
        <v>341</v>
      </c>
      <c r="AD3848" s="176">
        <v>1.4</v>
      </c>
    </row>
    <row r="3849" spans="1:31" x14ac:dyDescent="0.35">
      <c r="A3849" t="s">
        <v>476</v>
      </c>
      <c r="B3849">
        <v>1342</v>
      </c>
      <c r="C3849" t="s">
        <v>8662</v>
      </c>
      <c r="D3849">
        <v>57600</v>
      </c>
      <c r="E3849" t="s">
        <v>8662</v>
      </c>
      <c r="F3849" t="s">
        <v>3812</v>
      </c>
      <c r="G3849" s="163">
        <v>2934.76</v>
      </c>
      <c r="H3849">
        <v>2.8</v>
      </c>
      <c r="I3849">
        <v>2.2000000000000002</v>
      </c>
      <c r="J3849" t="s">
        <v>1</v>
      </c>
      <c r="K3849" t="s">
        <v>296</v>
      </c>
      <c r="L3849" t="s">
        <v>753</v>
      </c>
      <c r="M3849" t="s">
        <v>398</v>
      </c>
      <c r="N3849" t="s">
        <v>2991</v>
      </c>
      <c r="O3849">
        <v>2</v>
      </c>
      <c r="P3849" t="s">
        <v>306</v>
      </c>
      <c r="Q3849" t="s">
        <v>3608</v>
      </c>
      <c r="R3849" s="164">
        <v>42979</v>
      </c>
      <c r="T3849" t="s">
        <v>3598</v>
      </c>
      <c r="V3849" t="s">
        <v>8663</v>
      </c>
      <c r="W3849" t="s">
        <v>8664</v>
      </c>
      <c r="X3849" t="s">
        <v>8662</v>
      </c>
      <c r="Y3849" t="s">
        <v>8663</v>
      </c>
      <c r="Z3849" t="s">
        <v>8676</v>
      </c>
      <c r="AA3849" t="s">
        <v>295</v>
      </c>
      <c r="AB3849" s="164">
        <v>42788</v>
      </c>
      <c r="AC3849" t="s">
        <v>341</v>
      </c>
      <c r="AD3849" s="176">
        <v>1.4</v>
      </c>
    </row>
    <row r="3850" spans="1:31" x14ac:dyDescent="0.35">
      <c r="A3850" t="s">
        <v>432</v>
      </c>
      <c r="B3850">
        <v>1158</v>
      </c>
      <c r="C3850" t="s">
        <v>8662</v>
      </c>
      <c r="D3850">
        <v>57600</v>
      </c>
      <c r="E3850" t="s">
        <v>8662</v>
      </c>
      <c r="F3850" t="s">
        <v>3812</v>
      </c>
      <c r="H3850">
        <v>2.8</v>
      </c>
      <c r="I3850">
        <v>2.2000000000000002</v>
      </c>
      <c r="K3850" t="s">
        <v>296</v>
      </c>
      <c r="L3850" t="s">
        <v>753</v>
      </c>
      <c r="M3850" t="s">
        <v>398</v>
      </c>
      <c r="N3850" t="s">
        <v>2991</v>
      </c>
      <c r="O3850">
        <v>2</v>
      </c>
      <c r="P3850" t="s">
        <v>306</v>
      </c>
      <c r="Q3850" s="164">
        <v>33978</v>
      </c>
      <c r="R3850" s="164">
        <v>34213</v>
      </c>
      <c r="T3850" t="s">
        <v>3598</v>
      </c>
      <c r="V3850" t="s">
        <v>8663</v>
      </c>
      <c r="W3850" t="s">
        <v>8664</v>
      </c>
      <c r="X3850" t="s">
        <v>8662</v>
      </c>
      <c r="Y3850" t="s">
        <v>8663</v>
      </c>
      <c r="Z3850" t="s">
        <v>8677</v>
      </c>
      <c r="AC3850" t="s">
        <v>341</v>
      </c>
      <c r="AD3850" s="176">
        <v>1.4</v>
      </c>
    </row>
    <row r="3851" spans="1:31" x14ac:dyDescent="0.35">
      <c r="A3851" t="s">
        <v>584</v>
      </c>
      <c r="B3851">
        <v>1314</v>
      </c>
      <c r="C3851" t="s">
        <v>8662</v>
      </c>
      <c r="D3851">
        <v>57600</v>
      </c>
      <c r="E3851" t="s">
        <v>8662</v>
      </c>
      <c r="F3851" t="s">
        <v>3812</v>
      </c>
      <c r="H3851">
        <v>2.8</v>
      </c>
      <c r="I3851">
        <v>2.2000000000000002</v>
      </c>
      <c r="K3851" t="s">
        <v>296</v>
      </c>
      <c r="L3851" t="s">
        <v>753</v>
      </c>
      <c r="M3851" t="s">
        <v>398</v>
      </c>
      <c r="N3851" t="s">
        <v>2991</v>
      </c>
      <c r="O3851">
        <v>2</v>
      </c>
      <c r="P3851" t="s">
        <v>306</v>
      </c>
      <c r="Q3851" t="s">
        <v>1951</v>
      </c>
      <c r="R3851" s="164">
        <v>40057</v>
      </c>
      <c r="T3851" t="s">
        <v>3598</v>
      </c>
      <c r="V3851" t="s">
        <v>8663</v>
      </c>
      <c r="W3851" t="s">
        <v>8664</v>
      </c>
      <c r="X3851" t="s">
        <v>8662</v>
      </c>
      <c r="Y3851" t="s">
        <v>8663</v>
      </c>
      <c r="Z3851" t="s">
        <v>8678</v>
      </c>
      <c r="AC3851" t="s">
        <v>341</v>
      </c>
      <c r="AD3851" s="176">
        <v>1.4</v>
      </c>
    </row>
    <row r="3852" spans="1:31" x14ac:dyDescent="0.35">
      <c r="A3852" t="s">
        <v>434</v>
      </c>
      <c r="B3852">
        <v>1109</v>
      </c>
      <c r="C3852" t="s">
        <v>8662</v>
      </c>
      <c r="D3852">
        <v>57600</v>
      </c>
      <c r="E3852" t="s">
        <v>8662</v>
      </c>
      <c r="F3852" t="s">
        <v>3812</v>
      </c>
      <c r="H3852">
        <v>2.8</v>
      </c>
      <c r="I3852">
        <v>2.2000000000000002</v>
      </c>
      <c r="K3852" t="s">
        <v>296</v>
      </c>
      <c r="L3852" t="s">
        <v>753</v>
      </c>
      <c r="M3852" t="s">
        <v>398</v>
      </c>
      <c r="N3852" t="s">
        <v>2991</v>
      </c>
      <c r="O3852">
        <v>2</v>
      </c>
      <c r="P3852" t="s">
        <v>306</v>
      </c>
      <c r="Q3852" s="164">
        <v>40001</v>
      </c>
      <c r="R3852" s="164">
        <v>40422</v>
      </c>
      <c r="T3852" t="s">
        <v>3598</v>
      </c>
      <c r="V3852" t="s">
        <v>8663</v>
      </c>
      <c r="W3852" t="s">
        <v>8664</v>
      </c>
      <c r="X3852" t="s">
        <v>8662</v>
      </c>
      <c r="Y3852" t="s">
        <v>8663</v>
      </c>
      <c r="Z3852" t="s">
        <v>8679</v>
      </c>
      <c r="AA3852" t="s">
        <v>295</v>
      </c>
      <c r="AC3852" t="s">
        <v>341</v>
      </c>
      <c r="AD3852" s="176">
        <v>1.4</v>
      </c>
    </row>
    <row r="3853" spans="1:31" x14ac:dyDescent="0.35">
      <c r="A3853" t="s">
        <v>403</v>
      </c>
      <c r="B3853">
        <v>1158</v>
      </c>
      <c r="C3853" t="s">
        <v>8662</v>
      </c>
      <c r="D3853">
        <v>57600</v>
      </c>
      <c r="E3853" t="s">
        <v>8662</v>
      </c>
      <c r="F3853" t="s">
        <v>3812</v>
      </c>
      <c r="H3853">
        <v>2.8</v>
      </c>
      <c r="I3853">
        <v>2.2000000000000002</v>
      </c>
      <c r="K3853" t="s">
        <v>0</v>
      </c>
      <c r="L3853" t="s">
        <v>753</v>
      </c>
      <c r="M3853" t="s">
        <v>398</v>
      </c>
      <c r="N3853" t="s">
        <v>2991</v>
      </c>
      <c r="O3853">
        <v>2</v>
      </c>
      <c r="P3853" t="s">
        <v>306</v>
      </c>
      <c r="Q3853" t="s">
        <v>3791</v>
      </c>
      <c r="R3853" s="164">
        <v>41518</v>
      </c>
      <c r="T3853" t="s">
        <v>3598</v>
      </c>
      <c r="V3853" t="s">
        <v>8663</v>
      </c>
      <c r="W3853" t="s">
        <v>8664</v>
      </c>
      <c r="X3853" t="s">
        <v>8662</v>
      </c>
      <c r="Y3853" t="s">
        <v>8663</v>
      </c>
      <c r="Z3853" t="s">
        <v>8680</v>
      </c>
      <c r="AC3853" t="s">
        <v>341</v>
      </c>
      <c r="AD3853" s="176">
        <v>1.4</v>
      </c>
    </row>
    <row r="3854" spans="1:31" x14ac:dyDescent="0.35">
      <c r="A3854" t="s">
        <v>494</v>
      </c>
      <c r="B3854">
        <v>1205</v>
      </c>
      <c r="C3854" t="s">
        <v>8662</v>
      </c>
      <c r="D3854">
        <v>57600</v>
      </c>
      <c r="E3854" t="s">
        <v>8662</v>
      </c>
      <c r="F3854" t="s">
        <v>3812</v>
      </c>
      <c r="H3854">
        <v>2.8</v>
      </c>
      <c r="I3854">
        <v>2.2000000000000002</v>
      </c>
      <c r="K3854" t="s">
        <v>296</v>
      </c>
      <c r="L3854" t="s">
        <v>4103</v>
      </c>
      <c r="M3854" t="s">
        <v>398</v>
      </c>
      <c r="N3854" t="s">
        <v>2991</v>
      </c>
      <c r="O3854">
        <v>2</v>
      </c>
      <c r="P3854" t="s">
        <v>306</v>
      </c>
      <c r="Q3854" s="164">
        <v>39788</v>
      </c>
      <c r="R3854" s="164">
        <v>39692</v>
      </c>
      <c r="T3854" t="s">
        <v>3598</v>
      </c>
      <c r="V3854" t="s">
        <v>8663</v>
      </c>
      <c r="W3854" t="s">
        <v>8664</v>
      </c>
      <c r="X3854" t="s">
        <v>8662</v>
      </c>
      <c r="Y3854" t="s">
        <v>8663</v>
      </c>
      <c r="Z3854" t="s">
        <v>8681</v>
      </c>
      <c r="AC3854" t="s">
        <v>341</v>
      </c>
      <c r="AD3854" s="176">
        <v>1.4</v>
      </c>
    </row>
    <row r="3855" spans="1:31" x14ac:dyDescent="0.35">
      <c r="A3855" t="s">
        <v>566</v>
      </c>
      <c r="B3855">
        <v>1273</v>
      </c>
      <c r="C3855" t="s">
        <v>8662</v>
      </c>
      <c r="D3855">
        <v>57600</v>
      </c>
      <c r="E3855" t="s">
        <v>8662</v>
      </c>
      <c r="F3855" t="s">
        <v>3812</v>
      </c>
      <c r="H3855">
        <v>2.8</v>
      </c>
      <c r="I3855">
        <v>2.2000000000000002</v>
      </c>
      <c r="K3855" t="s">
        <v>296</v>
      </c>
      <c r="L3855" t="s">
        <v>753</v>
      </c>
      <c r="M3855" t="s">
        <v>398</v>
      </c>
      <c r="N3855" t="s">
        <v>2991</v>
      </c>
      <c r="O3855">
        <v>2</v>
      </c>
      <c r="P3855" t="s">
        <v>306</v>
      </c>
      <c r="Q3855" t="s">
        <v>8038</v>
      </c>
      <c r="R3855" s="164">
        <v>41883</v>
      </c>
      <c r="T3855" t="s">
        <v>3598</v>
      </c>
      <c r="V3855" t="s">
        <v>8663</v>
      </c>
      <c r="W3855" t="s">
        <v>8664</v>
      </c>
      <c r="X3855" t="s">
        <v>8662</v>
      </c>
      <c r="Y3855" t="s">
        <v>8663</v>
      </c>
      <c r="Z3855" t="s">
        <v>8682</v>
      </c>
      <c r="AA3855" t="s">
        <v>1</v>
      </c>
      <c r="AC3855" t="s">
        <v>341</v>
      </c>
      <c r="AD3855" s="176">
        <v>1.4</v>
      </c>
    </row>
    <row r="3856" spans="1:31" x14ac:dyDescent="0.35">
      <c r="A3856" t="s">
        <v>454</v>
      </c>
      <c r="B3856">
        <v>1478</v>
      </c>
      <c r="C3856" t="s">
        <v>8683</v>
      </c>
      <c r="D3856">
        <v>57601</v>
      </c>
      <c r="E3856" t="s">
        <v>8683</v>
      </c>
      <c r="F3856" t="s">
        <v>3812</v>
      </c>
      <c r="G3856" s="163">
        <v>3025.08</v>
      </c>
      <c r="H3856">
        <v>2.8</v>
      </c>
      <c r="I3856">
        <v>2.1</v>
      </c>
      <c r="J3856" t="s">
        <v>1</v>
      </c>
      <c r="K3856" t="s">
        <v>296</v>
      </c>
      <c r="L3856" t="s">
        <v>753</v>
      </c>
      <c r="M3856" t="s">
        <v>398</v>
      </c>
      <c r="N3856" t="s">
        <v>2991</v>
      </c>
      <c r="O3856">
        <v>2</v>
      </c>
      <c r="P3856" t="s">
        <v>306</v>
      </c>
      <c r="Q3856" s="164">
        <v>43166</v>
      </c>
      <c r="R3856" s="164">
        <v>43344</v>
      </c>
      <c r="T3856" t="s">
        <v>3625</v>
      </c>
      <c r="V3856" t="s">
        <v>8684</v>
      </c>
      <c r="W3856" t="s">
        <v>8664</v>
      </c>
      <c r="X3856" t="s">
        <v>8662</v>
      </c>
      <c r="Y3856" t="s">
        <v>8663</v>
      </c>
      <c r="Z3856" t="s">
        <v>8685</v>
      </c>
      <c r="AA3856" t="s">
        <v>1</v>
      </c>
      <c r="AB3856" s="164">
        <v>43360</v>
      </c>
      <c r="AC3856" t="s">
        <v>341</v>
      </c>
      <c r="AD3856" s="176">
        <v>1.4</v>
      </c>
    </row>
    <row r="3857" spans="1:31" x14ac:dyDescent="0.35">
      <c r="A3857" t="s">
        <v>454</v>
      </c>
      <c r="B3857">
        <v>1285</v>
      </c>
      <c r="C3857" t="s">
        <v>8686</v>
      </c>
      <c r="D3857">
        <v>57700</v>
      </c>
      <c r="E3857" t="s">
        <v>8686</v>
      </c>
      <c r="F3857" t="s">
        <v>3812</v>
      </c>
      <c r="H3857" s="174">
        <f t="shared" ref="H3857:H3859" si="113">AD3857</f>
        <v>1.4</v>
      </c>
      <c r="I3857">
        <v>2</v>
      </c>
      <c r="K3857" t="s">
        <v>296</v>
      </c>
      <c r="L3857" t="s">
        <v>753</v>
      </c>
      <c r="M3857" t="s">
        <v>398</v>
      </c>
      <c r="N3857" t="s">
        <v>634</v>
      </c>
      <c r="O3857">
        <v>2</v>
      </c>
      <c r="P3857" t="s">
        <v>306</v>
      </c>
      <c r="Q3857" s="164">
        <v>33247</v>
      </c>
      <c r="R3857" s="164">
        <v>33482</v>
      </c>
      <c r="T3857" t="s">
        <v>3638</v>
      </c>
      <c r="V3857" t="s">
        <v>8687</v>
      </c>
      <c r="W3857" t="s">
        <v>8688</v>
      </c>
      <c r="X3857" t="s">
        <v>8686</v>
      </c>
      <c r="Y3857" t="s">
        <v>8687</v>
      </c>
      <c r="Z3857" t="s">
        <v>8689</v>
      </c>
      <c r="AC3857" t="s">
        <v>341</v>
      </c>
      <c r="AD3857" s="176">
        <v>1.4</v>
      </c>
      <c r="AE3857" s="177" t="s">
        <v>16954</v>
      </c>
    </row>
    <row r="3858" spans="1:31" x14ac:dyDescent="0.35">
      <c r="A3858" t="s">
        <v>432</v>
      </c>
      <c r="B3858">
        <v>1200</v>
      </c>
      <c r="C3858" t="s">
        <v>8690</v>
      </c>
      <c r="D3858">
        <v>57700</v>
      </c>
      <c r="E3858" t="s">
        <v>8686</v>
      </c>
      <c r="F3858" t="s">
        <v>3812</v>
      </c>
      <c r="H3858" s="174">
        <f t="shared" si="113"/>
        <v>1.4</v>
      </c>
      <c r="I3858">
        <v>2</v>
      </c>
      <c r="K3858" t="s">
        <v>404</v>
      </c>
      <c r="L3858" t="s">
        <v>753</v>
      </c>
      <c r="M3858" t="s">
        <v>398</v>
      </c>
      <c r="N3858" t="s">
        <v>634</v>
      </c>
      <c r="O3858">
        <v>2</v>
      </c>
      <c r="P3858" t="s">
        <v>306</v>
      </c>
      <c r="Q3858" s="164">
        <v>36986</v>
      </c>
      <c r="R3858" s="164">
        <v>37135</v>
      </c>
      <c r="S3858" s="164">
        <v>42979</v>
      </c>
      <c r="T3858" t="s">
        <v>3638</v>
      </c>
      <c r="V3858" t="s">
        <v>8687</v>
      </c>
      <c r="W3858" t="s">
        <v>8688</v>
      </c>
      <c r="X3858" t="s">
        <v>8686</v>
      </c>
      <c r="Y3858" t="s">
        <v>8687</v>
      </c>
      <c r="Z3858" t="s">
        <v>8691</v>
      </c>
      <c r="AC3858" t="s">
        <v>341</v>
      </c>
      <c r="AD3858" s="176">
        <v>1.4</v>
      </c>
      <c r="AE3858" s="177" t="s">
        <v>16954</v>
      </c>
    </row>
    <row r="3859" spans="1:31" x14ac:dyDescent="0.35">
      <c r="A3859" t="s">
        <v>375</v>
      </c>
      <c r="B3859">
        <v>1159</v>
      </c>
      <c r="C3859" t="s">
        <v>8692</v>
      </c>
      <c r="D3859">
        <v>57701</v>
      </c>
      <c r="E3859" t="s">
        <v>3637</v>
      </c>
      <c r="F3859" t="s">
        <v>3812</v>
      </c>
      <c r="H3859" s="174">
        <f t="shared" si="113"/>
        <v>1.3</v>
      </c>
      <c r="I3859">
        <v>1.5</v>
      </c>
      <c r="K3859" t="s">
        <v>404</v>
      </c>
      <c r="L3859" t="s">
        <v>640</v>
      </c>
      <c r="M3859" t="s">
        <v>398</v>
      </c>
      <c r="N3859" t="s">
        <v>634</v>
      </c>
      <c r="O3859">
        <v>1.5</v>
      </c>
      <c r="P3859" t="s">
        <v>1</v>
      </c>
      <c r="Q3859" s="164">
        <v>40032</v>
      </c>
      <c r="R3859" s="164">
        <v>40057</v>
      </c>
      <c r="S3859" s="164">
        <v>44774</v>
      </c>
      <c r="T3859" t="s">
        <v>3648</v>
      </c>
      <c r="V3859" t="s">
        <v>8692</v>
      </c>
      <c r="W3859" t="s">
        <v>8693</v>
      </c>
      <c r="X3859" t="s">
        <v>8694</v>
      </c>
      <c r="Y3859" t="s">
        <v>8692</v>
      </c>
      <c r="Z3859" t="s">
        <v>8695</v>
      </c>
      <c r="AC3859" t="s">
        <v>338</v>
      </c>
      <c r="AD3859" s="176">
        <v>1.3</v>
      </c>
      <c r="AE3859" s="177" t="s">
        <v>16954</v>
      </c>
    </row>
    <row r="3860" spans="1:31" x14ac:dyDescent="0.35">
      <c r="A3860" t="s">
        <v>454</v>
      </c>
      <c r="B3860">
        <v>1360</v>
      </c>
      <c r="C3860" t="s">
        <v>8696</v>
      </c>
      <c r="D3860">
        <v>58100</v>
      </c>
      <c r="E3860" t="s">
        <v>8696</v>
      </c>
      <c r="F3860" t="s">
        <v>3812</v>
      </c>
      <c r="H3860">
        <v>2.4</v>
      </c>
      <c r="I3860">
        <v>2.2999999999999998</v>
      </c>
      <c r="K3860" t="s">
        <v>296</v>
      </c>
      <c r="L3860" t="s">
        <v>753</v>
      </c>
      <c r="M3860" t="s">
        <v>398</v>
      </c>
      <c r="N3860" t="s">
        <v>634</v>
      </c>
      <c r="O3860">
        <v>2</v>
      </c>
      <c r="P3860" t="s">
        <v>306</v>
      </c>
      <c r="Q3860" s="164">
        <v>37658</v>
      </c>
      <c r="R3860" s="164">
        <v>37834</v>
      </c>
      <c r="T3860" t="s">
        <v>8697</v>
      </c>
      <c r="V3860" t="s">
        <v>8698</v>
      </c>
      <c r="W3860" t="s">
        <v>8699</v>
      </c>
      <c r="X3860" t="s">
        <v>8696</v>
      </c>
      <c r="Y3860" t="s">
        <v>8698</v>
      </c>
      <c r="Z3860" t="s">
        <v>8700</v>
      </c>
      <c r="AC3860" t="s">
        <v>341</v>
      </c>
      <c r="AD3860" s="176">
        <v>1.2</v>
      </c>
    </row>
    <row r="3861" spans="1:31" x14ac:dyDescent="0.35">
      <c r="A3861" t="s">
        <v>317</v>
      </c>
      <c r="B3861">
        <v>1176</v>
      </c>
      <c r="C3861" t="s">
        <v>8696</v>
      </c>
      <c r="D3861">
        <v>58100</v>
      </c>
      <c r="E3861" t="s">
        <v>8696</v>
      </c>
      <c r="F3861" t="s">
        <v>3812</v>
      </c>
      <c r="H3861">
        <v>2.4</v>
      </c>
      <c r="I3861">
        <v>2.2999999999999998</v>
      </c>
      <c r="K3861" t="s">
        <v>296</v>
      </c>
      <c r="L3861" t="s">
        <v>753</v>
      </c>
      <c r="M3861" t="s">
        <v>398</v>
      </c>
      <c r="N3861" t="s">
        <v>634</v>
      </c>
      <c r="O3861">
        <v>2</v>
      </c>
      <c r="P3861" t="s">
        <v>306</v>
      </c>
      <c r="Q3861" s="164">
        <v>38361</v>
      </c>
      <c r="R3861" s="164">
        <v>38596</v>
      </c>
      <c r="T3861" t="s">
        <v>8697</v>
      </c>
      <c r="V3861" t="s">
        <v>8698</v>
      </c>
      <c r="W3861" t="s">
        <v>8699</v>
      </c>
      <c r="X3861" t="s">
        <v>8696</v>
      </c>
      <c r="Y3861" t="s">
        <v>8698</v>
      </c>
      <c r="Z3861" t="s">
        <v>8701</v>
      </c>
      <c r="AC3861" t="s">
        <v>341</v>
      </c>
      <c r="AD3861" s="176">
        <v>1.2</v>
      </c>
    </row>
    <row r="3862" spans="1:31" x14ac:dyDescent="0.35">
      <c r="A3862" t="s">
        <v>309</v>
      </c>
      <c r="B3862">
        <v>1196</v>
      </c>
      <c r="C3862" t="s">
        <v>8696</v>
      </c>
      <c r="D3862">
        <v>58100</v>
      </c>
      <c r="E3862" t="s">
        <v>8696</v>
      </c>
      <c r="F3862" t="s">
        <v>3812</v>
      </c>
      <c r="H3862">
        <v>2.4</v>
      </c>
      <c r="I3862">
        <v>2.2999999999999998</v>
      </c>
      <c r="K3862" t="s">
        <v>296</v>
      </c>
      <c r="L3862" t="s">
        <v>753</v>
      </c>
      <c r="M3862" t="s">
        <v>398</v>
      </c>
      <c r="N3862" t="s">
        <v>634</v>
      </c>
      <c r="O3862">
        <v>2</v>
      </c>
      <c r="P3862" t="s">
        <v>306</v>
      </c>
      <c r="Q3862" t="s">
        <v>8702</v>
      </c>
      <c r="R3862" s="164">
        <v>40787</v>
      </c>
      <c r="T3862" t="s">
        <v>8697</v>
      </c>
      <c r="V3862" t="s">
        <v>8698</v>
      </c>
      <c r="W3862" t="s">
        <v>8699</v>
      </c>
      <c r="X3862" t="s">
        <v>8696</v>
      </c>
      <c r="Y3862" t="s">
        <v>8698</v>
      </c>
      <c r="Z3862" t="s">
        <v>8703</v>
      </c>
      <c r="AA3862" t="s">
        <v>295</v>
      </c>
      <c r="AC3862" t="s">
        <v>341</v>
      </c>
      <c r="AD3862" s="176">
        <v>1.2</v>
      </c>
    </row>
    <row r="3863" spans="1:31" x14ac:dyDescent="0.35">
      <c r="A3863" t="s">
        <v>584</v>
      </c>
      <c r="B3863">
        <v>1376</v>
      </c>
      <c r="C3863" t="s">
        <v>8696</v>
      </c>
      <c r="D3863">
        <v>58100</v>
      </c>
      <c r="E3863" t="s">
        <v>8696</v>
      </c>
      <c r="F3863" t="s">
        <v>3812</v>
      </c>
      <c r="G3863" s="163">
        <v>2851.44</v>
      </c>
      <c r="H3863">
        <v>2.4</v>
      </c>
      <c r="I3863">
        <v>2.2999999999999998</v>
      </c>
      <c r="J3863" t="s">
        <v>1</v>
      </c>
      <c r="K3863" t="s">
        <v>296</v>
      </c>
      <c r="L3863" t="s">
        <v>753</v>
      </c>
      <c r="M3863" t="s">
        <v>398</v>
      </c>
      <c r="N3863" t="s">
        <v>634</v>
      </c>
      <c r="O3863">
        <v>2</v>
      </c>
      <c r="P3863" t="s">
        <v>306</v>
      </c>
      <c r="Q3863" s="164">
        <v>43227</v>
      </c>
      <c r="R3863" s="164">
        <v>43709</v>
      </c>
      <c r="T3863" t="s">
        <v>8697</v>
      </c>
      <c r="V3863" t="s">
        <v>8698</v>
      </c>
      <c r="W3863" t="s">
        <v>8699</v>
      </c>
      <c r="X3863" t="s">
        <v>8696</v>
      </c>
      <c r="Y3863" t="s">
        <v>8698</v>
      </c>
      <c r="Z3863" t="s">
        <v>8704</v>
      </c>
      <c r="AA3863" t="s">
        <v>295</v>
      </c>
      <c r="AB3863" s="164">
        <v>43391</v>
      </c>
      <c r="AC3863" t="s">
        <v>341</v>
      </c>
      <c r="AD3863" s="176">
        <v>1.2</v>
      </c>
    </row>
    <row r="3864" spans="1:31" x14ac:dyDescent="0.35">
      <c r="A3864" t="s">
        <v>375</v>
      </c>
      <c r="B3864">
        <v>1158</v>
      </c>
      <c r="C3864" t="s">
        <v>8705</v>
      </c>
      <c r="D3864">
        <v>58100</v>
      </c>
      <c r="E3864" t="s">
        <v>8696</v>
      </c>
      <c r="F3864" t="s">
        <v>3812</v>
      </c>
      <c r="H3864">
        <v>2.4</v>
      </c>
      <c r="I3864">
        <v>2.2999999999999998</v>
      </c>
      <c r="K3864" t="s">
        <v>296</v>
      </c>
      <c r="L3864" t="s">
        <v>640</v>
      </c>
      <c r="M3864" t="s">
        <v>398</v>
      </c>
      <c r="N3864" t="s">
        <v>634</v>
      </c>
      <c r="O3864">
        <v>2</v>
      </c>
      <c r="P3864" t="s">
        <v>1</v>
      </c>
      <c r="Q3864" s="164">
        <v>40032</v>
      </c>
      <c r="R3864" s="164">
        <v>40057</v>
      </c>
      <c r="T3864" t="s">
        <v>8697</v>
      </c>
      <c r="V3864" t="s">
        <v>8698</v>
      </c>
      <c r="W3864" t="s">
        <v>8699</v>
      </c>
      <c r="X3864" t="s">
        <v>8696</v>
      </c>
      <c r="Y3864" t="s">
        <v>8698</v>
      </c>
      <c r="Z3864" t="s">
        <v>8706</v>
      </c>
      <c r="AA3864" t="s">
        <v>1</v>
      </c>
      <c r="AC3864" t="s">
        <v>338</v>
      </c>
      <c r="AD3864" s="176">
        <v>1.2</v>
      </c>
    </row>
    <row r="3865" spans="1:31" x14ac:dyDescent="0.35">
      <c r="A3865" t="s">
        <v>414</v>
      </c>
      <c r="B3865">
        <v>1210</v>
      </c>
      <c r="C3865" t="s">
        <v>8707</v>
      </c>
      <c r="D3865">
        <v>58101</v>
      </c>
      <c r="E3865" t="s">
        <v>8707</v>
      </c>
      <c r="F3865" t="s">
        <v>3812</v>
      </c>
      <c r="H3865">
        <v>2.4</v>
      </c>
      <c r="I3865">
        <v>1.9</v>
      </c>
      <c r="K3865" t="s">
        <v>296</v>
      </c>
      <c r="L3865" t="s">
        <v>753</v>
      </c>
      <c r="M3865" t="s">
        <v>398</v>
      </c>
      <c r="N3865" t="s">
        <v>634</v>
      </c>
      <c r="O3865">
        <v>2</v>
      </c>
      <c r="P3865" t="s">
        <v>306</v>
      </c>
      <c r="Q3865" t="s">
        <v>981</v>
      </c>
      <c r="R3865" s="164">
        <v>38961</v>
      </c>
      <c r="T3865" t="s">
        <v>3656</v>
      </c>
      <c r="V3865" t="s">
        <v>8708</v>
      </c>
      <c r="W3865" t="s">
        <v>8709</v>
      </c>
      <c r="X3865" t="s">
        <v>8707</v>
      </c>
      <c r="Y3865" t="s">
        <v>8708</v>
      </c>
      <c r="Z3865" t="s">
        <v>8710</v>
      </c>
      <c r="AC3865" t="s">
        <v>341</v>
      </c>
      <c r="AD3865" s="176">
        <v>1.1000000000000001</v>
      </c>
    </row>
    <row r="3866" spans="1:31" x14ac:dyDescent="0.35">
      <c r="A3866" t="s">
        <v>419</v>
      </c>
      <c r="B3866">
        <v>1195</v>
      </c>
      <c r="C3866" t="s">
        <v>8711</v>
      </c>
      <c r="D3866">
        <v>58101</v>
      </c>
      <c r="E3866" t="s">
        <v>8707</v>
      </c>
      <c r="F3866" t="s">
        <v>3812</v>
      </c>
      <c r="H3866">
        <v>2.4</v>
      </c>
      <c r="I3866">
        <v>1.9</v>
      </c>
      <c r="K3866" t="s">
        <v>404</v>
      </c>
      <c r="L3866" t="s">
        <v>753</v>
      </c>
      <c r="M3866" t="s">
        <v>398</v>
      </c>
      <c r="N3866" t="s">
        <v>634</v>
      </c>
      <c r="O3866">
        <v>2</v>
      </c>
      <c r="P3866" t="s">
        <v>306</v>
      </c>
      <c r="Q3866" s="164">
        <v>40552</v>
      </c>
      <c r="R3866" s="164">
        <v>40787</v>
      </c>
      <c r="S3866" s="164">
        <v>45536</v>
      </c>
      <c r="T3866" t="s">
        <v>3656</v>
      </c>
      <c r="V3866" t="s">
        <v>8708</v>
      </c>
      <c r="W3866" t="s">
        <v>8709</v>
      </c>
      <c r="X3866" t="s">
        <v>8707</v>
      </c>
      <c r="Y3866" t="s">
        <v>8708</v>
      </c>
      <c r="Z3866" t="s">
        <v>8712</v>
      </c>
      <c r="AC3866" t="s">
        <v>341</v>
      </c>
      <c r="AD3866" s="176">
        <v>1.1000000000000001</v>
      </c>
    </row>
    <row r="3867" spans="1:31" x14ac:dyDescent="0.35">
      <c r="A3867" t="s">
        <v>454</v>
      </c>
      <c r="B3867">
        <v>1031</v>
      </c>
      <c r="C3867" t="s">
        <v>8713</v>
      </c>
      <c r="D3867">
        <v>58200</v>
      </c>
      <c r="E3867" t="s">
        <v>8713</v>
      </c>
      <c r="F3867" t="s">
        <v>3812</v>
      </c>
      <c r="H3867">
        <v>2.4</v>
      </c>
      <c r="I3867">
        <v>2.2000000000000002</v>
      </c>
      <c r="K3867" t="s">
        <v>404</v>
      </c>
      <c r="L3867" t="s">
        <v>410</v>
      </c>
      <c r="M3867" t="s">
        <v>398</v>
      </c>
      <c r="N3867" t="s">
        <v>634</v>
      </c>
      <c r="O3867">
        <v>2</v>
      </c>
      <c r="P3867" t="s">
        <v>306</v>
      </c>
      <c r="Q3867" s="164">
        <v>33240</v>
      </c>
      <c r="R3867" s="164">
        <v>33270</v>
      </c>
      <c r="S3867" s="164">
        <v>33270</v>
      </c>
      <c r="T3867" t="s">
        <v>3661</v>
      </c>
      <c r="V3867" t="s">
        <v>8714</v>
      </c>
      <c r="W3867" t="s">
        <v>8715</v>
      </c>
      <c r="X3867" t="s">
        <v>8713</v>
      </c>
      <c r="Y3867" t="s">
        <v>8714</v>
      </c>
      <c r="Z3867" t="s">
        <v>8716</v>
      </c>
      <c r="AC3867" t="s">
        <v>341</v>
      </c>
      <c r="AD3867" s="176">
        <v>1.2</v>
      </c>
    </row>
    <row r="3868" spans="1:31" x14ac:dyDescent="0.35">
      <c r="A3868" t="s">
        <v>454</v>
      </c>
      <c r="B3868">
        <v>1032</v>
      </c>
      <c r="C3868" t="s">
        <v>8717</v>
      </c>
      <c r="D3868">
        <v>58200</v>
      </c>
      <c r="E3868" t="s">
        <v>8713</v>
      </c>
      <c r="F3868" t="s">
        <v>3812</v>
      </c>
      <c r="H3868">
        <v>2.4</v>
      </c>
      <c r="I3868">
        <v>2.2000000000000002</v>
      </c>
      <c r="K3868" t="s">
        <v>295</v>
      </c>
      <c r="L3868" t="s">
        <v>410</v>
      </c>
      <c r="M3868" t="s">
        <v>398</v>
      </c>
      <c r="N3868" t="s">
        <v>634</v>
      </c>
      <c r="O3868">
        <v>2</v>
      </c>
      <c r="P3868" t="s">
        <v>1</v>
      </c>
      <c r="Q3868" s="164">
        <v>32882</v>
      </c>
      <c r="R3868" s="164">
        <v>33117</v>
      </c>
      <c r="S3868" s="164">
        <v>33117</v>
      </c>
      <c r="T3868" t="s">
        <v>3661</v>
      </c>
      <c r="V3868" t="s">
        <v>8714</v>
      </c>
      <c r="W3868" t="s">
        <v>8715</v>
      </c>
      <c r="X3868" t="s">
        <v>8713</v>
      </c>
      <c r="Y3868" t="s">
        <v>8714</v>
      </c>
      <c r="Z3868" t="s">
        <v>8718</v>
      </c>
      <c r="AC3868" t="s">
        <v>341</v>
      </c>
      <c r="AD3868" s="176">
        <v>1.2</v>
      </c>
    </row>
    <row r="3869" spans="1:31" x14ac:dyDescent="0.35">
      <c r="A3869" t="s">
        <v>454</v>
      </c>
      <c r="B3869">
        <v>1213</v>
      </c>
      <c r="C3869" t="s">
        <v>8713</v>
      </c>
      <c r="D3869">
        <v>58200</v>
      </c>
      <c r="E3869" t="s">
        <v>8713</v>
      </c>
      <c r="F3869" t="s">
        <v>3812</v>
      </c>
      <c r="H3869">
        <v>2.4</v>
      </c>
      <c r="I3869">
        <v>2.2000000000000002</v>
      </c>
      <c r="K3869" t="s">
        <v>296</v>
      </c>
      <c r="L3869" t="s">
        <v>753</v>
      </c>
      <c r="M3869" t="s">
        <v>398</v>
      </c>
      <c r="N3869" t="s">
        <v>634</v>
      </c>
      <c r="O3869">
        <v>2</v>
      </c>
      <c r="P3869" t="s">
        <v>306</v>
      </c>
      <c r="Q3869" s="164">
        <v>30690</v>
      </c>
      <c r="R3869" s="164">
        <v>30926</v>
      </c>
      <c r="T3869" t="s">
        <v>3661</v>
      </c>
      <c r="V3869" t="s">
        <v>8714</v>
      </c>
      <c r="W3869" t="s">
        <v>8715</v>
      </c>
      <c r="X3869" t="s">
        <v>8713</v>
      </c>
      <c r="Y3869" t="s">
        <v>8714</v>
      </c>
      <c r="Z3869" t="s">
        <v>8719</v>
      </c>
      <c r="AC3869" t="s">
        <v>341</v>
      </c>
      <c r="AD3869" s="176">
        <v>1.2</v>
      </c>
    </row>
    <row r="3870" spans="1:31" x14ac:dyDescent="0.35">
      <c r="A3870" t="s">
        <v>454</v>
      </c>
      <c r="B3870">
        <v>1266</v>
      </c>
      <c r="C3870" t="s">
        <v>8713</v>
      </c>
      <c r="D3870">
        <v>58200</v>
      </c>
      <c r="E3870" t="s">
        <v>8713</v>
      </c>
      <c r="F3870" t="s">
        <v>3812</v>
      </c>
      <c r="H3870">
        <v>2.4</v>
      </c>
      <c r="I3870">
        <v>2.2000000000000002</v>
      </c>
      <c r="K3870" t="s">
        <v>295</v>
      </c>
      <c r="L3870" t="s">
        <v>753</v>
      </c>
      <c r="M3870" t="s">
        <v>398</v>
      </c>
      <c r="N3870" t="s">
        <v>634</v>
      </c>
      <c r="O3870">
        <v>2</v>
      </c>
      <c r="P3870" t="s">
        <v>1</v>
      </c>
      <c r="Q3870" s="164">
        <v>32517</v>
      </c>
      <c r="R3870" s="164">
        <v>32752</v>
      </c>
      <c r="S3870" s="164">
        <v>33117</v>
      </c>
      <c r="T3870" t="s">
        <v>3661</v>
      </c>
      <c r="V3870" t="s">
        <v>8714</v>
      </c>
      <c r="W3870" t="s">
        <v>8715</v>
      </c>
      <c r="X3870" t="s">
        <v>8713</v>
      </c>
      <c r="Y3870" t="s">
        <v>8714</v>
      </c>
      <c r="Z3870" t="s">
        <v>8720</v>
      </c>
      <c r="AC3870" t="s">
        <v>341</v>
      </c>
      <c r="AD3870" s="176">
        <v>1.2</v>
      </c>
    </row>
    <row r="3871" spans="1:31" x14ac:dyDescent="0.35">
      <c r="A3871" t="s">
        <v>454</v>
      </c>
      <c r="B3871">
        <v>1279</v>
      </c>
      <c r="C3871" t="s">
        <v>8721</v>
      </c>
      <c r="D3871">
        <v>58200</v>
      </c>
      <c r="E3871" t="s">
        <v>8713</v>
      </c>
      <c r="F3871" t="s">
        <v>3812</v>
      </c>
      <c r="H3871">
        <v>2.4</v>
      </c>
      <c r="I3871">
        <v>2.2000000000000002</v>
      </c>
      <c r="K3871" t="s">
        <v>404</v>
      </c>
      <c r="L3871" t="s">
        <v>753</v>
      </c>
      <c r="M3871" t="s">
        <v>398</v>
      </c>
      <c r="N3871" t="s">
        <v>634</v>
      </c>
      <c r="O3871">
        <v>2</v>
      </c>
      <c r="P3871" t="s">
        <v>306</v>
      </c>
      <c r="Q3871" s="164">
        <v>32882</v>
      </c>
      <c r="R3871" s="164">
        <v>33117</v>
      </c>
      <c r="S3871" s="164">
        <v>35309</v>
      </c>
      <c r="T3871" t="s">
        <v>3661</v>
      </c>
      <c r="V3871" t="s">
        <v>8714</v>
      </c>
      <c r="W3871" t="s">
        <v>8715</v>
      </c>
      <c r="X3871" t="s">
        <v>8713</v>
      </c>
      <c r="Y3871" t="s">
        <v>8714</v>
      </c>
      <c r="Z3871" t="s">
        <v>8722</v>
      </c>
      <c r="AC3871" t="s">
        <v>341</v>
      </c>
      <c r="AD3871" s="176">
        <v>1.2</v>
      </c>
    </row>
    <row r="3872" spans="1:31" x14ac:dyDescent="0.35">
      <c r="A3872" t="s">
        <v>291</v>
      </c>
      <c r="B3872">
        <v>1051</v>
      </c>
      <c r="C3872" t="s">
        <v>8723</v>
      </c>
      <c r="D3872">
        <v>58200</v>
      </c>
      <c r="E3872" t="s">
        <v>8713</v>
      </c>
      <c r="F3872" t="s">
        <v>3812</v>
      </c>
      <c r="H3872">
        <v>2.4</v>
      </c>
      <c r="I3872">
        <v>2.2000000000000002</v>
      </c>
      <c r="K3872" t="s">
        <v>296</v>
      </c>
      <c r="L3872" t="s">
        <v>753</v>
      </c>
      <c r="M3872" t="s">
        <v>398</v>
      </c>
      <c r="N3872" t="s">
        <v>634</v>
      </c>
      <c r="O3872">
        <v>2</v>
      </c>
      <c r="P3872" t="s">
        <v>1</v>
      </c>
      <c r="Q3872" s="164">
        <v>34708</v>
      </c>
      <c r="R3872" s="164">
        <v>34943</v>
      </c>
      <c r="T3872" t="s">
        <v>3661</v>
      </c>
      <c r="V3872" t="s">
        <v>8714</v>
      </c>
      <c r="W3872" t="s">
        <v>8715</v>
      </c>
      <c r="X3872" t="s">
        <v>8713</v>
      </c>
      <c r="Y3872" t="s">
        <v>8714</v>
      </c>
      <c r="Z3872" t="s">
        <v>8724</v>
      </c>
      <c r="AC3872" t="s">
        <v>338</v>
      </c>
      <c r="AD3872" s="176">
        <v>1.2</v>
      </c>
    </row>
    <row r="3873" spans="1:30" x14ac:dyDescent="0.35">
      <c r="A3873" t="s">
        <v>291</v>
      </c>
      <c r="B3873">
        <v>1168</v>
      </c>
      <c r="C3873" t="s">
        <v>8725</v>
      </c>
      <c r="D3873">
        <v>58200</v>
      </c>
      <c r="E3873" t="s">
        <v>8713</v>
      </c>
      <c r="F3873" t="s">
        <v>3812</v>
      </c>
      <c r="G3873" s="163">
        <v>3004.18</v>
      </c>
      <c r="H3873">
        <v>2.4</v>
      </c>
      <c r="I3873">
        <v>2.2000000000000002</v>
      </c>
      <c r="J3873" t="s">
        <v>1</v>
      </c>
      <c r="K3873" t="s">
        <v>296</v>
      </c>
      <c r="L3873" t="s">
        <v>753</v>
      </c>
      <c r="M3873" t="s">
        <v>398</v>
      </c>
      <c r="N3873" t="s">
        <v>634</v>
      </c>
      <c r="O3873">
        <v>2</v>
      </c>
      <c r="P3873" t="s">
        <v>1</v>
      </c>
      <c r="Q3873" s="164">
        <v>42741</v>
      </c>
      <c r="R3873" s="164">
        <v>43344</v>
      </c>
      <c r="T3873" t="s">
        <v>3661</v>
      </c>
      <c r="V3873" t="s">
        <v>8714</v>
      </c>
      <c r="W3873" t="s">
        <v>8715</v>
      </c>
      <c r="X3873" t="s">
        <v>8713</v>
      </c>
      <c r="Y3873" t="s">
        <v>8714</v>
      </c>
      <c r="Z3873" t="s">
        <v>8726</v>
      </c>
      <c r="AA3873" t="s">
        <v>1</v>
      </c>
      <c r="AB3873" s="164">
        <v>42900</v>
      </c>
      <c r="AC3873" t="s">
        <v>338</v>
      </c>
      <c r="AD3873" s="176">
        <v>1.2</v>
      </c>
    </row>
    <row r="3874" spans="1:30" x14ac:dyDescent="0.35">
      <c r="A3874" t="s">
        <v>305</v>
      </c>
      <c r="B3874">
        <v>1054</v>
      </c>
      <c r="C3874" t="s">
        <v>8713</v>
      </c>
      <c r="D3874">
        <v>58200</v>
      </c>
      <c r="E3874" t="s">
        <v>8713</v>
      </c>
      <c r="F3874" t="s">
        <v>3812</v>
      </c>
      <c r="H3874">
        <v>2.4</v>
      </c>
      <c r="I3874">
        <v>2.2000000000000002</v>
      </c>
      <c r="K3874" t="s">
        <v>295</v>
      </c>
      <c r="L3874" t="s">
        <v>753</v>
      </c>
      <c r="M3874" t="s">
        <v>398</v>
      </c>
      <c r="N3874" t="s">
        <v>634</v>
      </c>
      <c r="O3874">
        <v>2</v>
      </c>
      <c r="P3874" t="s">
        <v>1</v>
      </c>
      <c r="Q3874" t="s">
        <v>2395</v>
      </c>
      <c r="R3874" s="164">
        <v>29311</v>
      </c>
      <c r="S3874" s="164">
        <v>34943</v>
      </c>
      <c r="T3874" t="s">
        <v>3661</v>
      </c>
      <c r="V3874" t="s">
        <v>8714</v>
      </c>
      <c r="W3874" t="s">
        <v>8715</v>
      </c>
      <c r="X3874" t="s">
        <v>8713</v>
      </c>
      <c r="Y3874" t="s">
        <v>8714</v>
      </c>
      <c r="Z3874" t="s">
        <v>8727</v>
      </c>
      <c r="AC3874" t="s">
        <v>341</v>
      </c>
      <c r="AD3874" s="176">
        <v>1.2</v>
      </c>
    </row>
    <row r="3875" spans="1:30" x14ac:dyDescent="0.35">
      <c r="A3875" t="s">
        <v>317</v>
      </c>
      <c r="B3875">
        <v>1034</v>
      </c>
      <c r="C3875" t="s">
        <v>8728</v>
      </c>
      <c r="D3875">
        <v>58200</v>
      </c>
      <c r="E3875" t="s">
        <v>8713</v>
      </c>
      <c r="F3875" t="s">
        <v>3812</v>
      </c>
      <c r="H3875">
        <v>2.4</v>
      </c>
      <c r="I3875">
        <v>2.2000000000000002</v>
      </c>
      <c r="K3875" t="s">
        <v>404</v>
      </c>
      <c r="L3875" t="s">
        <v>410</v>
      </c>
      <c r="M3875" t="s">
        <v>398</v>
      </c>
      <c r="N3875" t="s">
        <v>634</v>
      </c>
      <c r="O3875">
        <v>2</v>
      </c>
      <c r="P3875" t="s">
        <v>306</v>
      </c>
      <c r="Q3875" s="164">
        <v>37995</v>
      </c>
      <c r="R3875" s="164">
        <v>38231</v>
      </c>
      <c r="S3875" s="164">
        <v>38231</v>
      </c>
      <c r="T3875" t="s">
        <v>3661</v>
      </c>
      <c r="V3875" t="s">
        <v>8714</v>
      </c>
      <c r="W3875" t="s">
        <v>8715</v>
      </c>
      <c r="X3875" t="s">
        <v>8713</v>
      </c>
      <c r="Y3875" t="s">
        <v>8714</v>
      </c>
      <c r="Z3875" t="s">
        <v>8729</v>
      </c>
      <c r="AC3875" t="s">
        <v>341</v>
      </c>
      <c r="AD3875" s="176">
        <v>1.2</v>
      </c>
    </row>
    <row r="3876" spans="1:30" x14ac:dyDescent="0.35">
      <c r="A3876" t="s">
        <v>408</v>
      </c>
      <c r="B3876">
        <v>1023</v>
      </c>
      <c r="C3876" t="s">
        <v>8730</v>
      </c>
      <c r="D3876">
        <v>58200</v>
      </c>
      <c r="E3876" t="s">
        <v>8713</v>
      </c>
      <c r="F3876" t="s">
        <v>3812</v>
      </c>
      <c r="H3876">
        <v>2.4</v>
      </c>
      <c r="I3876">
        <v>2.2000000000000002</v>
      </c>
      <c r="K3876" t="s">
        <v>404</v>
      </c>
      <c r="L3876" t="s">
        <v>410</v>
      </c>
      <c r="M3876" t="s">
        <v>398</v>
      </c>
      <c r="N3876" t="s">
        <v>634</v>
      </c>
      <c r="O3876">
        <v>2</v>
      </c>
      <c r="P3876" t="s">
        <v>306</v>
      </c>
      <c r="Q3876" s="164">
        <v>31415</v>
      </c>
      <c r="R3876" s="164">
        <v>31472</v>
      </c>
      <c r="S3876" s="164">
        <v>31472</v>
      </c>
      <c r="T3876" t="s">
        <v>3661</v>
      </c>
      <c r="V3876" t="s">
        <v>8714</v>
      </c>
      <c r="W3876" t="s">
        <v>8715</v>
      </c>
      <c r="X3876" t="s">
        <v>8713</v>
      </c>
      <c r="Y3876" t="s">
        <v>8714</v>
      </c>
      <c r="Z3876" t="s">
        <v>8731</v>
      </c>
      <c r="AC3876" t="s">
        <v>341</v>
      </c>
      <c r="AD3876" s="176">
        <v>1.2</v>
      </c>
    </row>
    <row r="3877" spans="1:30" x14ac:dyDescent="0.35">
      <c r="A3877" t="s">
        <v>469</v>
      </c>
      <c r="B3877">
        <v>1047</v>
      </c>
      <c r="C3877" t="s">
        <v>8713</v>
      </c>
      <c r="D3877">
        <v>58200</v>
      </c>
      <c r="E3877" t="s">
        <v>8713</v>
      </c>
      <c r="F3877" t="s">
        <v>3812</v>
      </c>
      <c r="H3877">
        <v>2.4</v>
      </c>
      <c r="I3877">
        <v>2.2000000000000002</v>
      </c>
      <c r="K3877" t="s">
        <v>404</v>
      </c>
      <c r="L3877" t="s">
        <v>753</v>
      </c>
      <c r="M3877" t="s">
        <v>398</v>
      </c>
      <c r="N3877" t="s">
        <v>634</v>
      </c>
      <c r="O3877">
        <v>2</v>
      </c>
      <c r="P3877" t="s">
        <v>306</v>
      </c>
      <c r="Q3877" t="s">
        <v>2263</v>
      </c>
      <c r="R3877" s="164">
        <v>29112</v>
      </c>
      <c r="S3877" s="164">
        <v>36039</v>
      </c>
      <c r="T3877" t="s">
        <v>3661</v>
      </c>
      <c r="V3877" t="s">
        <v>8714</v>
      </c>
      <c r="W3877" t="s">
        <v>8715</v>
      </c>
      <c r="X3877" t="s">
        <v>8713</v>
      </c>
      <c r="Y3877" t="s">
        <v>8714</v>
      </c>
      <c r="Z3877" t="s">
        <v>8732</v>
      </c>
      <c r="AC3877" t="s">
        <v>341</v>
      </c>
      <c r="AD3877" s="176">
        <v>1.2</v>
      </c>
    </row>
    <row r="3878" spans="1:30" x14ac:dyDescent="0.35">
      <c r="A3878" t="s">
        <v>324</v>
      </c>
      <c r="B3878">
        <v>1060</v>
      </c>
      <c r="C3878" t="s">
        <v>8733</v>
      </c>
      <c r="D3878">
        <v>58200</v>
      </c>
      <c r="E3878" t="s">
        <v>8713</v>
      </c>
      <c r="F3878" t="s">
        <v>3812</v>
      </c>
      <c r="H3878">
        <v>2.4</v>
      </c>
      <c r="I3878">
        <v>2.2000000000000002</v>
      </c>
      <c r="K3878" t="s">
        <v>404</v>
      </c>
      <c r="L3878" t="s">
        <v>2197</v>
      </c>
      <c r="M3878" t="s">
        <v>398</v>
      </c>
      <c r="N3878" t="s">
        <v>634</v>
      </c>
      <c r="O3878">
        <v>2</v>
      </c>
      <c r="P3878" t="s">
        <v>306</v>
      </c>
      <c r="Q3878" s="164">
        <v>30781</v>
      </c>
      <c r="R3878" s="164">
        <v>30929</v>
      </c>
      <c r="S3878" s="164">
        <v>36039</v>
      </c>
      <c r="T3878" t="s">
        <v>3661</v>
      </c>
      <c r="V3878" t="s">
        <v>8714</v>
      </c>
      <c r="W3878" t="s">
        <v>8715</v>
      </c>
      <c r="X3878" t="s">
        <v>8713</v>
      </c>
      <c r="Y3878" t="s">
        <v>8714</v>
      </c>
      <c r="Z3878" t="s">
        <v>8734</v>
      </c>
      <c r="AC3878" t="s">
        <v>341</v>
      </c>
      <c r="AD3878" s="176">
        <v>1.2</v>
      </c>
    </row>
    <row r="3879" spans="1:30" x14ac:dyDescent="0.35">
      <c r="A3879" t="s">
        <v>476</v>
      </c>
      <c r="B3879">
        <v>1096</v>
      </c>
      <c r="C3879" t="s">
        <v>8713</v>
      </c>
      <c r="D3879">
        <v>58200</v>
      </c>
      <c r="E3879" t="s">
        <v>8713</v>
      </c>
      <c r="F3879" t="s">
        <v>3812</v>
      </c>
      <c r="H3879">
        <v>2.4</v>
      </c>
      <c r="I3879">
        <v>2.2000000000000002</v>
      </c>
      <c r="K3879" t="s">
        <v>843</v>
      </c>
      <c r="L3879" t="s">
        <v>4817</v>
      </c>
      <c r="M3879" t="s">
        <v>398</v>
      </c>
      <c r="N3879" t="s">
        <v>634</v>
      </c>
      <c r="O3879">
        <v>2</v>
      </c>
      <c r="P3879" t="s">
        <v>306</v>
      </c>
      <c r="Q3879" t="s">
        <v>8735</v>
      </c>
      <c r="R3879" s="164">
        <v>41775</v>
      </c>
      <c r="T3879" t="s">
        <v>3661</v>
      </c>
      <c r="V3879" t="s">
        <v>8714</v>
      </c>
      <c r="W3879" t="s">
        <v>8715</v>
      </c>
      <c r="X3879" t="s">
        <v>8713</v>
      </c>
      <c r="Y3879" t="s">
        <v>8714</v>
      </c>
      <c r="Z3879" t="s">
        <v>8736</v>
      </c>
      <c r="AA3879" t="s">
        <v>295</v>
      </c>
      <c r="AC3879" t="s">
        <v>341</v>
      </c>
      <c r="AD3879" s="176">
        <v>1.2</v>
      </c>
    </row>
    <row r="3880" spans="1:30" x14ac:dyDescent="0.35">
      <c r="A3880" t="s">
        <v>482</v>
      </c>
      <c r="B3880">
        <v>1087</v>
      </c>
      <c r="C3880" t="s">
        <v>8721</v>
      </c>
      <c r="D3880">
        <v>58200</v>
      </c>
      <c r="E3880" t="s">
        <v>8713</v>
      </c>
      <c r="F3880" t="s">
        <v>3812</v>
      </c>
      <c r="H3880">
        <v>2.4</v>
      </c>
      <c r="I3880">
        <v>2.2000000000000002</v>
      </c>
      <c r="K3880" t="s">
        <v>404</v>
      </c>
      <c r="L3880" t="s">
        <v>753</v>
      </c>
      <c r="M3880" t="s">
        <v>398</v>
      </c>
      <c r="N3880" t="s">
        <v>634</v>
      </c>
      <c r="O3880">
        <v>2</v>
      </c>
      <c r="P3880" t="s">
        <v>306</v>
      </c>
      <c r="Q3880" s="164">
        <v>31421</v>
      </c>
      <c r="R3880" s="164">
        <v>31656</v>
      </c>
      <c r="S3880" s="164">
        <v>36039</v>
      </c>
      <c r="T3880" t="s">
        <v>3661</v>
      </c>
      <c r="V3880" t="s">
        <v>8714</v>
      </c>
      <c r="W3880" t="s">
        <v>8715</v>
      </c>
      <c r="X3880" t="s">
        <v>8713</v>
      </c>
      <c r="Y3880" t="s">
        <v>8714</v>
      </c>
      <c r="Z3880" t="s">
        <v>8737</v>
      </c>
      <c r="AC3880" t="s">
        <v>341</v>
      </c>
      <c r="AD3880" s="176">
        <v>1.2</v>
      </c>
    </row>
    <row r="3881" spans="1:30" x14ac:dyDescent="0.35">
      <c r="A3881" t="s">
        <v>432</v>
      </c>
      <c r="B3881">
        <v>1014</v>
      </c>
      <c r="C3881" t="s">
        <v>8713</v>
      </c>
      <c r="D3881">
        <v>58200</v>
      </c>
      <c r="E3881" t="s">
        <v>8713</v>
      </c>
      <c r="F3881" t="s">
        <v>3812</v>
      </c>
      <c r="H3881">
        <v>2.4</v>
      </c>
      <c r="I3881">
        <v>2.2000000000000002</v>
      </c>
      <c r="K3881" t="s">
        <v>296</v>
      </c>
      <c r="L3881" t="s">
        <v>410</v>
      </c>
      <c r="M3881" t="s">
        <v>398</v>
      </c>
      <c r="N3881" t="s">
        <v>634</v>
      </c>
      <c r="O3881">
        <v>2</v>
      </c>
      <c r="P3881" t="s">
        <v>306</v>
      </c>
      <c r="Q3881" t="s">
        <v>8738</v>
      </c>
      <c r="R3881" s="164">
        <v>38555</v>
      </c>
      <c r="T3881" t="s">
        <v>3661</v>
      </c>
      <c r="V3881" t="s">
        <v>8714</v>
      </c>
      <c r="W3881" t="s">
        <v>8715</v>
      </c>
      <c r="X3881" t="s">
        <v>8713</v>
      </c>
      <c r="Y3881" t="s">
        <v>8714</v>
      </c>
      <c r="Z3881" t="s">
        <v>8739</v>
      </c>
      <c r="AC3881" t="s">
        <v>341</v>
      </c>
      <c r="AD3881" s="176">
        <v>1.2</v>
      </c>
    </row>
    <row r="3882" spans="1:30" x14ac:dyDescent="0.35">
      <c r="A3882" t="s">
        <v>432</v>
      </c>
      <c r="B3882">
        <v>1065</v>
      </c>
      <c r="C3882" t="s">
        <v>8740</v>
      </c>
      <c r="D3882">
        <v>58200</v>
      </c>
      <c r="E3882" t="s">
        <v>8713</v>
      </c>
      <c r="F3882" t="s">
        <v>3812</v>
      </c>
      <c r="H3882">
        <v>2.4</v>
      </c>
      <c r="I3882">
        <v>2.2000000000000002</v>
      </c>
      <c r="K3882" t="s">
        <v>404</v>
      </c>
      <c r="L3882" t="s">
        <v>410</v>
      </c>
      <c r="M3882" t="s">
        <v>398</v>
      </c>
      <c r="N3882" t="s">
        <v>634</v>
      </c>
      <c r="O3882">
        <v>2</v>
      </c>
      <c r="P3882" t="s">
        <v>306</v>
      </c>
      <c r="Q3882" s="164">
        <v>37995</v>
      </c>
      <c r="R3882" s="164">
        <v>38231</v>
      </c>
      <c r="S3882" s="164">
        <v>38231</v>
      </c>
      <c r="T3882" t="s">
        <v>3661</v>
      </c>
      <c r="V3882" t="s">
        <v>8714</v>
      </c>
      <c r="W3882" t="s">
        <v>8715</v>
      </c>
      <c r="X3882" t="s">
        <v>8713</v>
      </c>
      <c r="Y3882" t="s">
        <v>8714</v>
      </c>
      <c r="Z3882" t="s">
        <v>8741</v>
      </c>
      <c r="AC3882" t="s">
        <v>341</v>
      </c>
      <c r="AD3882" s="176">
        <v>1.2</v>
      </c>
    </row>
    <row r="3883" spans="1:30" x14ac:dyDescent="0.35">
      <c r="A3883" t="s">
        <v>432</v>
      </c>
      <c r="B3883">
        <v>90001</v>
      </c>
      <c r="C3883" t="s">
        <v>8742</v>
      </c>
      <c r="D3883">
        <v>58200</v>
      </c>
      <c r="E3883" t="s">
        <v>8713</v>
      </c>
      <c r="F3883" t="s">
        <v>3812</v>
      </c>
      <c r="H3883">
        <v>2.4</v>
      </c>
      <c r="I3883">
        <v>2.2000000000000002</v>
      </c>
      <c r="K3883" t="s">
        <v>404</v>
      </c>
      <c r="L3883" t="s">
        <v>410</v>
      </c>
      <c r="M3883" t="s">
        <v>398</v>
      </c>
      <c r="N3883" t="s">
        <v>634</v>
      </c>
      <c r="O3883">
        <v>2</v>
      </c>
      <c r="P3883" t="s">
        <v>306</v>
      </c>
      <c r="Q3883" s="164">
        <v>34337</v>
      </c>
      <c r="R3883" s="164">
        <v>34394</v>
      </c>
      <c r="S3883" s="164">
        <v>34394</v>
      </c>
      <c r="T3883" t="s">
        <v>3661</v>
      </c>
      <c r="V3883" t="s">
        <v>8714</v>
      </c>
      <c r="W3883" t="s">
        <v>8715</v>
      </c>
      <c r="X3883" t="s">
        <v>8713</v>
      </c>
      <c r="Y3883" t="s">
        <v>8714</v>
      </c>
      <c r="Z3883" t="s">
        <v>8743</v>
      </c>
      <c r="AC3883" t="s">
        <v>341</v>
      </c>
      <c r="AD3883" s="176">
        <v>1.2</v>
      </c>
    </row>
    <row r="3884" spans="1:30" x14ac:dyDescent="0.35">
      <c r="A3884" t="s">
        <v>375</v>
      </c>
      <c r="B3884">
        <v>1049</v>
      </c>
      <c r="C3884" t="s">
        <v>8744</v>
      </c>
      <c r="D3884">
        <v>58200</v>
      </c>
      <c r="E3884" t="s">
        <v>8713</v>
      </c>
      <c r="F3884" t="s">
        <v>3812</v>
      </c>
      <c r="H3884">
        <v>2.4</v>
      </c>
      <c r="I3884">
        <v>2.2000000000000002</v>
      </c>
      <c r="K3884" t="s">
        <v>404</v>
      </c>
      <c r="L3884" t="s">
        <v>410</v>
      </c>
      <c r="M3884" t="s">
        <v>398</v>
      </c>
      <c r="N3884" t="s">
        <v>634</v>
      </c>
      <c r="O3884">
        <v>2</v>
      </c>
      <c r="P3884" t="s">
        <v>1</v>
      </c>
      <c r="Q3884" s="164">
        <v>32882</v>
      </c>
      <c r="R3884" s="164">
        <v>33117</v>
      </c>
      <c r="S3884" s="164">
        <v>36039</v>
      </c>
      <c r="T3884" t="s">
        <v>3661</v>
      </c>
      <c r="V3884" t="s">
        <v>8714</v>
      </c>
      <c r="W3884" t="s">
        <v>8715</v>
      </c>
      <c r="X3884" t="s">
        <v>8713</v>
      </c>
      <c r="Y3884" t="s">
        <v>8714</v>
      </c>
      <c r="Z3884" t="s">
        <v>8745</v>
      </c>
      <c r="AC3884" t="s">
        <v>338</v>
      </c>
      <c r="AD3884" s="176">
        <v>1.2</v>
      </c>
    </row>
    <row r="3885" spans="1:30" x14ac:dyDescent="0.35">
      <c r="A3885" t="s">
        <v>375</v>
      </c>
      <c r="B3885">
        <v>1053</v>
      </c>
      <c r="C3885" t="s">
        <v>8746</v>
      </c>
      <c r="D3885">
        <v>58200</v>
      </c>
      <c r="E3885" t="s">
        <v>8713</v>
      </c>
      <c r="F3885" t="s">
        <v>3812</v>
      </c>
      <c r="H3885">
        <v>2.4</v>
      </c>
      <c r="I3885">
        <v>2.2000000000000002</v>
      </c>
      <c r="K3885" t="s">
        <v>404</v>
      </c>
      <c r="L3885" t="s">
        <v>410</v>
      </c>
      <c r="M3885" t="s">
        <v>398</v>
      </c>
      <c r="N3885" t="s">
        <v>634</v>
      </c>
      <c r="O3885">
        <v>2</v>
      </c>
      <c r="P3885" t="s">
        <v>1</v>
      </c>
      <c r="Q3885" s="164">
        <v>32882</v>
      </c>
      <c r="R3885" s="164">
        <v>33117</v>
      </c>
      <c r="S3885" s="164">
        <v>44782</v>
      </c>
      <c r="T3885" t="s">
        <v>3661</v>
      </c>
      <c r="V3885" t="s">
        <v>8714</v>
      </c>
      <c r="W3885" t="s">
        <v>8715</v>
      </c>
      <c r="X3885" t="s">
        <v>8713</v>
      </c>
      <c r="Y3885" t="s">
        <v>8714</v>
      </c>
      <c r="Z3885" t="s">
        <v>8747</v>
      </c>
      <c r="AC3885" t="s">
        <v>338</v>
      </c>
      <c r="AD3885" s="176">
        <v>1.2</v>
      </c>
    </row>
    <row r="3886" spans="1:30" x14ac:dyDescent="0.35">
      <c r="A3886" t="s">
        <v>403</v>
      </c>
      <c r="B3886">
        <v>1013</v>
      </c>
      <c r="C3886" t="s">
        <v>8713</v>
      </c>
      <c r="D3886">
        <v>58200</v>
      </c>
      <c r="E3886" t="s">
        <v>8713</v>
      </c>
      <c r="F3886" t="s">
        <v>3812</v>
      </c>
      <c r="H3886">
        <v>2.4</v>
      </c>
      <c r="I3886">
        <v>2.2000000000000002</v>
      </c>
      <c r="K3886" t="s">
        <v>296</v>
      </c>
      <c r="L3886" t="s">
        <v>410</v>
      </c>
      <c r="M3886" t="s">
        <v>398</v>
      </c>
      <c r="N3886" t="s">
        <v>634</v>
      </c>
      <c r="O3886">
        <v>2</v>
      </c>
      <c r="P3886" t="s">
        <v>306</v>
      </c>
      <c r="Q3886" t="s">
        <v>786</v>
      </c>
      <c r="R3886" s="164">
        <v>34392</v>
      </c>
      <c r="T3886" t="s">
        <v>3661</v>
      </c>
      <c r="V3886" t="s">
        <v>8714</v>
      </c>
      <c r="W3886" t="s">
        <v>8715</v>
      </c>
      <c r="X3886" t="s">
        <v>8713</v>
      </c>
      <c r="Y3886" t="s">
        <v>8714</v>
      </c>
      <c r="Z3886" t="s">
        <v>8748</v>
      </c>
      <c r="AC3886" t="s">
        <v>341</v>
      </c>
      <c r="AD3886" s="176">
        <v>1.2</v>
      </c>
    </row>
    <row r="3887" spans="1:30" x14ac:dyDescent="0.35">
      <c r="A3887" t="s">
        <v>447</v>
      </c>
      <c r="B3887">
        <v>1020</v>
      </c>
      <c r="C3887" t="s">
        <v>8713</v>
      </c>
      <c r="D3887">
        <v>58200</v>
      </c>
      <c r="E3887" t="s">
        <v>8713</v>
      </c>
      <c r="F3887" t="s">
        <v>3812</v>
      </c>
      <c r="H3887">
        <v>2.4</v>
      </c>
      <c r="I3887">
        <v>2.2000000000000002</v>
      </c>
      <c r="K3887" t="s">
        <v>296</v>
      </c>
      <c r="L3887" t="s">
        <v>410</v>
      </c>
      <c r="M3887" t="s">
        <v>398</v>
      </c>
      <c r="N3887" t="s">
        <v>634</v>
      </c>
      <c r="O3887">
        <v>2</v>
      </c>
      <c r="P3887" t="s">
        <v>306</v>
      </c>
      <c r="Q3887" t="s">
        <v>786</v>
      </c>
      <c r="R3887" s="164">
        <v>34392</v>
      </c>
      <c r="T3887" t="s">
        <v>3661</v>
      </c>
      <c r="V3887" t="s">
        <v>8714</v>
      </c>
      <c r="W3887" t="s">
        <v>8715</v>
      </c>
      <c r="X3887" t="s">
        <v>8713</v>
      </c>
      <c r="Y3887" t="s">
        <v>8714</v>
      </c>
      <c r="Z3887" t="s">
        <v>8749</v>
      </c>
      <c r="AC3887" t="s">
        <v>341</v>
      </c>
      <c r="AD3887" s="176">
        <v>1.2</v>
      </c>
    </row>
    <row r="3888" spans="1:30" x14ac:dyDescent="0.35">
      <c r="A3888" t="s">
        <v>447</v>
      </c>
      <c r="B3888">
        <v>1232</v>
      </c>
      <c r="C3888" t="s">
        <v>8750</v>
      </c>
      <c r="D3888">
        <v>58200</v>
      </c>
      <c r="E3888" t="s">
        <v>8713</v>
      </c>
      <c r="F3888" t="s">
        <v>3812</v>
      </c>
      <c r="H3888">
        <v>2.4</v>
      </c>
      <c r="I3888">
        <v>2.2000000000000002</v>
      </c>
      <c r="K3888" t="s">
        <v>296</v>
      </c>
      <c r="L3888" t="s">
        <v>753</v>
      </c>
      <c r="M3888" t="s">
        <v>398</v>
      </c>
      <c r="N3888" t="s">
        <v>634</v>
      </c>
      <c r="O3888">
        <v>2</v>
      </c>
      <c r="P3888" t="s">
        <v>306</v>
      </c>
      <c r="Q3888" t="s">
        <v>489</v>
      </c>
      <c r="R3888" s="164">
        <v>39692</v>
      </c>
      <c r="T3888" t="s">
        <v>3661</v>
      </c>
      <c r="V3888" t="s">
        <v>8714</v>
      </c>
      <c r="W3888" t="s">
        <v>8715</v>
      </c>
      <c r="X3888" t="s">
        <v>8713</v>
      </c>
      <c r="Y3888" t="s">
        <v>8714</v>
      </c>
      <c r="Z3888" t="s">
        <v>8751</v>
      </c>
      <c r="AC3888" t="s">
        <v>341</v>
      </c>
      <c r="AD3888" s="176">
        <v>1.2</v>
      </c>
    </row>
    <row r="3889" spans="1:31" x14ac:dyDescent="0.35">
      <c r="A3889" t="s">
        <v>414</v>
      </c>
      <c r="B3889">
        <v>1020</v>
      </c>
      <c r="C3889" t="s">
        <v>8713</v>
      </c>
      <c r="D3889">
        <v>58200</v>
      </c>
      <c r="E3889" t="s">
        <v>8713</v>
      </c>
      <c r="F3889" t="s">
        <v>3812</v>
      </c>
      <c r="H3889">
        <v>2.4</v>
      </c>
      <c r="I3889">
        <v>2.2000000000000002</v>
      </c>
      <c r="K3889" t="s">
        <v>404</v>
      </c>
      <c r="L3889" t="s">
        <v>410</v>
      </c>
      <c r="M3889" t="s">
        <v>398</v>
      </c>
      <c r="N3889" t="s">
        <v>634</v>
      </c>
      <c r="O3889">
        <v>2</v>
      </c>
      <c r="P3889" t="s">
        <v>306</v>
      </c>
      <c r="Q3889" t="s">
        <v>4368</v>
      </c>
      <c r="R3889" s="164">
        <v>29385</v>
      </c>
      <c r="S3889" s="164">
        <v>29385</v>
      </c>
      <c r="T3889" t="s">
        <v>3661</v>
      </c>
      <c r="V3889" t="s">
        <v>8714</v>
      </c>
      <c r="W3889" t="s">
        <v>8715</v>
      </c>
      <c r="X3889" t="s">
        <v>8713</v>
      </c>
      <c r="Y3889" t="s">
        <v>8714</v>
      </c>
      <c r="Z3889" t="s">
        <v>8752</v>
      </c>
      <c r="AC3889" t="s">
        <v>341</v>
      </c>
      <c r="AD3889" s="176">
        <v>1.2</v>
      </c>
    </row>
    <row r="3890" spans="1:31" x14ac:dyDescent="0.35">
      <c r="A3890" t="s">
        <v>414</v>
      </c>
      <c r="B3890">
        <v>1166</v>
      </c>
      <c r="C3890" t="s">
        <v>8713</v>
      </c>
      <c r="D3890">
        <v>58200</v>
      </c>
      <c r="E3890" t="s">
        <v>8713</v>
      </c>
      <c r="F3890" t="s">
        <v>3812</v>
      </c>
      <c r="H3890">
        <v>2.4</v>
      </c>
      <c r="I3890">
        <v>2.2000000000000002</v>
      </c>
      <c r="K3890" t="s">
        <v>296</v>
      </c>
      <c r="L3890" t="s">
        <v>753</v>
      </c>
      <c r="M3890" t="s">
        <v>398</v>
      </c>
      <c r="N3890" t="s">
        <v>634</v>
      </c>
      <c r="O3890">
        <v>2</v>
      </c>
      <c r="P3890" t="s">
        <v>306</v>
      </c>
      <c r="Q3890" s="164">
        <v>35073</v>
      </c>
      <c r="R3890" s="164">
        <v>35309</v>
      </c>
      <c r="T3890" t="s">
        <v>3661</v>
      </c>
      <c r="V3890" t="s">
        <v>8714</v>
      </c>
      <c r="W3890" t="s">
        <v>8715</v>
      </c>
      <c r="X3890" t="s">
        <v>8713</v>
      </c>
      <c r="Y3890" t="s">
        <v>8714</v>
      </c>
      <c r="Z3890" t="s">
        <v>8753</v>
      </c>
      <c r="AC3890" t="s">
        <v>341</v>
      </c>
      <c r="AD3890" s="176">
        <v>1.2</v>
      </c>
    </row>
    <row r="3891" spans="1:31" x14ac:dyDescent="0.35">
      <c r="A3891" t="s">
        <v>419</v>
      </c>
      <c r="B3891">
        <v>1013</v>
      </c>
      <c r="C3891" t="s">
        <v>8713</v>
      </c>
      <c r="D3891">
        <v>58200</v>
      </c>
      <c r="E3891" t="s">
        <v>8713</v>
      </c>
      <c r="F3891" t="s">
        <v>3812</v>
      </c>
      <c r="H3891">
        <v>2.4</v>
      </c>
      <c r="I3891">
        <v>2.2000000000000002</v>
      </c>
      <c r="K3891" t="s">
        <v>404</v>
      </c>
      <c r="L3891" t="s">
        <v>4319</v>
      </c>
      <c r="M3891" t="s">
        <v>398</v>
      </c>
      <c r="N3891" t="s">
        <v>634</v>
      </c>
      <c r="O3891">
        <v>2</v>
      </c>
      <c r="P3891" t="s">
        <v>306</v>
      </c>
      <c r="Q3891" t="s">
        <v>3913</v>
      </c>
      <c r="R3891" s="164">
        <v>42247</v>
      </c>
      <c r="S3891" s="164">
        <v>42248</v>
      </c>
      <c r="T3891" t="s">
        <v>3661</v>
      </c>
      <c r="V3891" t="s">
        <v>8714</v>
      </c>
      <c r="W3891" t="s">
        <v>8715</v>
      </c>
      <c r="X3891" t="s">
        <v>8713</v>
      </c>
      <c r="Y3891" t="s">
        <v>8714</v>
      </c>
      <c r="Z3891" t="s">
        <v>8754</v>
      </c>
      <c r="AC3891" t="s">
        <v>341</v>
      </c>
      <c r="AD3891" s="176">
        <v>1.2</v>
      </c>
    </row>
    <row r="3892" spans="1:31" x14ac:dyDescent="0.35">
      <c r="A3892" t="s">
        <v>419</v>
      </c>
      <c r="B3892">
        <v>1094</v>
      </c>
      <c r="C3892" t="s">
        <v>8755</v>
      </c>
      <c r="D3892">
        <v>58200</v>
      </c>
      <c r="E3892" t="s">
        <v>8713</v>
      </c>
      <c r="F3892" t="s">
        <v>3812</v>
      </c>
      <c r="H3892">
        <v>2.4</v>
      </c>
      <c r="I3892">
        <v>2.2000000000000002</v>
      </c>
      <c r="K3892" t="s">
        <v>404</v>
      </c>
      <c r="L3892" t="s">
        <v>753</v>
      </c>
      <c r="M3892" t="s">
        <v>398</v>
      </c>
      <c r="N3892" t="s">
        <v>634</v>
      </c>
      <c r="O3892">
        <v>2</v>
      </c>
      <c r="P3892" t="s">
        <v>306</v>
      </c>
      <c r="Q3892" s="164">
        <v>32882</v>
      </c>
      <c r="R3892" s="164">
        <v>33117</v>
      </c>
      <c r="S3892" s="164">
        <v>36039</v>
      </c>
      <c r="T3892" t="s">
        <v>3661</v>
      </c>
      <c r="V3892" t="s">
        <v>8714</v>
      </c>
      <c r="W3892" t="s">
        <v>8715</v>
      </c>
      <c r="X3892" t="s">
        <v>8713</v>
      </c>
      <c r="Y3892" t="s">
        <v>8714</v>
      </c>
      <c r="Z3892" t="s">
        <v>8756</v>
      </c>
      <c r="AC3892" t="s">
        <v>341</v>
      </c>
      <c r="AD3892" s="176">
        <v>1.2</v>
      </c>
    </row>
    <row r="3893" spans="1:31" x14ac:dyDescent="0.35">
      <c r="A3893" t="s">
        <v>419</v>
      </c>
      <c r="B3893">
        <v>1255</v>
      </c>
      <c r="C3893" t="s">
        <v>8713</v>
      </c>
      <c r="D3893">
        <v>58200</v>
      </c>
      <c r="E3893" t="s">
        <v>8713</v>
      </c>
      <c r="F3893" t="s">
        <v>3812</v>
      </c>
      <c r="G3893" s="163">
        <v>2975.8</v>
      </c>
      <c r="H3893">
        <v>2.4</v>
      </c>
      <c r="I3893">
        <v>2.2000000000000002</v>
      </c>
      <c r="J3893" t="s">
        <v>1</v>
      </c>
      <c r="K3893" t="s">
        <v>296</v>
      </c>
      <c r="L3893" t="s">
        <v>753</v>
      </c>
      <c r="M3893" t="s">
        <v>398</v>
      </c>
      <c r="N3893" t="s">
        <v>634</v>
      </c>
      <c r="O3893">
        <v>2</v>
      </c>
      <c r="P3893" t="s">
        <v>306</v>
      </c>
      <c r="Q3893" t="s">
        <v>8757</v>
      </c>
      <c r="R3893" s="164">
        <v>45901</v>
      </c>
      <c r="T3893" t="s">
        <v>3661</v>
      </c>
      <c r="V3893" t="s">
        <v>8714</v>
      </c>
      <c r="W3893" t="s">
        <v>8715</v>
      </c>
      <c r="X3893" t="s">
        <v>8713</v>
      </c>
      <c r="Y3893" t="s">
        <v>8714</v>
      </c>
      <c r="Z3893" t="s">
        <v>8758</v>
      </c>
      <c r="AA3893" t="s">
        <v>295</v>
      </c>
      <c r="AB3893" s="164">
        <v>45817</v>
      </c>
      <c r="AC3893" t="s">
        <v>341</v>
      </c>
      <c r="AD3893" s="176">
        <v>1.2</v>
      </c>
    </row>
    <row r="3894" spans="1:31" x14ac:dyDescent="0.35">
      <c r="A3894" t="s">
        <v>711</v>
      </c>
      <c r="B3894">
        <v>1015</v>
      </c>
      <c r="C3894" t="s">
        <v>8728</v>
      </c>
      <c r="D3894">
        <v>58200</v>
      </c>
      <c r="E3894" t="s">
        <v>8713</v>
      </c>
      <c r="F3894" t="s">
        <v>3812</v>
      </c>
      <c r="H3894">
        <v>2.4</v>
      </c>
      <c r="I3894">
        <v>2.2000000000000002</v>
      </c>
      <c r="K3894" t="s">
        <v>404</v>
      </c>
      <c r="L3894" t="s">
        <v>410</v>
      </c>
      <c r="M3894" t="s">
        <v>398</v>
      </c>
      <c r="N3894" t="s">
        <v>634</v>
      </c>
      <c r="O3894">
        <v>2</v>
      </c>
      <c r="P3894" t="s">
        <v>306</v>
      </c>
      <c r="Q3894" s="164">
        <v>32882</v>
      </c>
      <c r="R3894" s="164">
        <v>33117</v>
      </c>
      <c r="S3894" s="164">
        <v>33117</v>
      </c>
      <c r="T3894" t="s">
        <v>3661</v>
      </c>
      <c r="V3894" t="s">
        <v>8714</v>
      </c>
      <c r="W3894" t="s">
        <v>8715</v>
      </c>
      <c r="X3894" t="s">
        <v>8713</v>
      </c>
      <c r="Y3894" t="s">
        <v>8714</v>
      </c>
      <c r="Z3894" t="s">
        <v>8759</v>
      </c>
      <c r="AC3894" t="s">
        <v>341</v>
      </c>
      <c r="AD3894" s="176">
        <v>1.2</v>
      </c>
    </row>
    <row r="3895" spans="1:31" x14ac:dyDescent="0.35">
      <c r="A3895" t="s">
        <v>566</v>
      </c>
      <c r="B3895">
        <v>1003</v>
      </c>
      <c r="C3895" t="s">
        <v>8728</v>
      </c>
      <c r="D3895">
        <v>58200</v>
      </c>
      <c r="E3895" t="s">
        <v>8713</v>
      </c>
      <c r="F3895" t="s">
        <v>3812</v>
      </c>
      <c r="H3895">
        <v>2.4</v>
      </c>
      <c r="I3895">
        <v>2.2000000000000002</v>
      </c>
      <c r="K3895" t="s">
        <v>404</v>
      </c>
      <c r="L3895" t="s">
        <v>410</v>
      </c>
      <c r="M3895" t="s">
        <v>398</v>
      </c>
      <c r="N3895" t="s">
        <v>634</v>
      </c>
      <c r="O3895">
        <v>2</v>
      </c>
      <c r="P3895" t="s">
        <v>306</v>
      </c>
      <c r="Q3895" s="164">
        <v>32513</v>
      </c>
      <c r="R3895" s="164">
        <v>32629</v>
      </c>
      <c r="S3895" s="164">
        <v>32629</v>
      </c>
      <c r="T3895" t="s">
        <v>3661</v>
      </c>
      <c r="V3895" t="s">
        <v>8714</v>
      </c>
      <c r="W3895" t="s">
        <v>8715</v>
      </c>
      <c r="X3895" t="s">
        <v>8713</v>
      </c>
      <c r="Y3895" t="s">
        <v>8714</v>
      </c>
      <c r="Z3895" t="s">
        <v>8760</v>
      </c>
      <c r="AC3895" t="s">
        <v>341</v>
      </c>
      <c r="AD3895" s="176">
        <v>1.2</v>
      </c>
    </row>
    <row r="3896" spans="1:31" x14ac:dyDescent="0.35">
      <c r="A3896" t="s">
        <v>566</v>
      </c>
      <c r="B3896">
        <v>1286</v>
      </c>
      <c r="C3896" t="s">
        <v>8713</v>
      </c>
      <c r="D3896">
        <v>58200</v>
      </c>
      <c r="E3896" t="s">
        <v>8713</v>
      </c>
      <c r="F3896" t="s">
        <v>3812</v>
      </c>
      <c r="G3896" s="163">
        <v>2706</v>
      </c>
      <c r="H3896">
        <v>2.4</v>
      </c>
      <c r="I3896">
        <v>2.2000000000000002</v>
      </c>
      <c r="J3896" t="s">
        <v>1</v>
      </c>
      <c r="K3896" t="s">
        <v>0</v>
      </c>
      <c r="L3896" t="s">
        <v>753</v>
      </c>
      <c r="M3896" t="s">
        <v>398</v>
      </c>
      <c r="N3896" t="s">
        <v>634</v>
      </c>
      <c r="O3896">
        <v>2</v>
      </c>
      <c r="P3896" t="s">
        <v>306</v>
      </c>
      <c r="Q3896" s="164">
        <v>42554</v>
      </c>
      <c r="R3896" s="164">
        <v>42614</v>
      </c>
      <c r="T3896" t="s">
        <v>3661</v>
      </c>
      <c r="V3896" t="s">
        <v>8714</v>
      </c>
      <c r="W3896" t="s">
        <v>8715</v>
      </c>
      <c r="X3896" t="s">
        <v>8713</v>
      </c>
      <c r="Y3896" t="s">
        <v>8714</v>
      </c>
      <c r="Z3896" t="s">
        <v>8761</v>
      </c>
      <c r="AA3896" t="s">
        <v>1</v>
      </c>
      <c r="AB3896" s="164">
        <v>42437</v>
      </c>
      <c r="AC3896" t="s">
        <v>341</v>
      </c>
      <c r="AD3896" s="176">
        <v>1.2</v>
      </c>
    </row>
    <row r="3897" spans="1:31" x14ac:dyDescent="0.35">
      <c r="A3897" t="s">
        <v>438</v>
      </c>
      <c r="B3897">
        <v>1015</v>
      </c>
      <c r="C3897" t="s">
        <v>8713</v>
      </c>
      <c r="D3897">
        <v>58200</v>
      </c>
      <c r="E3897" t="s">
        <v>8713</v>
      </c>
      <c r="F3897" t="s">
        <v>3812</v>
      </c>
      <c r="H3897">
        <v>2.4</v>
      </c>
      <c r="I3897">
        <v>2.2000000000000002</v>
      </c>
      <c r="K3897" t="s">
        <v>296</v>
      </c>
      <c r="L3897" t="s">
        <v>753</v>
      </c>
      <c r="M3897" t="s">
        <v>398</v>
      </c>
      <c r="N3897" t="s">
        <v>634</v>
      </c>
      <c r="O3897">
        <v>2</v>
      </c>
      <c r="P3897" t="s">
        <v>306</v>
      </c>
      <c r="Q3897" t="s">
        <v>786</v>
      </c>
      <c r="R3897" s="164">
        <v>34392</v>
      </c>
      <c r="T3897" t="s">
        <v>3661</v>
      </c>
      <c r="V3897" t="s">
        <v>8714</v>
      </c>
      <c r="W3897" t="s">
        <v>8715</v>
      </c>
      <c r="X3897" t="s">
        <v>8713</v>
      </c>
      <c r="Y3897" t="s">
        <v>8714</v>
      </c>
      <c r="Z3897" t="s">
        <v>8762</v>
      </c>
      <c r="AC3897" t="s">
        <v>341</v>
      </c>
      <c r="AD3897" s="176">
        <v>1.2</v>
      </c>
    </row>
    <row r="3898" spans="1:31" x14ac:dyDescent="0.35">
      <c r="A3898" t="s">
        <v>309</v>
      </c>
      <c r="B3898">
        <v>1199</v>
      </c>
      <c r="C3898" t="s">
        <v>8763</v>
      </c>
      <c r="D3898">
        <v>58205</v>
      </c>
      <c r="E3898" t="s">
        <v>8764</v>
      </c>
      <c r="F3898" t="s">
        <v>3812</v>
      </c>
      <c r="H3898" s="174">
        <f t="shared" ref="H3898:H3899" si="114">AD3898</f>
        <v>1.2</v>
      </c>
      <c r="I3898">
        <v>1.9</v>
      </c>
      <c r="K3898" t="s">
        <v>404</v>
      </c>
      <c r="L3898" t="s">
        <v>753</v>
      </c>
      <c r="M3898" t="s">
        <v>398</v>
      </c>
      <c r="N3898" t="s">
        <v>634</v>
      </c>
      <c r="O3898">
        <v>2</v>
      </c>
      <c r="P3898" t="s">
        <v>306</v>
      </c>
      <c r="Q3898" t="s">
        <v>3126</v>
      </c>
      <c r="R3898" s="164">
        <v>40787</v>
      </c>
      <c r="S3898" s="164">
        <v>43374</v>
      </c>
      <c r="T3898" t="s">
        <v>3689</v>
      </c>
      <c r="V3898" t="s">
        <v>8765</v>
      </c>
      <c r="W3898" t="s">
        <v>8766</v>
      </c>
      <c r="X3898" t="s">
        <v>8763</v>
      </c>
      <c r="Y3898" t="s">
        <v>8765</v>
      </c>
      <c r="Z3898" t="s">
        <v>8767</v>
      </c>
      <c r="AC3898" t="s">
        <v>341</v>
      </c>
      <c r="AD3898" s="176">
        <v>1.2</v>
      </c>
      <c r="AE3898" s="177" t="s">
        <v>16954</v>
      </c>
    </row>
    <row r="3899" spans="1:31" x14ac:dyDescent="0.35">
      <c r="A3899" t="s">
        <v>434</v>
      </c>
      <c r="B3899">
        <v>1134</v>
      </c>
      <c r="C3899" t="s">
        <v>8768</v>
      </c>
      <c r="D3899">
        <v>58205</v>
      </c>
      <c r="E3899" t="s">
        <v>8764</v>
      </c>
      <c r="F3899" t="s">
        <v>3812</v>
      </c>
      <c r="H3899" s="174">
        <f t="shared" si="114"/>
        <v>1.2</v>
      </c>
      <c r="I3899">
        <v>1.9</v>
      </c>
      <c r="K3899" t="s">
        <v>0</v>
      </c>
      <c r="L3899" t="s">
        <v>753</v>
      </c>
      <c r="M3899" t="s">
        <v>398</v>
      </c>
      <c r="N3899" t="s">
        <v>634</v>
      </c>
      <c r="O3899">
        <v>2</v>
      </c>
      <c r="P3899" t="s">
        <v>306</v>
      </c>
      <c r="Q3899" s="164">
        <v>40917</v>
      </c>
      <c r="R3899" s="164">
        <v>41153</v>
      </c>
      <c r="T3899" t="s">
        <v>3689</v>
      </c>
      <c r="V3899" t="s">
        <v>8765</v>
      </c>
      <c r="W3899" t="s">
        <v>8766</v>
      </c>
      <c r="X3899" t="s">
        <v>8763</v>
      </c>
      <c r="Y3899" t="s">
        <v>8765</v>
      </c>
      <c r="Z3899" t="s">
        <v>8769</v>
      </c>
      <c r="AC3899" t="s">
        <v>341</v>
      </c>
      <c r="AD3899" s="176">
        <v>1.2</v>
      </c>
      <c r="AE3899" s="177" t="s">
        <v>16954</v>
      </c>
    </row>
    <row r="3900" spans="1:31" x14ac:dyDescent="0.35">
      <c r="A3900" t="s">
        <v>324</v>
      </c>
      <c r="B3900">
        <v>1388</v>
      </c>
      <c r="C3900" t="s">
        <v>8770</v>
      </c>
      <c r="D3900">
        <v>58401</v>
      </c>
      <c r="E3900" t="s">
        <v>8771</v>
      </c>
      <c r="F3900" t="s">
        <v>3812</v>
      </c>
      <c r="G3900" s="163">
        <v>2718</v>
      </c>
      <c r="H3900">
        <v>8.5</v>
      </c>
      <c r="I3900">
        <v>2.1</v>
      </c>
      <c r="J3900" t="s">
        <v>1</v>
      </c>
      <c r="K3900" t="s">
        <v>296</v>
      </c>
      <c r="L3900" t="s">
        <v>4103</v>
      </c>
      <c r="M3900" t="s">
        <v>398</v>
      </c>
      <c r="N3900" t="s">
        <v>1153</v>
      </c>
      <c r="O3900">
        <v>2.5</v>
      </c>
      <c r="P3900" t="s">
        <v>306</v>
      </c>
      <c r="Q3900" t="s">
        <v>8772</v>
      </c>
      <c r="R3900" s="164">
        <v>45536</v>
      </c>
      <c r="T3900" t="s">
        <v>8773</v>
      </c>
      <c r="V3900" t="s">
        <v>8774</v>
      </c>
      <c r="W3900" t="s">
        <v>8775</v>
      </c>
      <c r="X3900" t="s">
        <v>8771</v>
      </c>
      <c r="Y3900" t="s">
        <v>8774</v>
      </c>
      <c r="Z3900" t="s">
        <v>8776</v>
      </c>
      <c r="AA3900" t="s">
        <v>1</v>
      </c>
      <c r="AB3900" s="164">
        <v>45153</v>
      </c>
      <c r="AC3900" t="s">
        <v>341</v>
      </c>
      <c r="AD3900" s="176">
        <v>5.9</v>
      </c>
    </row>
    <row r="3901" spans="1:31" x14ac:dyDescent="0.35">
      <c r="A3901" t="s">
        <v>314</v>
      </c>
      <c r="B3901">
        <v>1332</v>
      </c>
      <c r="C3901" t="s">
        <v>8771</v>
      </c>
      <c r="D3901">
        <v>58401</v>
      </c>
      <c r="E3901" t="s">
        <v>8771</v>
      </c>
      <c r="F3901" t="s">
        <v>3812</v>
      </c>
      <c r="G3901" s="163">
        <v>5644</v>
      </c>
      <c r="H3901">
        <v>8.5</v>
      </c>
      <c r="I3901">
        <v>2.1</v>
      </c>
      <c r="J3901" t="s">
        <v>295</v>
      </c>
      <c r="K3901" t="s">
        <v>296</v>
      </c>
      <c r="L3901" t="s">
        <v>4103</v>
      </c>
      <c r="M3901" t="s">
        <v>398</v>
      </c>
      <c r="N3901" t="s">
        <v>1153</v>
      </c>
      <c r="O3901">
        <v>2.5</v>
      </c>
      <c r="P3901" t="s">
        <v>306</v>
      </c>
      <c r="Q3901" t="s">
        <v>8777</v>
      </c>
      <c r="R3901" s="164">
        <v>43952</v>
      </c>
      <c r="T3901" t="s">
        <v>8773</v>
      </c>
      <c r="V3901" t="s">
        <v>8774</v>
      </c>
      <c r="W3901" t="s">
        <v>8775</v>
      </c>
      <c r="X3901" t="s">
        <v>8771</v>
      </c>
      <c r="Y3901" t="s">
        <v>8774</v>
      </c>
      <c r="Z3901" t="s">
        <v>8778</v>
      </c>
      <c r="AA3901" t="s">
        <v>1</v>
      </c>
      <c r="AB3901" s="164">
        <v>44082</v>
      </c>
      <c r="AC3901" t="s">
        <v>341</v>
      </c>
      <c r="AD3901" s="176">
        <v>5.9</v>
      </c>
    </row>
    <row r="3902" spans="1:31" x14ac:dyDescent="0.35">
      <c r="A3902" t="s">
        <v>419</v>
      </c>
      <c r="B3902">
        <v>1101</v>
      </c>
      <c r="C3902" t="s">
        <v>8779</v>
      </c>
      <c r="D3902">
        <v>58515</v>
      </c>
      <c r="E3902" t="s">
        <v>8779</v>
      </c>
      <c r="F3902" t="s">
        <v>3812</v>
      </c>
      <c r="H3902" s="174">
        <f>AD3902</f>
        <v>1.2</v>
      </c>
      <c r="I3902">
        <v>2.2999999999999998</v>
      </c>
      <c r="K3902" t="s">
        <v>404</v>
      </c>
      <c r="L3902" t="s">
        <v>753</v>
      </c>
      <c r="M3902" t="s">
        <v>398</v>
      </c>
      <c r="N3902" t="s">
        <v>2437</v>
      </c>
      <c r="O3902">
        <v>2</v>
      </c>
      <c r="P3902" t="s">
        <v>306</v>
      </c>
      <c r="Q3902" s="164">
        <v>33247</v>
      </c>
      <c r="R3902" s="164">
        <v>33482</v>
      </c>
      <c r="S3902" s="164">
        <v>36039</v>
      </c>
      <c r="T3902" t="s">
        <v>8780</v>
      </c>
      <c r="V3902" t="s">
        <v>8781</v>
      </c>
      <c r="W3902" t="s">
        <v>8782</v>
      </c>
      <c r="X3902" t="s">
        <v>8779</v>
      </c>
      <c r="Y3902" t="s">
        <v>8781</v>
      </c>
      <c r="Z3902" t="s">
        <v>8783</v>
      </c>
      <c r="AC3902" t="s">
        <v>341</v>
      </c>
      <c r="AD3902" s="176">
        <v>1.2</v>
      </c>
      <c r="AE3902" s="177" t="s">
        <v>16954</v>
      </c>
    </row>
    <row r="3903" spans="1:31" x14ac:dyDescent="0.35">
      <c r="A3903" t="s">
        <v>482</v>
      </c>
      <c r="B3903">
        <v>1256</v>
      </c>
      <c r="C3903" t="s">
        <v>8784</v>
      </c>
      <c r="D3903">
        <v>58600</v>
      </c>
      <c r="E3903" t="s">
        <v>8784</v>
      </c>
      <c r="F3903" t="s">
        <v>3812</v>
      </c>
      <c r="H3903">
        <v>2.6</v>
      </c>
      <c r="I3903">
        <v>3.3</v>
      </c>
      <c r="K3903" t="s">
        <v>296</v>
      </c>
      <c r="L3903" t="s">
        <v>753</v>
      </c>
      <c r="M3903" t="s">
        <v>398</v>
      </c>
      <c r="N3903" t="s">
        <v>1032</v>
      </c>
      <c r="O3903">
        <v>2</v>
      </c>
      <c r="P3903" t="s">
        <v>306</v>
      </c>
      <c r="Q3903" s="164">
        <v>41283</v>
      </c>
      <c r="R3903" s="164">
        <v>41518</v>
      </c>
      <c r="T3903" t="s">
        <v>3700</v>
      </c>
      <c r="V3903" t="s">
        <v>8785</v>
      </c>
      <c r="W3903" t="s">
        <v>8786</v>
      </c>
      <c r="X3903" t="s">
        <v>8784</v>
      </c>
      <c r="Y3903" t="s">
        <v>8785</v>
      </c>
      <c r="Z3903" t="s">
        <v>8787</v>
      </c>
      <c r="AC3903" t="s">
        <v>341</v>
      </c>
      <c r="AD3903" s="176">
        <v>1.2</v>
      </c>
    </row>
    <row r="3904" spans="1:31" x14ac:dyDescent="0.35">
      <c r="A3904" t="s">
        <v>408</v>
      </c>
      <c r="B3904">
        <v>1195</v>
      </c>
      <c r="C3904" t="s">
        <v>8788</v>
      </c>
      <c r="D3904">
        <v>58900</v>
      </c>
      <c r="E3904" t="s">
        <v>8788</v>
      </c>
      <c r="F3904" t="s">
        <v>3812</v>
      </c>
      <c r="H3904">
        <v>1</v>
      </c>
      <c r="I3904">
        <v>1.8</v>
      </c>
      <c r="K3904" t="s">
        <v>296</v>
      </c>
      <c r="L3904" t="s">
        <v>753</v>
      </c>
      <c r="M3904" t="s">
        <v>398</v>
      </c>
      <c r="N3904" t="s">
        <v>7223</v>
      </c>
      <c r="O3904">
        <v>2</v>
      </c>
      <c r="P3904" t="s">
        <v>306</v>
      </c>
      <c r="Q3904" s="164">
        <v>38023</v>
      </c>
      <c r="R3904" s="164">
        <v>38231</v>
      </c>
      <c r="T3904" t="s">
        <v>8789</v>
      </c>
      <c r="V3904" t="s">
        <v>8790</v>
      </c>
      <c r="W3904" t="s">
        <v>8791</v>
      </c>
      <c r="X3904" t="s">
        <v>8788</v>
      </c>
      <c r="Y3904" t="s">
        <v>8790</v>
      </c>
      <c r="Z3904" t="s">
        <v>8792</v>
      </c>
      <c r="AC3904" t="s">
        <v>308</v>
      </c>
      <c r="AD3904" s="176">
        <v>1</v>
      </c>
    </row>
    <row r="3905" spans="1:31" x14ac:dyDescent="0.35">
      <c r="A3905" t="s">
        <v>324</v>
      </c>
      <c r="B3905">
        <v>1368</v>
      </c>
      <c r="C3905" t="s">
        <v>8793</v>
      </c>
      <c r="D3905">
        <v>58900</v>
      </c>
      <c r="E3905" t="s">
        <v>8788</v>
      </c>
      <c r="F3905" t="s">
        <v>3812</v>
      </c>
      <c r="G3905" s="163">
        <v>2774.9</v>
      </c>
      <c r="H3905">
        <v>1</v>
      </c>
      <c r="I3905">
        <v>1.8</v>
      </c>
      <c r="J3905" t="s">
        <v>1</v>
      </c>
      <c r="K3905" t="s">
        <v>296</v>
      </c>
      <c r="L3905" t="s">
        <v>753</v>
      </c>
      <c r="M3905" t="s">
        <v>398</v>
      </c>
      <c r="N3905" t="s">
        <v>7223</v>
      </c>
      <c r="O3905">
        <v>2</v>
      </c>
      <c r="P3905" t="s">
        <v>306</v>
      </c>
      <c r="Q3905" t="s">
        <v>4095</v>
      </c>
      <c r="R3905" s="164">
        <v>44562</v>
      </c>
      <c r="T3905" t="s">
        <v>8789</v>
      </c>
      <c r="V3905" t="s">
        <v>8790</v>
      </c>
      <c r="W3905" t="s">
        <v>8791</v>
      </c>
      <c r="X3905" t="s">
        <v>8788</v>
      </c>
      <c r="Y3905" t="s">
        <v>8790</v>
      </c>
      <c r="Z3905" t="s">
        <v>8794</v>
      </c>
      <c r="AA3905" t="s">
        <v>1</v>
      </c>
      <c r="AB3905" s="164">
        <v>44418</v>
      </c>
      <c r="AC3905" t="s">
        <v>308</v>
      </c>
      <c r="AD3905" s="176">
        <v>1</v>
      </c>
    </row>
    <row r="3906" spans="1:31" x14ac:dyDescent="0.35">
      <c r="A3906" t="s">
        <v>309</v>
      </c>
      <c r="B3906">
        <v>1069</v>
      </c>
      <c r="C3906" t="s">
        <v>8788</v>
      </c>
      <c r="D3906">
        <v>58900</v>
      </c>
      <c r="E3906" t="s">
        <v>8788</v>
      </c>
      <c r="F3906" t="s">
        <v>3812</v>
      </c>
      <c r="H3906">
        <v>1</v>
      </c>
      <c r="I3906">
        <v>1.8</v>
      </c>
      <c r="K3906" t="s">
        <v>296</v>
      </c>
      <c r="L3906" t="s">
        <v>753</v>
      </c>
      <c r="M3906" t="s">
        <v>398</v>
      </c>
      <c r="N3906" t="s">
        <v>7223</v>
      </c>
      <c r="O3906">
        <v>2</v>
      </c>
      <c r="P3906" t="s">
        <v>306</v>
      </c>
      <c r="Q3906" s="164">
        <v>31048</v>
      </c>
      <c r="R3906" s="164">
        <v>31048</v>
      </c>
      <c r="T3906" t="s">
        <v>8789</v>
      </c>
      <c r="V3906" t="s">
        <v>8790</v>
      </c>
      <c r="W3906" t="s">
        <v>8791</v>
      </c>
      <c r="X3906" t="s">
        <v>8788</v>
      </c>
      <c r="Y3906" t="s">
        <v>8790</v>
      </c>
      <c r="Z3906" t="s">
        <v>8795</v>
      </c>
      <c r="AC3906" t="s">
        <v>308</v>
      </c>
      <c r="AD3906" s="176">
        <v>1</v>
      </c>
    </row>
    <row r="3907" spans="1:31" x14ac:dyDescent="0.35">
      <c r="A3907" t="s">
        <v>476</v>
      </c>
      <c r="B3907">
        <v>1366</v>
      </c>
      <c r="C3907" t="s">
        <v>8788</v>
      </c>
      <c r="D3907">
        <v>58900</v>
      </c>
      <c r="E3907" t="s">
        <v>8788</v>
      </c>
      <c r="F3907" t="s">
        <v>3812</v>
      </c>
      <c r="G3907" s="163">
        <v>2720.52</v>
      </c>
      <c r="H3907">
        <v>1</v>
      </c>
      <c r="I3907">
        <v>1.8</v>
      </c>
      <c r="J3907" t="s">
        <v>1</v>
      </c>
      <c r="K3907" t="s">
        <v>296</v>
      </c>
      <c r="L3907" t="s">
        <v>753</v>
      </c>
      <c r="M3907" t="s">
        <v>398</v>
      </c>
      <c r="N3907" t="s">
        <v>7223</v>
      </c>
      <c r="O3907">
        <v>2</v>
      </c>
      <c r="P3907" t="s">
        <v>306</v>
      </c>
      <c r="Q3907" t="s">
        <v>8796</v>
      </c>
      <c r="R3907" s="164">
        <v>43831</v>
      </c>
      <c r="T3907" t="s">
        <v>8789</v>
      </c>
      <c r="V3907" t="s">
        <v>8790</v>
      </c>
      <c r="W3907" t="s">
        <v>8791</v>
      </c>
      <c r="X3907" t="s">
        <v>8788</v>
      </c>
      <c r="Y3907" t="s">
        <v>8790</v>
      </c>
      <c r="Z3907" t="s">
        <v>8797</v>
      </c>
      <c r="AA3907" t="s">
        <v>1</v>
      </c>
      <c r="AB3907" s="164">
        <v>43769</v>
      </c>
      <c r="AC3907" t="s">
        <v>308</v>
      </c>
      <c r="AD3907" s="176">
        <v>1</v>
      </c>
    </row>
    <row r="3908" spans="1:31" x14ac:dyDescent="0.35">
      <c r="A3908" t="s">
        <v>375</v>
      </c>
      <c r="B3908">
        <v>1092</v>
      </c>
      <c r="C3908" t="s">
        <v>8798</v>
      </c>
      <c r="D3908">
        <v>58900</v>
      </c>
      <c r="E3908" t="s">
        <v>8788</v>
      </c>
      <c r="F3908" t="s">
        <v>3812</v>
      </c>
      <c r="H3908">
        <v>1</v>
      </c>
      <c r="I3908">
        <v>1.8</v>
      </c>
      <c r="K3908" t="s">
        <v>404</v>
      </c>
      <c r="L3908" t="s">
        <v>753</v>
      </c>
      <c r="M3908" t="s">
        <v>398</v>
      </c>
      <c r="N3908" t="s">
        <v>7223</v>
      </c>
      <c r="O3908">
        <v>2</v>
      </c>
      <c r="P3908" t="s">
        <v>1</v>
      </c>
      <c r="Q3908" s="164">
        <v>34343</v>
      </c>
      <c r="R3908" s="164">
        <v>34578</v>
      </c>
      <c r="S3908" s="164">
        <v>39190</v>
      </c>
      <c r="T3908" t="s">
        <v>8789</v>
      </c>
      <c r="V3908" t="s">
        <v>8790</v>
      </c>
      <c r="W3908" t="s">
        <v>8791</v>
      </c>
      <c r="X3908" t="s">
        <v>8788</v>
      </c>
      <c r="Y3908" t="s">
        <v>8790</v>
      </c>
      <c r="Z3908" t="s">
        <v>8799</v>
      </c>
      <c r="AC3908" t="s">
        <v>304</v>
      </c>
      <c r="AD3908" s="176">
        <v>1</v>
      </c>
    </row>
    <row r="3909" spans="1:31" x14ac:dyDescent="0.35">
      <c r="A3909" t="s">
        <v>314</v>
      </c>
      <c r="B3909">
        <v>1061</v>
      </c>
      <c r="C3909" t="s">
        <v>8800</v>
      </c>
      <c r="D3909">
        <v>58900</v>
      </c>
      <c r="E3909" t="s">
        <v>8788</v>
      </c>
      <c r="F3909" t="s">
        <v>3812</v>
      </c>
      <c r="H3909">
        <v>1</v>
      </c>
      <c r="I3909">
        <v>1.8</v>
      </c>
      <c r="K3909" t="s">
        <v>404</v>
      </c>
      <c r="L3909" t="s">
        <v>410</v>
      </c>
      <c r="M3909" t="s">
        <v>398</v>
      </c>
      <c r="N3909" t="s">
        <v>7223</v>
      </c>
      <c r="O3909">
        <v>2</v>
      </c>
      <c r="P3909" t="s">
        <v>306</v>
      </c>
      <c r="Q3909" s="164">
        <v>32874</v>
      </c>
      <c r="R3909" s="164">
        <v>32874</v>
      </c>
      <c r="S3909" s="164">
        <v>32874</v>
      </c>
      <c r="T3909" t="s">
        <v>8789</v>
      </c>
      <c r="V3909" t="s">
        <v>8790</v>
      </c>
      <c r="W3909" t="s">
        <v>8791</v>
      </c>
      <c r="X3909" t="s">
        <v>8788</v>
      </c>
      <c r="Y3909" t="s">
        <v>8790</v>
      </c>
      <c r="Z3909" t="s">
        <v>8801</v>
      </c>
      <c r="AC3909" t="s">
        <v>308</v>
      </c>
      <c r="AD3909" s="176">
        <v>1</v>
      </c>
    </row>
    <row r="3910" spans="1:31" x14ac:dyDescent="0.35">
      <c r="A3910" t="s">
        <v>314</v>
      </c>
      <c r="B3910">
        <v>1353</v>
      </c>
      <c r="C3910" t="s">
        <v>8802</v>
      </c>
      <c r="D3910">
        <v>58900</v>
      </c>
      <c r="E3910" t="s">
        <v>8788</v>
      </c>
      <c r="F3910" t="s">
        <v>3812</v>
      </c>
      <c r="G3910" s="163">
        <v>2722.05</v>
      </c>
      <c r="H3910">
        <v>1</v>
      </c>
      <c r="I3910">
        <v>1.8</v>
      </c>
      <c r="J3910" t="s">
        <v>1</v>
      </c>
      <c r="K3910" t="s">
        <v>296</v>
      </c>
      <c r="L3910" t="s">
        <v>753</v>
      </c>
      <c r="M3910" t="s">
        <v>398</v>
      </c>
      <c r="N3910" t="s">
        <v>7223</v>
      </c>
      <c r="O3910">
        <v>2</v>
      </c>
      <c r="P3910" t="s">
        <v>306</v>
      </c>
      <c r="Q3910" s="164">
        <v>45965</v>
      </c>
      <c r="R3910" s="164">
        <v>46023</v>
      </c>
      <c r="T3910" t="s">
        <v>8789</v>
      </c>
      <c r="V3910" t="s">
        <v>8790</v>
      </c>
      <c r="W3910" t="s">
        <v>8791</v>
      </c>
      <c r="X3910" t="s">
        <v>8788</v>
      </c>
      <c r="Y3910" t="s">
        <v>8790</v>
      </c>
      <c r="Z3910" t="s">
        <v>8803</v>
      </c>
      <c r="AA3910" t="s">
        <v>295</v>
      </c>
      <c r="AB3910" s="164">
        <v>45861</v>
      </c>
      <c r="AC3910" t="s">
        <v>308</v>
      </c>
      <c r="AD3910" s="176">
        <v>1</v>
      </c>
    </row>
    <row r="3911" spans="1:31" x14ac:dyDescent="0.35">
      <c r="A3911" t="s">
        <v>476</v>
      </c>
      <c r="B3911">
        <v>1316</v>
      </c>
      <c r="C3911" t="s">
        <v>8804</v>
      </c>
      <c r="D3911">
        <v>58902</v>
      </c>
      <c r="E3911" t="s">
        <v>8805</v>
      </c>
      <c r="F3911" t="s">
        <v>3812</v>
      </c>
      <c r="H3911" s="174">
        <f>AD3911</f>
        <v>1</v>
      </c>
      <c r="I3911">
        <v>2</v>
      </c>
      <c r="K3911" t="s">
        <v>296</v>
      </c>
      <c r="L3911" t="s">
        <v>753</v>
      </c>
      <c r="M3911" t="s">
        <v>398</v>
      </c>
      <c r="N3911" t="s">
        <v>299</v>
      </c>
      <c r="O3911">
        <v>2</v>
      </c>
      <c r="P3911" t="s">
        <v>306</v>
      </c>
      <c r="Q3911" s="164">
        <v>42005</v>
      </c>
      <c r="R3911" s="164">
        <v>42005</v>
      </c>
      <c r="T3911" t="s">
        <v>8806</v>
      </c>
      <c r="V3911" t="s">
        <v>8807</v>
      </c>
      <c r="W3911" t="s">
        <v>8808</v>
      </c>
      <c r="X3911" t="s">
        <v>8805</v>
      </c>
      <c r="Y3911" t="s">
        <v>8807</v>
      </c>
      <c r="Z3911" t="s">
        <v>8809</v>
      </c>
      <c r="AC3911" t="s">
        <v>308</v>
      </c>
      <c r="AD3911" s="176">
        <v>1</v>
      </c>
      <c r="AE3911" s="177" t="s">
        <v>16954</v>
      </c>
    </row>
    <row r="3912" spans="1:31" x14ac:dyDescent="0.35">
      <c r="A3912" t="s">
        <v>482</v>
      </c>
      <c r="B3912">
        <v>1186</v>
      </c>
      <c r="C3912" t="s">
        <v>8810</v>
      </c>
      <c r="D3912">
        <v>58902</v>
      </c>
      <c r="E3912" t="s">
        <v>8805</v>
      </c>
      <c r="F3912" t="s">
        <v>3812</v>
      </c>
      <c r="H3912" s="174">
        <f>AD3912</f>
        <v>1</v>
      </c>
      <c r="I3912">
        <v>2</v>
      </c>
      <c r="K3912" t="s">
        <v>0</v>
      </c>
      <c r="L3912" t="s">
        <v>753</v>
      </c>
      <c r="M3912" t="s">
        <v>398</v>
      </c>
      <c r="N3912" t="s">
        <v>299</v>
      </c>
      <c r="O3912">
        <v>2</v>
      </c>
      <c r="P3912" t="s">
        <v>306</v>
      </c>
      <c r="Q3912" t="s">
        <v>8811</v>
      </c>
      <c r="R3912" s="164">
        <v>39326</v>
      </c>
      <c r="T3912" t="s">
        <v>8806</v>
      </c>
      <c r="V3912" t="s">
        <v>8807</v>
      </c>
      <c r="W3912" t="s">
        <v>8808</v>
      </c>
      <c r="X3912" t="s">
        <v>8805</v>
      </c>
      <c r="Y3912" t="s">
        <v>8807</v>
      </c>
      <c r="Z3912" t="s">
        <v>8812</v>
      </c>
      <c r="AC3912" t="s">
        <v>308</v>
      </c>
      <c r="AD3912" s="176">
        <v>1</v>
      </c>
      <c r="AE3912" s="177" t="s">
        <v>16953</v>
      </c>
    </row>
    <row r="3913" spans="1:31" x14ac:dyDescent="0.35">
      <c r="A3913" t="s">
        <v>432</v>
      </c>
      <c r="B3913">
        <v>1049</v>
      </c>
      <c r="C3913" t="s">
        <v>8813</v>
      </c>
      <c r="D3913">
        <v>58902</v>
      </c>
      <c r="E3913" t="s">
        <v>8805</v>
      </c>
      <c r="F3913" t="s">
        <v>3812</v>
      </c>
      <c r="H3913" s="174">
        <f>AD3913</f>
        <v>1</v>
      </c>
      <c r="I3913">
        <v>2</v>
      </c>
      <c r="K3913" t="s">
        <v>404</v>
      </c>
      <c r="L3913" t="s">
        <v>753</v>
      </c>
      <c r="M3913" t="s">
        <v>398</v>
      </c>
      <c r="N3913" t="s">
        <v>299</v>
      </c>
      <c r="O3913">
        <v>2</v>
      </c>
      <c r="P3913" t="s">
        <v>306</v>
      </c>
      <c r="Q3913" s="164">
        <v>39825</v>
      </c>
      <c r="R3913" s="164">
        <v>40148</v>
      </c>
      <c r="S3913" s="164">
        <v>40148</v>
      </c>
      <c r="T3913" t="s">
        <v>8806</v>
      </c>
      <c r="V3913" t="s">
        <v>8807</v>
      </c>
      <c r="W3913" t="s">
        <v>8808</v>
      </c>
      <c r="X3913" t="s">
        <v>8805</v>
      </c>
      <c r="Y3913" t="s">
        <v>8807</v>
      </c>
      <c r="Z3913" t="s">
        <v>8814</v>
      </c>
      <c r="AC3913" t="s">
        <v>308</v>
      </c>
      <c r="AD3913" s="176">
        <v>1</v>
      </c>
      <c r="AE3913" s="177" t="s">
        <v>16954</v>
      </c>
    </row>
    <row r="3914" spans="1:31" x14ac:dyDescent="0.35">
      <c r="A3914" t="s">
        <v>324</v>
      </c>
      <c r="B3914">
        <v>1293</v>
      </c>
      <c r="C3914" t="s">
        <v>8815</v>
      </c>
      <c r="D3914">
        <v>58905</v>
      </c>
      <c r="E3914" t="s">
        <v>8815</v>
      </c>
      <c r="F3914" t="s">
        <v>3812</v>
      </c>
      <c r="H3914">
        <v>2.4</v>
      </c>
      <c r="I3914">
        <v>1.9</v>
      </c>
      <c r="K3914" t="s">
        <v>296</v>
      </c>
      <c r="L3914" t="s">
        <v>753</v>
      </c>
      <c r="M3914" t="s">
        <v>398</v>
      </c>
      <c r="N3914" t="s">
        <v>1792</v>
      </c>
      <c r="O3914">
        <v>2</v>
      </c>
      <c r="P3914" t="s">
        <v>306</v>
      </c>
      <c r="Q3914" t="s">
        <v>8816</v>
      </c>
      <c r="R3914" s="164">
        <v>42248</v>
      </c>
      <c r="T3914" t="s">
        <v>8817</v>
      </c>
      <c r="V3914" t="s">
        <v>8818</v>
      </c>
      <c r="W3914" t="s">
        <v>8819</v>
      </c>
      <c r="X3914" t="s">
        <v>8815</v>
      </c>
      <c r="Y3914" t="s">
        <v>8818</v>
      </c>
      <c r="Z3914" t="s">
        <v>8820</v>
      </c>
      <c r="AC3914" t="s">
        <v>341</v>
      </c>
      <c r="AD3914" s="176">
        <v>1.2</v>
      </c>
    </row>
    <row r="3915" spans="1:31" x14ac:dyDescent="0.35">
      <c r="A3915" t="s">
        <v>408</v>
      </c>
      <c r="B3915">
        <v>1055</v>
      </c>
      <c r="C3915" t="s">
        <v>8821</v>
      </c>
      <c r="D3915">
        <v>59000</v>
      </c>
      <c r="E3915" t="s">
        <v>8822</v>
      </c>
      <c r="F3915" t="s">
        <v>3812</v>
      </c>
      <c r="H3915" s="174">
        <f t="shared" ref="H3915:H3925" si="115">AD3915</f>
        <v>1.1000000000000001</v>
      </c>
      <c r="I3915">
        <v>1.9</v>
      </c>
      <c r="K3915" t="s">
        <v>404</v>
      </c>
      <c r="L3915" t="s">
        <v>410</v>
      </c>
      <c r="M3915" t="s">
        <v>398</v>
      </c>
      <c r="N3915" t="s">
        <v>360</v>
      </c>
      <c r="O3915">
        <v>2</v>
      </c>
      <c r="P3915" t="s">
        <v>306</v>
      </c>
      <c r="Q3915" s="164">
        <v>32143</v>
      </c>
      <c r="R3915" s="164">
        <v>32143</v>
      </c>
      <c r="S3915" s="164">
        <v>32143</v>
      </c>
      <c r="T3915" t="s">
        <v>8823</v>
      </c>
      <c r="V3915" t="s">
        <v>8824</v>
      </c>
      <c r="W3915" t="s">
        <v>8825</v>
      </c>
      <c r="X3915" t="s">
        <v>8826</v>
      </c>
      <c r="Y3915" t="s">
        <v>8827</v>
      </c>
      <c r="Z3915" t="s">
        <v>8828</v>
      </c>
      <c r="AC3915" t="s">
        <v>366</v>
      </c>
      <c r="AD3915" s="176">
        <v>1.1000000000000001</v>
      </c>
      <c r="AE3915" s="177" t="s">
        <v>16954</v>
      </c>
    </row>
    <row r="3916" spans="1:31" x14ac:dyDescent="0.35">
      <c r="A3916" t="s">
        <v>408</v>
      </c>
      <c r="B3916">
        <v>1085</v>
      </c>
      <c r="C3916" t="s">
        <v>8829</v>
      </c>
      <c r="D3916">
        <v>59000</v>
      </c>
      <c r="E3916" t="s">
        <v>8822</v>
      </c>
      <c r="F3916" t="s">
        <v>3812</v>
      </c>
      <c r="H3916" s="174">
        <f t="shared" si="115"/>
        <v>1.1000000000000001</v>
      </c>
      <c r="I3916">
        <v>1.9</v>
      </c>
      <c r="K3916" t="s">
        <v>404</v>
      </c>
      <c r="L3916" t="s">
        <v>410</v>
      </c>
      <c r="M3916" t="s">
        <v>398</v>
      </c>
      <c r="N3916" t="s">
        <v>360</v>
      </c>
      <c r="O3916">
        <v>2</v>
      </c>
      <c r="P3916" t="s">
        <v>306</v>
      </c>
      <c r="Q3916" s="164">
        <v>31783</v>
      </c>
      <c r="R3916" s="164">
        <v>31929</v>
      </c>
      <c r="S3916" s="164">
        <v>31929</v>
      </c>
      <c r="T3916" t="s">
        <v>8823</v>
      </c>
      <c r="V3916" t="s">
        <v>8824</v>
      </c>
      <c r="W3916" t="s">
        <v>8825</v>
      </c>
      <c r="X3916" t="s">
        <v>8826</v>
      </c>
      <c r="Y3916" t="s">
        <v>8827</v>
      </c>
      <c r="Z3916" t="s">
        <v>8830</v>
      </c>
      <c r="AC3916" t="s">
        <v>366</v>
      </c>
      <c r="AD3916" s="176">
        <v>1.1000000000000001</v>
      </c>
      <c r="AE3916" s="177" t="s">
        <v>16954</v>
      </c>
    </row>
    <row r="3917" spans="1:31" x14ac:dyDescent="0.35">
      <c r="A3917" t="s">
        <v>408</v>
      </c>
      <c r="B3917">
        <v>1109</v>
      </c>
      <c r="C3917" t="s">
        <v>8822</v>
      </c>
      <c r="D3917">
        <v>59000</v>
      </c>
      <c r="E3917" t="s">
        <v>8822</v>
      </c>
      <c r="F3917" t="s">
        <v>3812</v>
      </c>
      <c r="H3917" s="174">
        <f t="shared" si="115"/>
        <v>1.1000000000000001</v>
      </c>
      <c r="I3917">
        <v>1.9</v>
      </c>
      <c r="K3917" t="s">
        <v>404</v>
      </c>
      <c r="L3917" t="s">
        <v>753</v>
      </c>
      <c r="M3917" t="s">
        <v>398</v>
      </c>
      <c r="N3917" t="s">
        <v>360</v>
      </c>
      <c r="O3917">
        <v>2</v>
      </c>
      <c r="P3917" t="s">
        <v>306</v>
      </c>
      <c r="Q3917" s="164">
        <v>31421</v>
      </c>
      <c r="R3917" s="164">
        <v>31656</v>
      </c>
      <c r="S3917" s="164">
        <v>35674</v>
      </c>
      <c r="T3917" t="s">
        <v>8823</v>
      </c>
      <c r="V3917" t="s">
        <v>8824</v>
      </c>
      <c r="W3917" t="s">
        <v>8825</v>
      </c>
      <c r="X3917" t="s">
        <v>8826</v>
      </c>
      <c r="Y3917" t="s">
        <v>8827</v>
      </c>
      <c r="Z3917" t="s">
        <v>8831</v>
      </c>
      <c r="AC3917" t="s">
        <v>366</v>
      </c>
      <c r="AD3917" s="176">
        <v>1.1000000000000001</v>
      </c>
      <c r="AE3917" s="177" t="s">
        <v>16954</v>
      </c>
    </row>
    <row r="3918" spans="1:31" x14ac:dyDescent="0.35">
      <c r="A3918" t="s">
        <v>454</v>
      </c>
      <c r="B3918">
        <v>1054</v>
      </c>
      <c r="C3918" t="s">
        <v>8832</v>
      </c>
      <c r="D3918">
        <v>59005</v>
      </c>
      <c r="E3918" t="s">
        <v>8833</v>
      </c>
      <c r="F3918" t="s">
        <v>3812</v>
      </c>
      <c r="H3918" s="174">
        <f t="shared" si="115"/>
        <v>1.6</v>
      </c>
      <c r="I3918">
        <v>2.2000000000000002</v>
      </c>
      <c r="K3918" t="s">
        <v>404</v>
      </c>
      <c r="L3918" t="s">
        <v>753</v>
      </c>
      <c r="M3918" t="s">
        <v>398</v>
      </c>
      <c r="N3918" t="s">
        <v>3708</v>
      </c>
      <c r="O3918">
        <v>2</v>
      </c>
      <c r="P3918" t="s">
        <v>306</v>
      </c>
      <c r="Q3918" t="s">
        <v>919</v>
      </c>
      <c r="R3918" s="164">
        <v>41023</v>
      </c>
      <c r="S3918" s="164">
        <v>43344</v>
      </c>
      <c r="T3918" t="s">
        <v>3709</v>
      </c>
      <c r="V3918" t="s">
        <v>8834</v>
      </c>
      <c r="W3918" t="s">
        <v>8835</v>
      </c>
      <c r="X3918" t="s">
        <v>8833</v>
      </c>
      <c r="Y3918" t="s">
        <v>8834</v>
      </c>
      <c r="Z3918" t="s">
        <v>8836</v>
      </c>
      <c r="AC3918" t="s">
        <v>366</v>
      </c>
      <c r="AD3918" s="176">
        <v>1.6</v>
      </c>
      <c r="AE3918" s="177" t="s">
        <v>16954</v>
      </c>
    </row>
    <row r="3919" spans="1:31" x14ac:dyDescent="0.35">
      <c r="A3919" t="s">
        <v>454</v>
      </c>
      <c r="B3919">
        <v>1055</v>
      </c>
      <c r="C3919" t="s">
        <v>8837</v>
      </c>
      <c r="D3919">
        <v>59005</v>
      </c>
      <c r="E3919" t="s">
        <v>8833</v>
      </c>
      <c r="F3919" t="s">
        <v>3812</v>
      </c>
      <c r="H3919" s="174">
        <f t="shared" si="115"/>
        <v>1.6</v>
      </c>
      <c r="I3919">
        <v>2.2000000000000002</v>
      </c>
      <c r="K3919" t="s">
        <v>295</v>
      </c>
      <c r="L3919" t="s">
        <v>753</v>
      </c>
      <c r="M3919" t="s">
        <v>398</v>
      </c>
      <c r="N3919" t="s">
        <v>3708</v>
      </c>
      <c r="O3919">
        <v>2</v>
      </c>
      <c r="P3919" t="s">
        <v>1</v>
      </c>
      <c r="Q3919" s="164">
        <v>32882</v>
      </c>
      <c r="R3919" s="164">
        <v>33117</v>
      </c>
      <c r="S3919" s="164">
        <v>33117</v>
      </c>
      <c r="T3919" t="s">
        <v>3709</v>
      </c>
      <c r="V3919" t="s">
        <v>8834</v>
      </c>
      <c r="W3919" t="s">
        <v>8835</v>
      </c>
      <c r="X3919" t="s">
        <v>8833</v>
      </c>
      <c r="Y3919" t="s">
        <v>8834</v>
      </c>
      <c r="Z3919" t="s">
        <v>8838</v>
      </c>
      <c r="AC3919" t="s">
        <v>366</v>
      </c>
      <c r="AD3919" s="176">
        <v>1.6</v>
      </c>
      <c r="AE3919" s="177" t="s">
        <v>16954</v>
      </c>
    </row>
    <row r="3920" spans="1:31" x14ac:dyDescent="0.35">
      <c r="A3920" t="s">
        <v>324</v>
      </c>
      <c r="B3920">
        <v>1023</v>
      </c>
      <c r="C3920" t="s">
        <v>8839</v>
      </c>
      <c r="D3920">
        <v>59005</v>
      </c>
      <c r="E3920" t="s">
        <v>8833</v>
      </c>
      <c r="F3920" t="s">
        <v>3812</v>
      </c>
      <c r="H3920" s="174">
        <f t="shared" si="115"/>
        <v>1.6</v>
      </c>
      <c r="I3920">
        <v>2.2000000000000002</v>
      </c>
      <c r="K3920" t="s">
        <v>404</v>
      </c>
      <c r="L3920" t="s">
        <v>410</v>
      </c>
      <c r="M3920" t="s">
        <v>398</v>
      </c>
      <c r="N3920" t="s">
        <v>3708</v>
      </c>
      <c r="O3920">
        <v>2</v>
      </c>
      <c r="P3920" t="s">
        <v>306</v>
      </c>
      <c r="Q3920" s="164">
        <v>35804</v>
      </c>
      <c r="R3920" s="164">
        <v>36039</v>
      </c>
      <c r="S3920" s="164">
        <v>36039</v>
      </c>
      <c r="T3920" t="s">
        <v>3709</v>
      </c>
      <c r="V3920" t="s">
        <v>8834</v>
      </c>
      <c r="W3920" t="s">
        <v>8835</v>
      </c>
      <c r="X3920" t="s">
        <v>8833</v>
      </c>
      <c r="Y3920" t="s">
        <v>8834</v>
      </c>
      <c r="Z3920" t="s">
        <v>8840</v>
      </c>
      <c r="AC3920" t="s">
        <v>366</v>
      </c>
      <c r="AD3920" s="176">
        <v>1.6</v>
      </c>
      <c r="AE3920" s="177" t="s">
        <v>16954</v>
      </c>
    </row>
    <row r="3921" spans="1:31" x14ac:dyDescent="0.35">
      <c r="A3921" t="s">
        <v>432</v>
      </c>
      <c r="B3921">
        <v>1037</v>
      </c>
      <c r="C3921" t="s">
        <v>8837</v>
      </c>
      <c r="D3921">
        <v>59005</v>
      </c>
      <c r="E3921" t="s">
        <v>8833</v>
      </c>
      <c r="F3921" t="s">
        <v>3812</v>
      </c>
      <c r="H3921" s="174">
        <f t="shared" si="115"/>
        <v>1.6</v>
      </c>
      <c r="I3921">
        <v>2.2000000000000002</v>
      </c>
      <c r="K3921" t="s">
        <v>404</v>
      </c>
      <c r="L3921" t="s">
        <v>410</v>
      </c>
      <c r="M3921" t="s">
        <v>398</v>
      </c>
      <c r="N3921" t="s">
        <v>3708</v>
      </c>
      <c r="O3921">
        <v>2</v>
      </c>
      <c r="P3921" t="s">
        <v>306</v>
      </c>
      <c r="Q3921" s="164">
        <v>32510</v>
      </c>
      <c r="R3921" s="164">
        <v>32540</v>
      </c>
      <c r="S3921" s="164">
        <v>32540</v>
      </c>
      <c r="T3921" t="s">
        <v>3709</v>
      </c>
      <c r="V3921" t="s">
        <v>8834</v>
      </c>
      <c r="W3921" t="s">
        <v>8835</v>
      </c>
      <c r="X3921" t="s">
        <v>8833</v>
      </c>
      <c r="Y3921" t="s">
        <v>8834</v>
      </c>
      <c r="Z3921" t="s">
        <v>8841</v>
      </c>
      <c r="AC3921" t="s">
        <v>366</v>
      </c>
      <c r="AD3921" s="176">
        <v>1.6</v>
      </c>
      <c r="AE3921" s="177" t="s">
        <v>16954</v>
      </c>
    </row>
    <row r="3922" spans="1:31" x14ac:dyDescent="0.35">
      <c r="A3922" t="s">
        <v>432</v>
      </c>
      <c r="B3922">
        <v>1081</v>
      </c>
      <c r="C3922" t="s">
        <v>8833</v>
      </c>
      <c r="D3922">
        <v>59005</v>
      </c>
      <c r="E3922" t="s">
        <v>8833</v>
      </c>
      <c r="F3922" t="s">
        <v>3812</v>
      </c>
      <c r="H3922" s="174">
        <f t="shared" si="115"/>
        <v>1.6</v>
      </c>
      <c r="I3922">
        <v>2.2000000000000002</v>
      </c>
      <c r="K3922" t="s">
        <v>404</v>
      </c>
      <c r="L3922" t="s">
        <v>753</v>
      </c>
      <c r="M3922" t="s">
        <v>398</v>
      </c>
      <c r="N3922" t="s">
        <v>3708</v>
      </c>
      <c r="O3922">
        <v>2</v>
      </c>
      <c r="P3922" t="s">
        <v>306</v>
      </c>
      <c r="Q3922" s="164">
        <v>29318</v>
      </c>
      <c r="R3922" s="164">
        <v>29406</v>
      </c>
      <c r="S3922" s="164">
        <v>38231</v>
      </c>
      <c r="T3922" t="s">
        <v>3709</v>
      </c>
      <c r="V3922" t="s">
        <v>8834</v>
      </c>
      <c r="W3922" t="s">
        <v>8835</v>
      </c>
      <c r="X3922" t="s">
        <v>8833</v>
      </c>
      <c r="Y3922" t="s">
        <v>8834</v>
      </c>
      <c r="Z3922" t="s">
        <v>8842</v>
      </c>
      <c r="AC3922" t="s">
        <v>366</v>
      </c>
      <c r="AD3922" s="176">
        <v>1.6</v>
      </c>
      <c r="AE3922" s="177" t="s">
        <v>16954</v>
      </c>
    </row>
    <row r="3923" spans="1:31" x14ac:dyDescent="0.35">
      <c r="A3923" t="s">
        <v>375</v>
      </c>
      <c r="B3923">
        <v>1047</v>
      </c>
      <c r="C3923" t="s">
        <v>8834</v>
      </c>
      <c r="D3923">
        <v>59005</v>
      </c>
      <c r="E3923" t="s">
        <v>8833</v>
      </c>
      <c r="F3923" t="s">
        <v>3812</v>
      </c>
      <c r="H3923" s="174">
        <f t="shared" si="115"/>
        <v>1.6</v>
      </c>
      <c r="I3923">
        <v>2.2000000000000002</v>
      </c>
      <c r="K3923" t="s">
        <v>404</v>
      </c>
      <c r="L3923" t="s">
        <v>753</v>
      </c>
      <c r="M3923" t="s">
        <v>398</v>
      </c>
      <c r="N3923" t="s">
        <v>3708</v>
      </c>
      <c r="O3923">
        <v>2</v>
      </c>
      <c r="P3923" t="s">
        <v>1</v>
      </c>
      <c r="Q3923" s="164">
        <v>32882</v>
      </c>
      <c r="R3923" s="164">
        <v>33117</v>
      </c>
      <c r="S3923" s="164">
        <v>38231</v>
      </c>
      <c r="T3923" t="s">
        <v>3709</v>
      </c>
      <c r="V3923" t="s">
        <v>8834</v>
      </c>
      <c r="W3923" t="s">
        <v>8835</v>
      </c>
      <c r="X3923" t="s">
        <v>8833</v>
      </c>
      <c r="Y3923" t="s">
        <v>8834</v>
      </c>
      <c r="Z3923" t="s">
        <v>8843</v>
      </c>
      <c r="AC3923" t="s">
        <v>366</v>
      </c>
      <c r="AD3923" s="176">
        <v>1.6</v>
      </c>
      <c r="AE3923" s="177" t="s">
        <v>16954</v>
      </c>
    </row>
    <row r="3924" spans="1:31" x14ac:dyDescent="0.35">
      <c r="A3924" t="s">
        <v>375</v>
      </c>
      <c r="B3924">
        <v>1105</v>
      </c>
      <c r="C3924" t="s">
        <v>8844</v>
      </c>
      <c r="D3924">
        <v>59005</v>
      </c>
      <c r="E3924" t="s">
        <v>8833</v>
      </c>
      <c r="F3924" t="s">
        <v>3812</v>
      </c>
      <c r="H3924" s="174">
        <f t="shared" si="115"/>
        <v>1.6</v>
      </c>
      <c r="I3924">
        <v>2.2000000000000002</v>
      </c>
      <c r="K3924" t="s">
        <v>404</v>
      </c>
      <c r="L3924" t="s">
        <v>753</v>
      </c>
      <c r="M3924" t="s">
        <v>398</v>
      </c>
      <c r="N3924" t="s">
        <v>3708</v>
      </c>
      <c r="O3924">
        <v>2</v>
      </c>
      <c r="P3924" t="s">
        <v>1</v>
      </c>
      <c r="Q3924" s="164">
        <v>35439</v>
      </c>
      <c r="R3924" s="164">
        <v>35674</v>
      </c>
      <c r="S3924" s="164">
        <v>38231</v>
      </c>
      <c r="T3924" t="s">
        <v>3709</v>
      </c>
      <c r="V3924" t="s">
        <v>8834</v>
      </c>
      <c r="W3924" t="s">
        <v>8835</v>
      </c>
      <c r="X3924" t="s">
        <v>8833</v>
      </c>
      <c r="Y3924" t="s">
        <v>8834</v>
      </c>
      <c r="Z3924" t="s">
        <v>8845</v>
      </c>
      <c r="AC3924" t="s">
        <v>366</v>
      </c>
      <c r="AD3924" s="176">
        <v>1.6</v>
      </c>
      <c r="AE3924" s="177" t="s">
        <v>16954</v>
      </c>
    </row>
    <row r="3925" spans="1:31" x14ac:dyDescent="0.35">
      <c r="A3925" t="s">
        <v>494</v>
      </c>
      <c r="B3925">
        <v>1030</v>
      </c>
      <c r="C3925" t="s">
        <v>8846</v>
      </c>
      <c r="D3925">
        <v>59005</v>
      </c>
      <c r="E3925" t="s">
        <v>8833</v>
      </c>
      <c r="F3925" t="s">
        <v>3812</v>
      </c>
      <c r="H3925" s="174">
        <f t="shared" si="115"/>
        <v>1.6</v>
      </c>
      <c r="I3925">
        <v>2.2000000000000002</v>
      </c>
      <c r="K3925" t="s">
        <v>404</v>
      </c>
      <c r="L3925" t="s">
        <v>753</v>
      </c>
      <c r="M3925" t="s">
        <v>398</v>
      </c>
      <c r="N3925" t="s">
        <v>3708</v>
      </c>
      <c r="O3925">
        <v>2</v>
      </c>
      <c r="P3925" t="s">
        <v>306</v>
      </c>
      <c r="Q3925" s="164">
        <v>37995</v>
      </c>
      <c r="R3925" s="164">
        <v>38231</v>
      </c>
      <c r="S3925" s="164">
        <v>38231</v>
      </c>
      <c r="T3925" t="s">
        <v>3709</v>
      </c>
      <c r="V3925" t="s">
        <v>8834</v>
      </c>
      <c r="W3925" t="s">
        <v>8835</v>
      </c>
      <c r="X3925" t="s">
        <v>8833</v>
      </c>
      <c r="Y3925" t="s">
        <v>8834</v>
      </c>
      <c r="Z3925" t="s">
        <v>8847</v>
      </c>
      <c r="AC3925" t="s">
        <v>366</v>
      </c>
      <c r="AD3925" s="176">
        <v>1.6</v>
      </c>
      <c r="AE3925" s="177" t="s">
        <v>16954</v>
      </c>
    </row>
    <row r="3926" spans="1:31" x14ac:dyDescent="0.35">
      <c r="A3926" t="s">
        <v>454</v>
      </c>
      <c r="B3926">
        <v>1307</v>
      </c>
      <c r="C3926" t="s">
        <v>8848</v>
      </c>
      <c r="D3926">
        <v>59100</v>
      </c>
      <c r="E3926" t="s">
        <v>3719</v>
      </c>
      <c r="F3926" t="s">
        <v>3812</v>
      </c>
      <c r="H3926">
        <v>2.4</v>
      </c>
      <c r="I3926">
        <v>1.8</v>
      </c>
      <c r="K3926" t="s">
        <v>404</v>
      </c>
      <c r="L3926" t="s">
        <v>753</v>
      </c>
      <c r="M3926" t="s">
        <v>398</v>
      </c>
      <c r="N3926" t="s">
        <v>1564</v>
      </c>
      <c r="O3926">
        <v>2</v>
      </c>
      <c r="P3926" t="s">
        <v>306</v>
      </c>
      <c r="Q3926" s="164">
        <v>34708</v>
      </c>
      <c r="R3926" s="164">
        <v>34943</v>
      </c>
      <c r="S3926" s="164">
        <v>37865</v>
      </c>
      <c r="T3926" t="s">
        <v>3720</v>
      </c>
      <c r="V3926" t="s">
        <v>8849</v>
      </c>
      <c r="W3926" t="s">
        <v>8850</v>
      </c>
      <c r="X3926" t="s">
        <v>8851</v>
      </c>
      <c r="Y3926" t="s">
        <v>8849</v>
      </c>
      <c r="Z3926" t="s">
        <v>8852</v>
      </c>
      <c r="AC3926" t="s">
        <v>341</v>
      </c>
      <c r="AD3926" s="176">
        <v>1.2</v>
      </c>
    </row>
    <row r="3927" spans="1:31" x14ac:dyDescent="0.35">
      <c r="A3927" t="s">
        <v>305</v>
      </c>
      <c r="B3927">
        <v>1162</v>
      </c>
      <c r="C3927" t="s">
        <v>8848</v>
      </c>
      <c r="D3927">
        <v>59100</v>
      </c>
      <c r="E3927" t="s">
        <v>3719</v>
      </c>
      <c r="F3927" t="s">
        <v>3812</v>
      </c>
      <c r="H3927">
        <v>2.4</v>
      </c>
      <c r="I3927">
        <v>1.8</v>
      </c>
      <c r="K3927" t="s">
        <v>296</v>
      </c>
      <c r="L3927" t="s">
        <v>753</v>
      </c>
      <c r="M3927" t="s">
        <v>398</v>
      </c>
      <c r="N3927" t="s">
        <v>1564</v>
      </c>
      <c r="O3927">
        <v>2</v>
      </c>
      <c r="P3927" t="s">
        <v>306</v>
      </c>
      <c r="Q3927" s="164">
        <v>33247</v>
      </c>
      <c r="R3927" s="164">
        <v>33482</v>
      </c>
      <c r="T3927" t="s">
        <v>3720</v>
      </c>
      <c r="V3927" t="s">
        <v>8849</v>
      </c>
      <c r="W3927" t="s">
        <v>8850</v>
      </c>
      <c r="X3927" t="s">
        <v>8851</v>
      </c>
      <c r="Y3927" t="s">
        <v>8849</v>
      </c>
      <c r="Z3927" t="s">
        <v>8853</v>
      </c>
      <c r="AC3927" t="s">
        <v>341</v>
      </c>
      <c r="AD3927" s="176">
        <v>1.2</v>
      </c>
    </row>
    <row r="3928" spans="1:31" x14ac:dyDescent="0.35">
      <c r="A3928" t="s">
        <v>469</v>
      </c>
      <c r="B3928">
        <v>1139</v>
      </c>
      <c r="C3928" t="s">
        <v>8848</v>
      </c>
      <c r="D3928">
        <v>59100</v>
      </c>
      <c r="E3928" t="s">
        <v>3719</v>
      </c>
      <c r="F3928" t="s">
        <v>3812</v>
      </c>
      <c r="H3928">
        <v>2.4</v>
      </c>
      <c r="I3928">
        <v>1.8</v>
      </c>
      <c r="K3928" t="s">
        <v>404</v>
      </c>
      <c r="L3928" t="s">
        <v>753</v>
      </c>
      <c r="M3928" t="s">
        <v>398</v>
      </c>
      <c r="N3928" t="s">
        <v>1564</v>
      </c>
      <c r="O3928">
        <v>2</v>
      </c>
      <c r="P3928" t="s">
        <v>306</v>
      </c>
      <c r="Q3928" t="s">
        <v>3419</v>
      </c>
      <c r="R3928" s="164">
        <v>35309</v>
      </c>
      <c r="S3928" s="164">
        <v>45536</v>
      </c>
      <c r="T3928" t="s">
        <v>3720</v>
      </c>
      <c r="V3928" t="s">
        <v>8849</v>
      </c>
      <c r="W3928" t="s">
        <v>8850</v>
      </c>
      <c r="X3928" t="s">
        <v>8851</v>
      </c>
      <c r="Y3928" t="s">
        <v>8849</v>
      </c>
      <c r="Z3928" t="s">
        <v>8854</v>
      </c>
      <c r="AC3928" t="s">
        <v>341</v>
      </c>
      <c r="AD3928" s="176">
        <v>1.2</v>
      </c>
    </row>
    <row r="3929" spans="1:31" x14ac:dyDescent="0.35">
      <c r="A3929" t="s">
        <v>309</v>
      </c>
      <c r="B3929">
        <v>1122</v>
      </c>
      <c r="C3929" t="s">
        <v>8848</v>
      </c>
      <c r="D3929">
        <v>59100</v>
      </c>
      <c r="E3929" t="s">
        <v>3719</v>
      </c>
      <c r="F3929" t="s">
        <v>3812</v>
      </c>
      <c r="H3929">
        <v>2.4</v>
      </c>
      <c r="I3929">
        <v>1.8</v>
      </c>
      <c r="K3929" t="s">
        <v>296</v>
      </c>
      <c r="L3929" t="s">
        <v>753</v>
      </c>
      <c r="M3929" t="s">
        <v>398</v>
      </c>
      <c r="N3929" t="s">
        <v>1564</v>
      </c>
      <c r="O3929">
        <v>2</v>
      </c>
      <c r="P3929" t="s">
        <v>306</v>
      </c>
      <c r="Q3929" t="s">
        <v>8548</v>
      </c>
      <c r="R3929" s="164">
        <v>37135</v>
      </c>
      <c r="T3929" t="s">
        <v>3720</v>
      </c>
      <c r="V3929" t="s">
        <v>8849</v>
      </c>
      <c r="W3929" t="s">
        <v>8850</v>
      </c>
      <c r="X3929" t="s">
        <v>8851</v>
      </c>
      <c r="Y3929" t="s">
        <v>8849</v>
      </c>
      <c r="Z3929" t="s">
        <v>8855</v>
      </c>
      <c r="AC3929" t="s">
        <v>341</v>
      </c>
      <c r="AD3929" s="176">
        <v>1.2</v>
      </c>
    </row>
    <row r="3930" spans="1:31" x14ac:dyDescent="0.35">
      <c r="A3930" t="s">
        <v>476</v>
      </c>
      <c r="B3930">
        <v>1124</v>
      </c>
      <c r="C3930" t="s">
        <v>8856</v>
      </c>
      <c r="D3930">
        <v>59100</v>
      </c>
      <c r="E3930" t="s">
        <v>3719</v>
      </c>
      <c r="F3930" t="s">
        <v>3812</v>
      </c>
      <c r="H3930">
        <v>2.4</v>
      </c>
      <c r="I3930">
        <v>1.8</v>
      </c>
      <c r="K3930" t="s">
        <v>404</v>
      </c>
      <c r="L3930" t="s">
        <v>4257</v>
      </c>
      <c r="M3930" t="s">
        <v>398</v>
      </c>
      <c r="N3930" t="s">
        <v>1564</v>
      </c>
      <c r="O3930">
        <v>2</v>
      </c>
      <c r="P3930" t="s">
        <v>306</v>
      </c>
      <c r="Q3930" s="164">
        <v>31057</v>
      </c>
      <c r="R3930" s="164">
        <v>31321</v>
      </c>
      <c r="S3930" s="164">
        <v>36039</v>
      </c>
      <c r="T3930" t="s">
        <v>3720</v>
      </c>
      <c r="V3930" t="s">
        <v>8849</v>
      </c>
      <c r="W3930" t="s">
        <v>8850</v>
      </c>
      <c r="X3930" t="s">
        <v>8851</v>
      </c>
      <c r="Y3930" t="s">
        <v>8849</v>
      </c>
      <c r="Z3930" t="s">
        <v>8857</v>
      </c>
      <c r="AC3930" t="s">
        <v>341</v>
      </c>
      <c r="AD3930" s="176">
        <v>1.2</v>
      </c>
    </row>
    <row r="3931" spans="1:31" x14ac:dyDescent="0.35">
      <c r="A3931" t="s">
        <v>482</v>
      </c>
      <c r="B3931">
        <v>1210</v>
      </c>
      <c r="C3931" t="s">
        <v>8848</v>
      </c>
      <c r="D3931">
        <v>59100</v>
      </c>
      <c r="E3931" t="s">
        <v>3719</v>
      </c>
      <c r="F3931" t="s">
        <v>3812</v>
      </c>
      <c r="H3931">
        <v>2.4</v>
      </c>
      <c r="I3931">
        <v>1.8</v>
      </c>
      <c r="K3931" t="s">
        <v>296</v>
      </c>
      <c r="L3931" t="s">
        <v>753</v>
      </c>
      <c r="M3931" t="s">
        <v>398</v>
      </c>
      <c r="N3931" t="s">
        <v>1564</v>
      </c>
      <c r="O3931">
        <v>2</v>
      </c>
      <c r="P3931" t="s">
        <v>306</v>
      </c>
      <c r="Q3931" t="s">
        <v>6962</v>
      </c>
      <c r="R3931" s="164">
        <v>40422</v>
      </c>
      <c r="T3931" t="s">
        <v>3720</v>
      </c>
      <c r="V3931" t="s">
        <v>8849</v>
      </c>
      <c r="W3931" t="s">
        <v>8850</v>
      </c>
      <c r="X3931" t="s">
        <v>8851</v>
      </c>
      <c r="Y3931" t="s">
        <v>8849</v>
      </c>
      <c r="Z3931" t="s">
        <v>8858</v>
      </c>
      <c r="AC3931" t="s">
        <v>341</v>
      </c>
      <c r="AD3931" s="176">
        <v>1.2</v>
      </c>
    </row>
    <row r="3932" spans="1:31" x14ac:dyDescent="0.35">
      <c r="A3932" t="s">
        <v>432</v>
      </c>
      <c r="B3932">
        <v>1076</v>
      </c>
      <c r="C3932" t="s">
        <v>8859</v>
      </c>
      <c r="D3932">
        <v>59100</v>
      </c>
      <c r="E3932" t="s">
        <v>3719</v>
      </c>
      <c r="F3932" t="s">
        <v>3812</v>
      </c>
      <c r="H3932">
        <v>2.4</v>
      </c>
      <c r="I3932">
        <v>1.8</v>
      </c>
      <c r="K3932" t="s">
        <v>404</v>
      </c>
      <c r="L3932" t="s">
        <v>753</v>
      </c>
      <c r="M3932" t="s">
        <v>398</v>
      </c>
      <c r="N3932" t="s">
        <v>1564</v>
      </c>
      <c r="O3932">
        <v>2</v>
      </c>
      <c r="P3932" t="s">
        <v>306</v>
      </c>
      <c r="Q3932" s="164">
        <v>29290</v>
      </c>
      <c r="R3932" s="164">
        <v>29497</v>
      </c>
      <c r="S3932" s="164">
        <v>38231</v>
      </c>
      <c r="T3932" t="s">
        <v>3720</v>
      </c>
      <c r="V3932" t="s">
        <v>8849</v>
      </c>
      <c r="W3932" t="s">
        <v>8850</v>
      </c>
      <c r="X3932" t="s">
        <v>8851</v>
      </c>
      <c r="Y3932" t="s">
        <v>8849</v>
      </c>
      <c r="Z3932" t="s">
        <v>8860</v>
      </c>
      <c r="AC3932" t="s">
        <v>341</v>
      </c>
      <c r="AD3932" s="176">
        <v>1.2</v>
      </c>
    </row>
    <row r="3933" spans="1:31" x14ac:dyDescent="0.35">
      <c r="A3933" t="s">
        <v>434</v>
      </c>
      <c r="B3933">
        <v>1045</v>
      </c>
      <c r="C3933" t="s">
        <v>8848</v>
      </c>
      <c r="D3933">
        <v>59100</v>
      </c>
      <c r="E3933" t="s">
        <v>3719</v>
      </c>
      <c r="F3933" t="s">
        <v>3812</v>
      </c>
      <c r="H3933">
        <v>2.4</v>
      </c>
      <c r="I3933">
        <v>1.8</v>
      </c>
      <c r="K3933" t="s">
        <v>404</v>
      </c>
      <c r="L3933" t="s">
        <v>753</v>
      </c>
      <c r="M3933" t="s">
        <v>398</v>
      </c>
      <c r="N3933" t="s">
        <v>1564</v>
      </c>
      <c r="O3933">
        <v>2</v>
      </c>
      <c r="P3933" t="s">
        <v>306</v>
      </c>
      <c r="Q3933" s="164">
        <v>32151</v>
      </c>
      <c r="R3933" s="164">
        <v>32387</v>
      </c>
      <c r="S3933" s="164">
        <v>38231</v>
      </c>
      <c r="T3933" t="s">
        <v>3720</v>
      </c>
      <c r="V3933" t="s">
        <v>8849</v>
      </c>
      <c r="W3933" t="s">
        <v>8850</v>
      </c>
      <c r="X3933" t="s">
        <v>8851</v>
      </c>
      <c r="Y3933" t="s">
        <v>8849</v>
      </c>
      <c r="Z3933" t="s">
        <v>8861</v>
      </c>
      <c r="AC3933" t="s">
        <v>341</v>
      </c>
      <c r="AD3933" s="176">
        <v>1.2</v>
      </c>
    </row>
    <row r="3934" spans="1:31" x14ac:dyDescent="0.35">
      <c r="A3934" t="s">
        <v>434</v>
      </c>
      <c r="B3934">
        <v>1126</v>
      </c>
      <c r="C3934" t="s">
        <v>8848</v>
      </c>
      <c r="D3934">
        <v>59100</v>
      </c>
      <c r="E3934" t="s">
        <v>3719</v>
      </c>
      <c r="F3934" t="s">
        <v>3812</v>
      </c>
      <c r="H3934">
        <v>2.4</v>
      </c>
      <c r="I3934">
        <v>1.8</v>
      </c>
      <c r="K3934" t="s">
        <v>296</v>
      </c>
      <c r="L3934" t="s">
        <v>753</v>
      </c>
      <c r="M3934" t="s">
        <v>398</v>
      </c>
      <c r="N3934" t="s">
        <v>1564</v>
      </c>
      <c r="O3934">
        <v>2</v>
      </c>
      <c r="P3934" t="s">
        <v>306</v>
      </c>
      <c r="Q3934" s="164">
        <v>40552</v>
      </c>
      <c r="R3934" s="164">
        <v>40787</v>
      </c>
      <c r="T3934" t="s">
        <v>3720</v>
      </c>
      <c r="V3934" t="s">
        <v>8849</v>
      </c>
      <c r="W3934" t="s">
        <v>8850</v>
      </c>
      <c r="X3934" t="s">
        <v>8851</v>
      </c>
      <c r="Y3934" t="s">
        <v>8849</v>
      </c>
      <c r="Z3934" t="s">
        <v>8862</v>
      </c>
      <c r="AA3934" t="s">
        <v>295</v>
      </c>
      <c r="AC3934" t="s">
        <v>341</v>
      </c>
      <c r="AD3934" s="176">
        <v>1.2</v>
      </c>
    </row>
    <row r="3935" spans="1:31" x14ac:dyDescent="0.35">
      <c r="A3935" t="s">
        <v>447</v>
      </c>
      <c r="B3935">
        <v>1063</v>
      </c>
      <c r="C3935" t="s">
        <v>3727</v>
      </c>
      <c r="D3935">
        <v>59100</v>
      </c>
      <c r="E3935" t="s">
        <v>3719</v>
      </c>
      <c r="F3935" t="s">
        <v>3812</v>
      </c>
      <c r="H3935">
        <v>2.4</v>
      </c>
      <c r="I3935">
        <v>1.8</v>
      </c>
      <c r="K3935" t="s">
        <v>404</v>
      </c>
      <c r="L3935" t="s">
        <v>640</v>
      </c>
      <c r="M3935" t="s">
        <v>398</v>
      </c>
      <c r="N3935" t="s">
        <v>1564</v>
      </c>
      <c r="O3935">
        <v>2</v>
      </c>
      <c r="P3935" t="s">
        <v>306</v>
      </c>
      <c r="Q3935" t="s">
        <v>2591</v>
      </c>
      <c r="R3935" s="164">
        <v>35300</v>
      </c>
      <c r="S3935" s="164">
        <v>35309</v>
      </c>
      <c r="T3935" t="s">
        <v>3720</v>
      </c>
      <c r="V3935" t="s">
        <v>8849</v>
      </c>
      <c r="W3935" t="s">
        <v>8850</v>
      </c>
      <c r="X3935" t="s">
        <v>8851</v>
      </c>
      <c r="Y3935" t="s">
        <v>8849</v>
      </c>
      <c r="Z3935" t="s">
        <v>8863</v>
      </c>
      <c r="AC3935" t="s">
        <v>341</v>
      </c>
      <c r="AD3935" s="176">
        <v>1.2</v>
      </c>
    </row>
    <row r="3936" spans="1:31" x14ac:dyDescent="0.35">
      <c r="A3936" t="s">
        <v>494</v>
      </c>
      <c r="B3936">
        <v>1085</v>
      </c>
      <c r="C3936" t="s">
        <v>8864</v>
      </c>
      <c r="D3936">
        <v>59100</v>
      </c>
      <c r="E3936" t="s">
        <v>3719</v>
      </c>
      <c r="F3936" t="s">
        <v>3812</v>
      </c>
      <c r="H3936">
        <v>2.4</v>
      </c>
      <c r="I3936">
        <v>1.8</v>
      </c>
      <c r="K3936" t="s">
        <v>404</v>
      </c>
      <c r="L3936" t="s">
        <v>4257</v>
      </c>
      <c r="M3936" t="s">
        <v>398</v>
      </c>
      <c r="N3936" t="s">
        <v>1564</v>
      </c>
      <c r="O3936">
        <v>2</v>
      </c>
      <c r="P3936" t="s">
        <v>306</v>
      </c>
      <c r="Q3936" s="164">
        <v>31056</v>
      </c>
      <c r="R3936" s="164">
        <v>31291</v>
      </c>
      <c r="S3936" s="164">
        <v>38231</v>
      </c>
      <c r="T3936" t="s">
        <v>3720</v>
      </c>
      <c r="V3936" t="s">
        <v>8849</v>
      </c>
      <c r="W3936" t="s">
        <v>8850</v>
      </c>
      <c r="X3936" t="s">
        <v>8851</v>
      </c>
      <c r="Y3936" t="s">
        <v>8849</v>
      </c>
      <c r="Z3936" t="s">
        <v>8865</v>
      </c>
      <c r="AC3936" t="s">
        <v>341</v>
      </c>
      <c r="AD3936" s="176">
        <v>1.2</v>
      </c>
    </row>
    <row r="3937" spans="1:31" x14ac:dyDescent="0.35">
      <c r="A3937" t="s">
        <v>438</v>
      </c>
      <c r="B3937">
        <v>1109</v>
      </c>
      <c r="C3937" t="s">
        <v>8848</v>
      </c>
      <c r="D3937">
        <v>59100</v>
      </c>
      <c r="E3937" t="s">
        <v>3719</v>
      </c>
      <c r="F3937" t="s">
        <v>3812</v>
      </c>
      <c r="H3937">
        <v>2.4</v>
      </c>
      <c r="I3937">
        <v>1.8</v>
      </c>
      <c r="K3937" t="s">
        <v>404</v>
      </c>
      <c r="L3937" t="s">
        <v>397</v>
      </c>
      <c r="M3937" t="s">
        <v>398</v>
      </c>
      <c r="N3937" t="s">
        <v>1564</v>
      </c>
      <c r="O3937">
        <v>2</v>
      </c>
      <c r="P3937" t="s">
        <v>306</v>
      </c>
      <c r="Q3937" s="164">
        <v>32144</v>
      </c>
      <c r="R3937" s="164">
        <v>32174</v>
      </c>
      <c r="S3937" s="164">
        <v>36039</v>
      </c>
      <c r="T3937" t="s">
        <v>3720</v>
      </c>
      <c r="V3937" t="s">
        <v>8849</v>
      </c>
      <c r="W3937" t="s">
        <v>8850</v>
      </c>
      <c r="X3937" t="s">
        <v>8851</v>
      </c>
      <c r="Y3937" t="s">
        <v>8849</v>
      </c>
      <c r="Z3937" t="s">
        <v>8866</v>
      </c>
      <c r="AC3937" t="s">
        <v>341</v>
      </c>
      <c r="AD3937" s="176">
        <v>1.2</v>
      </c>
    </row>
    <row r="3938" spans="1:31" x14ac:dyDescent="0.35">
      <c r="A3938" t="s">
        <v>438</v>
      </c>
      <c r="B3938">
        <v>1244</v>
      </c>
      <c r="C3938" t="s">
        <v>8848</v>
      </c>
      <c r="D3938">
        <v>59100</v>
      </c>
      <c r="E3938" t="s">
        <v>3719</v>
      </c>
      <c r="F3938" t="s">
        <v>3812</v>
      </c>
      <c r="G3938" s="163">
        <v>3115.88</v>
      </c>
      <c r="H3938">
        <v>2.4</v>
      </c>
      <c r="I3938">
        <v>1.8</v>
      </c>
      <c r="J3938" t="s">
        <v>1</v>
      </c>
      <c r="K3938" t="s">
        <v>296</v>
      </c>
      <c r="L3938" t="s">
        <v>297</v>
      </c>
      <c r="M3938" t="s">
        <v>398</v>
      </c>
      <c r="N3938" t="s">
        <v>1564</v>
      </c>
      <c r="O3938">
        <v>2</v>
      </c>
      <c r="P3938" t="s">
        <v>306</v>
      </c>
      <c r="Q3938" s="164">
        <v>43292</v>
      </c>
      <c r="R3938" s="164">
        <v>43709</v>
      </c>
      <c r="T3938" t="s">
        <v>3720</v>
      </c>
      <c r="V3938" t="s">
        <v>8849</v>
      </c>
      <c r="W3938" t="s">
        <v>8850</v>
      </c>
      <c r="X3938" t="s">
        <v>8851</v>
      </c>
      <c r="Y3938" t="s">
        <v>8849</v>
      </c>
      <c r="Z3938" t="s">
        <v>8867</v>
      </c>
      <c r="AA3938" t="s">
        <v>295</v>
      </c>
      <c r="AB3938" s="164">
        <v>43452</v>
      </c>
      <c r="AC3938" t="s">
        <v>341</v>
      </c>
      <c r="AD3938" s="176">
        <v>1.2</v>
      </c>
    </row>
    <row r="3939" spans="1:31" x14ac:dyDescent="0.35">
      <c r="A3939" t="s">
        <v>711</v>
      </c>
      <c r="B3939">
        <v>1198</v>
      </c>
      <c r="C3939" t="s">
        <v>8133</v>
      </c>
      <c r="D3939">
        <v>59302</v>
      </c>
      <c r="E3939" t="s">
        <v>8133</v>
      </c>
      <c r="F3939" t="s">
        <v>3812</v>
      </c>
      <c r="H3939" s="174">
        <f t="shared" ref="H3939:H3940" si="116">AD3939</f>
        <v>1.3</v>
      </c>
      <c r="I3939">
        <v>2.2000000000000002</v>
      </c>
      <c r="K3939" t="s">
        <v>404</v>
      </c>
      <c r="L3939" t="s">
        <v>753</v>
      </c>
      <c r="M3939" t="s">
        <v>398</v>
      </c>
      <c r="N3939" t="s">
        <v>333</v>
      </c>
      <c r="O3939">
        <v>2</v>
      </c>
      <c r="P3939" t="s">
        <v>306</v>
      </c>
      <c r="Q3939" s="164">
        <v>36900</v>
      </c>
      <c r="R3939" s="164">
        <v>37135</v>
      </c>
      <c r="S3939" s="164">
        <v>42614</v>
      </c>
      <c r="T3939" t="s">
        <v>8868</v>
      </c>
      <c r="V3939" t="s">
        <v>8869</v>
      </c>
      <c r="W3939" t="s">
        <v>8870</v>
      </c>
      <c r="X3939" t="s">
        <v>8133</v>
      </c>
      <c r="Y3939" t="s">
        <v>8869</v>
      </c>
      <c r="Z3939" t="s">
        <v>8871</v>
      </c>
      <c r="AC3939" t="s">
        <v>341</v>
      </c>
      <c r="AD3939" s="176">
        <v>1.3</v>
      </c>
      <c r="AE3939" s="177" t="s">
        <v>16954</v>
      </c>
    </row>
    <row r="3940" spans="1:31" x14ac:dyDescent="0.35">
      <c r="A3940" t="s">
        <v>566</v>
      </c>
      <c r="B3940">
        <v>1190</v>
      </c>
      <c r="C3940" t="s">
        <v>8872</v>
      </c>
      <c r="D3940">
        <v>59302</v>
      </c>
      <c r="E3940" t="s">
        <v>8133</v>
      </c>
      <c r="F3940" t="s">
        <v>3812</v>
      </c>
      <c r="H3940" s="174">
        <f t="shared" si="116"/>
        <v>1.3</v>
      </c>
      <c r="I3940">
        <v>2.2000000000000002</v>
      </c>
      <c r="K3940" t="s">
        <v>404</v>
      </c>
      <c r="L3940" t="s">
        <v>753</v>
      </c>
      <c r="M3940" t="s">
        <v>398</v>
      </c>
      <c r="N3940" t="s">
        <v>333</v>
      </c>
      <c r="O3940">
        <v>2</v>
      </c>
      <c r="P3940" t="s">
        <v>306</v>
      </c>
      <c r="Q3940" s="164">
        <v>36900</v>
      </c>
      <c r="R3940" s="164">
        <v>37135</v>
      </c>
      <c r="S3940" s="164">
        <v>40787</v>
      </c>
      <c r="T3940" t="s">
        <v>8868</v>
      </c>
      <c r="V3940" t="s">
        <v>8869</v>
      </c>
      <c r="W3940" t="s">
        <v>8870</v>
      </c>
      <c r="X3940" t="s">
        <v>8133</v>
      </c>
      <c r="Y3940" t="s">
        <v>8869</v>
      </c>
      <c r="Z3940" t="s">
        <v>8873</v>
      </c>
      <c r="AC3940" t="s">
        <v>341</v>
      </c>
      <c r="AD3940" s="176">
        <v>1.3</v>
      </c>
      <c r="AE3940" s="177" t="s">
        <v>16954</v>
      </c>
    </row>
    <row r="3941" spans="1:31" x14ac:dyDescent="0.35">
      <c r="A3941" t="s">
        <v>454</v>
      </c>
      <c r="B3941">
        <v>1369</v>
      </c>
      <c r="C3941" t="s">
        <v>8874</v>
      </c>
      <c r="D3941">
        <v>59403</v>
      </c>
      <c r="E3941" t="s">
        <v>8875</v>
      </c>
      <c r="F3941" t="s">
        <v>3812</v>
      </c>
      <c r="H3941">
        <v>2</v>
      </c>
      <c r="I3941">
        <v>1.8</v>
      </c>
      <c r="K3941" t="s">
        <v>296</v>
      </c>
      <c r="L3941" t="s">
        <v>753</v>
      </c>
      <c r="M3941" t="s">
        <v>398</v>
      </c>
      <c r="N3941" t="s">
        <v>360</v>
      </c>
      <c r="O3941">
        <v>2</v>
      </c>
      <c r="P3941" t="s">
        <v>306</v>
      </c>
      <c r="Q3941" t="s">
        <v>6147</v>
      </c>
      <c r="R3941" s="164">
        <v>38231</v>
      </c>
      <c r="T3941" t="s">
        <v>3751</v>
      </c>
      <c r="V3941" t="s">
        <v>8876</v>
      </c>
      <c r="W3941" t="s">
        <v>8877</v>
      </c>
      <c r="X3941" t="s">
        <v>8875</v>
      </c>
      <c r="Y3941" t="s">
        <v>8876</v>
      </c>
      <c r="Z3941" t="s">
        <v>8878</v>
      </c>
      <c r="AC3941" t="s">
        <v>366</v>
      </c>
      <c r="AD3941" s="176">
        <v>1.7</v>
      </c>
    </row>
    <row r="3942" spans="1:31" x14ac:dyDescent="0.35">
      <c r="A3942" t="s">
        <v>309</v>
      </c>
      <c r="B3942">
        <v>1225</v>
      </c>
      <c r="C3942" t="s">
        <v>8875</v>
      </c>
      <c r="D3942">
        <v>59403</v>
      </c>
      <c r="E3942" t="s">
        <v>8875</v>
      </c>
      <c r="F3942" t="s">
        <v>3812</v>
      </c>
      <c r="H3942">
        <v>2</v>
      </c>
      <c r="I3942">
        <v>1.8</v>
      </c>
      <c r="K3942" t="s">
        <v>296</v>
      </c>
      <c r="L3942" t="s">
        <v>753</v>
      </c>
      <c r="M3942" t="s">
        <v>398</v>
      </c>
      <c r="N3942" t="s">
        <v>360</v>
      </c>
      <c r="O3942">
        <v>2</v>
      </c>
      <c r="P3942" t="s">
        <v>306</v>
      </c>
      <c r="Q3942" t="s">
        <v>8879</v>
      </c>
      <c r="R3942" s="164">
        <v>41518</v>
      </c>
      <c r="T3942" t="s">
        <v>3751</v>
      </c>
      <c r="V3942" t="s">
        <v>8876</v>
      </c>
      <c r="W3942" t="s">
        <v>8877</v>
      </c>
      <c r="X3942" t="s">
        <v>8875</v>
      </c>
      <c r="Y3942" t="s">
        <v>8876</v>
      </c>
      <c r="Z3942" t="s">
        <v>8880</v>
      </c>
      <c r="AC3942" t="s">
        <v>366</v>
      </c>
      <c r="AD3942" s="176">
        <v>1.7</v>
      </c>
    </row>
    <row r="3943" spans="1:31" x14ac:dyDescent="0.35">
      <c r="A3943" t="s">
        <v>309</v>
      </c>
      <c r="B3943">
        <v>1270</v>
      </c>
      <c r="C3943" t="s">
        <v>8881</v>
      </c>
      <c r="D3943">
        <v>59403</v>
      </c>
      <c r="E3943" t="s">
        <v>8875</v>
      </c>
      <c r="F3943" t="s">
        <v>3812</v>
      </c>
      <c r="G3943" s="163">
        <v>3188.46</v>
      </c>
      <c r="H3943">
        <v>2</v>
      </c>
      <c r="I3943">
        <v>1.8</v>
      </c>
      <c r="J3943" t="s">
        <v>1</v>
      </c>
      <c r="K3943" t="s">
        <v>296</v>
      </c>
      <c r="L3943" t="s">
        <v>753</v>
      </c>
      <c r="M3943" t="s">
        <v>398</v>
      </c>
      <c r="N3943" t="s">
        <v>360</v>
      </c>
      <c r="O3943">
        <v>2</v>
      </c>
      <c r="P3943" t="s">
        <v>306</v>
      </c>
      <c r="Q3943" t="s">
        <v>8882</v>
      </c>
      <c r="R3943" s="164">
        <v>44440</v>
      </c>
      <c r="T3943" t="s">
        <v>3751</v>
      </c>
      <c r="V3943" t="s">
        <v>8876</v>
      </c>
      <c r="W3943" t="s">
        <v>8877</v>
      </c>
      <c r="X3943" t="s">
        <v>8875</v>
      </c>
      <c r="Y3943" t="s">
        <v>8876</v>
      </c>
      <c r="Z3943" t="s">
        <v>8883</v>
      </c>
      <c r="AA3943" t="s">
        <v>1</v>
      </c>
      <c r="AB3943" s="164">
        <v>44623</v>
      </c>
      <c r="AC3943" t="s">
        <v>366</v>
      </c>
      <c r="AD3943" s="176">
        <v>1.7</v>
      </c>
    </row>
    <row r="3944" spans="1:31" x14ac:dyDescent="0.35">
      <c r="A3944" t="s">
        <v>476</v>
      </c>
      <c r="B3944">
        <v>1277</v>
      </c>
      <c r="C3944" t="s">
        <v>8884</v>
      </c>
      <c r="D3944">
        <v>59403</v>
      </c>
      <c r="E3944" t="s">
        <v>8875</v>
      </c>
      <c r="F3944" t="s">
        <v>3812</v>
      </c>
      <c r="H3944">
        <v>2</v>
      </c>
      <c r="I3944">
        <v>1.8</v>
      </c>
      <c r="K3944" t="s">
        <v>296</v>
      </c>
      <c r="L3944" t="s">
        <v>753</v>
      </c>
      <c r="M3944" t="s">
        <v>398</v>
      </c>
      <c r="N3944" t="s">
        <v>360</v>
      </c>
      <c r="O3944">
        <v>2</v>
      </c>
      <c r="P3944" t="s">
        <v>306</v>
      </c>
      <c r="Q3944" t="s">
        <v>554</v>
      </c>
      <c r="R3944" s="164">
        <v>40787</v>
      </c>
      <c r="T3944" t="s">
        <v>3751</v>
      </c>
      <c r="V3944" t="s">
        <v>8876</v>
      </c>
      <c r="W3944" t="s">
        <v>8877</v>
      </c>
      <c r="X3944" t="s">
        <v>8875</v>
      </c>
      <c r="Y3944" t="s">
        <v>8876</v>
      </c>
      <c r="Z3944" t="s">
        <v>8885</v>
      </c>
      <c r="AA3944" t="s">
        <v>1</v>
      </c>
      <c r="AC3944" t="s">
        <v>366</v>
      </c>
      <c r="AD3944" s="176">
        <v>1.7</v>
      </c>
    </row>
    <row r="3945" spans="1:31" x14ac:dyDescent="0.35">
      <c r="A3945" t="s">
        <v>476</v>
      </c>
      <c r="B3945">
        <v>1284</v>
      </c>
      <c r="C3945" t="s">
        <v>8875</v>
      </c>
      <c r="D3945">
        <v>59403</v>
      </c>
      <c r="E3945" t="s">
        <v>8875</v>
      </c>
      <c r="F3945" t="s">
        <v>3812</v>
      </c>
      <c r="H3945">
        <v>2</v>
      </c>
      <c r="I3945">
        <v>1.8</v>
      </c>
      <c r="K3945" t="s">
        <v>296</v>
      </c>
      <c r="L3945" t="s">
        <v>753</v>
      </c>
      <c r="M3945" t="s">
        <v>398</v>
      </c>
      <c r="N3945" t="s">
        <v>360</v>
      </c>
      <c r="O3945">
        <v>2</v>
      </c>
      <c r="P3945" t="s">
        <v>306</v>
      </c>
      <c r="Q3945" s="164">
        <v>40552</v>
      </c>
      <c r="R3945" s="164">
        <v>40787</v>
      </c>
      <c r="T3945" t="s">
        <v>3751</v>
      </c>
      <c r="V3945" t="s">
        <v>8876</v>
      </c>
      <c r="W3945" t="s">
        <v>8877</v>
      </c>
      <c r="X3945" t="s">
        <v>8875</v>
      </c>
      <c r="Y3945" t="s">
        <v>8876</v>
      </c>
      <c r="Z3945" t="s">
        <v>8886</v>
      </c>
      <c r="AC3945" t="s">
        <v>366</v>
      </c>
      <c r="AD3945" s="176">
        <v>1.7</v>
      </c>
    </row>
    <row r="3946" spans="1:31" x14ac:dyDescent="0.35">
      <c r="A3946" t="s">
        <v>482</v>
      </c>
      <c r="B3946">
        <v>1191</v>
      </c>
      <c r="C3946" t="s">
        <v>8887</v>
      </c>
      <c r="D3946">
        <v>59403</v>
      </c>
      <c r="E3946" t="s">
        <v>8875</v>
      </c>
      <c r="F3946" t="s">
        <v>3812</v>
      </c>
      <c r="H3946">
        <v>2</v>
      </c>
      <c r="I3946">
        <v>1.8</v>
      </c>
      <c r="K3946" t="s">
        <v>296</v>
      </c>
      <c r="L3946" t="s">
        <v>753</v>
      </c>
      <c r="M3946" t="s">
        <v>398</v>
      </c>
      <c r="N3946" t="s">
        <v>360</v>
      </c>
      <c r="O3946">
        <v>2</v>
      </c>
      <c r="P3946" t="s">
        <v>306</v>
      </c>
      <c r="Q3946" s="164">
        <v>39456</v>
      </c>
      <c r="R3946" s="164">
        <v>39692</v>
      </c>
      <c r="T3946" t="s">
        <v>3751</v>
      </c>
      <c r="V3946" t="s">
        <v>8876</v>
      </c>
      <c r="W3946" t="s">
        <v>8877</v>
      </c>
      <c r="X3946" t="s">
        <v>8875</v>
      </c>
      <c r="Y3946" t="s">
        <v>8876</v>
      </c>
      <c r="Z3946" t="s">
        <v>8888</v>
      </c>
      <c r="AC3946" t="s">
        <v>366</v>
      </c>
      <c r="AD3946" s="176">
        <v>1.7</v>
      </c>
    </row>
    <row r="3947" spans="1:31" x14ac:dyDescent="0.35">
      <c r="A3947" t="s">
        <v>584</v>
      </c>
      <c r="B3947">
        <v>1215</v>
      </c>
      <c r="C3947" t="s">
        <v>8889</v>
      </c>
      <c r="D3947">
        <v>59403</v>
      </c>
      <c r="E3947" t="s">
        <v>8875</v>
      </c>
      <c r="F3947" t="s">
        <v>3812</v>
      </c>
      <c r="H3947">
        <v>2</v>
      </c>
      <c r="I3947">
        <v>1.8</v>
      </c>
      <c r="K3947" t="s">
        <v>296</v>
      </c>
      <c r="L3947" t="s">
        <v>753</v>
      </c>
      <c r="M3947" t="s">
        <v>398</v>
      </c>
      <c r="N3947" t="s">
        <v>360</v>
      </c>
      <c r="O3947">
        <v>2</v>
      </c>
      <c r="P3947" t="s">
        <v>306</v>
      </c>
      <c r="Q3947" s="164">
        <v>35439</v>
      </c>
      <c r="R3947" s="164">
        <v>35674</v>
      </c>
      <c r="T3947" t="s">
        <v>3751</v>
      </c>
      <c r="V3947" t="s">
        <v>8876</v>
      </c>
      <c r="W3947" t="s">
        <v>8877</v>
      </c>
      <c r="X3947" t="s">
        <v>8875</v>
      </c>
      <c r="Y3947" t="s">
        <v>8876</v>
      </c>
      <c r="Z3947" t="s">
        <v>8890</v>
      </c>
      <c r="AC3947" t="s">
        <v>366</v>
      </c>
      <c r="AD3947" s="176">
        <v>1.7</v>
      </c>
    </row>
    <row r="3948" spans="1:31" x14ac:dyDescent="0.35">
      <c r="A3948" t="s">
        <v>494</v>
      </c>
      <c r="B3948">
        <v>1195</v>
      </c>
      <c r="C3948" t="s">
        <v>8891</v>
      </c>
      <c r="D3948">
        <v>59403</v>
      </c>
      <c r="E3948" t="s">
        <v>8875</v>
      </c>
      <c r="F3948" t="s">
        <v>3812</v>
      </c>
      <c r="H3948">
        <v>2</v>
      </c>
      <c r="I3948">
        <v>1.8</v>
      </c>
      <c r="K3948" t="s">
        <v>296</v>
      </c>
      <c r="L3948" t="s">
        <v>753</v>
      </c>
      <c r="M3948" t="s">
        <v>398</v>
      </c>
      <c r="N3948" t="s">
        <v>360</v>
      </c>
      <c r="O3948">
        <v>2</v>
      </c>
      <c r="P3948" t="s">
        <v>306</v>
      </c>
      <c r="Q3948" t="s">
        <v>470</v>
      </c>
      <c r="R3948" s="164">
        <v>38961</v>
      </c>
      <c r="T3948" t="s">
        <v>3751</v>
      </c>
      <c r="V3948" t="s">
        <v>8876</v>
      </c>
      <c r="W3948" t="s">
        <v>8877</v>
      </c>
      <c r="X3948" t="s">
        <v>8875</v>
      </c>
      <c r="Y3948" t="s">
        <v>8876</v>
      </c>
      <c r="Z3948" t="s">
        <v>8892</v>
      </c>
      <c r="AC3948" t="s">
        <v>366</v>
      </c>
      <c r="AD3948" s="176">
        <v>1.7</v>
      </c>
    </row>
    <row r="3949" spans="1:31" x14ac:dyDescent="0.35">
      <c r="A3949" t="s">
        <v>419</v>
      </c>
      <c r="B3949">
        <v>1189</v>
      </c>
      <c r="C3949" t="s">
        <v>8893</v>
      </c>
      <c r="D3949">
        <v>59403</v>
      </c>
      <c r="E3949" t="s">
        <v>8875</v>
      </c>
      <c r="F3949" t="s">
        <v>3812</v>
      </c>
      <c r="H3949">
        <v>2</v>
      </c>
      <c r="I3949">
        <v>1.8</v>
      </c>
      <c r="K3949" t="s">
        <v>404</v>
      </c>
      <c r="L3949" t="s">
        <v>753</v>
      </c>
      <c r="M3949" t="s">
        <v>398</v>
      </c>
      <c r="N3949" t="s">
        <v>360</v>
      </c>
      <c r="O3949">
        <v>2</v>
      </c>
      <c r="P3949" t="s">
        <v>306</v>
      </c>
      <c r="Q3949" s="164">
        <v>40187</v>
      </c>
      <c r="R3949" s="164">
        <v>40422</v>
      </c>
      <c r="S3949" s="164">
        <v>42979</v>
      </c>
      <c r="T3949" t="s">
        <v>3751</v>
      </c>
      <c r="V3949" t="s">
        <v>8876</v>
      </c>
      <c r="W3949" t="s">
        <v>8877</v>
      </c>
      <c r="X3949" t="s">
        <v>8875</v>
      </c>
      <c r="Y3949" t="s">
        <v>8876</v>
      </c>
      <c r="Z3949" t="s">
        <v>8894</v>
      </c>
      <c r="AC3949" t="s">
        <v>366</v>
      </c>
      <c r="AD3949" s="176">
        <v>1.7</v>
      </c>
    </row>
    <row r="3950" spans="1:31" x14ac:dyDescent="0.35">
      <c r="A3950" t="s">
        <v>314</v>
      </c>
      <c r="B3950">
        <v>1207</v>
      </c>
      <c r="C3950" t="s">
        <v>8895</v>
      </c>
      <c r="D3950">
        <v>59403</v>
      </c>
      <c r="E3950" t="s">
        <v>8875</v>
      </c>
      <c r="F3950" t="s">
        <v>3812</v>
      </c>
      <c r="H3950">
        <v>2</v>
      </c>
      <c r="I3950">
        <v>1.8</v>
      </c>
      <c r="K3950" t="s">
        <v>296</v>
      </c>
      <c r="L3950" t="s">
        <v>753</v>
      </c>
      <c r="M3950" t="s">
        <v>398</v>
      </c>
      <c r="N3950" t="s">
        <v>360</v>
      </c>
      <c r="O3950">
        <v>2</v>
      </c>
      <c r="P3950" t="s">
        <v>306</v>
      </c>
      <c r="Q3950" t="s">
        <v>7896</v>
      </c>
      <c r="R3950" s="164">
        <v>36770</v>
      </c>
      <c r="T3950" t="s">
        <v>3751</v>
      </c>
      <c r="V3950" t="s">
        <v>8876</v>
      </c>
      <c r="W3950" t="s">
        <v>8877</v>
      </c>
      <c r="X3950" t="s">
        <v>8875</v>
      </c>
      <c r="Y3950" t="s">
        <v>8876</v>
      </c>
      <c r="Z3950" t="s">
        <v>8896</v>
      </c>
      <c r="AC3950" t="s">
        <v>366</v>
      </c>
      <c r="AD3950" s="176">
        <v>1.7</v>
      </c>
    </row>
    <row r="3951" spans="1:31" x14ac:dyDescent="0.35">
      <c r="A3951" t="s">
        <v>314</v>
      </c>
      <c r="B3951">
        <v>1208</v>
      </c>
      <c r="C3951" t="s">
        <v>8897</v>
      </c>
      <c r="D3951">
        <v>59403</v>
      </c>
      <c r="E3951" t="s">
        <v>8875</v>
      </c>
      <c r="F3951" t="s">
        <v>3812</v>
      </c>
      <c r="H3951">
        <v>2</v>
      </c>
      <c r="I3951">
        <v>1.8</v>
      </c>
      <c r="K3951" t="s">
        <v>404</v>
      </c>
      <c r="L3951" t="s">
        <v>753</v>
      </c>
      <c r="M3951" t="s">
        <v>398</v>
      </c>
      <c r="N3951" t="s">
        <v>360</v>
      </c>
      <c r="O3951">
        <v>2</v>
      </c>
      <c r="P3951" t="s">
        <v>306</v>
      </c>
      <c r="Q3951" s="164">
        <v>36534</v>
      </c>
      <c r="R3951" s="164">
        <v>36770</v>
      </c>
      <c r="S3951" s="164">
        <v>41518</v>
      </c>
      <c r="T3951" t="s">
        <v>3751</v>
      </c>
      <c r="V3951" t="s">
        <v>8876</v>
      </c>
      <c r="W3951" t="s">
        <v>8877</v>
      </c>
      <c r="X3951" t="s">
        <v>8875</v>
      </c>
      <c r="Y3951" t="s">
        <v>8876</v>
      </c>
      <c r="Z3951" t="s">
        <v>8898</v>
      </c>
      <c r="AC3951" t="s">
        <v>366</v>
      </c>
      <c r="AD3951" s="176">
        <v>1.7</v>
      </c>
    </row>
    <row r="3952" spans="1:31" x14ac:dyDescent="0.35">
      <c r="A3952" t="s">
        <v>711</v>
      </c>
      <c r="B3952">
        <v>1047</v>
      </c>
      <c r="C3952" t="s">
        <v>8899</v>
      </c>
      <c r="D3952">
        <v>59403</v>
      </c>
      <c r="E3952" t="s">
        <v>8875</v>
      </c>
      <c r="F3952" t="s">
        <v>3812</v>
      </c>
      <c r="H3952">
        <v>2</v>
      </c>
      <c r="I3952">
        <v>1.8</v>
      </c>
      <c r="K3952" t="s">
        <v>404</v>
      </c>
      <c r="L3952" t="s">
        <v>753</v>
      </c>
      <c r="M3952" t="s">
        <v>398</v>
      </c>
      <c r="N3952" t="s">
        <v>360</v>
      </c>
      <c r="O3952">
        <v>2</v>
      </c>
      <c r="P3952" t="s">
        <v>306</v>
      </c>
      <c r="Q3952" s="164">
        <v>33978</v>
      </c>
      <c r="R3952" s="164">
        <v>34213</v>
      </c>
      <c r="S3952" s="164">
        <v>34213</v>
      </c>
      <c r="T3952" t="s">
        <v>3751</v>
      </c>
      <c r="V3952" t="s">
        <v>8876</v>
      </c>
      <c r="W3952" t="s">
        <v>8877</v>
      </c>
      <c r="X3952" t="s">
        <v>8875</v>
      </c>
      <c r="Y3952" t="s">
        <v>8876</v>
      </c>
      <c r="Z3952" t="s">
        <v>8900</v>
      </c>
      <c r="AC3952" t="s">
        <v>366</v>
      </c>
      <c r="AD3952" s="176">
        <v>1.7</v>
      </c>
    </row>
    <row r="3953" spans="1:31" x14ac:dyDescent="0.35">
      <c r="A3953" t="s">
        <v>711</v>
      </c>
      <c r="B3953">
        <v>90001</v>
      </c>
      <c r="C3953" t="s">
        <v>8901</v>
      </c>
      <c r="D3953">
        <v>59403</v>
      </c>
      <c r="E3953" t="s">
        <v>8875</v>
      </c>
      <c r="F3953" t="s">
        <v>3812</v>
      </c>
      <c r="H3953">
        <v>2</v>
      </c>
      <c r="I3953">
        <v>1.8</v>
      </c>
      <c r="K3953" t="s">
        <v>404</v>
      </c>
      <c r="L3953" t="s">
        <v>410</v>
      </c>
      <c r="M3953" t="s">
        <v>398</v>
      </c>
      <c r="N3953" t="s">
        <v>360</v>
      </c>
      <c r="O3953">
        <v>2</v>
      </c>
      <c r="P3953" t="s">
        <v>306</v>
      </c>
      <c r="Q3953" t="s">
        <v>2038</v>
      </c>
      <c r="R3953" s="164">
        <v>39188</v>
      </c>
      <c r="S3953" s="164">
        <v>39188</v>
      </c>
      <c r="T3953" t="s">
        <v>3751</v>
      </c>
      <c r="V3953" t="s">
        <v>8876</v>
      </c>
      <c r="W3953" t="s">
        <v>8877</v>
      </c>
      <c r="X3953" t="s">
        <v>8875</v>
      </c>
      <c r="Y3953" t="s">
        <v>8876</v>
      </c>
      <c r="Z3953" t="s">
        <v>8902</v>
      </c>
      <c r="AC3953" t="s">
        <v>366</v>
      </c>
      <c r="AD3953" s="176">
        <v>1.7</v>
      </c>
    </row>
    <row r="3954" spans="1:31" x14ac:dyDescent="0.35">
      <c r="A3954" t="s">
        <v>499</v>
      </c>
      <c r="B3954">
        <v>1181</v>
      </c>
      <c r="C3954" t="s">
        <v>8903</v>
      </c>
      <c r="D3954">
        <v>59403</v>
      </c>
      <c r="E3954" t="s">
        <v>8875</v>
      </c>
      <c r="F3954" t="s">
        <v>3812</v>
      </c>
      <c r="H3954">
        <v>2</v>
      </c>
      <c r="I3954">
        <v>1.8</v>
      </c>
      <c r="K3954" t="s">
        <v>404</v>
      </c>
      <c r="L3954" t="s">
        <v>753</v>
      </c>
      <c r="M3954" t="s">
        <v>398</v>
      </c>
      <c r="N3954" t="s">
        <v>360</v>
      </c>
      <c r="O3954">
        <v>2</v>
      </c>
      <c r="P3954" t="s">
        <v>306</v>
      </c>
      <c r="Q3954" s="164">
        <v>38361</v>
      </c>
      <c r="R3954" s="164">
        <v>38596</v>
      </c>
      <c r="S3954" s="164">
        <v>41883</v>
      </c>
      <c r="T3954" t="s">
        <v>3751</v>
      </c>
      <c r="V3954" t="s">
        <v>8876</v>
      </c>
      <c r="W3954" t="s">
        <v>8877</v>
      </c>
      <c r="X3954" t="s">
        <v>8875</v>
      </c>
      <c r="Y3954" t="s">
        <v>8876</v>
      </c>
      <c r="Z3954" t="s">
        <v>8904</v>
      </c>
      <c r="AC3954" t="s">
        <v>366</v>
      </c>
      <c r="AD3954" s="176">
        <v>1.7</v>
      </c>
    </row>
    <row r="3955" spans="1:31" x14ac:dyDescent="0.35">
      <c r="A3955" t="s">
        <v>454</v>
      </c>
      <c r="B3955">
        <v>1440</v>
      </c>
      <c r="C3955" t="s">
        <v>8905</v>
      </c>
      <c r="D3955">
        <v>59405</v>
      </c>
      <c r="E3955" t="s">
        <v>8906</v>
      </c>
      <c r="F3955" t="s">
        <v>3812</v>
      </c>
      <c r="H3955">
        <v>1.1000000000000001</v>
      </c>
      <c r="I3955">
        <v>1.9</v>
      </c>
      <c r="K3955" t="s">
        <v>296</v>
      </c>
      <c r="L3955" t="s">
        <v>753</v>
      </c>
      <c r="M3955" t="s">
        <v>398</v>
      </c>
      <c r="N3955" t="s">
        <v>1939</v>
      </c>
      <c r="O3955">
        <v>2</v>
      </c>
      <c r="P3955" t="s">
        <v>306</v>
      </c>
      <c r="Q3955" s="164">
        <v>41283</v>
      </c>
      <c r="R3955" s="164">
        <v>41518</v>
      </c>
      <c r="T3955" t="s">
        <v>8907</v>
      </c>
      <c r="V3955" t="s">
        <v>8908</v>
      </c>
      <c r="W3955" t="s">
        <v>8909</v>
      </c>
      <c r="X3955" t="s">
        <v>8906</v>
      </c>
      <c r="Y3955" t="s">
        <v>8908</v>
      </c>
      <c r="Z3955" t="s">
        <v>8910</v>
      </c>
      <c r="AA3955" t="s">
        <v>1</v>
      </c>
      <c r="AC3955" t="s">
        <v>366</v>
      </c>
      <c r="AD3955" s="176">
        <v>1.1000000000000001</v>
      </c>
    </row>
    <row r="3956" spans="1:31" x14ac:dyDescent="0.35">
      <c r="A3956" t="s">
        <v>314</v>
      </c>
      <c r="B3956">
        <v>1282</v>
      </c>
      <c r="C3956" t="s">
        <v>8911</v>
      </c>
      <c r="D3956">
        <v>59405</v>
      </c>
      <c r="E3956" t="s">
        <v>8906</v>
      </c>
      <c r="F3956" t="s">
        <v>3812</v>
      </c>
      <c r="H3956">
        <v>1.1000000000000001</v>
      </c>
      <c r="I3956">
        <v>1.9</v>
      </c>
      <c r="K3956" t="s">
        <v>296</v>
      </c>
      <c r="L3956" t="s">
        <v>753</v>
      </c>
      <c r="M3956" t="s">
        <v>398</v>
      </c>
      <c r="N3956" t="s">
        <v>1939</v>
      </c>
      <c r="O3956">
        <v>2</v>
      </c>
      <c r="P3956" t="s">
        <v>306</v>
      </c>
      <c r="Q3956" t="s">
        <v>1010</v>
      </c>
      <c r="R3956" s="164">
        <v>40179</v>
      </c>
      <c r="T3956" t="s">
        <v>8907</v>
      </c>
      <c r="V3956" t="s">
        <v>8908</v>
      </c>
      <c r="W3956" t="s">
        <v>8909</v>
      </c>
      <c r="X3956" t="s">
        <v>8906</v>
      </c>
      <c r="Y3956" t="s">
        <v>8908</v>
      </c>
      <c r="Z3956" t="s">
        <v>8912</v>
      </c>
      <c r="AA3956" t="s">
        <v>1</v>
      </c>
      <c r="AC3956" t="s">
        <v>366</v>
      </c>
      <c r="AD3956" s="176">
        <v>1.1000000000000001</v>
      </c>
    </row>
    <row r="3957" spans="1:31" x14ac:dyDescent="0.35">
      <c r="A3957" t="s">
        <v>291</v>
      </c>
      <c r="B3957">
        <v>1034</v>
      </c>
      <c r="C3957" t="s">
        <v>8913</v>
      </c>
      <c r="D3957">
        <v>59625</v>
      </c>
      <c r="E3957" t="s">
        <v>3755</v>
      </c>
      <c r="F3957" t="s">
        <v>3812</v>
      </c>
      <c r="H3957" s="174">
        <f t="shared" ref="H3957:H3966" si="117">AD3957</f>
        <v>1.3</v>
      </c>
      <c r="I3957">
        <v>2</v>
      </c>
      <c r="K3957" t="s">
        <v>404</v>
      </c>
      <c r="L3957" t="s">
        <v>753</v>
      </c>
      <c r="M3957" t="s">
        <v>398</v>
      </c>
      <c r="N3957" t="s">
        <v>426</v>
      </c>
      <c r="O3957">
        <v>2</v>
      </c>
      <c r="P3957" t="s">
        <v>1</v>
      </c>
      <c r="Q3957" s="164">
        <v>34708</v>
      </c>
      <c r="R3957" s="164">
        <v>34943</v>
      </c>
      <c r="S3957" s="164">
        <v>39191</v>
      </c>
      <c r="T3957" t="s">
        <v>3756</v>
      </c>
      <c r="V3957" t="s">
        <v>3757</v>
      </c>
      <c r="W3957" t="s">
        <v>8914</v>
      </c>
      <c r="X3957" t="s">
        <v>8915</v>
      </c>
      <c r="Y3957" t="s">
        <v>8916</v>
      </c>
      <c r="Z3957" t="s">
        <v>8917</v>
      </c>
      <c r="AC3957" t="s">
        <v>366</v>
      </c>
      <c r="AD3957" s="176">
        <v>1.3</v>
      </c>
      <c r="AE3957" s="177" t="s">
        <v>16954</v>
      </c>
    </row>
    <row r="3958" spans="1:31" x14ac:dyDescent="0.35">
      <c r="A3958" t="s">
        <v>305</v>
      </c>
      <c r="B3958">
        <v>1110</v>
      </c>
      <c r="C3958" t="s">
        <v>3755</v>
      </c>
      <c r="D3958">
        <v>59625</v>
      </c>
      <c r="E3958" t="s">
        <v>3755</v>
      </c>
      <c r="F3958" t="s">
        <v>3812</v>
      </c>
      <c r="H3958" s="174">
        <f t="shared" si="117"/>
        <v>1.3</v>
      </c>
      <c r="I3958">
        <v>2</v>
      </c>
      <c r="K3958" t="s">
        <v>404</v>
      </c>
      <c r="L3958" t="s">
        <v>753</v>
      </c>
      <c r="M3958" t="s">
        <v>398</v>
      </c>
      <c r="N3958" t="s">
        <v>426</v>
      </c>
      <c r="O3958">
        <v>2</v>
      </c>
      <c r="P3958" t="s">
        <v>306</v>
      </c>
      <c r="Q3958" s="164">
        <v>31413</v>
      </c>
      <c r="R3958" s="164">
        <v>31413</v>
      </c>
      <c r="S3958" s="164">
        <v>36404</v>
      </c>
      <c r="T3958" t="s">
        <v>3756</v>
      </c>
      <c r="V3958" t="s">
        <v>3757</v>
      </c>
      <c r="W3958" t="s">
        <v>8914</v>
      </c>
      <c r="X3958" t="s">
        <v>8915</v>
      </c>
      <c r="Y3958" t="s">
        <v>8916</v>
      </c>
      <c r="Z3958" t="s">
        <v>8918</v>
      </c>
      <c r="AC3958" t="s">
        <v>366</v>
      </c>
      <c r="AD3958" s="176">
        <v>1.3</v>
      </c>
      <c r="AE3958" s="177" t="s">
        <v>16954</v>
      </c>
    </row>
    <row r="3959" spans="1:31" x14ac:dyDescent="0.35">
      <c r="A3959" t="s">
        <v>305</v>
      </c>
      <c r="B3959">
        <v>1130</v>
      </c>
      <c r="C3959" t="s">
        <v>8919</v>
      </c>
      <c r="D3959">
        <v>59625</v>
      </c>
      <c r="E3959" t="s">
        <v>3755</v>
      </c>
      <c r="F3959" t="s">
        <v>3812</v>
      </c>
      <c r="H3959" s="174">
        <f t="shared" si="117"/>
        <v>1.3</v>
      </c>
      <c r="I3959">
        <v>2</v>
      </c>
      <c r="K3959" t="s">
        <v>404</v>
      </c>
      <c r="L3959" t="s">
        <v>753</v>
      </c>
      <c r="M3959" t="s">
        <v>398</v>
      </c>
      <c r="N3959" t="s">
        <v>426</v>
      </c>
      <c r="O3959">
        <v>2</v>
      </c>
      <c r="P3959" t="s">
        <v>1</v>
      </c>
      <c r="Q3959" s="164">
        <v>31786</v>
      </c>
      <c r="R3959" s="164">
        <v>32021</v>
      </c>
      <c r="S3959" s="164">
        <v>34943</v>
      </c>
      <c r="T3959" t="s">
        <v>3756</v>
      </c>
      <c r="V3959" t="s">
        <v>3757</v>
      </c>
      <c r="W3959" t="s">
        <v>8914</v>
      </c>
      <c r="X3959" t="s">
        <v>8915</v>
      </c>
      <c r="Y3959" t="s">
        <v>8916</v>
      </c>
      <c r="Z3959" t="s">
        <v>8920</v>
      </c>
      <c r="AC3959" t="s">
        <v>366</v>
      </c>
      <c r="AD3959" s="176">
        <v>1.3</v>
      </c>
      <c r="AE3959" s="177" t="s">
        <v>16954</v>
      </c>
    </row>
    <row r="3960" spans="1:31" x14ac:dyDescent="0.35">
      <c r="A3960" t="s">
        <v>317</v>
      </c>
      <c r="B3960">
        <v>1083</v>
      </c>
      <c r="C3960" t="s">
        <v>3755</v>
      </c>
      <c r="D3960">
        <v>59625</v>
      </c>
      <c r="E3960" t="s">
        <v>3755</v>
      </c>
      <c r="F3960" t="s">
        <v>3812</v>
      </c>
      <c r="H3960" s="174">
        <f t="shared" si="117"/>
        <v>1.3</v>
      </c>
      <c r="I3960">
        <v>2</v>
      </c>
      <c r="K3960" t="s">
        <v>404</v>
      </c>
      <c r="L3960" t="s">
        <v>753</v>
      </c>
      <c r="M3960" t="s">
        <v>398</v>
      </c>
      <c r="N3960" t="s">
        <v>426</v>
      </c>
      <c r="O3960">
        <v>2</v>
      </c>
      <c r="P3960" t="s">
        <v>306</v>
      </c>
      <c r="Q3960" s="164">
        <v>31786</v>
      </c>
      <c r="R3960" s="164">
        <v>32021</v>
      </c>
      <c r="S3960" s="164">
        <v>38231</v>
      </c>
      <c r="T3960" t="s">
        <v>3756</v>
      </c>
      <c r="V3960" t="s">
        <v>3757</v>
      </c>
      <c r="W3960" t="s">
        <v>8914</v>
      </c>
      <c r="X3960" t="s">
        <v>8915</v>
      </c>
      <c r="Y3960" t="s">
        <v>8916</v>
      </c>
      <c r="Z3960" t="s">
        <v>8921</v>
      </c>
      <c r="AC3960" t="s">
        <v>366</v>
      </c>
      <c r="AD3960" s="176">
        <v>1.3</v>
      </c>
      <c r="AE3960" s="177" t="s">
        <v>16954</v>
      </c>
    </row>
    <row r="3961" spans="1:31" x14ac:dyDescent="0.35">
      <c r="A3961" t="s">
        <v>375</v>
      </c>
      <c r="B3961">
        <v>1087</v>
      </c>
      <c r="C3961" t="s">
        <v>8913</v>
      </c>
      <c r="D3961">
        <v>59625</v>
      </c>
      <c r="E3961" t="s">
        <v>3755</v>
      </c>
      <c r="F3961" t="s">
        <v>3812</v>
      </c>
      <c r="H3961" s="174">
        <f t="shared" si="117"/>
        <v>1.3</v>
      </c>
      <c r="I3961">
        <v>2</v>
      </c>
      <c r="K3961" t="s">
        <v>404</v>
      </c>
      <c r="L3961" t="s">
        <v>753</v>
      </c>
      <c r="M3961" t="s">
        <v>398</v>
      </c>
      <c r="N3961" t="s">
        <v>426</v>
      </c>
      <c r="O3961">
        <v>2</v>
      </c>
      <c r="P3961" t="s">
        <v>1</v>
      </c>
      <c r="Q3961" t="s">
        <v>8922</v>
      </c>
      <c r="R3961" s="164">
        <v>34211</v>
      </c>
      <c r="S3961" s="164">
        <v>39191</v>
      </c>
      <c r="T3961" t="s">
        <v>3756</v>
      </c>
      <c r="V3961" t="s">
        <v>3757</v>
      </c>
      <c r="W3961" t="s">
        <v>8914</v>
      </c>
      <c r="X3961" t="s">
        <v>8915</v>
      </c>
      <c r="Y3961" t="s">
        <v>8916</v>
      </c>
      <c r="Z3961" t="s">
        <v>8923</v>
      </c>
      <c r="AC3961" t="s">
        <v>366</v>
      </c>
      <c r="AD3961" s="176">
        <v>1.3</v>
      </c>
      <c r="AE3961" s="177" t="s">
        <v>16954</v>
      </c>
    </row>
    <row r="3962" spans="1:31" x14ac:dyDescent="0.35">
      <c r="A3962" t="s">
        <v>414</v>
      </c>
      <c r="B3962">
        <v>1128</v>
      </c>
      <c r="C3962" t="s">
        <v>3755</v>
      </c>
      <c r="D3962">
        <v>59625</v>
      </c>
      <c r="E3962" t="s">
        <v>3755</v>
      </c>
      <c r="F3962" t="s">
        <v>3812</v>
      </c>
      <c r="H3962" s="174">
        <f t="shared" si="117"/>
        <v>1.3</v>
      </c>
      <c r="I3962">
        <v>2</v>
      </c>
      <c r="K3962" t="s">
        <v>404</v>
      </c>
      <c r="L3962" t="s">
        <v>753</v>
      </c>
      <c r="M3962" t="s">
        <v>398</v>
      </c>
      <c r="N3962" t="s">
        <v>426</v>
      </c>
      <c r="O3962">
        <v>2</v>
      </c>
      <c r="P3962" t="s">
        <v>306</v>
      </c>
      <c r="Q3962" s="164">
        <v>32151</v>
      </c>
      <c r="R3962" s="164">
        <v>32387</v>
      </c>
      <c r="S3962" s="164">
        <v>38231</v>
      </c>
      <c r="T3962" t="s">
        <v>3756</v>
      </c>
      <c r="V3962" t="s">
        <v>3757</v>
      </c>
      <c r="W3962" t="s">
        <v>8914</v>
      </c>
      <c r="X3962" t="s">
        <v>8915</v>
      </c>
      <c r="Y3962" t="s">
        <v>8916</v>
      </c>
      <c r="Z3962" t="s">
        <v>8924</v>
      </c>
      <c r="AC3962" t="s">
        <v>366</v>
      </c>
      <c r="AD3962" s="176">
        <v>1.3</v>
      </c>
      <c r="AE3962" s="177" t="s">
        <v>16954</v>
      </c>
    </row>
    <row r="3963" spans="1:31" x14ac:dyDescent="0.35">
      <c r="A3963" t="s">
        <v>414</v>
      </c>
      <c r="B3963">
        <v>1129</v>
      </c>
      <c r="C3963" t="s">
        <v>3755</v>
      </c>
      <c r="D3963">
        <v>59625</v>
      </c>
      <c r="E3963" t="s">
        <v>3755</v>
      </c>
      <c r="F3963" t="s">
        <v>3812</v>
      </c>
      <c r="H3963" s="174">
        <f t="shared" si="117"/>
        <v>1.3</v>
      </c>
      <c r="I3963">
        <v>2</v>
      </c>
      <c r="K3963" t="s">
        <v>404</v>
      </c>
      <c r="L3963" t="s">
        <v>753</v>
      </c>
      <c r="M3963" t="s">
        <v>398</v>
      </c>
      <c r="N3963" t="s">
        <v>426</v>
      </c>
      <c r="O3963">
        <v>2</v>
      </c>
      <c r="P3963" t="s">
        <v>1</v>
      </c>
      <c r="Q3963" s="164">
        <v>32151</v>
      </c>
      <c r="R3963" s="164">
        <v>32387</v>
      </c>
      <c r="S3963" s="164">
        <v>34943</v>
      </c>
      <c r="T3963" t="s">
        <v>3756</v>
      </c>
      <c r="V3963" t="s">
        <v>3757</v>
      </c>
      <c r="W3963" t="s">
        <v>8914</v>
      </c>
      <c r="X3963" t="s">
        <v>8915</v>
      </c>
      <c r="Y3963" t="s">
        <v>8916</v>
      </c>
      <c r="Z3963" t="s">
        <v>8925</v>
      </c>
      <c r="AC3963" t="s">
        <v>366</v>
      </c>
      <c r="AD3963" s="176">
        <v>1.3</v>
      </c>
      <c r="AE3963" s="177" t="s">
        <v>16954</v>
      </c>
    </row>
    <row r="3964" spans="1:31" x14ac:dyDescent="0.35">
      <c r="A3964" t="s">
        <v>414</v>
      </c>
      <c r="B3964">
        <v>1130</v>
      </c>
      <c r="C3964" t="s">
        <v>8926</v>
      </c>
      <c r="D3964">
        <v>59625</v>
      </c>
      <c r="E3964" t="s">
        <v>3755</v>
      </c>
      <c r="F3964" t="s">
        <v>3812</v>
      </c>
      <c r="H3964" s="174">
        <f t="shared" si="117"/>
        <v>1.3</v>
      </c>
      <c r="I3964">
        <v>2</v>
      </c>
      <c r="K3964" t="s">
        <v>295</v>
      </c>
      <c r="L3964" t="s">
        <v>753</v>
      </c>
      <c r="M3964" t="s">
        <v>398</v>
      </c>
      <c r="N3964" t="s">
        <v>426</v>
      </c>
      <c r="O3964">
        <v>2</v>
      </c>
      <c r="P3964" t="s">
        <v>977</v>
      </c>
      <c r="Q3964" s="164">
        <v>32151</v>
      </c>
      <c r="R3964" s="164">
        <v>32387</v>
      </c>
      <c r="S3964" s="164">
        <v>34943</v>
      </c>
      <c r="T3964" t="s">
        <v>3756</v>
      </c>
      <c r="V3964" t="s">
        <v>3757</v>
      </c>
      <c r="W3964" t="s">
        <v>8914</v>
      </c>
      <c r="X3964" t="s">
        <v>8915</v>
      </c>
      <c r="Y3964" t="s">
        <v>8916</v>
      </c>
      <c r="Z3964" t="s">
        <v>8927</v>
      </c>
      <c r="AC3964" t="s">
        <v>366</v>
      </c>
      <c r="AD3964" s="176">
        <v>1.3</v>
      </c>
      <c r="AE3964" s="177" t="s">
        <v>16954</v>
      </c>
    </row>
    <row r="3965" spans="1:31" x14ac:dyDescent="0.35">
      <c r="A3965" t="s">
        <v>314</v>
      </c>
      <c r="B3965">
        <v>1191</v>
      </c>
      <c r="C3965" t="s">
        <v>3755</v>
      </c>
      <c r="D3965">
        <v>59625</v>
      </c>
      <c r="E3965" t="s">
        <v>3755</v>
      </c>
      <c r="F3965" t="s">
        <v>3812</v>
      </c>
      <c r="H3965" s="174">
        <f t="shared" si="117"/>
        <v>1.3</v>
      </c>
      <c r="I3965">
        <v>2</v>
      </c>
      <c r="K3965" t="s">
        <v>404</v>
      </c>
      <c r="L3965" t="s">
        <v>753</v>
      </c>
      <c r="M3965" t="s">
        <v>398</v>
      </c>
      <c r="N3965" t="s">
        <v>426</v>
      </c>
      <c r="O3965">
        <v>2</v>
      </c>
      <c r="P3965" t="s">
        <v>306</v>
      </c>
      <c r="Q3965" s="164">
        <v>35073</v>
      </c>
      <c r="R3965" s="164">
        <v>35309</v>
      </c>
      <c r="S3965" s="164">
        <v>45043</v>
      </c>
      <c r="T3965" t="s">
        <v>3756</v>
      </c>
      <c r="V3965" t="s">
        <v>3757</v>
      </c>
      <c r="W3965" t="s">
        <v>8914</v>
      </c>
      <c r="X3965" t="s">
        <v>8915</v>
      </c>
      <c r="Y3965" t="s">
        <v>8916</v>
      </c>
      <c r="Z3965" t="s">
        <v>8928</v>
      </c>
      <c r="AC3965" t="s">
        <v>366</v>
      </c>
      <c r="AD3965" s="176">
        <v>1.3</v>
      </c>
      <c r="AE3965" s="177" t="s">
        <v>16954</v>
      </c>
    </row>
    <row r="3966" spans="1:31" x14ac:dyDescent="0.35">
      <c r="A3966" t="s">
        <v>499</v>
      </c>
      <c r="B3966">
        <v>1128</v>
      </c>
      <c r="C3966" t="s">
        <v>3755</v>
      </c>
      <c r="D3966">
        <v>59625</v>
      </c>
      <c r="E3966" t="s">
        <v>3755</v>
      </c>
      <c r="F3966" t="s">
        <v>3812</v>
      </c>
      <c r="H3966" s="174">
        <f t="shared" si="117"/>
        <v>1.3</v>
      </c>
      <c r="I3966">
        <v>2</v>
      </c>
      <c r="K3966" t="s">
        <v>404</v>
      </c>
      <c r="L3966" t="s">
        <v>753</v>
      </c>
      <c r="M3966" t="s">
        <v>398</v>
      </c>
      <c r="N3966" t="s">
        <v>426</v>
      </c>
      <c r="O3966">
        <v>2</v>
      </c>
      <c r="P3966" t="s">
        <v>306</v>
      </c>
      <c r="Q3966" s="164">
        <v>32882</v>
      </c>
      <c r="R3966" s="164">
        <v>33117</v>
      </c>
      <c r="S3966" s="164">
        <v>39195</v>
      </c>
      <c r="T3966" t="s">
        <v>3756</v>
      </c>
      <c r="V3966" t="s">
        <v>3757</v>
      </c>
      <c r="W3966" t="s">
        <v>8914</v>
      </c>
      <c r="X3966" t="s">
        <v>8915</v>
      </c>
      <c r="Y3966" t="s">
        <v>8916</v>
      </c>
      <c r="Z3966" t="s">
        <v>8929</v>
      </c>
      <c r="AC3966" t="s">
        <v>366</v>
      </c>
      <c r="AD3966" s="176">
        <v>1.3</v>
      </c>
      <c r="AE3966" s="177" t="s">
        <v>16954</v>
      </c>
    </row>
    <row r="3967" spans="1:31" x14ac:dyDescent="0.35">
      <c r="A3967" t="s">
        <v>454</v>
      </c>
      <c r="B3967">
        <v>1311</v>
      </c>
      <c r="C3967" t="s">
        <v>8930</v>
      </c>
      <c r="D3967">
        <v>59650</v>
      </c>
      <c r="E3967" t="s">
        <v>8930</v>
      </c>
      <c r="F3967" t="s">
        <v>396</v>
      </c>
      <c r="H3967">
        <v>10</v>
      </c>
      <c r="I3967">
        <v>2.2000000000000002</v>
      </c>
      <c r="K3967" t="s">
        <v>404</v>
      </c>
      <c r="L3967" t="s">
        <v>753</v>
      </c>
      <c r="M3967" t="s">
        <v>398</v>
      </c>
      <c r="N3967" t="s">
        <v>1046</v>
      </c>
      <c r="O3967">
        <v>2</v>
      </c>
      <c r="P3967" t="s">
        <v>306</v>
      </c>
      <c r="Q3967" s="164">
        <v>34705</v>
      </c>
      <c r="R3967" s="164">
        <v>34851</v>
      </c>
      <c r="S3967" s="164">
        <v>39185</v>
      </c>
      <c r="T3967" t="s">
        <v>8931</v>
      </c>
      <c r="V3967" t="s">
        <v>8932</v>
      </c>
      <c r="W3967" t="s">
        <v>8933</v>
      </c>
      <c r="X3967" t="s">
        <v>8930</v>
      </c>
      <c r="Y3967" t="s">
        <v>8932</v>
      </c>
      <c r="Z3967" t="s">
        <v>8934</v>
      </c>
      <c r="AC3967" t="s">
        <v>366</v>
      </c>
      <c r="AD3967" s="176">
        <v>8.3000000000000007</v>
      </c>
    </row>
    <row r="3968" spans="1:31" x14ac:dyDescent="0.35">
      <c r="A3968" t="s">
        <v>469</v>
      </c>
      <c r="B3968">
        <v>1188</v>
      </c>
      <c r="C3968" t="s">
        <v>8930</v>
      </c>
      <c r="D3968">
        <v>59650</v>
      </c>
      <c r="E3968" t="s">
        <v>8930</v>
      </c>
      <c r="F3968" t="s">
        <v>396</v>
      </c>
      <c r="H3968">
        <v>10</v>
      </c>
      <c r="I3968">
        <v>2.2000000000000002</v>
      </c>
      <c r="K3968" t="s">
        <v>296</v>
      </c>
      <c r="L3968" t="s">
        <v>753</v>
      </c>
      <c r="M3968" t="s">
        <v>398</v>
      </c>
      <c r="N3968" t="s">
        <v>1046</v>
      </c>
      <c r="O3968">
        <v>2</v>
      </c>
      <c r="P3968" t="s">
        <v>306</v>
      </c>
      <c r="Q3968" t="s">
        <v>485</v>
      </c>
      <c r="R3968" s="164">
        <v>40787</v>
      </c>
      <c r="T3968" t="s">
        <v>8931</v>
      </c>
      <c r="V3968" t="s">
        <v>8932</v>
      </c>
      <c r="W3968" t="s">
        <v>8933</v>
      </c>
      <c r="X3968" t="s">
        <v>8930</v>
      </c>
      <c r="Y3968" t="s">
        <v>8932</v>
      </c>
      <c r="Z3968" t="s">
        <v>8935</v>
      </c>
      <c r="AC3968" t="s">
        <v>366</v>
      </c>
      <c r="AD3968" s="176">
        <v>8.3000000000000007</v>
      </c>
    </row>
    <row r="3969" spans="1:30" x14ac:dyDescent="0.35">
      <c r="A3969" t="s">
        <v>324</v>
      </c>
      <c r="B3969">
        <v>1291</v>
      </c>
      <c r="C3969" t="s">
        <v>8936</v>
      </c>
      <c r="D3969">
        <v>59650</v>
      </c>
      <c r="E3969" t="s">
        <v>8930</v>
      </c>
      <c r="F3969" t="s">
        <v>396</v>
      </c>
      <c r="H3969">
        <v>10</v>
      </c>
      <c r="I3969">
        <v>2.2000000000000002</v>
      </c>
      <c r="K3969" t="s">
        <v>296</v>
      </c>
      <c r="L3969" t="s">
        <v>753</v>
      </c>
      <c r="M3969" t="s">
        <v>398</v>
      </c>
      <c r="N3969" t="s">
        <v>1046</v>
      </c>
      <c r="O3969">
        <v>2</v>
      </c>
      <c r="P3969" t="s">
        <v>306</v>
      </c>
      <c r="Q3969" t="s">
        <v>8816</v>
      </c>
      <c r="R3969" s="164">
        <v>41883</v>
      </c>
      <c r="T3969" t="s">
        <v>8931</v>
      </c>
      <c r="V3969" t="s">
        <v>8932</v>
      </c>
      <c r="W3969" t="s">
        <v>8933</v>
      </c>
      <c r="X3969" t="s">
        <v>8930</v>
      </c>
      <c r="Y3969" t="s">
        <v>8932</v>
      </c>
      <c r="Z3969" t="s">
        <v>8937</v>
      </c>
      <c r="AC3969" t="s">
        <v>366</v>
      </c>
      <c r="AD3969" s="176">
        <v>8.3000000000000007</v>
      </c>
    </row>
    <row r="3970" spans="1:30" x14ac:dyDescent="0.35">
      <c r="A3970" t="s">
        <v>309</v>
      </c>
      <c r="B3970">
        <v>1174</v>
      </c>
      <c r="C3970" t="s">
        <v>8930</v>
      </c>
      <c r="D3970">
        <v>59650</v>
      </c>
      <c r="E3970" t="s">
        <v>8930</v>
      </c>
      <c r="F3970" t="s">
        <v>396</v>
      </c>
      <c r="H3970">
        <v>10</v>
      </c>
      <c r="I3970">
        <v>2.2000000000000002</v>
      </c>
      <c r="K3970" t="s">
        <v>296</v>
      </c>
      <c r="L3970" t="s">
        <v>753</v>
      </c>
      <c r="M3970" t="s">
        <v>398</v>
      </c>
      <c r="N3970" t="s">
        <v>1046</v>
      </c>
      <c r="O3970">
        <v>2</v>
      </c>
      <c r="P3970" t="s">
        <v>306</v>
      </c>
      <c r="Q3970" s="164">
        <v>39091</v>
      </c>
      <c r="R3970" s="164">
        <v>39326</v>
      </c>
      <c r="T3970" t="s">
        <v>8931</v>
      </c>
      <c r="V3970" t="s">
        <v>8932</v>
      </c>
      <c r="W3970" t="s">
        <v>8933</v>
      </c>
      <c r="X3970" t="s">
        <v>8930</v>
      </c>
      <c r="Y3970" t="s">
        <v>8932</v>
      </c>
      <c r="Z3970" t="s">
        <v>8938</v>
      </c>
      <c r="AC3970" t="s">
        <v>366</v>
      </c>
      <c r="AD3970" s="176">
        <v>8.3000000000000007</v>
      </c>
    </row>
    <row r="3971" spans="1:30" x14ac:dyDescent="0.35">
      <c r="A3971" t="s">
        <v>476</v>
      </c>
      <c r="B3971">
        <v>1147</v>
      </c>
      <c r="C3971" t="s">
        <v>8939</v>
      </c>
      <c r="D3971">
        <v>59650</v>
      </c>
      <c r="E3971" t="s">
        <v>8930</v>
      </c>
      <c r="F3971" t="s">
        <v>396</v>
      </c>
      <c r="H3971">
        <v>10</v>
      </c>
      <c r="I3971">
        <v>2.2000000000000002</v>
      </c>
      <c r="K3971" t="s">
        <v>404</v>
      </c>
      <c r="L3971" t="s">
        <v>753</v>
      </c>
      <c r="M3971" t="s">
        <v>398</v>
      </c>
      <c r="N3971" t="s">
        <v>1046</v>
      </c>
      <c r="O3971">
        <v>2</v>
      </c>
      <c r="P3971" t="s">
        <v>306</v>
      </c>
      <c r="Q3971" s="164">
        <v>33247</v>
      </c>
      <c r="R3971" s="164">
        <v>33482</v>
      </c>
      <c r="S3971" s="164">
        <v>36039</v>
      </c>
      <c r="T3971" t="s">
        <v>8931</v>
      </c>
      <c r="V3971" t="s">
        <v>8932</v>
      </c>
      <c r="W3971" t="s">
        <v>8933</v>
      </c>
      <c r="X3971" t="s">
        <v>8930</v>
      </c>
      <c r="Y3971" t="s">
        <v>8932</v>
      </c>
      <c r="Z3971" t="s">
        <v>8940</v>
      </c>
      <c r="AC3971" t="s">
        <v>366</v>
      </c>
      <c r="AD3971" s="176">
        <v>8.3000000000000007</v>
      </c>
    </row>
    <row r="3972" spans="1:30" x14ac:dyDescent="0.35">
      <c r="A3972" t="s">
        <v>476</v>
      </c>
      <c r="B3972">
        <v>1302</v>
      </c>
      <c r="C3972" t="s">
        <v>8930</v>
      </c>
      <c r="D3972">
        <v>59650</v>
      </c>
      <c r="E3972" t="s">
        <v>8930</v>
      </c>
      <c r="F3972" t="s">
        <v>396</v>
      </c>
      <c r="H3972">
        <v>10</v>
      </c>
      <c r="I3972">
        <v>2.2000000000000002</v>
      </c>
      <c r="K3972" t="s">
        <v>296</v>
      </c>
      <c r="L3972" t="s">
        <v>753</v>
      </c>
      <c r="M3972" t="s">
        <v>398</v>
      </c>
      <c r="N3972" t="s">
        <v>1046</v>
      </c>
      <c r="O3972">
        <v>2</v>
      </c>
      <c r="P3972" t="s">
        <v>306</v>
      </c>
      <c r="Q3972" t="s">
        <v>8816</v>
      </c>
      <c r="R3972" s="164">
        <v>41883</v>
      </c>
      <c r="T3972" t="s">
        <v>8931</v>
      </c>
      <c r="V3972" t="s">
        <v>8932</v>
      </c>
      <c r="W3972" t="s">
        <v>8933</v>
      </c>
      <c r="X3972" t="s">
        <v>8930</v>
      </c>
      <c r="Y3972" t="s">
        <v>8932</v>
      </c>
      <c r="Z3972" t="s">
        <v>8941</v>
      </c>
      <c r="AC3972" t="s">
        <v>366</v>
      </c>
      <c r="AD3972" s="176">
        <v>8.3000000000000007</v>
      </c>
    </row>
    <row r="3973" spans="1:30" x14ac:dyDescent="0.35">
      <c r="A3973" t="s">
        <v>482</v>
      </c>
      <c r="B3973">
        <v>1215</v>
      </c>
      <c r="C3973" t="s">
        <v>8930</v>
      </c>
      <c r="D3973">
        <v>59650</v>
      </c>
      <c r="E3973" t="s">
        <v>8930</v>
      </c>
      <c r="F3973" t="s">
        <v>396</v>
      </c>
      <c r="H3973">
        <v>10</v>
      </c>
      <c r="I3973">
        <v>2.2000000000000002</v>
      </c>
      <c r="K3973" t="s">
        <v>296</v>
      </c>
      <c r="L3973" t="s">
        <v>753</v>
      </c>
      <c r="M3973" t="s">
        <v>398</v>
      </c>
      <c r="N3973" t="s">
        <v>1046</v>
      </c>
      <c r="O3973">
        <v>2</v>
      </c>
      <c r="P3973" t="s">
        <v>306</v>
      </c>
      <c r="Q3973" t="s">
        <v>1548</v>
      </c>
      <c r="R3973" s="164">
        <v>40422</v>
      </c>
      <c r="T3973" t="s">
        <v>8931</v>
      </c>
      <c r="V3973" t="s">
        <v>8932</v>
      </c>
      <c r="W3973" t="s">
        <v>8933</v>
      </c>
      <c r="X3973" t="s">
        <v>8930</v>
      </c>
      <c r="Y3973" t="s">
        <v>8932</v>
      </c>
      <c r="Z3973" t="s">
        <v>8942</v>
      </c>
      <c r="AC3973" t="s">
        <v>366</v>
      </c>
      <c r="AD3973" s="176">
        <v>8.3000000000000007</v>
      </c>
    </row>
    <row r="3974" spans="1:30" x14ac:dyDescent="0.35">
      <c r="A3974" t="s">
        <v>584</v>
      </c>
      <c r="B3974">
        <v>1146</v>
      </c>
      <c r="C3974" t="s">
        <v>8930</v>
      </c>
      <c r="D3974">
        <v>59650</v>
      </c>
      <c r="E3974" t="s">
        <v>8930</v>
      </c>
      <c r="F3974" t="s">
        <v>396</v>
      </c>
      <c r="H3974">
        <v>10</v>
      </c>
      <c r="I3974">
        <v>2.2000000000000002</v>
      </c>
      <c r="K3974" t="s">
        <v>296</v>
      </c>
      <c r="L3974" t="s">
        <v>753</v>
      </c>
      <c r="M3974" t="s">
        <v>398</v>
      </c>
      <c r="N3974" t="s">
        <v>1046</v>
      </c>
      <c r="O3974">
        <v>2</v>
      </c>
      <c r="P3974" t="s">
        <v>306</v>
      </c>
      <c r="Q3974" s="164">
        <v>31421</v>
      </c>
      <c r="R3974" s="164">
        <v>31656</v>
      </c>
      <c r="T3974" t="s">
        <v>8931</v>
      </c>
      <c r="V3974" t="s">
        <v>8932</v>
      </c>
      <c r="W3974" t="s">
        <v>8933</v>
      </c>
      <c r="X3974" t="s">
        <v>8930</v>
      </c>
      <c r="Y3974" t="s">
        <v>8932</v>
      </c>
      <c r="Z3974" t="s">
        <v>8943</v>
      </c>
      <c r="AC3974" t="s">
        <v>366</v>
      </c>
      <c r="AD3974" s="176">
        <v>8.3000000000000007</v>
      </c>
    </row>
    <row r="3975" spans="1:30" x14ac:dyDescent="0.35">
      <c r="A3975" t="s">
        <v>375</v>
      </c>
      <c r="B3975">
        <v>1104</v>
      </c>
      <c r="C3975" t="s">
        <v>8944</v>
      </c>
      <c r="D3975">
        <v>59650</v>
      </c>
      <c r="E3975" t="s">
        <v>8930</v>
      </c>
      <c r="F3975" t="s">
        <v>396</v>
      </c>
      <c r="H3975">
        <v>10</v>
      </c>
      <c r="I3975">
        <v>2.2000000000000002</v>
      </c>
      <c r="K3975" t="s">
        <v>404</v>
      </c>
      <c r="L3975" t="s">
        <v>753</v>
      </c>
      <c r="M3975" t="s">
        <v>398</v>
      </c>
      <c r="N3975" t="s">
        <v>1046</v>
      </c>
      <c r="O3975">
        <v>2</v>
      </c>
      <c r="P3975" t="s">
        <v>1</v>
      </c>
      <c r="Q3975" s="164">
        <v>35439</v>
      </c>
      <c r="R3975" s="164">
        <v>35674</v>
      </c>
      <c r="S3975" s="164">
        <v>38231</v>
      </c>
      <c r="T3975" t="s">
        <v>8931</v>
      </c>
      <c r="V3975" t="s">
        <v>8932</v>
      </c>
      <c r="W3975" t="s">
        <v>8933</v>
      </c>
      <c r="X3975" t="s">
        <v>8930</v>
      </c>
      <c r="Y3975" t="s">
        <v>8932</v>
      </c>
      <c r="Z3975" t="s">
        <v>8945</v>
      </c>
      <c r="AC3975" t="s">
        <v>366</v>
      </c>
      <c r="AD3975" s="176">
        <v>8.3000000000000007</v>
      </c>
    </row>
    <row r="3976" spans="1:30" x14ac:dyDescent="0.35">
      <c r="A3976" t="s">
        <v>375</v>
      </c>
      <c r="B3976">
        <v>1178</v>
      </c>
      <c r="C3976" t="s">
        <v>8946</v>
      </c>
      <c r="D3976">
        <v>59650</v>
      </c>
      <c r="E3976" t="s">
        <v>8930</v>
      </c>
      <c r="F3976" t="s">
        <v>396</v>
      </c>
      <c r="H3976">
        <v>10</v>
      </c>
      <c r="I3976">
        <v>2.2000000000000002</v>
      </c>
      <c r="K3976" t="s">
        <v>296</v>
      </c>
      <c r="L3976" t="s">
        <v>753</v>
      </c>
      <c r="M3976" t="s">
        <v>398</v>
      </c>
      <c r="N3976" t="s">
        <v>1046</v>
      </c>
      <c r="O3976">
        <v>2</v>
      </c>
      <c r="P3976" t="s">
        <v>1</v>
      </c>
      <c r="Q3976" t="s">
        <v>958</v>
      </c>
      <c r="R3976" s="164">
        <v>41883</v>
      </c>
      <c r="T3976" t="s">
        <v>8931</v>
      </c>
      <c r="V3976" t="s">
        <v>8932</v>
      </c>
      <c r="W3976" t="s">
        <v>8933</v>
      </c>
      <c r="X3976" t="s">
        <v>8930</v>
      </c>
      <c r="Y3976" t="s">
        <v>8932</v>
      </c>
      <c r="Z3976" t="s">
        <v>8947</v>
      </c>
      <c r="AA3976" t="s">
        <v>1</v>
      </c>
      <c r="AC3976" t="s">
        <v>366</v>
      </c>
      <c r="AD3976" s="176">
        <v>8.3000000000000007</v>
      </c>
    </row>
    <row r="3977" spans="1:30" x14ac:dyDescent="0.35">
      <c r="A3977" t="s">
        <v>434</v>
      </c>
      <c r="B3977">
        <v>1088</v>
      </c>
      <c r="C3977" t="s">
        <v>8930</v>
      </c>
      <c r="D3977">
        <v>59650</v>
      </c>
      <c r="E3977" t="s">
        <v>8930</v>
      </c>
      <c r="F3977" t="s">
        <v>396</v>
      </c>
      <c r="H3977">
        <v>10</v>
      </c>
      <c r="I3977">
        <v>2.2000000000000002</v>
      </c>
      <c r="K3977" t="s">
        <v>296</v>
      </c>
      <c r="L3977" t="s">
        <v>753</v>
      </c>
      <c r="M3977" t="s">
        <v>398</v>
      </c>
      <c r="N3977" t="s">
        <v>1046</v>
      </c>
      <c r="O3977">
        <v>2</v>
      </c>
      <c r="P3977" t="s">
        <v>306</v>
      </c>
      <c r="Q3977" s="164">
        <v>37995</v>
      </c>
      <c r="R3977" s="164">
        <v>38231</v>
      </c>
      <c r="T3977" t="s">
        <v>8931</v>
      </c>
      <c r="V3977" t="s">
        <v>8932</v>
      </c>
      <c r="W3977" t="s">
        <v>8933</v>
      </c>
      <c r="X3977" t="s">
        <v>8930</v>
      </c>
      <c r="Y3977" t="s">
        <v>8932</v>
      </c>
      <c r="Z3977" t="s">
        <v>8948</v>
      </c>
      <c r="AC3977" t="s">
        <v>366</v>
      </c>
      <c r="AD3977" s="176">
        <v>8.3000000000000007</v>
      </c>
    </row>
    <row r="3978" spans="1:30" x14ac:dyDescent="0.35">
      <c r="A3978" t="s">
        <v>403</v>
      </c>
      <c r="B3978">
        <v>1173</v>
      </c>
      <c r="C3978" t="s">
        <v>8939</v>
      </c>
      <c r="D3978">
        <v>59650</v>
      </c>
      <c r="E3978" t="s">
        <v>8930</v>
      </c>
      <c r="F3978" t="s">
        <v>396</v>
      </c>
      <c r="G3978" s="163">
        <v>2850.94</v>
      </c>
      <c r="H3978">
        <v>10</v>
      </c>
      <c r="I3978">
        <v>2.2000000000000002</v>
      </c>
      <c r="J3978" t="s">
        <v>1</v>
      </c>
      <c r="K3978" t="s">
        <v>296</v>
      </c>
      <c r="L3978" t="s">
        <v>753</v>
      </c>
      <c r="M3978" t="s">
        <v>398</v>
      </c>
      <c r="N3978" t="s">
        <v>1046</v>
      </c>
      <c r="O3978">
        <v>2</v>
      </c>
      <c r="P3978" t="s">
        <v>306</v>
      </c>
      <c r="Q3978" s="164">
        <v>42531</v>
      </c>
      <c r="R3978" s="164">
        <v>42979</v>
      </c>
      <c r="T3978" t="s">
        <v>8931</v>
      </c>
      <c r="V3978" t="s">
        <v>8932</v>
      </c>
      <c r="W3978" t="s">
        <v>8933</v>
      </c>
      <c r="X3978" t="s">
        <v>8930</v>
      </c>
      <c r="Y3978" t="s">
        <v>8932</v>
      </c>
      <c r="Z3978" t="s">
        <v>8949</v>
      </c>
      <c r="AA3978" t="s">
        <v>1</v>
      </c>
      <c r="AB3978" s="164">
        <v>42709</v>
      </c>
      <c r="AC3978" t="s">
        <v>366</v>
      </c>
      <c r="AD3978" s="176">
        <v>8.3000000000000007</v>
      </c>
    </row>
    <row r="3979" spans="1:30" x14ac:dyDescent="0.35">
      <c r="A3979" t="s">
        <v>447</v>
      </c>
      <c r="B3979">
        <v>1254</v>
      </c>
      <c r="C3979" t="s">
        <v>8930</v>
      </c>
      <c r="D3979">
        <v>59650</v>
      </c>
      <c r="E3979" t="s">
        <v>8930</v>
      </c>
      <c r="F3979" t="s">
        <v>396</v>
      </c>
      <c r="H3979">
        <v>10</v>
      </c>
      <c r="I3979">
        <v>2.2000000000000002</v>
      </c>
      <c r="K3979" t="s">
        <v>296</v>
      </c>
      <c r="L3979" t="s">
        <v>753</v>
      </c>
      <c r="M3979" t="s">
        <v>398</v>
      </c>
      <c r="N3979" t="s">
        <v>1046</v>
      </c>
      <c r="O3979">
        <v>2</v>
      </c>
      <c r="P3979" t="s">
        <v>306</v>
      </c>
      <c r="Q3979" t="s">
        <v>485</v>
      </c>
      <c r="R3979" s="164">
        <v>41153</v>
      </c>
      <c r="T3979" t="s">
        <v>8931</v>
      </c>
      <c r="V3979" t="s">
        <v>8932</v>
      </c>
      <c r="W3979" t="s">
        <v>8933</v>
      </c>
      <c r="X3979" t="s">
        <v>8930</v>
      </c>
      <c r="Y3979" t="s">
        <v>8932</v>
      </c>
      <c r="Z3979" t="s">
        <v>8950</v>
      </c>
      <c r="AC3979" t="s">
        <v>366</v>
      </c>
      <c r="AD3979" s="176">
        <v>8.3000000000000007</v>
      </c>
    </row>
    <row r="3980" spans="1:30" x14ac:dyDescent="0.35">
      <c r="A3980" t="s">
        <v>494</v>
      </c>
      <c r="B3980">
        <v>1235</v>
      </c>
      <c r="C3980" t="s">
        <v>8951</v>
      </c>
      <c r="D3980">
        <v>59650</v>
      </c>
      <c r="E3980" t="s">
        <v>8930</v>
      </c>
      <c r="F3980" t="s">
        <v>396</v>
      </c>
      <c r="G3980" s="163">
        <v>2928.76</v>
      </c>
      <c r="H3980">
        <v>10</v>
      </c>
      <c r="I3980">
        <v>2.2000000000000002</v>
      </c>
      <c r="J3980" t="s">
        <v>1</v>
      </c>
      <c r="K3980" t="s">
        <v>296</v>
      </c>
      <c r="L3980" t="s">
        <v>753</v>
      </c>
      <c r="M3980" t="s">
        <v>398</v>
      </c>
      <c r="N3980" t="s">
        <v>1046</v>
      </c>
      <c r="O3980">
        <v>2</v>
      </c>
      <c r="P3980" t="s">
        <v>306</v>
      </c>
      <c r="Q3980" s="164">
        <v>42258</v>
      </c>
      <c r="R3980" s="164">
        <v>42736</v>
      </c>
      <c r="T3980" t="s">
        <v>8931</v>
      </c>
      <c r="V3980" t="s">
        <v>8932</v>
      </c>
      <c r="W3980" t="s">
        <v>8933</v>
      </c>
      <c r="X3980" t="s">
        <v>8930</v>
      </c>
      <c r="Y3980" t="s">
        <v>8932</v>
      </c>
      <c r="Z3980" t="s">
        <v>8952</v>
      </c>
      <c r="AA3980" t="s">
        <v>1</v>
      </c>
      <c r="AB3980" s="164">
        <v>42451</v>
      </c>
      <c r="AC3980" t="s">
        <v>366</v>
      </c>
      <c r="AD3980" s="176">
        <v>8.3000000000000007</v>
      </c>
    </row>
    <row r="3981" spans="1:30" x14ac:dyDescent="0.35">
      <c r="A3981" t="s">
        <v>419</v>
      </c>
      <c r="B3981">
        <v>1107</v>
      </c>
      <c r="C3981" t="s">
        <v>8930</v>
      </c>
      <c r="D3981">
        <v>59650</v>
      </c>
      <c r="E3981" t="s">
        <v>8930</v>
      </c>
      <c r="F3981" t="s">
        <v>396</v>
      </c>
      <c r="H3981">
        <v>10</v>
      </c>
      <c r="I3981">
        <v>2.2000000000000002</v>
      </c>
      <c r="K3981" t="s">
        <v>296</v>
      </c>
      <c r="L3981" t="s">
        <v>753</v>
      </c>
      <c r="M3981" t="s">
        <v>398</v>
      </c>
      <c r="N3981" t="s">
        <v>1046</v>
      </c>
      <c r="O3981">
        <v>2</v>
      </c>
      <c r="P3981" t="s">
        <v>306</v>
      </c>
      <c r="Q3981" s="164">
        <v>33612</v>
      </c>
      <c r="R3981" s="164">
        <v>33848</v>
      </c>
      <c r="T3981" t="s">
        <v>8931</v>
      </c>
      <c r="V3981" t="s">
        <v>8932</v>
      </c>
      <c r="W3981" t="s">
        <v>8933</v>
      </c>
      <c r="X3981" t="s">
        <v>8930</v>
      </c>
      <c r="Y3981" t="s">
        <v>8932</v>
      </c>
      <c r="Z3981" t="s">
        <v>8953</v>
      </c>
      <c r="AC3981" t="s">
        <v>366</v>
      </c>
      <c r="AD3981" s="176">
        <v>8.3000000000000007</v>
      </c>
    </row>
    <row r="3982" spans="1:30" x14ac:dyDescent="0.35">
      <c r="A3982" t="s">
        <v>499</v>
      </c>
      <c r="B3982">
        <v>1203</v>
      </c>
      <c r="C3982" t="s">
        <v>8954</v>
      </c>
      <c r="D3982">
        <v>59650</v>
      </c>
      <c r="E3982" t="s">
        <v>8930</v>
      </c>
      <c r="F3982" t="s">
        <v>396</v>
      </c>
      <c r="H3982">
        <v>10</v>
      </c>
      <c r="I3982">
        <v>2.2000000000000002</v>
      </c>
      <c r="K3982" t="s">
        <v>296</v>
      </c>
      <c r="L3982" t="s">
        <v>753</v>
      </c>
      <c r="M3982" t="s">
        <v>398</v>
      </c>
      <c r="N3982" t="s">
        <v>1046</v>
      </c>
      <c r="O3982">
        <v>2</v>
      </c>
      <c r="P3982" t="s">
        <v>306</v>
      </c>
      <c r="Q3982" s="164">
        <v>40245</v>
      </c>
      <c r="R3982" s="164">
        <v>40422</v>
      </c>
      <c r="T3982" t="s">
        <v>8931</v>
      </c>
      <c r="V3982" t="s">
        <v>8932</v>
      </c>
      <c r="W3982" t="s">
        <v>8933</v>
      </c>
      <c r="X3982" t="s">
        <v>8930</v>
      </c>
      <c r="Y3982" t="s">
        <v>8932</v>
      </c>
      <c r="Z3982" t="s">
        <v>8955</v>
      </c>
      <c r="AC3982" t="s">
        <v>366</v>
      </c>
      <c r="AD3982" s="176">
        <v>8.3000000000000007</v>
      </c>
    </row>
    <row r="3983" spans="1:30" x14ac:dyDescent="0.35">
      <c r="A3983" t="s">
        <v>566</v>
      </c>
      <c r="B3983">
        <v>1245</v>
      </c>
      <c r="C3983" t="s">
        <v>8939</v>
      </c>
      <c r="D3983">
        <v>59650</v>
      </c>
      <c r="E3983" t="s">
        <v>8930</v>
      </c>
      <c r="F3983" t="s">
        <v>396</v>
      </c>
      <c r="H3983">
        <v>10</v>
      </c>
      <c r="I3983">
        <v>2.2000000000000002</v>
      </c>
      <c r="K3983" t="s">
        <v>296</v>
      </c>
      <c r="L3983" t="s">
        <v>753</v>
      </c>
      <c r="M3983" t="s">
        <v>398</v>
      </c>
      <c r="N3983" t="s">
        <v>1046</v>
      </c>
      <c r="O3983">
        <v>2</v>
      </c>
      <c r="P3983" t="s">
        <v>306</v>
      </c>
      <c r="Q3983" t="s">
        <v>914</v>
      </c>
      <c r="R3983" s="164">
        <v>40787</v>
      </c>
      <c r="T3983" t="s">
        <v>8931</v>
      </c>
      <c r="V3983" t="s">
        <v>8932</v>
      </c>
      <c r="W3983" t="s">
        <v>8933</v>
      </c>
      <c r="X3983" t="s">
        <v>8930</v>
      </c>
      <c r="Y3983" t="s">
        <v>8932</v>
      </c>
      <c r="Z3983" t="s">
        <v>8956</v>
      </c>
      <c r="AC3983" t="s">
        <v>366</v>
      </c>
      <c r="AD3983" s="176">
        <v>8.3000000000000007</v>
      </c>
    </row>
    <row r="3984" spans="1:30" x14ac:dyDescent="0.35">
      <c r="A3984" t="s">
        <v>438</v>
      </c>
      <c r="B3984">
        <v>1231</v>
      </c>
      <c r="C3984" t="s">
        <v>8936</v>
      </c>
      <c r="D3984">
        <v>59650</v>
      </c>
      <c r="E3984" t="s">
        <v>8930</v>
      </c>
      <c r="F3984" t="s">
        <v>396</v>
      </c>
      <c r="H3984">
        <v>10</v>
      </c>
      <c r="I3984">
        <v>2.2000000000000002</v>
      </c>
      <c r="K3984" t="s">
        <v>296</v>
      </c>
      <c r="L3984" t="s">
        <v>753</v>
      </c>
      <c r="M3984" t="s">
        <v>398</v>
      </c>
      <c r="N3984" t="s">
        <v>1046</v>
      </c>
      <c r="O3984">
        <v>2</v>
      </c>
      <c r="P3984" t="s">
        <v>306</v>
      </c>
      <c r="Q3984" s="164">
        <v>41310</v>
      </c>
      <c r="R3984" s="164">
        <v>41518</v>
      </c>
      <c r="T3984" t="s">
        <v>8931</v>
      </c>
      <c r="V3984" t="s">
        <v>8932</v>
      </c>
      <c r="W3984" t="s">
        <v>8933</v>
      </c>
      <c r="X3984" t="s">
        <v>8930</v>
      </c>
      <c r="Y3984" t="s">
        <v>8932</v>
      </c>
      <c r="Z3984" t="s">
        <v>8957</v>
      </c>
      <c r="AC3984" t="s">
        <v>366</v>
      </c>
      <c r="AD3984" s="176">
        <v>8.3000000000000007</v>
      </c>
    </row>
    <row r="3985" spans="1:30" x14ac:dyDescent="0.35">
      <c r="A3985" t="s">
        <v>454</v>
      </c>
      <c r="B3985">
        <v>1301</v>
      </c>
      <c r="C3985" t="s">
        <v>8958</v>
      </c>
      <c r="D3985">
        <v>59804</v>
      </c>
      <c r="E3985" t="s">
        <v>8958</v>
      </c>
      <c r="F3985" t="s">
        <v>3812</v>
      </c>
      <c r="H3985">
        <v>2.2000000000000002</v>
      </c>
      <c r="I3985">
        <v>2</v>
      </c>
      <c r="K3985" t="s">
        <v>404</v>
      </c>
      <c r="L3985" t="s">
        <v>753</v>
      </c>
      <c r="M3985" t="s">
        <v>398</v>
      </c>
      <c r="N3985" t="s">
        <v>579</v>
      </c>
      <c r="O3985">
        <v>2</v>
      </c>
      <c r="P3985" t="s">
        <v>306</v>
      </c>
      <c r="Q3985" s="164">
        <v>33978</v>
      </c>
      <c r="R3985" s="164">
        <v>34213</v>
      </c>
      <c r="S3985" s="164">
        <v>37865</v>
      </c>
      <c r="T3985" t="s">
        <v>3797</v>
      </c>
      <c r="V3985" t="s">
        <v>8959</v>
      </c>
      <c r="W3985" t="s">
        <v>8960</v>
      </c>
      <c r="X3985" t="s">
        <v>8958</v>
      </c>
      <c r="Y3985" t="s">
        <v>8959</v>
      </c>
      <c r="Z3985" t="s">
        <v>8961</v>
      </c>
      <c r="AC3985" t="s">
        <v>357</v>
      </c>
      <c r="AD3985" s="176">
        <v>1</v>
      </c>
    </row>
    <row r="3986" spans="1:30" x14ac:dyDescent="0.35">
      <c r="A3986" t="s">
        <v>305</v>
      </c>
      <c r="B3986">
        <v>1311</v>
      </c>
      <c r="C3986" t="s">
        <v>8962</v>
      </c>
      <c r="D3986">
        <v>59804</v>
      </c>
      <c r="E3986" t="s">
        <v>8958</v>
      </c>
      <c r="F3986" t="s">
        <v>3812</v>
      </c>
      <c r="G3986" s="163">
        <v>3020.8</v>
      </c>
      <c r="H3986">
        <v>2.2000000000000002</v>
      </c>
      <c r="I3986">
        <v>2</v>
      </c>
      <c r="J3986" t="s">
        <v>1</v>
      </c>
      <c r="K3986" t="s">
        <v>296</v>
      </c>
      <c r="L3986" t="s">
        <v>4103</v>
      </c>
      <c r="M3986" t="s">
        <v>398</v>
      </c>
      <c r="N3986" t="s">
        <v>579</v>
      </c>
      <c r="O3986">
        <v>2</v>
      </c>
      <c r="P3986" t="s">
        <v>306</v>
      </c>
      <c r="Q3986" s="164">
        <v>43377</v>
      </c>
      <c r="R3986" s="164">
        <v>43344</v>
      </c>
      <c r="T3986" t="s">
        <v>3797</v>
      </c>
      <c r="V3986" t="s">
        <v>8959</v>
      </c>
      <c r="W3986" t="s">
        <v>8960</v>
      </c>
      <c r="X3986" t="s">
        <v>8958</v>
      </c>
      <c r="Y3986" t="s">
        <v>8959</v>
      </c>
      <c r="Z3986" t="s">
        <v>8963</v>
      </c>
      <c r="AA3986" t="s">
        <v>1</v>
      </c>
      <c r="AB3986" s="164">
        <v>43320</v>
      </c>
      <c r="AC3986" t="s">
        <v>357</v>
      </c>
      <c r="AD3986" s="176">
        <v>1</v>
      </c>
    </row>
    <row r="3987" spans="1:30" x14ac:dyDescent="0.35">
      <c r="A3987" t="s">
        <v>434</v>
      </c>
      <c r="B3987">
        <v>1150</v>
      </c>
      <c r="C3987" t="s">
        <v>8962</v>
      </c>
      <c r="D3987">
        <v>59804</v>
      </c>
      <c r="E3987" t="s">
        <v>8958</v>
      </c>
      <c r="F3987" t="s">
        <v>3812</v>
      </c>
      <c r="G3987" s="163">
        <v>2768</v>
      </c>
      <c r="H3987">
        <v>2.2000000000000002</v>
      </c>
      <c r="I3987">
        <v>2</v>
      </c>
      <c r="J3987" t="s">
        <v>1</v>
      </c>
      <c r="K3987" t="s">
        <v>296</v>
      </c>
      <c r="L3987" t="s">
        <v>753</v>
      </c>
      <c r="M3987" t="s">
        <v>398</v>
      </c>
      <c r="N3987" t="s">
        <v>579</v>
      </c>
      <c r="O3987">
        <v>2</v>
      </c>
      <c r="P3987" t="s">
        <v>306</v>
      </c>
      <c r="Q3987" t="s">
        <v>1940</v>
      </c>
      <c r="R3987" s="164">
        <v>42979</v>
      </c>
      <c r="T3987" t="s">
        <v>3797</v>
      </c>
      <c r="V3987" t="s">
        <v>8959</v>
      </c>
      <c r="W3987" t="s">
        <v>8960</v>
      </c>
      <c r="X3987" t="s">
        <v>8958</v>
      </c>
      <c r="Y3987" t="s">
        <v>8959</v>
      </c>
      <c r="Z3987" t="s">
        <v>8964</v>
      </c>
      <c r="AA3987" t="s">
        <v>295</v>
      </c>
      <c r="AB3987" s="164">
        <v>42424</v>
      </c>
      <c r="AC3987" t="s">
        <v>357</v>
      </c>
      <c r="AD3987" s="176">
        <v>1</v>
      </c>
    </row>
    <row r="3988" spans="1:30" x14ac:dyDescent="0.35">
      <c r="A3988" t="s">
        <v>314</v>
      </c>
      <c r="B3988">
        <v>1330</v>
      </c>
      <c r="C3988" t="s">
        <v>8962</v>
      </c>
      <c r="D3988">
        <v>59804</v>
      </c>
      <c r="E3988" t="s">
        <v>8958</v>
      </c>
      <c r="F3988" t="s">
        <v>3812</v>
      </c>
      <c r="G3988" s="163">
        <v>2718</v>
      </c>
      <c r="H3988">
        <v>2.2000000000000002</v>
      </c>
      <c r="I3988">
        <v>2</v>
      </c>
      <c r="J3988" t="s">
        <v>1</v>
      </c>
      <c r="K3988" t="s">
        <v>296</v>
      </c>
      <c r="L3988" t="s">
        <v>753</v>
      </c>
      <c r="M3988" t="s">
        <v>398</v>
      </c>
      <c r="N3988" t="s">
        <v>579</v>
      </c>
      <c r="O3988">
        <v>2</v>
      </c>
      <c r="P3988" t="s">
        <v>306</v>
      </c>
      <c r="Q3988" t="s">
        <v>8965</v>
      </c>
      <c r="R3988" s="164">
        <v>43709</v>
      </c>
      <c r="T3988" t="s">
        <v>3797</v>
      </c>
      <c r="V3988" t="s">
        <v>8959</v>
      </c>
      <c r="W3988" t="s">
        <v>8960</v>
      </c>
      <c r="X3988" t="s">
        <v>8958</v>
      </c>
      <c r="Y3988" t="s">
        <v>8959</v>
      </c>
      <c r="Z3988" t="s">
        <v>8966</v>
      </c>
      <c r="AA3988" t="s">
        <v>1</v>
      </c>
      <c r="AB3988" s="164">
        <v>43588</v>
      </c>
      <c r="AC3988" t="s">
        <v>357</v>
      </c>
      <c r="AD3988" s="176">
        <v>1</v>
      </c>
    </row>
    <row r="3989" spans="1:30" x14ac:dyDescent="0.35">
      <c r="A3989" t="s">
        <v>408</v>
      </c>
      <c r="B3989">
        <v>1274</v>
      </c>
      <c r="C3989" t="s">
        <v>8967</v>
      </c>
      <c r="D3989">
        <v>59806</v>
      </c>
      <c r="E3989" t="s">
        <v>8967</v>
      </c>
      <c r="F3989" t="s">
        <v>3812</v>
      </c>
      <c r="H3989">
        <v>1.4</v>
      </c>
      <c r="I3989">
        <v>1.5</v>
      </c>
      <c r="K3989" t="s">
        <v>296</v>
      </c>
      <c r="L3989" t="s">
        <v>753</v>
      </c>
      <c r="M3989" t="s">
        <v>398</v>
      </c>
      <c r="N3989" t="s">
        <v>579</v>
      </c>
      <c r="O3989">
        <v>2</v>
      </c>
      <c r="P3989" t="s">
        <v>306</v>
      </c>
      <c r="Q3989" s="164">
        <v>40733</v>
      </c>
      <c r="R3989" s="164">
        <v>41153</v>
      </c>
      <c r="T3989" t="s">
        <v>8968</v>
      </c>
      <c r="V3989" t="s">
        <v>8969</v>
      </c>
      <c r="W3989" t="s">
        <v>8970</v>
      </c>
      <c r="X3989" t="s">
        <v>8967</v>
      </c>
      <c r="Y3989" t="s">
        <v>8969</v>
      </c>
      <c r="Z3989" t="s">
        <v>8971</v>
      </c>
      <c r="AC3989" t="s">
        <v>357</v>
      </c>
      <c r="AD3989" s="176">
        <v>1.1000000000000001</v>
      </c>
    </row>
    <row r="3990" spans="1:30" x14ac:dyDescent="0.35">
      <c r="A3990" t="s">
        <v>454</v>
      </c>
      <c r="B3990">
        <v>1009</v>
      </c>
      <c r="C3990" t="s">
        <v>8972</v>
      </c>
      <c r="D3990">
        <v>60100</v>
      </c>
      <c r="E3990" t="s">
        <v>8972</v>
      </c>
      <c r="F3990" t="s">
        <v>8973</v>
      </c>
      <c r="H3990">
        <v>1</v>
      </c>
      <c r="I3990">
        <v>2.9</v>
      </c>
      <c r="K3990" t="s">
        <v>296</v>
      </c>
      <c r="L3990" t="s">
        <v>297</v>
      </c>
      <c r="M3990" t="s">
        <v>398</v>
      </c>
      <c r="N3990" t="s">
        <v>399</v>
      </c>
      <c r="O3990">
        <v>3</v>
      </c>
      <c r="P3990" t="s">
        <v>306</v>
      </c>
      <c r="Q3990" s="164">
        <v>40363</v>
      </c>
      <c r="R3990" s="164">
        <v>40275</v>
      </c>
      <c r="T3990" t="s">
        <v>300</v>
      </c>
      <c r="V3990" t="s">
        <v>8974</v>
      </c>
      <c r="W3990" t="s">
        <v>8975</v>
      </c>
      <c r="X3990" t="s">
        <v>8972</v>
      </c>
      <c r="Y3990" t="s">
        <v>8974</v>
      </c>
      <c r="Z3990" t="s">
        <v>8976</v>
      </c>
      <c r="AC3990" t="s">
        <v>308</v>
      </c>
      <c r="AD3990" s="176">
        <v>1</v>
      </c>
    </row>
    <row r="3991" spans="1:30" x14ac:dyDescent="0.35">
      <c r="A3991" t="s">
        <v>454</v>
      </c>
      <c r="B3991">
        <v>1123</v>
      </c>
      <c r="C3991" t="s">
        <v>8972</v>
      </c>
      <c r="D3991">
        <v>60100</v>
      </c>
      <c r="E3991" t="s">
        <v>8972</v>
      </c>
      <c r="F3991" t="s">
        <v>8973</v>
      </c>
      <c r="H3991">
        <v>1</v>
      </c>
      <c r="I3991">
        <v>2.9</v>
      </c>
      <c r="K3991" t="s">
        <v>295</v>
      </c>
      <c r="L3991" t="s">
        <v>410</v>
      </c>
      <c r="M3991" t="s">
        <v>398</v>
      </c>
      <c r="N3991" t="s">
        <v>399</v>
      </c>
      <c r="O3991">
        <v>3</v>
      </c>
      <c r="P3991" t="s">
        <v>1</v>
      </c>
      <c r="Q3991" s="164">
        <v>32882</v>
      </c>
      <c r="R3991" s="164">
        <v>33117</v>
      </c>
      <c r="S3991" s="164">
        <v>33117</v>
      </c>
      <c r="T3991" t="s">
        <v>300</v>
      </c>
      <c r="V3991" t="s">
        <v>8974</v>
      </c>
      <c r="W3991" t="s">
        <v>8975</v>
      </c>
      <c r="X3991" t="s">
        <v>8972</v>
      </c>
      <c r="Y3991" t="s">
        <v>8974</v>
      </c>
      <c r="Z3991" t="s">
        <v>8977</v>
      </c>
      <c r="AC3991" t="s">
        <v>308</v>
      </c>
      <c r="AD3991" s="176">
        <v>1</v>
      </c>
    </row>
    <row r="3992" spans="1:30" x14ac:dyDescent="0.35">
      <c r="A3992" t="s">
        <v>454</v>
      </c>
      <c r="B3992">
        <v>90008</v>
      </c>
      <c r="C3992" t="s">
        <v>8978</v>
      </c>
      <c r="D3992">
        <v>60100</v>
      </c>
      <c r="E3992" t="s">
        <v>8972</v>
      </c>
      <c r="F3992" t="s">
        <v>8973</v>
      </c>
      <c r="H3992">
        <v>1</v>
      </c>
      <c r="I3992">
        <v>2.9</v>
      </c>
      <c r="K3992" t="s">
        <v>296</v>
      </c>
      <c r="L3992" t="s">
        <v>410</v>
      </c>
      <c r="M3992" t="s">
        <v>398</v>
      </c>
      <c r="N3992" t="s">
        <v>399</v>
      </c>
      <c r="O3992">
        <v>3</v>
      </c>
      <c r="P3992" t="s">
        <v>306</v>
      </c>
      <c r="Q3992" t="s">
        <v>786</v>
      </c>
      <c r="R3992" s="164">
        <v>34392</v>
      </c>
      <c r="T3992" t="s">
        <v>300</v>
      </c>
      <c r="V3992" t="s">
        <v>8974</v>
      </c>
      <c r="W3992" t="s">
        <v>8975</v>
      </c>
      <c r="X3992" t="s">
        <v>8972</v>
      </c>
      <c r="Y3992" t="s">
        <v>8974</v>
      </c>
      <c r="Z3992" t="s">
        <v>8979</v>
      </c>
      <c r="AC3992" t="s">
        <v>308</v>
      </c>
      <c r="AD3992" s="176">
        <v>1</v>
      </c>
    </row>
    <row r="3993" spans="1:30" x14ac:dyDescent="0.35">
      <c r="A3993" t="s">
        <v>291</v>
      </c>
      <c r="B3993">
        <v>1007</v>
      </c>
      <c r="C3993" t="s">
        <v>8974</v>
      </c>
      <c r="D3993">
        <v>60100</v>
      </c>
      <c r="E3993" t="s">
        <v>8972</v>
      </c>
      <c r="F3993" t="s">
        <v>8973</v>
      </c>
      <c r="H3993">
        <v>1</v>
      </c>
      <c r="I3993">
        <v>2.9</v>
      </c>
      <c r="K3993" t="s">
        <v>296</v>
      </c>
      <c r="L3993" t="s">
        <v>410</v>
      </c>
      <c r="M3993" t="s">
        <v>398</v>
      </c>
      <c r="N3993" t="s">
        <v>399</v>
      </c>
      <c r="O3993">
        <v>3</v>
      </c>
      <c r="P3993" t="s">
        <v>1</v>
      </c>
      <c r="Q3993" s="164">
        <v>34708</v>
      </c>
      <c r="R3993" s="164">
        <v>34943</v>
      </c>
      <c r="T3993" t="s">
        <v>300</v>
      </c>
      <c r="V3993" t="s">
        <v>8974</v>
      </c>
      <c r="W3993" t="s">
        <v>8975</v>
      </c>
      <c r="X3993" t="s">
        <v>8972</v>
      </c>
      <c r="Y3993" t="s">
        <v>8974</v>
      </c>
      <c r="Z3993" t="s">
        <v>8980</v>
      </c>
      <c r="AC3993" t="s">
        <v>304</v>
      </c>
      <c r="AD3993" s="176">
        <v>1</v>
      </c>
    </row>
    <row r="3994" spans="1:30" x14ac:dyDescent="0.35">
      <c r="A3994" t="s">
        <v>305</v>
      </c>
      <c r="B3994">
        <v>1005</v>
      </c>
      <c r="C3994" t="s">
        <v>8972</v>
      </c>
      <c r="D3994">
        <v>60100</v>
      </c>
      <c r="E3994" t="s">
        <v>8972</v>
      </c>
      <c r="F3994" t="s">
        <v>8973</v>
      </c>
      <c r="H3994">
        <v>1</v>
      </c>
      <c r="I3994">
        <v>2.9</v>
      </c>
      <c r="K3994" t="s">
        <v>296</v>
      </c>
      <c r="L3994" t="s">
        <v>410</v>
      </c>
      <c r="M3994" t="s">
        <v>398</v>
      </c>
      <c r="N3994" t="s">
        <v>399</v>
      </c>
      <c r="O3994">
        <v>3</v>
      </c>
      <c r="P3994" t="s">
        <v>306</v>
      </c>
      <c r="Q3994" t="s">
        <v>786</v>
      </c>
      <c r="R3994" s="164">
        <v>34392</v>
      </c>
      <c r="T3994" t="s">
        <v>300</v>
      </c>
      <c r="V3994" t="s">
        <v>8974</v>
      </c>
      <c r="W3994" t="s">
        <v>8975</v>
      </c>
      <c r="X3994" t="s">
        <v>8972</v>
      </c>
      <c r="Y3994" t="s">
        <v>8974</v>
      </c>
      <c r="Z3994" t="s">
        <v>8981</v>
      </c>
      <c r="AC3994" t="s">
        <v>308</v>
      </c>
      <c r="AD3994" s="176">
        <v>1</v>
      </c>
    </row>
    <row r="3995" spans="1:30" x14ac:dyDescent="0.35">
      <c r="A3995" t="s">
        <v>305</v>
      </c>
      <c r="B3995">
        <v>1059</v>
      </c>
      <c r="C3995" t="s">
        <v>8972</v>
      </c>
      <c r="D3995">
        <v>60100</v>
      </c>
      <c r="E3995" t="s">
        <v>8972</v>
      </c>
      <c r="F3995" t="s">
        <v>8973</v>
      </c>
      <c r="H3995">
        <v>1</v>
      </c>
      <c r="I3995">
        <v>2.9</v>
      </c>
      <c r="K3995" t="s">
        <v>295</v>
      </c>
      <c r="L3995" t="s">
        <v>410</v>
      </c>
      <c r="M3995" t="s">
        <v>398</v>
      </c>
      <c r="N3995" t="s">
        <v>399</v>
      </c>
      <c r="O3995">
        <v>3</v>
      </c>
      <c r="P3995" t="s">
        <v>1</v>
      </c>
      <c r="Q3995" s="164">
        <v>34708</v>
      </c>
      <c r="R3995" s="164">
        <v>34943</v>
      </c>
      <c r="S3995" s="164">
        <v>34943</v>
      </c>
      <c r="T3995" t="s">
        <v>300</v>
      </c>
      <c r="V3995" t="s">
        <v>8974</v>
      </c>
      <c r="W3995" t="s">
        <v>8975</v>
      </c>
      <c r="X3995" t="s">
        <v>8972</v>
      </c>
      <c r="Y3995" t="s">
        <v>8974</v>
      </c>
      <c r="Z3995" t="s">
        <v>8982</v>
      </c>
      <c r="AC3995" t="s">
        <v>308</v>
      </c>
      <c r="AD3995" s="176">
        <v>1</v>
      </c>
    </row>
    <row r="3996" spans="1:30" x14ac:dyDescent="0.35">
      <c r="A3996" t="s">
        <v>317</v>
      </c>
      <c r="B3996">
        <v>1004</v>
      </c>
      <c r="C3996" t="s">
        <v>8972</v>
      </c>
      <c r="D3996">
        <v>60100</v>
      </c>
      <c r="E3996" t="s">
        <v>8972</v>
      </c>
      <c r="F3996" t="s">
        <v>8973</v>
      </c>
      <c r="H3996">
        <v>1</v>
      </c>
      <c r="I3996">
        <v>2.9</v>
      </c>
      <c r="K3996" t="s">
        <v>843</v>
      </c>
      <c r="L3996" t="s">
        <v>297</v>
      </c>
      <c r="M3996" t="s">
        <v>398</v>
      </c>
      <c r="N3996" t="s">
        <v>399</v>
      </c>
      <c r="O3996">
        <v>3</v>
      </c>
      <c r="P3996" t="s">
        <v>306</v>
      </c>
      <c r="Q3996" t="s">
        <v>2272</v>
      </c>
      <c r="R3996" s="164">
        <v>40955</v>
      </c>
      <c r="T3996" t="s">
        <v>300</v>
      </c>
      <c r="V3996" t="s">
        <v>8974</v>
      </c>
      <c r="W3996" t="s">
        <v>8975</v>
      </c>
      <c r="X3996" t="s">
        <v>8972</v>
      </c>
      <c r="Y3996" t="s">
        <v>8974</v>
      </c>
      <c r="Z3996" t="s">
        <v>8983</v>
      </c>
      <c r="AC3996" t="s">
        <v>308</v>
      </c>
      <c r="AD3996" s="176">
        <v>1</v>
      </c>
    </row>
    <row r="3997" spans="1:30" x14ac:dyDescent="0.35">
      <c r="A3997" t="s">
        <v>408</v>
      </c>
      <c r="B3997">
        <v>1009</v>
      </c>
      <c r="C3997" t="s">
        <v>8972</v>
      </c>
      <c r="D3997">
        <v>60100</v>
      </c>
      <c r="E3997" t="s">
        <v>8972</v>
      </c>
      <c r="F3997" t="s">
        <v>8973</v>
      </c>
      <c r="H3997">
        <v>1</v>
      </c>
      <c r="I3997">
        <v>2.9</v>
      </c>
      <c r="K3997" t="s">
        <v>296</v>
      </c>
      <c r="L3997" t="s">
        <v>410</v>
      </c>
      <c r="M3997" t="s">
        <v>398</v>
      </c>
      <c r="N3997" t="s">
        <v>399</v>
      </c>
      <c r="O3997">
        <v>3</v>
      </c>
      <c r="P3997" t="s">
        <v>306</v>
      </c>
      <c r="Q3997" t="s">
        <v>786</v>
      </c>
      <c r="R3997" s="164">
        <v>34392</v>
      </c>
      <c r="T3997" t="s">
        <v>300</v>
      </c>
      <c r="V3997" t="s">
        <v>8974</v>
      </c>
      <c r="W3997" t="s">
        <v>8975</v>
      </c>
      <c r="X3997" t="s">
        <v>8972</v>
      </c>
      <c r="Y3997" t="s">
        <v>8974</v>
      </c>
      <c r="Z3997" t="s">
        <v>8984</v>
      </c>
      <c r="AC3997" t="s">
        <v>308</v>
      </c>
      <c r="AD3997" s="176">
        <v>1</v>
      </c>
    </row>
    <row r="3998" spans="1:30" x14ac:dyDescent="0.35">
      <c r="A3998" t="s">
        <v>469</v>
      </c>
      <c r="B3998">
        <v>1056</v>
      </c>
      <c r="C3998" t="s">
        <v>8972</v>
      </c>
      <c r="D3998">
        <v>60100</v>
      </c>
      <c r="E3998" t="s">
        <v>8972</v>
      </c>
      <c r="F3998" t="s">
        <v>8973</v>
      </c>
      <c r="H3998">
        <v>1</v>
      </c>
      <c r="I3998">
        <v>2.9</v>
      </c>
      <c r="K3998" t="s">
        <v>296</v>
      </c>
      <c r="L3998" t="s">
        <v>297</v>
      </c>
      <c r="M3998" t="s">
        <v>398</v>
      </c>
      <c r="N3998" t="s">
        <v>399</v>
      </c>
      <c r="O3998">
        <v>3</v>
      </c>
      <c r="P3998" t="s">
        <v>306</v>
      </c>
      <c r="Q3998" t="s">
        <v>2395</v>
      </c>
      <c r="R3998" s="164">
        <v>29311</v>
      </c>
      <c r="T3998" t="s">
        <v>300</v>
      </c>
      <c r="V3998" t="s">
        <v>8974</v>
      </c>
      <c r="W3998" t="s">
        <v>8975</v>
      </c>
      <c r="X3998" t="s">
        <v>8972</v>
      </c>
      <c r="Y3998" t="s">
        <v>8974</v>
      </c>
      <c r="Z3998" t="s">
        <v>8985</v>
      </c>
      <c r="AC3998" t="s">
        <v>308</v>
      </c>
      <c r="AD3998" s="176">
        <v>1</v>
      </c>
    </row>
    <row r="3999" spans="1:30" x14ac:dyDescent="0.35">
      <c r="A3999" t="s">
        <v>324</v>
      </c>
      <c r="B3999">
        <v>1002</v>
      </c>
      <c r="C3999" t="s">
        <v>8972</v>
      </c>
      <c r="D3999">
        <v>60100</v>
      </c>
      <c r="E3999" t="s">
        <v>8972</v>
      </c>
      <c r="F3999" t="s">
        <v>8973</v>
      </c>
      <c r="H3999">
        <v>1</v>
      </c>
      <c r="I3999">
        <v>2.9</v>
      </c>
      <c r="K3999" t="s">
        <v>296</v>
      </c>
      <c r="L3999" t="s">
        <v>410</v>
      </c>
      <c r="M3999" t="s">
        <v>398</v>
      </c>
      <c r="N3999" t="s">
        <v>399</v>
      </c>
      <c r="O3999">
        <v>3</v>
      </c>
      <c r="P3999" t="s">
        <v>306</v>
      </c>
      <c r="Q3999" t="s">
        <v>786</v>
      </c>
      <c r="R3999" s="164">
        <v>34392</v>
      </c>
      <c r="T3999" t="s">
        <v>300</v>
      </c>
      <c r="V3999" t="s">
        <v>8974</v>
      </c>
      <c r="W3999" t="s">
        <v>8975</v>
      </c>
      <c r="X3999" t="s">
        <v>8972</v>
      </c>
      <c r="Y3999" t="s">
        <v>8974</v>
      </c>
      <c r="Z3999" t="s">
        <v>8986</v>
      </c>
      <c r="AC3999" t="s">
        <v>308</v>
      </c>
      <c r="AD3999" s="176">
        <v>1</v>
      </c>
    </row>
    <row r="4000" spans="1:30" x14ac:dyDescent="0.35">
      <c r="A4000" t="s">
        <v>309</v>
      </c>
      <c r="B4000">
        <v>1005</v>
      </c>
      <c r="C4000" t="s">
        <v>8972</v>
      </c>
      <c r="D4000">
        <v>60100</v>
      </c>
      <c r="E4000" t="s">
        <v>8972</v>
      </c>
      <c r="F4000" t="s">
        <v>8973</v>
      </c>
      <c r="H4000">
        <v>1</v>
      </c>
      <c r="I4000">
        <v>2.9</v>
      </c>
      <c r="K4000" t="s">
        <v>296</v>
      </c>
      <c r="L4000" t="s">
        <v>410</v>
      </c>
      <c r="M4000" t="s">
        <v>398</v>
      </c>
      <c r="N4000" t="s">
        <v>399</v>
      </c>
      <c r="O4000">
        <v>3</v>
      </c>
      <c r="P4000" t="s">
        <v>306</v>
      </c>
      <c r="Q4000" t="s">
        <v>786</v>
      </c>
      <c r="R4000" s="164">
        <v>34392</v>
      </c>
      <c r="T4000" t="s">
        <v>300</v>
      </c>
      <c r="V4000" t="s">
        <v>8974</v>
      </c>
      <c r="W4000" t="s">
        <v>8975</v>
      </c>
      <c r="X4000" t="s">
        <v>8972</v>
      </c>
      <c r="Y4000" t="s">
        <v>8974</v>
      </c>
      <c r="Z4000" t="s">
        <v>8987</v>
      </c>
      <c r="AC4000" t="s">
        <v>308</v>
      </c>
      <c r="AD4000" s="176">
        <v>1</v>
      </c>
    </row>
    <row r="4001" spans="1:30" x14ac:dyDescent="0.35">
      <c r="A4001" t="s">
        <v>476</v>
      </c>
      <c r="B4001">
        <v>1141</v>
      </c>
      <c r="C4001" t="s">
        <v>8972</v>
      </c>
      <c r="D4001">
        <v>60100</v>
      </c>
      <c r="E4001" t="s">
        <v>8972</v>
      </c>
      <c r="F4001" t="s">
        <v>8973</v>
      </c>
      <c r="H4001">
        <v>1</v>
      </c>
      <c r="I4001">
        <v>2.9</v>
      </c>
      <c r="K4001" t="s">
        <v>296</v>
      </c>
      <c r="L4001" t="s">
        <v>410</v>
      </c>
      <c r="M4001" t="s">
        <v>398</v>
      </c>
      <c r="N4001" t="s">
        <v>399</v>
      </c>
      <c r="O4001">
        <v>3</v>
      </c>
      <c r="P4001" t="s">
        <v>306</v>
      </c>
      <c r="Q4001" s="164">
        <v>32882</v>
      </c>
      <c r="R4001" s="164">
        <v>33117</v>
      </c>
      <c r="T4001" t="s">
        <v>300</v>
      </c>
      <c r="V4001" t="s">
        <v>8974</v>
      </c>
      <c r="W4001" t="s">
        <v>8975</v>
      </c>
      <c r="X4001" t="s">
        <v>8972</v>
      </c>
      <c r="Y4001" t="s">
        <v>8974</v>
      </c>
      <c r="Z4001" t="s">
        <v>8988</v>
      </c>
      <c r="AC4001" t="s">
        <v>308</v>
      </c>
      <c r="AD4001" s="176">
        <v>1</v>
      </c>
    </row>
    <row r="4002" spans="1:30" x14ac:dyDescent="0.35">
      <c r="A4002" t="s">
        <v>482</v>
      </c>
      <c r="B4002">
        <v>1082</v>
      </c>
      <c r="C4002" t="s">
        <v>8972</v>
      </c>
      <c r="D4002">
        <v>60100</v>
      </c>
      <c r="E4002" t="s">
        <v>8972</v>
      </c>
      <c r="F4002" t="s">
        <v>8973</v>
      </c>
      <c r="H4002">
        <v>1</v>
      </c>
      <c r="I4002">
        <v>2.9</v>
      </c>
      <c r="K4002" t="s">
        <v>296</v>
      </c>
      <c r="L4002" t="s">
        <v>297</v>
      </c>
      <c r="M4002" t="s">
        <v>398</v>
      </c>
      <c r="N4002" t="s">
        <v>399</v>
      </c>
      <c r="O4002">
        <v>3</v>
      </c>
      <c r="P4002" t="s">
        <v>306</v>
      </c>
      <c r="Q4002" s="164">
        <v>31048</v>
      </c>
      <c r="R4002" s="164">
        <v>31048</v>
      </c>
      <c r="T4002" t="s">
        <v>300</v>
      </c>
      <c r="V4002" t="s">
        <v>8974</v>
      </c>
      <c r="W4002" t="s">
        <v>8975</v>
      </c>
      <c r="X4002" t="s">
        <v>8972</v>
      </c>
      <c r="Y4002" t="s">
        <v>8974</v>
      </c>
      <c r="Z4002" t="s">
        <v>8989</v>
      </c>
      <c r="AA4002" t="s">
        <v>295</v>
      </c>
      <c r="AC4002" t="s">
        <v>308</v>
      </c>
      <c r="AD4002" s="176">
        <v>1</v>
      </c>
    </row>
    <row r="4003" spans="1:30" x14ac:dyDescent="0.35">
      <c r="A4003" t="s">
        <v>432</v>
      </c>
      <c r="B4003">
        <v>1095</v>
      </c>
      <c r="C4003" t="s">
        <v>8972</v>
      </c>
      <c r="D4003">
        <v>60100</v>
      </c>
      <c r="E4003" t="s">
        <v>8972</v>
      </c>
      <c r="F4003" t="s">
        <v>8973</v>
      </c>
      <c r="H4003">
        <v>1</v>
      </c>
      <c r="I4003">
        <v>2.9</v>
      </c>
      <c r="K4003" t="s">
        <v>296</v>
      </c>
      <c r="L4003" t="s">
        <v>297</v>
      </c>
      <c r="M4003" t="s">
        <v>398</v>
      </c>
      <c r="N4003" t="s">
        <v>399</v>
      </c>
      <c r="O4003">
        <v>3</v>
      </c>
      <c r="P4003" t="s">
        <v>306</v>
      </c>
      <c r="Q4003" t="s">
        <v>674</v>
      </c>
      <c r="R4003" s="164">
        <v>29735</v>
      </c>
      <c r="T4003" t="s">
        <v>300</v>
      </c>
      <c r="V4003" t="s">
        <v>8974</v>
      </c>
      <c r="W4003" t="s">
        <v>8975</v>
      </c>
      <c r="X4003" t="s">
        <v>8972</v>
      </c>
      <c r="Y4003" t="s">
        <v>8974</v>
      </c>
      <c r="Z4003" t="s">
        <v>8990</v>
      </c>
      <c r="AC4003" t="s">
        <v>308</v>
      </c>
      <c r="AD4003" s="176">
        <v>1</v>
      </c>
    </row>
    <row r="4004" spans="1:30" x14ac:dyDescent="0.35">
      <c r="A4004" t="s">
        <v>584</v>
      </c>
      <c r="B4004">
        <v>1132</v>
      </c>
      <c r="C4004" t="s">
        <v>8972</v>
      </c>
      <c r="D4004">
        <v>60100</v>
      </c>
      <c r="E4004" t="s">
        <v>8972</v>
      </c>
      <c r="F4004" t="s">
        <v>8973</v>
      </c>
      <c r="H4004">
        <v>1</v>
      </c>
      <c r="I4004">
        <v>2.9</v>
      </c>
      <c r="K4004" t="s">
        <v>296</v>
      </c>
      <c r="L4004" t="s">
        <v>297</v>
      </c>
      <c r="M4004" t="s">
        <v>398</v>
      </c>
      <c r="N4004" t="s">
        <v>399</v>
      </c>
      <c r="O4004">
        <v>3</v>
      </c>
      <c r="P4004" t="s">
        <v>306</v>
      </c>
      <c r="Q4004" s="164">
        <v>30690</v>
      </c>
      <c r="R4004" s="164">
        <v>30926</v>
      </c>
      <c r="T4004" t="s">
        <v>300</v>
      </c>
      <c r="V4004" t="s">
        <v>8974</v>
      </c>
      <c r="W4004" t="s">
        <v>8975</v>
      </c>
      <c r="X4004" t="s">
        <v>8972</v>
      </c>
      <c r="Y4004" t="s">
        <v>8974</v>
      </c>
      <c r="Z4004" t="s">
        <v>8991</v>
      </c>
      <c r="AC4004" t="s">
        <v>308</v>
      </c>
      <c r="AD4004" s="176">
        <v>1</v>
      </c>
    </row>
    <row r="4005" spans="1:30" x14ac:dyDescent="0.35">
      <c r="A4005" t="s">
        <v>375</v>
      </c>
      <c r="B4005">
        <v>1001</v>
      </c>
      <c r="C4005" t="s">
        <v>8974</v>
      </c>
      <c r="D4005">
        <v>60100</v>
      </c>
      <c r="E4005" t="s">
        <v>8972</v>
      </c>
      <c r="F4005" t="s">
        <v>8973</v>
      </c>
      <c r="H4005">
        <v>1</v>
      </c>
      <c r="I4005">
        <v>2.9</v>
      </c>
      <c r="K4005" t="s">
        <v>296</v>
      </c>
      <c r="L4005" t="s">
        <v>8992</v>
      </c>
      <c r="M4005" t="s">
        <v>398</v>
      </c>
      <c r="N4005" t="s">
        <v>399</v>
      </c>
      <c r="O4005">
        <v>3</v>
      </c>
      <c r="P4005" t="s">
        <v>1</v>
      </c>
      <c r="Q4005" s="164">
        <v>32882</v>
      </c>
      <c r="R4005" s="164">
        <v>33117</v>
      </c>
      <c r="T4005" t="s">
        <v>300</v>
      </c>
      <c r="V4005" t="s">
        <v>8974</v>
      </c>
      <c r="W4005" t="s">
        <v>8975</v>
      </c>
      <c r="X4005" t="s">
        <v>8972</v>
      </c>
      <c r="Y4005" t="s">
        <v>8974</v>
      </c>
      <c r="Z4005" t="s">
        <v>8993</v>
      </c>
      <c r="AA4005" t="s">
        <v>295</v>
      </c>
      <c r="AC4005" t="s">
        <v>304</v>
      </c>
      <c r="AD4005" s="176">
        <v>1</v>
      </c>
    </row>
    <row r="4006" spans="1:30" x14ac:dyDescent="0.35">
      <c r="A4006" t="s">
        <v>434</v>
      </c>
      <c r="B4006">
        <v>1037</v>
      </c>
      <c r="C4006" t="s">
        <v>3857</v>
      </c>
      <c r="D4006">
        <v>60100</v>
      </c>
      <c r="E4006" t="s">
        <v>8972</v>
      </c>
      <c r="F4006" t="s">
        <v>8973</v>
      </c>
      <c r="H4006">
        <v>1</v>
      </c>
      <c r="I4006">
        <v>2.9</v>
      </c>
      <c r="K4006" t="s">
        <v>404</v>
      </c>
      <c r="L4006" t="s">
        <v>297</v>
      </c>
      <c r="M4006" t="s">
        <v>398</v>
      </c>
      <c r="N4006" t="s">
        <v>399</v>
      </c>
      <c r="O4006">
        <v>3</v>
      </c>
      <c r="P4006" t="s">
        <v>306</v>
      </c>
      <c r="Q4006" s="164">
        <v>31786</v>
      </c>
      <c r="R4006" s="164">
        <v>32021</v>
      </c>
      <c r="S4006" s="164">
        <v>39190</v>
      </c>
      <c r="T4006" t="s">
        <v>300</v>
      </c>
      <c r="V4006" t="s">
        <v>8974</v>
      </c>
      <c r="W4006" t="s">
        <v>8975</v>
      </c>
      <c r="X4006" t="s">
        <v>8972</v>
      </c>
      <c r="Y4006" t="s">
        <v>8974</v>
      </c>
      <c r="Z4006" t="s">
        <v>8994</v>
      </c>
      <c r="AC4006" t="s">
        <v>308</v>
      </c>
      <c r="AD4006" s="176">
        <v>1</v>
      </c>
    </row>
    <row r="4007" spans="1:30" x14ac:dyDescent="0.35">
      <c r="A4007" t="s">
        <v>434</v>
      </c>
      <c r="B4007">
        <v>1051</v>
      </c>
      <c r="C4007" t="s">
        <v>8972</v>
      </c>
      <c r="D4007">
        <v>60100</v>
      </c>
      <c r="E4007" t="s">
        <v>8972</v>
      </c>
      <c r="F4007" t="s">
        <v>8973</v>
      </c>
      <c r="H4007">
        <v>1</v>
      </c>
      <c r="I4007">
        <v>2.9</v>
      </c>
      <c r="K4007" t="s">
        <v>296</v>
      </c>
      <c r="L4007" t="s">
        <v>297</v>
      </c>
      <c r="M4007" t="s">
        <v>398</v>
      </c>
      <c r="N4007" t="s">
        <v>399</v>
      </c>
      <c r="O4007">
        <v>3</v>
      </c>
      <c r="P4007" t="s">
        <v>306</v>
      </c>
      <c r="Q4007" s="164">
        <v>32517</v>
      </c>
      <c r="R4007" s="164">
        <v>32752</v>
      </c>
      <c r="T4007" t="s">
        <v>300</v>
      </c>
      <c r="V4007" t="s">
        <v>8974</v>
      </c>
      <c r="W4007" t="s">
        <v>8975</v>
      </c>
      <c r="X4007" t="s">
        <v>8972</v>
      </c>
      <c r="Y4007" t="s">
        <v>8974</v>
      </c>
      <c r="Z4007" t="s">
        <v>8995</v>
      </c>
      <c r="AC4007" t="s">
        <v>308</v>
      </c>
      <c r="AD4007" s="176">
        <v>1</v>
      </c>
    </row>
    <row r="4008" spans="1:30" x14ac:dyDescent="0.35">
      <c r="A4008" t="s">
        <v>403</v>
      </c>
      <c r="B4008">
        <v>1041</v>
      </c>
      <c r="C4008" t="s">
        <v>8972</v>
      </c>
      <c r="D4008">
        <v>60100</v>
      </c>
      <c r="E4008" t="s">
        <v>8972</v>
      </c>
      <c r="F4008" t="s">
        <v>8973</v>
      </c>
      <c r="H4008">
        <v>1</v>
      </c>
      <c r="I4008">
        <v>2.9</v>
      </c>
      <c r="K4008" t="s">
        <v>296</v>
      </c>
      <c r="L4008" t="s">
        <v>410</v>
      </c>
      <c r="M4008" t="s">
        <v>398</v>
      </c>
      <c r="N4008" t="s">
        <v>399</v>
      </c>
      <c r="O4008">
        <v>3</v>
      </c>
      <c r="P4008" t="s">
        <v>306</v>
      </c>
      <c r="Q4008" t="s">
        <v>3839</v>
      </c>
      <c r="R4008" s="164">
        <v>36636</v>
      </c>
      <c r="T4008" t="s">
        <v>300</v>
      </c>
      <c r="V4008" t="s">
        <v>8974</v>
      </c>
      <c r="W4008" t="s">
        <v>8975</v>
      </c>
      <c r="X4008" t="s">
        <v>8972</v>
      </c>
      <c r="Y4008" t="s">
        <v>8974</v>
      </c>
      <c r="Z4008" t="s">
        <v>8996</v>
      </c>
      <c r="AC4008" t="s">
        <v>308</v>
      </c>
      <c r="AD4008" s="176">
        <v>1</v>
      </c>
    </row>
    <row r="4009" spans="1:30" x14ac:dyDescent="0.35">
      <c r="A4009" t="s">
        <v>447</v>
      </c>
      <c r="B4009">
        <v>1286</v>
      </c>
      <c r="C4009" t="s">
        <v>8972</v>
      </c>
      <c r="D4009">
        <v>60100</v>
      </c>
      <c r="E4009" t="s">
        <v>8972</v>
      </c>
      <c r="F4009" t="s">
        <v>8973</v>
      </c>
      <c r="G4009" s="163">
        <v>2922</v>
      </c>
      <c r="H4009">
        <v>1</v>
      </c>
      <c r="I4009">
        <v>2.9</v>
      </c>
      <c r="J4009" t="s">
        <v>1</v>
      </c>
      <c r="K4009" t="s">
        <v>296</v>
      </c>
      <c r="L4009" t="s">
        <v>297</v>
      </c>
      <c r="M4009" t="s">
        <v>398</v>
      </c>
      <c r="N4009" t="s">
        <v>399</v>
      </c>
      <c r="O4009">
        <v>3</v>
      </c>
      <c r="P4009" t="s">
        <v>306</v>
      </c>
      <c r="Q4009" s="164">
        <v>43070</v>
      </c>
      <c r="R4009" s="164">
        <v>42979</v>
      </c>
      <c r="T4009" t="s">
        <v>300</v>
      </c>
      <c r="V4009" t="s">
        <v>8974</v>
      </c>
      <c r="W4009" t="s">
        <v>8975</v>
      </c>
      <c r="X4009" t="s">
        <v>8972</v>
      </c>
      <c r="Y4009" t="s">
        <v>8974</v>
      </c>
      <c r="Z4009" t="s">
        <v>8997</v>
      </c>
      <c r="AA4009" t="s">
        <v>1</v>
      </c>
      <c r="AB4009" s="164">
        <v>42825</v>
      </c>
      <c r="AC4009" t="s">
        <v>308</v>
      </c>
      <c r="AD4009" s="176">
        <v>1</v>
      </c>
    </row>
    <row r="4010" spans="1:30" x14ac:dyDescent="0.35">
      <c r="A4010" t="s">
        <v>494</v>
      </c>
      <c r="B4010">
        <v>1004</v>
      </c>
      <c r="C4010" t="s">
        <v>8972</v>
      </c>
      <c r="D4010">
        <v>60100</v>
      </c>
      <c r="E4010" t="s">
        <v>8972</v>
      </c>
      <c r="F4010" t="s">
        <v>8973</v>
      </c>
      <c r="H4010">
        <v>1</v>
      </c>
      <c r="I4010">
        <v>2.9</v>
      </c>
      <c r="K4010" t="s">
        <v>296</v>
      </c>
      <c r="L4010" t="s">
        <v>410</v>
      </c>
      <c r="M4010" t="s">
        <v>398</v>
      </c>
      <c r="N4010" t="s">
        <v>399</v>
      </c>
      <c r="O4010">
        <v>3</v>
      </c>
      <c r="P4010" t="s">
        <v>306</v>
      </c>
      <c r="Q4010" t="s">
        <v>786</v>
      </c>
      <c r="R4010" s="164">
        <v>34392</v>
      </c>
      <c r="T4010" t="s">
        <v>300</v>
      </c>
      <c r="V4010" t="s">
        <v>8974</v>
      </c>
      <c r="W4010" t="s">
        <v>8975</v>
      </c>
      <c r="X4010" t="s">
        <v>8972</v>
      </c>
      <c r="Y4010" t="s">
        <v>8974</v>
      </c>
      <c r="Z4010" t="s">
        <v>8998</v>
      </c>
      <c r="AC4010" t="s">
        <v>308</v>
      </c>
      <c r="AD4010" s="176">
        <v>1</v>
      </c>
    </row>
    <row r="4011" spans="1:30" x14ac:dyDescent="0.35">
      <c r="A4011" t="s">
        <v>414</v>
      </c>
      <c r="B4011">
        <v>1004</v>
      </c>
      <c r="C4011" t="s">
        <v>8972</v>
      </c>
      <c r="D4011">
        <v>60100</v>
      </c>
      <c r="E4011" t="s">
        <v>8972</v>
      </c>
      <c r="F4011" t="s">
        <v>8973</v>
      </c>
      <c r="H4011">
        <v>1</v>
      </c>
      <c r="I4011">
        <v>2.9</v>
      </c>
      <c r="K4011" t="s">
        <v>296</v>
      </c>
      <c r="L4011" t="s">
        <v>410</v>
      </c>
      <c r="M4011" t="s">
        <v>398</v>
      </c>
      <c r="N4011" t="s">
        <v>399</v>
      </c>
      <c r="O4011">
        <v>3</v>
      </c>
      <c r="P4011" t="s">
        <v>306</v>
      </c>
      <c r="Q4011" t="s">
        <v>786</v>
      </c>
      <c r="R4011" s="164">
        <v>34392</v>
      </c>
      <c r="T4011" t="s">
        <v>300</v>
      </c>
      <c r="V4011" t="s">
        <v>8974</v>
      </c>
      <c r="W4011" t="s">
        <v>8975</v>
      </c>
      <c r="X4011" t="s">
        <v>8972</v>
      </c>
      <c r="Y4011" t="s">
        <v>8974</v>
      </c>
      <c r="Z4011" t="s">
        <v>8999</v>
      </c>
      <c r="AC4011" t="s">
        <v>308</v>
      </c>
      <c r="AD4011" s="176">
        <v>1</v>
      </c>
    </row>
    <row r="4012" spans="1:30" x14ac:dyDescent="0.35">
      <c r="A4012" t="s">
        <v>414</v>
      </c>
      <c r="B4012">
        <v>1091</v>
      </c>
      <c r="C4012" t="s">
        <v>9000</v>
      </c>
      <c r="D4012">
        <v>60100</v>
      </c>
      <c r="E4012" t="s">
        <v>8972</v>
      </c>
      <c r="F4012" t="s">
        <v>8973</v>
      </c>
      <c r="H4012">
        <v>1</v>
      </c>
      <c r="I4012">
        <v>2.9</v>
      </c>
      <c r="K4012" t="s">
        <v>404</v>
      </c>
      <c r="L4012" t="s">
        <v>297</v>
      </c>
      <c r="M4012" t="s">
        <v>398</v>
      </c>
      <c r="N4012" t="s">
        <v>399</v>
      </c>
      <c r="O4012">
        <v>3</v>
      </c>
      <c r="P4012" t="s">
        <v>977</v>
      </c>
      <c r="Q4012" s="164">
        <v>34708</v>
      </c>
      <c r="R4012" s="164">
        <v>34943</v>
      </c>
      <c r="S4012" s="164">
        <v>34943</v>
      </c>
      <c r="T4012" t="s">
        <v>300</v>
      </c>
      <c r="V4012" t="s">
        <v>8974</v>
      </c>
      <c r="W4012" t="s">
        <v>8975</v>
      </c>
      <c r="X4012" t="s">
        <v>8972</v>
      </c>
      <c r="Y4012" t="s">
        <v>8974</v>
      </c>
      <c r="Z4012" t="s">
        <v>9001</v>
      </c>
      <c r="AC4012" t="s">
        <v>308</v>
      </c>
      <c r="AD4012" s="176">
        <v>1</v>
      </c>
    </row>
    <row r="4013" spans="1:30" x14ac:dyDescent="0.35">
      <c r="A4013" t="s">
        <v>419</v>
      </c>
      <c r="B4013">
        <v>1067</v>
      </c>
      <c r="C4013" t="s">
        <v>8972</v>
      </c>
      <c r="D4013">
        <v>60100</v>
      </c>
      <c r="E4013" t="s">
        <v>8972</v>
      </c>
      <c r="F4013" t="s">
        <v>8973</v>
      </c>
      <c r="H4013">
        <v>1</v>
      </c>
      <c r="I4013">
        <v>2.9</v>
      </c>
      <c r="K4013" t="s">
        <v>404</v>
      </c>
      <c r="L4013" t="s">
        <v>297</v>
      </c>
      <c r="M4013" t="s">
        <v>398</v>
      </c>
      <c r="N4013" t="s">
        <v>399</v>
      </c>
      <c r="O4013">
        <v>3</v>
      </c>
      <c r="P4013" t="s">
        <v>306</v>
      </c>
      <c r="Q4013" s="164">
        <v>31168</v>
      </c>
      <c r="R4013" s="164">
        <v>31052</v>
      </c>
      <c r="S4013" s="164">
        <v>38231</v>
      </c>
      <c r="T4013" t="s">
        <v>300</v>
      </c>
      <c r="V4013" t="s">
        <v>8974</v>
      </c>
      <c r="W4013" t="s">
        <v>8975</v>
      </c>
      <c r="X4013" t="s">
        <v>8972</v>
      </c>
      <c r="Y4013" t="s">
        <v>8974</v>
      </c>
      <c r="Z4013" t="s">
        <v>9002</v>
      </c>
      <c r="AC4013" t="s">
        <v>308</v>
      </c>
      <c r="AD4013" s="176">
        <v>1</v>
      </c>
    </row>
    <row r="4014" spans="1:30" x14ac:dyDescent="0.35">
      <c r="A4014" t="s">
        <v>314</v>
      </c>
      <c r="B4014">
        <v>1009</v>
      </c>
      <c r="C4014" t="s">
        <v>9003</v>
      </c>
      <c r="D4014">
        <v>60100</v>
      </c>
      <c r="E4014" t="s">
        <v>8972</v>
      </c>
      <c r="F4014" t="s">
        <v>8973</v>
      </c>
      <c r="H4014">
        <v>1</v>
      </c>
      <c r="I4014">
        <v>2.9</v>
      </c>
      <c r="K4014" t="s">
        <v>296</v>
      </c>
      <c r="L4014" t="s">
        <v>410</v>
      </c>
      <c r="M4014" t="s">
        <v>398</v>
      </c>
      <c r="N4014" t="s">
        <v>399</v>
      </c>
      <c r="O4014">
        <v>3</v>
      </c>
      <c r="P4014" t="s">
        <v>306</v>
      </c>
      <c r="Q4014" s="164">
        <v>36743</v>
      </c>
      <c r="R4014" s="164">
        <v>36654</v>
      </c>
      <c r="T4014" t="s">
        <v>300</v>
      </c>
      <c r="V4014" t="s">
        <v>8974</v>
      </c>
      <c r="W4014" t="s">
        <v>8975</v>
      </c>
      <c r="X4014" t="s">
        <v>8972</v>
      </c>
      <c r="Y4014" t="s">
        <v>8974</v>
      </c>
      <c r="Z4014" t="s">
        <v>9004</v>
      </c>
      <c r="AC4014" t="s">
        <v>308</v>
      </c>
      <c r="AD4014" s="176">
        <v>1</v>
      </c>
    </row>
    <row r="4015" spans="1:30" x14ac:dyDescent="0.35">
      <c r="A4015" t="s">
        <v>711</v>
      </c>
      <c r="B4015">
        <v>1007</v>
      </c>
      <c r="C4015" t="s">
        <v>8972</v>
      </c>
      <c r="D4015">
        <v>60100</v>
      </c>
      <c r="E4015" t="s">
        <v>8972</v>
      </c>
      <c r="F4015" t="s">
        <v>8973</v>
      </c>
      <c r="H4015">
        <v>1</v>
      </c>
      <c r="I4015">
        <v>2.9</v>
      </c>
      <c r="K4015" t="s">
        <v>296</v>
      </c>
      <c r="L4015" t="s">
        <v>410</v>
      </c>
      <c r="M4015" t="s">
        <v>398</v>
      </c>
      <c r="N4015" t="s">
        <v>399</v>
      </c>
      <c r="O4015">
        <v>3</v>
      </c>
      <c r="P4015" t="s">
        <v>306</v>
      </c>
      <c r="Q4015" t="s">
        <v>786</v>
      </c>
      <c r="R4015" s="164">
        <v>34392</v>
      </c>
      <c r="T4015" t="s">
        <v>300</v>
      </c>
      <c r="V4015" t="s">
        <v>8974</v>
      </c>
      <c r="W4015" t="s">
        <v>8975</v>
      </c>
      <c r="X4015" t="s">
        <v>8972</v>
      </c>
      <c r="Y4015" t="s">
        <v>8974</v>
      </c>
      <c r="Z4015" t="s">
        <v>9005</v>
      </c>
      <c r="AC4015" t="s">
        <v>308</v>
      </c>
      <c r="AD4015" s="176">
        <v>1</v>
      </c>
    </row>
    <row r="4016" spans="1:30" x14ac:dyDescent="0.35">
      <c r="A4016" t="s">
        <v>499</v>
      </c>
      <c r="B4016">
        <v>1006</v>
      </c>
      <c r="C4016" t="s">
        <v>8972</v>
      </c>
      <c r="D4016">
        <v>60100</v>
      </c>
      <c r="E4016" t="s">
        <v>8972</v>
      </c>
      <c r="F4016" t="s">
        <v>8973</v>
      </c>
      <c r="H4016">
        <v>1</v>
      </c>
      <c r="I4016">
        <v>2.9</v>
      </c>
      <c r="K4016" t="s">
        <v>296</v>
      </c>
      <c r="L4016" t="s">
        <v>410</v>
      </c>
      <c r="M4016" t="s">
        <v>398</v>
      </c>
      <c r="N4016" t="s">
        <v>399</v>
      </c>
      <c r="O4016">
        <v>3</v>
      </c>
      <c r="P4016" t="s">
        <v>306</v>
      </c>
      <c r="Q4016" t="s">
        <v>786</v>
      </c>
      <c r="R4016" s="164">
        <v>34392</v>
      </c>
      <c r="T4016" t="s">
        <v>300</v>
      </c>
      <c r="V4016" t="s">
        <v>8974</v>
      </c>
      <c r="W4016" t="s">
        <v>8975</v>
      </c>
      <c r="X4016" t="s">
        <v>8972</v>
      </c>
      <c r="Y4016" t="s">
        <v>8974</v>
      </c>
      <c r="Z4016" t="s">
        <v>9006</v>
      </c>
      <c r="AC4016" t="s">
        <v>308</v>
      </c>
      <c r="AD4016" s="176">
        <v>1</v>
      </c>
    </row>
    <row r="4017" spans="1:31" x14ac:dyDescent="0.35">
      <c r="A4017" t="s">
        <v>499</v>
      </c>
      <c r="B4017">
        <v>90002</v>
      </c>
      <c r="C4017" t="s">
        <v>9007</v>
      </c>
      <c r="D4017">
        <v>60100</v>
      </c>
      <c r="E4017" t="s">
        <v>8972</v>
      </c>
      <c r="F4017" t="s">
        <v>8973</v>
      </c>
      <c r="H4017">
        <v>1</v>
      </c>
      <c r="I4017">
        <v>2.9</v>
      </c>
      <c r="K4017" t="s">
        <v>404</v>
      </c>
      <c r="L4017" t="s">
        <v>410</v>
      </c>
      <c r="M4017" t="s">
        <v>398</v>
      </c>
      <c r="N4017" t="s">
        <v>399</v>
      </c>
      <c r="O4017">
        <v>3</v>
      </c>
      <c r="P4017" t="s">
        <v>306</v>
      </c>
      <c r="Q4017" t="s">
        <v>3913</v>
      </c>
      <c r="R4017" s="164">
        <v>42247</v>
      </c>
      <c r="S4017" s="164">
        <v>42248</v>
      </c>
      <c r="T4017" t="s">
        <v>300</v>
      </c>
      <c r="V4017" t="s">
        <v>8974</v>
      </c>
      <c r="W4017" t="s">
        <v>8975</v>
      </c>
      <c r="X4017" t="s">
        <v>8972</v>
      </c>
      <c r="Y4017" t="s">
        <v>8974</v>
      </c>
      <c r="Z4017" t="s">
        <v>9008</v>
      </c>
      <c r="AC4017" t="s">
        <v>308</v>
      </c>
      <c r="AD4017" s="176">
        <v>1</v>
      </c>
    </row>
    <row r="4018" spans="1:31" x14ac:dyDescent="0.35">
      <c r="A4018" t="s">
        <v>566</v>
      </c>
      <c r="B4018">
        <v>1065</v>
      </c>
      <c r="C4018" t="s">
        <v>8972</v>
      </c>
      <c r="D4018">
        <v>60100</v>
      </c>
      <c r="E4018" t="s">
        <v>8972</v>
      </c>
      <c r="F4018" t="s">
        <v>8973</v>
      </c>
      <c r="H4018">
        <v>1</v>
      </c>
      <c r="I4018">
        <v>2.9</v>
      </c>
      <c r="K4018" t="s">
        <v>0</v>
      </c>
      <c r="L4018" t="s">
        <v>297</v>
      </c>
      <c r="M4018" t="s">
        <v>398</v>
      </c>
      <c r="N4018" t="s">
        <v>399</v>
      </c>
      <c r="O4018">
        <v>3</v>
      </c>
      <c r="P4018" t="s">
        <v>306</v>
      </c>
      <c r="Q4018" t="s">
        <v>786</v>
      </c>
      <c r="R4018" s="164">
        <v>34392</v>
      </c>
      <c r="T4018" t="s">
        <v>300</v>
      </c>
      <c r="V4018" t="s">
        <v>8974</v>
      </c>
      <c r="W4018" t="s">
        <v>8975</v>
      </c>
      <c r="X4018" t="s">
        <v>8972</v>
      </c>
      <c r="Y4018" t="s">
        <v>8974</v>
      </c>
      <c r="Z4018" t="s">
        <v>9009</v>
      </c>
      <c r="AC4018" t="s">
        <v>308</v>
      </c>
      <c r="AD4018" s="176">
        <v>1</v>
      </c>
    </row>
    <row r="4019" spans="1:31" x14ac:dyDescent="0.35">
      <c r="A4019" t="s">
        <v>438</v>
      </c>
      <c r="B4019">
        <v>1004</v>
      </c>
      <c r="C4019" t="s">
        <v>8972</v>
      </c>
      <c r="D4019">
        <v>60100</v>
      </c>
      <c r="E4019" t="s">
        <v>8972</v>
      </c>
      <c r="F4019" t="s">
        <v>8973</v>
      </c>
      <c r="H4019">
        <v>1</v>
      </c>
      <c r="I4019">
        <v>2.9</v>
      </c>
      <c r="K4019" t="s">
        <v>296</v>
      </c>
      <c r="L4019" t="s">
        <v>410</v>
      </c>
      <c r="M4019" t="s">
        <v>398</v>
      </c>
      <c r="N4019" t="s">
        <v>399</v>
      </c>
      <c r="O4019">
        <v>3</v>
      </c>
      <c r="P4019" t="s">
        <v>306</v>
      </c>
      <c r="Q4019" t="s">
        <v>786</v>
      </c>
      <c r="R4019" s="164">
        <v>34392</v>
      </c>
      <c r="T4019" t="s">
        <v>300</v>
      </c>
      <c r="V4019" t="s">
        <v>8974</v>
      </c>
      <c r="W4019" t="s">
        <v>8975</v>
      </c>
      <c r="X4019" t="s">
        <v>8972</v>
      </c>
      <c r="Y4019" t="s">
        <v>8974</v>
      </c>
      <c r="Z4019" t="s">
        <v>9010</v>
      </c>
      <c r="AC4019" t="s">
        <v>308</v>
      </c>
      <c r="AD4019" s="176">
        <v>1</v>
      </c>
    </row>
    <row r="4020" spans="1:31" x14ac:dyDescent="0.35">
      <c r="A4020" t="s">
        <v>438</v>
      </c>
      <c r="B4020">
        <v>90001</v>
      </c>
      <c r="C4020" t="s">
        <v>3957</v>
      </c>
      <c r="D4020">
        <v>60100</v>
      </c>
      <c r="E4020" t="s">
        <v>8972</v>
      </c>
      <c r="F4020" t="s">
        <v>8973</v>
      </c>
      <c r="H4020">
        <v>1</v>
      </c>
      <c r="I4020">
        <v>2.9</v>
      </c>
      <c r="K4020" t="s">
        <v>404</v>
      </c>
      <c r="L4020" t="s">
        <v>410</v>
      </c>
      <c r="M4020" t="s">
        <v>398</v>
      </c>
      <c r="N4020" t="s">
        <v>399</v>
      </c>
      <c r="O4020">
        <v>3</v>
      </c>
      <c r="P4020" t="s">
        <v>306</v>
      </c>
      <c r="Q4020" s="164">
        <v>39030</v>
      </c>
      <c r="R4020" s="164">
        <v>38971</v>
      </c>
      <c r="S4020" s="164">
        <v>42979</v>
      </c>
      <c r="T4020" t="s">
        <v>300</v>
      </c>
      <c r="V4020" t="s">
        <v>8974</v>
      </c>
      <c r="W4020" t="s">
        <v>8975</v>
      </c>
      <c r="X4020" t="s">
        <v>8972</v>
      </c>
      <c r="Y4020" t="s">
        <v>8974</v>
      </c>
      <c r="Z4020" t="s">
        <v>9011</v>
      </c>
      <c r="AC4020" t="s">
        <v>308</v>
      </c>
      <c r="AD4020" s="176">
        <v>1</v>
      </c>
    </row>
    <row r="4021" spans="1:31" x14ac:dyDescent="0.35">
      <c r="A4021" t="s">
        <v>438</v>
      </c>
      <c r="B4021">
        <v>90003</v>
      </c>
      <c r="C4021" t="s">
        <v>9012</v>
      </c>
      <c r="D4021">
        <v>60100</v>
      </c>
      <c r="E4021" t="s">
        <v>8972</v>
      </c>
      <c r="F4021" t="s">
        <v>8973</v>
      </c>
      <c r="H4021">
        <v>1</v>
      </c>
      <c r="I4021">
        <v>2.9</v>
      </c>
      <c r="K4021" t="s">
        <v>404</v>
      </c>
      <c r="L4021" t="s">
        <v>410</v>
      </c>
      <c r="M4021" t="s">
        <v>398</v>
      </c>
      <c r="N4021" t="s">
        <v>399</v>
      </c>
      <c r="O4021">
        <v>3</v>
      </c>
      <c r="P4021" t="s">
        <v>306</v>
      </c>
      <c r="Q4021" s="164">
        <v>34337</v>
      </c>
      <c r="R4021" s="164">
        <v>34394</v>
      </c>
      <c r="S4021" s="164">
        <v>34394</v>
      </c>
      <c r="T4021" t="s">
        <v>300</v>
      </c>
      <c r="V4021" t="s">
        <v>8974</v>
      </c>
      <c r="W4021" t="s">
        <v>8975</v>
      </c>
      <c r="X4021" t="s">
        <v>8972</v>
      </c>
      <c r="Y4021" t="s">
        <v>8974</v>
      </c>
      <c r="Z4021" t="s">
        <v>9013</v>
      </c>
      <c r="AC4021" t="s">
        <v>308</v>
      </c>
      <c r="AD4021" s="176">
        <v>1</v>
      </c>
    </row>
    <row r="4022" spans="1:31" x14ac:dyDescent="0.35">
      <c r="A4022" t="s">
        <v>419</v>
      </c>
      <c r="B4022">
        <v>1201</v>
      </c>
      <c r="C4022" t="s">
        <v>9014</v>
      </c>
      <c r="D4022">
        <v>60106</v>
      </c>
      <c r="E4022" t="s">
        <v>9015</v>
      </c>
      <c r="F4022" t="s">
        <v>8973</v>
      </c>
      <c r="H4022" s="174">
        <f>AD4022</f>
        <v>1.1000000000000001</v>
      </c>
      <c r="I4022">
        <v>3.3</v>
      </c>
      <c r="K4022" t="s">
        <v>404</v>
      </c>
      <c r="L4022" t="s">
        <v>297</v>
      </c>
      <c r="M4022" t="s">
        <v>398</v>
      </c>
      <c r="N4022" t="s">
        <v>399</v>
      </c>
      <c r="O4022">
        <v>3</v>
      </c>
      <c r="P4022" t="s">
        <v>306</v>
      </c>
      <c r="Q4022" t="s">
        <v>2943</v>
      </c>
      <c r="R4022" s="164">
        <v>41518</v>
      </c>
      <c r="S4022" s="164">
        <v>45043</v>
      </c>
      <c r="T4022" t="s">
        <v>9016</v>
      </c>
      <c r="V4022" t="s">
        <v>9017</v>
      </c>
      <c r="W4022" t="s">
        <v>9018</v>
      </c>
      <c r="X4022" t="s">
        <v>9014</v>
      </c>
      <c r="Y4022" t="s">
        <v>9017</v>
      </c>
      <c r="Z4022" t="s">
        <v>9019</v>
      </c>
      <c r="AC4022" t="s">
        <v>308</v>
      </c>
      <c r="AD4022" s="176">
        <v>1.1000000000000001</v>
      </c>
      <c r="AE4022" s="177" t="s">
        <v>16954</v>
      </c>
    </row>
    <row r="4023" spans="1:31" x14ac:dyDescent="0.35">
      <c r="A4023" t="s">
        <v>454</v>
      </c>
      <c r="B4023">
        <v>1008</v>
      </c>
      <c r="C4023" t="s">
        <v>9020</v>
      </c>
      <c r="D4023">
        <v>60200</v>
      </c>
      <c r="E4023" t="s">
        <v>9020</v>
      </c>
      <c r="F4023" t="s">
        <v>8973</v>
      </c>
      <c r="H4023">
        <v>1</v>
      </c>
      <c r="I4023">
        <v>2.9</v>
      </c>
      <c r="K4023" t="s">
        <v>296</v>
      </c>
      <c r="L4023" t="s">
        <v>8992</v>
      </c>
      <c r="M4023" t="s">
        <v>398</v>
      </c>
      <c r="N4023" t="s">
        <v>299</v>
      </c>
      <c r="O4023">
        <v>3</v>
      </c>
      <c r="P4023" t="s">
        <v>306</v>
      </c>
      <c r="Q4023" t="s">
        <v>786</v>
      </c>
      <c r="R4023" s="164">
        <v>34392</v>
      </c>
      <c r="T4023" t="s">
        <v>320</v>
      </c>
      <c r="V4023" t="s">
        <v>9021</v>
      </c>
      <c r="W4023" t="s">
        <v>9022</v>
      </c>
      <c r="X4023" t="s">
        <v>9020</v>
      </c>
      <c r="Y4023" t="s">
        <v>9021</v>
      </c>
      <c r="Z4023" t="s">
        <v>9023</v>
      </c>
      <c r="AA4023" t="s">
        <v>295</v>
      </c>
      <c r="AC4023" t="s">
        <v>308</v>
      </c>
      <c r="AD4023" s="176">
        <v>1</v>
      </c>
    </row>
    <row r="4024" spans="1:31" x14ac:dyDescent="0.35">
      <c r="A4024" t="s">
        <v>454</v>
      </c>
      <c r="B4024">
        <v>1011</v>
      </c>
      <c r="C4024" t="s">
        <v>9024</v>
      </c>
      <c r="D4024">
        <v>60200</v>
      </c>
      <c r="E4024" t="s">
        <v>9020</v>
      </c>
      <c r="F4024" t="s">
        <v>8973</v>
      </c>
      <c r="H4024">
        <v>1</v>
      </c>
      <c r="I4024">
        <v>2.9</v>
      </c>
      <c r="K4024" t="s">
        <v>404</v>
      </c>
      <c r="L4024" t="s">
        <v>410</v>
      </c>
      <c r="M4024" t="s">
        <v>398</v>
      </c>
      <c r="N4024" t="s">
        <v>299</v>
      </c>
      <c r="O4024">
        <v>3</v>
      </c>
      <c r="P4024" t="s">
        <v>306</v>
      </c>
      <c r="Q4024" s="164">
        <v>32518</v>
      </c>
      <c r="R4024" s="164">
        <v>32782</v>
      </c>
      <c r="S4024" s="164">
        <v>32782</v>
      </c>
      <c r="T4024" t="s">
        <v>320</v>
      </c>
      <c r="V4024" t="s">
        <v>9021</v>
      </c>
      <c r="W4024" t="s">
        <v>9022</v>
      </c>
      <c r="X4024" t="s">
        <v>9020</v>
      </c>
      <c r="Y4024" t="s">
        <v>9021</v>
      </c>
      <c r="Z4024" t="s">
        <v>9025</v>
      </c>
      <c r="AC4024" t="s">
        <v>308</v>
      </c>
      <c r="AD4024" s="176">
        <v>1</v>
      </c>
    </row>
    <row r="4025" spans="1:31" x14ac:dyDescent="0.35">
      <c r="A4025" t="s">
        <v>454</v>
      </c>
      <c r="B4025">
        <v>1122</v>
      </c>
      <c r="C4025" t="s">
        <v>9026</v>
      </c>
      <c r="D4025">
        <v>60200</v>
      </c>
      <c r="E4025" t="s">
        <v>9020</v>
      </c>
      <c r="F4025" t="s">
        <v>8973</v>
      </c>
      <c r="H4025">
        <v>1</v>
      </c>
      <c r="I4025">
        <v>2.9</v>
      </c>
      <c r="K4025" t="s">
        <v>295</v>
      </c>
      <c r="L4025" t="s">
        <v>410</v>
      </c>
      <c r="M4025" t="s">
        <v>398</v>
      </c>
      <c r="N4025" t="s">
        <v>299</v>
      </c>
      <c r="O4025">
        <v>3</v>
      </c>
      <c r="P4025" t="s">
        <v>1</v>
      </c>
      <c r="Q4025" s="164">
        <v>32882</v>
      </c>
      <c r="R4025" s="164">
        <v>33117</v>
      </c>
      <c r="S4025" s="164">
        <v>33117</v>
      </c>
      <c r="T4025" t="s">
        <v>320</v>
      </c>
      <c r="V4025" t="s">
        <v>9021</v>
      </c>
      <c r="W4025" t="s">
        <v>9022</v>
      </c>
      <c r="X4025" t="s">
        <v>9020</v>
      </c>
      <c r="Y4025" t="s">
        <v>9021</v>
      </c>
      <c r="Z4025" t="s">
        <v>9027</v>
      </c>
      <c r="AC4025" t="s">
        <v>308</v>
      </c>
      <c r="AD4025" s="176">
        <v>1</v>
      </c>
    </row>
    <row r="4026" spans="1:31" x14ac:dyDescent="0.35">
      <c r="A4026" t="s">
        <v>454</v>
      </c>
      <c r="B4026">
        <v>1125</v>
      </c>
      <c r="C4026" t="s">
        <v>9024</v>
      </c>
      <c r="D4026">
        <v>60200</v>
      </c>
      <c r="E4026" t="s">
        <v>9020</v>
      </c>
      <c r="F4026" t="s">
        <v>8973</v>
      </c>
      <c r="H4026">
        <v>1</v>
      </c>
      <c r="I4026">
        <v>2.9</v>
      </c>
      <c r="K4026" t="s">
        <v>295</v>
      </c>
      <c r="L4026" t="s">
        <v>297</v>
      </c>
      <c r="M4026" t="s">
        <v>398</v>
      </c>
      <c r="N4026" t="s">
        <v>299</v>
      </c>
      <c r="O4026">
        <v>3</v>
      </c>
      <c r="P4026" t="s">
        <v>1</v>
      </c>
      <c r="Q4026" s="164">
        <v>32882</v>
      </c>
      <c r="R4026" s="164">
        <v>33117</v>
      </c>
      <c r="S4026" s="164">
        <v>33117</v>
      </c>
      <c r="T4026" t="s">
        <v>320</v>
      </c>
      <c r="V4026" t="s">
        <v>9021</v>
      </c>
      <c r="W4026" t="s">
        <v>9022</v>
      </c>
      <c r="X4026" t="s">
        <v>9020</v>
      </c>
      <c r="Y4026" t="s">
        <v>9021</v>
      </c>
      <c r="Z4026" t="s">
        <v>9028</v>
      </c>
      <c r="AC4026" t="s">
        <v>308</v>
      </c>
      <c r="AD4026" s="176">
        <v>1</v>
      </c>
    </row>
    <row r="4027" spans="1:31" x14ac:dyDescent="0.35">
      <c r="A4027" t="s">
        <v>454</v>
      </c>
      <c r="B4027">
        <v>90007</v>
      </c>
      <c r="C4027" t="s">
        <v>9029</v>
      </c>
      <c r="D4027">
        <v>60200</v>
      </c>
      <c r="E4027" t="s">
        <v>9020</v>
      </c>
      <c r="F4027" t="s">
        <v>8973</v>
      </c>
      <c r="H4027">
        <v>1</v>
      </c>
      <c r="I4027">
        <v>2.9</v>
      </c>
      <c r="K4027" t="s">
        <v>404</v>
      </c>
      <c r="L4027" t="s">
        <v>410</v>
      </c>
      <c r="M4027" t="s">
        <v>398</v>
      </c>
      <c r="N4027" t="s">
        <v>299</v>
      </c>
      <c r="O4027">
        <v>3</v>
      </c>
      <c r="P4027" t="s">
        <v>1</v>
      </c>
      <c r="Q4027" s="164">
        <v>32874</v>
      </c>
      <c r="R4027" s="164">
        <v>32874</v>
      </c>
      <c r="S4027" s="164">
        <v>32874</v>
      </c>
      <c r="T4027" t="s">
        <v>320</v>
      </c>
      <c r="V4027" t="s">
        <v>9021</v>
      </c>
      <c r="W4027" t="s">
        <v>9022</v>
      </c>
      <c r="X4027" t="s">
        <v>9020</v>
      </c>
      <c r="Y4027" t="s">
        <v>9021</v>
      </c>
      <c r="Z4027" t="s">
        <v>9030</v>
      </c>
      <c r="AC4027" t="s">
        <v>308</v>
      </c>
      <c r="AD4027" s="176">
        <v>1</v>
      </c>
    </row>
    <row r="4028" spans="1:31" x14ac:dyDescent="0.35">
      <c r="A4028" t="s">
        <v>291</v>
      </c>
      <c r="B4028">
        <v>1006</v>
      </c>
      <c r="C4028" t="s">
        <v>9021</v>
      </c>
      <c r="D4028">
        <v>60200</v>
      </c>
      <c r="E4028" t="s">
        <v>9020</v>
      </c>
      <c r="F4028" t="s">
        <v>8973</v>
      </c>
      <c r="H4028">
        <v>1</v>
      </c>
      <c r="I4028">
        <v>2.9</v>
      </c>
      <c r="K4028" t="s">
        <v>404</v>
      </c>
      <c r="L4028" t="s">
        <v>410</v>
      </c>
      <c r="M4028" t="s">
        <v>398</v>
      </c>
      <c r="N4028" t="s">
        <v>299</v>
      </c>
      <c r="O4028">
        <v>3</v>
      </c>
      <c r="P4028" t="s">
        <v>1</v>
      </c>
      <c r="Q4028" s="164">
        <v>34708</v>
      </c>
      <c r="R4028" s="164">
        <v>34943</v>
      </c>
      <c r="S4028" s="164">
        <v>38231</v>
      </c>
      <c r="T4028" t="s">
        <v>320</v>
      </c>
      <c r="V4028" t="s">
        <v>9021</v>
      </c>
      <c r="W4028" t="s">
        <v>9022</v>
      </c>
      <c r="X4028" t="s">
        <v>9020</v>
      </c>
      <c r="Y4028" t="s">
        <v>9021</v>
      </c>
      <c r="Z4028" t="s">
        <v>9031</v>
      </c>
      <c r="AC4028" t="s">
        <v>304</v>
      </c>
      <c r="AD4028" s="176">
        <v>1</v>
      </c>
    </row>
    <row r="4029" spans="1:31" x14ac:dyDescent="0.35">
      <c r="A4029" t="s">
        <v>305</v>
      </c>
      <c r="B4029">
        <v>1004</v>
      </c>
      <c r="C4029" t="s">
        <v>9020</v>
      </c>
      <c r="D4029">
        <v>60200</v>
      </c>
      <c r="E4029" t="s">
        <v>9020</v>
      </c>
      <c r="F4029" t="s">
        <v>8973</v>
      </c>
      <c r="H4029">
        <v>1</v>
      </c>
      <c r="I4029">
        <v>2.9</v>
      </c>
      <c r="K4029" t="s">
        <v>296</v>
      </c>
      <c r="L4029" t="s">
        <v>410</v>
      </c>
      <c r="M4029" t="s">
        <v>398</v>
      </c>
      <c r="N4029" t="s">
        <v>299</v>
      </c>
      <c r="O4029">
        <v>3</v>
      </c>
      <c r="P4029" t="s">
        <v>306</v>
      </c>
      <c r="Q4029" t="s">
        <v>786</v>
      </c>
      <c r="R4029" s="164">
        <v>34392</v>
      </c>
      <c r="T4029" t="s">
        <v>320</v>
      </c>
      <c r="V4029" t="s">
        <v>9021</v>
      </c>
      <c r="W4029" t="s">
        <v>9022</v>
      </c>
      <c r="X4029" t="s">
        <v>9020</v>
      </c>
      <c r="Y4029" t="s">
        <v>9021</v>
      </c>
      <c r="Z4029" t="s">
        <v>9032</v>
      </c>
      <c r="AC4029" t="s">
        <v>308</v>
      </c>
      <c r="AD4029" s="176">
        <v>1</v>
      </c>
    </row>
    <row r="4030" spans="1:31" x14ac:dyDescent="0.35">
      <c r="A4030" t="s">
        <v>305</v>
      </c>
      <c r="B4030">
        <v>1058</v>
      </c>
      <c r="C4030" t="s">
        <v>9020</v>
      </c>
      <c r="D4030">
        <v>60200</v>
      </c>
      <c r="E4030" t="s">
        <v>9020</v>
      </c>
      <c r="F4030" t="s">
        <v>8973</v>
      </c>
      <c r="H4030">
        <v>1</v>
      </c>
      <c r="I4030">
        <v>2.9</v>
      </c>
      <c r="K4030" t="s">
        <v>295</v>
      </c>
      <c r="L4030" t="s">
        <v>410</v>
      </c>
      <c r="M4030" t="s">
        <v>398</v>
      </c>
      <c r="N4030" t="s">
        <v>299</v>
      </c>
      <c r="O4030">
        <v>3</v>
      </c>
      <c r="P4030" t="s">
        <v>1</v>
      </c>
      <c r="Q4030" s="164">
        <v>34708</v>
      </c>
      <c r="R4030" s="164">
        <v>34943</v>
      </c>
      <c r="S4030" s="164">
        <v>34943</v>
      </c>
      <c r="T4030" t="s">
        <v>320</v>
      </c>
      <c r="V4030" t="s">
        <v>9021</v>
      </c>
      <c r="W4030" t="s">
        <v>9022</v>
      </c>
      <c r="X4030" t="s">
        <v>9020</v>
      </c>
      <c r="Y4030" t="s">
        <v>9021</v>
      </c>
      <c r="Z4030" t="s">
        <v>9033</v>
      </c>
      <c r="AC4030" t="s">
        <v>308</v>
      </c>
      <c r="AD4030" s="176">
        <v>1</v>
      </c>
    </row>
    <row r="4031" spans="1:31" x14ac:dyDescent="0.35">
      <c r="A4031" t="s">
        <v>305</v>
      </c>
      <c r="B4031">
        <v>90005</v>
      </c>
      <c r="C4031" t="s">
        <v>9034</v>
      </c>
      <c r="D4031">
        <v>60200</v>
      </c>
      <c r="E4031" t="s">
        <v>9020</v>
      </c>
      <c r="F4031" t="s">
        <v>8973</v>
      </c>
      <c r="H4031">
        <v>1</v>
      </c>
      <c r="I4031">
        <v>2.9</v>
      </c>
      <c r="K4031" t="s">
        <v>404</v>
      </c>
      <c r="L4031" t="s">
        <v>297</v>
      </c>
      <c r="M4031" t="s">
        <v>398</v>
      </c>
      <c r="N4031" t="s">
        <v>299</v>
      </c>
      <c r="O4031">
        <v>3</v>
      </c>
      <c r="P4031" t="s">
        <v>306</v>
      </c>
      <c r="Q4031" s="164">
        <v>39825</v>
      </c>
      <c r="R4031" s="164">
        <v>40148</v>
      </c>
      <c r="S4031" s="164">
        <v>40148</v>
      </c>
      <c r="T4031" t="s">
        <v>320</v>
      </c>
      <c r="V4031" t="s">
        <v>9021</v>
      </c>
      <c r="W4031" t="s">
        <v>9022</v>
      </c>
      <c r="X4031" t="s">
        <v>9020</v>
      </c>
      <c r="Y4031" t="s">
        <v>9021</v>
      </c>
      <c r="Z4031" t="s">
        <v>9035</v>
      </c>
      <c r="AC4031" t="s">
        <v>308</v>
      </c>
      <c r="AD4031" s="176">
        <v>1</v>
      </c>
    </row>
    <row r="4032" spans="1:31" x14ac:dyDescent="0.35">
      <c r="A4032" t="s">
        <v>305</v>
      </c>
      <c r="B4032">
        <v>90006</v>
      </c>
      <c r="C4032" t="s">
        <v>3898</v>
      </c>
      <c r="D4032">
        <v>60200</v>
      </c>
      <c r="E4032" t="s">
        <v>9020</v>
      </c>
      <c r="F4032" t="s">
        <v>8973</v>
      </c>
      <c r="H4032">
        <v>1</v>
      </c>
      <c r="I4032">
        <v>2.9</v>
      </c>
      <c r="K4032" t="s">
        <v>404</v>
      </c>
      <c r="L4032" t="s">
        <v>410</v>
      </c>
      <c r="M4032" t="s">
        <v>398</v>
      </c>
      <c r="N4032" t="s">
        <v>299</v>
      </c>
      <c r="O4032">
        <v>3</v>
      </c>
      <c r="P4032" t="s">
        <v>1</v>
      </c>
      <c r="Q4032" s="164">
        <v>34708</v>
      </c>
      <c r="R4032" s="164">
        <v>34943</v>
      </c>
      <c r="S4032" s="164">
        <v>34943</v>
      </c>
      <c r="T4032" t="s">
        <v>320</v>
      </c>
      <c r="V4032" t="s">
        <v>9021</v>
      </c>
      <c r="W4032" t="s">
        <v>9022</v>
      </c>
      <c r="X4032" t="s">
        <v>9020</v>
      </c>
      <c r="Y4032" t="s">
        <v>9021</v>
      </c>
      <c r="Z4032" t="s">
        <v>9036</v>
      </c>
      <c r="AC4032" t="s">
        <v>308</v>
      </c>
      <c r="AD4032" s="176">
        <v>1</v>
      </c>
    </row>
    <row r="4033" spans="1:30" x14ac:dyDescent="0.35">
      <c r="A4033" t="s">
        <v>317</v>
      </c>
      <c r="B4033">
        <v>1003</v>
      </c>
      <c r="C4033" t="s">
        <v>9020</v>
      </c>
      <c r="D4033">
        <v>60200</v>
      </c>
      <c r="E4033" t="s">
        <v>9020</v>
      </c>
      <c r="F4033" t="s">
        <v>8973</v>
      </c>
      <c r="H4033">
        <v>1</v>
      </c>
      <c r="I4033">
        <v>2.9</v>
      </c>
      <c r="K4033" t="s">
        <v>843</v>
      </c>
      <c r="L4033" t="s">
        <v>297</v>
      </c>
      <c r="M4033" t="s">
        <v>398</v>
      </c>
      <c r="N4033" t="s">
        <v>299</v>
      </c>
      <c r="O4033">
        <v>3</v>
      </c>
      <c r="P4033" t="s">
        <v>306</v>
      </c>
      <c r="Q4033" t="s">
        <v>9037</v>
      </c>
      <c r="R4033" s="164">
        <v>41022</v>
      </c>
      <c r="T4033" t="s">
        <v>320</v>
      </c>
      <c r="V4033" t="s">
        <v>9021</v>
      </c>
      <c r="W4033" t="s">
        <v>9022</v>
      </c>
      <c r="X4033" t="s">
        <v>9020</v>
      </c>
      <c r="Y4033" t="s">
        <v>9021</v>
      </c>
      <c r="Z4033" t="s">
        <v>9038</v>
      </c>
      <c r="AC4033" t="s">
        <v>308</v>
      </c>
      <c r="AD4033" s="176">
        <v>1</v>
      </c>
    </row>
    <row r="4034" spans="1:30" x14ac:dyDescent="0.35">
      <c r="A4034" t="s">
        <v>317</v>
      </c>
      <c r="B4034">
        <v>1051</v>
      </c>
      <c r="C4034" t="s">
        <v>9039</v>
      </c>
      <c r="D4034">
        <v>60200</v>
      </c>
      <c r="E4034" t="s">
        <v>9020</v>
      </c>
      <c r="F4034" t="s">
        <v>8973</v>
      </c>
      <c r="H4034">
        <v>1</v>
      </c>
      <c r="I4034">
        <v>2.9</v>
      </c>
      <c r="K4034" t="s">
        <v>404</v>
      </c>
      <c r="L4034" t="s">
        <v>297</v>
      </c>
      <c r="M4034" t="s">
        <v>398</v>
      </c>
      <c r="N4034" t="s">
        <v>299</v>
      </c>
      <c r="O4034">
        <v>3</v>
      </c>
      <c r="P4034" t="s">
        <v>977</v>
      </c>
      <c r="Q4034" t="s">
        <v>674</v>
      </c>
      <c r="R4034" s="164">
        <v>29735</v>
      </c>
      <c r="S4034" s="164">
        <v>34943</v>
      </c>
      <c r="T4034" t="s">
        <v>320</v>
      </c>
      <c r="V4034" t="s">
        <v>9021</v>
      </c>
      <c r="W4034" t="s">
        <v>9022</v>
      </c>
      <c r="X4034" t="s">
        <v>9020</v>
      </c>
      <c r="Y4034" t="s">
        <v>9021</v>
      </c>
      <c r="Z4034" t="s">
        <v>9040</v>
      </c>
      <c r="AC4034" t="s">
        <v>308</v>
      </c>
      <c r="AD4034" s="176">
        <v>1</v>
      </c>
    </row>
    <row r="4035" spans="1:30" x14ac:dyDescent="0.35">
      <c r="A4035" t="s">
        <v>408</v>
      </c>
      <c r="B4035">
        <v>1010</v>
      </c>
      <c r="C4035" t="s">
        <v>9041</v>
      </c>
      <c r="D4035">
        <v>60200</v>
      </c>
      <c r="E4035" t="s">
        <v>9020</v>
      </c>
      <c r="F4035" t="s">
        <v>8973</v>
      </c>
      <c r="H4035">
        <v>1</v>
      </c>
      <c r="I4035">
        <v>2.9</v>
      </c>
      <c r="K4035" t="s">
        <v>296</v>
      </c>
      <c r="L4035" t="s">
        <v>410</v>
      </c>
      <c r="M4035" t="s">
        <v>398</v>
      </c>
      <c r="N4035" t="s">
        <v>299</v>
      </c>
      <c r="O4035">
        <v>3</v>
      </c>
      <c r="P4035" t="s">
        <v>306</v>
      </c>
      <c r="Q4035" s="164">
        <v>42186</v>
      </c>
      <c r="R4035" s="164">
        <v>42011</v>
      </c>
      <c r="T4035" t="s">
        <v>320</v>
      </c>
      <c r="V4035" t="s">
        <v>9021</v>
      </c>
      <c r="W4035" t="s">
        <v>9022</v>
      </c>
      <c r="X4035" t="s">
        <v>9020</v>
      </c>
      <c r="Y4035" t="s">
        <v>9021</v>
      </c>
      <c r="Z4035" t="s">
        <v>9042</v>
      </c>
      <c r="AC4035" t="s">
        <v>308</v>
      </c>
      <c r="AD4035" s="176">
        <v>1</v>
      </c>
    </row>
    <row r="4036" spans="1:30" x14ac:dyDescent="0.35">
      <c r="A4036" t="s">
        <v>408</v>
      </c>
      <c r="B4036">
        <v>1275</v>
      </c>
      <c r="C4036" t="s">
        <v>9043</v>
      </c>
      <c r="D4036">
        <v>60200</v>
      </c>
      <c r="E4036" t="s">
        <v>9020</v>
      </c>
      <c r="F4036" t="s">
        <v>8973</v>
      </c>
      <c r="H4036">
        <v>1</v>
      </c>
      <c r="I4036">
        <v>2.9</v>
      </c>
      <c r="K4036" t="s">
        <v>296</v>
      </c>
      <c r="L4036" t="s">
        <v>297</v>
      </c>
      <c r="M4036" t="s">
        <v>398</v>
      </c>
      <c r="N4036" t="s">
        <v>299</v>
      </c>
      <c r="O4036">
        <v>3</v>
      </c>
      <c r="P4036" t="s">
        <v>306</v>
      </c>
      <c r="Q4036" t="s">
        <v>919</v>
      </c>
      <c r="R4036" s="164">
        <v>41153</v>
      </c>
      <c r="T4036" t="s">
        <v>320</v>
      </c>
      <c r="V4036" t="s">
        <v>9021</v>
      </c>
      <c r="W4036" t="s">
        <v>9022</v>
      </c>
      <c r="X4036" t="s">
        <v>9020</v>
      </c>
      <c r="Y4036" t="s">
        <v>9021</v>
      </c>
      <c r="Z4036" t="s">
        <v>9044</v>
      </c>
      <c r="AC4036" t="s">
        <v>308</v>
      </c>
      <c r="AD4036" s="176">
        <v>1</v>
      </c>
    </row>
    <row r="4037" spans="1:30" x14ac:dyDescent="0.35">
      <c r="A4037" t="s">
        <v>324</v>
      </c>
      <c r="B4037">
        <v>1001</v>
      </c>
      <c r="C4037" t="s">
        <v>9020</v>
      </c>
      <c r="D4037">
        <v>60200</v>
      </c>
      <c r="E4037" t="s">
        <v>9020</v>
      </c>
      <c r="F4037" t="s">
        <v>8973</v>
      </c>
      <c r="H4037">
        <v>1</v>
      </c>
      <c r="I4037">
        <v>2.9</v>
      </c>
      <c r="K4037" t="s">
        <v>296</v>
      </c>
      <c r="L4037" t="s">
        <v>410</v>
      </c>
      <c r="M4037" t="s">
        <v>398</v>
      </c>
      <c r="N4037" t="s">
        <v>299</v>
      </c>
      <c r="O4037">
        <v>3</v>
      </c>
      <c r="P4037" t="s">
        <v>306</v>
      </c>
      <c r="Q4037" t="s">
        <v>786</v>
      </c>
      <c r="R4037" s="164">
        <v>34392</v>
      </c>
      <c r="T4037" t="s">
        <v>320</v>
      </c>
      <c r="V4037" t="s">
        <v>9021</v>
      </c>
      <c r="W4037" t="s">
        <v>9022</v>
      </c>
      <c r="X4037" t="s">
        <v>9020</v>
      </c>
      <c r="Y4037" t="s">
        <v>9021</v>
      </c>
      <c r="Z4037" t="s">
        <v>9045</v>
      </c>
      <c r="AC4037" t="s">
        <v>308</v>
      </c>
      <c r="AD4037" s="176">
        <v>1</v>
      </c>
    </row>
    <row r="4038" spans="1:30" x14ac:dyDescent="0.35">
      <c r="A4038" t="s">
        <v>309</v>
      </c>
      <c r="B4038">
        <v>1003</v>
      </c>
      <c r="C4038" t="s">
        <v>9020</v>
      </c>
      <c r="D4038">
        <v>60200</v>
      </c>
      <c r="E4038" t="s">
        <v>9020</v>
      </c>
      <c r="F4038" t="s">
        <v>8973</v>
      </c>
      <c r="H4038">
        <v>1</v>
      </c>
      <c r="I4038">
        <v>2.9</v>
      </c>
      <c r="K4038" t="s">
        <v>0</v>
      </c>
      <c r="L4038" t="s">
        <v>410</v>
      </c>
      <c r="M4038" t="s">
        <v>398</v>
      </c>
      <c r="N4038" t="s">
        <v>299</v>
      </c>
      <c r="O4038">
        <v>3</v>
      </c>
      <c r="P4038" t="s">
        <v>306</v>
      </c>
      <c r="Q4038" t="s">
        <v>3913</v>
      </c>
      <c r="R4038" s="164">
        <v>42247</v>
      </c>
      <c r="T4038" t="s">
        <v>320</v>
      </c>
      <c r="V4038" t="s">
        <v>9021</v>
      </c>
      <c r="W4038" t="s">
        <v>9022</v>
      </c>
      <c r="X4038" t="s">
        <v>9020</v>
      </c>
      <c r="Y4038" t="s">
        <v>9021</v>
      </c>
      <c r="Z4038" t="s">
        <v>9046</v>
      </c>
      <c r="AC4038" t="s">
        <v>308</v>
      </c>
      <c r="AD4038" s="176">
        <v>1</v>
      </c>
    </row>
    <row r="4039" spans="1:30" x14ac:dyDescent="0.35">
      <c r="A4039" t="s">
        <v>476</v>
      </c>
      <c r="B4039">
        <v>1010</v>
      </c>
      <c r="C4039" t="s">
        <v>9020</v>
      </c>
      <c r="D4039">
        <v>60200</v>
      </c>
      <c r="E4039" t="s">
        <v>9020</v>
      </c>
      <c r="F4039" t="s">
        <v>8973</v>
      </c>
      <c r="H4039">
        <v>1</v>
      </c>
      <c r="I4039">
        <v>2.9</v>
      </c>
      <c r="K4039" t="s">
        <v>404</v>
      </c>
      <c r="L4039" t="s">
        <v>410</v>
      </c>
      <c r="M4039" t="s">
        <v>398</v>
      </c>
      <c r="N4039" t="s">
        <v>299</v>
      </c>
      <c r="O4039">
        <v>3</v>
      </c>
      <c r="P4039" t="s">
        <v>306</v>
      </c>
      <c r="Q4039" s="164">
        <v>39091</v>
      </c>
      <c r="R4039" s="164">
        <v>39326</v>
      </c>
      <c r="S4039" s="164">
        <v>42614</v>
      </c>
      <c r="T4039" t="s">
        <v>320</v>
      </c>
      <c r="V4039" t="s">
        <v>9021</v>
      </c>
      <c r="W4039" t="s">
        <v>9022</v>
      </c>
      <c r="X4039" t="s">
        <v>9020</v>
      </c>
      <c r="Y4039" t="s">
        <v>9021</v>
      </c>
      <c r="Z4039" t="s">
        <v>9047</v>
      </c>
      <c r="AC4039" t="s">
        <v>308</v>
      </c>
      <c r="AD4039" s="176">
        <v>1</v>
      </c>
    </row>
    <row r="4040" spans="1:30" x14ac:dyDescent="0.35">
      <c r="A4040" t="s">
        <v>476</v>
      </c>
      <c r="B4040">
        <v>1281</v>
      </c>
      <c r="C4040" t="s">
        <v>9048</v>
      </c>
      <c r="D4040">
        <v>60200</v>
      </c>
      <c r="E4040" t="s">
        <v>9020</v>
      </c>
      <c r="F4040" t="s">
        <v>8973</v>
      </c>
      <c r="H4040">
        <v>1</v>
      </c>
      <c r="I4040">
        <v>2.9</v>
      </c>
      <c r="K4040" t="s">
        <v>296</v>
      </c>
      <c r="L4040" t="s">
        <v>297</v>
      </c>
      <c r="M4040" t="s">
        <v>398</v>
      </c>
      <c r="N4040" t="s">
        <v>299</v>
      </c>
      <c r="O4040">
        <v>3</v>
      </c>
      <c r="P4040" t="s">
        <v>306</v>
      </c>
      <c r="Q4040" t="s">
        <v>554</v>
      </c>
      <c r="R4040" s="164">
        <v>40787</v>
      </c>
      <c r="T4040" t="s">
        <v>320</v>
      </c>
      <c r="V4040" t="s">
        <v>9021</v>
      </c>
      <c r="W4040" t="s">
        <v>9022</v>
      </c>
      <c r="X4040" t="s">
        <v>9020</v>
      </c>
      <c r="Y4040" t="s">
        <v>9021</v>
      </c>
      <c r="Z4040" t="s">
        <v>9049</v>
      </c>
      <c r="AC4040" t="s">
        <v>308</v>
      </c>
      <c r="AD4040" s="176">
        <v>1</v>
      </c>
    </row>
    <row r="4041" spans="1:30" x14ac:dyDescent="0.35">
      <c r="A4041" t="s">
        <v>482</v>
      </c>
      <c r="B4041">
        <v>1002</v>
      </c>
      <c r="C4041" t="s">
        <v>9020</v>
      </c>
      <c r="D4041">
        <v>60200</v>
      </c>
      <c r="E4041" t="s">
        <v>9020</v>
      </c>
      <c r="F4041" t="s">
        <v>8973</v>
      </c>
      <c r="H4041">
        <v>1</v>
      </c>
      <c r="I4041">
        <v>2.9</v>
      </c>
      <c r="K4041" t="s">
        <v>296</v>
      </c>
      <c r="L4041" t="s">
        <v>410</v>
      </c>
      <c r="M4041" t="s">
        <v>398</v>
      </c>
      <c r="N4041" t="s">
        <v>299</v>
      </c>
      <c r="O4041">
        <v>3</v>
      </c>
      <c r="P4041" t="s">
        <v>306</v>
      </c>
      <c r="Q4041" t="s">
        <v>786</v>
      </c>
      <c r="R4041" s="164">
        <v>34392</v>
      </c>
      <c r="T4041" t="s">
        <v>320</v>
      </c>
      <c r="V4041" t="s">
        <v>9021</v>
      </c>
      <c r="W4041" t="s">
        <v>9022</v>
      </c>
      <c r="X4041" t="s">
        <v>9020</v>
      </c>
      <c r="Y4041" t="s">
        <v>9021</v>
      </c>
      <c r="Z4041" t="s">
        <v>9050</v>
      </c>
      <c r="AC4041" t="s">
        <v>308</v>
      </c>
      <c r="AD4041" s="176">
        <v>1</v>
      </c>
    </row>
    <row r="4042" spans="1:30" x14ac:dyDescent="0.35">
      <c r="A4042" t="s">
        <v>482</v>
      </c>
      <c r="B4042">
        <v>90007</v>
      </c>
      <c r="C4042" t="s">
        <v>8978</v>
      </c>
      <c r="D4042">
        <v>60200</v>
      </c>
      <c r="E4042" t="s">
        <v>9020</v>
      </c>
      <c r="F4042" t="s">
        <v>8973</v>
      </c>
      <c r="H4042">
        <v>1</v>
      </c>
      <c r="I4042">
        <v>2.9</v>
      </c>
      <c r="K4042" t="s">
        <v>404</v>
      </c>
      <c r="L4042" t="s">
        <v>297</v>
      </c>
      <c r="M4042" t="s">
        <v>398</v>
      </c>
      <c r="N4042" t="s">
        <v>299</v>
      </c>
      <c r="O4042">
        <v>3</v>
      </c>
      <c r="P4042" t="s">
        <v>306</v>
      </c>
      <c r="Q4042" s="164">
        <v>39825</v>
      </c>
      <c r="R4042" s="164">
        <v>40148</v>
      </c>
      <c r="S4042" s="164">
        <v>40148</v>
      </c>
      <c r="T4042" t="s">
        <v>320</v>
      </c>
      <c r="V4042" t="s">
        <v>9021</v>
      </c>
      <c r="W4042" t="s">
        <v>9022</v>
      </c>
      <c r="X4042" t="s">
        <v>9020</v>
      </c>
      <c r="Y4042" t="s">
        <v>9021</v>
      </c>
      <c r="Z4042" t="s">
        <v>9051</v>
      </c>
      <c r="AC4042" t="s">
        <v>308</v>
      </c>
      <c r="AD4042" s="176">
        <v>1</v>
      </c>
    </row>
    <row r="4043" spans="1:30" x14ac:dyDescent="0.35">
      <c r="A4043" t="s">
        <v>432</v>
      </c>
      <c r="B4043">
        <v>1005</v>
      </c>
      <c r="C4043" t="s">
        <v>9020</v>
      </c>
      <c r="D4043">
        <v>60200</v>
      </c>
      <c r="E4043" t="s">
        <v>9020</v>
      </c>
      <c r="F4043" t="s">
        <v>8973</v>
      </c>
      <c r="H4043">
        <v>1</v>
      </c>
      <c r="I4043">
        <v>2.9</v>
      </c>
      <c r="K4043" t="s">
        <v>296</v>
      </c>
      <c r="L4043" t="s">
        <v>297</v>
      </c>
      <c r="M4043" t="s">
        <v>398</v>
      </c>
      <c r="N4043" t="s">
        <v>299</v>
      </c>
      <c r="O4043">
        <v>3</v>
      </c>
      <c r="P4043" t="s">
        <v>306</v>
      </c>
      <c r="Q4043" t="s">
        <v>786</v>
      </c>
      <c r="R4043" s="164">
        <v>34392</v>
      </c>
      <c r="T4043" t="s">
        <v>320</v>
      </c>
      <c r="V4043" t="s">
        <v>9021</v>
      </c>
      <c r="W4043" t="s">
        <v>9022</v>
      </c>
      <c r="X4043" t="s">
        <v>9020</v>
      </c>
      <c r="Y4043" t="s">
        <v>9021</v>
      </c>
      <c r="Z4043" t="s">
        <v>9052</v>
      </c>
      <c r="AC4043" t="s">
        <v>308</v>
      </c>
      <c r="AD4043" s="176">
        <v>1</v>
      </c>
    </row>
    <row r="4044" spans="1:30" x14ac:dyDescent="0.35">
      <c r="A4044" t="s">
        <v>432</v>
      </c>
      <c r="B4044">
        <v>1279</v>
      </c>
      <c r="C4044" t="s">
        <v>9053</v>
      </c>
      <c r="D4044">
        <v>60200</v>
      </c>
      <c r="E4044" t="s">
        <v>9020</v>
      </c>
      <c r="F4044" t="s">
        <v>8973</v>
      </c>
      <c r="H4044">
        <v>1</v>
      </c>
      <c r="I4044">
        <v>2.9</v>
      </c>
      <c r="K4044" t="s">
        <v>296</v>
      </c>
      <c r="L4044" t="s">
        <v>297</v>
      </c>
      <c r="M4044" t="s">
        <v>398</v>
      </c>
      <c r="N4044" t="s">
        <v>299</v>
      </c>
      <c r="O4044">
        <v>3</v>
      </c>
      <c r="P4044" t="s">
        <v>306</v>
      </c>
      <c r="Q4044" s="164">
        <v>41162</v>
      </c>
      <c r="R4044" s="164">
        <v>41518</v>
      </c>
      <c r="T4044" t="s">
        <v>320</v>
      </c>
      <c r="V4044" t="s">
        <v>9021</v>
      </c>
      <c r="W4044" t="s">
        <v>9022</v>
      </c>
      <c r="X4044" t="s">
        <v>9020</v>
      </c>
      <c r="Y4044" t="s">
        <v>9021</v>
      </c>
      <c r="Z4044" t="s">
        <v>9054</v>
      </c>
      <c r="AC4044" t="s">
        <v>308</v>
      </c>
      <c r="AD4044" s="176">
        <v>1</v>
      </c>
    </row>
    <row r="4045" spans="1:30" x14ac:dyDescent="0.35">
      <c r="A4045" t="s">
        <v>432</v>
      </c>
      <c r="B4045">
        <v>1293</v>
      </c>
      <c r="C4045" t="s">
        <v>9055</v>
      </c>
      <c r="D4045">
        <v>60200</v>
      </c>
      <c r="E4045" t="s">
        <v>9020</v>
      </c>
      <c r="F4045" t="s">
        <v>8973</v>
      </c>
      <c r="H4045">
        <v>1</v>
      </c>
      <c r="I4045">
        <v>2.9</v>
      </c>
      <c r="K4045" t="s">
        <v>296</v>
      </c>
      <c r="L4045" t="s">
        <v>297</v>
      </c>
      <c r="M4045" t="s">
        <v>398</v>
      </c>
      <c r="N4045" t="s">
        <v>299</v>
      </c>
      <c r="O4045">
        <v>3</v>
      </c>
      <c r="P4045" t="s">
        <v>306</v>
      </c>
      <c r="Q4045" t="s">
        <v>616</v>
      </c>
      <c r="R4045" s="164">
        <v>42248</v>
      </c>
      <c r="T4045" t="s">
        <v>320</v>
      </c>
      <c r="V4045" t="s">
        <v>9021</v>
      </c>
      <c r="W4045" t="s">
        <v>9022</v>
      </c>
      <c r="X4045" t="s">
        <v>9020</v>
      </c>
      <c r="Y4045" t="s">
        <v>9021</v>
      </c>
      <c r="Z4045" t="s">
        <v>9056</v>
      </c>
      <c r="AC4045" t="s">
        <v>308</v>
      </c>
      <c r="AD4045" s="176">
        <v>1</v>
      </c>
    </row>
    <row r="4046" spans="1:30" x14ac:dyDescent="0.35">
      <c r="A4046" t="s">
        <v>584</v>
      </c>
      <c r="B4046">
        <v>1008</v>
      </c>
      <c r="C4046" t="s">
        <v>9020</v>
      </c>
      <c r="D4046">
        <v>60200</v>
      </c>
      <c r="E4046" t="s">
        <v>9020</v>
      </c>
      <c r="F4046" t="s">
        <v>8973</v>
      </c>
      <c r="H4046">
        <v>1</v>
      </c>
      <c r="I4046">
        <v>2.9</v>
      </c>
      <c r="K4046" t="s">
        <v>296</v>
      </c>
      <c r="L4046" t="s">
        <v>410</v>
      </c>
      <c r="M4046" t="s">
        <v>398</v>
      </c>
      <c r="N4046" t="s">
        <v>299</v>
      </c>
      <c r="O4046">
        <v>3</v>
      </c>
      <c r="P4046" t="s">
        <v>306</v>
      </c>
      <c r="Q4046" t="s">
        <v>786</v>
      </c>
      <c r="R4046" s="164">
        <v>34392</v>
      </c>
      <c r="T4046" t="s">
        <v>320</v>
      </c>
      <c r="V4046" t="s">
        <v>9021</v>
      </c>
      <c r="W4046" t="s">
        <v>9022</v>
      </c>
      <c r="X4046" t="s">
        <v>9020</v>
      </c>
      <c r="Y4046" t="s">
        <v>9021</v>
      </c>
      <c r="Z4046" t="s">
        <v>9057</v>
      </c>
      <c r="AC4046" t="s">
        <v>308</v>
      </c>
      <c r="AD4046" s="176">
        <v>1</v>
      </c>
    </row>
    <row r="4047" spans="1:30" x14ac:dyDescent="0.35">
      <c r="A4047" t="s">
        <v>375</v>
      </c>
      <c r="B4047">
        <v>1002</v>
      </c>
      <c r="C4047" t="s">
        <v>9021</v>
      </c>
      <c r="D4047">
        <v>60200</v>
      </c>
      <c r="E4047" t="s">
        <v>9020</v>
      </c>
      <c r="F4047" t="s">
        <v>8973</v>
      </c>
      <c r="H4047">
        <v>1</v>
      </c>
      <c r="I4047">
        <v>2.9</v>
      </c>
      <c r="K4047" t="s">
        <v>296</v>
      </c>
      <c r="L4047" t="s">
        <v>8992</v>
      </c>
      <c r="M4047" t="s">
        <v>398</v>
      </c>
      <c r="N4047" t="s">
        <v>299</v>
      </c>
      <c r="O4047">
        <v>3</v>
      </c>
      <c r="P4047" t="s">
        <v>1</v>
      </c>
      <c r="Q4047" s="164">
        <v>32882</v>
      </c>
      <c r="R4047" s="164">
        <v>33117</v>
      </c>
      <c r="T4047" t="s">
        <v>320</v>
      </c>
      <c r="V4047" t="s">
        <v>9021</v>
      </c>
      <c r="W4047" t="s">
        <v>9022</v>
      </c>
      <c r="X4047" t="s">
        <v>9020</v>
      </c>
      <c r="Y4047" t="s">
        <v>9021</v>
      </c>
      <c r="Z4047" t="s">
        <v>9058</v>
      </c>
      <c r="AA4047" t="s">
        <v>295</v>
      </c>
      <c r="AC4047" t="s">
        <v>304</v>
      </c>
      <c r="AD4047" s="176">
        <v>1</v>
      </c>
    </row>
    <row r="4048" spans="1:30" x14ac:dyDescent="0.35">
      <c r="A4048" t="s">
        <v>375</v>
      </c>
      <c r="B4048">
        <v>1003</v>
      </c>
      <c r="C4048" t="s">
        <v>9021</v>
      </c>
      <c r="D4048">
        <v>60200</v>
      </c>
      <c r="E4048" t="s">
        <v>9020</v>
      </c>
      <c r="F4048" t="s">
        <v>8973</v>
      </c>
      <c r="H4048">
        <v>1</v>
      </c>
      <c r="I4048">
        <v>2.9</v>
      </c>
      <c r="K4048" t="s">
        <v>404</v>
      </c>
      <c r="L4048" t="s">
        <v>297</v>
      </c>
      <c r="M4048" t="s">
        <v>398</v>
      </c>
      <c r="N4048" t="s">
        <v>299</v>
      </c>
      <c r="O4048">
        <v>3</v>
      </c>
      <c r="P4048" t="s">
        <v>1</v>
      </c>
      <c r="Q4048" s="164">
        <v>32882</v>
      </c>
      <c r="R4048" s="164">
        <v>33117</v>
      </c>
      <c r="S4048" s="164">
        <v>38231</v>
      </c>
      <c r="T4048" t="s">
        <v>320</v>
      </c>
      <c r="V4048" t="s">
        <v>9021</v>
      </c>
      <c r="W4048" t="s">
        <v>9022</v>
      </c>
      <c r="X4048" t="s">
        <v>9020</v>
      </c>
      <c r="Y4048" t="s">
        <v>9021</v>
      </c>
      <c r="Z4048" t="s">
        <v>9059</v>
      </c>
      <c r="AC4048" t="s">
        <v>304</v>
      </c>
      <c r="AD4048" s="176">
        <v>1</v>
      </c>
    </row>
    <row r="4049" spans="1:30" x14ac:dyDescent="0.35">
      <c r="A4049" t="s">
        <v>434</v>
      </c>
      <c r="B4049">
        <v>1001</v>
      </c>
      <c r="C4049" t="s">
        <v>9020</v>
      </c>
      <c r="D4049">
        <v>60200</v>
      </c>
      <c r="E4049" t="s">
        <v>9020</v>
      </c>
      <c r="F4049" t="s">
        <v>8973</v>
      </c>
      <c r="H4049">
        <v>1</v>
      </c>
      <c r="I4049">
        <v>2.9</v>
      </c>
      <c r="K4049" t="s">
        <v>296</v>
      </c>
      <c r="L4049" t="s">
        <v>410</v>
      </c>
      <c r="M4049" t="s">
        <v>398</v>
      </c>
      <c r="N4049" t="s">
        <v>299</v>
      </c>
      <c r="O4049">
        <v>3</v>
      </c>
      <c r="P4049" t="s">
        <v>306</v>
      </c>
      <c r="Q4049" t="s">
        <v>786</v>
      </c>
      <c r="R4049" s="164">
        <v>34392</v>
      </c>
      <c r="T4049" t="s">
        <v>320</v>
      </c>
      <c r="V4049" t="s">
        <v>9021</v>
      </c>
      <c r="W4049" t="s">
        <v>9022</v>
      </c>
      <c r="X4049" t="s">
        <v>9020</v>
      </c>
      <c r="Y4049" t="s">
        <v>9021</v>
      </c>
      <c r="Z4049" t="s">
        <v>9060</v>
      </c>
      <c r="AC4049" t="s">
        <v>308</v>
      </c>
      <c r="AD4049" s="176">
        <v>1</v>
      </c>
    </row>
    <row r="4050" spans="1:30" x14ac:dyDescent="0.35">
      <c r="A4050" t="s">
        <v>403</v>
      </c>
      <c r="B4050">
        <v>1007</v>
      </c>
      <c r="C4050" t="s">
        <v>9020</v>
      </c>
      <c r="D4050">
        <v>60200</v>
      </c>
      <c r="E4050" t="s">
        <v>9020</v>
      </c>
      <c r="F4050" t="s">
        <v>8973</v>
      </c>
      <c r="H4050">
        <v>1</v>
      </c>
      <c r="I4050">
        <v>2.9</v>
      </c>
      <c r="K4050" t="s">
        <v>296</v>
      </c>
      <c r="L4050" t="s">
        <v>410</v>
      </c>
      <c r="M4050" t="s">
        <v>398</v>
      </c>
      <c r="N4050" t="s">
        <v>299</v>
      </c>
      <c r="O4050">
        <v>3</v>
      </c>
      <c r="P4050" t="s">
        <v>306</v>
      </c>
      <c r="Q4050" t="s">
        <v>786</v>
      </c>
      <c r="R4050" s="164">
        <v>34392</v>
      </c>
      <c r="T4050" t="s">
        <v>320</v>
      </c>
      <c r="V4050" t="s">
        <v>9021</v>
      </c>
      <c r="W4050" t="s">
        <v>9022</v>
      </c>
      <c r="X4050" t="s">
        <v>9020</v>
      </c>
      <c r="Y4050" t="s">
        <v>9021</v>
      </c>
      <c r="Z4050" t="s">
        <v>9061</v>
      </c>
      <c r="AC4050" t="s">
        <v>308</v>
      </c>
      <c r="AD4050" s="176">
        <v>1</v>
      </c>
    </row>
    <row r="4051" spans="1:30" x14ac:dyDescent="0.35">
      <c r="A4051" t="s">
        <v>447</v>
      </c>
      <c r="B4051">
        <v>1006</v>
      </c>
      <c r="C4051" t="s">
        <v>9020</v>
      </c>
      <c r="D4051">
        <v>60200</v>
      </c>
      <c r="E4051" t="s">
        <v>9020</v>
      </c>
      <c r="F4051" t="s">
        <v>8973</v>
      </c>
      <c r="H4051">
        <v>1</v>
      </c>
      <c r="I4051">
        <v>2.9</v>
      </c>
      <c r="K4051" t="s">
        <v>296</v>
      </c>
      <c r="L4051" t="s">
        <v>410</v>
      </c>
      <c r="M4051" t="s">
        <v>398</v>
      </c>
      <c r="N4051" t="s">
        <v>299</v>
      </c>
      <c r="O4051">
        <v>3</v>
      </c>
      <c r="P4051" t="s">
        <v>306</v>
      </c>
      <c r="Q4051" t="s">
        <v>786</v>
      </c>
      <c r="R4051" s="164">
        <v>34392</v>
      </c>
      <c r="T4051" t="s">
        <v>320</v>
      </c>
      <c r="V4051" t="s">
        <v>9021</v>
      </c>
      <c r="W4051" t="s">
        <v>9022</v>
      </c>
      <c r="X4051" t="s">
        <v>9020</v>
      </c>
      <c r="Y4051" t="s">
        <v>9021</v>
      </c>
      <c r="Z4051" t="s">
        <v>9062</v>
      </c>
      <c r="AC4051" t="s">
        <v>308</v>
      </c>
      <c r="AD4051" s="176">
        <v>1</v>
      </c>
    </row>
    <row r="4052" spans="1:30" x14ac:dyDescent="0.35">
      <c r="A4052" t="s">
        <v>414</v>
      </c>
      <c r="B4052">
        <v>1003</v>
      </c>
      <c r="C4052" t="s">
        <v>9020</v>
      </c>
      <c r="D4052">
        <v>60200</v>
      </c>
      <c r="E4052" t="s">
        <v>9020</v>
      </c>
      <c r="F4052" t="s">
        <v>8973</v>
      </c>
      <c r="H4052">
        <v>1</v>
      </c>
      <c r="I4052">
        <v>2.9</v>
      </c>
      <c r="K4052" t="s">
        <v>296</v>
      </c>
      <c r="L4052" t="s">
        <v>410</v>
      </c>
      <c r="M4052" t="s">
        <v>398</v>
      </c>
      <c r="N4052" t="s">
        <v>299</v>
      </c>
      <c r="O4052">
        <v>3</v>
      </c>
      <c r="P4052" t="s">
        <v>306</v>
      </c>
      <c r="Q4052" t="s">
        <v>786</v>
      </c>
      <c r="R4052" s="164">
        <v>34392</v>
      </c>
      <c r="T4052" t="s">
        <v>320</v>
      </c>
      <c r="V4052" t="s">
        <v>9021</v>
      </c>
      <c r="W4052" t="s">
        <v>9022</v>
      </c>
      <c r="X4052" t="s">
        <v>9020</v>
      </c>
      <c r="Y4052" t="s">
        <v>9021</v>
      </c>
      <c r="Z4052" t="s">
        <v>9063</v>
      </c>
      <c r="AC4052" t="s">
        <v>308</v>
      </c>
      <c r="AD4052" s="176">
        <v>1</v>
      </c>
    </row>
    <row r="4053" spans="1:30" x14ac:dyDescent="0.35">
      <c r="A4053" t="s">
        <v>414</v>
      </c>
      <c r="B4053">
        <v>1016</v>
      </c>
      <c r="C4053" t="s">
        <v>9039</v>
      </c>
      <c r="D4053">
        <v>60200</v>
      </c>
      <c r="E4053" t="s">
        <v>9020</v>
      </c>
      <c r="F4053" t="s">
        <v>8973</v>
      </c>
      <c r="H4053">
        <v>1</v>
      </c>
      <c r="I4053">
        <v>2.9</v>
      </c>
      <c r="K4053" t="s">
        <v>404</v>
      </c>
      <c r="L4053" t="s">
        <v>410</v>
      </c>
      <c r="M4053" t="s">
        <v>398</v>
      </c>
      <c r="N4053" t="s">
        <v>299</v>
      </c>
      <c r="O4053">
        <v>3</v>
      </c>
      <c r="P4053" t="s">
        <v>977</v>
      </c>
      <c r="Q4053" s="164">
        <v>34708</v>
      </c>
      <c r="R4053" s="164">
        <v>34943</v>
      </c>
      <c r="S4053" s="164">
        <v>34943</v>
      </c>
      <c r="T4053" t="s">
        <v>320</v>
      </c>
      <c r="V4053" t="s">
        <v>9021</v>
      </c>
      <c r="W4053" t="s">
        <v>9022</v>
      </c>
      <c r="X4053" t="s">
        <v>9020</v>
      </c>
      <c r="Y4053" t="s">
        <v>9021</v>
      </c>
      <c r="Z4053" t="s">
        <v>9064</v>
      </c>
      <c r="AC4053" t="s">
        <v>308</v>
      </c>
      <c r="AD4053" s="176">
        <v>1</v>
      </c>
    </row>
    <row r="4054" spans="1:30" x14ac:dyDescent="0.35">
      <c r="A4054" t="s">
        <v>419</v>
      </c>
      <c r="B4054">
        <v>1004</v>
      </c>
      <c r="C4054" t="s">
        <v>9020</v>
      </c>
      <c r="D4054">
        <v>60200</v>
      </c>
      <c r="E4054" t="s">
        <v>9020</v>
      </c>
      <c r="F4054" t="s">
        <v>8973</v>
      </c>
      <c r="H4054">
        <v>1</v>
      </c>
      <c r="I4054">
        <v>2.9</v>
      </c>
      <c r="K4054" t="s">
        <v>404</v>
      </c>
      <c r="L4054" t="s">
        <v>410</v>
      </c>
      <c r="M4054" t="s">
        <v>398</v>
      </c>
      <c r="N4054" t="s">
        <v>299</v>
      </c>
      <c r="O4054">
        <v>3</v>
      </c>
      <c r="P4054" t="s">
        <v>306</v>
      </c>
      <c r="Q4054" s="164">
        <v>37995</v>
      </c>
      <c r="R4054" s="164">
        <v>38231</v>
      </c>
      <c r="S4054" s="164">
        <v>38231</v>
      </c>
      <c r="T4054" t="s">
        <v>320</v>
      </c>
      <c r="V4054" t="s">
        <v>9021</v>
      </c>
      <c r="W4054" t="s">
        <v>9022</v>
      </c>
      <c r="X4054" t="s">
        <v>9020</v>
      </c>
      <c r="Y4054" t="s">
        <v>9021</v>
      </c>
      <c r="Z4054" t="s">
        <v>9065</v>
      </c>
      <c r="AC4054" t="s">
        <v>308</v>
      </c>
      <c r="AD4054" s="176">
        <v>1</v>
      </c>
    </row>
    <row r="4055" spans="1:30" x14ac:dyDescent="0.35">
      <c r="A4055" t="s">
        <v>419</v>
      </c>
      <c r="B4055">
        <v>1076</v>
      </c>
      <c r="C4055" t="s">
        <v>9020</v>
      </c>
      <c r="D4055">
        <v>60200</v>
      </c>
      <c r="E4055" t="s">
        <v>9020</v>
      </c>
      <c r="F4055" t="s">
        <v>8973</v>
      </c>
      <c r="H4055">
        <v>1</v>
      </c>
      <c r="I4055">
        <v>2.9</v>
      </c>
      <c r="K4055" t="s">
        <v>404</v>
      </c>
      <c r="L4055" t="s">
        <v>297</v>
      </c>
      <c r="M4055" t="s">
        <v>398</v>
      </c>
      <c r="N4055" t="s">
        <v>299</v>
      </c>
      <c r="O4055">
        <v>3</v>
      </c>
      <c r="P4055" t="s">
        <v>306</v>
      </c>
      <c r="Q4055" s="164">
        <v>31421</v>
      </c>
      <c r="R4055" s="164">
        <v>31656</v>
      </c>
      <c r="S4055" s="164">
        <v>39217</v>
      </c>
      <c r="T4055" t="s">
        <v>320</v>
      </c>
      <c r="V4055" t="s">
        <v>9021</v>
      </c>
      <c r="W4055" t="s">
        <v>9022</v>
      </c>
      <c r="X4055" t="s">
        <v>9020</v>
      </c>
      <c r="Y4055" t="s">
        <v>9021</v>
      </c>
      <c r="Z4055" t="s">
        <v>9066</v>
      </c>
      <c r="AC4055" t="s">
        <v>308</v>
      </c>
      <c r="AD4055" s="176">
        <v>1</v>
      </c>
    </row>
    <row r="4056" spans="1:30" x14ac:dyDescent="0.35">
      <c r="A4056" t="s">
        <v>314</v>
      </c>
      <c r="B4056">
        <v>1007</v>
      </c>
      <c r="C4056" t="s">
        <v>9024</v>
      </c>
      <c r="D4056">
        <v>60200</v>
      </c>
      <c r="E4056" t="s">
        <v>9020</v>
      </c>
      <c r="F4056" t="s">
        <v>8973</v>
      </c>
      <c r="H4056">
        <v>1</v>
      </c>
      <c r="I4056">
        <v>2.9</v>
      </c>
      <c r="K4056" t="s">
        <v>296</v>
      </c>
      <c r="L4056" t="s">
        <v>297</v>
      </c>
      <c r="M4056" t="s">
        <v>398</v>
      </c>
      <c r="N4056" t="s">
        <v>299</v>
      </c>
      <c r="O4056">
        <v>3</v>
      </c>
      <c r="P4056" t="s">
        <v>306</v>
      </c>
      <c r="Q4056" t="s">
        <v>9067</v>
      </c>
      <c r="R4056" s="164">
        <v>39686</v>
      </c>
      <c r="T4056" t="s">
        <v>320</v>
      </c>
      <c r="V4056" t="s">
        <v>9021</v>
      </c>
      <c r="W4056" t="s">
        <v>9022</v>
      </c>
      <c r="X4056" t="s">
        <v>9020</v>
      </c>
      <c r="Y4056" t="s">
        <v>9021</v>
      </c>
      <c r="Z4056" t="s">
        <v>9068</v>
      </c>
      <c r="AC4056" t="s">
        <v>308</v>
      </c>
      <c r="AD4056" s="176">
        <v>1</v>
      </c>
    </row>
    <row r="4057" spans="1:30" x14ac:dyDescent="0.35">
      <c r="A4057" t="s">
        <v>314</v>
      </c>
      <c r="B4057">
        <v>1008</v>
      </c>
      <c r="C4057" t="s">
        <v>9069</v>
      </c>
      <c r="D4057">
        <v>60200</v>
      </c>
      <c r="E4057" t="s">
        <v>9020</v>
      </c>
      <c r="F4057" t="s">
        <v>8973</v>
      </c>
      <c r="H4057">
        <v>1</v>
      </c>
      <c r="I4057">
        <v>2.9</v>
      </c>
      <c r="K4057" t="s">
        <v>404</v>
      </c>
      <c r="L4057" t="s">
        <v>410</v>
      </c>
      <c r="M4057" t="s">
        <v>398</v>
      </c>
      <c r="N4057" t="s">
        <v>299</v>
      </c>
      <c r="O4057">
        <v>3</v>
      </c>
      <c r="P4057" t="s">
        <v>306</v>
      </c>
      <c r="Q4057" s="164">
        <v>31415</v>
      </c>
      <c r="R4057" s="164">
        <v>31472</v>
      </c>
      <c r="S4057" s="164">
        <v>31472</v>
      </c>
      <c r="T4057" t="s">
        <v>320</v>
      </c>
      <c r="V4057" t="s">
        <v>9021</v>
      </c>
      <c r="W4057" t="s">
        <v>9022</v>
      </c>
      <c r="X4057" t="s">
        <v>9020</v>
      </c>
      <c r="Y4057" t="s">
        <v>9021</v>
      </c>
      <c r="Z4057" t="s">
        <v>9070</v>
      </c>
      <c r="AC4057" t="s">
        <v>308</v>
      </c>
      <c r="AD4057" s="176">
        <v>1</v>
      </c>
    </row>
    <row r="4058" spans="1:30" x14ac:dyDescent="0.35">
      <c r="A4058" t="s">
        <v>314</v>
      </c>
      <c r="B4058">
        <v>1269</v>
      </c>
      <c r="C4058" t="s">
        <v>9071</v>
      </c>
      <c r="D4058">
        <v>60200</v>
      </c>
      <c r="E4058" t="s">
        <v>9020</v>
      </c>
      <c r="F4058" t="s">
        <v>8973</v>
      </c>
      <c r="H4058">
        <v>1</v>
      </c>
      <c r="I4058">
        <v>2.9</v>
      </c>
      <c r="K4058" t="s">
        <v>296</v>
      </c>
      <c r="L4058" t="s">
        <v>297</v>
      </c>
      <c r="M4058" t="s">
        <v>398</v>
      </c>
      <c r="N4058" t="s">
        <v>299</v>
      </c>
      <c r="O4058">
        <v>3</v>
      </c>
      <c r="P4058" t="s">
        <v>306</v>
      </c>
      <c r="Q4058" s="164">
        <v>39456</v>
      </c>
      <c r="R4058" s="164">
        <v>39692</v>
      </c>
      <c r="T4058" t="s">
        <v>320</v>
      </c>
      <c r="V4058" t="s">
        <v>9021</v>
      </c>
      <c r="W4058" t="s">
        <v>9022</v>
      </c>
      <c r="X4058" t="s">
        <v>9020</v>
      </c>
      <c r="Y4058" t="s">
        <v>9021</v>
      </c>
      <c r="Z4058" t="s">
        <v>9072</v>
      </c>
      <c r="AC4058" t="s">
        <v>308</v>
      </c>
      <c r="AD4058" s="176">
        <v>1</v>
      </c>
    </row>
    <row r="4059" spans="1:30" x14ac:dyDescent="0.35">
      <c r="A4059" t="s">
        <v>314</v>
      </c>
      <c r="B4059">
        <v>1270</v>
      </c>
      <c r="C4059" t="s">
        <v>9073</v>
      </c>
      <c r="D4059">
        <v>60200</v>
      </c>
      <c r="E4059" t="s">
        <v>9020</v>
      </c>
      <c r="F4059" t="s">
        <v>8973</v>
      </c>
      <c r="H4059">
        <v>1</v>
      </c>
      <c r="I4059">
        <v>2.9</v>
      </c>
      <c r="K4059" t="s">
        <v>296</v>
      </c>
      <c r="L4059" t="s">
        <v>297</v>
      </c>
      <c r="M4059" t="s">
        <v>398</v>
      </c>
      <c r="N4059" t="s">
        <v>299</v>
      </c>
      <c r="O4059">
        <v>3</v>
      </c>
      <c r="P4059" t="s">
        <v>306</v>
      </c>
      <c r="Q4059" s="164">
        <v>39456</v>
      </c>
      <c r="R4059" s="164">
        <v>39692</v>
      </c>
      <c r="T4059" t="s">
        <v>320</v>
      </c>
      <c r="V4059" t="s">
        <v>9021</v>
      </c>
      <c r="W4059" t="s">
        <v>9022</v>
      </c>
      <c r="X4059" t="s">
        <v>9020</v>
      </c>
      <c r="Y4059" t="s">
        <v>9021</v>
      </c>
      <c r="Z4059" t="s">
        <v>9074</v>
      </c>
      <c r="AC4059" t="s">
        <v>308</v>
      </c>
      <c r="AD4059" s="176">
        <v>1</v>
      </c>
    </row>
    <row r="4060" spans="1:30" x14ac:dyDescent="0.35">
      <c r="A4060" t="s">
        <v>314</v>
      </c>
      <c r="B4060">
        <v>1271</v>
      </c>
      <c r="C4060" t="s">
        <v>9075</v>
      </c>
      <c r="D4060">
        <v>60200</v>
      </c>
      <c r="E4060" t="s">
        <v>9020</v>
      </c>
      <c r="F4060" t="s">
        <v>8973</v>
      </c>
      <c r="H4060">
        <v>1</v>
      </c>
      <c r="I4060">
        <v>2.9</v>
      </c>
      <c r="K4060" t="s">
        <v>0</v>
      </c>
      <c r="L4060" t="s">
        <v>297</v>
      </c>
      <c r="M4060" t="s">
        <v>398</v>
      </c>
      <c r="N4060" t="s">
        <v>299</v>
      </c>
      <c r="O4060">
        <v>3</v>
      </c>
      <c r="P4060" t="s">
        <v>306</v>
      </c>
      <c r="Q4060" s="164">
        <v>39456</v>
      </c>
      <c r="R4060" s="164">
        <v>39692</v>
      </c>
      <c r="T4060" t="s">
        <v>320</v>
      </c>
      <c r="V4060" t="s">
        <v>9021</v>
      </c>
      <c r="W4060" t="s">
        <v>9022</v>
      </c>
      <c r="X4060" t="s">
        <v>9020</v>
      </c>
      <c r="Y4060" t="s">
        <v>9021</v>
      </c>
      <c r="Z4060" t="s">
        <v>9076</v>
      </c>
      <c r="AC4060" t="s">
        <v>308</v>
      </c>
      <c r="AD4060" s="176">
        <v>1</v>
      </c>
    </row>
    <row r="4061" spans="1:30" x14ac:dyDescent="0.35">
      <c r="A4061" t="s">
        <v>314</v>
      </c>
      <c r="B4061">
        <v>1272</v>
      </c>
      <c r="C4061" t="s">
        <v>9077</v>
      </c>
      <c r="D4061">
        <v>60200</v>
      </c>
      <c r="E4061" t="s">
        <v>9020</v>
      </c>
      <c r="F4061" t="s">
        <v>8973</v>
      </c>
      <c r="H4061">
        <v>1</v>
      </c>
      <c r="I4061">
        <v>2.9</v>
      </c>
      <c r="K4061" t="s">
        <v>404</v>
      </c>
      <c r="L4061" t="s">
        <v>297</v>
      </c>
      <c r="M4061" t="s">
        <v>398</v>
      </c>
      <c r="N4061" t="s">
        <v>299</v>
      </c>
      <c r="O4061">
        <v>3</v>
      </c>
      <c r="P4061" t="s">
        <v>306</v>
      </c>
      <c r="Q4061" s="164">
        <v>39456</v>
      </c>
      <c r="R4061" s="164">
        <v>39692</v>
      </c>
      <c r="S4061" s="164">
        <v>45043</v>
      </c>
      <c r="T4061" t="s">
        <v>320</v>
      </c>
      <c r="V4061" t="s">
        <v>9021</v>
      </c>
      <c r="W4061" t="s">
        <v>9022</v>
      </c>
      <c r="X4061" t="s">
        <v>9020</v>
      </c>
      <c r="Y4061" t="s">
        <v>9021</v>
      </c>
      <c r="Z4061" t="s">
        <v>9078</v>
      </c>
      <c r="AC4061" t="s">
        <v>308</v>
      </c>
      <c r="AD4061" s="176">
        <v>1</v>
      </c>
    </row>
    <row r="4062" spans="1:30" x14ac:dyDescent="0.35">
      <c r="A4062" t="s">
        <v>711</v>
      </c>
      <c r="B4062">
        <v>1076</v>
      </c>
      <c r="C4062" t="s">
        <v>9020</v>
      </c>
      <c r="D4062">
        <v>60200</v>
      </c>
      <c r="E4062" t="s">
        <v>9020</v>
      </c>
      <c r="F4062" t="s">
        <v>8973</v>
      </c>
      <c r="H4062">
        <v>1</v>
      </c>
      <c r="I4062">
        <v>2.9</v>
      </c>
      <c r="K4062" t="s">
        <v>404</v>
      </c>
      <c r="L4062" t="s">
        <v>297</v>
      </c>
      <c r="M4062" t="s">
        <v>398</v>
      </c>
      <c r="N4062" t="s">
        <v>299</v>
      </c>
      <c r="O4062">
        <v>3</v>
      </c>
      <c r="P4062" t="s">
        <v>306</v>
      </c>
      <c r="Q4062" s="164">
        <v>39825</v>
      </c>
      <c r="R4062" s="164">
        <v>40148</v>
      </c>
      <c r="S4062" s="164">
        <v>40148</v>
      </c>
      <c r="T4062" t="s">
        <v>320</v>
      </c>
      <c r="V4062" t="s">
        <v>9021</v>
      </c>
      <c r="W4062" t="s">
        <v>9022</v>
      </c>
      <c r="X4062" t="s">
        <v>9020</v>
      </c>
      <c r="Y4062" t="s">
        <v>9021</v>
      </c>
      <c r="Z4062" t="s">
        <v>9079</v>
      </c>
      <c r="AC4062" t="s">
        <v>308</v>
      </c>
      <c r="AD4062" s="176">
        <v>1</v>
      </c>
    </row>
    <row r="4063" spans="1:30" x14ac:dyDescent="0.35">
      <c r="A4063" t="s">
        <v>711</v>
      </c>
      <c r="B4063">
        <v>1077</v>
      </c>
      <c r="C4063" t="s">
        <v>9080</v>
      </c>
      <c r="D4063">
        <v>60200</v>
      </c>
      <c r="E4063" t="s">
        <v>9020</v>
      </c>
      <c r="F4063" t="s">
        <v>8973</v>
      </c>
      <c r="H4063">
        <v>1</v>
      </c>
      <c r="I4063">
        <v>2.9</v>
      </c>
      <c r="K4063" t="s">
        <v>404</v>
      </c>
      <c r="L4063" t="s">
        <v>410</v>
      </c>
      <c r="M4063" t="s">
        <v>398</v>
      </c>
      <c r="N4063" t="s">
        <v>299</v>
      </c>
      <c r="O4063">
        <v>3</v>
      </c>
      <c r="P4063" t="s">
        <v>306</v>
      </c>
      <c r="Q4063" s="164">
        <v>32517</v>
      </c>
      <c r="R4063" s="164">
        <v>32752</v>
      </c>
      <c r="S4063" s="164">
        <v>32752</v>
      </c>
      <c r="T4063" t="s">
        <v>320</v>
      </c>
      <c r="V4063" t="s">
        <v>9021</v>
      </c>
      <c r="W4063" t="s">
        <v>9022</v>
      </c>
      <c r="X4063" t="s">
        <v>9020</v>
      </c>
      <c r="Y4063" t="s">
        <v>9021</v>
      </c>
      <c r="Z4063" t="s">
        <v>9081</v>
      </c>
      <c r="AC4063" t="s">
        <v>308</v>
      </c>
      <c r="AD4063" s="176">
        <v>1</v>
      </c>
    </row>
    <row r="4064" spans="1:30" x14ac:dyDescent="0.35">
      <c r="A4064" t="s">
        <v>711</v>
      </c>
      <c r="B4064">
        <v>90005</v>
      </c>
      <c r="C4064" t="s">
        <v>9082</v>
      </c>
      <c r="D4064">
        <v>60200</v>
      </c>
      <c r="E4064" t="s">
        <v>9020</v>
      </c>
      <c r="F4064" t="s">
        <v>8973</v>
      </c>
      <c r="H4064">
        <v>1</v>
      </c>
      <c r="I4064">
        <v>2.9</v>
      </c>
      <c r="K4064" t="s">
        <v>404</v>
      </c>
      <c r="L4064" t="s">
        <v>410</v>
      </c>
      <c r="M4064" t="s">
        <v>398</v>
      </c>
      <c r="N4064" t="s">
        <v>299</v>
      </c>
      <c r="O4064">
        <v>3</v>
      </c>
      <c r="P4064" t="s">
        <v>306</v>
      </c>
      <c r="Q4064" t="s">
        <v>2594</v>
      </c>
      <c r="R4064" s="164">
        <v>41407</v>
      </c>
      <c r="S4064" s="164">
        <v>41518</v>
      </c>
      <c r="T4064" t="s">
        <v>320</v>
      </c>
      <c r="V4064" t="s">
        <v>9021</v>
      </c>
      <c r="W4064" t="s">
        <v>9022</v>
      </c>
      <c r="X4064" t="s">
        <v>9020</v>
      </c>
      <c r="Y4064" t="s">
        <v>9021</v>
      </c>
      <c r="Z4064" t="s">
        <v>9083</v>
      </c>
      <c r="AC4064" t="s">
        <v>308</v>
      </c>
      <c r="AD4064" s="176">
        <v>1</v>
      </c>
    </row>
    <row r="4065" spans="1:30" x14ac:dyDescent="0.35">
      <c r="A4065" t="s">
        <v>711</v>
      </c>
      <c r="B4065">
        <v>90010</v>
      </c>
      <c r="C4065" t="s">
        <v>9084</v>
      </c>
      <c r="D4065">
        <v>60200</v>
      </c>
      <c r="E4065" t="s">
        <v>9020</v>
      </c>
      <c r="F4065" t="s">
        <v>8973</v>
      </c>
      <c r="H4065">
        <v>1</v>
      </c>
      <c r="I4065">
        <v>2.9</v>
      </c>
      <c r="K4065" t="s">
        <v>404</v>
      </c>
      <c r="L4065" t="s">
        <v>410</v>
      </c>
      <c r="M4065" t="s">
        <v>398</v>
      </c>
      <c r="N4065" t="s">
        <v>299</v>
      </c>
      <c r="O4065">
        <v>3</v>
      </c>
      <c r="P4065" t="s">
        <v>306</v>
      </c>
      <c r="Q4065" s="164">
        <v>34700</v>
      </c>
      <c r="R4065" s="164">
        <v>34700</v>
      </c>
      <c r="S4065" s="164">
        <v>34700</v>
      </c>
      <c r="T4065" t="s">
        <v>320</v>
      </c>
      <c r="V4065" t="s">
        <v>9021</v>
      </c>
      <c r="W4065" t="s">
        <v>9022</v>
      </c>
      <c r="X4065" t="s">
        <v>9020</v>
      </c>
      <c r="Y4065" t="s">
        <v>9021</v>
      </c>
      <c r="Z4065" t="s">
        <v>9085</v>
      </c>
      <c r="AC4065" t="s">
        <v>308</v>
      </c>
      <c r="AD4065" s="176">
        <v>1</v>
      </c>
    </row>
    <row r="4066" spans="1:30" x14ac:dyDescent="0.35">
      <c r="A4066" t="s">
        <v>499</v>
      </c>
      <c r="B4066">
        <v>1097</v>
      </c>
      <c r="C4066" t="s">
        <v>9020</v>
      </c>
      <c r="D4066">
        <v>60200</v>
      </c>
      <c r="E4066" t="s">
        <v>9020</v>
      </c>
      <c r="F4066" t="s">
        <v>8973</v>
      </c>
      <c r="H4066">
        <v>1</v>
      </c>
      <c r="I4066">
        <v>2.9</v>
      </c>
      <c r="K4066" t="s">
        <v>296</v>
      </c>
      <c r="L4066" t="s">
        <v>297</v>
      </c>
      <c r="M4066" t="s">
        <v>398</v>
      </c>
      <c r="N4066" t="s">
        <v>299</v>
      </c>
      <c r="O4066">
        <v>3</v>
      </c>
      <c r="P4066" t="s">
        <v>306</v>
      </c>
      <c r="Q4066" t="s">
        <v>3966</v>
      </c>
      <c r="R4066" s="164">
        <v>30497</v>
      </c>
      <c r="T4066" t="s">
        <v>320</v>
      </c>
      <c r="V4066" t="s">
        <v>9021</v>
      </c>
      <c r="W4066" t="s">
        <v>9022</v>
      </c>
      <c r="X4066" t="s">
        <v>9020</v>
      </c>
      <c r="Y4066" t="s">
        <v>9021</v>
      </c>
      <c r="Z4066" t="s">
        <v>9086</v>
      </c>
      <c r="AC4066" t="s">
        <v>308</v>
      </c>
      <c r="AD4066" s="176">
        <v>1</v>
      </c>
    </row>
    <row r="4067" spans="1:30" x14ac:dyDescent="0.35">
      <c r="A4067" t="s">
        <v>499</v>
      </c>
      <c r="B4067">
        <v>1098</v>
      </c>
      <c r="C4067" t="s">
        <v>9024</v>
      </c>
      <c r="D4067">
        <v>60200</v>
      </c>
      <c r="E4067" t="s">
        <v>9020</v>
      </c>
      <c r="F4067" t="s">
        <v>8973</v>
      </c>
      <c r="H4067">
        <v>1</v>
      </c>
      <c r="I4067">
        <v>2.9</v>
      </c>
      <c r="K4067" t="s">
        <v>295</v>
      </c>
      <c r="L4067" t="s">
        <v>297</v>
      </c>
      <c r="M4067" t="s">
        <v>398</v>
      </c>
      <c r="N4067" t="s">
        <v>299</v>
      </c>
      <c r="O4067">
        <v>3</v>
      </c>
      <c r="P4067" t="s">
        <v>1</v>
      </c>
      <c r="Q4067" t="s">
        <v>3966</v>
      </c>
      <c r="R4067" s="164">
        <v>30497</v>
      </c>
      <c r="S4067" s="164">
        <v>33117</v>
      </c>
      <c r="T4067" t="s">
        <v>320</v>
      </c>
      <c r="V4067" t="s">
        <v>9021</v>
      </c>
      <c r="W4067" t="s">
        <v>9022</v>
      </c>
      <c r="X4067" t="s">
        <v>9020</v>
      </c>
      <c r="Y4067" t="s">
        <v>9021</v>
      </c>
      <c r="Z4067" t="s">
        <v>9087</v>
      </c>
      <c r="AC4067" t="s">
        <v>308</v>
      </c>
      <c r="AD4067" s="176">
        <v>1</v>
      </c>
    </row>
    <row r="4068" spans="1:30" x14ac:dyDescent="0.35">
      <c r="A4068" t="s">
        <v>566</v>
      </c>
      <c r="B4068">
        <v>1001</v>
      </c>
      <c r="C4068" t="s">
        <v>9020</v>
      </c>
      <c r="D4068">
        <v>60200</v>
      </c>
      <c r="E4068" t="s">
        <v>9020</v>
      </c>
      <c r="F4068" t="s">
        <v>8973</v>
      </c>
      <c r="H4068">
        <v>1</v>
      </c>
      <c r="I4068">
        <v>2.9</v>
      </c>
      <c r="K4068" t="s">
        <v>0</v>
      </c>
      <c r="L4068" t="s">
        <v>410</v>
      </c>
      <c r="M4068" t="s">
        <v>398</v>
      </c>
      <c r="N4068" t="s">
        <v>299</v>
      </c>
      <c r="O4068">
        <v>3</v>
      </c>
      <c r="P4068" t="s">
        <v>306</v>
      </c>
      <c r="Q4068" t="s">
        <v>786</v>
      </c>
      <c r="R4068" s="164">
        <v>34392</v>
      </c>
      <c r="T4068" t="s">
        <v>320</v>
      </c>
      <c r="V4068" t="s">
        <v>9021</v>
      </c>
      <c r="W4068" t="s">
        <v>9022</v>
      </c>
      <c r="X4068" t="s">
        <v>9020</v>
      </c>
      <c r="Y4068" t="s">
        <v>9021</v>
      </c>
      <c r="Z4068" t="s">
        <v>9088</v>
      </c>
      <c r="AC4068" t="s">
        <v>308</v>
      </c>
      <c r="AD4068" s="176">
        <v>1</v>
      </c>
    </row>
    <row r="4069" spans="1:30" x14ac:dyDescent="0.35">
      <c r="A4069" t="s">
        <v>566</v>
      </c>
      <c r="B4069">
        <v>90003</v>
      </c>
      <c r="C4069" t="s">
        <v>9089</v>
      </c>
      <c r="D4069">
        <v>60200</v>
      </c>
      <c r="E4069" t="s">
        <v>9020</v>
      </c>
      <c r="F4069" t="s">
        <v>8973</v>
      </c>
      <c r="H4069">
        <v>1</v>
      </c>
      <c r="I4069">
        <v>2.9</v>
      </c>
      <c r="K4069" t="s">
        <v>404</v>
      </c>
      <c r="L4069" t="s">
        <v>410</v>
      </c>
      <c r="M4069" t="s">
        <v>398</v>
      </c>
      <c r="N4069" t="s">
        <v>299</v>
      </c>
      <c r="O4069">
        <v>3</v>
      </c>
      <c r="P4069" t="s">
        <v>306</v>
      </c>
      <c r="Q4069" t="s">
        <v>7995</v>
      </c>
      <c r="R4069" s="164">
        <v>41774</v>
      </c>
      <c r="S4069" s="164">
        <v>41883</v>
      </c>
      <c r="T4069" t="s">
        <v>320</v>
      </c>
      <c r="V4069" t="s">
        <v>9021</v>
      </c>
      <c r="W4069" t="s">
        <v>9022</v>
      </c>
      <c r="X4069" t="s">
        <v>9020</v>
      </c>
      <c r="Y4069" t="s">
        <v>9021</v>
      </c>
      <c r="Z4069" t="s">
        <v>9090</v>
      </c>
      <c r="AC4069" t="s">
        <v>308</v>
      </c>
      <c r="AD4069" s="176">
        <v>1</v>
      </c>
    </row>
    <row r="4070" spans="1:30" x14ac:dyDescent="0.35">
      <c r="A4070" t="s">
        <v>438</v>
      </c>
      <c r="B4070">
        <v>1104</v>
      </c>
      <c r="C4070" t="s">
        <v>9020</v>
      </c>
      <c r="D4070">
        <v>60200</v>
      </c>
      <c r="E4070" t="s">
        <v>9020</v>
      </c>
      <c r="F4070" t="s">
        <v>8973</v>
      </c>
      <c r="H4070">
        <v>1</v>
      </c>
      <c r="I4070">
        <v>2.9</v>
      </c>
      <c r="K4070" t="s">
        <v>404</v>
      </c>
      <c r="L4070" t="s">
        <v>297</v>
      </c>
      <c r="M4070" t="s">
        <v>398</v>
      </c>
      <c r="N4070" t="s">
        <v>299</v>
      </c>
      <c r="O4070">
        <v>3</v>
      </c>
      <c r="P4070" t="s">
        <v>306</v>
      </c>
      <c r="Q4070" s="164">
        <v>31786</v>
      </c>
      <c r="R4070" s="164">
        <v>32021</v>
      </c>
      <c r="S4070" s="164">
        <v>38231</v>
      </c>
      <c r="T4070" t="s">
        <v>320</v>
      </c>
      <c r="V4070" t="s">
        <v>9021</v>
      </c>
      <c r="W4070" t="s">
        <v>9022</v>
      </c>
      <c r="X4070" t="s">
        <v>9020</v>
      </c>
      <c r="Y4070" t="s">
        <v>9021</v>
      </c>
      <c r="Z4070" t="s">
        <v>9091</v>
      </c>
      <c r="AC4070" t="s">
        <v>308</v>
      </c>
      <c r="AD4070" s="176">
        <v>1</v>
      </c>
    </row>
    <row r="4071" spans="1:30" x14ac:dyDescent="0.35">
      <c r="A4071" t="s">
        <v>454</v>
      </c>
      <c r="B4071">
        <v>1247</v>
      </c>
      <c r="C4071" t="s">
        <v>9092</v>
      </c>
      <c r="D4071">
        <v>60201</v>
      </c>
      <c r="E4071" t="s">
        <v>9093</v>
      </c>
      <c r="F4071" t="s">
        <v>8973</v>
      </c>
      <c r="H4071">
        <v>1</v>
      </c>
      <c r="I4071">
        <v>2.9</v>
      </c>
      <c r="K4071" t="s">
        <v>296</v>
      </c>
      <c r="L4071" t="s">
        <v>297</v>
      </c>
      <c r="M4071" t="s">
        <v>398</v>
      </c>
      <c r="N4071" t="s">
        <v>399</v>
      </c>
      <c r="O4071">
        <v>3</v>
      </c>
      <c r="P4071" t="s">
        <v>306</v>
      </c>
      <c r="Q4071" s="164">
        <v>31778</v>
      </c>
      <c r="R4071" s="164">
        <v>31778</v>
      </c>
      <c r="T4071" t="s">
        <v>3973</v>
      </c>
      <c r="V4071" t="s">
        <v>9094</v>
      </c>
      <c r="W4071" t="s">
        <v>9095</v>
      </c>
      <c r="X4071" t="s">
        <v>9093</v>
      </c>
      <c r="Y4071" t="s">
        <v>9094</v>
      </c>
      <c r="Z4071" t="s">
        <v>9096</v>
      </c>
      <c r="AC4071" t="s">
        <v>308</v>
      </c>
      <c r="AD4071" s="176">
        <v>1</v>
      </c>
    </row>
    <row r="4072" spans="1:30" x14ac:dyDescent="0.35">
      <c r="A4072" t="s">
        <v>305</v>
      </c>
      <c r="B4072">
        <v>1234</v>
      </c>
      <c r="C4072" t="s">
        <v>9097</v>
      </c>
      <c r="D4072">
        <v>60201</v>
      </c>
      <c r="E4072" t="s">
        <v>9093</v>
      </c>
      <c r="F4072" t="s">
        <v>8973</v>
      </c>
      <c r="H4072">
        <v>1</v>
      </c>
      <c r="I4072">
        <v>2.9</v>
      </c>
      <c r="K4072" t="s">
        <v>404</v>
      </c>
      <c r="L4072" t="s">
        <v>297</v>
      </c>
      <c r="M4072" t="s">
        <v>398</v>
      </c>
      <c r="N4072" t="s">
        <v>399</v>
      </c>
      <c r="O4072">
        <v>3</v>
      </c>
      <c r="P4072" t="s">
        <v>306</v>
      </c>
      <c r="Q4072" s="164">
        <v>36534</v>
      </c>
      <c r="R4072" s="164">
        <v>36770</v>
      </c>
      <c r="S4072" s="164">
        <v>40148</v>
      </c>
      <c r="T4072" t="s">
        <v>3973</v>
      </c>
      <c r="V4072" t="s">
        <v>9094</v>
      </c>
      <c r="W4072" t="s">
        <v>9095</v>
      </c>
      <c r="X4072" t="s">
        <v>9093</v>
      </c>
      <c r="Y4072" t="s">
        <v>9094</v>
      </c>
      <c r="Z4072" t="s">
        <v>9098</v>
      </c>
      <c r="AC4072" t="s">
        <v>308</v>
      </c>
      <c r="AD4072" s="176">
        <v>1</v>
      </c>
    </row>
    <row r="4073" spans="1:30" x14ac:dyDescent="0.35">
      <c r="A4073" t="s">
        <v>408</v>
      </c>
      <c r="B4073">
        <v>1138</v>
      </c>
      <c r="C4073" t="s">
        <v>7075</v>
      </c>
      <c r="D4073">
        <v>60201</v>
      </c>
      <c r="E4073" t="s">
        <v>9093</v>
      </c>
      <c r="F4073" t="s">
        <v>8973</v>
      </c>
      <c r="H4073">
        <v>1</v>
      </c>
      <c r="I4073">
        <v>2.9</v>
      </c>
      <c r="K4073" t="s">
        <v>404</v>
      </c>
      <c r="L4073" t="s">
        <v>297</v>
      </c>
      <c r="M4073" t="s">
        <v>398</v>
      </c>
      <c r="N4073" t="s">
        <v>399</v>
      </c>
      <c r="O4073">
        <v>3</v>
      </c>
      <c r="P4073" t="s">
        <v>306</v>
      </c>
      <c r="Q4073" s="164">
        <v>33247</v>
      </c>
      <c r="R4073" s="164">
        <v>33482</v>
      </c>
      <c r="S4073" s="164">
        <v>41153</v>
      </c>
      <c r="T4073" t="s">
        <v>3973</v>
      </c>
      <c r="V4073" t="s">
        <v>9094</v>
      </c>
      <c r="W4073" t="s">
        <v>9095</v>
      </c>
      <c r="X4073" t="s">
        <v>9093</v>
      </c>
      <c r="Y4073" t="s">
        <v>9094</v>
      </c>
      <c r="Z4073" t="s">
        <v>9099</v>
      </c>
      <c r="AC4073" t="s">
        <v>308</v>
      </c>
      <c r="AD4073" s="176">
        <v>1</v>
      </c>
    </row>
    <row r="4074" spans="1:30" x14ac:dyDescent="0.35">
      <c r="A4074" t="s">
        <v>408</v>
      </c>
      <c r="B4074">
        <v>1301</v>
      </c>
      <c r="C4074" t="s">
        <v>9100</v>
      </c>
      <c r="D4074">
        <v>60201</v>
      </c>
      <c r="E4074" t="s">
        <v>9093</v>
      </c>
      <c r="F4074" t="s">
        <v>8973</v>
      </c>
      <c r="H4074">
        <v>1</v>
      </c>
      <c r="I4074">
        <v>2.9</v>
      </c>
      <c r="K4074" t="s">
        <v>296</v>
      </c>
      <c r="L4074" t="s">
        <v>297</v>
      </c>
      <c r="M4074" t="s">
        <v>398</v>
      </c>
      <c r="N4074" t="s">
        <v>399</v>
      </c>
      <c r="O4074">
        <v>3</v>
      </c>
      <c r="P4074" t="s">
        <v>306</v>
      </c>
      <c r="Q4074" t="s">
        <v>3864</v>
      </c>
      <c r="R4074" s="164">
        <v>42248</v>
      </c>
      <c r="T4074" t="s">
        <v>3973</v>
      </c>
      <c r="V4074" t="s">
        <v>9094</v>
      </c>
      <c r="W4074" t="s">
        <v>9095</v>
      </c>
      <c r="X4074" t="s">
        <v>9093</v>
      </c>
      <c r="Y4074" t="s">
        <v>9094</v>
      </c>
      <c r="Z4074" t="s">
        <v>9101</v>
      </c>
      <c r="AA4074" t="s">
        <v>295</v>
      </c>
      <c r="AC4074" t="s">
        <v>308</v>
      </c>
      <c r="AD4074" s="176">
        <v>1</v>
      </c>
    </row>
    <row r="4075" spans="1:30" x14ac:dyDescent="0.35">
      <c r="A4075" t="s">
        <v>309</v>
      </c>
      <c r="B4075">
        <v>1243</v>
      </c>
      <c r="C4075" t="s">
        <v>9100</v>
      </c>
      <c r="D4075">
        <v>60201</v>
      </c>
      <c r="E4075" t="s">
        <v>9093</v>
      </c>
      <c r="F4075" t="s">
        <v>8973</v>
      </c>
      <c r="H4075">
        <v>1</v>
      </c>
      <c r="I4075">
        <v>2.9</v>
      </c>
      <c r="K4075" t="s">
        <v>296</v>
      </c>
      <c r="L4075" t="s">
        <v>297</v>
      </c>
      <c r="M4075" t="s">
        <v>398</v>
      </c>
      <c r="N4075" t="s">
        <v>399</v>
      </c>
      <c r="O4075">
        <v>3</v>
      </c>
      <c r="P4075" t="s">
        <v>306</v>
      </c>
      <c r="Q4075" t="s">
        <v>1559</v>
      </c>
      <c r="R4075" s="164">
        <v>42614</v>
      </c>
      <c r="T4075" t="s">
        <v>3973</v>
      </c>
      <c r="V4075" t="s">
        <v>9094</v>
      </c>
      <c r="W4075" t="s">
        <v>9095</v>
      </c>
      <c r="X4075" t="s">
        <v>9093</v>
      </c>
      <c r="Y4075" t="s">
        <v>9094</v>
      </c>
      <c r="Z4075" t="s">
        <v>9102</v>
      </c>
      <c r="AC4075" t="s">
        <v>308</v>
      </c>
      <c r="AD4075" s="176">
        <v>1</v>
      </c>
    </row>
    <row r="4076" spans="1:30" x14ac:dyDescent="0.35">
      <c r="A4076" t="s">
        <v>432</v>
      </c>
      <c r="B4076">
        <v>1196</v>
      </c>
      <c r="C4076" t="s">
        <v>9103</v>
      </c>
      <c r="D4076">
        <v>60201</v>
      </c>
      <c r="E4076" t="s">
        <v>9093</v>
      </c>
      <c r="F4076" t="s">
        <v>8973</v>
      </c>
      <c r="H4076">
        <v>1</v>
      </c>
      <c r="I4076">
        <v>2.9</v>
      </c>
      <c r="K4076" t="s">
        <v>404</v>
      </c>
      <c r="L4076" t="s">
        <v>297</v>
      </c>
      <c r="M4076" t="s">
        <v>398</v>
      </c>
      <c r="N4076" t="s">
        <v>399</v>
      </c>
      <c r="O4076">
        <v>3</v>
      </c>
      <c r="P4076" t="s">
        <v>306</v>
      </c>
      <c r="Q4076" s="164">
        <v>36900</v>
      </c>
      <c r="R4076" s="164">
        <v>37135</v>
      </c>
      <c r="S4076" s="164">
        <v>41883</v>
      </c>
      <c r="T4076" t="s">
        <v>3973</v>
      </c>
      <c r="V4076" t="s">
        <v>9094</v>
      </c>
      <c r="W4076" t="s">
        <v>9095</v>
      </c>
      <c r="X4076" t="s">
        <v>9093</v>
      </c>
      <c r="Y4076" t="s">
        <v>9094</v>
      </c>
      <c r="Z4076" t="s">
        <v>9104</v>
      </c>
      <c r="AC4076" t="s">
        <v>308</v>
      </c>
      <c r="AD4076" s="176">
        <v>1</v>
      </c>
    </row>
    <row r="4077" spans="1:30" x14ac:dyDescent="0.35">
      <c r="A4077" t="s">
        <v>432</v>
      </c>
      <c r="B4077">
        <v>1242</v>
      </c>
      <c r="C4077" t="s">
        <v>9093</v>
      </c>
      <c r="D4077">
        <v>60201</v>
      </c>
      <c r="E4077" t="s">
        <v>9093</v>
      </c>
      <c r="F4077" t="s">
        <v>8973</v>
      </c>
      <c r="H4077">
        <v>1</v>
      </c>
      <c r="I4077">
        <v>2.9</v>
      </c>
      <c r="K4077" t="s">
        <v>296</v>
      </c>
      <c r="L4077" t="s">
        <v>297</v>
      </c>
      <c r="M4077" t="s">
        <v>398</v>
      </c>
      <c r="N4077" t="s">
        <v>399</v>
      </c>
      <c r="O4077">
        <v>3</v>
      </c>
      <c r="P4077" t="s">
        <v>306</v>
      </c>
      <c r="Q4077" s="164">
        <v>38726</v>
      </c>
      <c r="R4077" s="164">
        <v>38961</v>
      </c>
      <c r="T4077" t="s">
        <v>3973</v>
      </c>
      <c r="V4077" t="s">
        <v>9094</v>
      </c>
      <c r="W4077" t="s">
        <v>9095</v>
      </c>
      <c r="X4077" t="s">
        <v>9093</v>
      </c>
      <c r="Y4077" t="s">
        <v>9094</v>
      </c>
      <c r="Z4077" t="s">
        <v>9105</v>
      </c>
      <c r="AC4077" t="s">
        <v>308</v>
      </c>
      <c r="AD4077" s="176">
        <v>1</v>
      </c>
    </row>
    <row r="4078" spans="1:30" x14ac:dyDescent="0.35">
      <c r="A4078" t="s">
        <v>584</v>
      </c>
      <c r="B4078">
        <v>1169</v>
      </c>
      <c r="C4078" t="s">
        <v>9106</v>
      </c>
      <c r="D4078">
        <v>60201</v>
      </c>
      <c r="E4078" t="s">
        <v>9093</v>
      </c>
      <c r="F4078" t="s">
        <v>8973</v>
      </c>
      <c r="H4078">
        <v>1</v>
      </c>
      <c r="I4078">
        <v>2.9</v>
      </c>
      <c r="K4078" t="s">
        <v>404</v>
      </c>
      <c r="L4078" t="s">
        <v>297</v>
      </c>
      <c r="M4078" t="s">
        <v>398</v>
      </c>
      <c r="N4078" t="s">
        <v>399</v>
      </c>
      <c r="O4078">
        <v>3</v>
      </c>
      <c r="P4078" t="s">
        <v>306</v>
      </c>
      <c r="Q4078" s="164">
        <v>32151</v>
      </c>
      <c r="R4078" s="164">
        <v>32387</v>
      </c>
      <c r="S4078" s="164">
        <v>40148</v>
      </c>
      <c r="T4078" t="s">
        <v>3973</v>
      </c>
      <c r="V4078" t="s">
        <v>9094</v>
      </c>
      <c r="W4078" t="s">
        <v>9095</v>
      </c>
      <c r="X4078" t="s">
        <v>9093</v>
      </c>
      <c r="Y4078" t="s">
        <v>9094</v>
      </c>
      <c r="Z4078" t="s">
        <v>9107</v>
      </c>
      <c r="AC4078" t="s">
        <v>308</v>
      </c>
      <c r="AD4078" s="176">
        <v>1</v>
      </c>
    </row>
    <row r="4079" spans="1:30" x14ac:dyDescent="0.35">
      <c r="A4079" t="s">
        <v>375</v>
      </c>
      <c r="B4079">
        <v>1073</v>
      </c>
      <c r="C4079" t="s">
        <v>9094</v>
      </c>
      <c r="D4079">
        <v>60201</v>
      </c>
      <c r="E4079" t="s">
        <v>9093</v>
      </c>
      <c r="F4079" t="s">
        <v>8973</v>
      </c>
      <c r="H4079">
        <v>1</v>
      </c>
      <c r="I4079">
        <v>2.9</v>
      </c>
      <c r="K4079" t="s">
        <v>404</v>
      </c>
      <c r="L4079" t="s">
        <v>410</v>
      </c>
      <c r="M4079" t="s">
        <v>398</v>
      </c>
      <c r="N4079" t="s">
        <v>399</v>
      </c>
      <c r="O4079">
        <v>3</v>
      </c>
      <c r="P4079" t="s">
        <v>1</v>
      </c>
      <c r="Q4079" s="164">
        <v>32882</v>
      </c>
      <c r="R4079" s="164">
        <v>33117</v>
      </c>
      <c r="S4079" s="164">
        <v>36039</v>
      </c>
      <c r="T4079" t="s">
        <v>3973</v>
      </c>
      <c r="V4079" t="s">
        <v>9094</v>
      </c>
      <c r="W4079" t="s">
        <v>9095</v>
      </c>
      <c r="X4079" t="s">
        <v>9093</v>
      </c>
      <c r="Y4079" t="s">
        <v>9094</v>
      </c>
      <c r="Z4079" t="s">
        <v>9108</v>
      </c>
      <c r="AC4079" t="s">
        <v>304</v>
      </c>
      <c r="AD4079" s="176">
        <v>1</v>
      </c>
    </row>
    <row r="4080" spans="1:30" x14ac:dyDescent="0.35">
      <c r="A4080" t="s">
        <v>375</v>
      </c>
      <c r="B4080">
        <v>1084</v>
      </c>
      <c r="C4080" t="s">
        <v>9109</v>
      </c>
      <c r="D4080">
        <v>60201</v>
      </c>
      <c r="E4080" t="s">
        <v>9093</v>
      </c>
      <c r="F4080" t="s">
        <v>8973</v>
      </c>
      <c r="H4080">
        <v>1</v>
      </c>
      <c r="I4080">
        <v>2.9</v>
      </c>
      <c r="K4080" t="s">
        <v>296</v>
      </c>
      <c r="L4080" t="s">
        <v>297</v>
      </c>
      <c r="M4080" t="s">
        <v>398</v>
      </c>
      <c r="N4080" t="s">
        <v>399</v>
      </c>
      <c r="O4080">
        <v>3</v>
      </c>
      <c r="P4080" t="s">
        <v>1</v>
      </c>
      <c r="Q4080" s="164">
        <v>33604</v>
      </c>
      <c r="R4080" s="164">
        <v>33604</v>
      </c>
      <c r="T4080" t="s">
        <v>3973</v>
      </c>
      <c r="V4080" t="s">
        <v>9094</v>
      </c>
      <c r="W4080" t="s">
        <v>9095</v>
      </c>
      <c r="X4080" t="s">
        <v>9093</v>
      </c>
      <c r="Y4080" t="s">
        <v>9094</v>
      </c>
      <c r="Z4080" t="s">
        <v>9110</v>
      </c>
      <c r="AA4080" t="s">
        <v>295</v>
      </c>
      <c r="AC4080" t="s">
        <v>304</v>
      </c>
      <c r="AD4080" s="176">
        <v>1</v>
      </c>
    </row>
    <row r="4081" spans="1:30" x14ac:dyDescent="0.35">
      <c r="A4081" t="s">
        <v>711</v>
      </c>
      <c r="B4081">
        <v>1074</v>
      </c>
      <c r="C4081" t="s">
        <v>9093</v>
      </c>
      <c r="D4081">
        <v>60201</v>
      </c>
      <c r="E4081" t="s">
        <v>9093</v>
      </c>
      <c r="F4081" t="s">
        <v>8973</v>
      </c>
      <c r="H4081">
        <v>1</v>
      </c>
      <c r="I4081">
        <v>2.9</v>
      </c>
      <c r="K4081" t="s">
        <v>296</v>
      </c>
      <c r="L4081" t="s">
        <v>410</v>
      </c>
      <c r="M4081" t="s">
        <v>398</v>
      </c>
      <c r="N4081" t="s">
        <v>399</v>
      </c>
      <c r="O4081">
        <v>3</v>
      </c>
      <c r="P4081" t="s">
        <v>306</v>
      </c>
      <c r="Q4081" t="s">
        <v>786</v>
      </c>
      <c r="R4081" s="164">
        <v>34392</v>
      </c>
      <c r="T4081" t="s">
        <v>3973</v>
      </c>
      <c r="V4081" t="s">
        <v>9094</v>
      </c>
      <c r="W4081" t="s">
        <v>9095</v>
      </c>
      <c r="X4081" t="s">
        <v>9093</v>
      </c>
      <c r="Y4081" t="s">
        <v>9094</v>
      </c>
      <c r="Z4081" t="s">
        <v>9111</v>
      </c>
      <c r="AC4081" t="s">
        <v>308</v>
      </c>
      <c r="AD4081" s="176">
        <v>1</v>
      </c>
    </row>
    <row r="4082" spans="1:30" x14ac:dyDescent="0.35">
      <c r="A4082" t="s">
        <v>499</v>
      </c>
      <c r="B4082">
        <v>1004</v>
      </c>
      <c r="C4082" t="s">
        <v>9093</v>
      </c>
      <c r="D4082">
        <v>60201</v>
      </c>
      <c r="E4082" t="s">
        <v>9093</v>
      </c>
      <c r="F4082" t="s">
        <v>8973</v>
      </c>
      <c r="H4082">
        <v>1</v>
      </c>
      <c r="I4082">
        <v>2.9</v>
      </c>
      <c r="K4082" t="s">
        <v>295</v>
      </c>
      <c r="L4082" t="s">
        <v>410</v>
      </c>
      <c r="M4082" t="s">
        <v>398</v>
      </c>
      <c r="N4082" t="s">
        <v>399</v>
      </c>
      <c r="O4082">
        <v>3</v>
      </c>
      <c r="P4082" t="s">
        <v>1</v>
      </c>
      <c r="Q4082" s="164">
        <v>32882</v>
      </c>
      <c r="R4082" s="164">
        <v>33117</v>
      </c>
      <c r="S4082" s="164">
        <v>33117</v>
      </c>
      <c r="T4082" t="s">
        <v>3973</v>
      </c>
      <c r="V4082" t="s">
        <v>9094</v>
      </c>
      <c r="W4082" t="s">
        <v>9095</v>
      </c>
      <c r="X4082" t="s">
        <v>9093</v>
      </c>
      <c r="Y4082" t="s">
        <v>9094</v>
      </c>
      <c r="Z4082" t="s">
        <v>9112</v>
      </c>
      <c r="AC4082" t="s">
        <v>308</v>
      </c>
      <c r="AD4082" s="176">
        <v>1</v>
      </c>
    </row>
    <row r="4083" spans="1:30" x14ac:dyDescent="0.35">
      <c r="A4083" t="s">
        <v>438</v>
      </c>
      <c r="B4083">
        <v>1166</v>
      </c>
      <c r="C4083" t="s">
        <v>9093</v>
      </c>
      <c r="D4083">
        <v>60201</v>
      </c>
      <c r="E4083" t="s">
        <v>9093</v>
      </c>
      <c r="F4083" t="s">
        <v>8973</v>
      </c>
      <c r="H4083">
        <v>1</v>
      </c>
      <c r="I4083">
        <v>2.9</v>
      </c>
      <c r="K4083" t="s">
        <v>296</v>
      </c>
      <c r="L4083" t="s">
        <v>297</v>
      </c>
      <c r="M4083" t="s">
        <v>398</v>
      </c>
      <c r="N4083" t="s">
        <v>399</v>
      </c>
      <c r="O4083">
        <v>3</v>
      </c>
      <c r="P4083" t="s">
        <v>306</v>
      </c>
      <c r="Q4083" t="s">
        <v>3093</v>
      </c>
      <c r="R4083" s="164">
        <v>37135</v>
      </c>
      <c r="T4083" t="s">
        <v>3973</v>
      </c>
      <c r="V4083" t="s">
        <v>9094</v>
      </c>
      <c r="W4083" t="s">
        <v>9095</v>
      </c>
      <c r="X4083" t="s">
        <v>9093</v>
      </c>
      <c r="Y4083" t="s">
        <v>9094</v>
      </c>
      <c r="Z4083" t="s">
        <v>9113</v>
      </c>
      <c r="AC4083" t="s">
        <v>308</v>
      </c>
      <c r="AD4083" s="176">
        <v>1</v>
      </c>
    </row>
    <row r="4084" spans="1:30" x14ac:dyDescent="0.35">
      <c r="A4084" t="s">
        <v>454</v>
      </c>
      <c r="B4084">
        <v>1368</v>
      </c>
      <c r="C4084" t="s">
        <v>9114</v>
      </c>
      <c r="D4084">
        <v>60202</v>
      </c>
      <c r="E4084" t="s">
        <v>9114</v>
      </c>
      <c r="F4084" t="s">
        <v>8973</v>
      </c>
      <c r="H4084">
        <v>1</v>
      </c>
      <c r="I4084">
        <v>2.5</v>
      </c>
      <c r="K4084" t="s">
        <v>296</v>
      </c>
      <c r="L4084" t="s">
        <v>297</v>
      </c>
      <c r="M4084" t="s">
        <v>398</v>
      </c>
      <c r="N4084" t="s">
        <v>299</v>
      </c>
      <c r="O4084">
        <v>3</v>
      </c>
      <c r="P4084" t="s">
        <v>306</v>
      </c>
      <c r="Q4084" t="s">
        <v>9115</v>
      </c>
      <c r="R4084" s="164">
        <v>38231</v>
      </c>
      <c r="T4084" t="s">
        <v>4001</v>
      </c>
      <c r="V4084" t="s">
        <v>9116</v>
      </c>
      <c r="W4084" t="s">
        <v>9117</v>
      </c>
      <c r="X4084" t="s">
        <v>9114</v>
      </c>
      <c r="Y4084" t="s">
        <v>9116</v>
      </c>
      <c r="Z4084" t="s">
        <v>9118</v>
      </c>
      <c r="AC4084" t="s">
        <v>308</v>
      </c>
      <c r="AD4084" s="176">
        <v>1</v>
      </c>
    </row>
    <row r="4085" spans="1:30" x14ac:dyDescent="0.35">
      <c r="A4085" t="s">
        <v>408</v>
      </c>
      <c r="B4085">
        <v>1115</v>
      </c>
      <c r="C4085" t="s">
        <v>9114</v>
      </c>
      <c r="D4085">
        <v>60202</v>
      </c>
      <c r="E4085" t="s">
        <v>9114</v>
      </c>
      <c r="F4085" t="s">
        <v>8973</v>
      </c>
      <c r="H4085">
        <v>1</v>
      </c>
      <c r="I4085">
        <v>2.5</v>
      </c>
      <c r="K4085" t="s">
        <v>296</v>
      </c>
      <c r="L4085" t="s">
        <v>297</v>
      </c>
      <c r="M4085" t="s">
        <v>398</v>
      </c>
      <c r="N4085" t="s">
        <v>299</v>
      </c>
      <c r="O4085">
        <v>3</v>
      </c>
      <c r="P4085" t="s">
        <v>306</v>
      </c>
      <c r="Q4085" s="164">
        <v>31786</v>
      </c>
      <c r="R4085" s="164">
        <v>32021</v>
      </c>
      <c r="T4085" t="s">
        <v>4001</v>
      </c>
      <c r="V4085" t="s">
        <v>9116</v>
      </c>
      <c r="W4085" t="s">
        <v>9117</v>
      </c>
      <c r="X4085" t="s">
        <v>9114</v>
      </c>
      <c r="Y4085" t="s">
        <v>9116</v>
      </c>
      <c r="Z4085" t="s">
        <v>9119</v>
      </c>
      <c r="AC4085" t="s">
        <v>308</v>
      </c>
      <c r="AD4085" s="176">
        <v>1</v>
      </c>
    </row>
    <row r="4086" spans="1:30" x14ac:dyDescent="0.35">
      <c r="A4086" t="s">
        <v>469</v>
      </c>
      <c r="B4086">
        <v>1126</v>
      </c>
      <c r="C4086" t="s">
        <v>9120</v>
      </c>
      <c r="D4086">
        <v>60202</v>
      </c>
      <c r="E4086" t="s">
        <v>9114</v>
      </c>
      <c r="F4086" t="s">
        <v>8973</v>
      </c>
      <c r="H4086">
        <v>1</v>
      </c>
      <c r="I4086">
        <v>2.5</v>
      </c>
      <c r="K4086" t="s">
        <v>404</v>
      </c>
      <c r="L4086" t="s">
        <v>297</v>
      </c>
      <c r="M4086" t="s">
        <v>398</v>
      </c>
      <c r="N4086" t="s">
        <v>299</v>
      </c>
      <c r="O4086">
        <v>3</v>
      </c>
      <c r="P4086" t="s">
        <v>306</v>
      </c>
      <c r="Q4086" s="164">
        <v>33612</v>
      </c>
      <c r="R4086" s="164">
        <v>33848</v>
      </c>
      <c r="S4086" s="164">
        <v>41153</v>
      </c>
      <c r="T4086" t="s">
        <v>4001</v>
      </c>
      <c r="V4086" t="s">
        <v>9116</v>
      </c>
      <c r="W4086" t="s">
        <v>9117</v>
      </c>
      <c r="X4086" t="s">
        <v>9114</v>
      </c>
      <c r="Y4086" t="s">
        <v>9116</v>
      </c>
      <c r="Z4086" t="s">
        <v>9121</v>
      </c>
      <c r="AC4086" t="s">
        <v>308</v>
      </c>
      <c r="AD4086" s="176">
        <v>1</v>
      </c>
    </row>
    <row r="4087" spans="1:30" x14ac:dyDescent="0.35">
      <c r="A4087" t="s">
        <v>432</v>
      </c>
      <c r="B4087">
        <v>1277</v>
      </c>
      <c r="C4087" t="s">
        <v>9114</v>
      </c>
      <c r="D4087">
        <v>60202</v>
      </c>
      <c r="E4087" t="s">
        <v>9114</v>
      </c>
      <c r="F4087" t="s">
        <v>8973</v>
      </c>
      <c r="H4087">
        <v>1</v>
      </c>
      <c r="I4087">
        <v>2.5</v>
      </c>
      <c r="K4087" t="s">
        <v>296</v>
      </c>
      <c r="L4087" t="s">
        <v>297</v>
      </c>
      <c r="M4087" t="s">
        <v>398</v>
      </c>
      <c r="N4087" t="s">
        <v>299</v>
      </c>
      <c r="O4087">
        <v>3</v>
      </c>
      <c r="P4087" t="s">
        <v>306</v>
      </c>
      <c r="Q4087" t="s">
        <v>3791</v>
      </c>
      <c r="R4087" s="164">
        <v>41518</v>
      </c>
      <c r="T4087" t="s">
        <v>4001</v>
      </c>
      <c r="V4087" t="s">
        <v>9116</v>
      </c>
      <c r="W4087" t="s">
        <v>9117</v>
      </c>
      <c r="X4087" t="s">
        <v>9114</v>
      </c>
      <c r="Y4087" t="s">
        <v>9116</v>
      </c>
      <c r="Z4087" t="s">
        <v>9122</v>
      </c>
      <c r="AC4087" t="s">
        <v>308</v>
      </c>
      <c r="AD4087" s="176">
        <v>1</v>
      </c>
    </row>
    <row r="4088" spans="1:30" x14ac:dyDescent="0.35">
      <c r="A4088" t="s">
        <v>584</v>
      </c>
      <c r="B4088">
        <v>1200</v>
      </c>
      <c r="C4088" t="s">
        <v>9114</v>
      </c>
      <c r="D4088">
        <v>60202</v>
      </c>
      <c r="E4088" t="s">
        <v>9114</v>
      </c>
      <c r="F4088" t="s">
        <v>8973</v>
      </c>
      <c r="H4088">
        <v>1</v>
      </c>
      <c r="I4088">
        <v>2.5</v>
      </c>
      <c r="K4088" t="s">
        <v>404</v>
      </c>
      <c r="L4088" t="s">
        <v>297</v>
      </c>
      <c r="M4088" t="s">
        <v>398</v>
      </c>
      <c r="N4088" t="s">
        <v>299</v>
      </c>
      <c r="O4088">
        <v>3</v>
      </c>
      <c r="P4088" t="s">
        <v>306</v>
      </c>
      <c r="Q4088" s="164">
        <v>33612</v>
      </c>
      <c r="R4088" s="164">
        <v>33848</v>
      </c>
      <c r="S4088" s="164">
        <v>45536</v>
      </c>
      <c r="T4088" t="s">
        <v>4001</v>
      </c>
      <c r="V4088" t="s">
        <v>9116</v>
      </c>
      <c r="W4088" t="s">
        <v>9117</v>
      </c>
      <c r="X4088" t="s">
        <v>9114</v>
      </c>
      <c r="Y4088" t="s">
        <v>9116</v>
      </c>
      <c r="Z4088" t="s">
        <v>9123</v>
      </c>
      <c r="AC4088" t="s">
        <v>308</v>
      </c>
      <c r="AD4088" s="176">
        <v>1</v>
      </c>
    </row>
    <row r="4089" spans="1:30" x14ac:dyDescent="0.35">
      <c r="A4089" t="s">
        <v>434</v>
      </c>
      <c r="B4089">
        <v>1068</v>
      </c>
      <c r="C4089" t="s">
        <v>9124</v>
      </c>
      <c r="D4089">
        <v>60202</v>
      </c>
      <c r="E4089" t="s">
        <v>9114</v>
      </c>
      <c r="F4089" t="s">
        <v>8973</v>
      </c>
      <c r="H4089">
        <v>1</v>
      </c>
      <c r="I4089">
        <v>2.5</v>
      </c>
      <c r="K4089" t="s">
        <v>404</v>
      </c>
      <c r="L4089" t="s">
        <v>297</v>
      </c>
      <c r="M4089" t="s">
        <v>398</v>
      </c>
      <c r="N4089" t="s">
        <v>299</v>
      </c>
      <c r="O4089">
        <v>3</v>
      </c>
      <c r="P4089" t="s">
        <v>306</v>
      </c>
      <c r="Q4089" s="164">
        <v>35073</v>
      </c>
      <c r="R4089" s="164">
        <v>35309</v>
      </c>
      <c r="S4089" s="164">
        <v>39190</v>
      </c>
      <c r="T4089" t="s">
        <v>4001</v>
      </c>
      <c r="V4089" t="s">
        <v>9116</v>
      </c>
      <c r="W4089" t="s">
        <v>9117</v>
      </c>
      <c r="X4089" t="s">
        <v>9114</v>
      </c>
      <c r="Y4089" t="s">
        <v>9116</v>
      </c>
      <c r="Z4089" t="s">
        <v>9125</v>
      </c>
      <c r="AC4089" t="s">
        <v>308</v>
      </c>
      <c r="AD4089" s="176">
        <v>1</v>
      </c>
    </row>
    <row r="4090" spans="1:30" x14ac:dyDescent="0.35">
      <c r="A4090" t="s">
        <v>494</v>
      </c>
      <c r="B4090">
        <v>1170</v>
      </c>
      <c r="C4090" t="s">
        <v>9114</v>
      </c>
      <c r="D4090">
        <v>60202</v>
      </c>
      <c r="E4090" t="s">
        <v>9114</v>
      </c>
      <c r="F4090" t="s">
        <v>8973</v>
      </c>
      <c r="H4090">
        <v>1</v>
      </c>
      <c r="I4090">
        <v>2.5</v>
      </c>
      <c r="K4090" t="s">
        <v>296</v>
      </c>
      <c r="L4090" t="s">
        <v>297</v>
      </c>
      <c r="M4090" t="s">
        <v>398</v>
      </c>
      <c r="N4090" t="s">
        <v>299</v>
      </c>
      <c r="O4090">
        <v>3</v>
      </c>
      <c r="P4090" t="s">
        <v>306</v>
      </c>
      <c r="Q4090" s="164">
        <v>36647</v>
      </c>
      <c r="R4090" s="164">
        <v>36770</v>
      </c>
      <c r="T4090" t="s">
        <v>4001</v>
      </c>
      <c r="V4090" t="s">
        <v>9116</v>
      </c>
      <c r="W4090" t="s">
        <v>9117</v>
      </c>
      <c r="X4090" t="s">
        <v>9114</v>
      </c>
      <c r="Y4090" t="s">
        <v>9116</v>
      </c>
      <c r="Z4090" t="s">
        <v>9126</v>
      </c>
      <c r="AC4090" t="s">
        <v>308</v>
      </c>
      <c r="AD4090" s="176">
        <v>1</v>
      </c>
    </row>
    <row r="4091" spans="1:30" x14ac:dyDescent="0.35">
      <c r="A4091" t="s">
        <v>314</v>
      </c>
      <c r="B4091">
        <v>1052</v>
      </c>
      <c r="C4091" t="s">
        <v>9127</v>
      </c>
      <c r="D4091">
        <v>60202</v>
      </c>
      <c r="E4091" t="s">
        <v>9114</v>
      </c>
      <c r="F4091" t="s">
        <v>8973</v>
      </c>
      <c r="H4091">
        <v>1</v>
      </c>
      <c r="I4091">
        <v>2.5</v>
      </c>
      <c r="K4091" t="s">
        <v>296</v>
      </c>
      <c r="L4091" t="s">
        <v>410</v>
      </c>
      <c r="M4091" t="s">
        <v>398</v>
      </c>
      <c r="N4091" t="s">
        <v>299</v>
      </c>
      <c r="O4091">
        <v>3</v>
      </c>
      <c r="P4091" t="s">
        <v>306</v>
      </c>
      <c r="Q4091" t="s">
        <v>9128</v>
      </c>
      <c r="R4091" s="164">
        <v>35199</v>
      </c>
      <c r="T4091" t="s">
        <v>4001</v>
      </c>
      <c r="V4091" t="s">
        <v>9116</v>
      </c>
      <c r="W4091" t="s">
        <v>9117</v>
      </c>
      <c r="X4091" t="s">
        <v>9114</v>
      </c>
      <c r="Y4091" t="s">
        <v>9116</v>
      </c>
      <c r="Z4091" t="s">
        <v>9129</v>
      </c>
      <c r="AC4091" t="s">
        <v>308</v>
      </c>
      <c r="AD4091" s="176">
        <v>1</v>
      </c>
    </row>
    <row r="4092" spans="1:30" x14ac:dyDescent="0.35">
      <c r="A4092" t="s">
        <v>499</v>
      </c>
      <c r="B4092">
        <v>1228</v>
      </c>
      <c r="C4092" t="s">
        <v>9114</v>
      </c>
      <c r="D4092">
        <v>60202</v>
      </c>
      <c r="E4092" t="s">
        <v>9114</v>
      </c>
      <c r="F4092" t="s">
        <v>8973</v>
      </c>
      <c r="G4092" s="163">
        <v>2721.36</v>
      </c>
      <c r="H4092">
        <v>1</v>
      </c>
      <c r="I4092">
        <v>2.5</v>
      </c>
      <c r="J4092" t="s">
        <v>1</v>
      </c>
      <c r="K4092" t="s">
        <v>296</v>
      </c>
      <c r="L4092" t="s">
        <v>4103</v>
      </c>
      <c r="M4092" t="s">
        <v>398</v>
      </c>
      <c r="N4092" t="s">
        <v>299</v>
      </c>
      <c r="O4092">
        <v>3</v>
      </c>
      <c r="P4092" t="s">
        <v>306</v>
      </c>
      <c r="Q4092" s="164">
        <v>43862</v>
      </c>
      <c r="R4092" s="164">
        <v>44075</v>
      </c>
      <c r="T4092" t="s">
        <v>4001</v>
      </c>
      <c r="V4092" t="s">
        <v>9116</v>
      </c>
      <c r="W4092" t="s">
        <v>9117</v>
      </c>
      <c r="X4092" t="s">
        <v>9114</v>
      </c>
      <c r="Y4092" t="s">
        <v>9116</v>
      </c>
      <c r="Z4092" t="s">
        <v>9130</v>
      </c>
      <c r="AA4092" t="s">
        <v>295</v>
      </c>
      <c r="AB4092" s="164">
        <v>44008</v>
      </c>
      <c r="AC4092" t="s">
        <v>308</v>
      </c>
      <c r="AD4092" s="176">
        <v>1</v>
      </c>
    </row>
    <row r="4093" spans="1:30" x14ac:dyDescent="0.35">
      <c r="A4093" t="s">
        <v>566</v>
      </c>
      <c r="B4093">
        <v>1117</v>
      </c>
      <c r="C4093" t="s">
        <v>9131</v>
      </c>
      <c r="D4093">
        <v>60202</v>
      </c>
      <c r="E4093" t="s">
        <v>9114</v>
      </c>
      <c r="F4093" t="s">
        <v>8973</v>
      </c>
      <c r="H4093">
        <v>1</v>
      </c>
      <c r="I4093">
        <v>2.5</v>
      </c>
      <c r="K4093" t="s">
        <v>404</v>
      </c>
      <c r="L4093" t="s">
        <v>297</v>
      </c>
      <c r="M4093" t="s">
        <v>398</v>
      </c>
      <c r="N4093" t="s">
        <v>299</v>
      </c>
      <c r="O4093">
        <v>3</v>
      </c>
      <c r="P4093" t="s">
        <v>306</v>
      </c>
      <c r="Q4093" s="164">
        <v>32151</v>
      </c>
      <c r="R4093" s="164">
        <v>32387</v>
      </c>
      <c r="S4093" s="164">
        <v>44743</v>
      </c>
      <c r="T4093" t="s">
        <v>4001</v>
      </c>
      <c r="V4093" t="s">
        <v>9116</v>
      </c>
      <c r="W4093" t="s">
        <v>9117</v>
      </c>
      <c r="X4093" t="s">
        <v>9114</v>
      </c>
      <c r="Y4093" t="s">
        <v>9116</v>
      </c>
      <c r="Z4093" t="s">
        <v>9132</v>
      </c>
      <c r="AC4093" t="s">
        <v>308</v>
      </c>
      <c r="AD4093" s="176">
        <v>1</v>
      </c>
    </row>
    <row r="4094" spans="1:30" x14ac:dyDescent="0.35">
      <c r="A4094" t="s">
        <v>438</v>
      </c>
      <c r="B4094">
        <v>1198</v>
      </c>
      <c r="C4094" t="s">
        <v>9114</v>
      </c>
      <c r="D4094">
        <v>60202</v>
      </c>
      <c r="E4094" t="s">
        <v>9114</v>
      </c>
      <c r="F4094" t="s">
        <v>8973</v>
      </c>
      <c r="H4094">
        <v>1</v>
      </c>
      <c r="I4094">
        <v>2.5</v>
      </c>
      <c r="K4094" t="s">
        <v>296</v>
      </c>
      <c r="L4094" t="s">
        <v>297</v>
      </c>
      <c r="M4094" t="s">
        <v>398</v>
      </c>
      <c r="N4094" t="s">
        <v>299</v>
      </c>
      <c r="O4094">
        <v>3</v>
      </c>
      <c r="P4094" t="s">
        <v>306</v>
      </c>
      <c r="Q4094" s="164">
        <v>40001</v>
      </c>
      <c r="R4094" s="164">
        <v>40422</v>
      </c>
      <c r="T4094" t="s">
        <v>4001</v>
      </c>
      <c r="V4094" t="s">
        <v>9116</v>
      </c>
      <c r="W4094" t="s">
        <v>9117</v>
      </c>
      <c r="X4094" t="s">
        <v>9114</v>
      </c>
      <c r="Y4094" t="s">
        <v>9116</v>
      </c>
      <c r="Z4094" t="s">
        <v>9133</v>
      </c>
      <c r="AC4094" t="s">
        <v>308</v>
      </c>
      <c r="AD4094" s="176">
        <v>1</v>
      </c>
    </row>
    <row r="4095" spans="1:30" x14ac:dyDescent="0.35">
      <c r="A4095" t="s">
        <v>309</v>
      </c>
      <c r="B4095">
        <v>1119</v>
      </c>
      <c r="C4095" t="s">
        <v>9134</v>
      </c>
      <c r="D4095">
        <v>60204</v>
      </c>
      <c r="E4095" t="s">
        <v>9134</v>
      </c>
      <c r="F4095" t="s">
        <v>8973</v>
      </c>
      <c r="H4095">
        <v>1</v>
      </c>
      <c r="I4095">
        <v>2.5</v>
      </c>
      <c r="K4095" t="s">
        <v>404</v>
      </c>
      <c r="L4095" t="s">
        <v>297</v>
      </c>
      <c r="M4095" t="s">
        <v>398</v>
      </c>
      <c r="N4095" t="s">
        <v>299</v>
      </c>
      <c r="O4095">
        <v>3</v>
      </c>
      <c r="P4095" t="s">
        <v>306</v>
      </c>
      <c r="Q4095" s="164">
        <v>36534</v>
      </c>
      <c r="R4095" s="164">
        <v>36770</v>
      </c>
      <c r="S4095" s="164">
        <v>45043</v>
      </c>
      <c r="T4095" t="s">
        <v>9135</v>
      </c>
      <c r="V4095" t="s">
        <v>9136</v>
      </c>
      <c r="W4095" t="s">
        <v>9137</v>
      </c>
      <c r="X4095" t="s">
        <v>9134</v>
      </c>
      <c r="Y4095" t="s">
        <v>9136</v>
      </c>
      <c r="Z4095" t="s">
        <v>9138</v>
      </c>
      <c r="AC4095" t="s">
        <v>308</v>
      </c>
      <c r="AD4095" s="176">
        <v>1</v>
      </c>
    </row>
    <row r="4096" spans="1:30" x14ac:dyDescent="0.35">
      <c r="A4096" t="s">
        <v>482</v>
      </c>
      <c r="B4096">
        <v>1135</v>
      </c>
      <c r="C4096" t="s">
        <v>9134</v>
      </c>
      <c r="D4096">
        <v>60204</v>
      </c>
      <c r="E4096" t="s">
        <v>9134</v>
      </c>
      <c r="F4096" t="s">
        <v>8973</v>
      </c>
      <c r="H4096">
        <v>1</v>
      </c>
      <c r="I4096">
        <v>2.5</v>
      </c>
      <c r="K4096" t="s">
        <v>0</v>
      </c>
      <c r="L4096" t="s">
        <v>297</v>
      </c>
      <c r="M4096" t="s">
        <v>398</v>
      </c>
      <c r="N4096" t="s">
        <v>299</v>
      </c>
      <c r="O4096">
        <v>3</v>
      </c>
      <c r="P4096" t="s">
        <v>306</v>
      </c>
      <c r="Q4096" s="164">
        <v>35803</v>
      </c>
      <c r="R4096" s="164">
        <v>36008</v>
      </c>
      <c r="T4096" t="s">
        <v>9135</v>
      </c>
      <c r="V4096" t="s">
        <v>9136</v>
      </c>
      <c r="W4096" t="s">
        <v>9137</v>
      </c>
      <c r="X4096" t="s">
        <v>9134</v>
      </c>
      <c r="Y4096" t="s">
        <v>9136</v>
      </c>
      <c r="Z4096" t="s">
        <v>9139</v>
      </c>
      <c r="AC4096" t="s">
        <v>308</v>
      </c>
      <c r="AD4096" s="176">
        <v>1</v>
      </c>
    </row>
    <row r="4097" spans="1:31" x14ac:dyDescent="0.35">
      <c r="A4097" t="s">
        <v>584</v>
      </c>
      <c r="B4097">
        <v>1264</v>
      </c>
      <c r="C4097" t="s">
        <v>9134</v>
      </c>
      <c r="D4097">
        <v>60204</v>
      </c>
      <c r="E4097" t="s">
        <v>9134</v>
      </c>
      <c r="F4097" t="s">
        <v>8973</v>
      </c>
      <c r="H4097">
        <v>1</v>
      </c>
      <c r="I4097">
        <v>2.5</v>
      </c>
      <c r="K4097" t="s">
        <v>296</v>
      </c>
      <c r="L4097" t="s">
        <v>297</v>
      </c>
      <c r="M4097" t="s">
        <v>398</v>
      </c>
      <c r="N4097" t="s">
        <v>299</v>
      </c>
      <c r="O4097">
        <v>3</v>
      </c>
      <c r="P4097" t="s">
        <v>306</v>
      </c>
      <c r="Q4097" s="164">
        <v>36534</v>
      </c>
      <c r="R4097" s="164">
        <v>36770</v>
      </c>
      <c r="T4097" t="s">
        <v>9135</v>
      </c>
      <c r="V4097" t="s">
        <v>9136</v>
      </c>
      <c r="W4097" t="s">
        <v>9137</v>
      </c>
      <c r="X4097" t="s">
        <v>9134</v>
      </c>
      <c r="Y4097" t="s">
        <v>9136</v>
      </c>
      <c r="Z4097" t="s">
        <v>9140</v>
      </c>
      <c r="AC4097" t="s">
        <v>308</v>
      </c>
      <c r="AD4097" s="176">
        <v>1</v>
      </c>
    </row>
    <row r="4098" spans="1:31" x14ac:dyDescent="0.35">
      <c r="A4098" t="s">
        <v>447</v>
      </c>
      <c r="B4098">
        <v>1111</v>
      </c>
      <c r="C4098" t="s">
        <v>9134</v>
      </c>
      <c r="D4098">
        <v>60204</v>
      </c>
      <c r="E4098" t="s">
        <v>9134</v>
      </c>
      <c r="F4098" t="s">
        <v>8973</v>
      </c>
      <c r="H4098">
        <v>1</v>
      </c>
      <c r="I4098">
        <v>2.5</v>
      </c>
      <c r="K4098" t="s">
        <v>404</v>
      </c>
      <c r="L4098" t="s">
        <v>297</v>
      </c>
      <c r="M4098" t="s">
        <v>398</v>
      </c>
      <c r="N4098" t="s">
        <v>299</v>
      </c>
      <c r="O4098">
        <v>3</v>
      </c>
      <c r="P4098" t="s">
        <v>306</v>
      </c>
      <c r="Q4098" s="164">
        <v>33247</v>
      </c>
      <c r="R4098" s="164">
        <v>33482</v>
      </c>
      <c r="S4098" s="164">
        <v>36039</v>
      </c>
      <c r="T4098" t="s">
        <v>9135</v>
      </c>
      <c r="V4098" t="s">
        <v>9136</v>
      </c>
      <c r="W4098" t="s">
        <v>9137</v>
      </c>
      <c r="X4098" t="s">
        <v>9134</v>
      </c>
      <c r="Y4098" t="s">
        <v>9136</v>
      </c>
      <c r="Z4098" t="s">
        <v>9141</v>
      </c>
      <c r="AC4098" t="s">
        <v>308</v>
      </c>
      <c r="AD4098" s="176">
        <v>1</v>
      </c>
    </row>
    <row r="4099" spans="1:31" x14ac:dyDescent="0.35">
      <c r="A4099" t="s">
        <v>494</v>
      </c>
      <c r="B4099">
        <v>1168</v>
      </c>
      <c r="C4099" t="s">
        <v>9134</v>
      </c>
      <c r="D4099">
        <v>60204</v>
      </c>
      <c r="E4099" t="s">
        <v>9134</v>
      </c>
      <c r="F4099" t="s">
        <v>8973</v>
      </c>
      <c r="H4099">
        <v>1</v>
      </c>
      <c r="I4099">
        <v>2.5</v>
      </c>
      <c r="K4099" t="s">
        <v>296</v>
      </c>
      <c r="L4099" t="s">
        <v>297</v>
      </c>
      <c r="M4099" t="s">
        <v>398</v>
      </c>
      <c r="N4099" t="s">
        <v>299</v>
      </c>
      <c r="O4099">
        <v>3</v>
      </c>
      <c r="P4099" t="s">
        <v>306</v>
      </c>
      <c r="Q4099" t="s">
        <v>9142</v>
      </c>
      <c r="R4099" s="164">
        <v>36770</v>
      </c>
      <c r="T4099" t="s">
        <v>9135</v>
      </c>
      <c r="V4099" t="s">
        <v>9136</v>
      </c>
      <c r="W4099" t="s">
        <v>9137</v>
      </c>
      <c r="X4099" t="s">
        <v>9134</v>
      </c>
      <c r="Y4099" t="s">
        <v>9136</v>
      </c>
      <c r="Z4099" t="s">
        <v>9143</v>
      </c>
      <c r="AC4099" t="s">
        <v>308</v>
      </c>
      <c r="AD4099" s="176">
        <v>1</v>
      </c>
    </row>
    <row r="4100" spans="1:31" x14ac:dyDescent="0.35">
      <c r="A4100" t="s">
        <v>438</v>
      </c>
      <c r="B4100">
        <v>1181</v>
      </c>
      <c r="C4100" t="s">
        <v>9134</v>
      </c>
      <c r="D4100">
        <v>60204</v>
      </c>
      <c r="E4100" t="s">
        <v>9134</v>
      </c>
      <c r="F4100" t="s">
        <v>8973</v>
      </c>
      <c r="H4100">
        <v>1</v>
      </c>
      <c r="I4100">
        <v>2.5</v>
      </c>
      <c r="K4100" t="s">
        <v>0</v>
      </c>
      <c r="L4100" t="s">
        <v>297</v>
      </c>
      <c r="M4100" t="s">
        <v>398</v>
      </c>
      <c r="N4100" t="s">
        <v>299</v>
      </c>
      <c r="O4100">
        <v>3</v>
      </c>
      <c r="P4100" t="s">
        <v>306</v>
      </c>
      <c r="Q4100" s="164">
        <v>38361</v>
      </c>
      <c r="R4100" s="164">
        <v>38596</v>
      </c>
      <c r="T4100" t="s">
        <v>9135</v>
      </c>
      <c r="V4100" t="s">
        <v>9136</v>
      </c>
      <c r="W4100" t="s">
        <v>9137</v>
      </c>
      <c r="X4100" t="s">
        <v>9134</v>
      </c>
      <c r="Y4100" t="s">
        <v>9136</v>
      </c>
      <c r="Z4100" t="s">
        <v>9144</v>
      </c>
      <c r="AC4100" t="s">
        <v>308</v>
      </c>
      <c r="AD4100" s="176">
        <v>1</v>
      </c>
    </row>
    <row r="4101" spans="1:31" x14ac:dyDescent="0.35">
      <c r="A4101" t="s">
        <v>584</v>
      </c>
      <c r="B4101">
        <v>1048</v>
      </c>
      <c r="C4101" t="s">
        <v>9145</v>
      </c>
      <c r="D4101">
        <v>60209</v>
      </c>
      <c r="E4101" t="s">
        <v>9145</v>
      </c>
      <c r="F4101" t="s">
        <v>8973</v>
      </c>
      <c r="H4101" s="174">
        <f t="shared" ref="H4101:H4103" si="118">AD4101</f>
        <v>1.1000000000000001</v>
      </c>
      <c r="I4101">
        <v>3.4</v>
      </c>
      <c r="K4101" t="s">
        <v>404</v>
      </c>
      <c r="L4101" t="s">
        <v>297</v>
      </c>
      <c r="M4101" t="s">
        <v>398</v>
      </c>
      <c r="N4101" t="s">
        <v>5059</v>
      </c>
      <c r="O4101">
        <v>3</v>
      </c>
      <c r="P4101" t="s">
        <v>306</v>
      </c>
      <c r="Q4101" s="164">
        <v>39825</v>
      </c>
      <c r="R4101" s="164">
        <v>40148</v>
      </c>
      <c r="S4101" s="164">
        <v>40148</v>
      </c>
      <c r="T4101" t="s">
        <v>9146</v>
      </c>
      <c r="V4101" t="s">
        <v>9147</v>
      </c>
      <c r="W4101" t="s">
        <v>9148</v>
      </c>
      <c r="X4101" t="s">
        <v>9145</v>
      </c>
      <c r="Y4101" t="s">
        <v>9147</v>
      </c>
      <c r="Z4101" t="s">
        <v>9149</v>
      </c>
      <c r="AC4101" t="s">
        <v>341</v>
      </c>
      <c r="AD4101" s="176">
        <v>1.1000000000000001</v>
      </c>
      <c r="AE4101" s="177" t="s">
        <v>16954</v>
      </c>
    </row>
    <row r="4102" spans="1:31" x14ac:dyDescent="0.35">
      <c r="A4102" t="s">
        <v>584</v>
      </c>
      <c r="B4102">
        <v>1051</v>
      </c>
      <c r="C4102" t="s">
        <v>9150</v>
      </c>
      <c r="D4102">
        <v>60209</v>
      </c>
      <c r="E4102" t="s">
        <v>9145</v>
      </c>
      <c r="F4102" t="s">
        <v>8973</v>
      </c>
      <c r="H4102" s="174">
        <f t="shared" si="118"/>
        <v>1.1000000000000001</v>
      </c>
      <c r="I4102">
        <v>3.4</v>
      </c>
      <c r="K4102" t="s">
        <v>404</v>
      </c>
      <c r="L4102" t="s">
        <v>410</v>
      </c>
      <c r="M4102" t="s">
        <v>398</v>
      </c>
      <c r="N4102" t="s">
        <v>5059</v>
      </c>
      <c r="O4102">
        <v>3</v>
      </c>
      <c r="P4102" t="s">
        <v>306</v>
      </c>
      <c r="Q4102" s="164">
        <v>31415</v>
      </c>
      <c r="R4102" s="164">
        <v>31472</v>
      </c>
      <c r="S4102" s="164">
        <v>31472</v>
      </c>
      <c r="T4102" t="s">
        <v>9146</v>
      </c>
      <c r="V4102" t="s">
        <v>9147</v>
      </c>
      <c r="W4102" t="s">
        <v>9148</v>
      </c>
      <c r="X4102" t="s">
        <v>9145</v>
      </c>
      <c r="Y4102" t="s">
        <v>9147</v>
      </c>
      <c r="Z4102" t="s">
        <v>9151</v>
      </c>
      <c r="AC4102" t="s">
        <v>341</v>
      </c>
      <c r="AD4102" s="176">
        <v>1.1000000000000001</v>
      </c>
      <c r="AE4102" s="177" t="s">
        <v>16954</v>
      </c>
    </row>
    <row r="4103" spans="1:31" x14ac:dyDescent="0.35">
      <c r="A4103" t="s">
        <v>447</v>
      </c>
      <c r="B4103">
        <v>1031</v>
      </c>
      <c r="C4103" t="s">
        <v>9145</v>
      </c>
      <c r="D4103">
        <v>60209</v>
      </c>
      <c r="E4103" t="s">
        <v>9145</v>
      </c>
      <c r="F4103" t="s">
        <v>8973</v>
      </c>
      <c r="H4103" s="174">
        <f t="shared" si="118"/>
        <v>1.1000000000000001</v>
      </c>
      <c r="I4103">
        <v>3.4</v>
      </c>
      <c r="K4103" t="s">
        <v>404</v>
      </c>
      <c r="L4103" t="s">
        <v>410</v>
      </c>
      <c r="M4103" t="s">
        <v>398</v>
      </c>
      <c r="N4103" t="s">
        <v>5059</v>
      </c>
      <c r="O4103">
        <v>3</v>
      </c>
      <c r="P4103" t="s">
        <v>306</v>
      </c>
      <c r="Q4103" t="s">
        <v>786</v>
      </c>
      <c r="R4103" s="164">
        <v>34392</v>
      </c>
      <c r="S4103" s="164">
        <v>45536</v>
      </c>
      <c r="T4103" t="s">
        <v>9146</v>
      </c>
      <c r="V4103" t="s">
        <v>9147</v>
      </c>
      <c r="W4103" t="s">
        <v>9148</v>
      </c>
      <c r="X4103" t="s">
        <v>9145</v>
      </c>
      <c r="Y4103" t="s">
        <v>9147</v>
      </c>
      <c r="Z4103" t="s">
        <v>9152</v>
      </c>
      <c r="AC4103" t="s">
        <v>341</v>
      </c>
      <c r="AD4103" s="176">
        <v>1.1000000000000001</v>
      </c>
      <c r="AE4103" s="177" t="s">
        <v>16954</v>
      </c>
    </row>
    <row r="4104" spans="1:31" x14ac:dyDescent="0.35">
      <c r="A4104" t="s">
        <v>408</v>
      </c>
      <c r="B4104">
        <v>1013</v>
      </c>
      <c r="C4104" t="s">
        <v>9153</v>
      </c>
      <c r="D4104">
        <v>60217</v>
      </c>
      <c r="E4104" t="s">
        <v>9153</v>
      </c>
      <c r="F4104" t="s">
        <v>8973</v>
      </c>
      <c r="H4104">
        <v>1</v>
      </c>
      <c r="I4104">
        <v>2.7</v>
      </c>
      <c r="K4104" t="s">
        <v>404</v>
      </c>
      <c r="L4104" t="s">
        <v>410</v>
      </c>
      <c r="M4104" t="s">
        <v>398</v>
      </c>
      <c r="N4104" t="s">
        <v>299</v>
      </c>
      <c r="O4104">
        <v>3</v>
      </c>
      <c r="P4104" t="s">
        <v>306</v>
      </c>
      <c r="Q4104" t="s">
        <v>3913</v>
      </c>
      <c r="R4104" s="164">
        <v>42247</v>
      </c>
      <c r="S4104" s="164">
        <v>42248</v>
      </c>
      <c r="T4104" t="s">
        <v>508</v>
      </c>
      <c r="V4104" t="s">
        <v>9154</v>
      </c>
      <c r="W4104" t="s">
        <v>9155</v>
      </c>
      <c r="X4104" t="s">
        <v>9153</v>
      </c>
      <c r="Y4104" t="s">
        <v>9154</v>
      </c>
      <c r="Z4104" t="s">
        <v>9156</v>
      </c>
      <c r="AC4104" t="s">
        <v>308</v>
      </c>
      <c r="AD4104" s="176">
        <v>1</v>
      </c>
    </row>
    <row r="4105" spans="1:31" x14ac:dyDescent="0.35">
      <c r="A4105" t="s">
        <v>309</v>
      </c>
      <c r="B4105">
        <v>1007</v>
      </c>
      <c r="C4105" t="s">
        <v>9153</v>
      </c>
      <c r="D4105">
        <v>60217</v>
      </c>
      <c r="E4105" t="s">
        <v>9153</v>
      </c>
      <c r="F4105" t="s">
        <v>8973</v>
      </c>
      <c r="H4105">
        <v>1</v>
      </c>
      <c r="I4105">
        <v>2.7</v>
      </c>
      <c r="K4105" t="s">
        <v>404</v>
      </c>
      <c r="L4105" t="s">
        <v>297</v>
      </c>
      <c r="M4105" t="s">
        <v>398</v>
      </c>
      <c r="N4105" t="s">
        <v>299</v>
      </c>
      <c r="O4105">
        <v>3</v>
      </c>
      <c r="P4105" t="s">
        <v>306</v>
      </c>
      <c r="Q4105" s="164">
        <v>39825</v>
      </c>
      <c r="R4105" s="164">
        <v>40148</v>
      </c>
      <c r="S4105" s="164">
        <v>40148</v>
      </c>
      <c r="T4105" t="s">
        <v>508</v>
      </c>
      <c r="V4105" t="s">
        <v>9154</v>
      </c>
      <c r="W4105" t="s">
        <v>9155</v>
      </c>
      <c r="X4105" t="s">
        <v>9153</v>
      </c>
      <c r="Y4105" t="s">
        <v>9154</v>
      </c>
      <c r="Z4105" t="s">
        <v>9157</v>
      </c>
      <c r="AC4105" t="s">
        <v>308</v>
      </c>
      <c r="AD4105" s="176">
        <v>1</v>
      </c>
    </row>
    <row r="4106" spans="1:31" x14ac:dyDescent="0.35">
      <c r="A4106" t="s">
        <v>494</v>
      </c>
      <c r="B4106">
        <v>1005</v>
      </c>
      <c r="C4106" t="s">
        <v>9153</v>
      </c>
      <c r="D4106">
        <v>60217</v>
      </c>
      <c r="E4106" t="s">
        <v>9153</v>
      </c>
      <c r="F4106" t="s">
        <v>8973</v>
      </c>
      <c r="H4106">
        <v>1</v>
      </c>
      <c r="I4106">
        <v>2.7</v>
      </c>
      <c r="K4106" t="s">
        <v>404</v>
      </c>
      <c r="L4106" t="s">
        <v>410</v>
      </c>
      <c r="M4106" t="s">
        <v>398</v>
      </c>
      <c r="N4106" t="s">
        <v>299</v>
      </c>
      <c r="O4106">
        <v>3</v>
      </c>
      <c r="P4106" t="s">
        <v>306</v>
      </c>
      <c r="Q4106" t="s">
        <v>9158</v>
      </c>
      <c r="R4106" s="164">
        <v>39507</v>
      </c>
      <c r="S4106" s="164">
        <v>39507</v>
      </c>
      <c r="T4106" t="s">
        <v>508</v>
      </c>
      <c r="V4106" t="s">
        <v>9154</v>
      </c>
      <c r="W4106" t="s">
        <v>9155</v>
      </c>
      <c r="X4106" t="s">
        <v>9153</v>
      </c>
      <c r="Y4106" t="s">
        <v>9154</v>
      </c>
      <c r="Z4106" t="s">
        <v>9159</v>
      </c>
      <c r="AC4106" t="s">
        <v>308</v>
      </c>
      <c r="AD4106" s="176">
        <v>1</v>
      </c>
    </row>
    <row r="4107" spans="1:31" x14ac:dyDescent="0.35">
      <c r="A4107" t="s">
        <v>494</v>
      </c>
      <c r="B4107">
        <v>90001</v>
      </c>
      <c r="C4107" t="s">
        <v>9160</v>
      </c>
      <c r="D4107">
        <v>60217</v>
      </c>
      <c r="E4107" t="s">
        <v>9153</v>
      </c>
      <c r="F4107" t="s">
        <v>8973</v>
      </c>
      <c r="H4107">
        <v>1</v>
      </c>
      <c r="I4107">
        <v>2.7</v>
      </c>
      <c r="K4107" t="s">
        <v>843</v>
      </c>
      <c r="L4107" t="s">
        <v>410</v>
      </c>
      <c r="M4107" t="s">
        <v>398</v>
      </c>
      <c r="N4107" t="s">
        <v>299</v>
      </c>
      <c r="O4107">
        <v>3</v>
      </c>
      <c r="P4107" t="s">
        <v>306</v>
      </c>
      <c r="Q4107" t="s">
        <v>786</v>
      </c>
      <c r="R4107" s="164">
        <v>34392</v>
      </c>
      <c r="T4107" t="s">
        <v>508</v>
      </c>
      <c r="V4107" t="s">
        <v>9154</v>
      </c>
      <c r="W4107" t="s">
        <v>9155</v>
      </c>
      <c r="X4107" t="s">
        <v>9153</v>
      </c>
      <c r="Y4107" t="s">
        <v>9154</v>
      </c>
      <c r="Z4107" t="s">
        <v>9161</v>
      </c>
      <c r="AC4107" t="s">
        <v>308</v>
      </c>
      <c r="AD4107" s="176">
        <v>1</v>
      </c>
    </row>
    <row r="4108" spans="1:31" x14ac:dyDescent="0.35">
      <c r="A4108" t="s">
        <v>414</v>
      </c>
      <c r="B4108">
        <v>1007</v>
      </c>
      <c r="C4108" t="s">
        <v>9162</v>
      </c>
      <c r="D4108">
        <v>60217</v>
      </c>
      <c r="E4108" t="s">
        <v>9153</v>
      </c>
      <c r="F4108" t="s">
        <v>8973</v>
      </c>
      <c r="H4108">
        <v>1</v>
      </c>
      <c r="I4108">
        <v>2.7</v>
      </c>
      <c r="K4108" t="s">
        <v>404</v>
      </c>
      <c r="L4108" t="s">
        <v>297</v>
      </c>
      <c r="M4108" t="s">
        <v>398</v>
      </c>
      <c r="N4108" t="s">
        <v>299</v>
      </c>
      <c r="O4108">
        <v>3</v>
      </c>
      <c r="P4108" t="s">
        <v>306</v>
      </c>
      <c r="Q4108" s="164">
        <v>32512</v>
      </c>
      <c r="R4108" s="164">
        <v>32599</v>
      </c>
      <c r="S4108" s="164">
        <v>32599</v>
      </c>
      <c r="T4108" t="s">
        <v>508</v>
      </c>
      <c r="V4108" t="s">
        <v>9154</v>
      </c>
      <c r="W4108" t="s">
        <v>9155</v>
      </c>
      <c r="X4108" t="s">
        <v>9153</v>
      </c>
      <c r="Y4108" t="s">
        <v>9154</v>
      </c>
      <c r="Z4108" t="s">
        <v>9163</v>
      </c>
      <c r="AC4108" t="s">
        <v>308</v>
      </c>
      <c r="AD4108" s="176">
        <v>1</v>
      </c>
    </row>
    <row r="4109" spans="1:31" x14ac:dyDescent="0.35">
      <c r="A4109" t="s">
        <v>414</v>
      </c>
      <c r="B4109">
        <v>1094</v>
      </c>
      <c r="C4109" t="s">
        <v>9164</v>
      </c>
      <c r="D4109">
        <v>60217</v>
      </c>
      <c r="E4109" t="s">
        <v>9153</v>
      </c>
      <c r="F4109" t="s">
        <v>8973</v>
      </c>
      <c r="H4109">
        <v>1</v>
      </c>
      <c r="I4109">
        <v>2.7</v>
      </c>
      <c r="K4109" t="s">
        <v>404</v>
      </c>
      <c r="L4109" t="s">
        <v>297</v>
      </c>
      <c r="M4109" t="s">
        <v>398</v>
      </c>
      <c r="N4109" t="s">
        <v>299</v>
      </c>
      <c r="O4109">
        <v>3</v>
      </c>
      <c r="P4109" t="s">
        <v>977</v>
      </c>
      <c r="Q4109" s="164">
        <v>32512</v>
      </c>
      <c r="R4109" s="164">
        <v>32599</v>
      </c>
      <c r="S4109" s="164">
        <v>32599</v>
      </c>
      <c r="T4109" t="s">
        <v>508</v>
      </c>
      <c r="V4109" t="s">
        <v>9154</v>
      </c>
      <c r="W4109" t="s">
        <v>9155</v>
      </c>
      <c r="X4109" t="s">
        <v>9153</v>
      </c>
      <c r="Y4109" t="s">
        <v>9154</v>
      </c>
      <c r="Z4109" t="s">
        <v>9165</v>
      </c>
      <c r="AC4109" t="s">
        <v>308</v>
      </c>
      <c r="AD4109" s="176">
        <v>1</v>
      </c>
    </row>
    <row r="4110" spans="1:31" x14ac:dyDescent="0.35">
      <c r="A4110" t="s">
        <v>499</v>
      </c>
      <c r="B4110">
        <v>1007</v>
      </c>
      <c r="C4110" t="s">
        <v>9153</v>
      </c>
      <c r="D4110">
        <v>60217</v>
      </c>
      <c r="E4110" t="s">
        <v>9153</v>
      </c>
      <c r="F4110" t="s">
        <v>8973</v>
      </c>
      <c r="H4110">
        <v>1</v>
      </c>
      <c r="I4110">
        <v>2.7</v>
      </c>
      <c r="K4110" t="s">
        <v>404</v>
      </c>
      <c r="L4110" t="s">
        <v>297</v>
      </c>
      <c r="M4110" t="s">
        <v>398</v>
      </c>
      <c r="N4110" t="s">
        <v>299</v>
      </c>
      <c r="O4110">
        <v>3</v>
      </c>
      <c r="P4110" t="s">
        <v>306</v>
      </c>
      <c r="Q4110" t="s">
        <v>6844</v>
      </c>
      <c r="R4110" s="164">
        <v>39195</v>
      </c>
      <c r="S4110" s="164">
        <v>39195</v>
      </c>
      <c r="T4110" t="s">
        <v>508</v>
      </c>
      <c r="V4110" t="s">
        <v>9154</v>
      </c>
      <c r="W4110" t="s">
        <v>9155</v>
      </c>
      <c r="X4110" t="s">
        <v>9153</v>
      </c>
      <c r="Y4110" t="s">
        <v>9154</v>
      </c>
      <c r="Z4110" t="s">
        <v>9166</v>
      </c>
      <c r="AC4110" t="s">
        <v>308</v>
      </c>
      <c r="AD4110" s="176">
        <v>1</v>
      </c>
    </row>
    <row r="4111" spans="1:31" x14ac:dyDescent="0.35">
      <c r="A4111" t="s">
        <v>499</v>
      </c>
      <c r="B4111">
        <v>1085</v>
      </c>
      <c r="C4111" t="s">
        <v>9167</v>
      </c>
      <c r="D4111">
        <v>60217</v>
      </c>
      <c r="E4111" t="s">
        <v>9153</v>
      </c>
      <c r="F4111" t="s">
        <v>8973</v>
      </c>
      <c r="H4111">
        <v>1</v>
      </c>
      <c r="I4111">
        <v>2.7</v>
      </c>
      <c r="K4111" t="s">
        <v>404</v>
      </c>
      <c r="L4111" t="s">
        <v>297</v>
      </c>
      <c r="M4111" t="s">
        <v>398</v>
      </c>
      <c r="N4111" t="s">
        <v>299</v>
      </c>
      <c r="O4111">
        <v>3</v>
      </c>
      <c r="P4111" t="s">
        <v>977</v>
      </c>
      <c r="Q4111" t="s">
        <v>4543</v>
      </c>
      <c r="R4111" s="164">
        <v>30221</v>
      </c>
      <c r="S4111" s="164">
        <v>31472</v>
      </c>
      <c r="T4111" t="s">
        <v>508</v>
      </c>
      <c r="V4111" t="s">
        <v>9154</v>
      </c>
      <c r="W4111" t="s">
        <v>9155</v>
      </c>
      <c r="X4111" t="s">
        <v>9153</v>
      </c>
      <c r="Y4111" t="s">
        <v>9154</v>
      </c>
      <c r="Z4111" t="s">
        <v>9168</v>
      </c>
      <c r="AC4111" t="s">
        <v>308</v>
      </c>
      <c r="AD4111" s="176">
        <v>1</v>
      </c>
    </row>
    <row r="4112" spans="1:31" x14ac:dyDescent="0.35">
      <c r="A4112" t="s">
        <v>566</v>
      </c>
      <c r="B4112">
        <v>1135</v>
      </c>
      <c r="C4112" t="s">
        <v>9169</v>
      </c>
      <c r="D4112">
        <v>60218</v>
      </c>
      <c r="E4112" t="s">
        <v>9170</v>
      </c>
      <c r="F4112" t="s">
        <v>8973</v>
      </c>
      <c r="H4112" s="174">
        <f t="shared" ref="H4112:H4113" si="119">AD4112</f>
        <v>1</v>
      </c>
      <c r="I4112">
        <v>2.6</v>
      </c>
      <c r="K4112" t="s">
        <v>404</v>
      </c>
      <c r="L4112" t="s">
        <v>297</v>
      </c>
      <c r="M4112" t="s">
        <v>398</v>
      </c>
      <c r="N4112" t="s">
        <v>299</v>
      </c>
      <c r="O4112">
        <v>3</v>
      </c>
      <c r="P4112" t="s">
        <v>306</v>
      </c>
      <c r="Q4112" s="164">
        <v>33612</v>
      </c>
      <c r="R4112" s="164">
        <v>33848</v>
      </c>
      <c r="S4112" s="164">
        <v>39195</v>
      </c>
      <c r="T4112" t="s">
        <v>9171</v>
      </c>
      <c r="V4112" t="s">
        <v>9172</v>
      </c>
      <c r="W4112" t="s">
        <v>9173</v>
      </c>
      <c r="X4112" t="s">
        <v>9170</v>
      </c>
      <c r="Y4112" t="s">
        <v>9172</v>
      </c>
      <c r="Z4112" t="s">
        <v>9174</v>
      </c>
      <c r="AC4112" t="s">
        <v>308</v>
      </c>
      <c r="AD4112" s="176">
        <v>1</v>
      </c>
      <c r="AE4112" s="177" t="s">
        <v>16954</v>
      </c>
    </row>
    <row r="4113" spans="1:31" x14ac:dyDescent="0.35">
      <c r="A4113" t="s">
        <v>566</v>
      </c>
      <c r="B4113">
        <v>1140</v>
      </c>
      <c r="C4113" t="s">
        <v>9175</v>
      </c>
      <c r="D4113">
        <v>60219</v>
      </c>
      <c r="E4113" t="s">
        <v>9175</v>
      </c>
      <c r="F4113" t="s">
        <v>8973</v>
      </c>
      <c r="H4113" s="174">
        <f t="shared" si="119"/>
        <v>1</v>
      </c>
      <c r="I4113">
        <v>2.6</v>
      </c>
      <c r="K4113" t="s">
        <v>404</v>
      </c>
      <c r="L4113" t="s">
        <v>297</v>
      </c>
      <c r="M4113" t="s">
        <v>398</v>
      </c>
      <c r="N4113" t="s">
        <v>520</v>
      </c>
      <c r="O4113">
        <v>3</v>
      </c>
      <c r="P4113" t="s">
        <v>306</v>
      </c>
      <c r="Q4113" s="164">
        <v>33978</v>
      </c>
      <c r="R4113" s="164">
        <v>34213</v>
      </c>
      <c r="S4113" s="164">
        <v>38231</v>
      </c>
      <c r="T4113" t="s">
        <v>521</v>
      </c>
      <c r="V4113" t="s">
        <v>9176</v>
      </c>
      <c r="W4113" t="s">
        <v>9177</v>
      </c>
      <c r="X4113" t="s">
        <v>9175</v>
      </c>
      <c r="Y4113" t="s">
        <v>9176</v>
      </c>
      <c r="Z4113" t="s">
        <v>9178</v>
      </c>
      <c r="AC4113" t="s">
        <v>308</v>
      </c>
      <c r="AD4113" s="176">
        <v>1</v>
      </c>
      <c r="AE4113" s="177" t="s">
        <v>16954</v>
      </c>
    </row>
    <row r="4114" spans="1:31" x14ac:dyDescent="0.35">
      <c r="A4114" t="s">
        <v>454</v>
      </c>
      <c r="B4114">
        <v>1219</v>
      </c>
      <c r="C4114" t="s">
        <v>9179</v>
      </c>
      <c r="D4114">
        <v>60223</v>
      </c>
      <c r="E4114" t="s">
        <v>9179</v>
      </c>
      <c r="F4114" t="s">
        <v>8973</v>
      </c>
      <c r="H4114">
        <v>1</v>
      </c>
      <c r="I4114">
        <v>2.9</v>
      </c>
      <c r="K4114" t="s">
        <v>296</v>
      </c>
      <c r="L4114" t="s">
        <v>297</v>
      </c>
      <c r="M4114" t="s">
        <v>398</v>
      </c>
      <c r="N4114" t="s">
        <v>326</v>
      </c>
      <c r="O4114">
        <v>3</v>
      </c>
      <c r="P4114" t="s">
        <v>306</v>
      </c>
      <c r="Q4114" s="164">
        <v>30690</v>
      </c>
      <c r="R4114" s="164">
        <v>30926</v>
      </c>
      <c r="T4114" t="s">
        <v>327</v>
      </c>
      <c r="V4114" t="s">
        <v>9180</v>
      </c>
      <c r="W4114" t="s">
        <v>9181</v>
      </c>
      <c r="X4114" t="s">
        <v>9179</v>
      </c>
      <c r="Y4114" t="s">
        <v>9180</v>
      </c>
      <c r="Z4114" t="s">
        <v>9182</v>
      </c>
      <c r="AC4114" t="s">
        <v>308</v>
      </c>
      <c r="AD4114" s="176">
        <v>1</v>
      </c>
    </row>
    <row r="4115" spans="1:31" x14ac:dyDescent="0.35">
      <c r="A4115" t="s">
        <v>317</v>
      </c>
      <c r="B4115">
        <v>1224</v>
      </c>
      <c r="C4115" t="s">
        <v>9179</v>
      </c>
      <c r="D4115">
        <v>60223</v>
      </c>
      <c r="E4115" t="s">
        <v>9179</v>
      </c>
      <c r="F4115" t="s">
        <v>8973</v>
      </c>
      <c r="G4115" s="163">
        <v>2934.49</v>
      </c>
      <c r="H4115">
        <v>1</v>
      </c>
      <c r="I4115">
        <v>2.9</v>
      </c>
      <c r="J4115" t="s">
        <v>1</v>
      </c>
      <c r="K4115" t="s">
        <v>296</v>
      </c>
      <c r="L4115" t="s">
        <v>297</v>
      </c>
      <c r="M4115" t="s">
        <v>398</v>
      </c>
      <c r="N4115" t="s">
        <v>326</v>
      </c>
      <c r="O4115">
        <v>3</v>
      </c>
      <c r="P4115" t="s">
        <v>306</v>
      </c>
      <c r="Q4115" t="s">
        <v>4057</v>
      </c>
      <c r="R4115" s="164">
        <v>42979</v>
      </c>
      <c r="T4115" t="s">
        <v>327</v>
      </c>
      <c r="V4115" t="s">
        <v>9180</v>
      </c>
      <c r="W4115" t="s">
        <v>9181</v>
      </c>
      <c r="X4115" t="s">
        <v>9179</v>
      </c>
      <c r="Y4115" t="s">
        <v>9180</v>
      </c>
      <c r="Z4115" t="s">
        <v>9183</v>
      </c>
      <c r="AA4115" t="s">
        <v>1</v>
      </c>
      <c r="AB4115" s="164">
        <v>42880</v>
      </c>
      <c r="AC4115" t="s">
        <v>308</v>
      </c>
      <c r="AD4115" s="176">
        <v>1</v>
      </c>
    </row>
    <row r="4116" spans="1:31" x14ac:dyDescent="0.35">
      <c r="A4116" t="s">
        <v>408</v>
      </c>
      <c r="B4116">
        <v>1012</v>
      </c>
      <c r="C4116" t="s">
        <v>9184</v>
      </c>
      <c r="D4116">
        <v>60223</v>
      </c>
      <c r="E4116" t="s">
        <v>9179</v>
      </c>
      <c r="F4116" t="s">
        <v>8973</v>
      </c>
      <c r="H4116">
        <v>1</v>
      </c>
      <c r="I4116">
        <v>2.9</v>
      </c>
      <c r="K4116" t="s">
        <v>404</v>
      </c>
      <c r="L4116" t="s">
        <v>410</v>
      </c>
      <c r="M4116" t="s">
        <v>398</v>
      </c>
      <c r="N4116" t="s">
        <v>326</v>
      </c>
      <c r="O4116">
        <v>3</v>
      </c>
      <c r="P4116" t="s">
        <v>306</v>
      </c>
      <c r="Q4116" s="164">
        <v>31415</v>
      </c>
      <c r="R4116" s="164">
        <v>31472</v>
      </c>
      <c r="S4116" s="164">
        <v>31472</v>
      </c>
      <c r="T4116" t="s">
        <v>327</v>
      </c>
      <c r="V4116" t="s">
        <v>9180</v>
      </c>
      <c r="W4116" t="s">
        <v>9181</v>
      </c>
      <c r="X4116" t="s">
        <v>9179</v>
      </c>
      <c r="Y4116" t="s">
        <v>9180</v>
      </c>
      <c r="Z4116" t="s">
        <v>9185</v>
      </c>
      <c r="AC4116" t="s">
        <v>308</v>
      </c>
      <c r="AD4116" s="176">
        <v>1</v>
      </c>
    </row>
    <row r="4117" spans="1:31" x14ac:dyDescent="0.35">
      <c r="A4117" t="s">
        <v>408</v>
      </c>
      <c r="B4117">
        <v>1170</v>
      </c>
      <c r="C4117" t="s">
        <v>9179</v>
      </c>
      <c r="D4117">
        <v>60223</v>
      </c>
      <c r="E4117" t="s">
        <v>9179</v>
      </c>
      <c r="F4117" t="s">
        <v>8973</v>
      </c>
      <c r="H4117">
        <v>1</v>
      </c>
      <c r="I4117">
        <v>2.9</v>
      </c>
      <c r="K4117" t="s">
        <v>296</v>
      </c>
      <c r="L4117" t="s">
        <v>297</v>
      </c>
      <c r="M4117" t="s">
        <v>398</v>
      </c>
      <c r="N4117" t="s">
        <v>326</v>
      </c>
      <c r="O4117">
        <v>3</v>
      </c>
      <c r="P4117" t="s">
        <v>306</v>
      </c>
      <c r="Q4117" s="164">
        <v>36353</v>
      </c>
      <c r="R4117" s="164">
        <v>36526</v>
      </c>
      <c r="T4117" t="s">
        <v>327</v>
      </c>
      <c r="V4117" t="s">
        <v>9180</v>
      </c>
      <c r="W4117" t="s">
        <v>9181</v>
      </c>
      <c r="X4117" t="s">
        <v>9179</v>
      </c>
      <c r="Y4117" t="s">
        <v>9180</v>
      </c>
      <c r="Z4117" t="s">
        <v>9186</v>
      </c>
      <c r="AC4117" t="s">
        <v>308</v>
      </c>
      <c r="AD4117" s="176">
        <v>1</v>
      </c>
    </row>
    <row r="4118" spans="1:31" x14ac:dyDescent="0.35">
      <c r="A4118" t="s">
        <v>469</v>
      </c>
      <c r="B4118">
        <v>1161</v>
      </c>
      <c r="C4118" t="s">
        <v>9179</v>
      </c>
      <c r="D4118">
        <v>60223</v>
      </c>
      <c r="E4118" t="s">
        <v>9179</v>
      </c>
      <c r="F4118" t="s">
        <v>8973</v>
      </c>
      <c r="H4118">
        <v>1</v>
      </c>
      <c r="I4118">
        <v>2.9</v>
      </c>
      <c r="K4118" t="s">
        <v>296</v>
      </c>
      <c r="L4118" t="s">
        <v>297</v>
      </c>
      <c r="M4118" t="s">
        <v>398</v>
      </c>
      <c r="N4118" t="s">
        <v>326</v>
      </c>
      <c r="O4118">
        <v>3</v>
      </c>
      <c r="P4118" t="s">
        <v>306</v>
      </c>
      <c r="Q4118" t="s">
        <v>1518</v>
      </c>
      <c r="R4118" s="164">
        <v>37500</v>
      </c>
      <c r="T4118" t="s">
        <v>327</v>
      </c>
      <c r="V4118" t="s">
        <v>9180</v>
      </c>
      <c r="W4118" t="s">
        <v>9181</v>
      </c>
      <c r="X4118" t="s">
        <v>9179</v>
      </c>
      <c r="Y4118" t="s">
        <v>9180</v>
      </c>
      <c r="Z4118" t="s">
        <v>9187</v>
      </c>
      <c r="AC4118" t="s">
        <v>308</v>
      </c>
      <c r="AD4118" s="176">
        <v>1</v>
      </c>
    </row>
    <row r="4119" spans="1:31" x14ac:dyDescent="0.35">
      <c r="A4119" t="s">
        <v>309</v>
      </c>
      <c r="B4119">
        <v>1089</v>
      </c>
      <c r="C4119" t="s">
        <v>9188</v>
      </c>
      <c r="D4119">
        <v>60223</v>
      </c>
      <c r="E4119" t="s">
        <v>9179</v>
      </c>
      <c r="F4119" t="s">
        <v>8973</v>
      </c>
      <c r="H4119">
        <v>1</v>
      </c>
      <c r="I4119">
        <v>2.9</v>
      </c>
      <c r="K4119" t="s">
        <v>296</v>
      </c>
      <c r="L4119" t="s">
        <v>297</v>
      </c>
      <c r="M4119" t="s">
        <v>398</v>
      </c>
      <c r="N4119" t="s">
        <v>326</v>
      </c>
      <c r="O4119">
        <v>3</v>
      </c>
      <c r="P4119" t="s">
        <v>306</v>
      </c>
      <c r="Q4119" s="164">
        <v>33246</v>
      </c>
      <c r="R4119" s="164">
        <v>33451</v>
      </c>
      <c r="T4119" t="s">
        <v>327</v>
      </c>
      <c r="V4119" t="s">
        <v>9180</v>
      </c>
      <c r="W4119" t="s">
        <v>9181</v>
      </c>
      <c r="X4119" t="s">
        <v>9179</v>
      </c>
      <c r="Y4119" t="s">
        <v>9180</v>
      </c>
      <c r="Z4119" t="s">
        <v>9189</v>
      </c>
      <c r="AC4119" t="s">
        <v>308</v>
      </c>
      <c r="AD4119" s="176">
        <v>1</v>
      </c>
    </row>
    <row r="4120" spans="1:31" x14ac:dyDescent="0.35">
      <c r="A4120" t="s">
        <v>476</v>
      </c>
      <c r="B4120">
        <v>1278</v>
      </c>
      <c r="C4120" t="s">
        <v>9179</v>
      </c>
      <c r="D4120">
        <v>60223</v>
      </c>
      <c r="E4120" t="s">
        <v>9179</v>
      </c>
      <c r="F4120" t="s">
        <v>8973</v>
      </c>
      <c r="H4120">
        <v>1</v>
      </c>
      <c r="I4120">
        <v>2.9</v>
      </c>
      <c r="K4120" t="s">
        <v>296</v>
      </c>
      <c r="L4120" t="s">
        <v>297</v>
      </c>
      <c r="M4120" t="s">
        <v>398</v>
      </c>
      <c r="N4120" t="s">
        <v>326</v>
      </c>
      <c r="O4120">
        <v>3</v>
      </c>
      <c r="P4120" t="s">
        <v>306</v>
      </c>
      <c r="Q4120" t="s">
        <v>8176</v>
      </c>
      <c r="R4120" s="164">
        <v>40787</v>
      </c>
      <c r="T4120" t="s">
        <v>327</v>
      </c>
      <c r="V4120" t="s">
        <v>9180</v>
      </c>
      <c r="W4120" t="s">
        <v>9181</v>
      </c>
      <c r="X4120" t="s">
        <v>9179</v>
      </c>
      <c r="Y4120" t="s">
        <v>9180</v>
      </c>
      <c r="Z4120" t="s">
        <v>9190</v>
      </c>
      <c r="AC4120" t="s">
        <v>308</v>
      </c>
      <c r="AD4120" s="176">
        <v>1</v>
      </c>
    </row>
    <row r="4121" spans="1:31" x14ac:dyDescent="0.35">
      <c r="A4121" t="s">
        <v>482</v>
      </c>
      <c r="B4121">
        <v>1194</v>
      </c>
      <c r="C4121" t="s">
        <v>9179</v>
      </c>
      <c r="D4121">
        <v>60223</v>
      </c>
      <c r="E4121" t="s">
        <v>9179</v>
      </c>
      <c r="F4121" t="s">
        <v>8973</v>
      </c>
      <c r="H4121">
        <v>1</v>
      </c>
      <c r="I4121">
        <v>2.9</v>
      </c>
      <c r="K4121" t="s">
        <v>296</v>
      </c>
      <c r="L4121" t="s">
        <v>297</v>
      </c>
      <c r="M4121" t="s">
        <v>398</v>
      </c>
      <c r="N4121" t="s">
        <v>326</v>
      </c>
      <c r="O4121">
        <v>3</v>
      </c>
      <c r="P4121" t="s">
        <v>306</v>
      </c>
      <c r="Q4121" s="164">
        <v>39425</v>
      </c>
      <c r="R4121" s="164">
        <v>39692</v>
      </c>
      <c r="T4121" t="s">
        <v>327</v>
      </c>
      <c r="V4121" t="s">
        <v>9180</v>
      </c>
      <c r="W4121" t="s">
        <v>9181</v>
      </c>
      <c r="X4121" t="s">
        <v>9179</v>
      </c>
      <c r="Y4121" t="s">
        <v>9180</v>
      </c>
      <c r="Z4121" t="s">
        <v>9191</v>
      </c>
      <c r="AC4121" t="s">
        <v>308</v>
      </c>
      <c r="AD4121" s="176">
        <v>1</v>
      </c>
    </row>
    <row r="4122" spans="1:31" x14ac:dyDescent="0.35">
      <c r="A4122" t="s">
        <v>432</v>
      </c>
      <c r="B4122">
        <v>1194</v>
      </c>
      <c r="C4122" t="s">
        <v>9179</v>
      </c>
      <c r="D4122">
        <v>60223</v>
      </c>
      <c r="E4122" t="s">
        <v>9179</v>
      </c>
      <c r="F4122" t="s">
        <v>8973</v>
      </c>
      <c r="H4122">
        <v>1</v>
      </c>
      <c r="I4122">
        <v>2.9</v>
      </c>
      <c r="K4122" t="s">
        <v>296</v>
      </c>
      <c r="L4122" t="s">
        <v>297</v>
      </c>
      <c r="M4122" t="s">
        <v>398</v>
      </c>
      <c r="N4122" t="s">
        <v>326</v>
      </c>
      <c r="O4122">
        <v>3</v>
      </c>
      <c r="P4122" t="s">
        <v>306</v>
      </c>
      <c r="Q4122" t="s">
        <v>3983</v>
      </c>
      <c r="R4122" s="164">
        <v>37135</v>
      </c>
      <c r="T4122" t="s">
        <v>327</v>
      </c>
      <c r="V4122" t="s">
        <v>9180</v>
      </c>
      <c r="W4122" t="s">
        <v>9181</v>
      </c>
      <c r="X4122" t="s">
        <v>9179</v>
      </c>
      <c r="Y4122" t="s">
        <v>9180</v>
      </c>
      <c r="Z4122" t="s">
        <v>9192</v>
      </c>
      <c r="AC4122" t="s">
        <v>308</v>
      </c>
      <c r="AD4122" s="176">
        <v>1</v>
      </c>
    </row>
    <row r="4123" spans="1:31" x14ac:dyDescent="0.35">
      <c r="A4123" t="s">
        <v>375</v>
      </c>
      <c r="B4123">
        <v>1210</v>
      </c>
      <c r="C4123" t="s">
        <v>9180</v>
      </c>
      <c r="D4123">
        <v>60223</v>
      </c>
      <c r="E4123" t="s">
        <v>9179</v>
      </c>
      <c r="F4123" t="s">
        <v>8973</v>
      </c>
      <c r="G4123" s="163">
        <v>2714.84</v>
      </c>
      <c r="H4123">
        <v>1</v>
      </c>
      <c r="I4123">
        <v>2.9</v>
      </c>
      <c r="J4123" t="s">
        <v>1</v>
      </c>
      <c r="K4123" t="s">
        <v>296</v>
      </c>
      <c r="L4123" t="s">
        <v>297</v>
      </c>
      <c r="M4123" t="s">
        <v>398</v>
      </c>
      <c r="N4123" t="s">
        <v>326</v>
      </c>
      <c r="O4123">
        <v>3</v>
      </c>
      <c r="P4123" t="s">
        <v>1</v>
      </c>
      <c r="Q4123" s="164">
        <v>43656</v>
      </c>
      <c r="R4123" s="164">
        <v>44075</v>
      </c>
      <c r="T4123" t="s">
        <v>327</v>
      </c>
      <c r="V4123" t="s">
        <v>9180</v>
      </c>
      <c r="W4123" t="s">
        <v>9181</v>
      </c>
      <c r="X4123" t="s">
        <v>9179</v>
      </c>
      <c r="Y4123" t="s">
        <v>9180</v>
      </c>
      <c r="Z4123" t="s">
        <v>9193</v>
      </c>
      <c r="AA4123" t="s">
        <v>295</v>
      </c>
      <c r="AB4123" s="164">
        <v>43798</v>
      </c>
      <c r="AC4123" t="s">
        <v>304</v>
      </c>
      <c r="AD4123" s="176">
        <v>1</v>
      </c>
    </row>
    <row r="4124" spans="1:31" x14ac:dyDescent="0.35">
      <c r="A4124" t="s">
        <v>434</v>
      </c>
      <c r="B4124">
        <v>1070</v>
      </c>
      <c r="C4124" t="s">
        <v>9179</v>
      </c>
      <c r="D4124">
        <v>60223</v>
      </c>
      <c r="E4124" t="s">
        <v>9179</v>
      </c>
      <c r="F4124" t="s">
        <v>8973</v>
      </c>
      <c r="H4124">
        <v>1</v>
      </c>
      <c r="I4124">
        <v>2.9</v>
      </c>
      <c r="K4124" t="s">
        <v>296</v>
      </c>
      <c r="L4124" t="s">
        <v>297</v>
      </c>
      <c r="M4124" t="s">
        <v>398</v>
      </c>
      <c r="N4124" t="s">
        <v>326</v>
      </c>
      <c r="O4124">
        <v>3</v>
      </c>
      <c r="P4124" t="s">
        <v>306</v>
      </c>
      <c r="Q4124" s="164">
        <v>35073</v>
      </c>
      <c r="R4124" s="164">
        <v>35309</v>
      </c>
      <c r="T4124" t="s">
        <v>327</v>
      </c>
      <c r="V4124" t="s">
        <v>9180</v>
      </c>
      <c r="W4124" t="s">
        <v>9181</v>
      </c>
      <c r="X4124" t="s">
        <v>9179</v>
      </c>
      <c r="Y4124" t="s">
        <v>9180</v>
      </c>
      <c r="Z4124" t="s">
        <v>9194</v>
      </c>
      <c r="AC4124" t="s">
        <v>308</v>
      </c>
      <c r="AD4124" s="176">
        <v>1</v>
      </c>
    </row>
    <row r="4125" spans="1:31" x14ac:dyDescent="0.35">
      <c r="A4125" t="s">
        <v>447</v>
      </c>
      <c r="B4125">
        <v>1284</v>
      </c>
      <c r="C4125" t="s">
        <v>9179</v>
      </c>
      <c r="D4125">
        <v>60223</v>
      </c>
      <c r="E4125" t="s">
        <v>9179</v>
      </c>
      <c r="F4125" t="s">
        <v>8973</v>
      </c>
      <c r="G4125" s="163">
        <v>2922</v>
      </c>
      <c r="H4125">
        <v>1</v>
      </c>
      <c r="I4125">
        <v>2.9</v>
      </c>
      <c r="J4125" t="s">
        <v>1</v>
      </c>
      <c r="K4125" t="s">
        <v>296</v>
      </c>
      <c r="L4125" t="s">
        <v>297</v>
      </c>
      <c r="M4125" t="s">
        <v>398</v>
      </c>
      <c r="N4125" t="s">
        <v>326</v>
      </c>
      <c r="O4125">
        <v>3</v>
      </c>
      <c r="P4125" t="s">
        <v>306</v>
      </c>
      <c r="Q4125" s="164">
        <v>43070</v>
      </c>
      <c r="R4125" s="164">
        <v>42979</v>
      </c>
      <c r="T4125" t="s">
        <v>327</v>
      </c>
      <c r="V4125" t="s">
        <v>9180</v>
      </c>
      <c r="W4125" t="s">
        <v>9181</v>
      </c>
      <c r="X4125" t="s">
        <v>9179</v>
      </c>
      <c r="Y4125" t="s">
        <v>9180</v>
      </c>
      <c r="Z4125" t="s">
        <v>9195</v>
      </c>
      <c r="AA4125" t="s">
        <v>295</v>
      </c>
      <c r="AB4125" s="164">
        <v>42783</v>
      </c>
      <c r="AC4125" t="s">
        <v>308</v>
      </c>
      <c r="AD4125" s="176">
        <v>1</v>
      </c>
    </row>
    <row r="4126" spans="1:31" x14ac:dyDescent="0.35">
      <c r="A4126" t="s">
        <v>494</v>
      </c>
      <c r="B4126">
        <v>1008</v>
      </c>
      <c r="C4126" t="s">
        <v>9179</v>
      </c>
      <c r="D4126">
        <v>60223</v>
      </c>
      <c r="E4126" t="s">
        <v>9179</v>
      </c>
      <c r="F4126" t="s">
        <v>8973</v>
      </c>
      <c r="H4126">
        <v>1</v>
      </c>
      <c r="I4126">
        <v>2.9</v>
      </c>
      <c r="K4126" t="s">
        <v>296</v>
      </c>
      <c r="L4126" t="s">
        <v>297</v>
      </c>
      <c r="M4126" t="s">
        <v>398</v>
      </c>
      <c r="N4126" t="s">
        <v>326</v>
      </c>
      <c r="O4126">
        <v>3</v>
      </c>
      <c r="P4126" t="s">
        <v>306</v>
      </c>
      <c r="Q4126" t="s">
        <v>3839</v>
      </c>
      <c r="R4126" s="164">
        <v>36636</v>
      </c>
      <c r="T4126" t="s">
        <v>327</v>
      </c>
      <c r="V4126" t="s">
        <v>9180</v>
      </c>
      <c r="W4126" t="s">
        <v>9181</v>
      </c>
      <c r="X4126" t="s">
        <v>9179</v>
      </c>
      <c r="Y4126" t="s">
        <v>9180</v>
      </c>
      <c r="Z4126" t="s">
        <v>9196</v>
      </c>
      <c r="AC4126" t="s">
        <v>308</v>
      </c>
      <c r="AD4126" s="176">
        <v>1</v>
      </c>
    </row>
    <row r="4127" spans="1:31" x14ac:dyDescent="0.35">
      <c r="A4127" t="s">
        <v>414</v>
      </c>
      <c r="B4127">
        <v>1217</v>
      </c>
      <c r="C4127" t="s">
        <v>9179</v>
      </c>
      <c r="D4127">
        <v>60223</v>
      </c>
      <c r="E4127" t="s">
        <v>9179</v>
      </c>
      <c r="F4127" t="s">
        <v>8973</v>
      </c>
      <c r="H4127">
        <v>1</v>
      </c>
      <c r="I4127">
        <v>2.9</v>
      </c>
      <c r="K4127" t="s">
        <v>296</v>
      </c>
      <c r="L4127" t="s">
        <v>297</v>
      </c>
      <c r="M4127" t="s">
        <v>398</v>
      </c>
      <c r="N4127" t="s">
        <v>326</v>
      </c>
      <c r="O4127">
        <v>3</v>
      </c>
      <c r="P4127" t="s">
        <v>306</v>
      </c>
      <c r="Q4127" s="164">
        <v>40119</v>
      </c>
      <c r="R4127" s="164">
        <v>40057</v>
      </c>
      <c r="T4127" t="s">
        <v>327</v>
      </c>
      <c r="V4127" t="s">
        <v>9180</v>
      </c>
      <c r="W4127" t="s">
        <v>9181</v>
      </c>
      <c r="X4127" t="s">
        <v>9179</v>
      </c>
      <c r="Y4127" t="s">
        <v>9180</v>
      </c>
      <c r="Z4127" t="s">
        <v>9197</v>
      </c>
      <c r="AC4127" t="s">
        <v>308</v>
      </c>
      <c r="AD4127" s="176">
        <v>1</v>
      </c>
    </row>
    <row r="4128" spans="1:31" x14ac:dyDescent="0.35">
      <c r="A4128" t="s">
        <v>314</v>
      </c>
      <c r="B4128">
        <v>1177</v>
      </c>
      <c r="C4128" t="s">
        <v>9179</v>
      </c>
      <c r="D4128">
        <v>60223</v>
      </c>
      <c r="E4128" t="s">
        <v>9179</v>
      </c>
      <c r="F4128" t="s">
        <v>8973</v>
      </c>
      <c r="H4128">
        <v>1</v>
      </c>
      <c r="I4128">
        <v>2.9</v>
      </c>
      <c r="K4128" t="s">
        <v>296</v>
      </c>
      <c r="L4128" t="s">
        <v>297</v>
      </c>
      <c r="M4128" t="s">
        <v>398</v>
      </c>
      <c r="N4128" t="s">
        <v>326</v>
      </c>
      <c r="O4128">
        <v>3</v>
      </c>
      <c r="P4128" t="s">
        <v>306</v>
      </c>
      <c r="Q4128" s="164">
        <v>33247</v>
      </c>
      <c r="R4128" s="164">
        <v>33482</v>
      </c>
      <c r="T4128" t="s">
        <v>327</v>
      </c>
      <c r="V4128" t="s">
        <v>9180</v>
      </c>
      <c r="W4128" t="s">
        <v>9181</v>
      </c>
      <c r="X4128" t="s">
        <v>9179</v>
      </c>
      <c r="Y4128" t="s">
        <v>9180</v>
      </c>
      <c r="Z4128" t="s">
        <v>9198</v>
      </c>
      <c r="AC4128" t="s">
        <v>308</v>
      </c>
      <c r="AD4128" s="176">
        <v>1</v>
      </c>
    </row>
    <row r="4129" spans="1:31" x14ac:dyDescent="0.35">
      <c r="A4129" t="s">
        <v>711</v>
      </c>
      <c r="B4129">
        <v>1119</v>
      </c>
      <c r="C4129" t="s">
        <v>9179</v>
      </c>
      <c r="D4129">
        <v>60223</v>
      </c>
      <c r="E4129" t="s">
        <v>9179</v>
      </c>
      <c r="F4129" t="s">
        <v>8973</v>
      </c>
      <c r="H4129">
        <v>1</v>
      </c>
      <c r="I4129">
        <v>2.9</v>
      </c>
      <c r="K4129" t="s">
        <v>296</v>
      </c>
      <c r="L4129" t="s">
        <v>297</v>
      </c>
      <c r="M4129" t="s">
        <v>398</v>
      </c>
      <c r="N4129" t="s">
        <v>326</v>
      </c>
      <c r="O4129">
        <v>3</v>
      </c>
      <c r="P4129" t="s">
        <v>306</v>
      </c>
      <c r="Q4129" s="164">
        <v>31778</v>
      </c>
      <c r="R4129" s="164">
        <v>31778</v>
      </c>
      <c r="T4129" t="s">
        <v>327</v>
      </c>
      <c r="V4129" t="s">
        <v>9180</v>
      </c>
      <c r="W4129" t="s">
        <v>9181</v>
      </c>
      <c r="X4129" t="s">
        <v>9179</v>
      </c>
      <c r="Y4129" t="s">
        <v>9180</v>
      </c>
      <c r="Z4129" t="s">
        <v>9199</v>
      </c>
      <c r="AC4129" t="s">
        <v>308</v>
      </c>
      <c r="AD4129" s="176">
        <v>1</v>
      </c>
    </row>
    <row r="4130" spans="1:31" x14ac:dyDescent="0.35">
      <c r="A4130" t="s">
        <v>499</v>
      </c>
      <c r="B4130">
        <v>1109</v>
      </c>
      <c r="C4130" t="s">
        <v>9179</v>
      </c>
      <c r="D4130">
        <v>60223</v>
      </c>
      <c r="E4130" t="s">
        <v>9179</v>
      </c>
      <c r="F4130" t="s">
        <v>8973</v>
      </c>
      <c r="H4130">
        <v>1</v>
      </c>
      <c r="I4130">
        <v>2.9</v>
      </c>
      <c r="K4130" t="s">
        <v>296</v>
      </c>
      <c r="L4130" t="s">
        <v>297</v>
      </c>
      <c r="M4130" t="s">
        <v>398</v>
      </c>
      <c r="N4130" t="s">
        <v>326</v>
      </c>
      <c r="O4130">
        <v>3</v>
      </c>
      <c r="P4130" t="s">
        <v>306</v>
      </c>
      <c r="Q4130" s="164">
        <v>31056</v>
      </c>
      <c r="R4130" s="164">
        <v>31291</v>
      </c>
      <c r="T4130" t="s">
        <v>327</v>
      </c>
      <c r="V4130" t="s">
        <v>9180</v>
      </c>
      <c r="W4130" t="s">
        <v>9181</v>
      </c>
      <c r="X4130" t="s">
        <v>9179</v>
      </c>
      <c r="Y4130" t="s">
        <v>9180</v>
      </c>
      <c r="Z4130" t="s">
        <v>9200</v>
      </c>
      <c r="AC4130" t="s">
        <v>308</v>
      </c>
      <c r="AD4130" s="176">
        <v>1</v>
      </c>
    </row>
    <row r="4131" spans="1:31" x14ac:dyDescent="0.35">
      <c r="A4131" t="s">
        <v>566</v>
      </c>
      <c r="B4131">
        <v>1088</v>
      </c>
      <c r="C4131" t="s">
        <v>9184</v>
      </c>
      <c r="D4131">
        <v>60223</v>
      </c>
      <c r="E4131" t="s">
        <v>9179</v>
      </c>
      <c r="F4131" t="s">
        <v>8973</v>
      </c>
      <c r="H4131">
        <v>1</v>
      </c>
      <c r="I4131">
        <v>2.9</v>
      </c>
      <c r="K4131" t="s">
        <v>0</v>
      </c>
      <c r="L4131" t="s">
        <v>297</v>
      </c>
      <c r="M4131" t="s">
        <v>398</v>
      </c>
      <c r="N4131" t="s">
        <v>326</v>
      </c>
      <c r="O4131">
        <v>3</v>
      </c>
      <c r="P4131" t="s">
        <v>306</v>
      </c>
      <c r="Q4131" t="s">
        <v>3966</v>
      </c>
      <c r="R4131" s="164">
        <v>30497</v>
      </c>
      <c r="T4131" t="s">
        <v>327</v>
      </c>
      <c r="V4131" t="s">
        <v>9180</v>
      </c>
      <c r="W4131" t="s">
        <v>9181</v>
      </c>
      <c r="X4131" t="s">
        <v>9179</v>
      </c>
      <c r="Y4131" t="s">
        <v>9180</v>
      </c>
      <c r="Z4131" t="s">
        <v>9201</v>
      </c>
      <c r="AC4131" t="s">
        <v>308</v>
      </c>
      <c r="AD4131" s="176">
        <v>1</v>
      </c>
    </row>
    <row r="4132" spans="1:31" x14ac:dyDescent="0.35">
      <c r="A4132" t="s">
        <v>438</v>
      </c>
      <c r="B4132">
        <v>1171</v>
      </c>
      <c r="C4132" t="s">
        <v>9179</v>
      </c>
      <c r="D4132">
        <v>60223</v>
      </c>
      <c r="E4132" t="s">
        <v>9179</v>
      </c>
      <c r="F4132" t="s">
        <v>8973</v>
      </c>
      <c r="H4132">
        <v>1</v>
      </c>
      <c r="I4132">
        <v>2.9</v>
      </c>
      <c r="K4132" t="s">
        <v>296</v>
      </c>
      <c r="L4132" t="s">
        <v>297</v>
      </c>
      <c r="M4132" t="s">
        <v>398</v>
      </c>
      <c r="N4132" t="s">
        <v>326</v>
      </c>
      <c r="O4132">
        <v>3</v>
      </c>
      <c r="P4132" t="s">
        <v>306</v>
      </c>
      <c r="Q4132" t="s">
        <v>5555</v>
      </c>
      <c r="R4132" s="164">
        <v>37500</v>
      </c>
      <c r="T4132" t="s">
        <v>327</v>
      </c>
      <c r="V4132" t="s">
        <v>9180</v>
      </c>
      <c r="W4132" t="s">
        <v>9181</v>
      </c>
      <c r="X4132" t="s">
        <v>9179</v>
      </c>
      <c r="Y4132" t="s">
        <v>9180</v>
      </c>
      <c r="Z4132" t="s">
        <v>9202</v>
      </c>
      <c r="AC4132" t="s">
        <v>308</v>
      </c>
      <c r="AD4132" s="176">
        <v>1</v>
      </c>
    </row>
    <row r="4133" spans="1:31" x14ac:dyDescent="0.35">
      <c r="A4133" t="s">
        <v>447</v>
      </c>
      <c r="B4133">
        <v>1091</v>
      </c>
      <c r="C4133" t="s">
        <v>9203</v>
      </c>
      <c r="D4133">
        <v>60224</v>
      </c>
      <c r="E4133" t="s">
        <v>9203</v>
      </c>
      <c r="F4133" t="s">
        <v>8973</v>
      </c>
      <c r="H4133" s="174">
        <f t="shared" ref="H4133:H4138" si="120">AD4133</f>
        <v>1.2</v>
      </c>
      <c r="I4133">
        <v>3.1</v>
      </c>
      <c r="K4133" t="s">
        <v>404</v>
      </c>
      <c r="L4133" t="s">
        <v>297</v>
      </c>
      <c r="M4133" t="s">
        <v>398</v>
      </c>
      <c r="N4133" t="s">
        <v>1792</v>
      </c>
      <c r="O4133">
        <v>3</v>
      </c>
      <c r="P4133" t="s">
        <v>306</v>
      </c>
      <c r="Q4133" s="164">
        <v>31786</v>
      </c>
      <c r="R4133" s="164">
        <v>32021</v>
      </c>
      <c r="S4133" s="164">
        <v>42248</v>
      </c>
      <c r="T4133" t="s">
        <v>4085</v>
      </c>
      <c r="V4133" t="s">
        <v>9204</v>
      </c>
      <c r="W4133" t="s">
        <v>9205</v>
      </c>
      <c r="X4133" t="s">
        <v>9203</v>
      </c>
      <c r="Y4133" t="s">
        <v>9204</v>
      </c>
      <c r="Z4133" t="s">
        <v>9206</v>
      </c>
      <c r="AC4133" t="s">
        <v>341</v>
      </c>
      <c r="AD4133" s="176">
        <v>1.2</v>
      </c>
      <c r="AE4133" s="177" t="s">
        <v>16954</v>
      </c>
    </row>
    <row r="4134" spans="1:31" x14ac:dyDescent="0.35">
      <c r="A4134" t="s">
        <v>438</v>
      </c>
      <c r="B4134">
        <v>1102</v>
      </c>
      <c r="C4134" t="s">
        <v>9203</v>
      </c>
      <c r="D4134">
        <v>60224</v>
      </c>
      <c r="E4134" t="s">
        <v>9203</v>
      </c>
      <c r="F4134" t="s">
        <v>8973</v>
      </c>
      <c r="H4134" s="174">
        <f t="shared" si="120"/>
        <v>1.2</v>
      </c>
      <c r="I4134">
        <v>3.1</v>
      </c>
      <c r="K4134" t="s">
        <v>404</v>
      </c>
      <c r="L4134" t="s">
        <v>297</v>
      </c>
      <c r="M4134" t="s">
        <v>398</v>
      </c>
      <c r="N4134" t="s">
        <v>1792</v>
      </c>
      <c r="O4134">
        <v>3</v>
      </c>
      <c r="P4134" t="s">
        <v>306</v>
      </c>
      <c r="Q4134" s="164">
        <v>31786</v>
      </c>
      <c r="R4134" s="164">
        <v>32021</v>
      </c>
      <c r="S4134" s="164">
        <v>36039</v>
      </c>
      <c r="T4134" t="s">
        <v>4085</v>
      </c>
      <c r="V4134" t="s">
        <v>9204</v>
      </c>
      <c r="W4134" t="s">
        <v>9205</v>
      </c>
      <c r="X4134" t="s">
        <v>9203</v>
      </c>
      <c r="Y4134" t="s">
        <v>9204</v>
      </c>
      <c r="Z4134" t="s">
        <v>9207</v>
      </c>
      <c r="AC4134" t="s">
        <v>341</v>
      </c>
      <c r="AD4134" s="176">
        <v>1.2</v>
      </c>
      <c r="AE4134" s="177" t="s">
        <v>16954</v>
      </c>
    </row>
    <row r="4135" spans="1:31" x14ac:dyDescent="0.35">
      <c r="A4135" t="s">
        <v>309</v>
      </c>
      <c r="B4135">
        <v>1038</v>
      </c>
      <c r="C4135" t="s">
        <v>9208</v>
      </c>
      <c r="D4135">
        <v>60227</v>
      </c>
      <c r="E4135" t="s">
        <v>9209</v>
      </c>
      <c r="F4135" t="s">
        <v>8973</v>
      </c>
      <c r="H4135" s="174">
        <f t="shared" si="120"/>
        <v>1</v>
      </c>
      <c r="I4135">
        <v>2.7</v>
      </c>
      <c r="K4135" t="s">
        <v>404</v>
      </c>
      <c r="L4135" t="s">
        <v>297</v>
      </c>
      <c r="M4135" t="s">
        <v>398</v>
      </c>
      <c r="N4135" t="s">
        <v>520</v>
      </c>
      <c r="O4135">
        <v>3</v>
      </c>
      <c r="P4135" t="s">
        <v>306</v>
      </c>
      <c r="Q4135" s="164">
        <v>29649</v>
      </c>
      <c r="R4135" s="164">
        <v>29679</v>
      </c>
      <c r="S4135" s="164">
        <v>29679</v>
      </c>
      <c r="T4135" t="s">
        <v>4091</v>
      </c>
      <c r="V4135" t="s">
        <v>9210</v>
      </c>
      <c r="W4135" t="s">
        <v>9211</v>
      </c>
      <c r="X4135" t="s">
        <v>9209</v>
      </c>
      <c r="Y4135" t="s">
        <v>9210</v>
      </c>
      <c r="Z4135" t="s">
        <v>9212</v>
      </c>
      <c r="AC4135" t="s">
        <v>308</v>
      </c>
      <c r="AD4135" s="176">
        <v>1</v>
      </c>
      <c r="AE4135" s="177" t="s">
        <v>16954</v>
      </c>
    </row>
    <row r="4136" spans="1:31" x14ac:dyDescent="0.35">
      <c r="A4136" t="s">
        <v>476</v>
      </c>
      <c r="B4136">
        <v>1241</v>
      </c>
      <c r="C4136" t="s">
        <v>9213</v>
      </c>
      <c r="D4136">
        <v>60227</v>
      </c>
      <c r="E4136" t="s">
        <v>9209</v>
      </c>
      <c r="F4136" t="s">
        <v>8973</v>
      </c>
      <c r="H4136" s="174">
        <f t="shared" si="120"/>
        <v>1</v>
      </c>
      <c r="I4136">
        <v>2.7</v>
      </c>
      <c r="K4136" t="s">
        <v>404</v>
      </c>
      <c r="L4136" t="s">
        <v>297</v>
      </c>
      <c r="M4136" t="s">
        <v>398</v>
      </c>
      <c r="N4136" t="s">
        <v>520</v>
      </c>
      <c r="O4136">
        <v>3</v>
      </c>
      <c r="P4136" t="s">
        <v>306</v>
      </c>
      <c r="Q4136" s="164">
        <v>38726</v>
      </c>
      <c r="R4136" s="164">
        <v>38961</v>
      </c>
      <c r="S4136" s="164">
        <v>41518</v>
      </c>
      <c r="T4136" t="s">
        <v>4091</v>
      </c>
      <c r="V4136" t="s">
        <v>9210</v>
      </c>
      <c r="W4136" t="s">
        <v>9211</v>
      </c>
      <c r="X4136" t="s">
        <v>9209</v>
      </c>
      <c r="Y4136" t="s">
        <v>9210</v>
      </c>
      <c r="Z4136" t="s">
        <v>9214</v>
      </c>
      <c r="AC4136" t="s">
        <v>308</v>
      </c>
      <c r="AD4136" s="176">
        <v>1</v>
      </c>
      <c r="AE4136" s="177" t="s">
        <v>16954</v>
      </c>
    </row>
    <row r="4137" spans="1:31" x14ac:dyDescent="0.35">
      <c r="A4137" t="s">
        <v>317</v>
      </c>
      <c r="B4137">
        <v>1082</v>
      </c>
      <c r="C4137" t="s">
        <v>9215</v>
      </c>
      <c r="D4137">
        <v>60231</v>
      </c>
      <c r="E4137" t="s">
        <v>9216</v>
      </c>
      <c r="F4137" t="s">
        <v>8973</v>
      </c>
      <c r="H4137" s="174">
        <f t="shared" si="120"/>
        <v>1</v>
      </c>
      <c r="I4137">
        <v>2.6</v>
      </c>
      <c r="K4137" t="s">
        <v>404</v>
      </c>
      <c r="L4137" t="s">
        <v>297</v>
      </c>
      <c r="M4137" t="s">
        <v>398</v>
      </c>
      <c r="N4137" t="s">
        <v>542</v>
      </c>
      <c r="O4137">
        <v>3</v>
      </c>
      <c r="P4137" t="s">
        <v>306</v>
      </c>
      <c r="Q4137" s="164">
        <v>31056</v>
      </c>
      <c r="R4137" s="164">
        <v>31291</v>
      </c>
      <c r="S4137" s="164">
        <v>45043</v>
      </c>
      <c r="T4137" t="s">
        <v>543</v>
      </c>
      <c r="V4137" t="s">
        <v>9217</v>
      </c>
      <c r="W4137" t="s">
        <v>9218</v>
      </c>
      <c r="X4137" t="s">
        <v>9216</v>
      </c>
      <c r="Y4137" t="s">
        <v>9217</v>
      </c>
      <c r="Z4137" t="s">
        <v>9219</v>
      </c>
      <c r="AC4137" t="s">
        <v>308</v>
      </c>
      <c r="AD4137" s="176">
        <v>1</v>
      </c>
      <c r="AE4137" s="177" t="s">
        <v>16954</v>
      </c>
    </row>
    <row r="4138" spans="1:31" x14ac:dyDescent="0.35">
      <c r="A4138" t="s">
        <v>408</v>
      </c>
      <c r="B4138">
        <v>1116</v>
      </c>
      <c r="C4138" t="s">
        <v>9215</v>
      </c>
      <c r="D4138">
        <v>60231</v>
      </c>
      <c r="E4138" t="s">
        <v>9216</v>
      </c>
      <c r="F4138" t="s">
        <v>8973</v>
      </c>
      <c r="H4138" s="174">
        <f t="shared" si="120"/>
        <v>1</v>
      </c>
      <c r="I4138">
        <v>2.6</v>
      </c>
      <c r="K4138" t="s">
        <v>404</v>
      </c>
      <c r="L4138" t="s">
        <v>297</v>
      </c>
      <c r="M4138" t="s">
        <v>398</v>
      </c>
      <c r="N4138" t="s">
        <v>542</v>
      </c>
      <c r="O4138">
        <v>3</v>
      </c>
      <c r="P4138" t="s">
        <v>306</v>
      </c>
      <c r="Q4138" s="164">
        <v>32151</v>
      </c>
      <c r="R4138" s="164">
        <v>32387</v>
      </c>
      <c r="S4138" s="164">
        <v>40148</v>
      </c>
      <c r="T4138" t="s">
        <v>543</v>
      </c>
      <c r="V4138" t="s">
        <v>9217</v>
      </c>
      <c r="W4138" t="s">
        <v>9218</v>
      </c>
      <c r="X4138" t="s">
        <v>9216</v>
      </c>
      <c r="Y4138" t="s">
        <v>9217</v>
      </c>
      <c r="Z4138" t="s">
        <v>9220</v>
      </c>
      <c r="AC4138" t="s">
        <v>308</v>
      </c>
      <c r="AD4138" s="176">
        <v>1</v>
      </c>
      <c r="AE4138" s="177" t="s">
        <v>16954</v>
      </c>
    </row>
    <row r="4139" spans="1:31" x14ac:dyDescent="0.35">
      <c r="A4139" t="s">
        <v>482</v>
      </c>
      <c r="B4139">
        <v>1093</v>
      </c>
      <c r="C4139" t="s">
        <v>9216</v>
      </c>
      <c r="D4139">
        <v>60231</v>
      </c>
      <c r="E4139" t="s">
        <v>9216</v>
      </c>
      <c r="F4139" t="s">
        <v>8973</v>
      </c>
      <c r="H4139" s="174">
        <f>AD4139</f>
        <v>1</v>
      </c>
      <c r="I4139">
        <v>2.6</v>
      </c>
      <c r="K4139" t="s">
        <v>404</v>
      </c>
      <c r="L4139" t="s">
        <v>297</v>
      </c>
      <c r="M4139" t="s">
        <v>398</v>
      </c>
      <c r="N4139" t="s">
        <v>542</v>
      </c>
      <c r="O4139">
        <v>3</v>
      </c>
      <c r="P4139" t="s">
        <v>306</v>
      </c>
      <c r="Q4139" s="164">
        <v>31421</v>
      </c>
      <c r="R4139" s="164">
        <v>31656</v>
      </c>
      <c r="S4139" s="164">
        <v>35309</v>
      </c>
      <c r="T4139" t="s">
        <v>543</v>
      </c>
      <c r="V4139" t="s">
        <v>9217</v>
      </c>
      <c r="W4139" t="s">
        <v>9218</v>
      </c>
      <c r="X4139" t="s">
        <v>9216</v>
      </c>
      <c r="Y4139" t="s">
        <v>9217</v>
      </c>
      <c r="Z4139" t="s">
        <v>9221</v>
      </c>
      <c r="AC4139" t="s">
        <v>308</v>
      </c>
      <c r="AD4139" s="176">
        <v>1</v>
      </c>
      <c r="AE4139" s="177" t="s">
        <v>16953</v>
      </c>
    </row>
    <row r="4140" spans="1:31" x14ac:dyDescent="0.35">
      <c r="A4140" t="s">
        <v>432</v>
      </c>
      <c r="B4140">
        <v>1109</v>
      </c>
      <c r="C4140" t="s">
        <v>9215</v>
      </c>
      <c r="D4140">
        <v>60231</v>
      </c>
      <c r="E4140" t="s">
        <v>9216</v>
      </c>
      <c r="F4140" t="s">
        <v>8973</v>
      </c>
      <c r="H4140" s="174">
        <f t="shared" ref="H4140:H4142" si="121">AD4140</f>
        <v>1</v>
      </c>
      <c r="I4140">
        <v>2.6</v>
      </c>
      <c r="K4140" t="s">
        <v>404</v>
      </c>
      <c r="L4140" t="s">
        <v>397</v>
      </c>
      <c r="M4140" t="s">
        <v>398</v>
      </c>
      <c r="N4140" t="s">
        <v>542</v>
      </c>
      <c r="O4140">
        <v>3</v>
      </c>
      <c r="P4140" t="s">
        <v>306</v>
      </c>
      <c r="Q4140" s="164">
        <v>30713</v>
      </c>
      <c r="R4140" s="164">
        <v>30683</v>
      </c>
      <c r="S4140" s="164">
        <v>31291</v>
      </c>
      <c r="T4140" t="s">
        <v>543</v>
      </c>
      <c r="V4140" t="s">
        <v>9217</v>
      </c>
      <c r="W4140" t="s">
        <v>9218</v>
      </c>
      <c r="X4140" t="s">
        <v>9216</v>
      </c>
      <c r="Y4140" t="s">
        <v>9217</v>
      </c>
      <c r="Z4140" t="s">
        <v>9222</v>
      </c>
      <c r="AC4140" t="s">
        <v>308</v>
      </c>
      <c r="AD4140" s="176">
        <v>1</v>
      </c>
      <c r="AE4140" s="177" t="s">
        <v>16954</v>
      </c>
    </row>
    <row r="4141" spans="1:31" x14ac:dyDescent="0.35">
      <c r="A4141" t="s">
        <v>375</v>
      </c>
      <c r="B4141">
        <v>1103</v>
      </c>
      <c r="C4141" t="s">
        <v>9223</v>
      </c>
      <c r="D4141">
        <v>60231</v>
      </c>
      <c r="E4141" t="s">
        <v>9216</v>
      </c>
      <c r="F4141" t="s">
        <v>8973</v>
      </c>
      <c r="H4141" s="174">
        <f t="shared" si="121"/>
        <v>1</v>
      </c>
      <c r="I4141">
        <v>2.6</v>
      </c>
      <c r="K4141" t="s">
        <v>404</v>
      </c>
      <c r="L4141" t="s">
        <v>297</v>
      </c>
      <c r="M4141" t="s">
        <v>398</v>
      </c>
      <c r="N4141" t="s">
        <v>542</v>
      </c>
      <c r="O4141">
        <v>3</v>
      </c>
      <c r="P4141" t="s">
        <v>1</v>
      </c>
      <c r="Q4141" s="164">
        <v>35073</v>
      </c>
      <c r="R4141" s="164">
        <v>35309</v>
      </c>
      <c r="S4141" s="164">
        <v>44774</v>
      </c>
      <c r="T4141" t="s">
        <v>543</v>
      </c>
      <c r="V4141" t="s">
        <v>9217</v>
      </c>
      <c r="W4141" t="s">
        <v>9218</v>
      </c>
      <c r="X4141" t="s">
        <v>9216</v>
      </c>
      <c r="Y4141" t="s">
        <v>9217</v>
      </c>
      <c r="Z4141" t="s">
        <v>9224</v>
      </c>
      <c r="AC4141" t="s">
        <v>304</v>
      </c>
      <c r="AD4141" s="176">
        <v>1</v>
      </c>
      <c r="AE4141" s="177" t="s">
        <v>16954</v>
      </c>
    </row>
    <row r="4142" spans="1:31" x14ac:dyDescent="0.35">
      <c r="A4142" t="s">
        <v>314</v>
      </c>
      <c r="B4142">
        <v>1114</v>
      </c>
      <c r="C4142" t="s">
        <v>9215</v>
      </c>
      <c r="D4142">
        <v>60231</v>
      </c>
      <c r="E4142" t="s">
        <v>9216</v>
      </c>
      <c r="F4142" t="s">
        <v>8973</v>
      </c>
      <c r="H4142" s="174">
        <f t="shared" si="121"/>
        <v>1</v>
      </c>
      <c r="I4142">
        <v>2.6</v>
      </c>
      <c r="K4142" t="s">
        <v>404</v>
      </c>
      <c r="L4142" t="s">
        <v>297</v>
      </c>
      <c r="M4142" t="s">
        <v>398</v>
      </c>
      <c r="N4142" t="s">
        <v>542</v>
      </c>
      <c r="O4142">
        <v>3</v>
      </c>
      <c r="P4142" t="s">
        <v>306</v>
      </c>
      <c r="Q4142" t="s">
        <v>1487</v>
      </c>
      <c r="R4142" s="164">
        <v>29371</v>
      </c>
      <c r="S4142" s="164">
        <v>39189</v>
      </c>
      <c r="T4142" t="s">
        <v>543</v>
      </c>
      <c r="V4142" t="s">
        <v>9217</v>
      </c>
      <c r="W4142" t="s">
        <v>9218</v>
      </c>
      <c r="X4142" t="s">
        <v>9216</v>
      </c>
      <c r="Y4142" t="s">
        <v>9217</v>
      </c>
      <c r="Z4142" t="s">
        <v>9225</v>
      </c>
      <c r="AC4142" t="s">
        <v>308</v>
      </c>
      <c r="AD4142" s="176">
        <v>1</v>
      </c>
      <c r="AE4142" s="177" t="s">
        <v>16954</v>
      </c>
    </row>
    <row r="4143" spans="1:31" x14ac:dyDescent="0.35">
      <c r="A4143" t="s">
        <v>291</v>
      </c>
      <c r="B4143">
        <v>1036</v>
      </c>
      <c r="C4143" t="s">
        <v>4143</v>
      </c>
      <c r="D4143">
        <v>60243</v>
      </c>
      <c r="E4143" t="s">
        <v>4140</v>
      </c>
      <c r="F4143" t="s">
        <v>8973</v>
      </c>
      <c r="H4143">
        <v>1.1000000000000001</v>
      </c>
      <c r="I4143">
        <v>2.9</v>
      </c>
      <c r="K4143" t="s">
        <v>404</v>
      </c>
      <c r="L4143" t="s">
        <v>297</v>
      </c>
      <c r="M4143" t="s">
        <v>398</v>
      </c>
      <c r="N4143" t="s">
        <v>4141</v>
      </c>
      <c r="O4143">
        <v>3</v>
      </c>
      <c r="P4143" t="s">
        <v>1</v>
      </c>
      <c r="Q4143" s="164">
        <v>34708</v>
      </c>
      <c r="R4143" s="164">
        <v>34943</v>
      </c>
      <c r="T4143" t="s">
        <v>4142</v>
      </c>
      <c r="V4143" t="s">
        <v>4143</v>
      </c>
      <c r="W4143" t="s">
        <v>9226</v>
      </c>
      <c r="X4143" t="s">
        <v>9227</v>
      </c>
      <c r="Y4143" t="s">
        <v>9228</v>
      </c>
      <c r="Z4143" t="s">
        <v>9229</v>
      </c>
      <c r="AC4143" t="s">
        <v>366</v>
      </c>
      <c r="AD4143" s="176">
        <v>1.1000000000000001</v>
      </c>
    </row>
    <row r="4144" spans="1:31" x14ac:dyDescent="0.35">
      <c r="A4144" t="s">
        <v>305</v>
      </c>
      <c r="B4144">
        <v>1127</v>
      </c>
      <c r="C4144" t="s">
        <v>4140</v>
      </c>
      <c r="D4144">
        <v>60243</v>
      </c>
      <c r="E4144" t="s">
        <v>4140</v>
      </c>
      <c r="F4144" t="s">
        <v>8973</v>
      </c>
      <c r="H4144">
        <v>1.1000000000000001</v>
      </c>
      <c r="I4144">
        <v>2.9</v>
      </c>
      <c r="K4144" t="s">
        <v>296</v>
      </c>
      <c r="L4144" t="s">
        <v>297</v>
      </c>
      <c r="M4144" t="s">
        <v>398</v>
      </c>
      <c r="N4144" t="s">
        <v>4141</v>
      </c>
      <c r="O4144">
        <v>3</v>
      </c>
      <c r="P4144" t="s">
        <v>306</v>
      </c>
      <c r="Q4144" s="164">
        <v>32151</v>
      </c>
      <c r="R4144" s="164">
        <v>32387</v>
      </c>
      <c r="T4144" t="s">
        <v>4142</v>
      </c>
      <c r="V4144" t="s">
        <v>4143</v>
      </c>
      <c r="W4144" t="s">
        <v>9226</v>
      </c>
      <c r="X4144" t="s">
        <v>9227</v>
      </c>
      <c r="Y4144" t="s">
        <v>9228</v>
      </c>
      <c r="Z4144" t="s">
        <v>9230</v>
      </c>
      <c r="AC4144" t="s">
        <v>366</v>
      </c>
      <c r="AD4144" s="176">
        <v>1.1000000000000001</v>
      </c>
    </row>
    <row r="4145" spans="1:31" x14ac:dyDescent="0.35">
      <c r="A4145" t="s">
        <v>305</v>
      </c>
      <c r="B4145">
        <v>1128</v>
      </c>
      <c r="C4145" t="s">
        <v>9231</v>
      </c>
      <c r="D4145">
        <v>60243</v>
      </c>
      <c r="E4145" t="s">
        <v>4140</v>
      </c>
      <c r="F4145" t="s">
        <v>8973</v>
      </c>
      <c r="H4145">
        <v>1.1000000000000001</v>
      </c>
      <c r="I4145">
        <v>2.9</v>
      </c>
      <c r="K4145" t="s">
        <v>404</v>
      </c>
      <c r="L4145" t="s">
        <v>297</v>
      </c>
      <c r="M4145" t="s">
        <v>398</v>
      </c>
      <c r="N4145" t="s">
        <v>4141</v>
      </c>
      <c r="O4145">
        <v>3</v>
      </c>
      <c r="P4145" t="s">
        <v>977</v>
      </c>
      <c r="Q4145" s="164">
        <v>32151</v>
      </c>
      <c r="R4145" s="164">
        <v>32387</v>
      </c>
      <c r="S4145" s="164">
        <v>32752</v>
      </c>
      <c r="T4145" t="s">
        <v>4142</v>
      </c>
      <c r="V4145" t="s">
        <v>4143</v>
      </c>
      <c r="W4145" t="s">
        <v>9226</v>
      </c>
      <c r="X4145" t="s">
        <v>9227</v>
      </c>
      <c r="Y4145" t="s">
        <v>9228</v>
      </c>
      <c r="Z4145" t="s">
        <v>9232</v>
      </c>
      <c r="AC4145" t="s">
        <v>366</v>
      </c>
      <c r="AD4145" s="176">
        <v>1.1000000000000001</v>
      </c>
    </row>
    <row r="4146" spans="1:31" x14ac:dyDescent="0.35">
      <c r="A4146" t="s">
        <v>305</v>
      </c>
      <c r="B4146">
        <v>1142</v>
      </c>
      <c r="C4146" t="s">
        <v>4140</v>
      </c>
      <c r="D4146">
        <v>60243</v>
      </c>
      <c r="E4146" t="s">
        <v>4140</v>
      </c>
      <c r="F4146" t="s">
        <v>8973</v>
      </c>
      <c r="H4146">
        <v>1.1000000000000001</v>
      </c>
      <c r="I4146">
        <v>2.9</v>
      </c>
      <c r="K4146" t="s">
        <v>295</v>
      </c>
      <c r="L4146" t="s">
        <v>297</v>
      </c>
      <c r="M4146" t="s">
        <v>398</v>
      </c>
      <c r="N4146" t="s">
        <v>4141</v>
      </c>
      <c r="O4146">
        <v>3</v>
      </c>
      <c r="P4146" t="s">
        <v>1</v>
      </c>
      <c r="Q4146" s="164">
        <v>32517</v>
      </c>
      <c r="R4146" s="164">
        <v>32752</v>
      </c>
      <c r="S4146" s="164">
        <v>34943</v>
      </c>
      <c r="T4146" t="s">
        <v>4142</v>
      </c>
      <c r="V4146" t="s">
        <v>4143</v>
      </c>
      <c r="W4146" t="s">
        <v>9226</v>
      </c>
      <c r="X4146" t="s">
        <v>9227</v>
      </c>
      <c r="Y4146" t="s">
        <v>9228</v>
      </c>
      <c r="Z4146" t="s">
        <v>9233</v>
      </c>
      <c r="AC4146" t="s">
        <v>366</v>
      </c>
      <c r="AD4146" s="176">
        <v>1.1000000000000001</v>
      </c>
    </row>
    <row r="4147" spans="1:31" x14ac:dyDescent="0.35">
      <c r="A4147" t="s">
        <v>408</v>
      </c>
      <c r="B4147">
        <v>1034</v>
      </c>
      <c r="C4147" t="s">
        <v>9234</v>
      </c>
      <c r="D4147">
        <v>60243</v>
      </c>
      <c r="E4147" t="s">
        <v>4140</v>
      </c>
      <c r="F4147" t="s">
        <v>8973</v>
      </c>
      <c r="H4147">
        <v>1.1000000000000001</v>
      </c>
      <c r="I4147">
        <v>2.9</v>
      </c>
      <c r="K4147" t="s">
        <v>404</v>
      </c>
      <c r="L4147" t="s">
        <v>410</v>
      </c>
      <c r="M4147" t="s">
        <v>398</v>
      </c>
      <c r="N4147" t="s">
        <v>4141</v>
      </c>
      <c r="O4147">
        <v>3</v>
      </c>
      <c r="P4147" t="s">
        <v>306</v>
      </c>
      <c r="Q4147" s="164">
        <v>31415</v>
      </c>
      <c r="R4147" s="164">
        <v>31472</v>
      </c>
      <c r="S4147" s="164">
        <v>31472</v>
      </c>
      <c r="T4147" t="s">
        <v>4142</v>
      </c>
      <c r="V4147" t="s">
        <v>4143</v>
      </c>
      <c r="W4147" t="s">
        <v>9226</v>
      </c>
      <c r="X4147" t="s">
        <v>9227</v>
      </c>
      <c r="Y4147" t="s">
        <v>9228</v>
      </c>
      <c r="Z4147" t="s">
        <v>9235</v>
      </c>
      <c r="AC4147" t="s">
        <v>366</v>
      </c>
      <c r="AD4147" s="176">
        <v>1.1000000000000001</v>
      </c>
    </row>
    <row r="4148" spans="1:31" x14ac:dyDescent="0.35">
      <c r="A4148" t="s">
        <v>309</v>
      </c>
      <c r="B4148">
        <v>1075</v>
      </c>
      <c r="C4148" t="s">
        <v>4140</v>
      </c>
      <c r="D4148">
        <v>60243</v>
      </c>
      <c r="E4148" t="s">
        <v>4140</v>
      </c>
      <c r="F4148" t="s">
        <v>8973</v>
      </c>
      <c r="H4148">
        <v>1.1000000000000001</v>
      </c>
      <c r="I4148">
        <v>2.9</v>
      </c>
      <c r="K4148" t="s">
        <v>296</v>
      </c>
      <c r="L4148" t="s">
        <v>297</v>
      </c>
      <c r="M4148" t="s">
        <v>398</v>
      </c>
      <c r="N4148" t="s">
        <v>4141</v>
      </c>
      <c r="O4148">
        <v>3</v>
      </c>
      <c r="P4148" t="s">
        <v>306</v>
      </c>
      <c r="Q4148" s="164">
        <v>31421</v>
      </c>
      <c r="R4148" s="164">
        <v>31656</v>
      </c>
      <c r="T4148" t="s">
        <v>4142</v>
      </c>
      <c r="V4148" t="s">
        <v>4143</v>
      </c>
      <c r="W4148" t="s">
        <v>9226</v>
      </c>
      <c r="X4148" t="s">
        <v>9227</v>
      </c>
      <c r="Y4148" t="s">
        <v>9228</v>
      </c>
      <c r="Z4148" t="s">
        <v>9236</v>
      </c>
      <c r="AC4148" t="s">
        <v>366</v>
      </c>
      <c r="AD4148" s="176">
        <v>1.1000000000000001</v>
      </c>
    </row>
    <row r="4149" spans="1:31" x14ac:dyDescent="0.35">
      <c r="A4149" t="s">
        <v>584</v>
      </c>
      <c r="B4149">
        <v>1075</v>
      </c>
      <c r="C4149" t="s">
        <v>4140</v>
      </c>
      <c r="D4149">
        <v>60243</v>
      </c>
      <c r="E4149" t="s">
        <v>4140</v>
      </c>
      <c r="F4149" t="s">
        <v>8973</v>
      </c>
      <c r="H4149">
        <v>1.1000000000000001</v>
      </c>
      <c r="I4149">
        <v>2.9</v>
      </c>
      <c r="K4149" t="s">
        <v>296</v>
      </c>
      <c r="L4149" t="s">
        <v>410</v>
      </c>
      <c r="M4149" t="s">
        <v>398</v>
      </c>
      <c r="N4149" t="s">
        <v>4141</v>
      </c>
      <c r="O4149">
        <v>3</v>
      </c>
      <c r="P4149" t="s">
        <v>306</v>
      </c>
      <c r="Q4149" t="s">
        <v>786</v>
      </c>
      <c r="R4149" s="164">
        <v>34392</v>
      </c>
      <c r="T4149" t="s">
        <v>4142</v>
      </c>
      <c r="V4149" t="s">
        <v>4143</v>
      </c>
      <c r="W4149" t="s">
        <v>9226</v>
      </c>
      <c r="X4149" t="s">
        <v>9227</v>
      </c>
      <c r="Y4149" t="s">
        <v>9228</v>
      </c>
      <c r="Z4149" t="s">
        <v>9237</v>
      </c>
      <c r="AC4149" t="s">
        <v>366</v>
      </c>
      <c r="AD4149" s="176">
        <v>1.1000000000000001</v>
      </c>
    </row>
    <row r="4150" spans="1:31" x14ac:dyDescent="0.35">
      <c r="A4150" t="s">
        <v>469</v>
      </c>
      <c r="B4150">
        <v>1030</v>
      </c>
      <c r="C4150" t="s">
        <v>9238</v>
      </c>
      <c r="D4150">
        <v>60247</v>
      </c>
      <c r="E4150" t="s">
        <v>4164</v>
      </c>
      <c r="F4150" t="s">
        <v>8973</v>
      </c>
      <c r="H4150" s="174">
        <f t="shared" ref="H4150:H4153" si="122">AD4150</f>
        <v>1.1000000000000001</v>
      </c>
      <c r="I4150">
        <v>3</v>
      </c>
      <c r="K4150" t="s">
        <v>404</v>
      </c>
      <c r="L4150" t="s">
        <v>297</v>
      </c>
      <c r="M4150" t="s">
        <v>398</v>
      </c>
      <c r="N4150" t="s">
        <v>326</v>
      </c>
      <c r="O4150">
        <v>3</v>
      </c>
      <c r="P4150" t="s">
        <v>306</v>
      </c>
      <c r="Q4150" s="164">
        <v>39825</v>
      </c>
      <c r="R4150" s="164">
        <v>40148</v>
      </c>
      <c r="S4150" s="164">
        <v>40148</v>
      </c>
      <c r="T4150" t="s">
        <v>4165</v>
      </c>
      <c r="V4150" t="s">
        <v>4166</v>
      </c>
      <c r="W4150" t="s">
        <v>9239</v>
      </c>
      <c r="X4150" t="s">
        <v>9240</v>
      </c>
      <c r="Y4150" t="s">
        <v>9241</v>
      </c>
      <c r="Z4150" t="s">
        <v>9242</v>
      </c>
      <c r="AC4150" t="s">
        <v>308</v>
      </c>
      <c r="AD4150" s="176">
        <v>1.1000000000000001</v>
      </c>
      <c r="AE4150" s="177" t="s">
        <v>16954</v>
      </c>
    </row>
    <row r="4151" spans="1:31" x14ac:dyDescent="0.35">
      <c r="A4151" t="s">
        <v>314</v>
      </c>
      <c r="B4151">
        <v>1146</v>
      </c>
      <c r="C4151" t="s">
        <v>9243</v>
      </c>
      <c r="D4151">
        <v>60251</v>
      </c>
      <c r="E4151" t="s">
        <v>9244</v>
      </c>
      <c r="F4151" t="s">
        <v>8973</v>
      </c>
      <c r="H4151" s="174">
        <f t="shared" si="122"/>
        <v>1</v>
      </c>
      <c r="I4151">
        <v>2.9</v>
      </c>
      <c r="K4151" t="s">
        <v>404</v>
      </c>
      <c r="L4151" t="s">
        <v>297</v>
      </c>
      <c r="M4151" t="s">
        <v>398</v>
      </c>
      <c r="N4151" t="s">
        <v>299</v>
      </c>
      <c r="O4151">
        <v>3</v>
      </c>
      <c r="P4151" t="s">
        <v>306</v>
      </c>
      <c r="Q4151" s="164">
        <v>31421</v>
      </c>
      <c r="R4151" s="164">
        <v>31656</v>
      </c>
      <c r="S4151" s="164">
        <v>39189</v>
      </c>
      <c r="T4151" t="s">
        <v>4172</v>
      </c>
      <c r="V4151" t="s">
        <v>9245</v>
      </c>
      <c r="W4151" t="s">
        <v>9246</v>
      </c>
      <c r="X4151" t="s">
        <v>9244</v>
      </c>
      <c r="Y4151" t="s">
        <v>9245</v>
      </c>
      <c r="Z4151" t="s">
        <v>9247</v>
      </c>
      <c r="AC4151" t="s">
        <v>308</v>
      </c>
      <c r="AD4151" s="176">
        <v>1</v>
      </c>
      <c r="AE4151" s="177" t="s">
        <v>16954</v>
      </c>
    </row>
    <row r="4152" spans="1:31" x14ac:dyDescent="0.35">
      <c r="A4152" t="s">
        <v>414</v>
      </c>
      <c r="B4152">
        <v>1201</v>
      </c>
      <c r="C4152" t="s">
        <v>9248</v>
      </c>
      <c r="D4152">
        <v>60258</v>
      </c>
      <c r="E4152" t="s">
        <v>9248</v>
      </c>
      <c r="F4152" t="s">
        <v>8973</v>
      </c>
      <c r="H4152" s="174">
        <f t="shared" si="122"/>
        <v>1.1000000000000001</v>
      </c>
      <c r="I4152">
        <v>2.9</v>
      </c>
      <c r="K4152" t="s">
        <v>404</v>
      </c>
      <c r="L4152" t="s">
        <v>297</v>
      </c>
      <c r="M4152" t="s">
        <v>398</v>
      </c>
      <c r="N4152" t="s">
        <v>747</v>
      </c>
      <c r="O4152">
        <v>3</v>
      </c>
      <c r="P4152" t="s">
        <v>306</v>
      </c>
      <c r="Q4152" s="164">
        <v>37630</v>
      </c>
      <c r="R4152" s="164">
        <v>37865</v>
      </c>
      <c r="S4152" s="164">
        <v>41153</v>
      </c>
      <c r="T4152" t="s">
        <v>4198</v>
      </c>
      <c r="V4152" t="s">
        <v>9249</v>
      </c>
      <c r="W4152" t="s">
        <v>9250</v>
      </c>
      <c r="X4152" t="s">
        <v>9248</v>
      </c>
      <c r="Y4152" t="s">
        <v>9249</v>
      </c>
      <c r="Z4152" t="s">
        <v>9251</v>
      </c>
      <c r="AC4152" t="s">
        <v>366</v>
      </c>
      <c r="AD4152" s="176">
        <v>1.1000000000000001</v>
      </c>
      <c r="AE4152" s="177" t="s">
        <v>16954</v>
      </c>
    </row>
    <row r="4153" spans="1:31" x14ac:dyDescent="0.35">
      <c r="A4153" t="s">
        <v>469</v>
      </c>
      <c r="B4153">
        <v>1129</v>
      </c>
      <c r="C4153" t="s">
        <v>9252</v>
      </c>
      <c r="D4153">
        <v>60259</v>
      </c>
      <c r="E4153" t="s">
        <v>9252</v>
      </c>
      <c r="F4153" t="s">
        <v>8973</v>
      </c>
      <c r="H4153" s="174">
        <f t="shared" si="122"/>
        <v>1.1000000000000001</v>
      </c>
      <c r="I4153">
        <v>2.6</v>
      </c>
      <c r="K4153" t="s">
        <v>404</v>
      </c>
      <c r="L4153" t="s">
        <v>297</v>
      </c>
      <c r="M4153" t="s">
        <v>398</v>
      </c>
      <c r="N4153" t="s">
        <v>588</v>
      </c>
      <c r="O4153">
        <v>3</v>
      </c>
      <c r="P4153" t="s">
        <v>306</v>
      </c>
      <c r="Q4153" s="164">
        <v>33612</v>
      </c>
      <c r="R4153" s="164">
        <v>33848</v>
      </c>
      <c r="S4153" s="164">
        <v>40148</v>
      </c>
      <c r="T4153" t="s">
        <v>596</v>
      </c>
      <c r="V4153" t="s">
        <v>9253</v>
      </c>
      <c r="W4153" t="s">
        <v>9254</v>
      </c>
      <c r="X4153" t="s">
        <v>9252</v>
      </c>
      <c r="Y4153" t="s">
        <v>9253</v>
      </c>
      <c r="Z4153" t="s">
        <v>9255</v>
      </c>
      <c r="AC4153" t="s">
        <v>366</v>
      </c>
      <c r="AD4153" s="176">
        <v>1.1000000000000001</v>
      </c>
      <c r="AE4153" s="177" t="s">
        <v>16954</v>
      </c>
    </row>
    <row r="4154" spans="1:31" x14ac:dyDescent="0.35">
      <c r="A4154" t="s">
        <v>476</v>
      </c>
      <c r="B4154">
        <v>1362</v>
      </c>
      <c r="C4154" t="s">
        <v>9256</v>
      </c>
      <c r="D4154">
        <v>60261</v>
      </c>
      <c r="E4154" t="s">
        <v>9257</v>
      </c>
      <c r="F4154" t="s">
        <v>8973</v>
      </c>
      <c r="G4154" s="163">
        <v>3384.06</v>
      </c>
      <c r="H4154">
        <v>1.2</v>
      </c>
      <c r="I4154">
        <v>2.9</v>
      </c>
      <c r="J4154" t="s">
        <v>1</v>
      </c>
      <c r="K4154" t="s">
        <v>296</v>
      </c>
      <c r="L4154" t="s">
        <v>297</v>
      </c>
      <c r="M4154" t="s">
        <v>398</v>
      </c>
      <c r="N4154" t="s">
        <v>603</v>
      </c>
      <c r="O4154">
        <v>3</v>
      </c>
      <c r="P4154" t="s">
        <v>306</v>
      </c>
      <c r="Q4154" t="s">
        <v>1743</v>
      </c>
      <c r="R4154" s="164">
        <v>44075</v>
      </c>
      <c r="T4154" t="s">
        <v>604</v>
      </c>
      <c r="V4154" t="s">
        <v>9258</v>
      </c>
      <c r="W4154" t="s">
        <v>9259</v>
      </c>
      <c r="X4154" t="s">
        <v>9257</v>
      </c>
      <c r="Y4154" t="s">
        <v>9258</v>
      </c>
      <c r="Z4154" t="s">
        <v>9260</v>
      </c>
      <c r="AA4154" t="s">
        <v>1</v>
      </c>
      <c r="AB4154" s="164">
        <v>43717</v>
      </c>
      <c r="AC4154" t="s">
        <v>308</v>
      </c>
      <c r="AD4154" s="176">
        <v>1.2</v>
      </c>
    </row>
    <row r="4155" spans="1:31" x14ac:dyDescent="0.35">
      <c r="A4155" t="s">
        <v>482</v>
      </c>
      <c r="B4155">
        <v>1089</v>
      </c>
      <c r="C4155" t="s">
        <v>9261</v>
      </c>
      <c r="D4155">
        <v>60261</v>
      </c>
      <c r="E4155" t="s">
        <v>9257</v>
      </c>
      <c r="F4155" t="s">
        <v>8973</v>
      </c>
      <c r="H4155">
        <v>1.2</v>
      </c>
      <c r="I4155">
        <v>2.9</v>
      </c>
      <c r="K4155" t="s">
        <v>404</v>
      </c>
      <c r="L4155" t="s">
        <v>297</v>
      </c>
      <c r="M4155" t="s">
        <v>398</v>
      </c>
      <c r="N4155" t="s">
        <v>603</v>
      </c>
      <c r="O4155">
        <v>3</v>
      </c>
      <c r="P4155" t="s">
        <v>306</v>
      </c>
      <c r="Q4155" s="164">
        <v>31421</v>
      </c>
      <c r="R4155" s="164">
        <v>31656</v>
      </c>
      <c r="S4155" s="164">
        <v>35309</v>
      </c>
      <c r="T4155" t="s">
        <v>604</v>
      </c>
      <c r="V4155" t="s">
        <v>9258</v>
      </c>
      <c r="W4155" t="s">
        <v>9259</v>
      </c>
      <c r="X4155" t="s">
        <v>9257</v>
      </c>
      <c r="Y4155" t="s">
        <v>9258</v>
      </c>
      <c r="Z4155" t="s">
        <v>9262</v>
      </c>
      <c r="AC4155" t="s">
        <v>308</v>
      </c>
      <c r="AD4155" s="176">
        <v>1.2</v>
      </c>
    </row>
    <row r="4156" spans="1:31" x14ac:dyDescent="0.35">
      <c r="A4156" t="s">
        <v>482</v>
      </c>
      <c r="B4156">
        <v>1090</v>
      </c>
      <c r="C4156" t="s">
        <v>9263</v>
      </c>
      <c r="D4156">
        <v>60261</v>
      </c>
      <c r="E4156" t="s">
        <v>9257</v>
      </c>
      <c r="F4156" t="s">
        <v>8973</v>
      </c>
      <c r="H4156">
        <v>1.2</v>
      </c>
      <c r="I4156">
        <v>2.9</v>
      </c>
      <c r="K4156" t="s">
        <v>296</v>
      </c>
      <c r="L4156" t="s">
        <v>297</v>
      </c>
      <c r="M4156" t="s">
        <v>398</v>
      </c>
      <c r="N4156" t="s">
        <v>603</v>
      </c>
      <c r="O4156">
        <v>3</v>
      </c>
      <c r="P4156" t="s">
        <v>306</v>
      </c>
      <c r="Q4156" s="164">
        <v>31421</v>
      </c>
      <c r="R4156" s="164">
        <v>31656</v>
      </c>
      <c r="T4156" t="s">
        <v>604</v>
      </c>
      <c r="V4156" t="s">
        <v>9258</v>
      </c>
      <c r="W4156" t="s">
        <v>9259</v>
      </c>
      <c r="X4156" t="s">
        <v>9257</v>
      </c>
      <c r="Y4156" t="s">
        <v>9258</v>
      </c>
      <c r="Z4156" t="s">
        <v>9264</v>
      </c>
      <c r="AC4156" t="s">
        <v>308</v>
      </c>
      <c r="AD4156" s="176">
        <v>1.2</v>
      </c>
    </row>
    <row r="4157" spans="1:31" x14ac:dyDescent="0.35">
      <c r="A4157" t="s">
        <v>482</v>
      </c>
      <c r="B4157">
        <v>90008</v>
      </c>
      <c r="C4157" t="s">
        <v>9265</v>
      </c>
      <c r="D4157">
        <v>60261</v>
      </c>
      <c r="E4157" t="s">
        <v>9257</v>
      </c>
      <c r="F4157" t="s">
        <v>8973</v>
      </c>
      <c r="H4157">
        <v>1.2</v>
      </c>
      <c r="I4157">
        <v>2.9</v>
      </c>
      <c r="K4157" t="s">
        <v>404</v>
      </c>
      <c r="L4157" t="s">
        <v>297</v>
      </c>
      <c r="M4157" t="s">
        <v>398</v>
      </c>
      <c r="N4157" t="s">
        <v>603</v>
      </c>
      <c r="O4157">
        <v>3</v>
      </c>
      <c r="P4157" t="s">
        <v>306</v>
      </c>
      <c r="Q4157" s="164">
        <v>39825</v>
      </c>
      <c r="R4157" s="164">
        <v>40148</v>
      </c>
      <c r="S4157" s="164">
        <v>40148</v>
      </c>
      <c r="T4157" t="s">
        <v>604</v>
      </c>
      <c r="V4157" t="s">
        <v>9258</v>
      </c>
      <c r="W4157" t="s">
        <v>9259</v>
      </c>
      <c r="X4157" t="s">
        <v>9257</v>
      </c>
      <c r="Y4157" t="s">
        <v>9258</v>
      </c>
      <c r="Z4157" t="s">
        <v>9266</v>
      </c>
      <c r="AC4157" t="s">
        <v>308</v>
      </c>
      <c r="AD4157" s="176">
        <v>1.2</v>
      </c>
    </row>
    <row r="4158" spans="1:31" x14ac:dyDescent="0.35">
      <c r="A4158" t="s">
        <v>314</v>
      </c>
      <c r="B4158">
        <v>1285</v>
      </c>
      <c r="C4158" t="s">
        <v>9267</v>
      </c>
      <c r="D4158">
        <v>60262</v>
      </c>
      <c r="E4158" t="s">
        <v>9267</v>
      </c>
      <c r="F4158" t="s">
        <v>8973</v>
      </c>
      <c r="H4158">
        <v>1.2</v>
      </c>
      <c r="I4158">
        <v>2.6</v>
      </c>
      <c r="K4158" t="s">
        <v>296</v>
      </c>
      <c r="L4158" t="s">
        <v>297</v>
      </c>
      <c r="M4158" t="s">
        <v>398</v>
      </c>
      <c r="N4158" t="s">
        <v>603</v>
      </c>
      <c r="O4158">
        <v>3</v>
      </c>
      <c r="P4158" t="s">
        <v>306</v>
      </c>
      <c r="Q4158" t="s">
        <v>1592</v>
      </c>
      <c r="R4158" s="164">
        <v>40422</v>
      </c>
      <c r="T4158" t="s">
        <v>9268</v>
      </c>
      <c r="V4158" t="s">
        <v>9267</v>
      </c>
      <c r="W4158" t="s">
        <v>9269</v>
      </c>
      <c r="X4158" t="s">
        <v>9267</v>
      </c>
      <c r="Y4158" t="s">
        <v>9270</v>
      </c>
      <c r="Z4158" t="s">
        <v>9271</v>
      </c>
      <c r="AC4158" t="s">
        <v>308</v>
      </c>
      <c r="AD4158" s="176">
        <v>1.2</v>
      </c>
    </row>
    <row r="4159" spans="1:31" x14ac:dyDescent="0.35">
      <c r="A4159" t="s">
        <v>711</v>
      </c>
      <c r="B4159">
        <v>1200</v>
      </c>
      <c r="C4159" t="s">
        <v>9272</v>
      </c>
      <c r="D4159">
        <v>60272</v>
      </c>
      <c r="E4159" t="s">
        <v>9272</v>
      </c>
      <c r="F4159" t="s">
        <v>8973</v>
      </c>
      <c r="H4159" s="174">
        <f t="shared" ref="H4159:H4186" si="123">AD4159</f>
        <v>1.1000000000000001</v>
      </c>
      <c r="I4159">
        <v>4</v>
      </c>
      <c r="K4159" t="s">
        <v>404</v>
      </c>
      <c r="L4159" t="s">
        <v>297</v>
      </c>
      <c r="M4159" t="s">
        <v>398</v>
      </c>
      <c r="N4159" t="s">
        <v>344</v>
      </c>
      <c r="O4159">
        <v>3</v>
      </c>
      <c r="P4159" t="s">
        <v>306</v>
      </c>
      <c r="Q4159" s="164">
        <v>37265</v>
      </c>
      <c r="R4159" s="164">
        <v>37500</v>
      </c>
      <c r="S4159" s="164">
        <v>43344</v>
      </c>
      <c r="T4159" t="s">
        <v>619</v>
      </c>
      <c r="V4159" t="s">
        <v>9273</v>
      </c>
      <c r="W4159" t="s">
        <v>9274</v>
      </c>
      <c r="X4159" t="s">
        <v>9272</v>
      </c>
      <c r="Y4159" t="s">
        <v>9273</v>
      </c>
      <c r="Z4159" t="s">
        <v>9275</v>
      </c>
      <c r="AC4159" t="s">
        <v>308</v>
      </c>
      <c r="AD4159" s="176">
        <v>1.1000000000000001</v>
      </c>
      <c r="AE4159" s="177" t="s">
        <v>16954</v>
      </c>
    </row>
    <row r="4160" spans="1:31" x14ac:dyDescent="0.35">
      <c r="A4160" t="s">
        <v>408</v>
      </c>
      <c r="B4160">
        <v>1139</v>
      </c>
      <c r="C4160" t="s">
        <v>9276</v>
      </c>
      <c r="D4160">
        <v>60273</v>
      </c>
      <c r="E4160" t="s">
        <v>9276</v>
      </c>
      <c r="F4160" t="s">
        <v>8973</v>
      </c>
      <c r="H4160" s="174">
        <f t="shared" si="123"/>
        <v>1</v>
      </c>
      <c r="I4160">
        <v>2.7</v>
      </c>
      <c r="K4160" t="s">
        <v>404</v>
      </c>
      <c r="L4160" t="s">
        <v>297</v>
      </c>
      <c r="M4160" t="s">
        <v>398</v>
      </c>
      <c r="N4160" t="s">
        <v>344</v>
      </c>
      <c r="O4160">
        <v>3</v>
      </c>
      <c r="P4160" t="s">
        <v>306</v>
      </c>
      <c r="Q4160" s="164">
        <v>33247</v>
      </c>
      <c r="R4160" s="164">
        <v>33482</v>
      </c>
      <c r="S4160" s="164">
        <v>40148</v>
      </c>
      <c r="T4160" t="s">
        <v>625</v>
      </c>
      <c r="V4160" t="s">
        <v>9277</v>
      </c>
      <c r="W4160" t="s">
        <v>9278</v>
      </c>
      <c r="X4160" t="s">
        <v>9276</v>
      </c>
      <c r="Y4160" t="s">
        <v>9277</v>
      </c>
      <c r="Z4160" t="s">
        <v>9279</v>
      </c>
      <c r="AC4160" t="s">
        <v>308</v>
      </c>
      <c r="AD4160" s="176">
        <v>1</v>
      </c>
      <c r="AE4160" s="177" t="s">
        <v>16954</v>
      </c>
    </row>
    <row r="4161" spans="1:31" x14ac:dyDescent="0.35">
      <c r="A4161" t="s">
        <v>324</v>
      </c>
      <c r="B4161">
        <v>1102</v>
      </c>
      <c r="C4161" t="s">
        <v>9280</v>
      </c>
      <c r="D4161">
        <v>60273</v>
      </c>
      <c r="E4161" t="s">
        <v>9276</v>
      </c>
      <c r="F4161" t="s">
        <v>8973</v>
      </c>
      <c r="H4161" s="174">
        <f t="shared" si="123"/>
        <v>1</v>
      </c>
      <c r="I4161">
        <v>2.7</v>
      </c>
      <c r="K4161" t="s">
        <v>404</v>
      </c>
      <c r="L4161" t="s">
        <v>297</v>
      </c>
      <c r="M4161" t="s">
        <v>398</v>
      </c>
      <c r="N4161" t="s">
        <v>344</v>
      </c>
      <c r="O4161">
        <v>3</v>
      </c>
      <c r="P4161" t="s">
        <v>306</v>
      </c>
      <c r="Q4161" s="164">
        <v>35439</v>
      </c>
      <c r="R4161" s="164">
        <v>35674</v>
      </c>
      <c r="S4161" s="164">
        <v>40148</v>
      </c>
      <c r="T4161" t="s">
        <v>625</v>
      </c>
      <c r="V4161" t="s">
        <v>9277</v>
      </c>
      <c r="W4161" t="s">
        <v>9278</v>
      </c>
      <c r="X4161" t="s">
        <v>9276</v>
      </c>
      <c r="Y4161" t="s">
        <v>9277</v>
      </c>
      <c r="Z4161" t="s">
        <v>9281</v>
      </c>
      <c r="AC4161" t="s">
        <v>308</v>
      </c>
      <c r="AD4161" s="176">
        <v>1</v>
      </c>
      <c r="AE4161" s="177" t="s">
        <v>16954</v>
      </c>
    </row>
    <row r="4162" spans="1:31" x14ac:dyDescent="0.35">
      <c r="A4162" t="s">
        <v>454</v>
      </c>
      <c r="B4162">
        <v>1093</v>
      </c>
      <c r="C4162" t="s">
        <v>9282</v>
      </c>
      <c r="D4162">
        <v>60300</v>
      </c>
      <c r="E4162" t="s">
        <v>9282</v>
      </c>
      <c r="F4162" t="s">
        <v>8973</v>
      </c>
      <c r="H4162" s="174">
        <f t="shared" si="123"/>
        <v>1.3</v>
      </c>
      <c r="I4162">
        <v>3.4</v>
      </c>
      <c r="K4162" t="s">
        <v>404</v>
      </c>
      <c r="L4162" t="s">
        <v>297</v>
      </c>
      <c r="M4162" t="s">
        <v>398</v>
      </c>
      <c r="N4162" t="s">
        <v>634</v>
      </c>
      <c r="O4162">
        <v>3</v>
      </c>
      <c r="P4162" t="s">
        <v>306</v>
      </c>
      <c r="Q4162" s="164">
        <v>26393</v>
      </c>
      <c r="R4162" s="164">
        <v>26393</v>
      </c>
      <c r="S4162" s="164">
        <v>32752</v>
      </c>
      <c r="T4162" t="s">
        <v>635</v>
      </c>
      <c r="V4162" t="s">
        <v>9283</v>
      </c>
      <c r="W4162" t="s">
        <v>9284</v>
      </c>
      <c r="X4162" t="s">
        <v>9282</v>
      </c>
      <c r="Y4162" t="s">
        <v>9283</v>
      </c>
      <c r="Z4162" t="s">
        <v>9285</v>
      </c>
      <c r="AC4162" t="s">
        <v>341</v>
      </c>
      <c r="AD4162" s="176">
        <v>1.3</v>
      </c>
      <c r="AE4162" s="177" t="s">
        <v>16954</v>
      </c>
    </row>
    <row r="4163" spans="1:31" x14ac:dyDescent="0.35">
      <c r="A4163" t="s">
        <v>454</v>
      </c>
      <c r="B4163">
        <v>1205</v>
      </c>
      <c r="C4163" t="s">
        <v>9286</v>
      </c>
      <c r="D4163">
        <v>60300</v>
      </c>
      <c r="E4163" t="s">
        <v>9282</v>
      </c>
      <c r="F4163" t="s">
        <v>8973</v>
      </c>
      <c r="H4163" s="174">
        <f t="shared" si="123"/>
        <v>1.3</v>
      </c>
      <c r="I4163">
        <v>3.4</v>
      </c>
      <c r="K4163" t="s">
        <v>404</v>
      </c>
      <c r="L4163" t="s">
        <v>297</v>
      </c>
      <c r="M4163" t="s">
        <v>398</v>
      </c>
      <c r="N4163" t="s">
        <v>634</v>
      </c>
      <c r="O4163">
        <v>3</v>
      </c>
      <c r="P4163" t="s">
        <v>306</v>
      </c>
      <c r="Q4163" s="164">
        <v>30508</v>
      </c>
      <c r="R4163" s="164">
        <v>30627</v>
      </c>
      <c r="S4163" s="164">
        <v>38231</v>
      </c>
      <c r="T4163" t="s">
        <v>635</v>
      </c>
      <c r="V4163" t="s">
        <v>9283</v>
      </c>
      <c r="W4163" t="s">
        <v>9284</v>
      </c>
      <c r="X4163" t="s">
        <v>9282</v>
      </c>
      <c r="Y4163" t="s">
        <v>9283</v>
      </c>
      <c r="Z4163" t="s">
        <v>9287</v>
      </c>
      <c r="AC4163" t="s">
        <v>341</v>
      </c>
      <c r="AD4163" s="176">
        <v>1.3</v>
      </c>
      <c r="AE4163" s="177" t="s">
        <v>16954</v>
      </c>
    </row>
    <row r="4164" spans="1:31" x14ac:dyDescent="0.35">
      <c r="A4164" t="s">
        <v>454</v>
      </c>
      <c r="B4164">
        <v>90009</v>
      </c>
      <c r="C4164" t="s">
        <v>9288</v>
      </c>
      <c r="D4164">
        <v>60300</v>
      </c>
      <c r="E4164" t="s">
        <v>9282</v>
      </c>
      <c r="F4164" t="s">
        <v>8973</v>
      </c>
      <c r="H4164" s="174">
        <f t="shared" si="123"/>
        <v>1.3</v>
      </c>
      <c r="I4164">
        <v>3.4</v>
      </c>
      <c r="K4164" t="s">
        <v>404</v>
      </c>
      <c r="L4164" t="s">
        <v>410</v>
      </c>
      <c r="M4164" t="s">
        <v>398</v>
      </c>
      <c r="N4164" t="s">
        <v>634</v>
      </c>
      <c r="O4164">
        <v>3</v>
      </c>
      <c r="P4164" t="s">
        <v>306</v>
      </c>
      <c r="Q4164" s="164">
        <v>34337</v>
      </c>
      <c r="R4164" s="164">
        <v>34394</v>
      </c>
      <c r="S4164" s="164">
        <v>34394</v>
      </c>
      <c r="T4164" t="s">
        <v>635</v>
      </c>
      <c r="V4164" t="s">
        <v>9283</v>
      </c>
      <c r="W4164" t="s">
        <v>9284</v>
      </c>
      <c r="X4164" t="s">
        <v>9282</v>
      </c>
      <c r="Y4164" t="s">
        <v>9283</v>
      </c>
      <c r="Z4164" t="s">
        <v>9289</v>
      </c>
      <c r="AC4164" t="s">
        <v>341</v>
      </c>
      <c r="AD4164" s="176">
        <v>1.3</v>
      </c>
      <c r="AE4164" s="177" t="s">
        <v>16954</v>
      </c>
    </row>
    <row r="4165" spans="1:31" x14ac:dyDescent="0.35">
      <c r="A4165" t="s">
        <v>454</v>
      </c>
      <c r="B4165">
        <v>90010</v>
      </c>
      <c r="C4165" t="s">
        <v>9290</v>
      </c>
      <c r="D4165">
        <v>60300</v>
      </c>
      <c r="E4165" t="s">
        <v>9282</v>
      </c>
      <c r="F4165" t="s">
        <v>8973</v>
      </c>
      <c r="H4165" s="174">
        <f t="shared" si="123"/>
        <v>1.3</v>
      </c>
      <c r="I4165">
        <v>3.4</v>
      </c>
      <c r="K4165" t="s">
        <v>404</v>
      </c>
      <c r="L4165" t="s">
        <v>410</v>
      </c>
      <c r="M4165" t="s">
        <v>398</v>
      </c>
      <c r="N4165" t="s">
        <v>634</v>
      </c>
      <c r="O4165">
        <v>3</v>
      </c>
      <c r="P4165" t="s">
        <v>1</v>
      </c>
      <c r="Q4165" s="164">
        <v>32874</v>
      </c>
      <c r="R4165" s="164">
        <v>32874</v>
      </c>
      <c r="S4165" s="164">
        <v>32874</v>
      </c>
      <c r="T4165" t="s">
        <v>635</v>
      </c>
      <c r="V4165" t="s">
        <v>9283</v>
      </c>
      <c r="W4165" t="s">
        <v>9284</v>
      </c>
      <c r="X4165" t="s">
        <v>9282</v>
      </c>
      <c r="Y4165" t="s">
        <v>9283</v>
      </c>
      <c r="Z4165" t="s">
        <v>9291</v>
      </c>
      <c r="AC4165" t="s">
        <v>341</v>
      </c>
      <c r="AD4165" s="176">
        <v>1.3</v>
      </c>
      <c r="AE4165" s="177" t="s">
        <v>16954</v>
      </c>
    </row>
    <row r="4166" spans="1:31" x14ac:dyDescent="0.35">
      <c r="A4166" t="s">
        <v>291</v>
      </c>
      <c r="B4166">
        <v>1061</v>
      </c>
      <c r="C4166" t="s">
        <v>9292</v>
      </c>
      <c r="D4166">
        <v>60300</v>
      </c>
      <c r="E4166" t="s">
        <v>9282</v>
      </c>
      <c r="F4166" t="s">
        <v>8973</v>
      </c>
      <c r="H4166" s="174">
        <f t="shared" si="123"/>
        <v>1.3</v>
      </c>
      <c r="I4166">
        <v>3.4</v>
      </c>
      <c r="K4166" t="s">
        <v>404</v>
      </c>
      <c r="L4166" t="s">
        <v>297</v>
      </c>
      <c r="M4166" t="s">
        <v>398</v>
      </c>
      <c r="N4166" t="s">
        <v>634</v>
      </c>
      <c r="O4166">
        <v>3</v>
      </c>
      <c r="P4166" t="s">
        <v>1</v>
      </c>
      <c r="Q4166" s="164">
        <v>34708</v>
      </c>
      <c r="R4166" s="164">
        <v>34943</v>
      </c>
      <c r="S4166" s="164">
        <v>36039</v>
      </c>
      <c r="T4166" t="s">
        <v>635</v>
      </c>
      <c r="V4166" t="s">
        <v>9283</v>
      </c>
      <c r="W4166" t="s">
        <v>9284</v>
      </c>
      <c r="X4166" t="s">
        <v>9282</v>
      </c>
      <c r="Y4166" t="s">
        <v>9283</v>
      </c>
      <c r="Z4166" t="s">
        <v>9293</v>
      </c>
      <c r="AC4166" t="s">
        <v>338</v>
      </c>
      <c r="AD4166" s="176">
        <v>1.3</v>
      </c>
      <c r="AE4166" s="177" t="s">
        <v>16954</v>
      </c>
    </row>
    <row r="4167" spans="1:31" x14ac:dyDescent="0.35">
      <c r="A4167" t="s">
        <v>408</v>
      </c>
      <c r="B4167">
        <v>1033</v>
      </c>
      <c r="C4167" t="s">
        <v>9294</v>
      </c>
      <c r="D4167">
        <v>60300</v>
      </c>
      <c r="E4167" t="s">
        <v>9282</v>
      </c>
      <c r="F4167" t="s">
        <v>8973</v>
      </c>
      <c r="H4167" s="174">
        <f t="shared" si="123"/>
        <v>1.3</v>
      </c>
      <c r="I4167">
        <v>3.4</v>
      </c>
      <c r="K4167" t="s">
        <v>404</v>
      </c>
      <c r="L4167" t="s">
        <v>410</v>
      </c>
      <c r="M4167" t="s">
        <v>398</v>
      </c>
      <c r="N4167" t="s">
        <v>634</v>
      </c>
      <c r="O4167">
        <v>3</v>
      </c>
      <c r="P4167" t="s">
        <v>306</v>
      </c>
      <c r="Q4167" s="164">
        <v>31415</v>
      </c>
      <c r="R4167" s="164">
        <v>31472</v>
      </c>
      <c r="S4167" s="164">
        <v>31472</v>
      </c>
      <c r="T4167" t="s">
        <v>635</v>
      </c>
      <c r="V4167" t="s">
        <v>9283</v>
      </c>
      <c r="W4167" t="s">
        <v>9284</v>
      </c>
      <c r="X4167" t="s">
        <v>9282</v>
      </c>
      <c r="Y4167" t="s">
        <v>9283</v>
      </c>
      <c r="Z4167" t="s">
        <v>9295</v>
      </c>
      <c r="AC4167" t="s">
        <v>341</v>
      </c>
      <c r="AD4167" s="176">
        <v>1.3</v>
      </c>
      <c r="AE4167" s="177" t="s">
        <v>16954</v>
      </c>
    </row>
    <row r="4168" spans="1:31" x14ac:dyDescent="0.35">
      <c r="A4168" t="s">
        <v>476</v>
      </c>
      <c r="B4168">
        <v>1085</v>
      </c>
      <c r="C4168" t="s">
        <v>9282</v>
      </c>
      <c r="D4168">
        <v>60300</v>
      </c>
      <c r="E4168" t="s">
        <v>9282</v>
      </c>
      <c r="F4168" t="s">
        <v>8973</v>
      </c>
      <c r="H4168" s="174">
        <f t="shared" si="123"/>
        <v>1.3</v>
      </c>
      <c r="I4168">
        <v>3.4</v>
      </c>
      <c r="K4168" t="s">
        <v>404</v>
      </c>
      <c r="L4168" t="s">
        <v>410</v>
      </c>
      <c r="M4168" t="s">
        <v>398</v>
      </c>
      <c r="N4168" t="s">
        <v>634</v>
      </c>
      <c r="O4168">
        <v>3</v>
      </c>
      <c r="P4168" t="s">
        <v>306</v>
      </c>
      <c r="Q4168" s="164">
        <v>29739</v>
      </c>
      <c r="R4168" s="164">
        <v>29623</v>
      </c>
      <c r="S4168" s="164">
        <v>29623</v>
      </c>
      <c r="T4168" t="s">
        <v>635</v>
      </c>
      <c r="V4168" t="s">
        <v>9283</v>
      </c>
      <c r="W4168" t="s">
        <v>9284</v>
      </c>
      <c r="X4168" t="s">
        <v>9282</v>
      </c>
      <c r="Y4168" t="s">
        <v>9283</v>
      </c>
      <c r="Z4168" t="s">
        <v>9296</v>
      </c>
      <c r="AC4168" t="s">
        <v>341</v>
      </c>
      <c r="AD4168" s="176">
        <v>1.3</v>
      </c>
      <c r="AE4168" s="177" t="s">
        <v>16954</v>
      </c>
    </row>
    <row r="4169" spans="1:31" x14ac:dyDescent="0.35">
      <c r="A4169" t="s">
        <v>432</v>
      </c>
      <c r="B4169">
        <v>1061</v>
      </c>
      <c r="C4169" t="s">
        <v>9282</v>
      </c>
      <c r="D4169">
        <v>60300</v>
      </c>
      <c r="E4169" t="s">
        <v>9282</v>
      </c>
      <c r="F4169" t="s">
        <v>8973</v>
      </c>
      <c r="H4169" s="174">
        <f t="shared" si="123"/>
        <v>1.3</v>
      </c>
      <c r="I4169">
        <v>3.4</v>
      </c>
      <c r="K4169" t="s">
        <v>404</v>
      </c>
      <c r="L4169" t="s">
        <v>410</v>
      </c>
      <c r="M4169" t="s">
        <v>398</v>
      </c>
      <c r="N4169" t="s">
        <v>634</v>
      </c>
      <c r="O4169">
        <v>3</v>
      </c>
      <c r="P4169" t="s">
        <v>306</v>
      </c>
      <c r="Q4169" s="164">
        <v>35804</v>
      </c>
      <c r="R4169" s="164">
        <v>36039</v>
      </c>
      <c r="S4169" s="164">
        <v>36039</v>
      </c>
      <c r="T4169" t="s">
        <v>635</v>
      </c>
      <c r="V4169" t="s">
        <v>9283</v>
      </c>
      <c r="W4169" t="s">
        <v>9284</v>
      </c>
      <c r="X4169" t="s">
        <v>9282</v>
      </c>
      <c r="Y4169" t="s">
        <v>9283</v>
      </c>
      <c r="Z4169" t="s">
        <v>9297</v>
      </c>
      <c r="AC4169" t="s">
        <v>341</v>
      </c>
      <c r="AD4169" s="176">
        <v>1.3</v>
      </c>
      <c r="AE4169" s="177" t="s">
        <v>16954</v>
      </c>
    </row>
    <row r="4170" spans="1:31" x14ac:dyDescent="0.35">
      <c r="A4170" t="s">
        <v>584</v>
      </c>
      <c r="B4170">
        <v>1093</v>
      </c>
      <c r="C4170" t="s">
        <v>9282</v>
      </c>
      <c r="D4170">
        <v>60300</v>
      </c>
      <c r="E4170" t="s">
        <v>9282</v>
      </c>
      <c r="F4170" t="s">
        <v>8973</v>
      </c>
      <c r="H4170" s="174">
        <f t="shared" si="123"/>
        <v>1.3</v>
      </c>
      <c r="I4170">
        <v>3.4</v>
      </c>
      <c r="K4170" t="s">
        <v>404</v>
      </c>
      <c r="L4170" t="s">
        <v>410</v>
      </c>
      <c r="M4170" t="s">
        <v>398</v>
      </c>
      <c r="N4170" t="s">
        <v>634</v>
      </c>
      <c r="O4170">
        <v>3</v>
      </c>
      <c r="P4170" t="s">
        <v>306</v>
      </c>
      <c r="Q4170" s="164">
        <v>35804</v>
      </c>
      <c r="R4170" s="164">
        <v>36039</v>
      </c>
      <c r="S4170" s="164">
        <v>36039</v>
      </c>
      <c r="T4170" t="s">
        <v>635</v>
      </c>
      <c r="V4170" t="s">
        <v>9283</v>
      </c>
      <c r="W4170" t="s">
        <v>9284</v>
      </c>
      <c r="X4170" t="s">
        <v>9282</v>
      </c>
      <c r="Y4170" t="s">
        <v>9283</v>
      </c>
      <c r="Z4170" t="s">
        <v>9298</v>
      </c>
      <c r="AC4170" t="s">
        <v>341</v>
      </c>
      <c r="AD4170" s="176">
        <v>1.3</v>
      </c>
      <c r="AE4170" s="177" t="s">
        <v>16954</v>
      </c>
    </row>
    <row r="4171" spans="1:31" x14ac:dyDescent="0.35">
      <c r="A4171" t="s">
        <v>584</v>
      </c>
      <c r="B4171">
        <v>1094</v>
      </c>
      <c r="C4171" t="s">
        <v>9299</v>
      </c>
      <c r="D4171">
        <v>60300</v>
      </c>
      <c r="E4171" t="s">
        <v>9282</v>
      </c>
      <c r="F4171" t="s">
        <v>8973</v>
      </c>
      <c r="H4171" s="174">
        <f t="shared" si="123"/>
        <v>1.3</v>
      </c>
      <c r="I4171">
        <v>3.4</v>
      </c>
      <c r="K4171" t="s">
        <v>404</v>
      </c>
      <c r="L4171" t="s">
        <v>410</v>
      </c>
      <c r="M4171" t="s">
        <v>398</v>
      </c>
      <c r="N4171" t="s">
        <v>634</v>
      </c>
      <c r="O4171">
        <v>3</v>
      </c>
      <c r="P4171" t="s">
        <v>306</v>
      </c>
      <c r="Q4171" s="164">
        <v>35804</v>
      </c>
      <c r="R4171" s="164">
        <v>36039</v>
      </c>
      <c r="S4171" s="164">
        <v>36039</v>
      </c>
      <c r="T4171" t="s">
        <v>635</v>
      </c>
      <c r="V4171" t="s">
        <v>9283</v>
      </c>
      <c r="W4171" t="s">
        <v>9284</v>
      </c>
      <c r="X4171" t="s">
        <v>9282</v>
      </c>
      <c r="Y4171" t="s">
        <v>9283</v>
      </c>
      <c r="Z4171" t="s">
        <v>9300</v>
      </c>
      <c r="AC4171" t="s">
        <v>341</v>
      </c>
      <c r="AD4171" s="176">
        <v>1.3</v>
      </c>
      <c r="AE4171" s="177" t="s">
        <v>16954</v>
      </c>
    </row>
    <row r="4172" spans="1:31" x14ac:dyDescent="0.35">
      <c r="A4172" t="s">
        <v>414</v>
      </c>
      <c r="B4172">
        <v>1049</v>
      </c>
      <c r="C4172" t="s">
        <v>9301</v>
      </c>
      <c r="D4172">
        <v>60300</v>
      </c>
      <c r="E4172" t="s">
        <v>9282</v>
      </c>
      <c r="F4172" t="s">
        <v>8973</v>
      </c>
      <c r="H4172" s="174">
        <f t="shared" si="123"/>
        <v>1.3</v>
      </c>
      <c r="I4172">
        <v>3.4</v>
      </c>
      <c r="K4172" t="s">
        <v>404</v>
      </c>
      <c r="L4172" t="s">
        <v>410</v>
      </c>
      <c r="M4172" t="s">
        <v>398</v>
      </c>
      <c r="N4172" t="s">
        <v>634</v>
      </c>
      <c r="O4172">
        <v>3</v>
      </c>
      <c r="P4172" t="s">
        <v>306</v>
      </c>
      <c r="Q4172" s="164">
        <v>35804</v>
      </c>
      <c r="R4172" s="164">
        <v>36039</v>
      </c>
      <c r="S4172" s="164">
        <v>36039</v>
      </c>
      <c r="T4172" t="s">
        <v>635</v>
      </c>
      <c r="V4172" t="s">
        <v>9283</v>
      </c>
      <c r="W4172" t="s">
        <v>9284</v>
      </c>
      <c r="X4172" t="s">
        <v>9282</v>
      </c>
      <c r="Y4172" t="s">
        <v>9283</v>
      </c>
      <c r="Z4172" t="s">
        <v>9302</v>
      </c>
      <c r="AC4172" t="s">
        <v>341</v>
      </c>
      <c r="AD4172" s="176">
        <v>1.3</v>
      </c>
      <c r="AE4172" s="177" t="s">
        <v>16954</v>
      </c>
    </row>
    <row r="4173" spans="1:31" x14ac:dyDescent="0.35">
      <c r="A4173" t="s">
        <v>414</v>
      </c>
      <c r="B4173">
        <v>1114</v>
      </c>
      <c r="C4173" t="s">
        <v>9303</v>
      </c>
      <c r="D4173">
        <v>60300</v>
      </c>
      <c r="E4173" t="s">
        <v>9282</v>
      </c>
      <c r="F4173" t="s">
        <v>8973</v>
      </c>
      <c r="H4173" s="174">
        <f t="shared" si="123"/>
        <v>1.3</v>
      </c>
      <c r="I4173">
        <v>3.4</v>
      </c>
      <c r="K4173" t="s">
        <v>295</v>
      </c>
      <c r="L4173" t="s">
        <v>297</v>
      </c>
      <c r="M4173" t="s">
        <v>398</v>
      </c>
      <c r="N4173" t="s">
        <v>634</v>
      </c>
      <c r="O4173">
        <v>3</v>
      </c>
      <c r="P4173" t="s">
        <v>977</v>
      </c>
      <c r="Q4173" s="164">
        <v>31048</v>
      </c>
      <c r="R4173" s="164">
        <v>31048</v>
      </c>
      <c r="S4173" s="164">
        <v>34943</v>
      </c>
      <c r="T4173" t="s">
        <v>635</v>
      </c>
      <c r="V4173" t="s">
        <v>9283</v>
      </c>
      <c r="W4173" t="s">
        <v>9284</v>
      </c>
      <c r="X4173" t="s">
        <v>9282</v>
      </c>
      <c r="Y4173" t="s">
        <v>9283</v>
      </c>
      <c r="Z4173" t="s">
        <v>9304</v>
      </c>
      <c r="AC4173" t="s">
        <v>341</v>
      </c>
      <c r="AD4173" s="176">
        <v>1.3</v>
      </c>
      <c r="AE4173" s="177" t="s">
        <v>16954</v>
      </c>
    </row>
    <row r="4174" spans="1:31" x14ac:dyDescent="0.35">
      <c r="A4174" t="s">
        <v>454</v>
      </c>
      <c r="B4174">
        <v>1206</v>
      </c>
      <c r="C4174" t="s">
        <v>9305</v>
      </c>
      <c r="D4174">
        <v>60303</v>
      </c>
      <c r="E4174" t="s">
        <v>9306</v>
      </c>
      <c r="F4174" t="s">
        <v>8973</v>
      </c>
      <c r="H4174" s="174">
        <f t="shared" si="123"/>
        <v>1</v>
      </c>
      <c r="I4174">
        <v>3.5</v>
      </c>
      <c r="K4174" t="s">
        <v>404</v>
      </c>
      <c r="L4174" t="s">
        <v>6279</v>
      </c>
      <c r="M4174" t="s">
        <v>398</v>
      </c>
      <c r="N4174" t="s">
        <v>634</v>
      </c>
      <c r="O4174">
        <v>3</v>
      </c>
      <c r="P4174" t="s">
        <v>306</v>
      </c>
      <c r="Q4174" s="164">
        <v>30508</v>
      </c>
      <c r="R4174" s="164">
        <v>30627</v>
      </c>
      <c r="S4174" s="164">
        <v>34943</v>
      </c>
      <c r="T4174" t="s">
        <v>4303</v>
      </c>
      <c r="V4174" t="s">
        <v>9307</v>
      </c>
      <c r="W4174" t="s">
        <v>9308</v>
      </c>
      <c r="X4174" t="s">
        <v>9306</v>
      </c>
      <c r="Y4174" t="s">
        <v>9307</v>
      </c>
      <c r="Z4174" t="s">
        <v>9309</v>
      </c>
      <c r="AC4174" t="s">
        <v>341</v>
      </c>
      <c r="AD4174" s="176">
        <v>1</v>
      </c>
      <c r="AE4174" s="177" t="s">
        <v>16954</v>
      </c>
    </row>
    <row r="4175" spans="1:31" x14ac:dyDescent="0.35">
      <c r="A4175" t="s">
        <v>454</v>
      </c>
      <c r="B4175">
        <v>1207</v>
      </c>
      <c r="C4175" t="s">
        <v>9310</v>
      </c>
      <c r="D4175">
        <v>60303</v>
      </c>
      <c r="E4175" t="s">
        <v>9306</v>
      </c>
      <c r="F4175" t="s">
        <v>8973</v>
      </c>
      <c r="H4175" s="174">
        <f t="shared" si="123"/>
        <v>1</v>
      </c>
      <c r="I4175">
        <v>3.5</v>
      </c>
      <c r="K4175" t="s">
        <v>404</v>
      </c>
      <c r="L4175" t="s">
        <v>6279</v>
      </c>
      <c r="M4175" t="s">
        <v>398</v>
      </c>
      <c r="N4175" t="s">
        <v>634</v>
      </c>
      <c r="O4175">
        <v>3</v>
      </c>
      <c r="P4175" t="s">
        <v>306</v>
      </c>
      <c r="Q4175" s="164">
        <v>30508</v>
      </c>
      <c r="R4175" s="164">
        <v>30627</v>
      </c>
      <c r="S4175" s="164">
        <v>34943</v>
      </c>
      <c r="T4175" t="s">
        <v>4303</v>
      </c>
      <c r="V4175" t="s">
        <v>9307</v>
      </c>
      <c r="W4175" t="s">
        <v>9308</v>
      </c>
      <c r="X4175" t="s">
        <v>9306</v>
      </c>
      <c r="Y4175" t="s">
        <v>9307</v>
      </c>
      <c r="Z4175" t="s">
        <v>9311</v>
      </c>
      <c r="AC4175" t="s">
        <v>341</v>
      </c>
      <c r="AD4175" s="176">
        <v>1</v>
      </c>
      <c r="AE4175" s="177" t="s">
        <v>16954</v>
      </c>
    </row>
    <row r="4176" spans="1:31" x14ac:dyDescent="0.35">
      <c r="A4176" t="s">
        <v>454</v>
      </c>
      <c r="B4176">
        <v>1208</v>
      </c>
      <c r="C4176" t="s">
        <v>9312</v>
      </c>
      <c r="D4176">
        <v>60303</v>
      </c>
      <c r="E4176" t="s">
        <v>9306</v>
      </c>
      <c r="F4176" t="s">
        <v>8973</v>
      </c>
      <c r="H4176" s="174">
        <f t="shared" si="123"/>
        <v>1</v>
      </c>
      <c r="I4176">
        <v>3.5</v>
      </c>
      <c r="K4176" t="s">
        <v>295</v>
      </c>
      <c r="L4176" t="s">
        <v>6279</v>
      </c>
      <c r="M4176" t="s">
        <v>398</v>
      </c>
      <c r="N4176" t="s">
        <v>634</v>
      </c>
      <c r="O4176">
        <v>3</v>
      </c>
      <c r="P4176" t="s">
        <v>1</v>
      </c>
      <c r="Q4176" s="164">
        <v>30508</v>
      </c>
      <c r="R4176" s="164">
        <v>30627</v>
      </c>
      <c r="S4176" s="164">
        <v>33117</v>
      </c>
      <c r="T4176" t="s">
        <v>4303</v>
      </c>
      <c r="V4176" t="s">
        <v>9307</v>
      </c>
      <c r="W4176" t="s">
        <v>9308</v>
      </c>
      <c r="X4176" t="s">
        <v>9306</v>
      </c>
      <c r="Y4176" t="s">
        <v>9307</v>
      </c>
      <c r="Z4176" t="s">
        <v>9313</v>
      </c>
      <c r="AC4176" t="s">
        <v>341</v>
      </c>
      <c r="AD4176" s="176">
        <v>1</v>
      </c>
      <c r="AE4176" s="177" t="s">
        <v>16954</v>
      </c>
    </row>
    <row r="4177" spans="1:31" x14ac:dyDescent="0.35">
      <c r="A4177" t="s">
        <v>454</v>
      </c>
      <c r="B4177">
        <v>1209</v>
      </c>
      <c r="C4177" t="s">
        <v>9305</v>
      </c>
      <c r="D4177">
        <v>60303</v>
      </c>
      <c r="E4177" t="s">
        <v>9306</v>
      </c>
      <c r="F4177" t="s">
        <v>8973</v>
      </c>
      <c r="H4177" s="174">
        <f t="shared" si="123"/>
        <v>1</v>
      </c>
      <c r="I4177">
        <v>3.5</v>
      </c>
      <c r="K4177" t="s">
        <v>295</v>
      </c>
      <c r="L4177" t="s">
        <v>6279</v>
      </c>
      <c r="M4177" t="s">
        <v>398</v>
      </c>
      <c r="N4177" t="s">
        <v>634</v>
      </c>
      <c r="O4177">
        <v>3</v>
      </c>
      <c r="P4177" t="s">
        <v>1</v>
      </c>
      <c r="Q4177" s="164">
        <v>30508</v>
      </c>
      <c r="R4177" s="164">
        <v>30627</v>
      </c>
      <c r="S4177" s="164">
        <v>33117</v>
      </c>
      <c r="T4177" t="s">
        <v>4303</v>
      </c>
      <c r="V4177" t="s">
        <v>9307</v>
      </c>
      <c r="W4177" t="s">
        <v>9308</v>
      </c>
      <c r="X4177" t="s">
        <v>9306</v>
      </c>
      <c r="Y4177" t="s">
        <v>9307</v>
      </c>
      <c r="Z4177" t="s">
        <v>9314</v>
      </c>
      <c r="AC4177" t="s">
        <v>341</v>
      </c>
      <c r="AD4177" s="176">
        <v>1</v>
      </c>
      <c r="AE4177" s="177" t="s">
        <v>16954</v>
      </c>
    </row>
    <row r="4178" spans="1:31" x14ac:dyDescent="0.35">
      <c r="A4178" t="s">
        <v>454</v>
      </c>
      <c r="B4178">
        <v>1210</v>
      </c>
      <c r="C4178" t="s">
        <v>9315</v>
      </c>
      <c r="D4178">
        <v>60303</v>
      </c>
      <c r="E4178" t="s">
        <v>9306</v>
      </c>
      <c r="F4178" t="s">
        <v>8973</v>
      </c>
      <c r="H4178" s="174">
        <f t="shared" si="123"/>
        <v>1</v>
      </c>
      <c r="I4178">
        <v>3.5</v>
      </c>
      <c r="K4178" t="s">
        <v>295</v>
      </c>
      <c r="L4178" t="s">
        <v>6279</v>
      </c>
      <c r="M4178" t="s">
        <v>398</v>
      </c>
      <c r="N4178" t="s">
        <v>634</v>
      </c>
      <c r="O4178">
        <v>3</v>
      </c>
      <c r="P4178" t="s">
        <v>1</v>
      </c>
      <c r="Q4178" s="164">
        <v>30508</v>
      </c>
      <c r="R4178" s="164">
        <v>30627</v>
      </c>
      <c r="S4178" s="164">
        <v>33117</v>
      </c>
      <c r="T4178" t="s">
        <v>4303</v>
      </c>
      <c r="V4178" t="s">
        <v>9307</v>
      </c>
      <c r="W4178" t="s">
        <v>9308</v>
      </c>
      <c r="X4178" t="s">
        <v>9306</v>
      </c>
      <c r="Y4178" t="s">
        <v>9307</v>
      </c>
      <c r="Z4178" t="s">
        <v>9316</v>
      </c>
      <c r="AC4178" t="s">
        <v>341</v>
      </c>
      <c r="AD4178" s="176">
        <v>1</v>
      </c>
      <c r="AE4178" s="177" t="s">
        <v>16954</v>
      </c>
    </row>
    <row r="4179" spans="1:31" x14ac:dyDescent="0.35">
      <c r="A4179" t="s">
        <v>454</v>
      </c>
      <c r="B4179">
        <v>1271</v>
      </c>
      <c r="C4179" t="s">
        <v>9317</v>
      </c>
      <c r="D4179">
        <v>60303</v>
      </c>
      <c r="E4179" t="s">
        <v>9306</v>
      </c>
      <c r="F4179" t="s">
        <v>8973</v>
      </c>
      <c r="H4179" s="174">
        <f t="shared" si="123"/>
        <v>1</v>
      </c>
      <c r="I4179">
        <v>3.5</v>
      </c>
      <c r="K4179" t="s">
        <v>404</v>
      </c>
      <c r="L4179" t="s">
        <v>297</v>
      </c>
      <c r="M4179" t="s">
        <v>398</v>
      </c>
      <c r="N4179" t="s">
        <v>634</v>
      </c>
      <c r="O4179">
        <v>3</v>
      </c>
      <c r="P4179" t="s">
        <v>306</v>
      </c>
      <c r="Q4179" s="164">
        <v>32517</v>
      </c>
      <c r="R4179" s="164">
        <v>32752</v>
      </c>
      <c r="S4179" s="164">
        <v>41883</v>
      </c>
      <c r="T4179" t="s">
        <v>4303</v>
      </c>
      <c r="V4179" t="s">
        <v>9307</v>
      </c>
      <c r="W4179" t="s">
        <v>9308</v>
      </c>
      <c r="X4179" t="s">
        <v>9306</v>
      </c>
      <c r="Y4179" t="s">
        <v>9307</v>
      </c>
      <c r="Z4179" t="s">
        <v>9318</v>
      </c>
      <c r="AC4179" t="s">
        <v>341</v>
      </c>
      <c r="AD4179" s="176">
        <v>1</v>
      </c>
      <c r="AE4179" s="177" t="s">
        <v>16954</v>
      </c>
    </row>
    <row r="4180" spans="1:31" x14ac:dyDescent="0.35">
      <c r="A4180" t="s">
        <v>291</v>
      </c>
      <c r="B4180">
        <v>1073</v>
      </c>
      <c r="C4180" t="s">
        <v>9307</v>
      </c>
      <c r="D4180">
        <v>60303</v>
      </c>
      <c r="E4180" t="s">
        <v>9306</v>
      </c>
      <c r="F4180" t="s">
        <v>8973</v>
      </c>
      <c r="H4180" s="174">
        <f t="shared" si="123"/>
        <v>1</v>
      </c>
      <c r="I4180">
        <v>3.5</v>
      </c>
      <c r="K4180" t="s">
        <v>404</v>
      </c>
      <c r="L4180" t="s">
        <v>297</v>
      </c>
      <c r="M4180" t="s">
        <v>398</v>
      </c>
      <c r="N4180" t="s">
        <v>634</v>
      </c>
      <c r="O4180">
        <v>3</v>
      </c>
      <c r="P4180" t="s">
        <v>1</v>
      </c>
      <c r="Q4180" s="164">
        <v>34708</v>
      </c>
      <c r="R4180" s="164">
        <v>34943</v>
      </c>
      <c r="S4180" s="164">
        <v>38231</v>
      </c>
      <c r="T4180" t="s">
        <v>4303</v>
      </c>
      <c r="V4180" t="s">
        <v>9307</v>
      </c>
      <c r="W4180" t="s">
        <v>9308</v>
      </c>
      <c r="X4180" t="s">
        <v>9306</v>
      </c>
      <c r="Y4180" t="s">
        <v>9307</v>
      </c>
      <c r="Z4180" t="s">
        <v>9319</v>
      </c>
      <c r="AC4180" t="s">
        <v>338</v>
      </c>
      <c r="AD4180" s="176">
        <v>1</v>
      </c>
      <c r="AE4180" s="177" t="s">
        <v>16954</v>
      </c>
    </row>
    <row r="4181" spans="1:31" x14ac:dyDescent="0.35">
      <c r="A4181" t="s">
        <v>305</v>
      </c>
      <c r="B4181">
        <v>1193</v>
      </c>
      <c r="C4181" t="s">
        <v>9306</v>
      </c>
      <c r="D4181">
        <v>60303</v>
      </c>
      <c r="E4181" t="s">
        <v>9306</v>
      </c>
      <c r="F4181" t="s">
        <v>8973</v>
      </c>
      <c r="H4181" s="174">
        <f t="shared" si="123"/>
        <v>1</v>
      </c>
      <c r="I4181">
        <v>3.5</v>
      </c>
      <c r="K4181" t="s">
        <v>404</v>
      </c>
      <c r="L4181" t="s">
        <v>297</v>
      </c>
      <c r="M4181" t="s">
        <v>398</v>
      </c>
      <c r="N4181" t="s">
        <v>634</v>
      </c>
      <c r="O4181">
        <v>3</v>
      </c>
      <c r="P4181" t="s">
        <v>306</v>
      </c>
      <c r="Q4181" s="164">
        <v>34708</v>
      </c>
      <c r="R4181" s="164">
        <v>34943</v>
      </c>
      <c r="S4181" s="164">
        <v>39189</v>
      </c>
      <c r="T4181" t="s">
        <v>4303</v>
      </c>
      <c r="V4181" t="s">
        <v>9307</v>
      </c>
      <c r="W4181" t="s">
        <v>9308</v>
      </c>
      <c r="X4181" t="s">
        <v>9306</v>
      </c>
      <c r="Y4181" t="s">
        <v>9307</v>
      </c>
      <c r="Z4181" t="s">
        <v>9320</v>
      </c>
      <c r="AC4181" t="s">
        <v>341</v>
      </c>
      <c r="AD4181" s="176">
        <v>1</v>
      </c>
      <c r="AE4181" s="177" t="s">
        <v>16954</v>
      </c>
    </row>
    <row r="4182" spans="1:31" x14ac:dyDescent="0.35">
      <c r="A4182" t="s">
        <v>375</v>
      </c>
      <c r="B4182">
        <v>1066</v>
      </c>
      <c r="C4182" t="s">
        <v>9321</v>
      </c>
      <c r="D4182">
        <v>60303</v>
      </c>
      <c r="E4182" t="s">
        <v>9306</v>
      </c>
      <c r="F4182" t="s">
        <v>8973</v>
      </c>
      <c r="H4182" s="174">
        <f t="shared" si="123"/>
        <v>1</v>
      </c>
      <c r="I4182">
        <v>3.5</v>
      </c>
      <c r="K4182" t="s">
        <v>404</v>
      </c>
      <c r="L4182" t="s">
        <v>6279</v>
      </c>
      <c r="M4182" t="s">
        <v>398</v>
      </c>
      <c r="N4182" t="s">
        <v>634</v>
      </c>
      <c r="O4182">
        <v>3</v>
      </c>
      <c r="P4182" t="s">
        <v>1</v>
      </c>
      <c r="Q4182" s="164">
        <v>32882</v>
      </c>
      <c r="R4182" s="164">
        <v>33117</v>
      </c>
      <c r="S4182" s="164">
        <v>36039</v>
      </c>
      <c r="T4182" t="s">
        <v>4303</v>
      </c>
      <c r="V4182" t="s">
        <v>9307</v>
      </c>
      <c r="W4182" t="s">
        <v>9308</v>
      </c>
      <c r="X4182" t="s">
        <v>9306</v>
      </c>
      <c r="Y4182" t="s">
        <v>9307</v>
      </c>
      <c r="Z4182" t="s">
        <v>9322</v>
      </c>
      <c r="AC4182" t="s">
        <v>338</v>
      </c>
      <c r="AD4182" s="176">
        <v>1</v>
      </c>
      <c r="AE4182" s="177" t="s">
        <v>16954</v>
      </c>
    </row>
    <row r="4183" spans="1:31" x14ac:dyDescent="0.35">
      <c r="A4183" t="s">
        <v>375</v>
      </c>
      <c r="B4183">
        <v>1067</v>
      </c>
      <c r="C4183" t="s">
        <v>9323</v>
      </c>
      <c r="D4183">
        <v>60303</v>
      </c>
      <c r="E4183" t="s">
        <v>9306</v>
      </c>
      <c r="F4183" t="s">
        <v>8973</v>
      </c>
      <c r="H4183" s="174">
        <f t="shared" si="123"/>
        <v>1</v>
      </c>
      <c r="I4183">
        <v>3.5</v>
      </c>
      <c r="K4183" t="s">
        <v>404</v>
      </c>
      <c r="L4183" t="s">
        <v>6279</v>
      </c>
      <c r="M4183" t="s">
        <v>398</v>
      </c>
      <c r="N4183" t="s">
        <v>634</v>
      </c>
      <c r="O4183">
        <v>3</v>
      </c>
      <c r="P4183" t="s">
        <v>1</v>
      </c>
      <c r="Q4183" s="164">
        <v>32882</v>
      </c>
      <c r="R4183" s="164">
        <v>33117</v>
      </c>
      <c r="S4183" s="164">
        <v>36039</v>
      </c>
      <c r="T4183" t="s">
        <v>4303</v>
      </c>
      <c r="V4183" t="s">
        <v>9307</v>
      </c>
      <c r="W4183" t="s">
        <v>9308</v>
      </c>
      <c r="X4183" t="s">
        <v>9306</v>
      </c>
      <c r="Y4183" t="s">
        <v>9307</v>
      </c>
      <c r="Z4183" t="s">
        <v>9324</v>
      </c>
      <c r="AC4183" t="s">
        <v>338</v>
      </c>
      <c r="AD4183" s="176">
        <v>1</v>
      </c>
      <c r="AE4183" s="177" t="s">
        <v>16954</v>
      </c>
    </row>
    <row r="4184" spans="1:31" x14ac:dyDescent="0.35">
      <c r="A4184" t="s">
        <v>375</v>
      </c>
      <c r="B4184">
        <v>1068</v>
      </c>
      <c r="C4184" t="s">
        <v>9325</v>
      </c>
      <c r="D4184">
        <v>60303</v>
      </c>
      <c r="E4184" t="s">
        <v>9306</v>
      </c>
      <c r="F4184" t="s">
        <v>8973</v>
      </c>
      <c r="H4184" s="174">
        <f t="shared" si="123"/>
        <v>1</v>
      </c>
      <c r="I4184">
        <v>3.5</v>
      </c>
      <c r="K4184" t="s">
        <v>404</v>
      </c>
      <c r="L4184" t="s">
        <v>6279</v>
      </c>
      <c r="M4184" t="s">
        <v>398</v>
      </c>
      <c r="N4184" t="s">
        <v>634</v>
      </c>
      <c r="O4184">
        <v>3</v>
      </c>
      <c r="P4184" t="s">
        <v>1</v>
      </c>
      <c r="Q4184" s="164">
        <v>32882</v>
      </c>
      <c r="R4184" s="164">
        <v>33117</v>
      </c>
      <c r="S4184" s="164">
        <v>36039</v>
      </c>
      <c r="T4184" t="s">
        <v>4303</v>
      </c>
      <c r="V4184" t="s">
        <v>9307</v>
      </c>
      <c r="W4184" t="s">
        <v>9308</v>
      </c>
      <c r="X4184" t="s">
        <v>9306</v>
      </c>
      <c r="Y4184" t="s">
        <v>9307</v>
      </c>
      <c r="Z4184" t="s">
        <v>9326</v>
      </c>
      <c r="AC4184" t="s">
        <v>338</v>
      </c>
      <c r="AD4184" s="176">
        <v>1</v>
      </c>
      <c r="AE4184" s="177" t="s">
        <v>16954</v>
      </c>
    </row>
    <row r="4185" spans="1:31" x14ac:dyDescent="0.35">
      <c r="A4185" t="s">
        <v>419</v>
      </c>
      <c r="B4185">
        <v>1159</v>
      </c>
      <c r="C4185" t="s">
        <v>9327</v>
      </c>
      <c r="D4185">
        <v>60303</v>
      </c>
      <c r="E4185" t="s">
        <v>9306</v>
      </c>
      <c r="F4185" t="s">
        <v>8973</v>
      </c>
      <c r="H4185" s="174">
        <f t="shared" si="123"/>
        <v>1</v>
      </c>
      <c r="I4185">
        <v>3.5</v>
      </c>
      <c r="K4185" t="s">
        <v>404</v>
      </c>
      <c r="L4185" t="s">
        <v>297</v>
      </c>
      <c r="M4185" t="s">
        <v>398</v>
      </c>
      <c r="N4185" t="s">
        <v>634</v>
      </c>
      <c r="O4185">
        <v>3</v>
      </c>
      <c r="P4185" t="s">
        <v>306</v>
      </c>
      <c r="Q4185" s="164">
        <v>37630</v>
      </c>
      <c r="R4185" s="164">
        <v>37865</v>
      </c>
      <c r="S4185" s="164">
        <v>41883</v>
      </c>
      <c r="T4185" t="s">
        <v>4303</v>
      </c>
      <c r="V4185" t="s">
        <v>9307</v>
      </c>
      <c r="W4185" t="s">
        <v>9308</v>
      </c>
      <c r="X4185" t="s">
        <v>9306</v>
      </c>
      <c r="Y4185" t="s">
        <v>9307</v>
      </c>
      <c r="Z4185" t="s">
        <v>9328</v>
      </c>
      <c r="AC4185" t="s">
        <v>341</v>
      </c>
      <c r="AD4185" s="176">
        <v>1</v>
      </c>
      <c r="AE4185" s="177" t="s">
        <v>16954</v>
      </c>
    </row>
    <row r="4186" spans="1:31" x14ac:dyDescent="0.35">
      <c r="A4186" t="s">
        <v>566</v>
      </c>
      <c r="B4186">
        <v>1050</v>
      </c>
      <c r="C4186" t="s">
        <v>9329</v>
      </c>
      <c r="D4186">
        <v>60303</v>
      </c>
      <c r="E4186" t="s">
        <v>9306</v>
      </c>
      <c r="F4186" t="s">
        <v>8973</v>
      </c>
      <c r="H4186" s="174">
        <f t="shared" si="123"/>
        <v>1</v>
      </c>
      <c r="I4186">
        <v>3.5</v>
      </c>
      <c r="K4186" t="s">
        <v>404</v>
      </c>
      <c r="L4186" t="s">
        <v>410</v>
      </c>
      <c r="M4186" t="s">
        <v>398</v>
      </c>
      <c r="N4186" t="s">
        <v>634</v>
      </c>
      <c r="O4186">
        <v>3</v>
      </c>
      <c r="P4186" t="s">
        <v>306</v>
      </c>
      <c r="Q4186" s="164">
        <v>37995</v>
      </c>
      <c r="R4186" s="164">
        <v>38231</v>
      </c>
      <c r="S4186" s="164">
        <v>38231</v>
      </c>
      <c r="T4186" t="s">
        <v>4303</v>
      </c>
      <c r="V4186" t="s">
        <v>9307</v>
      </c>
      <c r="W4186" t="s">
        <v>9308</v>
      </c>
      <c r="X4186" t="s">
        <v>9306</v>
      </c>
      <c r="Y4186" t="s">
        <v>9307</v>
      </c>
      <c r="Z4186" t="s">
        <v>9330</v>
      </c>
      <c r="AC4186" t="s">
        <v>341</v>
      </c>
      <c r="AD4186" s="176">
        <v>1</v>
      </c>
      <c r="AE4186" s="177" t="s">
        <v>16954</v>
      </c>
    </row>
    <row r="4187" spans="1:31" x14ac:dyDescent="0.35">
      <c r="A4187" t="s">
        <v>408</v>
      </c>
      <c r="B4187">
        <v>1298</v>
      </c>
      <c r="C4187" t="s">
        <v>9331</v>
      </c>
      <c r="D4187">
        <v>60404</v>
      </c>
      <c r="E4187" t="s">
        <v>9331</v>
      </c>
      <c r="F4187" t="s">
        <v>8973</v>
      </c>
      <c r="H4187">
        <v>2.4</v>
      </c>
      <c r="I4187">
        <v>3.3</v>
      </c>
      <c r="K4187" t="s">
        <v>296</v>
      </c>
      <c r="L4187" t="s">
        <v>297</v>
      </c>
      <c r="M4187" t="s">
        <v>398</v>
      </c>
      <c r="N4187" t="s">
        <v>641</v>
      </c>
      <c r="O4187">
        <v>3</v>
      </c>
      <c r="P4187" t="s">
        <v>306</v>
      </c>
      <c r="Q4187" t="s">
        <v>2402</v>
      </c>
      <c r="R4187" s="164">
        <v>42248</v>
      </c>
      <c r="T4187" t="s">
        <v>9332</v>
      </c>
      <c r="V4187" t="s">
        <v>9333</v>
      </c>
      <c r="W4187" t="s">
        <v>9334</v>
      </c>
      <c r="X4187" t="s">
        <v>9331</v>
      </c>
      <c r="Y4187" t="s">
        <v>9335</v>
      </c>
      <c r="Z4187" t="s">
        <v>9336</v>
      </c>
      <c r="AC4187" t="s">
        <v>341</v>
      </c>
      <c r="AD4187" s="176">
        <v>1.1000000000000001</v>
      </c>
    </row>
    <row r="4188" spans="1:31" x14ac:dyDescent="0.35">
      <c r="A4188" t="s">
        <v>324</v>
      </c>
      <c r="B4188">
        <v>1012</v>
      </c>
      <c r="C4188" t="s">
        <v>9337</v>
      </c>
      <c r="D4188">
        <v>60413</v>
      </c>
      <c r="E4188" t="s">
        <v>4382</v>
      </c>
      <c r="F4188" t="s">
        <v>8973</v>
      </c>
      <c r="H4188" s="174">
        <f t="shared" ref="H4188:H4190" si="124">AD4188</f>
        <v>1.1000000000000001</v>
      </c>
      <c r="I4188">
        <v>3.2</v>
      </c>
      <c r="K4188" t="s">
        <v>404</v>
      </c>
      <c r="L4188" t="s">
        <v>410</v>
      </c>
      <c r="M4188" t="s">
        <v>398</v>
      </c>
      <c r="N4188" t="s">
        <v>641</v>
      </c>
      <c r="O4188">
        <v>3</v>
      </c>
      <c r="P4188" t="s">
        <v>306</v>
      </c>
      <c r="Q4188" s="164">
        <v>31415</v>
      </c>
      <c r="R4188" s="164">
        <v>31472</v>
      </c>
      <c r="S4188" s="164">
        <v>31472</v>
      </c>
      <c r="T4188" t="s">
        <v>4384</v>
      </c>
      <c r="V4188" t="s">
        <v>4385</v>
      </c>
      <c r="W4188" t="s">
        <v>9338</v>
      </c>
      <c r="X4188" t="s">
        <v>4382</v>
      </c>
      <c r="Y4188" t="s">
        <v>9339</v>
      </c>
      <c r="Z4188" t="s">
        <v>9340</v>
      </c>
      <c r="AC4188" t="s">
        <v>341</v>
      </c>
      <c r="AD4188" s="176">
        <v>1.1000000000000001</v>
      </c>
      <c r="AE4188" s="177" t="s">
        <v>16954</v>
      </c>
    </row>
    <row r="4189" spans="1:31" x14ac:dyDescent="0.35">
      <c r="A4189" t="s">
        <v>309</v>
      </c>
      <c r="B4189">
        <v>1062</v>
      </c>
      <c r="C4189" t="s">
        <v>4382</v>
      </c>
      <c r="D4189">
        <v>60413</v>
      </c>
      <c r="E4189" t="s">
        <v>4382</v>
      </c>
      <c r="F4189" t="s">
        <v>8973</v>
      </c>
      <c r="H4189" s="174">
        <f t="shared" si="124"/>
        <v>1.1000000000000001</v>
      </c>
      <c r="I4189">
        <v>3.2</v>
      </c>
      <c r="K4189" t="s">
        <v>404</v>
      </c>
      <c r="L4189" t="s">
        <v>297</v>
      </c>
      <c r="M4189" t="s">
        <v>398</v>
      </c>
      <c r="N4189" t="s">
        <v>641</v>
      </c>
      <c r="O4189">
        <v>3</v>
      </c>
      <c r="P4189" t="s">
        <v>306</v>
      </c>
      <c r="Q4189" s="164">
        <v>30472</v>
      </c>
      <c r="R4189" s="164">
        <v>30442</v>
      </c>
      <c r="S4189" s="164">
        <v>31656</v>
      </c>
      <c r="T4189" t="s">
        <v>4384</v>
      </c>
      <c r="V4189" t="s">
        <v>4385</v>
      </c>
      <c r="W4189" t="s">
        <v>9338</v>
      </c>
      <c r="X4189" t="s">
        <v>4382</v>
      </c>
      <c r="Y4189" t="s">
        <v>9339</v>
      </c>
      <c r="Z4189" t="s">
        <v>9341</v>
      </c>
      <c r="AC4189" t="s">
        <v>341</v>
      </c>
      <c r="AD4189" s="176">
        <v>1.1000000000000001</v>
      </c>
      <c r="AE4189" s="177" t="s">
        <v>16954</v>
      </c>
    </row>
    <row r="4190" spans="1:31" x14ac:dyDescent="0.35">
      <c r="A4190" t="s">
        <v>476</v>
      </c>
      <c r="B4190">
        <v>1023</v>
      </c>
      <c r="C4190" t="s">
        <v>9342</v>
      </c>
      <c r="D4190">
        <v>60413</v>
      </c>
      <c r="E4190" t="s">
        <v>4382</v>
      </c>
      <c r="F4190" t="s">
        <v>8973</v>
      </c>
      <c r="H4190" s="174">
        <f t="shared" si="124"/>
        <v>1.1000000000000001</v>
      </c>
      <c r="I4190">
        <v>3.2</v>
      </c>
      <c r="K4190" t="s">
        <v>404</v>
      </c>
      <c r="L4190" t="s">
        <v>410</v>
      </c>
      <c r="M4190" t="s">
        <v>398</v>
      </c>
      <c r="N4190" t="s">
        <v>641</v>
      </c>
      <c r="O4190">
        <v>3</v>
      </c>
      <c r="P4190" t="s">
        <v>306</v>
      </c>
      <c r="Q4190" t="s">
        <v>2038</v>
      </c>
      <c r="R4190" s="164">
        <v>39188</v>
      </c>
      <c r="S4190" s="164">
        <v>39188</v>
      </c>
      <c r="T4190" t="s">
        <v>4384</v>
      </c>
      <c r="V4190" t="s">
        <v>4385</v>
      </c>
      <c r="W4190" t="s">
        <v>9338</v>
      </c>
      <c r="X4190" t="s">
        <v>4382</v>
      </c>
      <c r="Y4190" t="s">
        <v>9339</v>
      </c>
      <c r="Z4190" t="s">
        <v>9343</v>
      </c>
      <c r="AC4190" t="s">
        <v>341</v>
      </c>
      <c r="AD4190" s="176">
        <v>1.1000000000000001</v>
      </c>
      <c r="AE4190" s="177" t="s">
        <v>16954</v>
      </c>
    </row>
    <row r="4191" spans="1:31" x14ac:dyDescent="0.35">
      <c r="A4191" t="s">
        <v>482</v>
      </c>
      <c r="B4191">
        <v>1017</v>
      </c>
      <c r="C4191" t="s">
        <v>4383</v>
      </c>
      <c r="D4191">
        <v>60413</v>
      </c>
      <c r="E4191" t="s">
        <v>4382</v>
      </c>
      <c r="F4191" t="s">
        <v>8973</v>
      </c>
      <c r="H4191" s="174">
        <f>AD4191</f>
        <v>1.1000000000000001</v>
      </c>
      <c r="I4191">
        <v>3.2</v>
      </c>
      <c r="K4191" t="s">
        <v>404</v>
      </c>
      <c r="L4191" t="s">
        <v>410</v>
      </c>
      <c r="M4191" t="s">
        <v>398</v>
      </c>
      <c r="N4191" t="s">
        <v>641</v>
      </c>
      <c r="O4191">
        <v>3</v>
      </c>
      <c r="P4191" t="s">
        <v>306</v>
      </c>
      <c r="Q4191" s="164">
        <v>37995</v>
      </c>
      <c r="R4191" s="164">
        <v>38231</v>
      </c>
      <c r="S4191" s="164">
        <v>38231</v>
      </c>
      <c r="T4191" t="s">
        <v>4384</v>
      </c>
      <c r="V4191" t="s">
        <v>4385</v>
      </c>
      <c r="W4191" t="s">
        <v>9338</v>
      </c>
      <c r="X4191" t="s">
        <v>4382</v>
      </c>
      <c r="Y4191" t="s">
        <v>9339</v>
      </c>
      <c r="Z4191" t="s">
        <v>9344</v>
      </c>
      <c r="AC4191" t="s">
        <v>341</v>
      </c>
      <c r="AD4191" s="176">
        <v>1.1000000000000001</v>
      </c>
      <c r="AE4191" s="177" t="s">
        <v>16953</v>
      </c>
    </row>
    <row r="4192" spans="1:31" x14ac:dyDescent="0.35">
      <c r="A4192" t="s">
        <v>454</v>
      </c>
      <c r="B4192">
        <v>1010</v>
      </c>
      <c r="C4192" t="s">
        <v>9345</v>
      </c>
      <c r="D4192">
        <v>60500</v>
      </c>
      <c r="E4192" t="s">
        <v>9345</v>
      </c>
      <c r="F4192" t="s">
        <v>8973</v>
      </c>
      <c r="H4192" s="174">
        <f t="shared" ref="H4192:H4200" si="125">AD4192</f>
        <v>1</v>
      </c>
      <c r="I4192">
        <v>2.9</v>
      </c>
      <c r="K4192" t="s">
        <v>404</v>
      </c>
      <c r="L4192" t="s">
        <v>297</v>
      </c>
      <c r="M4192" t="s">
        <v>398</v>
      </c>
      <c r="N4192" t="s">
        <v>344</v>
      </c>
      <c r="O4192">
        <v>3</v>
      </c>
      <c r="P4192" t="s">
        <v>306</v>
      </c>
      <c r="Q4192" s="164">
        <v>41522</v>
      </c>
      <c r="R4192" s="164">
        <v>41403</v>
      </c>
      <c r="S4192" s="164">
        <v>41518</v>
      </c>
      <c r="T4192" t="s">
        <v>659</v>
      </c>
      <c r="V4192" t="s">
        <v>9346</v>
      </c>
      <c r="W4192" t="s">
        <v>9347</v>
      </c>
      <c r="X4192" t="s">
        <v>9345</v>
      </c>
      <c r="Y4192" t="s">
        <v>9346</v>
      </c>
      <c r="Z4192" t="s">
        <v>9348</v>
      </c>
      <c r="AC4192" t="s">
        <v>308</v>
      </c>
      <c r="AD4192" s="176">
        <v>1</v>
      </c>
      <c r="AE4192" s="177" t="s">
        <v>16954</v>
      </c>
    </row>
    <row r="4193" spans="1:31" x14ac:dyDescent="0.35">
      <c r="A4193" t="s">
        <v>454</v>
      </c>
      <c r="B4193">
        <v>1124</v>
      </c>
      <c r="C4193" t="s">
        <v>9349</v>
      </c>
      <c r="D4193">
        <v>60500</v>
      </c>
      <c r="E4193" t="s">
        <v>9345</v>
      </c>
      <c r="F4193" t="s">
        <v>8973</v>
      </c>
      <c r="H4193" s="174">
        <f t="shared" si="125"/>
        <v>1</v>
      </c>
      <c r="I4193">
        <v>2.9</v>
      </c>
      <c r="K4193" t="s">
        <v>295</v>
      </c>
      <c r="L4193" t="s">
        <v>410</v>
      </c>
      <c r="M4193" t="s">
        <v>398</v>
      </c>
      <c r="N4193" t="s">
        <v>344</v>
      </c>
      <c r="O4193">
        <v>3</v>
      </c>
      <c r="P4193" t="s">
        <v>1</v>
      </c>
      <c r="Q4193" s="164">
        <v>32882</v>
      </c>
      <c r="R4193" s="164">
        <v>33117</v>
      </c>
      <c r="S4193" s="164">
        <v>33117</v>
      </c>
      <c r="T4193" t="s">
        <v>659</v>
      </c>
      <c r="V4193" t="s">
        <v>9346</v>
      </c>
      <c r="W4193" t="s">
        <v>9347</v>
      </c>
      <c r="X4193" t="s">
        <v>9345</v>
      </c>
      <c r="Y4193" t="s">
        <v>9346</v>
      </c>
      <c r="Z4193" t="s">
        <v>9350</v>
      </c>
      <c r="AC4193" t="s">
        <v>308</v>
      </c>
      <c r="AD4193" s="176">
        <v>1</v>
      </c>
      <c r="AE4193" s="177" t="s">
        <v>16954</v>
      </c>
    </row>
    <row r="4194" spans="1:31" x14ac:dyDescent="0.35">
      <c r="A4194" t="s">
        <v>291</v>
      </c>
      <c r="B4194">
        <v>1008</v>
      </c>
      <c r="C4194" t="s">
        <v>9346</v>
      </c>
      <c r="D4194">
        <v>60500</v>
      </c>
      <c r="E4194" t="s">
        <v>9345</v>
      </c>
      <c r="F4194" t="s">
        <v>8973</v>
      </c>
      <c r="H4194" s="174">
        <f t="shared" si="125"/>
        <v>1</v>
      </c>
      <c r="I4194">
        <v>2.9</v>
      </c>
      <c r="K4194" t="s">
        <v>404</v>
      </c>
      <c r="L4194" t="s">
        <v>410</v>
      </c>
      <c r="M4194" t="s">
        <v>398</v>
      </c>
      <c r="N4194" t="s">
        <v>344</v>
      </c>
      <c r="O4194">
        <v>3</v>
      </c>
      <c r="P4194" t="s">
        <v>1</v>
      </c>
      <c r="Q4194" s="164">
        <v>34708</v>
      </c>
      <c r="R4194" s="164">
        <v>34943</v>
      </c>
      <c r="T4194" t="s">
        <v>659</v>
      </c>
      <c r="V4194" t="s">
        <v>9346</v>
      </c>
      <c r="W4194" t="s">
        <v>9347</v>
      </c>
      <c r="X4194" t="s">
        <v>9345</v>
      </c>
      <c r="Y4194" t="s">
        <v>9346</v>
      </c>
      <c r="Z4194" t="s">
        <v>9351</v>
      </c>
      <c r="AC4194" t="s">
        <v>304</v>
      </c>
      <c r="AD4194" s="176">
        <v>1</v>
      </c>
      <c r="AE4194" s="177" t="s">
        <v>16954</v>
      </c>
    </row>
    <row r="4195" spans="1:31" x14ac:dyDescent="0.35">
      <c r="A4195" t="s">
        <v>305</v>
      </c>
      <c r="B4195">
        <v>1006</v>
      </c>
      <c r="C4195" t="s">
        <v>9345</v>
      </c>
      <c r="D4195">
        <v>60500</v>
      </c>
      <c r="E4195" t="s">
        <v>9345</v>
      </c>
      <c r="F4195" t="s">
        <v>8973</v>
      </c>
      <c r="H4195" s="174">
        <f t="shared" si="125"/>
        <v>1</v>
      </c>
      <c r="I4195">
        <v>2.9</v>
      </c>
      <c r="K4195" t="s">
        <v>404</v>
      </c>
      <c r="L4195" t="s">
        <v>297</v>
      </c>
      <c r="M4195" t="s">
        <v>398</v>
      </c>
      <c r="N4195" t="s">
        <v>344</v>
      </c>
      <c r="O4195">
        <v>3</v>
      </c>
      <c r="P4195" t="s">
        <v>306</v>
      </c>
      <c r="Q4195" s="164">
        <v>39825</v>
      </c>
      <c r="R4195" s="164">
        <v>40148</v>
      </c>
      <c r="S4195" s="164">
        <v>40148</v>
      </c>
      <c r="T4195" t="s">
        <v>659</v>
      </c>
      <c r="V4195" t="s">
        <v>9346</v>
      </c>
      <c r="W4195" t="s">
        <v>9347</v>
      </c>
      <c r="X4195" t="s">
        <v>9345</v>
      </c>
      <c r="Y4195" t="s">
        <v>9346</v>
      </c>
      <c r="Z4195" t="s">
        <v>9352</v>
      </c>
      <c r="AC4195" t="s">
        <v>308</v>
      </c>
      <c r="AD4195" s="176">
        <v>1</v>
      </c>
      <c r="AE4195" s="177" t="s">
        <v>16954</v>
      </c>
    </row>
    <row r="4196" spans="1:31" x14ac:dyDescent="0.35">
      <c r="A4196" t="s">
        <v>305</v>
      </c>
      <c r="B4196">
        <v>1060</v>
      </c>
      <c r="C4196" t="s">
        <v>9345</v>
      </c>
      <c r="D4196">
        <v>60500</v>
      </c>
      <c r="E4196" t="s">
        <v>9345</v>
      </c>
      <c r="F4196" t="s">
        <v>8973</v>
      </c>
      <c r="H4196" s="174">
        <f t="shared" si="125"/>
        <v>1</v>
      </c>
      <c r="I4196">
        <v>2.9</v>
      </c>
      <c r="K4196" t="s">
        <v>295</v>
      </c>
      <c r="L4196" t="s">
        <v>410</v>
      </c>
      <c r="M4196" t="s">
        <v>398</v>
      </c>
      <c r="N4196" t="s">
        <v>344</v>
      </c>
      <c r="O4196">
        <v>3</v>
      </c>
      <c r="P4196" t="s">
        <v>1</v>
      </c>
      <c r="Q4196" s="164">
        <v>34708</v>
      </c>
      <c r="R4196" s="164">
        <v>34943</v>
      </c>
      <c r="S4196" s="164">
        <v>34943</v>
      </c>
      <c r="T4196" t="s">
        <v>659</v>
      </c>
      <c r="V4196" t="s">
        <v>9346</v>
      </c>
      <c r="W4196" t="s">
        <v>9347</v>
      </c>
      <c r="X4196" t="s">
        <v>9345</v>
      </c>
      <c r="Y4196" t="s">
        <v>9346</v>
      </c>
      <c r="Z4196" t="s">
        <v>9353</v>
      </c>
      <c r="AC4196" t="s">
        <v>308</v>
      </c>
      <c r="AD4196" s="176">
        <v>1</v>
      </c>
      <c r="AE4196" s="177" t="s">
        <v>16954</v>
      </c>
    </row>
    <row r="4197" spans="1:31" x14ac:dyDescent="0.35">
      <c r="A4197" t="s">
        <v>317</v>
      </c>
      <c r="B4197">
        <v>1005</v>
      </c>
      <c r="C4197" t="s">
        <v>9349</v>
      </c>
      <c r="D4197">
        <v>60500</v>
      </c>
      <c r="E4197" t="s">
        <v>9345</v>
      </c>
      <c r="F4197" t="s">
        <v>8973</v>
      </c>
      <c r="H4197" s="174">
        <f t="shared" si="125"/>
        <v>1</v>
      </c>
      <c r="I4197">
        <v>2.9</v>
      </c>
      <c r="K4197" t="s">
        <v>404</v>
      </c>
      <c r="L4197" t="s">
        <v>297</v>
      </c>
      <c r="M4197" t="s">
        <v>398</v>
      </c>
      <c r="N4197" t="s">
        <v>344</v>
      </c>
      <c r="O4197">
        <v>3</v>
      </c>
      <c r="P4197" t="s">
        <v>306</v>
      </c>
      <c r="Q4197" s="164">
        <v>30415</v>
      </c>
      <c r="R4197" s="164">
        <v>30563</v>
      </c>
      <c r="S4197" s="164">
        <v>30563</v>
      </c>
      <c r="T4197" t="s">
        <v>659</v>
      </c>
      <c r="V4197" t="s">
        <v>9346</v>
      </c>
      <c r="W4197" t="s">
        <v>9347</v>
      </c>
      <c r="X4197" t="s">
        <v>9345</v>
      </c>
      <c r="Y4197" t="s">
        <v>9346</v>
      </c>
      <c r="Z4197" t="s">
        <v>9354</v>
      </c>
      <c r="AC4197" t="s">
        <v>308</v>
      </c>
      <c r="AD4197" s="176">
        <v>1</v>
      </c>
      <c r="AE4197" s="177" t="s">
        <v>16954</v>
      </c>
    </row>
    <row r="4198" spans="1:31" x14ac:dyDescent="0.35">
      <c r="A4198" t="s">
        <v>324</v>
      </c>
      <c r="B4198">
        <v>1003</v>
      </c>
      <c r="C4198" t="s">
        <v>9345</v>
      </c>
      <c r="D4198">
        <v>60500</v>
      </c>
      <c r="E4198" t="s">
        <v>9345</v>
      </c>
      <c r="F4198" t="s">
        <v>8973</v>
      </c>
      <c r="H4198" s="174">
        <f t="shared" si="125"/>
        <v>1</v>
      </c>
      <c r="I4198">
        <v>2.9</v>
      </c>
      <c r="K4198" t="s">
        <v>404</v>
      </c>
      <c r="L4198" t="s">
        <v>297</v>
      </c>
      <c r="M4198" t="s">
        <v>398</v>
      </c>
      <c r="N4198" t="s">
        <v>344</v>
      </c>
      <c r="O4198">
        <v>3</v>
      </c>
      <c r="P4198" t="s">
        <v>306</v>
      </c>
      <c r="Q4198" s="164">
        <v>37260</v>
      </c>
      <c r="R4198" s="164">
        <v>37347</v>
      </c>
      <c r="S4198" s="164">
        <v>37347</v>
      </c>
      <c r="T4198" t="s">
        <v>659</v>
      </c>
      <c r="V4198" t="s">
        <v>9346</v>
      </c>
      <c r="W4198" t="s">
        <v>9347</v>
      </c>
      <c r="X4198" t="s">
        <v>9345</v>
      </c>
      <c r="Y4198" t="s">
        <v>9346</v>
      </c>
      <c r="Z4198" t="s">
        <v>9355</v>
      </c>
      <c r="AC4198" t="s">
        <v>308</v>
      </c>
      <c r="AD4198" s="176">
        <v>1</v>
      </c>
      <c r="AE4198" s="177" t="s">
        <v>16954</v>
      </c>
    </row>
    <row r="4199" spans="1:31" x14ac:dyDescent="0.35">
      <c r="A4199" t="s">
        <v>309</v>
      </c>
      <c r="B4199">
        <v>1004</v>
      </c>
      <c r="C4199" t="s">
        <v>9345</v>
      </c>
      <c r="D4199">
        <v>60500</v>
      </c>
      <c r="E4199" t="s">
        <v>9345</v>
      </c>
      <c r="F4199" t="s">
        <v>8973</v>
      </c>
      <c r="H4199" s="174">
        <f t="shared" si="125"/>
        <v>1</v>
      </c>
      <c r="I4199">
        <v>2.9</v>
      </c>
      <c r="K4199" t="s">
        <v>404</v>
      </c>
      <c r="L4199" t="s">
        <v>297</v>
      </c>
      <c r="M4199" t="s">
        <v>398</v>
      </c>
      <c r="N4199" t="s">
        <v>344</v>
      </c>
      <c r="O4199">
        <v>3</v>
      </c>
      <c r="P4199" t="s">
        <v>306</v>
      </c>
      <c r="Q4199" s="164">
        <v>41978</v>
      </c>
      <c r="R4199" s="164">
        <v>41771</v>
      </c>
      <c r="S4199" s="164">
        <v>41883</v>
      </c>
      <c r="T4199" t="s">
        <v>659</v>
      </c>
      <c r="V4199" t="s">
        <v>9346</v>
      </c>
      <c r="W4199" t="s">
        <v>9347</v>
      </c>
      <c r="X4199" t="s">
        <v>9345</v>
      </c>
      <c r="Y4199" t="s">
        <v>9346</v>
      </c>
      <c r="Z4199" t="s">
        <v>9356</v>
      </c>
      <c r="AC4199" t="s">
        <v>308</v>
      </c>
      <c r="AD4199" s="176">
        <v>1</v>
      </c>
      <c r="AE4199" s="177" t="s">
        <v>16954</v>
      </c>
    </row>
    <row r="4200" spans="1:31" x14ac:dyDescent="0.35">
      <c r="A4200" t="s">
        <v>476</v>
      </c>
      <c r="B4200">
        <v>1012</v>
      </c>
      <c r="C4200" t="s">
        <v>9345</v>
      </c>
      <c r="D4200">
        <v>60500</v>
      </c>
      <c r="E4200" t="s">
        <v>9345</v>
      </c>
      <c r="F4200" t="s">
        <v>8973</v>
      </c>
      <c r="H4200" s="174">
        <f t="shared" si="125"/>
        <v>1</v>
      </c>
      <c r="I4200">
        <v>2.9</v>
      </c>
      <c r="K4200" t="s">
        <v>404</v>
      </c>
      <c r="L4200" t="s">
        <v>410</v>
      </c>
      <c r="M4200" t="s">
        <v>398</v>
      </c>
      <c r="N4200" t="s">
        <v>344</v>
      </c>
      <c r="O4200">
        <v>3</v>
      </c>
      <c r="P4200" t="s">
        <v>306</v>
      </c>
      <c r="Q4200" s="164">
        <v>37995</v>
      </c>
      <c r="R4200" s="164">
        <v>38231</v>
      </c>
      <c r="S4200" s="164">
        <v>38231</v>
      </c>
      <c r="T4200" t="s">
        <v>659</v>
      </c>
      <c r="V4200" t="s">
        <v>9346</v>
      </c>
      <c r="W4200" t="s">
        <v>9347</v>
      </c>
      <c r="X4200" t="s">
        <v>9345</v>
      </c>
      <c r="Y4200" t="s">
        <v>9346</v>
      </c>
      <c r="Z4200" t="s">
        <v>9357</v>
      </c>
      <c r="AC4200" t="s">
        <v>308</v>
      </c>
      <c r="AD4200" s="176">
        <v>1</v>
      </c>
      <c r="AE4200" s="177" t="s">
        <v>16954</v>
      </c>
    </row>
    <row r="4201" spans="1:31" x14ac:dyDescent="0.35">
      <c r="A4201" t="s">
        <v>482</v>
      </c>
      <c r="B4201">
        <v>1105</v>
      </c>
      <c r="C4201" t="s">
        <v>9345</v>
      </c>
      <c r="D4201">
        <v>60500</v>
      </c>
      <c r="E4201" t="s">
        <v>9345</v>
      </c>
      <c r="F4201" t="s">
        <v>8973</v>
      </c>
      <c r="H4201" s="174">
        <f>AD4201</f>
        <v>1</v>
      </c>
      <c r="I4201">
        <v>2.9</v>
      </c>
      <c r="K4201" t="s">
        <v>404</v>
      </c>
      <c r="L4201" t="s">
        <v>297</v>
      </c>
      <c r="M4201" t="s">
        <v>398</v>
      </c>
      <c r="N4201" t="s">
        <v>344</v>
      </c>
      <c r="O4201">
        <v>3</v>
      </c>
      <c r="P4201" t="s">
        <v>306</v>
      </c>
      <c r="Q4201" s="164">
        <v>31786</v>
      </c>
      <c r="R4201" s="164">
        <v>32021</v>
      </c>
      <c r="S4201" s="164">
        <v>42979</v>
      </c>
      <c r="T4201" t="s">
        <v>659</v>
      </c>
      <c r="V4201" t="s">
        <v>9346</v>
      </c>
      <c r="W4201" t="s">
        <v>9347</v>
      </c>
      <c r="X4201" t="s">
        <v>9345</v>
      </c>
      <c r="Y4201" t="s">
        <v>9346</v>
      </c>
      <c r="Z4201" t="s">
        <v>9358</v>
      </c>
      <c r="AC4201" t="s">
        <v>308</v>
      </c>
      <c r="AD4201" s="176">
        <v>1</v>
      </c>
      <c r="AE4201" s="177" t="s">
        <v>16953</v>
      </c>
    </row>
    <row r="4202" spans="1:31" x14ac:dyDescent="0.35">
      <c r="A4202" t="s">
        <v>432</v>
      </c>
      <c r="B4202">
        <v>1096</v>
      </c>
      <c r="C4202" t="s">
        <v>9345</v>
      </c>
      <c r="D4202">
        <v>60500</v>
      </c>
      <c r="E4202" t="s">
        <v>9345</v>
      </c>
      <c r="F4202" t="s">
        <v>8973</v>
      </c>
      <c r="H4202" s="174">
        <f t="shared" ref="H4202:H4218" si="126">AD4202</f>
        <v>1</v>
      </c>
      <c r="I4202">
        <v>2.9</v>
      </c>
      <c r="K4202" t="s">
        <v>404</v>
      </c>
      <c r="L4202" t="s">
        <v>297</v>
      </c>
      <c r="M4202" t="s">
        <v>398</v>
      </c>
      <c r="N4202" t="s">
        <v>344</v>
      </c>
      <c r="O4202">
        <v>3</v>
      </c>
      <c r="P4202" t="s">
        <v>306</v>
      </c>
      <c r="Q4202" t="s">
        <v>674</v>
      </c>
      <c r="R4202" s="164">
        <v>29735</v>
      </c>
      <c r="S4202" s="164">
        <v>38231</v>
      </c>
      <c r="T4202" t="s">
        <v>659</v>
      </c>
      <c r="V4202" t="s">
        <v>9346</v>
      </c>
      <c r="W4202" t="s">
        <v>9347</v>
      </c>
      <c r="X4202" t="s">
        <v>9345</v>
      </c>
      <c r="Y4202" t="s">
        <v>9346</v>
      </c>
      <c r="Z4202" t="s">
        <v>9359</v>
      </c>
      <c r="AC4202" t="s">
        <v>308</v>
      </c>
      <c r="AD4202" s="176">
        <v>1</v>
      </c>
      <c r="AE4202" s="177" t="s">
        <v>16954</v>
      </c>
    </row>
    <row r="4203" spans="1:31" x14ac:dyDescent="0.35">
      <c r="A4203" t="s">
        <v>584</v>
      </c>
      <c r="B4203">
        <v>1113</v>
      </c>
      <c r="C4203" t="s">
        <v>9345</v>
      </c>
      <c r="D4203">
        <v>60500</v>
      </c>
      <c r="E4203" t="s">
        <v>9345</v>
      </c>
      <c r="F4203" t="s">
        <v>8973</v>
      </c>
      <c r="H4203" s="174">
        <f t="shared" si="126"/>
        <v>1</v>
      </c>
      <c r="I4203">
        <v>2.9</v>
      </c>
      <c r="K4203" t="s">
        <v>404</v>
      </c>
      <c r="L4203" t="s">
        <v>297</v>
      </c>
      <c r="M4203" t="s">
        <v>398</v>
      </c>
      <c r="N4203" t="s">
        <v>344</v>
      </c>
      <c r="O4203">
        <v>3</v>
      </c>
      <c r="P4203" t="s">
        <v>306</v>
      </c>
      <c r="Q4203" t="s">
        <v>674</v>
      </c>
      <c r="R4203" s="164">
        <v>29735</v>
      </c>
      <c r="S4203" s="164">
        <v>40148</v>
      </c>
      <c r="T4203" t="s">
        <v>659</v>
      </c>
      <c r="V4203" t="s">
        <v>9346</v>
      </c>
      <c r="W4203" t="s">
        <v>9347</v>
      </c>
      <c r="X4203" t="s">
        <v>9345</v>
      </c>
      <c r="Y4203" t="s">
        <v>9346</v>
      </c>
      <c r="Z4203" t="s">
        <v>9360</v>
      </c>
      <c r="AC4203" t="s">
        <v>308</v>
      </c>
      <c r="AD4203" s="176">
        <v>1</v>
      </c>
      <c r="AE4203" s="177" t="s">
        <v>16954</v>
      </c>
    </row>
    <row r="4204" spans="1:31" x14ac:dyDescent="0.35">
      <c r="A4204" t="s">
        <v>375</v>
      </c>
      <c r="B4204">
        <v>1004</v>
      </c>
      <c r="C4204" t="s">
        <v>9346</v>
      </c>
      <c r="D4204">
        <v>60500</v>
      </c>
      <c r="E4204" t="s">
        <v>9345</v>
      </c>
      <c r="F4204" t="s">
        <v>8973</v>
      </c>
      <c r="H4204" s="174">
        <f t="shared" si="126"/>
        <v>1</v>
      </c>
      <c r="I4204">
        <v>2.9</v>
      </c>
      <c r="K4204" t="s">
        <v>404</v>
      </c>
      <c r="L4204" t="s">
        <v>297</v>
      </c>
      <c r="M4204" t="s">
        <v>398</v>
      </c>
      <c r="N4204" t="s">
        <v>344</v>
      </c>
      <c r="O4204">
        <v>3</v>
      </c>
      <c r="P4204" t="s">
        <v>1</v>
      </c>
      <c r="Q4204" s="164">
        <v>32882</v>
      </c>
      <c r="R4204" s="164">
        <v>33117</v>
      </c>
      <c r="S4204" s="164">
        <v>40148</v>
      </c>
      <c r="T4204" t="s">
        <v>659</v>
      </c>
      <c r="V4204" t="s">
        <v>9346</v>
      </c>
      <c r="W4204" t="s">
        <v>9347</v>
      </c>
      <c r="X4204" t="s">
        <v>9345</v>
      </c>
      <c r="Y4204" t="s">
        <v>9346</v>
      </c>
      <c r="Z4204" t="s">
        <v>9361</v>
      </c>
      <c r="AC4204" t="s">
        <v>304</v>
      </c>
      <c r="AD4204" s="176">
        <v>1</v>
      </c>
      <c r="AE4204" s="177" t="s">
        <v>16954</v>
      </c>
    </row>
    <row r="4205" spans="1:31" x14ac:dyDescent="0.35">
      <c r="A4205" t="s">
        <v>434</v>
      </c>
      <c r="B4205">
        <v>1003</v>
      </c>
      <c r="C4205" t="s">
        <v>9362</v>
      </c>
      <c r="D4205">
        <v>60500</v>
      </c>
      <c r="E4205" t="s">
        <v>9345</v>
      </c>
      <c r="F4205" t="s">
        <v>8973</v>
      </c>
      <c r="H4205" s="174">
        <f t="shared" si="126"/>
        <v>1</v>
      </c>
      <c r="I4205">
        <v>2.9</v>
      </c>
      <c r="K4205" t="s">
        <v>404</v>
      </c>
      <c r="L4205" t="s">
        <v>410</v>
      </c>
      <c r="M4205" t="s">
        <v>398</v>
      </c>
      <c r="N4205" t="s">
        <v>344</v>
      </c>
      <c r="O4205">
        <v>3</v>
      </c>
      <c r="P4205" t="s">
        <v>306</v>
      </c>
      <c r="Q4205" t="s">
        <v>9363</v>
      </c>
      <c r="R4205" s="164">
        <v>29396</v>
      </c>
      <c r="S4205" s="164">
        <v>29396</v>
      </c>
      <c r="T4205" t="s">
        <v>659</v>
      </c>
      <c r="V4205" t="s">
        <v>9346</v>
      </c>
      <c r="W4205" t="s">
        <v>9347</v>
      </c>
      <c r="X4205" t="s">
        <v>9345</v>
      </c>
      <c r="Y4205" t="s">
        <v>9346</v>
      </c>
      <c r="Z4205" t="s">
        <v>9364</v>
      </c>
      <c r="AC4205" t="s">
        <v>308</v>
      </c>
      <c r="AD4205" s="176">
        <v>1</v>
      </c>
      <c r="AE4205" s="177" t="s">
        <v>16954</v>
      </c>
    </row>
    <row r="4206" spans="1:31" x14ac:dyDescent="0.35">
      <c r="A4206" t="s">
        <v>434</v>
      </c>
      <c r="B4206">
        <v>1089</v>
      </c>
      <c r="C4206" t="s">
        <v>9345</v>
      </c>
      <c r="D4206">
        <v>60500</v>
      </c>
      <c r="E4206" t="s">
        <v>9345</v>
      </c>
      <c r="F4206" t="s">
        <v>8973</v>
      </c>
      <c r="H4206" s="174">
        <f t="shared" si="126"/>
        <v>1</v>
      </c>
      <c r="I4206">
        <v>2.9</v>
      </c>
      <c r="K4206" t="s">
        <v>404</v>
      </c>
      <c r="L4206" t="s">
        <v>297</v>
      </c>
      <c r="M4206" t="s">
        <v>398</v>
      </c>
      <c r="N4206" t="s">
        <v>344</v>
      </c>
      <c r="O4206">
        <v>3</v>
      </c>
      <c r="P4206" t="s">
        <v>306</v>
      </c>
      <c r="Q4206" s="164">
        <v>37995</v>
      </c>
      <c r="R4206" s="164">
        <v>38231</v>
      </c>
      <c r="S4206" s="164">
        <v>41153</v>
      </c>
      <c r="T4206" t="s">
        <v>659</v>
      </c>
      <c r="V4206" t="s">
        <v>9346</v>
      </c>
      <c r="W4206" t="s">
        <v>9347</v>
      </c>
      <c r="X4206" t="s">
        <v>9345</v>
      </c>
      <c r="Y4206" t="s">
        <v>9346</v>
      </c>
      <c r="Z4206" t="s">
        <v>9365</v>
      </c>
      <c r="AC4206" t="s">
        <v>308</v>
      </c>
      <c r="AD4206" s="176">
        <v>1</v>
      </c>
      <c r="AE4206" s="177" t="s">
        <v>16954</v>
      </c>
    </row>
    <row r="4207" spans="1:31" x14ac:dyDescent="0.35">
      <c r="A4207" t="s">
        <v>403</v>
      </c>
      <c r="B4207">
        <v>1019</v>
      </c>
      <c r="C4207" t="s">
        <v>4408</v>
      </c>
      <c r="D4207">
        <v>60500</v>
      </c>
      <c r="E4207" t="s">
        <v>9345</v>
      </c>
      <c r="F4207" t="s">
        <v>8973</v>
      </c>
      <c r="H4207" s="174">
        <f t="shared" si="126"/>
        <v>1</v>
      </c>
      <c r="I4207">
        <v>2.9</v>
      </c>
      <c r="K4207" t="s">
        <v>404</v>
      </c>
      <c r="L4207" t="s">
        <v>410</v>
      </c>
      <c r="M4207" t="s">
        <v>398</v>
      </c>
      <c r="N4207" t="s">
        <v>344</v>
      </c>
      <c r="O4207">
        <v>3</v>
      </c>
      <c r="P4207" t="s">
        <v>306</v>
      </c>
      <c r="Q4207" s="164">
        <v>37995</v>
      </c>
      <c r="R4207" s="164">
        <v>38231</v>
      </c>
      <c r="S4207" s="164">
        <v>38231</v>
      </c>
      <c r="T4207" t="s">
        <v>659</v>
      </c>
      <c r="V4207" t="s">
        <v>9346</v>
      </c>
      <c r="W4207" t="s">
        <v>9347</v>
      </c>
      <c r="X4207" t="s">
        <v>9345</v>
      </c>
      <c r="Y4207" t="s">
        <v>9346</v>
      </c>
      <c r="Z4207" t="s">
        <v>9366</v>
      </c>
      <c r="AC4207" t="s">
        <v>308</v>
      </c>
      <c r="AD4207" s="176">
        <v>1</v>
      </c>
      <c r="AE4207" s="177" t="s">
        <v>16954</v>
      </c>
    </row>
    <row r="4208" spans="1:31" x14ac:dyDescent="0.35">
      <c r="A4208" t="s">
        <v>447</v>
      </c>
      <c r="B4208">
        <v>1008</v>
      </c>
      <c r="C4208" t="s">
        <v>9349</v>
      </c>
      <c r="D4208">
        <v>60500</v>
      </c>
      <c r="E4208" t="s">
        <v>9345</v>
      </c>
      <c r="F4208" t="s">
        <v>8973</v>
      </c>
      <c r="H4208" s="174">
        <f t="shared" si="126"/>
        <v>1</v>
      </c>
      <c r="I4208">
        <v>2.9</v>
      </c>
      <c r="K4208" t="s">
        <v>404</v>
      </c>
      <c r="L4208" t="s">
        <v>410</v>
      </c>
      <c r="M4208" t="s">
        <v>398</v>
      </c>
      <c r="N4208" t="s">
        <v>344</v>
      </c>
      <c r="O4208">
        <v>3</v>
      </c>
      <c r="P4208" t="s">
        <v>306</v>
      </c>
      <c r="Q4208" s="164">
        <v>31415</v>
      </c>
      <c r="R4208" s="164">
        <v>31472</v>
      </c>
      <c r="S4208" s="164">
        <v>31472</v>
      </c>
      <c r="T4208" t="s">
        <v>659</v>
      </c>
      <c r="V4208" t="s">
        <v>9346</v>
      </c>
      <c r="W4208" t="s">
        <v>9347</v>
      </c>
      <c r="X4208" t="s">
        <v>9345</v>
      </c>
      <c r="Y4208" t="s">
        <v>9346</v>
      </c>
      <c r="Z4208" t="s">
        <v>9367</v>
      </c>
      <c r="AC4208" t="s">
        <v>308</v>
      </c>
      <c r="AD4208" s="176">
        <v>1</v>
      </c>
      <c r="AE4208" s="177" t="s">
        <v>16954</v>
      </c>
    </row>
    <row r="4209" spans="1:31" x14ac:dyDescent="0.35">
      <c r="A4209" t="s">
        <v>494</v>
      </c>
      <c r="B4209">
        <v>1003</v>
      </c>
      <c r="C4209" t="s">
        <v>9345</v>
      </c>
      <c r="D4209">
        <v>60500</v>
      </c>
      <c r="E4209" t="s">
        <v>9345</v>
      </c>
      <c r="F4209" t="s">
        <v>8973</v>
      </c>
      <c r="H4209" s="174">
        <f t="shared" si="126"/>
        <v>1</v>
      </c>
      <c r="I4209">
        <v>2.9</v>
      </c>
      <c r="K4209" t="s">
        <v>404</v>
      </c>
      <c r="L4209" t="s">
        <v>297</v>
      </c>
      <c r="M4209" t="s">
        <v>398</v>
      </c>
      <c r="N4209" t="s">
        <v>344</v>
      </c>
      <c r="O4209">
        <v>3</v>
      </c>
      <c r="P4209" t="s">
        <v>306</v>
      </c>
      <c r="Q4209" s="164">
        <v>39825</v>
      </c>
      <c r="R4209" s="164">
        <v>40148</v>
      </c>
      <c r="S4209" s="164">
        <v>40148</v>
      </c>
      <c r="T4209" t="s">
        <v>659</v>
      </c>
      <c r="V4209" t="s">
        <v>9346</v>
      </c>
      <c r="W4209" t="s">
        <v>9347</v>
      </c>
      <c r="X4209" t="s">
        <v>9345</v>
      </c>
      <c r="Y4209" t="s">
        <v>9346</v>
      </c>
      <c r="Z4209" t="s">
        <v>9368</v>
      </c>
      <c r="AC4209" t="s">
        <v>308</v>
      </c>
      <c r="AD4209" s="176">
        <v>1</v>
      </c>
      <c r="AE4209" s="177" t="s">
        <v>16954</v>
      </c>
    </row>
    <row r="4210" spans="1:31" x14ac:dyDescent="0.35">
      <c r="A4210" t="s">
        <v>414</v>
      </c>
      <c r="B4210">
        <v>1005</v>
      </c>
      <c r="C4210" t="s">
        <v>9345</v>
      </c>
      <c r="D4210">
        <v>60500</v>
      </c>
      <c r="E4210" t="s">
        <v>9345</v>
      </c>
      <c r="F4210" t="s">
        <v>8973</v>
      </c>
      <c r="H4210" s="174">
        <f t="shared" si="126"/>
        <v>1</v>
      </c>
      <c r="I4210">
        <v>2.9</v>
      </c>
      <c r="K4210" t="s">
        <v>296</v>
      </c>
      <c r="L4210" t="s">
        <v>297</v>
      </c>
      <c r="M4210" t="s">
        <v>398</v>
      </c>
      <c r="N4210" t="s">
        <v>344</v>
      </c>
      <c r="O4210">
        <v>3</v>
      </c>
      <c r="P4210" t="s">
        <v>306</v>
      </c>
      <c r="Q4210" t="s">
        <v>786</v>
      </c>
      <c r="R4210" s="164">
        <v>34392</v>
      </c>
      <c r="T4210" t="s">
        <v>659</v>
      </c>
      <c r="V4210" t="s">
        <v>9346</v>
      </c>
      <c r="W4210" t="s">
        <v>9347</v>
      </c>
      <c r="X4210" t="s">
        <v>9345</v>
      </c>
      <c r="Y4210" t="s">
        <v>9346</v>
      </c>
      <c r="Z4210" t="s">
        <v>9369</v>
      </c>
      <c r="AC4210" t="s">
        <v>308</v>
      </c>
      <c r="AD4210" s="176">
        <v>1</v>
      </c>
      <c r="AE4210" s="177" t="s">
        <v>16954</v>
      </c>
    </row>
    <row r="4211" spans="1:31" x14ac:dyDescent="0.35">
      <c r="A4211" t="s">
        <v>414</v>
      </c>
      <c r="B4211">
        <v>1027</v>
      </c>
      <c r="C4211" t="s">
        <v>4408</v>
      </c>
      <c r="D4211">
        <v>60500</v>
      </c>
      <c r="E4211" t="s">
        <v>9345</v>
      </c>
      <c r="F4211" t="s">
        <v>8973</v>
      </c>
      <c r="H4211" s="174">
        <f t="shared" si="126"/>
        <v>1</v>
      </c>
      <c r="I4211">
        <v>2.9</v>
      </c>
      <c r="K4211" t="s">
        <v>404</v>
      </c>
      <c r="L4211" t="s">
        <v>410</v>
      </c>
      <c r="M4211" t="s">
        <v>398</v>
      </c>
      <c r="N4211" t="s">
        <v>344</v>
      </c>
      <c r="O4211">
        <v>3</v>
      </c>
      <c r="P4211" t="s">
        <v>306</v>
      </c>
      <c r="Q4211" t="s">
        <v>2594</v>
      </c>
      <c r="R4211" s="164">
        <v>41407</v>
      </c>
      <c r="S4211" s="164">
        <v>41518</v>
      </c>
      <c r="T4211" t="s">
        <v>659</v>
      </c>
      <c r="V4211" t="s">
        <v>9346</v>
      </c>
      <c r="W4211" t="s">
        <v>9347</v>
      </c>
      <c r="X4211" t="s">
        <v>9345</v>
      </c>
      <c r="Y4211" t="s">
        <v>9346</v>
      </c>
      <c r="Z4211" t="s">
        <v>9370</v>
      </c>
      <c r="AC4211" t="s">
        <v>308</v>
      </c>
      <c r="AD4211" s="176">
        <v>1</v>
      </c>
      <c r="AE4211" s="177" t="s">
        <v>16954</v>
      </c>
    </row>
    <row r="4212" spans="1:31" x14ac:dyDescent="0.35">
      <c r="A4212" t="s">
        <v>414</v>
      </c>
      <c r="B4212">
        <v>1092</v>
      </c>
      <c r="C4212" t="s">
        <v>9371</v>
      </c>
      <c r="D4212">
        <v>60500</v>
      </c>
      <c r="E4212" t="s">
        <v>9345</v>
      </c>
      <c r="F4212" t="s">
        <v>8973</v>
      </c>
      <c r="H4212" s="174">
        <f t="shared" si="126"/>
        <v>1</v>
      </c>
      <c r="I4212">
        <v>2.9</v>
      </c>
      <c r="K4212" t="s">
        <v>404</v>
      </c>
      <c r="L4212" t="s">
        <v>297</v>
      </c>
      <c r="M4212" t="s">
        <v>398</v>
      </c>
      <c r="N4212" t="s">
        <v>344</v>
      </c>
      <c r="O4212">
        <v>3</v>
      </c>
      <c r="P4212" t="s">
        <v>977</v>
      </c>
      <c r="Q4212" s="164">
        <v>34708</v>
      </c>
      <c r="R4212" s="164">
        <v>34943</v>
      </c>
      <c r="S4212" s="164">
        <v>34943</v>
      </c>
      <c r="T4212" t="s">
        <v>659</v>
      </c>
      <c r="V4212" t="s">
        <v>9346</v>
      </c>
      <c r="W4212" t="s">
        <v>9347</v>
      </c>
      <c r="X4212" t="s">
        <v>9345</v>
      </c>
      <c r="Y4212" t="s">
        <v>9346</v>
      </c>
      <c r="Z4212" t="s">
        <v>9372</v>
      </c>
      <c r="AC4212" t="s">
        <v>308</v>
      </c>
      <c r="AD4212" s="176">
        <v>1</v>
      </c>
      <c r="AE4212" s="177" t="s">
        <v>16954</v>
      </c>
    </row>
    <row r="4213" spans="1:31" x14ac:dyDescent="0.35">
      <c r="A4213" t="s">
        <v>314</v>
      </c>
      <c r="B4213">
        <v>1153</v>
      </c>
      <c r="C4213" t="s">
        <v>9373</v>
      </c>
      <c r="D4213">
        <v>60500</v>
      </c>
      <c r="E4213" t="s">
        <v>9345</v>
      </c>
      <c r="F4213" t="s">
        <v>8973</v>
      </c>
      <c r="H4213" s="174">
        <f t="shared" si="126"/>
        <v>1</v>
      </c>
      <c r="I4213">
        <v>2.9</v>
      </c>
      <c r="K4213" t="s">
        <v>404</v>
      </c>
      <c r="L4213" t="s">
        <v>297</v>
      </c>
      <c r="M4213" t="s">
        <v>398</v>
      </c>
      <c r="N4213" t="s">
        <v>344</v>
      </c>
      <c r="O4213">
        <v>3</v>
      </c>
      <c r="P4213" t="s">
        <v>306</v>
      </c>
      <c r="Q4213" s="164">
        <v>31786</v>
      </c>
      <c r="R4213" s="164">
        <v>32021</v>
      </c>
      <c r="S4213" s="164">
        <v>40148</v>
      </c>
      <c r="T4213" t="s">
        <v>659</v>
      </c>
      <c r="V4213" t="s">
        <v>9346</v>
      </c>
      <c r="W4213" t="s">
        <v>9347</v>
      </c>
      <c r="X4213" t="s">
        <v>9345</v>
      </c>
      <c r="Y4213" t="s">
        <v>9346</v>
      </c>
      <c r="Z4213" t="s">
        <v>9374</v>
      </c>
      <c r="AC4213" t="s">
        <v>308</v>
      </c>
      <c r="AD4213" s="176">
        <v>1</v>
      </c>
      <c r="AE4213" s="177" t="s">
        <v>16954</v>
      </c>
    </row>
    <row r="4214" spans="1:31" x14ac:dyDescent="0.35">
      <c r="A4214" t="s">
        <v>314</v>
      </c>
      <c r="B4214">
        <v>1215</v>
      </c>
      <c r="C4214" t="s">
        <v>9345</v>
      </c>
      <c r="D4214">
        <v>60500</v>
      </c>
      <c r="E4214" t="s">
        <v>9345</v>
      </c>
      <c r="F4214" t="s">
        <v>8973</v>
      </c>
      <c r="H4214" s="174">
        <f t="shared" si="126"/>
        <v>1</v>
      </c>
      <c r="I4214">
        <v>2.9</v>
      </c>
      <c r="K4214" t="s">
        <v>404</v>
      </c>
      <c r="L4214" t="s">
        <v>297</v>
      </c>
      <c r="M4214" t="s">
        <v>398</v>
      </c>
      <c r="N4214" t="s">
        <v>344</v>
      </c>
      <c r="O4214">
        <v>3</v>
      </c>
      <c r="P4214" t="s">
        <v>306</v>
      </c>
      <c r="Q4214" s="164">
        <v>36534</v>
      </c>
      <c r="R4214" s="164">
        <v>36770</v>
      </c>
      <c r="S4214" s="164">
        <v>45043</v>
      </c>
      <c r="T4214" t="s">
        <v>659</v>
      </c>
      <c r="V4214" t="s">
        <v>9346</v>
      </c>
      <c r="W4214" t="s">
        <v>9347</v>
      </c>
      <c r="X4214" t="s">
        <v>9345</v>
      </c>
      <c r="Y4214" t="s">
        <v>9346</v>
      </c>
      <c r="Z4214" t="s">
        <v>9375</v>
      </c>
      <c r="AC4214" t="s">
        <v>308</v>
      </c>
      <c r="AD4214" s="176">
        <v>1</v>
      </c>
      <c r="AE4214" s="177" t="s">
        <v>16954</v>
      </c>
    </row>
    <row r="4215" spans="1:31" x14ac:dyDescent="0.35">
      <c r="A4215" t="s">
        <v>499</v>
      </c>
      <c r="B4215">
        <v>1005</v>
      </c>
      <c r="C4215" t="s">
        <v>9345</v>
      </c>
      <c r="D4215">
        <v>60500</v>
      </c>
      <c r="E4215" t="s">
        <v>9345</v>
      </c>
      <c r="F4215" t="s">
        <v>8973</v>
      </c>
      <c r="H4215" s="174">
        <f t="shared" si="126"/>
        <v>1</v>
      </c>
      <c r="I4215">
        <v>2.9</v>
      </c>
      <c r="K4215" t="s">
        <v>404</v>
      </c>
      <c r="L4215" t="s">
        <v>297</v>
      </c>
      <c r="M4215" t="s">
        <v>398</v>
      </c>
      <c r="N4215" t="s">
        <v>344</v>
      </c>
      <c r="O4215">
        <v>3</v>
      </c>
      <c r="P4215" t="s">
        <v>306</v>
      </c>
      <c r="Q4215" s="164">
        <v>37995</v>
      </c>
      <c r="R4215" s="164">
        <v>38231</v>
      </c>
      <c r="S4215" s="164">
        <v>38231</v>
      </c>
      <c r="T4215" t="s">
        <v>659</v>
      </c>
      <c r="V4215" t="s">
        <v>9346</v>
      </c>
      <c r="W4215" t="s">
        <v>9347</v>
      </c>
      <c r="X4215" t="s">
        <v>9345</v>
      </c>
      <c r="Y4215" t="s">
        <v>9346</v>
      </c>
      <c r="Z4215" t="s">
        <v>9376</v>
      </c>
      <c r="AC4215" t="s">
        <v>308</v>
      </c>
      <c r="AD4215" s="176">
        <v>1</v>
      </c>
      <c r="AE4215" s="177" t="s">
        <v>16954</v>
      </c>
    </row>
    <row r="4216" spans="1:31" x14ac:dyDescent="0.35">
      <c r="A4216" t="s">
        <v>499</v>
      </c>
      <c r="B4216">
        <v>1086</v>
      </c>
      <c r="C4216" t="s">
        <v>9371</v>
      </c>
      <c r="D4216">
        <v>60500</v>
      </c>
      <c r="E4216" t="s">
        <v>9345</v>
      </c>
      <c r="F4216" t="s">
        <v>8973</v>
      </c>
      <c r="H4216" s="174">
        <f t="shared" si="126"/>
        <v>1</v>
      </c>
      <c r="I4216">
        <v>2.9</v>
      </c>
      <c r="K4216" t="s">
        <v>404</v>
      </c>
      <c r="L4216" t="s">
        <v>297</v>
      </c>
      <c r="M4216" t="s">
        <v>398</v>
      </c>
      <c r="N4216" t="s">
        <v>344</v>
      </c>
      <c r="O4216">
        <v>3</v>
      </c>
      <c r="P4216" t="s">
        <v>977</v>
      </c>
      <c r="Q4216" t="s">
        <v>4543</v>
      </c>
      <c r="R4216" s="164">
        <v>30221</v>
      </c>
      <c r="S4216" s="164">
        <v>33848</v>
      </c>
      <c r="T4216" t="s">
        <v>659</v>
      </c>
      <c r="V4216" t="s">
        <v>9346</v>
      </c>
      <c r="W4216" t="s">
        <v>9347</v>
      </c>
      <c r="X4216" t="s">
        <v>9345</v>
      </c>
      <c r="Y4216" t="s">
        <v>9346</v>
      </c>
      <c r="Z4216" t="s">
        <v>9377</v>
      </c>
      <c r="AC4216" t="s">
        <v>308</v>
      </c>
      <c r="AD4216" s="176">
        <v>1</v>
      </c>
      <c r="AE4216" s="177" t="s">
        <v>16954</v>
      </c>
    </row>
    <row r="4217" spans="1:31" x14ac:dyDescent="0.35">
      <c r="A4217" t="s">
        <v>566</v>
      </c>
      <c r="B4217">
        <v>1066</v>
      </c>
      <c r="C4217" t="s">
        <v>9345</v>
      </c>
      <c r="D4217">
        <v>60500</v>
      </c>
      <c r="E4217" t="s">
        <v>9345</v>
      </c>
      <c r="F4217" t="s">
        <v>8973</v>
      </c>
      <c r="H4217" s="174">
        <f t="shared" si="126"/>
        <v>1</v>
      </c>
      <c r="I4217">
        <v>2.9</v>
      </c>
      <c r="K4217" t="s">
        <v>404</v>
      </c>
      <c r="L4217" t="s">
        <v>297</v>
      </c>
      <c r="M4217" t="s">
        <v>398</v>
      </c>
      <c r="N4217" t="s">
        <v>344</v>
      </c>
      <c r="O4217">
        <v>3</v>
      </c>
      <c r="P4217" t="s">
        <v>306</v>
      </c>
      <c r="Q4217" s="164">
        <v>37995</v>
      </c>
      <c r="R4217" s="164">
        <v>38231</v>
      </c>
      <c r="S4217" s="164">
        <v>38231</v>
      </c>
      <c r="T4217" t="s">
        <v>659</v>
      </c>
      <c r="V4217" t="s">
        <v>9346</v>
      </c>
      <c r="W4217" t="s">
        <v>9347</v>
      </c>
      <c r="X4217" t="s">
        <v>9345</v>
      </c>
      <c r="Y4217" t="s">
        <v>9346</v>
      </c>
      <c r="Z4217" t="s">
        <v>9378</v>
      </c>
      <c r="AC4217" t="s">
        <v>308</v>
      </c>
      <c r="AD4217" s="176">
        <v>1</v>
      </c>
      <c r="AE4217" s="177" t="s">
        <v>16954</v>
      </c>
    </row>
    <row r="4218" spans="1:31" x14ac:dyDescent="0.35">
      <c r="A4218" t="s">
        <v>438</v>
      </c>
      <c r="B4218">
        <v>1005</v>
      </c>
      <c r="C4218" t="s">
        <v>9345</v>
      </c>
      <c r="D4218">
        <v>60500</v>
      </c>
      <c r="E4218" t="s">
        <v>9345</v>
      </c>
      <c r="F4218" t="s">
        <v>8973</v>
      </c>
      <c r="H4218" s="174">
        <f t="shared" si="126"/>
        <v>1</v>
      </c>
      <c r="I4218">
        <v>2.9</v>
      </c>
      <c r="K4218" t="s">
        <v>404</v>
      </c>
      <c r="L4218" t="s">
        <v>297</v>
      </c>
      <c r="M4218" t="s">
        <v>398</v>
      </c>
      <c r="N4218" t="s">
        <v>344</v>
      </c>
      <c r="O4218">
        <v>3</v>
      </c>
      <c r="P4218" t="s">
        <v>306</v>
      </c>
      <c r="Q4218" t="s">
        <v>4428</v>
      </c>
      <c r="R4218" s="164">
        <v>37243</v>
      </c>
      <c r="S4218" s="164">
        <v>37347</v>
      </c>
      <c r="T4218" t="s">
        <v>659</v>
      </c>
      <c r="V4218" t="s">
        <v>9346</v>
      </c>
      <c r="W4218" t="s">
        <v>9347</v>
      </c>
      <c r="X4218" t="s">
        <v>9345</v>
      </c>
      <c r="Y4218" t="s">
        <v>9346</v>
      </c>
      <c r="Z4218" t="s">
        <v>9379</v>
      </c>
      <c r="AC4218" t="s">
        <v>308</v>
      </c>
      <c r="AD4218" s="176">
        <v>1</v>
      </c>
      <c r="AE4218" s="177" t="s">
        <v>16954</v>
      </c>
    </row>
    <row r="4219" spans="1:31" x14ac:dyDescent="0.35">
      <c r="A4219" t="s">
        <v>454</v>
      </c>
      <c r="B4219">
        <v>1496</v>
      </c>
      <c r="C4219" t="s">
        <v>9380</v>
      </c>
      <c r="D4219">
        <v>60503</v>
      </c>
      <c r="E4219" t="s">
        <v>9380</v>
      </c>
      <c r="F4219" t="s">
        <v>8973</v>
      </c>
      <c r="G4219" s="163">
        <v>2772.58</v>
      </c>
      <c r="H4219">
        <v>1.7</v>
      </c>
      <c r="I4219">
        <v>2.9</v>
      </c>
      <c r="J4219" t="s">
        <v>1</v>
      </c>
      <c r="K4219" t="s">
        <v>296</v>
      </c>
      <c r="L4219" t="s">
        <v>297</v>
      </c>
      <c r="M4219" t="s">
        <v>398</v>
      </c>
      <c r="N4219" t="s">
        <v>344</v>
      </c>
      <c r="O4219">
        <v>3</v>
      </c>
      <c r="P4219" t="s">
        <v>306</v>
      </c>
      <c r="Q4219" s="164">
        <v>44595</v>
      </c>
      <c r="R4219" s="164">
        <v>45170</v>
      </c>
      <c r="T4219" t="s">
        <v>4431</v>
      </c>
      <c r="V4219" t="s">
        <v>9381</v>
      </c>
      <c r="W4219" t="s">
        <v>9382</v>
      </c>
      <c r="X4219" t="s">
        <v>9380</v>
      </c>
      <c r="Y4219" t="s">
        <v>9381</v>
      </c>
      <c r="Z4219" t="s">
        <v>9383</v>
      </c>
      <c r="AA4219" t="s">
        <v>295</v>
      </c>
      <c r="AB4219" s="164">
        <v>44659</v>
      </c>
      <c r="AC4219" t="s">
        <v>308</v>
      </c>
      <c r="AD4219" s="176">
        <v>1</v>
      </c>
    </row>
    <row r="4220" spans="1:31" x14ac:dyDescent="0.35">
      <c r="A4220" t="s">
        <v>305</v>
      </c>
      <c r="B4220">
        <v>1238</v>
      </c>
      <c r="C4220" t="s">
        <v>9380</v>
      </c>
      <c r="D4220">
        <v>60503</v>
      </c>
      <c r="E4220" t="s">
        <v>9380</v>
      </c>
      <c r="F4220" t="s">
        <v>8973</v>
      </c>
      <c r="H4220">
        <v>1.7</v>
      </c>
      <c r="I4220">
        <v>2.9</v>
      </c>
      <c r="K4220" t="s">
        <v>404</v>
      </c>
      <c r="L4220" t="s">
        <v>297</v>
      </c>
      <c r="M4220" t="s">
        <v>398</v>
      </c>
      <c r="N4220" t="s">
        <v>344</v>
      </c>
      <c r="O4220">
        <v>3</v>
      </c>
      <c r="P4220" t="s">
        <v>306</v>
      </c>
      <c r="Q4220" s="164">
        <v>36534</v>
      </c>
      <c r="R4220" s="164">
        <v>36770</v>
      </c>
      <c r="S4220" s="164">
        <v>45043</v>
      </c>
      <c r="T4220" t="s">
        <v>4431</v>
      </c>
      <c r="V4220" t="s">
        <v>9381</v>
      </c>
      <c r="W4220" t="s">
        <v>9382</v>
      </c>
      <c r="X4220" t="s">
        <v>9380</v>
      </c>
      <c r="Y4220" t="s">
        <v>9381</v>
      </c>
      <c r="Z4220" t="s">
        <v>9384</v>
      </c>
      <c r="AC4220" t="s">
        <v>308</v>
      </c>
      <c r="AD4220" s="176">
        <v>1</v>
      </c>
    </row>
    <row r="4221" spans="1:31" x14ac:dyDescent="0.35">
      <c r="A4221" t="s">
        <v>317</v>
      </c>
      <c r="B4221">
        <v>1071</v>
      </c>
      <c r="C4221" t="s">
        <v>9380</v>
      </c>
      <c r="D4221">
        <v>60503</v>
      </c>
      <c r="E4221" t="s">
        <v>9380</v>
      </c>
      <c r="F4221" t="s">
        <v>8973</v>
      </c>
      <c r="H4221">
        <v>1.7</v>
      </c>
      <c r="I4221">
        <v>2.9</v>
      </c>
      <c r="K4221" t="s">
        <v>296</v>
      </c>
      <c r="L4221" t="s">
        <v>297</v>
      </c>
      <c r="M4221" t="s">
        <v>398</v>
      </c>
      <c r="N4221" t="s">
        <v>344</v>
      </c>
      <c r="O4221">
        <v>3</v>
      </c>
      <c r="P4221" t="s">
        <v>306</v>
      </c>
      <c r="Q4221" t="s">
        <v>3966</v>
      </c>
      <c r="R4221" s="164">
        <v>30497</v>
      </c>
      <c r="T4221" t="s">
        <v>4431</v>
      </c>
      <c r="V4221" t="s">
        <v>9381</v>
      </c>
      <c r="W4221" t="s">
        <v>9382</v>
      </c>
      <c r="X4221" t="s">
        <v>9380</v>
      </c>
      <c r="Y4221" t="s">
        <v>9381</v>
      </c>
      <c r="Z4221" t="s">
        <v>9385</v>
      </c>
      <c r="AC4221" t="s">
        <v>308</v>
      </c>
      <c r="AD4221" s="176">
        <v>1</v>
      </c>
    </row>
    <row r="4222" spans="1:31" x14ac:dyDescent="0.35">
      <c r="A4222" t="s">
        <v>408</v>
      </c>
      <c r="B4222">
        <v>1015</v>
      </c>
      <c r="C4222" t="s">
        <v>9386</v>
      </c>
      <c r="D4222">
        <v>60503</v>
      </c>
      <c r="E4222" t="s">
        <v>9380</v>
      </c>
      <c r="F4222" t="s">
        <v>8973</v>
      </c>
      <c r="H4222">
        <v>1.7</v>
      </c>
      <c r="I4222">
        <v>2.9</v>
      </c>
      <c r="K4222" t="s">
        <v>404</v>
      </c>
      <c r="L4222" t="s">
        <v>410</v>
      </c>
      <c r="M4222" t="s">
        <v>398</v>
      </c>
      <c r="N4222" t="s">
        <v>344</v>
      </c>
      <c r="O4222">
        <v>3</v>
      </c>
      <c r="P4222" t="s">
        <v>306</v>
      </c>
      <c r="Q4222" t="s">
        <v>786</v>
      </c>
      <c r="R4222" s="164">
        <v>34392</v>
      </c>
      <c r="S4222" s="164">
        <v>43305</v>
      </c>
      <c r="T4222" t="s">
        <v>4431</v>
      </c>
      <c r="V4222" t="s">
        <v>9381</v>
      </c>
      <c r="W4222" t="s">
        <v>9382</v>
      </c>
      <c r="X4222" t="s">
        <v>9380</v>
      </c>
      <c r="Y4222" t="s">
        <v>9381</v>
      </c>
      <c r="Z4222" t="s">
        <v>9387</v>
      </c>
      <c r="AC4222" t="s">
        <v>308</v>
      </c>
      <c r="AD4222" s="176">
        <v>1</v>
      </c>
    </row>
    <row r="4223" spans="1:31" x14ac:dyDescent="0.35">
      <c r="A4223" t="s">
        <v>469</v>
      </c>
      <c r="B4223">
        <v>1009</v>
      </c>
      <c r="C4223" t="s">
        <v>9386</v>
      </c>
      <c r="D4223">
        <v>60503</v>
      </c>
      <c r="E4223" t="s">
        <v>9380</v>
      </c>
      <c r="F4223" t="s">
        <v>8973</v>
      </c>
      <c r="H4223">
        <v>1.7</v>
      </c>
      <c r="I4223">
        <v>2.9</v>
      </c>
      <c r="K4223" t="s">
        <v>404</v>
      </c>
      <c r="L4223" t="s">
        <v>297</v>
      </c>
      <c r="M4223" t="s">
        <v>398</v>
      </c>
      <c r="N4223" t="s">
        <v>344</v>
      </c>
      <c r="O4223">
        <v>3</v>
      </c>
      <c r="P4223" t="s">
        <v>306</v>
      </c>
      <c r="Q4223" s="164">
        <v>39451</v>
      </c>
      <c r="R4223" s="164">
        <v>39539</v>
      </c>
      <c r="S4223" s="164">
        <v>39539</v>
      </c>
      <c r="T4223" t="s">
        <v>4431</v>
      </c>
      <c r="V4223" t="s">
        <v>9381</v>
      </c>
      <c r="W4223" t="s">
        <v>9382</v>
      </c>
      <c r="X4223" t="s">
        <v>9380</v>
      </c>
      <c r="Y4223" t="s">
        <v>9381</v>
      </c>
      <c r="Z4223" t="s">
        <v>9388</v>
      </c>
      <c r="AC4223" t="s">
        <v>308</v>
      </c>
      <c r="AD4223" s="176">
        <v>1</v>
      </c>
    </row>
    <row r="4224" spans="1:31" x14ac:dyDescent="0.35">
      <c r="A4224" t="s">
        <v>324</v>
      </c>
      <c r="B4224">
        <v>1049</v>
      </c>
      <c r="C4224" t="s">
        <v>9380</v>
      </c>
      <c r="D4224">
        <v>60503</v>
      </c>
      <c r="E4224" t="s">
        <v>9380</v>
      </c>
      <c r="F4224" t="s">
        <v>8973</v>
      </c>
      <c r="H4224">
        <v>1.7</v>
      </c>
      <c r="I4224">
        <v>2.9</v>
      </c>
      <c r="K4224" t="s">
        <v>296</v>
      </c>
      <c r="L4224" t="s">
        <v>297</v>
      </c>
      <c r="M4224" t="s">
        <v>398</v>
      </c>
      <c r="N4224" t="s">
        <v>344</v>
      </c>
      <c r="O4224">
        <v>3</v>
      </c>
      <c r="P4224" t="s">
        <v>306</v>
      </c>
      <c r="Q4224" t="s">
        <v>4418</v>
      </c>
      <c r="R4224" s="164">
        <v>30102</v>
      </c>
      <c r="T4224" t="s">
        <v>4431</v>
      </c>
      <c r="V4224" t="s">
        <v>9381</v>
      </c>
      <c r="W4224" t="s">
        <v>9382</v>
      </c>
      <c r="X4224" t="s">
        <v>9380</v>
      </c>
      <c r="Y4224" t="s">
        <v>9381</v>
      </c>
      <c r="Z4224" t="s">
        <v>9389</v>
      </c>
      <c r="AC4224" t="s">
        <v>308</v>
      </c>
      <c r="AD4224" s="176">
        <v>1</v>
      </c>
    </row>
    <row r="4225" spans="1:30" x14ac:dyDescent="0.35">
      <c r="A4225" t="s">
        <v>309</v>
      </c>
      <c r="B4225">
        <v>1175</v>
      </c>
      <c r="C4225" t="s">
        <v>9380</v>
      </c>
      <c r="D4225">
        <v>60503</v>
      </c>
      <c r="E4225" t="s">
        <v>9380</v>
      </c>
      <c r="F4225" t="s">
        <v>8973</v>
      </c>
      <c r="H4225">
        <v>1.7</v>
      </c>
      <c r="I4225">
        <v>2.9</v>
      </c>
      <c r="K4225" t="s">
        <v>296</v>
      </c>
      <c r="L4225" t="s">
        <v>297</v>
      </c>
      <c r="M4225" t="s">
        <v>398</v>
      </c>
      <c r="N4225" t="s">
        <v>344</v>
      </c>
      <c r="O4225">
        <v>3</v>
      </c>
      <c r="P4225" t="s">
        <v>306</v>
      </c>
      <c r="Q4225" t="s">
        <v>1511</v>
      </c>
      <c r="R4225" s="164">
        <v>39692</v>
      </c>
      <c r="T4225" t="s">
        <v>4431</v>
      </c>
      <c r="V4225" t="s">
        <v>9381</v>
      </c>
      <c r="W4225" t="s">
        <v>9382</v>
      </c>
      <c r="X4225" t="s">
        <v>9380</v>
      </c>
      <c r="Y4225" t="s">
        <v>9381</v>
      </c>
      <c r="Z4225" t="s">
        <v>9390</v>
      </c>
      <c r="AC4225" t="s">
        <v>308</v>
      </c>
      <c r="AD4225" s="176">
        <v>1</v>
      </c>
    </row>
    <row r="4226" spans="1:30" x14ac:dyDescent="0.35">
      <c r="A4226" t="s">
        <v>476</v>
      </c>
      <c r="B4226">
        <v>1188</v>
      </c>
      <c r="C4226" t="s">
        <v>9380</v>
      </c>
      <c r="D4226">
        <v>60503</v>
      </c>
      <c r="E4226" t="s">
        <v>9380</v>
      </c>
      <c r="F4226" t="s">
        <v>8973</v>
      </c>
      <c r="H4226">
        <v>1.7</v>
      </c>
      <c r="I4226">
        <v>2.9</v>
      </c>
      <c r="K4226" t="s">
        <v>296</v>
      </c>
      <c r="L4226" t="s">
        <v>297</v>
      </c>
      <c r="M4226" t="s">
        <v>398</v>
      </c>
      <c r="N4226" t="s">
        <v>344</v>
      </c>
      <c r="O4226">
        <v>3</v>
      </c>
      <c r="P4226" t="s">
        <v>306</v>
      </c>
      <c r="Q4226" s="164">
        <v>36283</v>
      </c>
      <c r="R4226" s="164">
        <v>36404</v>
      </c>
      <c r="T4226" t="s">
        <v>4431</v>
      </c>
      <c r="V4226" t="s">
        <v>9381</v>
      </c>
      <c r="W4226" t="s">
        <v>9382</v>
      </c>
      <c r="X4226" t="s">
        <v>9380</v>
      </c>
      <c r="Y4226" t="s">
        <v>9381</v>
      </c>
      <c r="Z4226" t="s">
        <v>9391</v>
      </c>
      <c r="AC4226" t="s">
        <v>308</v>
      </c>
      <c r="AD4226" s="176">
        <v>1</v>
      </c>
    </row>
    <row r="4227" spans="1:30" x14ac:dyDescent="0.35">
      <c r="A4227" t="s">
        <v>482</v>
      </c>
      <c r="B4227">
        <v>1062</v>
      </c>
      <c r="C4227" t="s">
        <v>9380</v>
      </c>
      <c r="D4227">
        <v>60503</v>
      </c>
      <c r="E4227" t="s">
        <v>9380</v>
      </c>
      <c r="F4227" t="s">
        <v>8973</v>
      </c>
      <c r="H4227">
        <v>1.7</v>
      </c>
      <c r="I4227">
        <v>2.9</v>
      </c>
      <c r="K4227" t="s">
        <v>296</v>
      </c>
      <c r="L4227" t="s">
        <v>297</v>
      </c>
      <c r="M4227" t="s">
        <v>398</v>
      </c>
      <c r="N4227" t="s">
        <v>344</v>
      </c>
      <c r="O4227">
        <v>3</v>
      </c>
      <c r="P4227" t="s">
        <v>306</v>
      </c>
      <c r="Q4227" t="s">
        <v>671</v>
      </c>
      <c r="R4227" s="164">
        <v>29825</v>
      </c>
      <c r="T4227" t="s">
        <v>4431</v>
      </c>
      <c r="V4227" t="s">
        <v>9381</v>
      </c>
      <c r="W4227" t="s">
        <v>9382</v>
      </c>
      <c r="X4227" t="s">
        <v>9380</v>
      </c>
      <c r="Y4227" t="s">
        <v>9381</v>
      </c>
      <c r="Z4227" t="s">
        <v>9392</v>
      </c>
      <c r="AC4227" t="s">
        <v>308</v>
      </c>
      <c r="AD4227" s="176">
        <v>1</v>
      </c>
    </row>
    <row r="4228" spans="1:30" x14ac:dyDescent="0.35">
      <c r="A4228" t="s">
        <v>432</v>
      </c>
      <c r="B4228">
        <v>1170</v>
      </c>
      <c r="C4228" t="s">
        <v>9380</v>
      </c>
      <c r="D4228">
        <v>60503</v>
      </c>
      <c r="E4228" t="s">
        <v>9380</v>
      </c>
      <c r="F4228" t="s">
        <v>8973</v>
      </c>
      <c r="H4228">
        <v>1.7</v>
      </c>
      <c r="I4228">
        <v>2.9</v>
      </c>
      <c r="K4228" t="s">
        <v>296</v>
      </c>
      <c r="L4228" t="s">
        <v>297</v>
      </c>
      <c r="M4228" t="s">
        <v>398</v>
      </c>
      <c r="N4228" t="s">
        <v>344</v>
      </c>
      <c r="O4228">
        <v>3</v>
      </c>
      <c r="P4228" t="s">
        <v>306</v>
      </c>
      <c r="Q4228" s="164">
        <v>35073</v>
      </c>
      <c r="R4228" s="164">
        <v>35309</v>
      </c>
      <c r="T4228" t="s">
        <v>4431</v>
      </c>
      <c r="V4228" t="s">
        <v>9381</v>
      </c>
      <c r="W4228" t="s">
        <v>9382</v>
      </c>
      <c r="X4228" t="s">
        <v>9380</v>
      </c>
      <c r="Y4228" t="s">
        <v>9381</v>
      </c>
      <c r="Z4228" t="s">
        <v>9393</v>
      </c>
      <c r="AC4228" t="s">
        <v>308</v>
      </c>
      <c r="AD4228" s="176">
        <v>1</v>
      </c>
    </row>
    <row r="4229" spans="1:30" x14ac:dyDescent="0.35">
      <c r="A4229" t="s">
        <v>584</v>
      </c>
      <c r="B4229">
        <v>1232</v>
      </c>
      <c r="C4229" t="s">
        <v>9380</v>
      </c>
      <c r="D4229">
        <v>60503</v>
      </c>
      <c r="E4229" t="s">
        <v>9380</v>
      </c>
      <c r="F4229" t="s">
        <v>8973</v>
      </c>
      <c r="H4229">
        <v>1.7</v>
      </c>
      <c r="I4229">
        <v>2.9</v>
      </c>
      <c r="K4229" t="s">
        <v>296</v>
      </c>
      <c r="L4229" t="s">
        <v>297</v>
      </c>
      <c r="M4229" t="s">
        <v>398</v>
      </c>
      <c r="N4229" t="s">
        <v>344</v>
      </c>
      <c r="O4229">
        <v>3</v>
      </c>
      <c r="P4229" t="s">
        <v>306</v>
      </c>
      <c r="Q4229" t="s">
        <v>9394</v>
      </c>
      <c r="R4229" s="164">
        <v>36404</v>
      </c>
      <c r="T4229" t="s">
        <v>4431</v>
      </c>
      <c r="V4229" t="s">
        <v>9381</v>
      </c>
      <c r="W4229" t="s">
        <v>9382</v>
      </c>
      <c r="X4229" t="s">
        <v>9380</v>
      </c>
      <c r="Y4229" t="s">
        <v>9381</v>
      </c>
      <c r="Z4229" t="s">
        <v>9395</v>
      </c>
      <c r="AC4229" t="s">
        <v>308</v>
      </c>
      <c r="AD4229" s="176">
        <v>1</v>
      </c>
    </row>
    <row r="4230" spans="1:30" x14ac:dyDescent="0.35">
      <c r="A4230" t="s">
        <v>434</v>
      </c>
      <c r="B4230">
        <v>1030</v>
      </c>
      <c r="C4230" t="s">
        <v>9386</v>
      </c>
      <c r="D4230">
        <v>60503</v>
      </c>
      <c r="E4230" t="s">
        <v>9380</v>
      </c>
      <c r="F4230" t="s">
        <v>8973</v>
      </c>
      <c r="H4230">
        <v>1.7</v>
      </c>
      <c r="I4230">
        <v>2.9</v>
      </c>
      <c r="K4230" t="s">
        <v>404</v>
      </c>
      <c r="L4230" t="s">
        <v>297</v>
      </c>
      <c r="M4230" t="s">
        <v>398</v>
      </c>
      <c r="N4230" t="s">
        <v>344</v>
      </c>
      <c r="O4230">
        <v>3</v>
      </c>
      <c r="P4230" t="s">
        <v>306</v>
      </c>
      <c r="Q4230" t="s">
        <v>674</v>
      </c>
      <c r="R4230" s="164">
        <v>29735</v>
      </c>
      <c r="S4230" s="164">
        <v>41153</v>
      </c>
      <c r="T4230" t="s">
        <v>4431</v>
      </c>
      <c r="V4230" t="s">
        <v>9381</v>
      </c>
      <c r="W4230" t="s">
        <v>9382</v>
      </c>
      <c r="X4230" t="s">
        <v>9380</v>
      </c>
      <c r="Y4230" t="s">
        <v>9381</v>
      </c>
      <c r="Z4230" t="s">
        <v>9396</v>
      </c>
      <c r="AC4230" t="s">
        <v>308</v>
      </c>
      <c r="AD4230" s="176">
        <v>1</v>
      </c>
    </row>
    <row r="4231" spans="1:30" x14ac:dyDescent="0.35">
      <c r="A4231" t="s">
        <v>434</v>
      </c>
      <c r="B4231">
        <v>1175</v>
      </c>
      <c r="C4231" t="s">
        <v>9380</v>
      </c>
      <c r="D4231">
        <v>60503</v>
      </c>
      <c r="E4231" t="s">
        <v>9380</v>
      </c>
      <c r="F4231" t="s">
        <v>8973</v>
      </c>
      <c r="G4231" s="163">
        <v>2805</v>
      </c>
      <c r="H4231">
        <v>1.7</v>
      </c>
      <c r="I4231">
        <v>2.9</v>
      </c>
      <c r="J4231" t="s">
        <v>1</v>
      </c>
      <c r="K4231" t="s">
        <v>296</v>
      </c>
      <c r="L4231" t="s">
        <v>297</v>
      </c>
      <c r="M4231" t="s">
        <v>398</v>
      </c>
      <c r="N4231" t="s">
        <v>344</v>
      </c>
      <c r="O4231">
        <v>3</v>
      </c>
      <c r="P4231" t="s">
        <v>306</v>
      </c>
      <c r="Q4231" s="164">
        <v>43924</v>
      </c>
      <c r="R4231" s="164">
        <v>44440</v>
      </c>
      <c r="T4231" t="s">
        <v>4431</v>
      </c>
      <c r="V4231" t="s">
        <v>9381</v>
      </c>
      <c r="W4231" t="s">
        <v>9382</v>
      </c>
      <c r="X4231" t="s">
        <v>9380</v>
      </c>
      <c r="Y4231" t="s">
        <v>9381</v>
      </c>
      <c r="Z4231" t="s">
        <v>9397</v>
      </c>
      <c r="AA4231" t="s">
        <v>1</v>
      </c>
      <c r="AB4231" s="164">
        <v>44147</v>
      </c>
      <c r="AC4231" t="s">
        <v>308</v>
      </c>
      <c r="AD4231" s="176">
        <v>1</v>
      </c>
    </row>
    <row r="4232" spans="1:30" x14ac:dyDescent="0.35">
      <c r="A4232" t="s">
        <v>403</v>
      </c>
      <c r="B4232">
        <v>1092</v>
      </c>
      <c r="C4232" t="s">
        <v>9386</v>
      </c>
      <c r="D4232">
        <v>60503</v>
      </c>
      <c r="E4232" t="s">
        <v>9380</v>
      </c>
      <c r="F4232" t="s">
        <v>8973</v>
      </c>
      <c r="H4232">
        <v>1.7</v>
      </c>
      <c r="I4232">
        <v>2.9</v>
      </c>
      <c r="K4232" t="s">
        <v>404</v>
      </c>
      <c r="L4232" t="s">
        <v>297</v>
      </c>
      <c r="M4232" t="s">
        <v>398</v>
      </c>
      <c r="N4232" t="s">
        <v>344</v>
      </c>
      <c r="O4232">
        <v>3</v>
      </c>
      <c r="P4232" t="s">
        <v>306</v>
      </c>
      <c r="Q4232" s="164">
        <v>36169</v>
      </c>
      <c r="R4232" s="164">
        <v>36404</v>
      </c>
      <c r="S4232" s="164">
        <v>42614</v>
      </c>
      <c r="T4232" t="s">
        <v>4431</v>
      </c>
      <c r="V4232" t="s">
        <v>9381</v>
      </c>
      <c r="W4232" t="s">
        <v>9382</v>
      </c>
      <c r="X4232" t="s">
        <v>9380</v>
      </c>
      <c r="Y4232" t="s">
        <v>9381</v>
      </c>
      <c r="Z4232" t="s">
        <v>9398</v>
      </c>
      <c r="AC4232" t="s">
        <v>308</v>
      </c>
      <c r="AD4232" s="176">
        <v>1</v>
      </c>
    </row>
    <row r="4233" spans="1:30" x14ac:dyDescent="0.35">
      <c r="A4233" t="s">
        <v>447</v>
      </c>
      <c r="B4233">
        <v>1019</v>
      </c>
      <c r="C4233" t="s">
        <v>9399</v>
      </c>
      <c r="D4233">
        <v>60503</v>
      </c>
      <c r="E4233" t="s">
        <v>9380</v>
      </c>
      <c r="F4233" t="s">
        <v>8973</v>
      </c>
      <c r="H4233">
        <v>1.7</v>
      </c>
      <c r="I4233">
        <v>2.9</v>
      </c>
      <c r="K4233" t="s">
        <v>404</v>
      </c>
      <c r="L4233" t="s">
        <v>410</v>
      </c>
      <c r="M4233" t="s">
        <v>398</v>
      </c>
      <c r="N4233" t="s">
        <v>344</v>
      </c>
      <c r="O4233">
        <v>3</v>
      </c>
      <c r="P4233" t="s">
        <v>306</v>
      </c>
      <c r="Q4233" s="164">
        <v>35856</v>
      </c>
      <c r="R4233" s="164">
        <v>35829</v>
      </c>
      <c r="S4233" s="164">
        <v>36404</v>
      </c>
      <c r="T4233" t="s">
        <v>4431</v>
      </c>
      <c r="V4233" t="s">
        <v>9381</v>
      </c>
      <c r="W4233" t="s">
        <v>9382</v>
      </c>
      <c r="X4233" t="s">
        <v>9380</v>
      </c>
      <c r="Y4233" t="s">
        <v>9381</v>
      </c>
      <c r="Z4233" t="s">
        <v>9400</v>
      </c>
      <c r="AC4233" t="s">
        <v>308</v>
      </c>
      <c r="AD4233" s="176">
        <v>1</v>
      </c>
    </row>
    <row r="4234" spans="1:30" x14ac:dyDescent="0.35">
      <c r="A4234" t="s">
        <v>494</v>
      </c>
      <c r="B4234">
        <v>1146</v>
      </c>
      <c r="C4234" t="s">
        <v>9380</v>
      </c>
      <c r="D4234">
        <v>60503</v>
      </c>
      <c r="E4234" t="s">
        <v>9380</v>
      </c>
      <c r="F4234" t="s">
        <v>8973</v>
      </c>
      <c r="H4234">
        <v>1.7</v>
      </c>
      <c r="I4234">
        <v>2.9</v>
      </c>
      <c r="K4234" t="s">
        <v>296</v>
      </c>
      <c r="L4234" t="s">
        <v>297</v>
      </c>
      <c r="M4234" t="s">
        <v>398</v>
      </c>
      <c r="N4234" t="s">
        <v>344</v>
      </c>
      <c r="O4234">
        <v>3</v>
      </c>
      <c r="P4234" t="s">
        <v>306</v>
      </c>
      <c r="Q4234" s="164">
        <v>35073</v>
      </c>
      <c r="R4234" s="164">
        <v>35309</v>
      </c>
      <c r="T4234" t="s">
        <v>4431</v>
      </c>
      <c r="V4234" t="s">
        <v>9381</v>
      </c>
      <c r="W4234" t="s">
        <v>9382</v>
      </c>
      <c r="X4234" t="s">
        <v>9380</v>
      </c>
      <c r="Y4234" t="s">
        <v>9381</v>
      </c>
      <c r="Z4234" t="s">
        <v>9401</v>
      </c>
      <c r="AC4234" t="s">
        <v>308</v>
      </c>
      <c r="AD4234" s="176">
        <v>1</v>
      </c>
    </row>
    <row r="4235" spans="1:30" x14ac:dyDescent="0.35">
      <c r="A4235" t="s">
        <v>419</v>
      </c>
      <c r="B4235">
        <v>1054</v>
      </c>
      <c r="C4235" t="s">
        <v>9386</v>
      </c>
      <c r="D4235">
        <v>60503</v>
      </c>
      <c r="E4235" t="s">
        <v>9380</v>
      </c>
      <c r="F4235" t="s">
        <v>8973</v>
      </c>
      <c r="H4235">
        <v>1.7</v>
      </c>
      <c r="I4235">
        <v>2.9</v>
      </c>
      <c r="K4235" t="s">
        <v>843</v>
      </c>
      <c r="L4235" t="s">
        <v>297</v>
      </c>
      <c r="M4235" t="s">
        <v>398</v>
      </c>
      <c r="N4235" t="s">
        <v>344</v>
      </c>
      <c r="O4235">
        <v>3</v>
      </c>
      <c r="P4235" t="s">
        <v>306</v>
      </c>
      <c r="Q4235" t="s">
        <v>1771</v>
      </c>
      <c r="R4235" s="164">
        <v>30405</v>
      </c>
      <c r="T4235" t="s">
        <v>4431</v>
      </c>
      <c r="V4235" t="s">
        <v>9381</v>
      </c>
      <c r="W4235" t="s">
        <v>9382</v>
      </c>
      <c r="X4235" t="s">
        <v>9380</v>
      </c>
      <c r="Y4235" t="s">
        <v>9381</v>
      </c>
      <c r="Z4235" t="s">
        <v>9402</v>
      </c>
      <c r="AC4235" t="s">
        <v>308</v>
      </c>
      <c r="AD4235" s="176">
        <v>1</v>
      </c>
    </row>
    <row r="4236" spans="1:30" x14ac:dyDescent="0.35">
      <c r="A4236" t="s">
        <v>314</v>
      </c>
      <c r="B4236">
        <v>1024</v>
      </c>
      <c r="C4236" t="s">
        <v>9380</v>
      </c>
      <c r="D4236">
        <v>60503</v>
      </c>
      <c r="E4236" t="s">
        <v>9380</v>
      </c>
      <c r="F4236" t="s">
        <v>8973</v>
      </c>
      <c r="H4236">
        <v>1.7</v>
      </c>
      <c r="I4236">
        <v>2.9</v>
      </c>
      <c r="K4236" t="s">
        <v>296</v>
      </c>
      <c r="L4236" t="s">
        <v>410</v>
      </c>
      <c r="M4236" t="s">
        <v>398</v>
      </c>
      <c r="N4236" t="s">
        <v>344</v>
      </c>
      <c r="O4236">
        <v>3</v>
      </c>
      <c r="P4236" t="s">
        <v>306</v>
      </c>
      <c r="Q4236" t="s">
        <v>786</v>
      </c>
      <c r="R4236" s="164">
        <v>34392</v>
      </c>
      <c r="T4236" t="s">
        <v>4431</v>
      </c>
      <c r="V4236" t="s">
        <v>9381</v>
      </c>
      <c r="W4236" t="s">
        <v>9382</v>
      </c>
      <c r="X4236" t="s">
        <v>9380</v>
      </c>
      <c r="Y4236" t="s">
        <v>9381</v>
      </c>
      <c r="Z4236" t="s">
        <v>9403</v>
      </c>
      <c r="AC4236" t="s">
        <v>308</v>
      </c>
      <c r="AD4236" s="176">
        <v>1</v>
      </c>
    </row>
    <row r="4237" spans="1:30" x14ac:dyDescent="0.35">
      <c r="A4237" t="s">
        <v>314</v>
      </c>
      <c r="B4237">
        <v>1117</v>
      </c>
      <c r="C4237" t="s">
        <v>9386</v>
      </c>
      <c r="D4237">
        <v>60503</v>
      </c>
      <c r="E4237" t="s">
        <v>9380</v>
      </c>
      <c r="F4237" t="s">
        <v>8973</v>
      </c>
      <c r="H4237">
        <v>1.7</v>
      </c>
      <c r="I4237">
        <v>2.9</v>
      </c>
      <c r="K4237" t="s">
        <v>404</v>
      </c>
      <c r="L4237" t="s">
        <v>297</v>
      </c>
      <c r="M4237" t="s">
        <v>398</v>
      </c>
      <c r="N4237" t="s">
        <v>344</v>
      </c>
      <c r="O4237">
        <v>3</v>
      </c>
      <c r="P4237" t="s">
        <v>306</v>
      </c>
      <c r="Q4237" t="s">
        <v>674</v>
      </c>
      <c r="R4237" s="164">
        <v>29735</v>
      </c>
      <c r="S4237" s="164">
        <v>39189</v>
      </c>
      <c r="T4237" t="s">
        <v>4431</v>
      </c>
      <c r="V4237" t="s">
        <v>9381</v>
      </c>
      <c r="W4237" t="s">
        <v>9382</v>
      </c>
      <c r="X4237" t="s">
        <v>9380</v>
      </c>
      <c r="Y4237" t="s">
        <v>9381</v>
      </c>
      <c r="Z4237" t="s">
        <v>9404</v>
      </c>
      <c r="AC4237" t="s">
        <v>308</v>
      </c>
      <c r="AD4237" s="176">
        <v>1</v>
      </c>
    </row>
    <row r="4238" spans="1:30" x14ac:dyDescent="0.35">
      <c r="A4238" t="s">
        <v>314</v>
      </c>
      <c r="B4238">
        <v>1134</v>
      </c>
      <c r="C4238" t="s">
        <v>9405</v>
      </c>
      <c r="D4238">
        <v>60503</v>
      </c>
      <c r="E4238" t="s">
        <v>9380</v>
      </c>
      <c r="F4238" t="s">
        <v>8973</v>
      </c>
      <c r="H4238">
        <v>1.7</v>
      </c>
      <c r="I4238">
        <v>2.9</v>
      </c>
      <c r="K4238" t="s">
        <v>404</v>
      </c>
      <c r="L4238" t="s">
        <v>297</v>
      </c>
      <c r="M4238" t="s">
        <v>398</v>
      </c>
      <c r="N4238" t="s">
        <v>344</v>
      </c>
      <c r="O4238">
        <v>3</v>
      </c>
      <c r="P4238" t="s">
        <v>306</v>
      </c>
      <c r="Q4238" s="164">
        <v>31056</v>
      </c>
      <c r="R4238" s="164">
        <v>31291</v>
      </c>
      <c r="S4238" s="164">
        <v>36647</v>
      </c>
      <c r="T4238" t="s">
        <v>4431</v>
      </c>
      <c r="V4238" t="s">
        <v>9381</v>
      </c>
      <c r="W4238" t="s">
        <v>9382</v>
      </c>
      <c r="X4238" t="s">
        <v>9380</v>
      </c>
      <c r="Y4238" t="s">
        <v>9381</v>
      </c>
      <c r="Z4238" t="s">
        <v>9406</v>
      </c>
      <c r="AC4238" t="s">
        <v>308</v>
      </c>
      <c r="AD4238" s="176">
        <v>1</v>
      </c>
    </row>
    <row r="4239" spans="1:30" x14ac:dyDescent="0.35">
      <c r="A4239" t="s">
        <v>711</v>
      </c>
      <c r="B4239">
        <v>1063</v>
      </c>
      <c r="C4239" t="s">
        <v>9386</v>
      </c>
      <c r="D4239">
        <v>60503</v>
      </c>
      <c r="E4239" t="s">
        <v>9380</v>
      </c>
      <c r="F4239" t="s">
        <v>8973</v>
      </c>
      <c r="H4239">
        <v>1.7</v>
      </c>
      <c r="I4239">
        <v>2.9</v>
      </c>
      <c r="K4239" t="s">
        <v>404</v>
      </c>
      <c r="L4239" t="s">
        <v>410</v>
      </c>
      <c r="M4239" t="s">
        <v>398</v>
      </c>
      <c r="N4239" t="s">
        <v>344</v>
      </c>
      <c r="O4239">
        <v>3</v>
      </c>
      <c r="P4239" t="s">
        <v>306</v>
      </c>
      <c r="Q4239" t="s">
        <v>5778</v>
      </c>
      <c r="R4239" s="164">
        <v>41772</v>
      </c>
      <c r="S4239" s="164">
        <v>41883</v>
      </c>
      <c r="T4239" t="s">
        <v>4431</v>
      </c>
      <c r="V4239" t="s">
        <v>9381</v>
      </c>
      <c r="W4239" t="s">
        <v>9382</v>
      </c>
      <c r="X4239" t="s">
        <v>9380</v>
      </c>
      <c r="Y4239" t="s">
        <v>9381</v>
      </c>
      <c r="Z4239" t="s">
        <v>9407</v>
      </c>
      <c r="AC4239" t="s">
        <v>308</v>
      </c>
      <c r="AD4239" s="176">
        <v>1</v>
      </c>
    </row>
    <row r="4240" spans="1:30" x14ac:dyDescent="0.35">
      <c r="A4240" t="s">
        <v>499</v>
      </c>
      <c r="B4240">
        <v>1159</v>
      </c>
      <c r="C4240" t="s">
        <v>9380</v>
      </c>
      <c r="D4240">
        <v>60503</v>
      </c>
      <c r="E4240" t="s">
        <v>9380</v>
      </c>
      <c r="F4240" t="s">
        <v>8973</v>
      </c>
      <c r="H4240">
        <v>1.7</v>
      </c>
      <c r="I4240">
        <v>2.9</v>
      </c>
      <c r="K4240" t="s">
        <v>296</v>
      </c>
      <c r="L4240" t="s">
        <v>297</v>
      </c>
      <c r="M4240" t="s">
        <v>398</v>
      </c>
      <c r="N4240" t="s">
        <v>344</v>
      </c>
      <c r="O4240">
        <v>3</v>
      </c>
      <c r="P4240" t="s">
        <v>306</v>
      </c>
      <c r="Q4240" s="164">
        <v>36076</v>
      </c>
      <c r="R4240" s="164">
        <v>36039</v>
      </c>
      <c r="T4240" t="s">
        <v>4431</v>
      </c>
      <c r="V4240" t="s">
        <v>9381</v>
      </c>
      <c r="W4240" t="s">
        <v>9382</v>
      </c>
      <c r="X4240" t="s">
        <v>9380</v>
      </c>
      <c r="Y4240" t="s">
        <v>9381</v>
      </c>
      <c r="Z4240" t="s">
        <v>9408</v>
      </c>
      <c r="AC4240" t="s">
        <v>308</v>
      </c>
      <c r="AD4240" s="176">
        <v>1</v>
      </c>
    </row>
    <row r="4241" spans="1:30" x14ac:dyDescent="0.35">
      <c r="A4241" t="s">
        <v>566</v>
      </c>
      <c r="B4241">
        <v>1157</v>
      </c>
      <c r="C4241" t="s">
        <v>9386</v>
      </c>
      <c r="D4241">
        <v>60503</v>
      </c>
      <c r="E4241" t="s">
        <v>9380</v>
      </c>
      <c r="F4241" t="s">
        <v>8973</v>
      </c>
      <c r="H4241">
        <v>1.7</v>
      </c>
      <c r="I4241">
        <v>2.9</v>
      </c>
      <c r="K4241" t="s">
        <v>404</v>
      </c>
      <c r="L4241" t="s">
        <v>297</v>
      </c>
      <c r="M4241" t="s">
        <v>398</v>
      </c>
      <c r="N4241" t="s">
        <v>344</v>
      </c>
      <c r="O4241">
        <v>3</v>
      </c>
      <c r="P4241" t="s">
        <v>306</v>
      </c>
      <c r="Q4241" s="164">
        <v>35439</v>
      </c>
      <c r="R4241" s="164">
        <v>35674</v>
      </c>
      <c r="S4241" s="164">
        <v>44743</v>
      </c>
      <c r="T4241" t="s">
        <v>4431</v>
      </c>
      <c r="V4241" t="s">
        <v>9381</v>
      </c>
      <c r="W4241" t="s">
        <v>9382</v>
      </c>
      <c r="X4241" t="s">
        <v>9380</v>
      </c>
      <c r="Y4241" t="s">
        <v>9381</v>
      </c>
      <c r="Z4241" t="s">
        <v>9409</v>
      </c>
      <c r="AC4241" t="s">
        <v>308</v>
      </c>
      <c r="AD4241" s="176">
        <v>1</v>
      </c>
    </row>
    <row r="4242" spans="1:30" x14ac:dyDescent="0.35">
      <c r="A4242" t="s">
        <v>438</v>
      </c>
      <c r="B4242">
        <v>1091</v>
      </c>
      <c r="C4242" t="s">
        <v>9386</v>
      </c>
      <c r="D4242">
        <v>60503</v>
      </c>
      <c r="E4242" t="s">
        <v>9380</v>
      </c>
      <c r="F4242" t="s">
        <v>8973</v>
      </c>
      <c r="H4242">
        <v>1.7</v>
      </c>
      <c r="I4242">
        <v>2.9</v>
      </c>
      <c r="K4242" t="s">
        <v>404</v>
      </c>
      <c r="L4242" t="s">
        <v>297</v>
      </c>
      <c r="M4242" t="s">
        <v>398</v>
      </c>
      <c r="N4242" t="s">
        <v>344</v>
      </c>
      <c r="O4242">
        <v>3</v>
      </c>
      <c r="P4242" t="s">
        <v>306</v>
      </c>
      <c r="Q4242" s="164">
        <v>30742</v>
      </c>
      <c r="R4242" s="164">
        <v>30684</v>
      </c>
      <c r="S4242" s="164">
        <v>36039</v>
      </c>
      <c r="T4242" t="s">
        <v>4431</v>
      </c>
      <c r="V4242" t="s">
        <v>9381</v>
      </c>
      <c r="W4242" t="s">
        <v>9382</v>
      </c>
      <c r="X4242" t="s">
        <v>9380</v>
      </c>
      <c r="Y4242" t="s">
        <v>9381</v>
      </c>
      <c r="Z4242" t="s">
        <v>9410</v>
      </c>
      <c r="AC4242" t="s">
        <v>308</v>
      </c>
      <c r="AD4242" s="176">
        <v>1</v>
      </c>
    </row>
    <row r="4243" spans="1:30" x14ac:dyDescent="0.35">
      <c r="A4243" t="s">
        <v>438</v>
      </c>
      <c r="B4243">
        <v>1165</v>
      </c>
      <c r="C4243" t="s">
        <v>9386</v>
      </c>
      <c r="D4243">
        <v>60503</v>
      </c>
      <c r="E4243" t="s">
        <v>9380</v>
      </c>
      <c r="F4243" t="s">
        <v>8973</v>
      </c>
      <c r="H4243">
        <v>1.7</v>
      </c>
      <c r="I4243">
        <v>2.9</v>
      </c>
      <c r="K4243" t="s">
        <v>404</v>
      </c>
      <c r="L4243" t="s">
        <v>297</v>
      </c>
      <c r="M4243" t="s">
        <v>398</v>
      </c>
      <c r="N4243" t="s">
        <v>344</v>
      </c>
      <c r="O4243">
        <v>3</v>
      </c>
      <c r="P4243" t="s">
        <v>306</v>
      </c>
      <c r="Q4243" s="164">
        <v>36534</v>
      </c>
      <c r="R4243" s="164">
        <v>36770</v>
      </c>
      <c r="S4243" s="164">
        <v>41883</v>
      </c>
      <c r="T4243" t="s">
        <v>4431</v>
      </c>
      <c r="V4243" t="s">
        <v>9381</v>
      </c>
      <c r="W4243" t="s">
        <v>9382</v>
      </c>
      <c r="X4243" t="s">
        <v>9380</v>
      </c>
      <c r="Y4243" t="s">
        <v>9381</v>
      </c>
      <c r="Z4243" t="s">
        <v>9411</v>
      </c>
      <c r="AC4243" t="s">
        <v>308</v>
      </c>
      <c r="AD4243" s="176">
        <v>1</v>
      </c>
    </row>
    <row r="4244" spans="1:30" x14ac:dyDescent="0.35">
      <c r="A4244" t="s">
        <v>408</v>
      </c>
      <c r="B4244">
        <v>1211</v>
      </c>
      <c r="C4244" t="s">
        <v>9412</v>
      </c>
      <c r="D4244">
        <v>60504</v>
      </c>
      <c r="E4244" t="s">
        <v>9412</v>
      </c>
      <c r="F4244" t="s">
        <v>8973</v>
      </c>
      <c r="H4244">
        <v>1.7</v>
      </c>
      <c r="I4244">
        <v>2.7</v>
      </c>
      <c r="K4244" t="s">
        <v>296</v>
      </c>
      <c r="L4244" t="s">
        <v>297</v>
      </c>
      <c r="M4244" t="s">
        <v>398</v>
      </c>
      <c r="N4244" t="s">
        <v>333</v>
      </c>
      <c r="O4244">
        <v>3</v>
      </c>
      <c r="P4244" t="s">
        <v>306</v>
      </c>
      <c r="Q4244" t="s">
        <v>4481</v>
      </c>
      <c r="R4244" s="164">
        <v>38961</v>
      </c>
      <c r="T4244" t="s">
        <v>4482</v>
      </c>
      <c r="V4244" t="s">
        <v>9413</v>
      </c>
      <c r="W4244" t="s">
        <v>9414</v>
      </c>
      <c r="X4244" t="s">
        <v>9412</v>
      </c>
      <c r="Y4244" t="s">
        <v>9413</v>
      </c>
      <c r="Z4244" t="s">
        <v>9415</v>
      </c>
      <c r="AC4244" t="s">
        <v>341</v>
      </c>
      <c r="AD4244" s="176">
        <v>1.3</v>
      </c>
    </row>
    <row r="4245" spans="1:30" x14ac:dyDescent="0.35">
      <c r="A4245" t="s">
        <v>408</v>
      </c>
      <c r="B4245">
        <v>1215</v>
      </c>
      <c r="C4245" t="s">
        <v>9416</v>
      </c>
      <c r="D4245">
        <v>60504</v>
      </c>
      <c r="E4245" t="s">
        <v>9412</v>
      </c>
      <c r="F4245" t="s">
        <v>8973</v>
      </c>
      <c r="H4245">
        <v>1.7</v>
      </c>
      <c r="I4245">
        <v>2.7</v>
      </c>
      <c r="K4245" t="s">
        <v>404</v>
      </c>
      <c r="L4245" t="s">
        <v>297</v>
      </c>
      <c r="M4245" t="s">
        <v>398</v>
      </c>
      <c r="N4245" t="s">
        <v>333</v>
      </c>
      <c r="O4245">
        <v>3</v>
      </c>
      <c r="P4245" t="s">
        <v>306</v>
      </c>
      <c r="Q4245" s="164">
        <v>38726</v>
      </c>
      <c r="R4245" s="164">
        <v>38961</v>
      </c>
      <c r="S4245" s="164">
        <v>45323</v>
      </c>
      <c r="T4245" t="s">
        <v>4482</v>
      </c>
      <c r="V4245" t="s">
        <v>9413</v>
      </c>
      <c r="W4245" t="s">
        <v>9414</v>
      </c>
      <c r="X4245" t="s">
        <v>9412</v>
      </c>
      <c r="Y4245" t="s">
        <v>9413</v>
      </c>
      <c r="Z4245" t="s">
        <v>9417</v>
      </c>
      <c r="AC4245" t="s">
        <v>341</v>
      </c>
      <c r="AD4245" s="176">
        <v>1.3</v>
      </c>
    </row>
    <row r="4246" spans="1:30" x14ac:dyDescent="0.35">
      <c r="A4246" t="s">
        <v>408</v>
      </c>
      <c r="B4246">
        <v>1337</v>
      </c>
      <c r="C4246" t="s">
        <v>9418</v>
      </c>
      <c r="D4246">
        <v>60504</v>
      </c>
      <c r="E4246" t="s">
        <v>9412</v>
      </c>
      <c r="F4246" t="s">
        <v>8973</v>
      </c>
      <c r="G4246" s="163">
        <v>3114</v>
      </c>
      <c r="H4246">
        <v>1.7</v>
      </c>
      <c r="I4246">
        <v>2.7</v>
      </c>
      <c r="J4246" t="s">
        <v>1</v>
      </c>
      <c r="K4246" t="s">
        <v>296</v>
      </c>
      <c r="L4246" t="s">
        <v>297</v>
      </c>
      <c r="M4246" t="s">
        <v>398</v>
      </c>
      <c r="N4246" t="s">
        <v>333</v>
      </c>
      <c r="O4246">
        <v>3</v>
      </c>
      <c r="P4246" t="s">
        <v>306</v>
      </c>
      <c r="Q4246" t="s">
        <v>9419</v>
      </c>
      <c r="R4246" s="164">
        <v>44075</v>
      </c>
      <c r="T4246" t="s">
        <v>4482</v>
      </c>
      <c r="V4246" t="s">
        <v>9413</v>
      </c>
      <c r="W4246" t="s">
        <v>9414</v>
      </c>
      <c r="X4246" t="s">
        <v>9412</v>
      </c>
      <c r="Y4246" t="s">
        <v>9413</v>
      </c>
      <c r="Z4246" t="s">
        <v>9420</v>
      </c>
      <c r="AA4246" t="s">
        <v>295</v>
      </c>
      <c r="AB4246" s="164">
        <v>43567</v>
      </c>
      <c r="AC4246" t="s">
        <v>341</v>
      </c>
      <c r="AD4246" s="176">
        <v>1.3</v>
      </c>
    </row>
    <row r="4247" spans="1:30" x14ac:dyDescent="0.35">
      <c r="A4247" t="s">
        <v>324</v>
      </c>
      <c r="B4247">
        <v>1172</v>
      </c>
      <c r="C4247" t="s">
        <v>9412</v>
      </c>
      <c r="D4247">
        <v>60504</v>
      </c>
      <c r="E4247" t="s">
        <v>9412</v>
      </c>
      <c r="F4247" t="s">
        <v>8973</v>
      </c>
      <c r="H4247">
        <v>1.7</v>
      </c>
      <c r="I4247">
        <v>2.7</v>
      </c>
      <c r="K4247" t="s">
        <v>296</v>
      </c>
      <c r="L4247" t="s">
        <v>297</v>
      </c>
      <c r="M4247" t="s">
        <v>398</v>
      </c>
      <c r="N4247" t="s">
        <v>333</v>
      </c>
      <c r="O4247">
        <v>3</v>
      </c>
      <c r="P4247" t="s">
        <v>306</v>
      </c>
      <c r="Q4247" t="s">
        <v>9421</v>
      </c>
      <c r="R4247" s="164">
        <v>38596</v>
      </c>
      <c r="T4247" t="s">
        <v>4482</v>
      </c>
      <c r="V4247" t="s">
        <v>9413</v>
      </c>
      <c r="W4247" t="s">
        <v>9414</v>
      </c>
      <c r="X4247" t="s">
        <v>9412</v>
      </c>
      <c r="Y4247" t="s">
        <v>9413</v>
      </c>
      <c r="Z4247" t="s">
        <v>9422</v>
      </c>
      <c r="AC4247" t="s">
        <v>341</v>
      </c>
      <c r="AD4247" s="176">
        <v>1.3</v>
      </c>
    </row>
    <row r="4248" spans="1:30" x14ac:dyDescent="0.35">
      <c r="A4248" t="s">
        <v>454</v>
      </c>
      <c r="B4248">
        <v>1386</v>
      </c>
      <c r="C4248" t="s">
        <v>9423</v>
      </c>
      <c r="D4248">
        <v>60505</v>
      </c>
      <c r="E4248" t="s">
        <v>9424</v>
      </c>
      <c r="F4248" t="s">
        <v>8973</v>
      </c>
      <c r="H4248">
        <v>1.7</v>
      </c>
      <c r="I4248">
        <v>3.1</v>
      </c>
      <c r="K4248" t="s">
        <v>404</v>
      </c>
      <c r="L4248" t="s">
        <v>297</v>
      </c>
      <c r="M4248" t="s">
        <v>398</v>
      </c>
      <c r="N4248" t="s">
        <v>333</v>
      </c>
      <c r="O4248">
        <v>3</v>
      </c>
      <c r="P4248" t="s">
        <v>306</v>
      </c>
      <c r="Q4248" s="164">
        <v>39091</v>
      </c>
      <c r="R4248" s="164">
        <v>39326</v>
      </c>
      <c r="S4248" s="164">
        <v>42248</v>
      </c>
      <c r="T4248" t="s">
        <v>334</v>
      </c>
      <c r="V4248" t="s">
        <v>9425</v>
      </c>
      <c r="W4248" t="s">
        <v>9426</v>
      </c>
      <c r="X4248" t="s">
        <v>9424</v>
      </c>
      <c r="Y4248" t="s">
        <v>9425</v>
      </c>
      <c r="Z4248" t="s">
        <v>9427</v>
      </c>
      <c r="AC4248" t="s">
        <v>341</v>
      </c>
      <c r="AD4248" s="176">
        <v>1.2</v>
      </c>
    </row>
    <row r="4249" spans="1:30" x14ac:dyDescent="0.35">
      <c r="A4249" t="s">
        <v>454</v>
      </c>
      <c r="B4249">
        <v>1408</v>
      </c>
      <c r="C4249" t="s">
        <v>9428</v>
      </c>
      <c r="D4249">
        <v>60505</v>
      </c>
      <c r="E4249" t="s">
        <v>9424</v>
      </c>
      <c r="F4249" t="s">
        <v>8973</v>
      </c>
      <c r="H4249">
        <v>1.7</v>
      </c>
      <c r="I4249">
        <v>3.1</v>
      </c>
      <c r="K4249" t="s">
        <v>296</v>
      </c>
      <c r="L4249" t="s">
        <v>297</v>
      </c>
      <c r="M4249" t="s">
        <v>398</v>
      </c>
      <c r="N4249" t="s">
        <v>333</v>
      </c>
      <c r="O4249">
        <v>3</v>
      </c>
      <c r="P4249" t="s">
        <v>306</v>
      </c>
      <c r="Q4249" t="s">
        <v>2813</v>
      </c>
      <c r="R4249" s="164">
        <v>40422</v>
      </c>
      <c r="T4249" t="s">
        <v>334</v>
      </c>
      <c r="V4249" t="s">
        <v>9425</v>
      </c>
      <c r="W4249" t="s">
        <v>9426</v>
      </c>
      <c r="X4249" t="s">
        <v>9424</v>
      </c>
      <c r="Y4249" t="s">
        <v>9425</v>
      </c>
      <c r="Z4249" t="s">
        <v>9429</v>
      </c>
      <c r="AC4249" t="s">
        <v>341</v>
      </c>
      <c r="AD4249" s="176">
        <v>1.2</v>
      </c>
    </row>
    <row r="4250" spans="1:30" x14ac:dyDescent="0.35">
      <c r="A4250" t="s">
        <v>291</v>
      </c>
      <c r="B4250">
        <v>1174</v>
      </c>
      <c r="C4250" t="s">
        <v>9425</v>
      </c>
      <c r="D4250">
        <v>60505</v>
      </c>
      <c r="E4250" t="s">
        <v>9424</v>
      </c>
      <c r="F4250" t="s">
        <v>8973</v>
      </c>
      <c r="G4250" s="163">
        <v>2703.76</v>
      </c>
      <c r="H4250">
        <v>1.7</v>
      </c>
      <c r="I4250">
        <v>3.1</v>
      </c>
      <c r="J4250" t="s">
        <v>1</v>
      </c>
      <c r="K4250" t="s">
        <v>296</v>
      </c>
      <c r="L4250" t="s">
        <v>297</v>
      </c>
      <c r="M4250" t="s">
        <v>398</v>
      </c>
      <c r="N4250" t="s">
        <v>333</v>
      </c>
      <c r="O4250">
        <v>3</v>
      </c>
      <c r="P4250" t="s">
        <v>1</v>
      </c>
      <c r="Q4250" s="164">
        <v>44044</v>
      </c>
      <c r="R4250" s="164">
        <v>44075</v>
      </c>
      <c r="T4250" t="s">
        <v>334</v>
      </c>
      <c r="V4250" t="s">
        <v>9425</v>
      </c>
      <c r="W4250" t="s">
        <v>9426</v>
      </c>
      <c r="X4250" t="s">
        <v>9424</v>
      </c>
      <c r="Y4250" t="s">
        <v>9425</v>
      </c>
      <c r="Z4250" t="s">
        <v>9430</v>
      </c>
      <c r="AA4250" t="s">
        <v>1</v>
      </c>
      <c r="AB4250" s="164">
        <v>43963</v>
      </c>
      <c r="AC4250" t="s">
        <v>338</v>
      </c>
      <c r="AD4250" s="176">
        <v>1.2</v>
      </c>
    </row>
    <row r="4251" spans="1:30" x14ac:dyDescent="0.35">
      <c r="A4251" t="s">
        <v>305</v>
      </c>
      <c r="B4251">
        <v>1223</v>
      </c>
      <c r="C4251" t="s">
        <v>9424</v>
      </c>
      <c r="D4251">
        <v>60505</v>
      </c>
      <c r="E4251" t="s">
        <v>9424</v>
      </c>
      <c r="F4251" t="s">
        <v>8973</v>
      </c>
      <c r="H4251">
        <v>1.7</v>
      </c>
      <c r="I4251">
        <v>3.1</v>
      </c>
      <c r="K4251" t="s">
        <v>296</v>
      </c>
      <c r="L4251" t="s">
        <v>297</v>
      </c>
      <c r="M4251" t="s">
        <v>398</v>
      </c>
      <c r="N4251" t="s">
        <v>333</v>
      </c>
      <c r="O4251">
        <v>3</v>
      </c>
      <c r="P4251" t="s">
        <v>306</v>
      </c>
      <c r="Q4251" s="164">
        <v>36169</v>
      </c>
      <c r="R4251" s="164">
        <v>36404</v>
      </c>
      <c r="T4251" t="s">
        <v>334</v>
      </c>
      <c r="V4251" t="s">
        <v>9425</v>
      </c>
      <c r="W4251" t="s">
        <v>9426</v>
      </c>
      <c r="X4251" t="s">
        <v>9424</v>
      </c>
      <c r="Y4251" t="s">
        <v>9425</v>
      </c>
      <c r="Z4251" t="s">
        <v>9431</v>
      </c>
      <c r="AC4251" t="s">
        <v>341</v>
      </c>
      <c r="AD4251" s="176">
        <v>1.2</v>
      </c>
    </row>
    <row r="4252" spans="1:30" x14ac:dyDescent="0.35">
      <c r="A4252" t="s">
        <v>317</v>
      </c>
      <c r="B4252">
        <v>1149</v>
      </c>
      <c r="C4252" t="s">
        <v>9423</v>
      </c>
      <c r="D4252">
        <v>60505</v>
      </c>
      <c r="E4252" t="s">
        <v>9424</v>
      </c>
      <c r="F4252" t="s">
        <v>8973</v>
      </c>
      <c r="H4252">
        <v>1.7</v>
      </c>
      <c r="I4252">
        <v>3.1</v>
      </c>
      <c r="K4252" t="s">
        <v>296</v>
      </c>
      <c r="L4252" t="s">
        <v>297</v>
      </c>
      <c r="M4252" t="s">
        <v>398</v>
      </c>
      <c r="N4252" t="s">
        <v>333</v>
      </c>
      <c r="O4252">
        <v>3</v>
      </c>
      <c r="P4252" t="s">
        <v>306</v>
      </c>
      <c r="Q4252" t="s">
        <v>3093</v>
      </c>
      <c r="R4252" s="164">
        <v>37135</v>
      </c>
      <c r="T4252" t="s">
        <v>334</v>
      </c>
      <c r="V4252" t="s">
        <v>9425</v>
      </c>
      <c r="W4252" t="s">
        <v>9426</v>
      </c>
      <c r="X4252" t="s">
        <v>9424</v>
      </c>
      <c r="Y4252" t="s">
        <v>9425</v>
      </c>
      <c r="Z4252" t="s">
        <v>9432</v>
      </c>
      <c r="AC4252" t="s">
        <v>341</v>
      </c>
      <c r="AD4252" s="176">
        <v>1.2</v>
      </c>
    </row>
    <row r="4253" spans="1:30" x14ac:dyDescent="0.35">
      <c r="A4253" t="s">
        <v>408</v>
      </c>
      <c r="B4253">
        <v>1057</v>
      </c>
      <c r="C4253" t="s">
        <v>9423</v>
      </c>
      <c r="D4253">
        <v>60505</v>
      </c>
      <c r="E4253" t="s">
        <v>9424</v>
      </c>
      <c r="F4253" t="s">
        <v>8973</v>
      </c>
      <c r="H4253">
        <v>1.7</v>
      </c>
      <c r="I4253">
        <v>3.1</v>
      </c>
      <c r="K4253" t="s">
        <v>296</v>
      </c>
      <c r="L4253" t="s">
        <v>297</v>
      </c>
      <c r="M4253" t="s">
        <v>398</v>
      </c>
      <c r="N4253" t="s">
        <v>333</v>
      </c>
      <c r="O4253">
        <v>3</v>
      </c>
      <c r="P4253" t="s">
        <v>306</v>
      </c>
      <c r="Q4253" t="s">
        <v>1487</v>
      </c>
      <c r="R4253" s="164">
        <v>29371</v>
      </c>
      <c r="T4253" t="s">
        <v>334</v>
      </c>
      <c r="V4253" t="s">
        <v>9425</v>
      </c>
      <c r="W4253" t="s">
        <v>9426</v>
      </c>
      <c r="X4253" t="s">
        <v>9424</v>
      </c>
      <c r="Y4253" t="s">
        <v>9425</v>
      </c>
      <c r="Z4253" t="s">
        <v>9433</v>
      </c>
      <c r="AC4253" t="s">
        <v>341</v>
      </c>
      <c r="AD4253" s="176">
        <v>1.2</v>
      </c>
    </row>
    <row r="4254" spans="1:30" x14ac:dyDescent="0.35">
      <c r="A4254" t="s">
        <v>309</v>
      </c>
      <c r="B4254">
        <v>1027</v>
      </c>
      <c r="C4254" t="s">
        <v>9424</v>
      </c>
      <c r="D4254">
        <v>60505</v>
      </c>
      <c r="E4254" t="s">
        <v>9424</v>
      </c>
      <c r="F4254" t="s">
        <v>8973</v>
      </c>
      <c r="H4254">
        <v>1.7</v>
      </c>
      <c r="I4254">
        <v>3.1</v>
      </c>
      <c r="K4254" t="s">
        <v>296</v>
      </c>
      <c r="L4254" t="s">
        <v>5670</v>
      </c>
      <c r="M4254" t="s">
        <v>398</v>
      </c>
      <c r="N4254" t="s">
        <v>333</v>
      </c>
      <c r="O4254">
        <v>3</v>
      </c>
      <c r="P4254" t="s">
        <v>306</v>
      </c>
      <c r="Q4254" t="s">
        <v>9434</v>
      </c>
      <c r="R4254" s="164">
        <v>36755</v>
      </c>
      <c r="T4254" t="s">
        <v>334</v>
      </c>
      <c r="V4254" t="s">
        <v>9425</v>
      </c>
      <c r="W4254" t="s">
        <v>9426</v>
      </c>
      <c r="X4254" t="s">
        <v>9424</v>
      </c>
      <c r="Y4254" t="s">
        <v>9425</v>
      </c>
      <c r="Z4254" t="s">
        <v>9435</v>
      </c>
      <c r="AC4254" t="s">
        <v>341</v>
      </c>
      <c r="AD4254" s="176">
        <v>1.2</v>
      </c>
    </row>
    <row r="4255" spans="1:30" x14ac:dyDescent="0.35">
      <c r="A4255" t="s">
        <v>476</v>
      </c>
      <c r="B4255">
        <v>1219</v>
      </c>
      <c r="C4255" t="s">
        <v>9424</v>
      </c>
      <c r="D4255">
        <v>60505</v>
      </c>
      <c r="E4255" t="s">
        <v>9424</v>
      </c>
      <c r="F4255" t="s">
        <v>8973</v>
      </c>
      <c r="H4255">
        <v>1.7</v>
      </c>
      <c r="I4255">
        <v>3.1</v>
      </c>
      <c r="K4255" t="s">
        <v>296</v>
      </c>
      <c r="L4255" t="s">
        <v>297</v>
      </c>
      <c r="M4255" t="s">
        <v>398</v>
      </c>
      <c r="N4255" t="s">
        <v>333</v>
      </c>
      <c r="O4255">
        <v>3</v>
      </c>
      <c r="P4255" t="s">
        <v>306</v>
      </c>
      <c r="Q4255" s="164">
        <v>36986</v>
      </c>
      <c r="R4255" s="164">
        <v>37135</v>
      </c>
      <c r="T4255" t="s">
        <v>334</v>
      </c>
      <c r="V4255" t="s">
        <v>9425</v>
      </c>
      <c r="W4255" t="s">
        <v>9426</v>
      </c>
      <c r="X4255" t="s">
        <v>9424</v>
      </c>
      <c r="Y4255" t="s">
        <v>9425</v>
      </c>
      <c r="Z4255" t="s">
        <v>9436</v>
      </c>
      <c r="AC4255" t="s">
        <v>341</v>
      </c>
      <c r="AD4255" s="176">
        <v>1.2</v>
      </c>
    </row>
    <row r="4256" spans="1:30" x14ac:dyDescent="0.35">
      <c r="A4256" t="s">
        <v>432</v>
      </c>
      <c r="B4256">
        <v>1222</v>
      </c>
      <c r="C4256" t="s">
        <v>9424</v>
      </c>
      <c r="D4256">
        <v>60505</v>
      </c>
      <c r="E4256" t="s">
        <v>9424</v>
      </c>
      <c r="F4256" t="s">
        <v>8973</v>
      </c>
      <c r="H4256">
        <v>1.7</v>
      </c>
      <c r="I4256">
        <v>3.1</v>
      </c>
      <c r="K4256" t="s">
        <v>296</v>
      </c>
      <c r="L4256" t="s">
        <v>297</v>
      </c>
      <c r="M4256" t="s">
        <v>398</v>
      </c>
      <c r="N4256" t="s">
        <v>333</v>
      </c>
      <c r="O4256">
        <v>3</v>
      </c>
      <c r="P4256" t="s">
        <v>306</v>
      </c>
      <c r="Q4256" s="164">
        <v>37630</v>
      </c>
      <c r="R4256" s="164">
        <v>37865</v>
      </c>
      <c r="T4256" t="s">
        <v>334</v>
      </c>
      <c r="V4256" t="s">
        <v>9425</v>
      </c>
      <c r="W4256" t="s">
        <v>9426</v>
      </c>
      <c r="X4256" t="s">
        <v>9424</v>
      </c>
      <c r="Y4256" t="s">
        <v>9425</v>
      </c>
      <c r="Z4256" t="s">
        <v>9437</v>
      </c>
      <c r="AC4256" t="s">
        <v>341</v>
      </c>
      <c r="AD4256" s="176">
        <v>1.2</v>
      </c>
    </row>
    <row r="4257" spans="1:31" x14ac:dyDescent="0.35">
      <c r="A4257" t="s">
        <v>375</v>
      </c>
      <c r="B4257">
        <v>1137</v>
      </c>
      <c r="C4257" t="s">
        <v>9438</v>
      </c>
      <c r="D4257">
        <v>60505</v>
      </c>
      <c r="E4257" t="s">
        <v>9424</v>
      </c>
      <c r="F4257" t="s">
        <v>8973</v>
      </c>
      <c r="H4257">
        <v>1.7</v>
      </c>
      <c r="I4257">
        <v>3.1</v>
      </c>
      <c r="K4257" t="s">
        <v>404</v>
      </c>
      <c r="L4257" t="s">
        <v>297</v>
      </c>
      <c r="M4257" t="s">
        <v>398</v>
      </c>
      <c r="N4257" t="s">
        <v>333</v>
      </c>
      <c r="O4257">
        <v>3</v>
      </c>
      <c r="P4257" t="s">
        <v>1</v>
      </c>
      <c r="Q4257" s="164">
        <v>37630</v>
      </c>
      <c r="R4257" s="164">
        <v>37865</v>
      </c>
      <c r="S4257" s="164">
        <v>42979</v>
      </c>
      <c r="T4257" t="s">
        <v>334</v>
      </c>
      <c r="V4257" t="s">
        <v>9425</v>
      </c>
      <c r="W4257" t="s">
        <v>9426</v>
      </c>
      <c r="X4257" t="s">
        <v>9424</v>
      </c>
      <c r="Y4257" t="s">
        <v>9425</v>
      </c>
      <c r="Z4257" t="s">
        <v>9439</v>
      </c>
      <c r="AC4257" t="s">
        <v>338</v>
      </c>
      <c r="AD4257" s="176">
        <v>1.2</v>
      </c>
    </row>
    <row r="4258" spans="1:31" x14ac:dyDescent="0.35">
      <c r="A4258" t="s">
        <v>375</v>
      </c>
      <c r="B4258">
        <v>1172</v>
      </c>
      <c r="C4258" t="s">
        <v>9440</v>
      </c>
      <c r="D4258">
        <v>60505</v>
      </c>
      <c r="E4258" t="s">
        <v>9424</v>
      </c>
      <c r="F4258" t="s">
        <v>8973</v>
      </c>
      <c r="H4258">
        <v>1.7</v>
      </c>
      <c r="I4258">
        <v>3.1</v>
      </c>
      <c r="K4258" t="s">
        <v>296</v>
      </c>
      <c r="L4258" t="s">
        <v>297</v>
      </c>
      <c r="M4258" t="s">
        <v>398</v>
      </c>
      <c r="N4258" t="s">
        <v>333</v>
      </c>
      <c r="O4258">
        <v>3</v>
      </c>
      <c r="P4258" t="s">
        <v>1</v>
      </c>
      <c r="Q4258" t="s">
        <v>485</v>
      </c>
      <c r="R4258" s="164">
        <v>40787</v>
      </c>
      <c r="T4258" t="s">
        <v>334</v>
      </c>
      <c r="V4258" t="s">
        <v>9425</v>
      </c>
      <c r="W4258" t="s">
        <v>9426</v>
      </c>
      <c r="X4258" t="s">
        <v>9424</v>
      </c>
      <c r="Y4258" t="s">
        <v>9425</v>
      </c>
      <c r="Z4258" t="s">
        <v>9441</v>
      </c>
      <c r="AA4258" t="s">
        <v>295</v>
      </c>
      <c r="AC4258" t="s">
        <v>338</v>
      </c>
      <c r="AD4258" s="176">
        <v>1.2</v>
      </c>
    </row>
    <row r="4259" spans="1:31" x14ac:dyDescent="0.35">
      <c r="A4259" t="s">
        <v>447</v>
      </c>
      <c r="B4259">
        <v>1137</v>
      </c>
      <c r="C4259" t="s">
        <v>9442</v>
      </c>
      <c r="D4259">
        <v>60505</v>
      </c>
      <c r="E4259" t="s">
        <v>9424</v>
      </c>
      <c r="F4259" t="s">
        <v>8973</v>
      </c>
      <c r="H4259">
        <v>1.7</v>
      </c>
      <c r="I4259">
        <v>3.1</v>
      </c>
      <c r="K4259" t="s">
        <v>296</v>
      </c>
      <c r="L4259" t="s">
        <v>297</v>
      </c>
      <c r="M4259" t="s">
        <v>398</v>
      </c>
      <c r="N4259" t="s">
        <v>333</v>
      </c>
      <c r="O4259">
        <v>3</v>
      </c>
      <c r="P4259" t="s">
        <v>306</v>
      </c>
      <c r="Q4259" s="164">
        <v>35439</v>
      </c>
      <c r="R4259" s="164">
        <v>35674</v>
      </c>
      <c r="T4259" t="s">
        <v>334</v>
      </c>
      <c r="V4259" t="s">
        <v>9425</v>
      </c>
      <c r="W4259" t="s">
        <v>9426</v>
      </c>
      <c r="X4259" t="s">
        <v>9424</v>
      </c>
      <c r="Y4259" t="s">
        <v>9425</v>
      </c>
      <c r="Z4259" t="s">
        <v>9443</v>
      </c>
      <c r="AC4259" t="s">
        <v>341</v>
      </c>
      <c r="AD4259" s="176">
        <v>1.2</v>
      </c>
    </row>
    <row r="4260" spans="1:31" x14ac:dyDescent="0.35">
      <c r="A4260" t="s">
        <v>447</v>
      </c>
      <c r="B4260">
        <v>1199</v>
      </c>
      <c r="C4260" t="s">
        <v>9444</v>
      </c>
      <c r="D4260">
        <v>60505</v>
      </c>
      <c r="E4260" t="s">
        <v>9424</v>
      </c>
      <c r="F4260" t="s">
        <v>8973</v>
      </c>
      <c r="H4260">
        <v>1.7</v>
      </c>
      <c r="I4260">
        <v>3.1</v>
      </c>
      <c r="K4260" t="s">
        <v>296</v>
      </c>
      <c r="L4260" t="s">
        <v>297</v>
      </c>
      <c r="M4260" t="s">
        <v>398</v>
      </c>
      <c r="N4260" t="s">
        <v>333</v>
      </c>
      <c r="O4260">
        <v>3</v>
      </c>
      <c r="P4260" t="s">
        <v>306</v>
      </c>
      <c r="Q4260" t="s">
        <v>2647</v>
      </c>
      <c r="R4260" s="164">
        <v>38231</v>
      </c>
      <c r="T4260" t="s">
        <v>334</v>
      </c>
      <c r="V4260" t="s">
        <v>9425</v>
      </c>
      <c r="W4260" t="s">
        <v>9426</v>
      </c>
      <c r="X4260" t="s">
        <v>9424</v>
      </c>
      <c r="Y4260" t="s">
        <v>9425</v>
      </c>
      <c r="Z4260" t="s">
        <v>9445</v>
      </c>
      <c r="AA4260" t="s">
        <v>295</v>
      </c>
      <c r="AC4260" t="s">
        <v>341</v>
      </c>
      <c r="AD4260" s="176">
        <v>1.2</v>
      </c>
    </row>
    <row r="4261" spans="1:31" x14ac:dyDescent="0.35">
      <c r="A4261" t="s">
        <v>314</v>
      </c>
      <c r="B4261">
        <v>1204</v>
      </c>
      <c r="C4261" t="s">
        <v>9446</v>
      </c>
      <c r="D4261">
        <v>60505</v>
      </c>
      <c r="E4261" t="s">
        <v>9424</v>
      </c>
      <c r="F4261" t="s">
        <v>8973</v>
      </c>
      <c r="H4261">
        <v>1.7</v>
      </c>
      <c r="I4261">
        <v>3.1</v>
      </c>
      <c r="K4261" t="s">
        <v>296</v>
      </c>
      <c r="L4261" t="s">
        <v>297</v>
      </c>
      <c r="M4261" t="s">
        <v>398</v>
      </c>
      <c r="N4261" t="s">
        <v>333</v>
      </c>
      <c r="O4261">
        <v>3</v>
      </c>
      <c r="P4261" t="s">
        <v>306</v>
      </c>
      <c r="Q4261" t="s">
        <v>9447</v>
      </c>
      <c r="R4261" s="164">
        <v>36526</v>
      </c>
      <c r="T4261" t="s">
        <v>334</v>
      </c>
      <c r="V4261" t="s">
        <v>9425</v>
      </c>
      <c r="W4261" t="s">
        <v>9426</v>
      </c>
      <c r="X4261" t="s">
        <v>9424</v>
      </c>
      <c r="Y4261" t="s">
        <v>9425</v>
      </c>
      <c r="Z4261" t="s">
        <v>9448</v>
      </c>
      <c r="AC4261" t="s">
        <v>341</v>
      </c>
      <c r="AD4261" s="176">
        <v>1.2</v>
      </c>
    </row>
    <row r="4262" spans="1:31" x14ac:dyDescent="0.35">
      <c r="A4262" t="s">
        <v>711</v>
      </c>
      <c r="B4262">
        <v>1017</v>
      </c>
      <c r="C4262" t="s">
        <v>9449</v>
      </c>
      <c r="D4262">
        <v>60505</v>
      </c>
      <c r="E4262" t="s">
        <v>9424</v>
      </c>
      <c r="F4262" t="s">
        <v>8973</v>
      </c>
      <c r="H4262">
        <v>1.7</v>
      </c>
      <c r="I4262">
        <v>3.1</v>
      </c>
      <c r="K4262" t="s">
        <v>296</v>
      </c>
      <c r="L4262" t="s">
        <v>410</v>
      </c>
      <c r="M4262" t="s">
        <v>398</v>
      </c>
      <c r="N4262" t="s">
        <v>333</v>
      </c>
      <c r="O4262">
        <v>3</v>
      </c>
      <c r="P4262" t="s">
        <v>306</v>
      </c>
      <c r="Q4262" s="164">
        <v>39422</v>
      </c>
      <c r="R4262" s="164">
        <v>39245</v>
      </c>
      <c r="T4262" t="s">
        <v>334</v>
      </c>
      <c r="V4262" t="s">
        <v>9425</v>
      </c>
      <c r="W4262" t="s">
        <v>9426</v>
      </c>
      <c r="X4262" t="s">
        <v>9424</v>
      </c>
      <c r="Y4262" t="s">
        <v>9425</v>
      </c>
      <c r="Z4262" t="s">
        <v>9450</v>
      </c>
      <c r="AC4262" t="s">
        <v>341</v>
      </c>
      <c r="AD4262" s="176">
        <v>1.2</v>
      </c>
    </row>
    <row r="4263" spans="1:31" x14ac:dyDescent="0.35">
      <c r="A4263" t="s">
        <v>711</v>
      </c>
      <c r="B4263">
        <v>1109</v>
      </c>
      <c r="C4263" t="s">
        <v>9451</v>
      </c>
      <c r="D4263">
        <v>60505</v>
      </c>
      <c r="E4263" t="s">
        <v>9424</v>
      </c>
      <c r="F4263" t="s">
        <v>8973</v>
      </c>
      <c r="H4263">
        <v>1.7</v>
      </c>
      <c r="I4263">
        <v>3.1</v>
      </c>
      <c r="K4263" t="s">
        <v>296</v>
      </c>
      <c r="L4263" t="s">
        <v>297</v>
      </c>
      <c r="M4263" t="s">
        <v>398</v>
      </c>
      <c r="N4263" t="s">
        <v>333</v>
      </c>
      <c r="O4263">
        <v>3</v>
      </c>
      <c r="P4263" t="s">
        <v>306</v>
      </c>
      <c r="Q4263" s="164">
        <v>31056</v>
      </c>
      <c r="R4263" s="164">
        <v>31291</v>
      </c>
      <c r="T4263" t="s">
        <v>334</v>
      </c>
      <c r="V4263" t="s">
        <v>9425</v>
      </c>
      <c r="W4263" t="s">
        <v>9426</v>
      </c>
      <c r="X4263" t="s">
        <v>9424</v>
      </c>
      <c r="Y4263" t="s">
        <v>9425</v>
      </c>
      <c r="Z4263" t="s">
        <v>9452</v>
      </c>
      <c r="AA4263" t="s">
        <v>295</v>
      </c>
      <c r="AC4263" t="s">
        <v>341</v>
      </c>
      <c r="AD4263" s="176">
        <v>1.2</v>
      </c>
    </row>
    <row r="4264" spans="1:31" x14ac:dyDescent="0.35">
      <c r="A4264" t="s">
        <v>438</v>
      </c>
      <c r="B4264">
        <v>1129</v>
      </c>
      <c r="C4264" t="s">
        <v>9423</v>
      </c>
      <c r="D4264">
        <v>60505</v>
      </c>
      <c r="E4264" t="s">
        <v>9424</v>
      </c>
      <c r="F4264" t="s">
        <v>8973</v>
      </c>
      <c r="H4264">
        <v>1.7</v>
      </c>
      <c r="I4264">
        <v>3.1</v>
      </c>
      <c r="K4264" t="s">
        <v>296</v>
      </c>
      <c r="L4264" t="s">
        <v>297</v>
      </c>
      <c r="M4264" t="s">
        <v>398</v>
      </c>
      <c r="N4264" t="s">
        <v>333</v>
      </c>
      <c r="O4264">
        <v>3</v>
      </c>
      <c r="P4264" t="s">
        <v>306</v>
      </c>
      <c r="Q4264" s="164">
        <v>34708</v>
      </c>
      <c r="R4264" s="164">
        <v>34943</v>
      </c>
      <c r="T4264" t="s">
        <v>334</v>
      </c>
      <c r="V4264" t="s">
        <v>9425</v>
      </c>
      <c r="W4264" t="s">
        <v>9426</v>
      </c>
      <c r="X4264" t="s">
        <v>9424</v>
      </c>
      <c r="Y4264" t="s">
        <v>9425</v>
      </c>
      <c r="Z4264" t="s">
        <v>9453</v>
      </c>
      <c r="AC4264" t="s">
        <v>341</v>
      </c>
      <c r="AD4264" s="176">
        <v>1.2</v>
      </c>
    </row>
    <row r="4265" spans="1:31" x14ac:dyDescent="0.35">
      <c r="A4265" t="s">
        <v>408</v>
      </c>
      <c r="B4265">
        <v>1103</v>
      </c>
      <c r="C4265" t="s">
        <v>9454</v>
      </c>
      <c r="D4265">
        <v>60507</v>
      </c>
      <c r="E4265" t="s">
        <v>9454</v>
      </c>
      <c r="F4265" t="s">
        <v>8973</v>
      </c>
      <c r="H4265" s="174">
        <f>AD4265</f>
        <v>1</v>
      </c>
      <c r="I4265">
        <v>2.6</v>
      </c>
      <c r="K4265" t="s">
        <v>404</v>
      </c>
      <c r="L4265" t="s">
        <v>297</v>
      </c>
      <c r="M4265" t="s">
        <v>398</v>
      </c>
      <c r="N4265" t="s">
        <v>344</v>
      </c>
      <c r="O4265">
        <v>3</v>
      </c>
      <c r="P4265" t="s">
        <v>306</v>
      </c>
      <c r="Q4265" s="164">
        <v>30781</v>
      </c>
      <c r="R4265" s="164">
        <v>30929</v>
      </c>
      <c r="S4265" s="164">
        <v>42248</v>
      </c>
      <c r="T4265" t="s">
        <v>9455</v>
      </c>
      <c r="V4265" t="s">
        <v>9456</v>
      </c>
      <c r="W4265" t="s">
        <v>9457</v>
      </c>
      <c r="X4265" t="s">
        <v>9454</v>
      </c>
      <c r="Y4265" t="s">
        <v>9456</v>
      </c>
      <c r="Z4265" t="s">
        <v>9458</v>
      </c>
      <c r="AC4265" t="s">
        <v>308</v>
      </c>
      <c r="AD4265" s="176">
        <v>1</v>
      </c>
      <c r="AE4265" s="177" t="s">
        <v>16954</v>
      </c>
    </row>
    <row r="4266" spans="1:31" x14ac:dyDescent="0.35">
      <c r="A4266" t="s">
        <v>482</v>
      </c>
      <c r="B4266">
        <v>1103</v>
      </c>
      <c r="C4266" t="s">
        <v>9454</v>
      </c>
      <c r="D4266">
        <v>60507</v>
      </c>
      <c r="E4266" t="s">
        <v>9454</v>
      </c>
      <c r="F4266" t="s">
        <v>8973</v>
      </c>
      <c r="H4266" s="174">
        <f>AD4266</f>
        <v>1</v>
      </c>
      <c r="I4266">
        <v>2.6</v>
      </c>
      <c r="K4266" t="s">
        <v>404</v>
      </c>
      <c r="L4266" t="s">
        <v>297</v>
      </c>
      <c r="M4266" t="s">
        <v>398</v>
      </c>
      <c r="N4266" t="s">
        <v>344</v>
      </c>
      <c r="O4266">
        <v>3</v>
      </c>
      <c r="P4266" t="s">
        <v>306</v>
      </c>
      <c r="Q4266" s="164">
        <v>31786</v>
      </c>
      <c r="R4266" s="164">
        <v>32021</v>
      </c>
      <c r="S4266" s="164">
        <v>36039</v>
      </c>
      <c r="T4266" t="s">
        <v>9455</v>
      </c>
      <c r="V4266" t="s">
        <v>9456</v>
      </c>
      <c r="W4266" t="s">
        <v>9457</v>
      </c>
      <c r="X4266" t="s">
        <v>9454</v>
      </c>
      <c r="Y4266" t="s">
        <v>9456</v>
      </c>
      <c r="Z4266" t="s">
        <v>9459</v>
      </c>
      <c r="AC4266" t="s">
        <v>308</v>
      </c>
      <c r="AD4266" s="176">
        <v>1</v>
      </c>
      <c r="AE4266" s="177" t="s">
        <v>16953</v>
      </c>
    </row>
    <row r="4267" spans="1:31" x14ac:dyDescent="0.35">
      <c r="A4267" t="s">
        <v>454</v>
      </c>
      <c r="B4267">
        <v>1030</v>
      </c>
      <c r="C4267" t="s">
        <v>9460</v>
      </c>
      <c r="D4267">
        <v>60509</v>
      </c>
      <c r="E4267" t="s">
        <v>9461</v>
      </c>
      <c r="F4267" t="s">
        <v>8973</v>
      </c>
      <c r="H4267">
        <v>1.7</v>
      </c>
      <c r="I4267">
        <v>3.4</v>
      </c>
      <c r="K4267" t="s">
        <v>296</v>
      </c>
      <c r="L4267" t="s">
        <v>410</v>
      </c>
      <c r="M4267" t="s">
        <v>398</v>
      </c>
      <c r="N4267" t="s">
        <v>333</v>
      </c>
      <c r="O4267">
        <v>3</v>
      </c>
      <c r="P4267" t="s">
        <v>306</v>
      </c>
      <c r="Q4267" t="s">
        <v>9434</v>
      </c>
      <c r="R4267" s="164">
        <v>36755</v>
      </c>
      <c r="T4267" t="s">
        <v>689</v>
      </c>
      <c r="V4267" t="s">
        <v>9462</v>
      </c>
      <c r="W4267" t="s">
        <v>9463</v>
      </c>
      <c r="X4267" t="s">
        <v>9461</v>
      </c>
      <c r="Y4267" t="s">
        <v>9462</v>
      </c>
      <c r="Z4267" t="s">
        <v>9464</v>
      </c>
      <c r="AC4267" t="s">
        <v>341</v>
      </c>
      <c r="AD4267" s="176">
        <v>1.3</v>
      </c>
    </row>
    <row r="4268" spans="1:31" x14ac:dyDescent="0.35">
      <c r="A4268" t="s">
        <v>454</v>
      </c>
      <c r="B4268">
        <v>1161</v>
      </c>
      <c r="C4268" t="s">
        <v>9465</v>
      </c>
      <c r="D4268">
        <v>60509</v>
      </c>
      <c r="E4268" t="s">
        <v>9461</v>
      </c>
      <c r="F4268" t="s">
        <v>8973</v>
      </c>
      <c r="H4268">
        <v>1.7</v>
      </c>
      <c r="I4268">
        <v>3.4</v>
      </c>
      <c r="K4268" t="s">
        <v>295</v>
      </c>
      <c r="L4268" t="s">
        <v>297</v>
      </c>
      <c r="M4268" t="s">
        <v>398</v>
      </c>
      <c r="N4268" t="s">
        <v>333</v>
      </c>
      <c r="O4268">
        <v>3</v>
      </c>
      <c r="P4268" t="s">
        <v>1</v>
      </c>
      <c r="Q4268" s="164">
        <v>32882</v>
      </c>
      <c r="R4268" s="164">
        <v>33117</v>
      </c>
      <c r="S4268" s="164">
        <v>33117</v>
      </c>
      <c r="T4268" t="s">
        <v>689</v>
      </c>
      <c r="V4268" t="s">
        <v>9462</v>
      </c>
      <c r="W4268" t="s">
        <v>9463</v>
      </c>
      <c r="X4268" t="s">
        <v>9461</v>
      </c>
      <c r="Y4268" t="s">
        <v>9462</v>
      </c>
      <c r="Z4268" t="s">
        <v>9466</v>
      </c>
      <c r="AC4268" t="s">
        <v>341</v>
      </c>
      <c r="AD4268" s="176">
        <v>1.3</v>
      </c>
    </row>
    <row r="4269" spans="1:31" x14ac:dyDescent="0.35">
      <c r="A4269" t="s">
        <v>454</v>
      </c>
      <c r="B4269">
        <v>1198</v>
      </c>
      <c r="C4269" t="s">
        <v>9461</v>
      </c>
      <c r="D4269">
        <v>60509</v>
      </c>
      <c r="E4269" t="s">
        <v>9461</v>
      </c>
      <c r="F4269" t="s">
        <v>8973</v>
      </c>
      <c r="H4269">
        <v>1.7</v>
      </c>
      <c r="I4269">
        <v>3.4</v>
      </c>
      <c r="K4269" t="s">
        <v>404</v>
      </c>
      <c r="L4269" t="s">
        <v>297</v>
      </c>
      <c r="M4269" t="s">
        <v>398</v>
      </c>
      <c r="N4269" t="s">
        <v>333</v>
      </c>
      <c r="O4269">
        <v>3</v>
      </c>
      <c r="P4269" t="s">
        <v>306</v>
      </c>
      <c r="Q4269" t="s">
        <v>3966</v>
      </c>
      <c r="R4269" s="164">
        <v>30497</v>
      </c>
      <c r="S4269" s="164">
        <v>41061</v>
      </c>
      <c r="T4269" t="s">
        <v>689</v>
      </c>
      <c r="V4269" t="s">
        <v>9462</v>
      </c>
      <c r="W4269" t="s">
        <v>9463</v>
      </c>
      <c r="X4269" t="s">
        <v>9461</v>
      </c>
      <c r="Y4269" t="s">
        <v>9462</v>
      </c>
      <c r="Z4269" t="s">
        <v>9467</v>
      </c>
      <c r="AC4269" t="s">
        <v>341</v>
      </c>
      <c r="AD4269" s="176">
        <v>1.3</v>
      </c>
    </row>
    <row r="4270" spans="1:31" x14ac:dyDescent="0.35">
      <c r="A4270" t="s">
        <v>291</v>
      </c>
      <c r="B4270">
        <v>1062</v>
      </c>
      <c r="C4270" t="s">
        <v>9468</v>
      </c>
      <c r="D4270">
        <v>60509</v>
      </c>
      <c r="E4270" t="s">
        <v>9461</v>
      </c>
      <c r="F4270" t="s">
        <v>8973</v>
      </c>
      <c r="H4270">
        <v>1.7</v>
      </c>
      <c r="I4270">
        <v>3.4</v>
      </c>
      <c r="K4270" t="s">
        <v>404</v>
      </c>
      <c r="L4270" t="s">
        <v>297</v>
      </c>
      <c r="M4270" t="s">
        <v>398</v>
      </c>
      <c r="N4270" t="s">
        <v>333</v>
      </c>
      <c r="O4270">
        <v>3</v>
      </c>
      <c r="P4270" t="s">
        <v>1</v>
      </c>
      <c r="Q4270" s="164">
        <v>34708</v>
      </c>
      <c r="R4270" s="164">
        <v>34943</v>
      </c>
      <c r="T4270" t="s">
        <v>689</v>
      </c>
      <c r="V4270" t="s">
        <v>9462</v>
      </c>
      <c r="W4270" t="s">
        <v>9463</v>
      </c>
      <c r="X4270" t="s">
        <v>9461</v>
      </c>
      <c r="Y4270" t="s">
        <v>9462</v>
      </c>
      <c r="Z4270" t="s">
        <v>9469</v>
      </c>
      <c r="AC4270" t="s">
        <v>338</v>
      </c>
      <c r="AD4270" s="176">
        <v>1.3</v>
      </c>
    </row>
    <row r="4271" spans="1:31" x14ac:dyDescent="0.35">
      <c r="A4271" t="s">
        <v>291</v>
      </c>
      <c r="B4271">
        <v>1092</v>
      </c>
      <c r="C4271" t="s">
        <v>9425</v>
      </c>
      <c r="D4271">
        <v>60509</v>
      </c>
      <c r="E4271" t="s">
        <v>9461</v>
      </c>
      <c r="F4271" t="s">
        <v>8973</v>
      </c>
      <c r="H4271">
        <v>1.7</v>
      </c>
      <c r="I4271">
        <v>3.4</v>
      </c>
      <c r="K4271" t="s">
        <v>296</v>
      </c>
      <c r="L4271" t="s">
        <v>297</v>
      </c>
      <c r="M4271" t="s">
        <v>398</v>
      </c>
      <c r="N4271" t="s">
        <v>333</v>
      </c>
      <c r="O4271">
        <v>3</v>
      </c>
      <c r="P4271" t="s">
        <v>1</v>
      </c>
      <c r="Q4271" s="164">
        <v>35804</v>
      </c>
      <c r="R4271" s="164">
        <v>36039</v>
      </c>
      <c r="T4271" t="s">
        <v>689</v>
      </c>
      <c r="V4271" t="s">
        <v>9462</v>
      </c>
      <c r="W4271" t="s">
        <v>9463</v>
      </c>
      <c r="X4271" t="s">
        <v>9461</v>
      </c>
      <c r="Y4271" t="s">
        <v>9462</v>
      </c>
      <c r="Z4271" t="s">
        <v>9470</v>
      </c>
      <c r="AC4271" t="s">
        <v>338</v>
      </c>
      <c r="AD4271" s="176">
        <v>1.3</v>
      </c>
    </row>
    <row r="4272" spans="1:31" x14ac:dyDescent="0.35">
      <c r="A4272" t="s">
        <v>408</v>
      </c>
      <c r="B4272">
        <v>1205</v>
      </c>
      <c r="C4272" t="s">
        <v>9471</v>
      </c>
      <c r="D4272">
        <v>60509</v>
      </c>
      <c r="E4272" t="s">
        <v>9461</v>
      </c>
      <c r="F4272" t="s">
        <v>8973</v>
      </c>
      <c r="H4272">
        <v>1.7</v>
      </c>
      <c r="I4272">
        <v>3.4</v>
      </c>
      <c r="K4272" t="s">
        <v>404</v>
      </c>
      <c r="L4272" t="s">
        <v>297</v>
      </c>
      <c r="M4272" t="s">
        <v>398</v>
      </c>
      <c r="N4272" t="s">
        <v>333</v>
      </c>
      <c r="O4272">
        <v>3</v>
      </c>
      <c r="P4272" t="s">
        <v>306</v>
      </c>
      <c r="Q4272" s="164">
        <v>38361</v>
      </c>
      <c r="R4272" s="164">
        <v>38596</v>
      </c>
      <c r="S4272" s="164">
        <v>43570</v>
      </c>
      <c r="T4272" t="s">
        <v>689</v>
      </c>
      <c r="V4272" t="s">
        <v>9462</v>
      </c>
      <c r="W4272" t="s">
        <v>9463</v>
      </c>
      <c r="X4272" t="s">
        <v>9461</v>
      </c>
      <c r="Y4272" t="s">
        <v>9462</v>
      </c>
      <c r="Z4272" t="s">
        <v>9472</v>
      </c>
      <c r="AC4272" t="s">
        <v>341</v>
      </c>
      <c r="AD4272" s="176">
        <v>1.3</v>
      </c>
    </row>
    <row r="4273" spans="1:30" x14ac:dyDescent="0.35">
      <c r="A4273" t="s">
        <v>324</v>
      </c>
      <c r="B4273">
        <v>1128</v>
      </c>
      <c r="C4273" t="s">
        <v>9461</v>
      </c>
      <c r="D4273">
        <v>60509</v>
      </c>
      <c r="E4273" t="s">
        <v>9461</v>
      </c>
      <c r="F4273" t="s">
        <v>8973</v>
      </c>
      <c r="H4273">
        <v>1.7</v>
      </c>
      <c r="I4273">
        <v>3.4</v>
      </c>
      <c r="K4273" t="s">
        <v>296</v>
      </c>
      <c r="L4273" t="s">
        <v>5670</v>
      </c>
      <c r="M4273" t="s">
        <v>398</v>
      </c>
      <c r="N4273" t="s">
        <v>333</v>
      </c>
      <c r="O4273">
        <v>3</v>
      </c>
      <c r="P4273" t="s">
        <v>306</v>
      </c>
      <c r="Q4273" s="164">
        <v>36533</v>
      </c>
      <c r="R4273" s="164">
        <v>36770</v>
      </c>
      <c r="T4273" t="s">
        <v>689</v>
      </c>
      <c r="V4273" t="s">
        <v>9462</v>
      </c>
      <c r="W4273" t="s">
        <v>9463</v>
      </c>
      <c r="X4273" t="s">
        <v>9461</v>
      </c>
      <c r="Y4273" t="s">
        <v>9462</v>
      </c>
      <c r="Z4273" t="s">
        <v>9473</v>
      </c>
      <c r="AC4273" t="s">
        <v>341</v>
      </c>
      <c r="AD4273" s="176">
        <v>1.3</v>
      </c>
    </row>
    <row r="4274" spans="1:30" x14ac:dyDescent="0.35">
      <c r="A4274" t="s">
        <v>476</v>
      </c>
      <c r="B4274">
        <v>1178</v>
      </c>
      <c r="C4274" t="s">
        <v>9461</v>
      </c>
      <c r="D4274">
        <v>60509</v>
      </c>
      <c r="E4274" t="s">
        <v>9461</v>
      </c>
      <c r="F4274" t="s">
        <v>8973</v>
      </c>
      <c r="H4274">
        <v>1.7</v>
      </c>
      <c r="I4274">
        <v>3.4</v>
      </c>
      <c r="K4274" t="s">
        <v>404</v>
      </c>
      <c r="L4274" t="s">
        <v>640</v>
      </c>
      <c r="M4274" t="s">
        <v>398</v>
      </c>
      <c r="N4274" t="s">
        <v>333</v>
      </c>
      <c r="O4274">
        <v>3</v>
      </c>
      <c r="P4274" t="s">
        <v>306</v>
      </c>
      <c r="Q4274" s="164">
        <v>35804</v>
      </c>
      <c r="R4274" s="164">
        <v>36039</v>
      </c>
      <c r="S4274" s="164">
        <v>40148</v>
      </c>
      <c r="T4274" t="s">
        <v>689</v>
      </c>
      <c r="V4274" t="s">
        <v>9462</v>
      </c>
      <c r="W4274" t="s">
        <v>9463</v>
      </c>
      <c r="X4274" t="s">
        <v>9461</v>
      </c>
      <c r="Y4274" t="s">
        <v>9462</v>
      </c>
      <c r="Z4274" t="s">
        <v>9474</v>
      </c>
      <c r="AC4274" t="s">
        <v>341</v>
      </c>
      <c r="AD4274" s="176">
        <v>1.3</v>
      </c>
    </row>
    <row r="4275" spans="1:30" x14ac:dyDescent="0.35">
      <c r="A4275" t="s">
        <v>584</v>
      </c>
      <c r="B4275">
        <v>1119</v>
      </c>
      <c r="C4275" t="s">
        <v>9461</v>
      </c>
      <c r="D4275">
        <v>60509</v>
      </c>
      <c r="E4275" t="s">
        <v>9461</v>
      </c>
      <c r="F4275" t="s">
        <v>8973</v>
      </c>
      <c r="H4275">
        <v>1.7</v>
      </c>
      <c r="I4275">
        <v>3.4</v>
      </c>
      <c r="K4275" t="s">
        <v>296</v>
      </c>
      <c r="L4275" t="s">
        <v>297</v>
      </c>
      <c r="M4275" t="s">
        <v>398</v>
      </c>
      <c r="N4275" t="s">
        <v>333</v>
      </c>
      <c r="O4275">
        <v>3</v>
      </c>
      <c r="P4275" t="s">
        <v>306</v>
      </c>
      <c r="Q4275" t="s">
        <v>1233</v>
      </c>
      <c r="R4275" s="164">
        <v>30253</v>
      </c>
      <c r="T4275" t="s">
        <v>689</v>
      </c>
      <c r="V4275" t="s">
        <v>9462</v>
      </c>
      <c r="W4275" t="s">
        <v>9463</v>
      </c>
      <c r="X4275" t="s">
        <v>9461</v>
      </c>
      <c r="Y4275" t="s">
        <v>9462</v>
      </c>
      <c r="Z4275" t="s">
        <v>9475</v>
      </c>
      <c r="AA4275" t="s">
        <v>295</v>
      </c>
      <c r="AC4275" t="s">
        <v>341</v>
      </c>
      <c r="AD4275" s="176">
        <v>1.3</v>
      </c>
    </row>
    <row r="4276" spans="1:30" x14ac:dyDescent="0.35">
      <c r="A4276" t="s">
        <v>375</v>
      </c>
      <c r="B4276">
        <v>1061</v>
      </c>
      <c r="C4276" t="s">
        <v>9462</v>
      </c>
      <c r="D4276">
        <v>60509</v>
      </c>
      <c r="E4276" t="s">
        <v>9461</v>
      </c>
      <c r="F4276" t="s">
        <v>8973</v>
      </c>
      <c r="H4276">
        <v>1.7</v>
      </c>
      <c r="I4276">
        <v>3.4</v>
      </c>
      <c r="K4276" t="s">
        <v>296</v>
      </c>
      <c r="L4276" t="s">
        <v>297</v>
      </c>
      <c r="M4276" t="s">
        <v>398</v>
      </c>
      <c r="N4276" t="s">
        <v>333</v>
      </c>
      <c r="O4276">
        <v>3</v>
      </c>
      <c r="P4276" t="s">
        <v>1</v>
      </c>
      <c r="Q4276" s="164">
        <v>32882</v>
      </c>
      <c r="R4276" s="164">
        <v>33117</v>
      </c>
      <c r="T4276" t="s">
        <v>689</v>
      </c>
      <c r="V4276" t="s">
        <v>9462</v>
      </c>
      <c r="W4276" t="s">
        <v>9463</v>
      </c>
      <c r="X4276" t="s">
        <v>9461</v>
      </c>
      <c r="Y4276" t="s">
        <v>9462</v>
      </c>
      <c r="Z4276" t="s">
        <v>9476</v>
      </c>
      <c r="AA4276" t="s">
        <v>295</v>
      </c>
      <c r="AC4276" t="s">
        <v>338</v>
      </c>
      <c r="AD4276" s="176">
        <v>1.3</v>
      </c>
    </row>
    <row r="4277" spans="1:30" x14ac:dyDescent="0.35">
      <c r="A4277" t="s">
        <v>434</v>
      </c>
      <c r="B4277">
        <v>1078</v>
      </c>
      <c r="C4277" t="s">
        <v>9461</v>
      </c>
      <c r="D4277">
        <v>60509</v>
      </c>
      <c r="E4277" t="s">
        <v>9461</v>
      </c>
      <c r="F4277" t="s">
        <v>8973</v>
      </c>
      <c r="H4277">
        <v>1.7</v>
      </c>
      <c r="I4277">
        <v>3.4</v>
      </c>
      <c r="K4277" t="s">
        <v>404</v>
      </c>
      <c r="L4277" t="s">
        <v>297</v>
      </c>
      <c r="M4277" t="s">
        <v>398</v>
      </c>
      <c r="N4277" t="s">
        <v>333</v>
      </c>
      <c r="O4277">
        <v>3</v>
      </c>
      <c r="P4277" t="s">
        <v>306</v>
      </c>
      <c r="Q4277" s="164">
        <v>36169</v>
      </c>
      <c r="R4277" s="164">
        <v>36404</v>
      </c>
      <c r="S4277" s="164">
        <v>41153</v>
      </c>
      <c r="T4277" t="s">
        <v>689</v>
      </c>
      <c r="V4277" t="s">
        <v>9462</v>
      </c>
      <c r="W4277" t="s">
        <v>9463</v>
      </c>
      <c r="X4277" t="s">
        <v>9461</v>
      </c>
      <c r="Y4277" t="s">
        <v>9462</v>
      </c>
      <c r="Z4277" t="s">
        <v>9477</v>
      </c>
      <c r="AC4277" t="s">
        <v>341</v>
      </c>
      <c r="AD4277" s="176">
        <v>1.3</v>
      </c>
    </row>
    <row r="4278" spans="1:30" x14ac:dyDescent="0.35">
      <c r="A4278" t="s">
        <v>403</v>
      </c>
      <c r="B4278">
        <v>1091</v>
      </c>
      <c r="C4278" t="s">
        <v>9461</v>
      </c>
      <c r="D4278">
        <v>60509</v>
      </c>
      <c r="E4278" t="s">
        <v>9461</v>
      </c>
      <c r="F4278" t="s">
        <v>8973</v>
      </c>
      <c r="H4278">
        <v>1.7</v>
      </c>
      <c r="I4278">
        <v>3.4</v>
      </c>
      <c r="K4278" t="s">
        <v>404</v>
      </c>
      <c r="L4278" t="s">
        <v>5670</v>
      </c>
      <c r="M4278" t="s">
        <v>398</v>
      </c>
      <c r="N4278" t="s">
        <v>333</v>
      </c>
      <c r="O4278">
        <v>3</v>
      </c>
      <c r="P4278" t="s">
        <v>306</v>
      </c>
      <c r="Q4278" s="164">
        <v>35804</v>
      </c>
      <c r="R4278" s="164">
        <v>36039</v>
      </c>
      <c r="S4278" s="164">
        <v>41518</v>
      </c>
      <c r="T4278" t="s">
        <v>689</v>
      </c>
      <c r="V4278" t="s">
        <v>9462</v>
      </c>
      <c r="W4278" t="s">
        <v>9463</v>
      </c>
      <c r="X4278" t="s">
        <v>9461</v>
      </c>
      <c r="Y4278" t="s">
        <v>9462</v>
      </c>
      <c r="Z4278" t="s">
        <v>9478</v>
      </c>
      <c r="AC4278" t="s">
        <v>341</v>
      </c>
      <c r="AD4278" s="176">
        <v>1.3</v>
      </c>
    </row>
    <row r="4279" spans="1:30" x14ac:dyDescent="0.35">
      <c r="A4279" t="s">
        <v>447</v>
      </c>
      <c r="B4279">
        <v>1157</v>
      </c>
      <c r="C4279" t="s">
        <v>9479</v>
      </c>
      <c r="D4279">
        <v>60509</v>
      </c>
      <c r="E4279" t="s">
        <v>9461</v>
      </c>
      <c r="F4279" t="s">
        <v>8973</v>
      </c>
      <c r="H4279">
        <v>1.7</v>
      </c>
      <c r="I4279">
        <v>3.4</v>
      </c>
      <c r="K4279" t="s">
        <v>296</v>
      </c>
      <c r="L4279" t="s">
        <v>9480</v>
      </c>
      <c r="M4279" t="s">
        <v>398</v>
      </c>
      <c r="N4279" t="s">
        <v>333</v>
      </c>
      <c r="O4279">
        <v>3</v>
      </c>
      <c r="P4279" t="s">
        <v>306</v>
      </c>
      <c r="Q4279" s="164">
        <v>36743</v>
      </c>
      <c r="R4279" s="164">
        <v>36770</v>
      </c>
      <c r="T4279" t="s">
        <v>689</v>
      </c>
      <c r="V4279" t="s">
        <v>9462</v>
      </c>
      <c r="W4279" t="s">
        <v>9463</v>
      </c>
      <c r="X4279" t="s">
        <v>9461</v>
      </c>
      <c r="Y4279" t="s">
        <v>9462</v>
      </c>
      <c r="Z4279" t="s">
        <v>9481</v>
      </c>
      <c r="AA4279" t="s">
        <v>1</v>
      </c>
      <c r="AC4279" t="s">
        <v>341</v>
      </c>
      <c r="AD4279" s="176">
        <v>1.3</v>
      </c>
    </row>
    <row r="4280" spans="1:30" x14ac:dyDescent="0.35">
      <c r="A4280" t="s">
        <v>494</v>
      </c>
      <c r="B4280">
        <v>1014</v>
      </c>
      <c r="C4280" t="s">
        <v>9461</v>
      </c>
      <c r="D4280">
        <v>60509</v>
      </c>
      <c r="E4280" t="s">
        <v>9461</v>
      </c>
      <c r="F4280" t="s">
        <v>8973</v>
      </c>
      <c r="H4280">
        <v>1.7</v>
      </c>
      <c r="I4280">
        <v>3.4</v>
      </c>
      <c r="K4280" t="s">
        <v>404</v>
      </c>
      <c r="L4280" t="s">
        <v>410</v>
      </c>
      <c r="M4280" t="s">
        <v>398</v>
      </c>
      <c r="N4280" t="s">
        <v>333</v>
      </c>
      <c r="O4280">
        <v>3</v>
      </c>
      <c r="P4280" t="s">
        <v>306</v>
      </c>
      <c r="Q4280" t="s">
        <v>786</v>
      </c>
      <c r="R4280" s="164">
        <v>34392</v>
      </c>
      <c r="S4280" s="164">
        <v>43374</v>
      </c>
      <c r="T4280" t="s">
        <v>689</v>
      </c>
      <c r="V4280" t="s">
        <v>9462</v>
      </c>
      <c r="W4280" t="s">
        <v>9463</v>
      </c>
      <c r="X4280" t="s">
        <v>9461</v>
      </c>
      <c r="Y4280" t="s">
        <v>9462</v>
      </c>
      <c r="Z4280" t="s">
        <v>9482</v>
      </c>
      <c r="AC4280" t="s">
        <v>341</v>
      </c>
      <c r="AD4280" s="176">
        <v>1.3</v>
      </c>
    </row>
    <row r="4281" spans="1:30" x14ac:dyDescent="0.35">
      <c r="A4281" t="s">
        <v>494</v>
      </c>
      <c r="B4281">
        <v>90002</v>
      </c>
      <c r="C4281" t="s">
        <v>9483</v>
      </c>
      <c r="D4281">
        <v>60509</v>
      </c>
      <c r="E4281" t="s">
        <v>9461</v>
      </c>
      <c r="F4281" t="s">
        <v>8973</v>
      </c>
      <c r="H4281">
        <v>1.7</v>
      </c>
      <c r="I4281">
        <v>3.4</v>
      </c>
      <c r="K4281" t="s">
        <v>0</v>
      </c>
      <c r="L4281" t="s">
        <v>410</v>
      </c>
      <c r="M4281" t="s">
        <v>398</v>
      </c>
      <c r="N4281" t="s">
        <v>333</v>
      </c>
      <c r="O4281">
        <v>3</v>
      </c>
      <c r="P4281" t="s">
        <v>306</v>
      </c>
      <c r="Q4281" t="s">
        <v>3913</v>
      </c>
      <c r="R4281" s="164">
        <v>42247</v>
      </c>
      <c r="T4281" t="s">
        <v>689</v>
      </c>
      <c r="V4281" t="s">
        <v>9462</v>
      </c>
      <c r="W4281" t="s">
        <v>9463</v>
      </c>
      <c r="X4281" t="s">
        <v>9461</v>
      </c>
      <c r="Y4281" t="s">
        <v>9462</v>
      </c>
      <c r="Z4281" t="s">
        <v>9484</v>
      </c>
      <c r="AC4281" t="s">
        <v>341</v>
      </c>
      <c r="AD4281" s="176">
        <v>1.3</v>
      </c>
    </row>
    <row r="4282" spans="1:30" x14ac:dyDescent="0.35">
      <c r="A4282" t="s">
        <v>414</v>
      </c>
      <c r="B4282">
        <v>1019</v>
      </c>
      <c r="C4282" t="s">
        <v>9485</v>
      </c>
      <c r="D4282">
        <v>60509</v>
      </c>
      <c r="E4282" t="s">
        <v>9461</v>
      </c>
      <c r="F4282" t="s">
        <v>8973</v>
      </c>
      <c r="H4282">
        <v>1.7</v>
      </c>
      <c r="I4282">
        <v>3.4</v>
      </c>
      <c r="K4282" t="s">
        <v>404</v>
      </c>
      <c r="L4282" t="s">
        <v>410</v>
      </c>
      <c r="M4282" t="s">
        <v>398</v>
      </c>
      <c r="N4282" t="s">
        <v>333</v>
      </c>
      <c r="O4282">
        <v>3</v>
      </c>
      <c r="P4282" t="s">
        <v>306</v>
      </c>
      <c r="Q4282" t="s">
        <v>8735</v>
      </c>
      <c r="R4282" s="164">
        <v>41775</v>
      </c>
      <c r="S4282" s="164">
        <v>41883</v>
      </c>
      <c r="T4282" t="s">
        <v>689</v>
      </c>
      <c r="V4282" t="s">
        <v>9462</v>
      </c>
      <c r="W4282" t="s">
        <v>9463</v>
      </c>
      <c r="X4282" t="s">
        <v>9461</v>
      </c>
      <c r="Y4282" t="s">
        <v>9462</v>
      </c>
      <c r="Z4282" t="s">
        <v>9486</v>
      </c>
      <c r="AC4282" t="s">
        <v>341</v>
      </c>
      <c r="AD4282" s="176">
        <v>1.3</v>
      </c>
    </row>
    <row r="4283" spans="1:30" x14ac:dyDescent="0.35">
      <c r="A4283" t="s">
        <v>414</v>
      </c>
      <c r="B4283">
        <v>1107</v>
      </c>
      <c r="C4283" t="s">
        <v>9487</v>
      </c>
      <c r="D4283">
        <v>60509</v>
      </c>
      <c r="E4283" t="s">
        <v>9461</v>
      </c>
      <c r="F4283" t="s">
        <v>8973</v>
      </c>
      <c r="H4283">
        <v>1.7</v>
      </c>
      <c r="I4283">
        <v>3.4</v>
      </c>
      <c r="K4283" t="s">
        <v>295</v>
      </c>
      <c r="L4283" t="s">
        <v>297</v>
      </c>
      <c r="M4283" t="s">
        <v>398</v>
      </c>
      <c r="N4283" t="s">
        <v>333</v>
      </c>
      <c r="O4283">
        <v>3</v>
      </c>
      <c r="P4283" t="s">
        <v>977</v>
      </c>
      <c r="Q4283" s="164">
        <v>31048</v>
      </c>
      <c r="R4283" s="164">
        <v>31048</v>
      </c>
      <c r="S4283" s="164">
        <v>34943</v>
      </c>
      <c r="T4283" t="s">
        <v>689</v>
      </c>
      <c r="V4283" t="s">
        <v>9462</v>
      </c>
      <c r="W4283" t="s">
        <v>9463</v>
      </c>
      <c r="X4283" t="s">
        <v>9461</v>
      </c>
      <c r="Y4283" t="s">
        <v>9462</v>
      </c>
      <c r="Z4283" t="s">
        <v>9488</v>
      </c>
      <c r="AC4283" t="s">
        <v>341</v>
      </c>
      <c r="AD4283" s="176">
        <v>1.3</v>
      </c>
    </row>
    <row r="4284" spans="1:30" x14ac:dyDescent="0.35">
      <c r="A4284" t="s">
        <v>419</v>
      </c>
      <c r="B4284">
        <v>1050</v>
      </c>
      <c r="C4284" t="s">
        <v>9461</v>
      </c>
      <c r="D4284">
        <v>60509</v>
      </c>
      <c r="E4284" t="s">
        <v>9461</v>
      </c>
      <c r="F4284" t="s">
        <v>8973</v>
      </c>
      <c r="H4284">
        <v>1.7</v>
      </c>
      <c r="I4284">
        <v>3.4</v>
      </c>
      <c r="K4284" t="s">
        <v>404</v>
      </c>
      <c r="L4284" t="s">
        <v>297</v>
      </c>
      <c r="M4284" t="s">
        <v>398</v>
      </c>
      <c r="N4284" t="s">
        <v>333</v>
      </c>
      <c r="O4284">
        <v>3</v>
      </c>
      <c r="P4284" t="s">
        <v>306</v>
      </c>
      <c r="Q4284" t="s">
        <v>9489</v>
      </c>
      <c r="R4284" s="164">
        <v>29951</v>
      </c>
      <c r="S4284" s="164">
        <v>41883</v>
      </c>
      <c r="T4284" t="s">
        <v>689</v>
      </c>
      <c r="V4284" t="s">
        <v>9462</v>
      </c>
      <c r="W4284" t="s">
        <v>9463</v>
      </c>
      <c r="X4284" t="s">
        <v>9461</v>
      </c>
      <c r="Y4284" t="s">
        <v>9462</v>
      </c>
      <c r="Z4284" t="s">
        <v>9490</v>
      </c>
      <c r="AC4284" t="s">
        <v>341</v>
      </c>
      <c r="AD4284" s="176">
        <v>1.3</v>
      </c>
    </row>
    <row r="4285" spans="1:30" x14ac:dyDescent="0.35">
      <c r="A4285" t="s">
        <v>419</v>
      </c>
      <c r="B4285">
        <v>1128</v>
      </c>
      <c r="C4285" t="s">
        <v>9491</v>
      </c>
      <c r="D4285">
        <v>60509</v>
      </c>
      <c r="E4285" t="s">
        <v>9461</v>
      </c>
      <c r="F4285" t="s">
        <v>8973</v>
      </c>
      <c r="H4285">
        <v>1.7</v>
      </c>
      <c r="I4285">
        <v>3.4</v>
      </c>
      <c r="K4285" t="s">
        <v>404</v>
      </c>
      <c r="L4285" t="s">
        <v>5670</v>
      </c>
      <c r="M4285" t="s">
        <v>398</v>
      </c>
      <c r="N4285" t="s">
        <v>333</v>
      </c>
      <c r="O4285">
        <v>3</v>
      </c>
      <c r="P4285" t="s">
        <v>306</v>
      </c>
      <c r="Q4285" s="164">
        <v>35073</v>
      </c>
      <c r="R4285" s="164">
        <v>35309</v>
      </c>
      <c r="S4285" s="164">
        <v>45043</v>
      </c>
      <c r="T4285" t="s">
        <v>689</v>
      </c>
      <c r="V4285" t="s">
        <v>9462</v>
      </c>
      <c r="W4285" t="s">
        <v>9463</v>
      </c>
      <c r="X4285" t="s">
        <v>9461</v>
      </c>
      <c r="Y4285" t="s">
        <v>9462</v>
      </c>
      <c r="Z4285" t="s">
        <v>9492</v>
      </c>
      <c r="AC4285" t="s">
        <v>341</v>
      </c>
      <c r="AD4285" s="176">
        <v>1.3</v>
      </c>
    </row>
    <row r="4286" spans="1:30" x14ac:dyDescent="0.35">
      <c r="A4286" t="s">
        <v>419</v>
      </c>
      <c r="B4286">
        <v>1129</v>
      </c>
      <c r="C4286" t="s">
        <v>9493</v>
      </c>
      <c r="D4286">
        <v>60509</v>
      </c>
      <c r="E4286" t="s">
        <v>9461</v>
      </c>
      <c r="F4286" t="s">
        <v>8973</v>
      </c>
      <c r="H4286">
        <v>1.7</v>
      </c>
      <c r="I4286">
        <v>3.4</v>
      </c>
      <c r="K4286" t="s">
        <v>404</v>
      </c>
      <c r="L4286" t="s">
        <v>297</v>
      </c>
      <c r="M4286" t="s">
        <v>398</v>
      </c>
      <c r="N4286" t="s">
        <v>333</v>
      </c>
      <c r="O4286">
        <v>3</v>
      </c>
      <c r="P4286" t="s">
        <v>306</v>
      </c>
      <c r="Q4286" s="164">
        <v>35073</v>
      </c>
      <c r="R4286" s="164">
        <v>35309</v>
      </c>
      <c r="S4286" s="164">
        <v>41153</v>
      </c>
      <c r="T4286" t="s">
        <v>689</v>
      </c>
      <c r="V4286" t="s">
        <v>9462</v>
      </c>
      <c r="W4286" t="s">
        <v>9463</v>
      </c>
      <c r="X4286" t="s">
        <v>9461</v>
      </c>
      <c r="Y4286" t="s">
        <v>9462</v>
      </c>
      <c r="Z4286" t="s">
        <v>9494</v>
      </c>
      <c r="AC4286" t="s">
        <v>341</v>
      </c>
      <c r="AD4286" s="176">
        <v>1.3</v>
      </c>
    </row>
    <row r="4287" spans="1:30" x14ac:dyDescent="0.35">
      <c r="A4287" t="s">
        <v>314</v>
      </c>
      <c r="B4287">
        <v>1126</v>
      </c>
      <c r="C4287" t="s">
        <v>9461</v>
      </c>
      <c r="D4287">
        <v>60509</v>
      </c>
      <c r="E4287" t="s">
        <v>9461</v>
      </c>
      <c r="F4287" t="s">
        <v>8973</v>
      </c>
      <c r="H4287">
        <v>1.7</v>
      </c>
      <c r="I4287">
        <v>3.4</v>
      </c>
      <c r="K4287" t="s">
        <v>296</v>
      </c>
      <c r="L4287" t="s">
        <v>297</v>
      </c>
      <c r="M4287" t="s">
        <v>398</v>
      </c>
      <c r="N4287" t="s">
        <v>333</v>
      </c>
      <c r="O4287">
        <v>3</v>
      </c>
      <c r="P4287" t="s">
        <v>306</v>
      </c>
      <c r="Q4287" s="164">
        <v>30595</v>
      </c>
      <c r="R4287" s="164">
        <v>30477</v>
      </c>
      <c r="T4287" t="s">
        <v>689</v>
      </c>
      <c r="V4287" t="s">
        <v>9462</v>
      </c>
      <c r="W4287" t="s">
        <v>9463</v>
      </c>
      <c r="X4287" t="s">
        <v>9461</v>
      </c>
      <c r="Y4287" t="s">
        <v>9462</v>
      </c>
      <c r="Z4287" t="s">
        <v>9495</v>
      </c>
      <c r="AC4287" t="s">
        <v>341</v>
      </c>
      <c r="AD4287" s="176">
        <v>1.3</v>
      </c>
    </row>
    <row r="4288" spans="1:30" x14ac:dyDescent="0.35">
      <c r="A4288" t="s">
        <v>711</v>
      </c>
      <c r="B4288">
        <v>1205</v>
      </c>
      <c r="C4288" t="s">
        <v>9461</v>
      </c>
      <c r="D4288">
        <v>60509</v>
      </c>
      <c r="E4288" t="s">
        <v>9461</v>
      </c>
      <c r="F4288" t="s">
        <v>8973</v>
      </c>
      <c r="H4288">
        <v>1.7</v>
      </c>
      <c r="I4288">
        <v>3.4</v>
      </c>
      <c r="K4288" t="s">
        <v>296</v>
      </c>
      <c r="L4288" t="s">
        <v>297</v>
      </c>
      <c r="M4288" t="s">
        <v>398</v>
      </c>
      <c r="N4288" t="s">
        <v>333</v>
      </c>
      <c r="O4288">
        <v>3</v>
      </c>
      <c r="P4288" t="s">
        <v>306</v>
      </c>
      <c r="Q4288" t="s">
        <v>4572</v>
      </c>
      <c r="R4288" s="164">
        <v>38596</v>
      </c>
      <c r="T4288" t="s">
        <v>689</v>
      </c>
      <c r="V4288" t="s">
        <v>9462</v>
      </c>
      <c r="W4288" t="s">
        <v>9463</v>
      </c>
      <c r="X4288" t="s">
        <v>9461</v>
      </c>
      <c r="Y4288" t="s">
        <v>9462</v>
      </c>
      <c r="Z4288" t="s">
        <v>9496</v>
      </c>
      <c r="AC4288" t="s">
        <v>341</v>
      </c>
      <c r="AD4288" s="176">
        <v>1.3</v>
      </c>
    </row>
    <row r="4289" spans="1:31" x14ac:dyDescent="0.35">
      <c r="A4289" t="s">
        <v>499</v>
      </c>
      <c r="B4289">
        <v>1070</v>
      </c>
      <c r="C4289" t="s">
        <v>9497</v>
      </c>
      <c r="D4289">
        <v>60509</v>
      </c>
      <c r="E4289" t="s">
        <v>9461</v>
      </c>
      <c r="F4289" t="s">
        <v>8973</v>
      </c>
      <c r="H4289">
        <v>1.7</v>
      </c>
      <c r="I4289">
        <v>3.4</v>
      </c>
      <c r="K4289" t="s">
        <v>404</v>
      </c>
      <c r="L4289" t="s">
        <v>297</v>
      </c>
      <c r="M4289" t="s">
        <v>398</v>
      </c>
      <c r="N4289" t="s">
        <v>333</v>
      </c>
      <c r="O4289">
        <v>3</v>
      </c>
      <c r="P4289" t="s">
        <v>306</v>
      </c>
      <c r="Q4289" s="164">
        <v>29649</v>
      </c>
      <c r="R4289" s="164">
        <v>29679</v>
      </c>
      <c r="S4289" s="164">
        <v>41883</v>
      </c>
      <c r="T4289" t="s">
        <v>689</v>
      </c>
      <c r="V4289" t="s">
        <v>9462</v>
      </c>
      <c r="W4289" t="s">
        <v>9463</v>
      </c>
      <c r="X4289" t="s">
        <v>9461</v>
      </c>
      <c r="Y4289" t="s">
        <v>9462</v>
      </c>
      <c r="Z4289" t="s">
        <v>9498</v>
      </c>
      <c r="AC4289" t="s">
        <v>341</v>
      </c>
      <c r="AD4289" s="176">
        <v>1.3</v>
      </c>
    </row>
    <row r="4290" spans="1:31" x14ac:dyDescent="0.35">
      <c r="A4290" t="s">
        <v>499</v>
      </c>
      <c r="B4290">
        <v>1092</v>
      </c>
      <c r="C4290" t="s">
        <v>9461</v>
      </c>
      <c r="D4290">
        <v>60509</v>
      </c>
      <c r="E4290" t="s">
        <v>9461</v>
      </c>
      <c r="F4290" t="s">
        <v>8973</v>
      </c>
      <c r="H4290">
        <v>1.7</v>
      </c>
      <c r="I4290">
        <v>3.4</v>
      </c>
      <c r="K4290" t="s">
        <v>404</v>
      </c>
      <c r="L4290" t="s">
        <v>297</v>
      </c>
      <c r="M4290" t="s">
        <v>398</v>
      </c>
      <c r="N4290" t="s">
        <v>333</v>
      </c>
      <c r="O4290">
        <v>3</v>
      </c>
      <c r="P4290" t="s">
        <v>306</v>
      </c>
      <c r="Q4290" t="s">
        <v>1771</v>
      </c>
      <c r="R4290" s="164">
        <v>30405</v>
      </c>
      <c r="S4290" s="164">
        <v>41883</v>
      </c>
      <c r="T4290" t="s">
        <v>689</v>
      </c>
      <c r="V4290" t="s">
        <v>9462</v>
      </c>
      <c r="W4290" t="s">
        <v>9463</v>
      </c>
      <c r="X4290" t="s">
        <v>9461</v>
      </c>
      <c r="Y4290" t="s">
        <v>9462</v>
      </c>
      <c r="Z4290" t="s">
        <v>9499</v>
      </c>
      <c r="AC4290" t="s">
        <v>341</v>
      </c>
      <c r="AD4290" s="176">
        <v>1.3</v>
      </c>
    </row>
    <row r="4291" spans="1:31" x14ac:dyDescent="0.35">
      <c r="A4291" t="s">
        <v>566</v>
      </c>
      <c r="B4291">
        <v>1186</v>
      </c>
      <c r="C4291" t="s">
        <v>9461</v>
      </c>
      <c r="D4291">
        <v>60509</v>
      </c>
      <c r="E4291" t="s">
        <v>9461</v>
      </c>
      <c r="F4291" t="s">
        <v>8973</v>
      </c>
      <c r="H4291">
        <v>1.7</v>
      </c>
      <c r="I4291">
        <v>3.4</v>
      </c>
      <c r="K4291" t="s">
        <v>0</v>
      </c>
      <c r="L4291" t="s">
        <v>297</v>
      </c>
      <c r="M4291" t="s">
        <v>398</v>
      </c>
      <c r="N4291" t="s">
        <v>333</v>
      </c>
      <c r="O4291">
        <v>3</v>
      </c>
      <c r="P4291" t="s">
        <v>306</v>
      </c>
      <c r="Q4291" t="s">
        <v>9500</v>
      </c>
      <c r="R4291" s="164">
        <v>37135</v>
      </c>
      <c r="T4291" t="s">
        <v>689</v>
      </c>
      <c r="V4291" t="s">
        <v>9462</v>
      </c>
      <c r="W4291" t="s">
        <v>9463</v>
      </c>
      <c r="X4291" t="s">
        <v>9461</v>
      </c>
      <c r="Y4291" t="s">
        <v>9462</v>
      </c>
      <c r="Z4291" t="s">
        <v>9501</v>
      </c>
      <c r="AC4291" t="s">
        <v>341</v>
      </c>
      <c r="AD4291" s="176">
        <v>1.3</v>
      </c>
    </row>
    <row r="4292" spans="1:31" x14ac:dyDescent="0.35">
      <c r="A4292" t="s">
        <v>566</v>
      </c>
      <c r="B4292">
        <v>1194</v>
      </c>
      <c r="C4292" t="s">
        <v>9502</v>
      </c>
      <c r="D4292">
        <v>60509</v>
      </c>
      <c r="E4292" t="s">
        <v>9461</v>
      </c>
      <c r="F4292" t="s">
        <v>8973</v>
      </c>
      <c r="H4292">
        <v>1.7</v>
      </c>
      <c r="I4292">
        <v>3.4</v>
      </c>
      <c r="K4292" t="s">
        <v>404</v>
      </c>
      <c r="L4292" t="s">
        <v>297</v>
      </c>
      <c r="M4292" t="s">
        <v>398</v>
      </c>
      <c r="N4292" t="s">
        <v>333</v>
      </c>
      <c r="O4292">
        <v>3</v>
      </c>
      <c r="P4292" t="s">
        <v>306</v>
      </c>
      <c r="Q4292" s="164">
        <v>36900</v>
      </c>
      <c r="R4292" s="164">
        <v>37135</v>
      </c>
      <c r="S4292" s="164">
        <v>41153</v>
      </c>
      <c r="T4292" t="s">
        <v>689</v>
      </c>
      <c r="V4292" t="s">
        <v>9462</v>
      </c>
      <c r="W4292" t="s">
        <v>9463</v>
      </c>
      <c r="X4292" t="s">
        <v>9461</v>
      </c>
      <c r="Y4292" t="s">
        <v>9462</v>
      </c>
      <c r="Z4292" t="s">
        <v>9503</v>
      </c>
      <c r="AC4292" t="s">
        <v>341</v>
      </c>
      <c r="AD4292" s="176">
        <v>1.3</v>
      </c>
    </row>
    <row r="4293" spans="1:31" x14ac:dyDescent="0.35">
      <c r="A4293" t="s">
        <v>499</v>
      </c>
      <c r="B4293">
        <v>1112</v>
      </c>
      <c r="C4293" t="s">
        <v>9504</v>
      </c>
      <c r="D4293">
        <v>60510</v>
      </c>
      <c r="E4293" t="s">
        <v>9504</v>
      </c>
      <c r="F4293" t="s">
        <v>8973</v>
      </c>
      <c r="H4293" s="174">
        <f t="shared" ref="H4293:H4294" si="127">AD4293</f>
        <v>1</v>
      </c>
      <c r="I4293">
        <v>3</v>
      </c>
      <c r="K4293" t="s">
        <v>404</v>
      </c>
      <c r="L4293" t="s">
        <v>297</v>
      </c>
      <c r="M4293" t="s">
        <v>398</v>
      </c>
      <c r="N4293" t="s">
        <v>344</v>
      </c>
      <c r="O4293">
        <v>3</v>
      </c>
      <c r="P4293" t="s">
        <v>306</v>
      </c>
      <c r="Q4293" s="164">
        <v>31056</v>
      </c>
      <c r="R4293" s="164">
        <v>31291</v>
      </c>
      <c r="S4293" s="164">
        <v>41153</v>
      </c>
      <c r="T4293" t="s">
        <v>695</v>
      </c>
      <c r="V4293" t="s">
        <v>9505</v>
      </c>
      <c r="W4293" t="s">
        <v>9506</v>
      </c>
      <c r="X4293" t="s">
        <v>9504</v>
      </c>
      <c r="Y4293" t="s">
        <v>9505</v>
      </c>
      <c r="Z4293" t="s">
        <v>9507</v>
      </c>
      <c r="AC4293" t="s">
        <v>308</v>
      </c>
      <c r="AD4293" s="176">
        <v>1</v>
      </c>
      <c r="AE4293" s="177" t="s">
        <v>16954</v>
      </c>
    </row>
    <row r="4294" spans="1:31" x14ac:dyDescent="0.35">
      <c r="A4294" t="s">
        <v>408</v>
      </c>
      <c r="B4294">
        <v>1184</v>
      </c>
      <c r="C4294" t="s">
        <v>9508</v>
      </c>
      <c r="D4294">
        <v>60511</v>
      </c>
      <c r="E4294" t="s">
        <v>9508</v>
      </c>
      <c r="F4294" t="s">
        <v>8973</v>
      </c>
      <c r="H4294" s="174">
        <f t="shared" si="127"/>
        <v>1.3</v>
      </c>
      <c r="I4294">
        <v>3.4</v>
      </c>
      <c r="K4294" t="s">
        <v>404</v>
      </c>
      <c r="L4294" t="s">
        <v>297</v>
      </c>
      <c r="M4294" t="s">
        <v>398</v>
      </c>
      <c r="N4294" t="s">
        <v>344</v>
      </c>
      <c r="O4294">
        <v>3</v>
      </c>
      <c r="P4294" t="s">
        <v>306</v>
      </c>
      <c r="Q4294" s="164">
        <v>36900</v>
      </c>
      <c r="R4294" s="164">
        <v>37135</v>
      </c>
      <c r="S4294" s="164">
        <v>42248</v>
      </c>
      <c r="T4294" t="s">
        <v>703</v>
      </c>
      <c r="V4294" t="s">
        <v>9509</v>
      </c>
      <c r="W4294" t="s">
        <v>9510</v>
      </c>
      <c r="X4294" t="s">
        <v>9508</v>
      </c>
      <c r="Y4294" t="s">
        <v>9509</v>
      </c>
      <c r="Z4294" t="s">
        <v>9511</v>
      </c>
      <c r="AC4294" t="s">
        <v>308</v>
      </c>
      <c r="AD4294" s="176">
        <v>1.3</v>
      </c>
      <c r="AE4294" s="177" t="s">
        <v>16954</v>
      </c>
    </row>
    <row r="4295" spans="1:31" x14ac:dyDescent="0.35">
      <c r="A4295" t="s">
        <v>291</v>
      </c>
      <c r="B4295">
        <v>1101</v>
      </c>
      <c r="C4295" t="s">
        <v>9512</v>
      </c>
      <c r="D4295">
        <v>60513</v>
      </c>
      <c r="E4295" t="s">
        <v>9513</v>
      </c>
      <c r="F4295" t="s">
        <v>8973</v>
      </c>
      <c r="H4295">
        <v>1.7</v>
      </c>
      <c r="I4295">
        <v>2.6</v>
      </c>
      <c r="K4295" t="s">
        <v>404</v>
      </c>
      <c r="L4295" t="s">
        <v>297</v>
      </c>
      <c r="M4295" t="s">
        <v>398</v>
      </c>
      <c r="N4295" t="s">
        <v>344</v>
      </c>
      <c r="O4295">
        <v>3</v>
      </c>
      <c r="P4295" t="s">
        <v>1</v>
      </c>
      <c r="Q4295" s="164">
        <v>36534</v>
      </c>
      <c r="R4295" s="164">
        <v>36770</v>
      </c>
      <c r="S4295" s="164">
        <v>39191</v>
      </c>
      <c r="T4295" t="s">
        <v>715</v>
      </c>
      <c r="V4295" t="s">
        <v>9514</v>
      </c>
      <c r="W4295" t="s">
        <v>9515</v>
      </c>
      <c r="X4295" t="s">
        <v>9513</v>
      </c>
      <c r="Y4295" t="s">
        <v>9514</v>
      </c>
      <c r="Z4295" t="s">
        <v>9516</v>
      </c>
      <c r="AC4295" t="s">
        <v>304</v>
      </c>
      <c r="AD4295" s="176">
        <v>1.1000000000000001</v>
      </c>
    </row>
    <row r="4296" spans="1:31" x14ac:dyDescent="0.35">
      <c r="A4296" t="s">
        <v>309</v>
      </c>
      <c r="B4296">
        <v>1167</v>
      </c>
      <c r="C4296" t="s">
        <v>9517</v>
      </c>
      <c r="D4296">
        <v>60513</v>
      </c>
      <c r="E4296" t="s">
        <v>9513</v>
      </c>
      <c r="F4296" t="s">
        <v>8973</v>
      </c>
      <c r="H4296">
        <v>1.7</v>
      </c>
      <c r="I4296">
        <v>2.6</v>
      </c>
      <c r="K4296" t="s">
        <v>404</v>
      </c>
      <c r="L4296" t="s">
        <v>297</v>
      </c>
      <c r="M4296" t="s">
        <v>398</v>
      </c>
      <c r="N4296" t="s">
        <v>344</v>
      </c>
      <c r="O4296">
        <v>3</v>
      </c>
      <c r="P4296" t="s">
        <v>306</v>
      </c>
      <c r="Q4296" s="164">
        <v>38726</v>
      </c>
      <c r="R4296" s="164">
        <v>38961</v>
      </c>
      <c r="S4296" s="164">
        <v>42979</v>
      </c>
      <c r="T4296" t="s">
        <v>715</v>
      </c>
      <c r="V4296" t="s">
        <v>9514</v>
      </c>
      <c r="W4296" t="s">
        <v>9515</v>
      </c>
      <c r="X4296" t="s">
        <v>9513</v>
      </c>
      <c r="Y4296" t="s">
        <v>9514</v>
      </c>
      <c r="Z4296" t="s">
        <v>9518</v>
      </c>
      <c r="AC4296" t="s">
        <v>308</v>
      </c>
      <c r="AD4296" s="176">
        <v>1.1000000000000001</v>
      </c>
    </row>
    <row r="4297" spans="1:31" x14ac:dyDescent="0.35">
      <c r="A4297" t="s">
        <v>476</v>
      </c>
      <c r="B4297">
        <v>1208</v>
      </c>
      <c r="C4297" t="s">
        <v>9519</v>
      </c>
      <c r="D4297">
        <v>60513</v>
      </c>
      <c r="E4297" t="s">
        <v>9513</v>
      </c>
      <c r="F4297" t="s">
        <v>8973</v>
      </c>
      <c r="H4297">
        <v>1.7</v>
      </c>
      <c r="I4297">
        <v>2.6</v>
      </c>
      <c r="K4297" t="s">
        <v>404</v>
      </c>
      <c r="L4297" t="s">
        <v>297</v>
      </c>
      <c r="M4297" t="s">
        <v>398</v>
      </c>
      <c r="N4297" t="s">
        <v>344</v>
      </c>
      <c r="O4297">
        <v>3</v>
      </c>
      <c r="P4297" t="s">
        <v>306</v>
      </c>
      <c r="Q4297" s="164">
        <v>36534</v>
      </c>
      <c r="R4297" s="164">
        <v>36770</v>
      </c>
      <c r="S4297" s="164">
        <v>41883</v>
      </c>
      <c r="T4297" t="s">
        <v>715</v>
      </c>
      <c r="V4297" t="s">
        <v>9514</v>
      </c>
      <c r="W4297" t="s">
        <v>9515</v>
      </c>
      <c r="X4297" t="s">
        <v>9513</v>
      </c>
      <c r="Y4297" t="s">
        <v>9514</v>
      </c>
      <c r="Z4297" t="s">
        <v>9520</v>
      </c>
      <c r="AC4297" t="s">
        <v>308</v>
      </c>
      <c r="AD4297" s="176">
        <v>1.1000000000000001</v>
      </c>
    </row>
    <row r="4298" spans="1:31" x14ac:dyDescent="0.35">
      <c r="A4298" t="s">
        <v>584</v>
      </c>
      <c r="B4298">
        <v>1325</v>
      </c>
      <c r="C4298" t="s">
        <v>9521</v>
      </c>
      <c r="D4298">
        <v>60513</v>
      </c>
      <c r="E4298" t="s">
        <v>9513</v>
      </c>
      <c r="F4298" t="s">
        <v>8973</v>
      </c>
      <c r="H4298">
        <v>1.7</v>
      </c>
      <c r="I4298">
        <v>2.6</v>
      </c>
      <c r="K4298" t="s">
        <v>0</v>
      </c>
      <c r="L4298" t="s">
        <v>297</v>
      </c>
      <c r="M4298" t="s">
        <v>398</v>
      </c>
      <c r="N4298" t="s">
        <v>344</v>
      </c>
      <c r="O4298">
        <v>3</v>
      </c>
      <c r="P4298" t="s">
        <v>306</v>
      </c>
      <c r="Q4298" t="s">
        <v>914</v>
      </c>
      <c r="R4298" s="164">
        <v>40787</v>
      </c>
      <c r="T4298" t="s">
        <v>715</v>
      </c>
      <c r="V4298" t="s">
        <v>9514</v>
      </c>
      <c r="W4298" t="s">
        <v>9515</v>
      </c>
      <c r="X4298" t="s">
        <v>9513</v>
      </c>
      <c r="Y4298" t="s">
        <v>9514</v>
      </c>
      <c r="Z4298" t="s">
        <v>9522</v>
      </c>
      <c r="AC4298" t="s">
        <v>308</v>
      </c>
      <c r="AD4298" s="176">
        <v>1.1000000000000001</v>
      </c>
    </row>
    <row r="4299" spans="1:31" x14ac:dyDescent="0.35">
      <c r="A4299" t="s">
        <v>434</v>
      </c>
      <c r="B4299">
        <v>1093</v>
      </c>
      <c r="C4299" t="s">
        <v>9523</v>
      </c>
      <c r="D4299">
        <v>60513</v>
      </c>
      <c r="E4299" t="s">
        <v>9513</v>
      </c>
      <c r="F4299" t="s">
        <v>8973</v>
      </c>
      <c r="H4299">
        <v>1.7</v>
      </c>
      <c r="I4299">
        <v>2.6</v>
      </c>
      <c r="K4299" t="s">
        <v>404</v>
      </c>
      <c r="L4299" t="s">
        <v>297</v>
      </c>
      <c r="M4299" t="s">
        <v>398</v>
      </c>
      <c r="N4299" t="s">
        <v>344</v>
      </c>
      <c r="O4299">
        <v>3</v>
      </c>
      <c r="P4299" t="s">
        <v>306</v>
      </c>
      <c r="Q4299" s="164">
        <v>38361</v>
      </c>
      <c r="R4299" s="164">
        <v>38596</v>
      </c>
      <c r="S4299" s="164">
        <v>42248</v>
      </c>
      <c r="T4299" t="s">
        <v>715</v>
      </c>
      <c r="V4299" t="s">
        <v>9514</v>
      </c>
      <c r="W4299" t="s">
        <v>9515</v>
      </c>
      <c r="X4299" t="s">
        <v>9513</v>
      </c>
      <c r="Y4299" t="s">
        <v>9514</v>
      </c>
      <c r="Z4299" t="s">
        <v>9524</v>
      </c>
      <c r="AC4299" t="s">
        <v>308</v>
      </c>
      <c r="AD4299" s="176">
        <v>1.1000000000000001</v>
      </c>
    </row>
    <row r="4300" spans="1:31" x14ac:dyDescent="0.35">
      <c r="A4300" t="s">
        <v>438</v>
      </c>
      <c r="B4300">
        <v>1195</v>
      </c>
      <c r="C4300" t="s">
        <v>9525</v>
      </c>
      <c r="D4300">
        <v>60513</v>
      </c>
      <c r="E4300" t="s">
        <v>9513</v>
      </c>
      <c r="F4300" t="s">
        <v>8973</v>
      </c>
      <c r="H4300">
        <v>1.7</v>
      </c>
      <c r="I4300">
        <v>2.6</v>
      </c>
      <c r="K4300" t="s">
        <v>296</v>
      </c>
      <c r="L4300" t="s">
        <v>297</v>
      </c>
      <c r="M4300" t="s">
        <v>398</v>
      </c>
      <c r="N4300" t="s">
        <v>344</v>
      </c>
      <c r="O4300">
        <v>3</v>
      </c>
      <c r="P4300" t="s">
        <v>306</v>
      </c>
      <c r="Q4300" t="s">
        <v>1839</v>
      </c>
      <c r="R4300" s="164">
        <v>40057</v>
      </c>
      <c r="T4300" t="s">
        <v>715</v>
      </c>
      <c r="V4300" t="s">
        <v>9514</v>
      </c>
      <c r="W4300" t="s">
        <v>9515</v>
      </c>
      <c r="X4300" t="s">
        <v>9513</v>
      </c>
      <c r="Y4300" t="s">
        <v>9514</v>
      </c>
      <c r="Z4300" t="s">
        <v>9526</v>
      </c>
      <c r="AC4300" t="s">
        <v>308</v>
      </c>
      <c r="AD4300" s="176">
        <v>1.1000000000000001</v>
      </c>
    </row>
    <row r="4301" spans="1:31" x14ac:dyDescent="0.35">
      <c r="A4301" t="s">
        <v>324</v>
      </c>
      <c r="B4301">
        <v>1244</v>
      </c>
      <c r="C4301" t="s">
        <v>9527</v>
      </c>
      <c r="D4301">
        <v>60518</v>
      </c>
      <c r="E4301" t="s">
        <v>9527</v>
      </c>
      <c r="F4301" t="s">
        <v>8973</v>
      </c>
      <c r="H4301">
        <v>1.7</v>
      </c>
      <c r="I4301">
        <v>2.6</v>
      </c>
      <c r="K4301" t="s">
        <v>296</v>
      </c>
      <c r="L4301" t="s">
        <v>297</v>
      </c>
      <c r="M4301" t="s">
        <v>398</v>
      </c>
      <c r="N4301" t="s">
        <v>333</v>
      </c>
      <c r="O4301">
        <v>3</v>
      </c>
      <c r="P4301" t="s">
        <v>306</v>
      </c>
      <c r="Q4301" s="164">
        <v>40519</v>
      </c>
      <c r="R4301" s="164">
        <v>40787</v>
      </c>
      <c r="T4301" t="s">
        <v>9528</v>
      </c>
      <c r="V4301" t="s">
        <v>9529</v>
      </c>
      <c r="W4301" t="s">
        <v>9530</v>
      </c>
      <c r="X4301" t="s">
        <v>9527</v>
      </c>
      <c r="Y4301" t="s">
        <v>9529</v>
      </c>
      <c r="Z4301" t="s">
        <v>9531</v>
      </c>
      <c r="AC4301" t="s">
        <v>341</v>
      </c>
      <c r="AD4301" s="176">
        <v>1</v>
      </c>
    </row>
    <row r="4302" spans="1:31" x14ac:dyDescent="0.35">
      <c r="A4302" t="s">
        <v>454</v>
      </c>
      <c r="B4302">
        <v>1005</v>
      </c>
      <c r="C4302" t="s">
        <v>9532</v>
      </c>
      <c r="D4302">
        <v>60600</v>
      </c>
      <c r="E4302" t="s">
        <v>9532</v>
      </c>
      <c r="F4302" t="s">
        <v>8973</v>
      </c>
      <c r="H4302">
        <v>1.6</v>
      </c>
      <c r="I4302">
        <v>3.4</v>
      </c>
      <c r="K4302" t="s">
        <v>296</v>
      </c>
      <c r="L4302" t="s">
        <v>410</v>
      </c>
      <c r="M4302" t="s">
        <v>398</v>
      </c>
      <c r="N4302" t="s">
        <v>4628</v>
      </c>
      <c r="O4302">
        <v>3</v>
      </c>
      <c r="P4302" t="s">
        <v>306</v>
      </c>
      <c r="Q4302" t="s">
        <v>786</v>
      </c>
      <c r="R4302" s="164">
        <v>34392</v>
      </c>
      <c r="T4302" t="s">
        <v>4629</v>
      </c>
      <c r="V4302" t="s">
        <v>9533</v>
      </c>
      <c r="W4302" t="s">
        <v>9534</v>
      </c>
      <c r="X4302" t="s">
        <v>9532</v>
      </c>
      <c r="Y4302" t="s">
        <v>9533</v>
      </c>
      <c r="Z4302" t="s">
        <v>9535</v>
      </c>
      <c r="AC4302" t="s">
        <v>341</v>
      </c>
      <c r="AD4302" s="176">
        <v>1</v>
      </c>
    </row>
    <row r="4303" spans="1:31" x14ac:dyDescent="0.35">
      <c r="A4303" t="s">
        <v>454</v>
      </c>
      <c r="B4303">
        <v>1006</v>
      </c>
      <c r="C4303" t="s">
        <v>9532</v>
      </c>
      <c r="D4303">
        <v>60600</v>
      </c>
      <c r="E4303" t="s">
        <v>9532</v>
      </c>
      <c r="F4303" t="s">
        <v>8973</v>
      </c>
      <c r="H4303">
        <v>1.6</v>
      </c>
      <c r="I4303">
        <v>3.4</v>
      </c>
      <c r="K4303" t="s">
        <v>295</v>
      </c>
      <c r="L4303" t="s">
        <v>410</v>
      </c>
      <c r="M4303" t="s">
        <v>398</v>
      </c>
      <c r="N4303" t="s">
        <v>4628</v>
      </c>
      <c r="O4303">
        <v>3</v>
      </c>
      <c r="P4303" t="s">
        <v>1</v>
      </c>
      <c r="Q4303" s="164">
        <v>32882</v>
      </c>
      <c r="R4303" s="164">
        <v>33117</v>
      </c>
      <c r="S4303" s="164">
        <v>33117</v>
      </c>
      <c r="T4303" t="s">
        <v>4629</v>
      </c>
      <c r="V4303" t="s">
        <v>9533</v>
      </c>
      <c r="W4303" t="s">
        <v>9534</v>
      </c>
      <c r="X4303" t="s">
        <v>9532</v>
      </c>
      <c r="Y4303" t="s">
        <v>9533</v>
      </c>
      <c r="Z4303" t="s">
        <v>9536</v>
      </c>
      <c r="AC4303" t="s">
        <v>341</v>
      </c>
      <c r="AD4303" s="176">
        <v>1</v>
      </c>
    </row>
    <row r="4304" spans="1:31" x14ac:dyDescent="0.35">
      <c r="A4304" t="s">
        <v>291</v>
      </c>
      <c r="B4304">
        <v>1059</v>
      </c>
      <c r="C4304" t="s">
        <v>9537</v>
      </c>
      <c r="D4304">
        <v>60600</v>
      </c>
      <c r="E4304" t="s">
        <v>9532</v>
      </c>
      <c r="F4304" t="s">
        <v>8973</v>
      </c>
      <c r="H4304">
        <v>1.6</v>
      </c>
      <c r="I4304">
        <v>3.4</v>
      </c>
      <c r="K4304" t="s">
        <v>404</v>
      </c>
      <c r="L4304" t="s">
        <v>297</v>
      </c>
      <c r="M4304" t="s">
        <v>398</v>
      </c>
      <c r="N4304" t="s">
        <v>4628</v>
      </c>
      <c r="O4304">
        <v>3</v>
      </c>
      <c r="P4304" t="s">
        <v>1</v>
      </c>
      <c r="Q4304" s="164">
        <v>34708</v>
      </c>
      <c r="R4304" s="164">
        <v>34943</v>
      </c>
      <c r="S4304" s="164">
        <v>37135</v>
      </c>
      <c r="T4304" t="s">
        <v>4629</v>
      </c>
      <c r="V4304" t="s">
        <v>9533</v>
      </c>
      <c r="W4304" t="s">
        <v>9534</v>
      </c>
      <c r="X4304" t="s">
        <v>9532</v>
      </c>
      <c r="Y4304" t="s">
        <v>9533</v>
      </c>
      <c r="Z4304" t="s">
        <v>9538</v>
      </c>
      <c r="AC4304" t="s">
        <v>338</v>
      </c>
      <c r="AD4304" s="176">
        <v>1</v>
      </c>
    </row>
    <row r="4305" spans="1:30" x14ac:dyDescent="0.35">
      <c r="A4305" t="s">
        <v>291</v>
      </c>
      <c r="B4305">
        <v>1154</v>
      </c>
      <c r="C4305" t="s">
        <v>9539</v>
      </c>
      <c r="D4305">
        <v>60600</v>
      </c>
      <c r="E4305" t="s">
        <v>9532</v>
      </c>
      <c r="F4305" t="s">
        <v>8973</v>
      </c>
      <c r="H4305">
        <v>1.6</v>
      </c>
      <c r="I4305">
        <v>3.4</v>
      </c>
      <c r="K4305" t="s">
        <v>296</v>
      </c>
      <c r="L4305" t="s">
        <v>297</v>
      </c>
      <c r="M4305" t="s">
        <v>398</v>
      </c>
      <c r="N4305" t="s">
        <v>4628</v>
      </c>
      <c r="O4305">
        <v>3</v>
      </c>
      <c r="P4305" t="s">
        <v>1</v>
      </c>
      <c r="Q4305" t="s">
        <v>609</v>
      </c>
      <c r="R4305" s="164">
        <v>41883</v>
      </c>
      <c r="T4305" t="s">
        <v>4629</v>
      </c>
      <c r="V4305" t="s">
        <v>9533</v>
      </c>
      <c r="W4305" t="s">
        <v>9534</v>
      </c>
      <c r="X4305" t="s">
        <v>9532</v>
      </c>
      <c r="Y4305" t="s">
        <v>9533</v>
      </c>
      <c r="Z4305" t="s">
        <v>9540</v>
      </c>
      <c r="AC4305" t="s">
        <v>338</v>
      </c>
      <c r="AD4305" s="176">
        <v>1</v>
      </c>
    </row>
    <row r="4306" spans="1:30" x14ac:dyDescent="0.35">
      <c r="A4306" t="s">
        <v>408</v>
      </c>
      <c r="B4306">
        <v>1004</v>
      </c>
      <c r="C4306" t="s">
        <v>9532</v>
      </c>
      <c r="D4306">
        <v>60600</v>
      </c>
      <c r="E4306" t="s">
        <v>9532</v>
      </c>
      <c r="F4306" t="s">
        <v>8973</v>
      </c>
      <c r="H4306">
        <v>1.6</v>
      </c>
      <c r="I4306">
        <v>3.4</v>
      </c>
      <c r="K4306" t="s">
        <v>296</v>
      </c>
      <c r="L4306" t="s">
        <v>410</v>
      </c>
      <c r="M4306" t="s">
        <v>398</v>
      </c>
      <c r="N4306" t="s">
        <v>4628</v>
      </c>
      <c r="O4306">
        <v>3</v>
      </c>
      <c r="P4306" t="s">
        <v>306</v>
      </c>
      <c r="Q4306" t="s">
        <v>786</v>
      </c>
      <c r="R4306" s="164">
        <v>34392</v>
      </c>
      <c r="T4306" t="s">
        <v>4629</v>
      </c>
      <c r="V4306" t="s">
        <v>9533</v>
      </c>
      <c r="W4306" t="s">
        <v>9534</v>
      </c>
      <c r="X4306" t="s">
        <v>9532</v>
      </c>
      <c r="Y4306" t="s">
        <v>9533</v>
      </c>
      <c r="Z4306" t="s">
        <v>9541</v>
      </c>
      <c r="AC4306" t="s">
        <v>341</v>
      </c>
      <c r="AD4306" s="176">
        <v>1</v>
      </c>
    </row>
    <row r="4307" spans="1:30" x14ac:dyDescent="0.35">
      <c r="A4307" t="s">
        <v>408</v>
      </c>
      <c r="B4307">
        <v>1024</v>
      </c>
      <c r="C4307" t="s">
        <v>9542</v>
      </c>
      <c r="D4307">
        <v>60600</v>
      </c>
      <c r="E4307" t="s">
        <v>9532</v>
      </c>
      <c r="F4307" t="s">
        <v>8973</v>
      </c>
      <c r="H4307">
        <v>1.6</v>
      </c>
      <c r="I4307">
        <v>3.4</v>
      </c>
      <c r="K4307" t="s">
        <v>404</v>
      </c>
      <c r="L4307" t="s">
        <v>410</v>
      </c>
      <c r="M4307" t="s">
        <v>398</v>
      </c>
      <c r="N4307" t="s">
        <v>4628</v>
      </c>
      <c r="O4307">
        <v>3</v>
      </c>
      <c r="P4307" t="s">
        <v>306</v>
      </c>
      <c r="Q4307" t="s">
        <v>2393</v>
      </c>
      <c r="R4307" s="164">
        <v>28884</v>
      </c>
      <c r="S4307" s="164">
        <v>31472</v>
      </c>
      <c r="T4307" t="s">
        <v>4629</v>
      </c>
      <c r="V4307" t="s">
        <v>9533</v>
      </c>
      <c r="W4307" t="s">
        <v>9534</v>
      </c>
      <c r="X4307" t="s">
        <v>9532</v>
      </c>
      <c r="Y4307" t="s">
        <v>9533</v>
      </c>
      <c r="Z4307" t="s">
        <v>9543</v>
      </c>
      <c r="AC4307" t="s">
        <v>341</v>
      </c>
      <c r="AD4307" s="176">
        <v>1</v>
      </c>
    </row>
    <row r="4308" spans="1:30" x14ac:dyDescent="0.35">
      <c r="A4308" t="s">
        <v>469</v>
      </c>
      <c r="B4308">
        <v>1001</v>
      </c>
      <c r="C4308" t="s">
        <v>9532</v>
      </c>
      <c r="D4308">
        <v>60600</v>
      </c>
      <c r="E4308" t="s">
        <v>9532</v>
      </c>
      <c r="F4308" t="s">
        <v>8973</v>
      </c>
      <c r="H4308">
        <v>1.6</v>
      </c>
      <c r="I4308">
        <v>3.4</v>
      </c>
      <c r="K4308" t="s">
        <v>296</v>
      </c>
      <c r="L4308" t="s">
        <v>410</v>
      </c>
      <c r="M4308" t="s">
        <v>398</v>
      </c>
      <c r="N4308" t="s">
        <v>4628</v>
      </c>
      <c r="O4308">
        <v>3</v>
      </c>
      <c r="P4308" t="s">
        <v>306</v>
      </c>
      <c r="Q4308" s="164">
        <v>35977</v>
      </c>
      <c r="R4308" s="164">
        <v>35802</v>
      </c>
      <c r="T4308" t="s">
        <v>4629</v>
      </c>
      <c r="V4308" t="s">
        <v>9533</v>
      </c>
      <c r="W4308" t="s">
        <v>9534</v>
      </c>
      <c r="X4308" t="s">
        <v>9532</v>
      </c>
      <c r="Y4308" t="s">
        <v>9533</v>
      </c>
      <c r="Z4308" t="s">
        <v>9544</v>
      </c>
      <c r="AC4308" t="s">
        <v>341</v>
      </c>
      <c r="AD4308" s="176">
        <v>1</v>
      </c>
    </row>
    <row r="4309" spans="1:30" x14ac:dyDescent="0.35">
      <c r="A4309" t="s">
        <v>309</v>
      </c>
      <c r="B4309">
        <v>1214</v>
      </c>
      <c r="C4309" t="s">
        <v>9532</v>
      </c>
      <c r="D4309">
        <v>60600</v>
      </c>
      <c r="E4309" t="s">
        <v>9532</v>
      </c>
      <c r="F4309" t="s">
        <v>8973</v>
      </c>
      <c r="H4309">
        <v>1.6</v>
      </c>
      <c r="I4309">
        <v>3.4</v>
      </c>
      <c r="K4309" t="s">
        <v>296</v>
      </c>
      <c r="L4309" t="s">
        <v>297</v>
      </c>
      <c r="M4309" t="s">
        <v>398</v>
      </c>
      <c r="N4309" t="s">
        <v>4628</v>
      </c>
      <c r="O4309">
        <v>3</v>
      </c>
      <c r="P4309" t="s">
        <v>306</v>
      </c>
      <c r="Q4309" s="164">
        <v>41033</v>
      </c>
      <c r="R4309" s="164">
        <v>41518</v>
      </c>
      <c r="T4309" t="s">
        <v>4629</v>
      </c>
      <c r="V4309" t="s">
        <v>9533</v>
      </c>
      <c r="W4309" t="s">
        <v>9534</v>
      </c>
      <c r="X4309" t="s">
        <v>9532</v>
      </c>
      <c r="Y4309" t="s">
        <v>9533</v>
      </c>
      <c r="Z4309" t="s">
        <v>9545</v>
      </c>
      <c r="AC4309" t="s">
        <v>341</v>
      </c>
      <c r="AD4309" s="176">
        <v>1</v>
      </c>
    </row>
    <row r="4310" spans="1:30" x14ac:dyDescent="0.35">
      <c r="A4310" t="s">
        <v>476</v>
      </c>
      <c r="B4310">
        <v>1092</v>
      </c>
      <c r="C4310" t="s">
        <v>9532</v>
      </c>
      <c r="D4310">
        <v>60600</v>
      </c>
      <c r="E4310" t="s">
        <v>9532</v>
      </c>
      <c r="F4310" t="s">
        <v>8973</v>
      </c>
      <c r="H4310">
        <v>1.6</v>
      </c>
      <c r="I4310">
        <v>3.4</v>
      </c>
      <c r="K4310" t="s">
        <v>296</v>
      </c>
      <c r="L4310" t="s">
        <v>410</v>
      </c>
      <c r="M4310" t="s">
        <v>398</v>
      </c>
      <c r="N4310" t="s">
        <v>4628</v>
      </c>
      <c r="O4310">
        <v>3</v>
      </c>
      <c r="P4310" t="s">
        <v>306</v>
      </c>
      <c r="Q4310" t="s">
        <v>786</v>
      </c>
      <c r="R4310" s="164">
        <v>34392</v>
      </c>
      <c r="T4310" t="s">
        <v>4629</v>
      </c>
      <c r="V4310" t="s">
        <v>9533</v>
      </c>
      <c r="W4310" t="s">
        <v>9534</v>
      </c>
      <c r="X4310" t="s">
        <v>9532</v>
      </c>
      <c r="Y4310" t="s">
        <v>9533</v>
      </c>
      <c r="Z4310" t="s">
        <v>9546</v>
      </c>
      <c r="AC4310" t="s">
        <v>341</v>
      </c>
      <c r="AD4310" s="176">
        <v>1</v>
      </c>
    </row>
    <row r="4311" spans="1:30" x14ac:dyDescent="0.35">
      <c r="A4311" t="s">
        <v>482</v>
      </c>
      <c r="B4311">
        <v>1196</v>
      </c>
      <c r="C4311" t="s">
        <v>9532</v>
      </c>
      <c r="D4311">
        <v>60600</v>
      </c>
      <c r="E4311" t="s">
        <v>9532</v>
      </c>
      <c r="F4311" t="s">
        <v>8973</v>
      </c>
      <c r="H4311">
        <v>1.6</v>
      </c>
      <c r="I4311">
        <v>3.4</v>
      </c>
      <c r="K4311" t="s">
        <v>296</v>
      </c>
      <c r="L4311" t="s">
        <v>297</v>
      </c>
      <c r="M4311" t="s">
        <v>398</v>
      </c>
      <c r="N4311" t="s">
        <v>4628</v>
      </c>
      <c r="O4311">
        <v>3</v>
      </c>
      <c r="P4311" t="s">
        <v>306</v>
      </c>
      <c r="Q4311" t="s">
        <v>3220</v>
      </c>
      <c r="R4311" s="164">
        <v>39692</v>
      </c>
      <c r="T4311" t="s">
        <v>4629</v>
      </c>
      <c r="V4311" t="s">
        <v>9533</v>
      </c>
      <c r="W4311" t="s">
        <v>9534</v>
      </c>
      <c r="X4311" t="s">
        <v>9532</v>
      </c>
      <c r="Y4311" t="s">
        <v>9533</v>
      </c>
      <c r="Z4311" t="s">
        <v>9547</v>
      </c>
      <c r="AA4311" t="s">
        <v>295</v>
      </c>
      <c r="AC4311" t="s">
        <v>341</v>
      </c>
      <c r="AD4311" s="176">
        <v>1</v>
      </c>
    </row>
    <row r="4312" spans="1:30" x14ac:dyDescent="0.35">
      <c r="A4312" t="s">
        <v>432</v>
      </c>
      <c r="B4312">
        <v>1116</v>
      </c>
      <c r="C4312" t="s">
        <v>9532</v>
      </c>
      <c r="D4312">
        <v>60600</v>
      </c>
      <c r="E4312" t="s">
        <v>9532</v>
      </c>
      <c r="F4312" t="s">
        <v>8973</v>
      </c>
      <c r="H4312">
        <v>1.6</v>
      </c>
      <c r="I4312">
        <v>3.4</v>
      </c>
      <c r="K4312" t="s">
        <v>296</v>
      </c>
      <c r="L4312" t="s">
        <v>297</v>
      </c>
      <c r="M4312" t="s">
        <v>398</v>
      </c>
      <c r="N4312" t="s">
        <v>4628</v>
      </c>
      <c r="O4312">
        <v>3</v>
      </c>
      <c r="P4312" t="s">
        <v>306</v>
      </c>
      <c r="Q4312" s="164">
        <v>30781</v>
      </c>
      <c r="R4312" s="164">
        <v>30929</v>
      </c>
      <c r="T4312" t="s">
        <v>4629</v>
      </c>
      <c r="V4312" t="s">
        <v>9533</v>
      </c>
      <c r="W4312" t="s">
        <v>9534</v>
      </c>
      <c r="X4312" t="s">
        <v>9532</v>
      </c>
      <c r="Y4312" t="s">
        <v>9533</v>
      </c>
      <c r="Z4312" t="s">
        <v>9548</v>
      </c>
      <c r="AC4312" t="s">
        <v>341</v>
      </c>
      <c r="AD4312" s="176">
        <v>1</v>
      </c>
    </row>
    <row r="4313" spans="1:30" x14ac:dyDescent="0.35">
      <c r="A4313" t="s">
        <v>584</v>
      </c>
      <c r="B4313">
        <v>1005</v>
      </c>
      <c r="C4313" t="s">
        <v>9532</v>
      </c>
      <c r="D4313">
        <v>60600</v>
      </c>
      <c r="E4313" t="s">
        <v>9532</v>
      </c>
      <c r="F4313" t="s">
        <v>8973</v>
      </c>
      <c r="H4313">
        <v>1.6</v>
      </c>
      <c r="I4313">
        <v>3.4</v>
      </c>
      <c r="K4313" t="s">
        <v>296</v>
      </c>
      <c r="L4313" t="s">
        <v>8992</v>
      </c>
      <c r="M4313" t="s">
        <v>398</v>
      </c>
      <c r="N4313" t="s">
        <v>4628</v>
      </c>
      <c r="O4313">
        <v>3</v>
      </c>
      <c r="P4313" t="s">
        <v>306</v>
      </c>
      <c r="Q4313" s="164">
        <v>35977</v>
      </c>
      <c r="R4313" s="164">
        <v>35802</v>
      </c>
      <c r="T4313" t="s">
        <v>4629</v>
      </c>
      <c r="V4313" t="s">
        <v>9533</v>
      </c>
      <c r="W4313" t="s">
        <v>9534</v>
      </c>
      <c r="X4313" t="s">
        <v>9532</v>
      </c>
      <c r="Y4313" t="s">
        <v>9533</v>
      </c>
      <c r="Z4313" t="s">
        <v>9549</v>
      </c>
      <c r="AA4313" t="s">
        <v>295</v>
      </c>
      <c r="AC4313" t="s">
        <v>341</v>
      </c>
      <c r="AD4313" s="176">
        <v>1</v>
      </c>
    </row>
    <row r="4314" spans="1:30" x14ac:dyDescent="0.35">
      <c r="A4314" t="s">
        <v>584</v>
      </c>
      <c r="B4314">
        <v>1399</v>
      </c>
      <c r="C4314" t="s">
        <v>9550</v>
      </c>
      <c r="D4314">
        <v>60600</v>
      </c>
      <c r="E4314" t="s">
        <v>9532</v>
      </c>
      <c r="F4314" t="s">
        <v>8973</v>
      </c>
      <c r="G4314" s="163">
        <v>2702.82</v>
      </c>
      <c r="H4314">
        <v>1.6</v>
      </c>
      <c r="I4314">
        <v>3.4</v>
      </c>
      <c r="J4314" t="s">
        <v>1</v>
      </c>
      <c r="K4314" t="s">
        <v>296</v>
      </c>
      <c r="L4314" t="s">
        <v>297</v>
      </c>
      <c r="M4314" t="s">
        <v>398</v>
      </c>
      <c r="N4314" t="s">
        <v>4628</v>
      </c>
      <c r="O4314">
        <v>3</v>
      </c>
      <c r="P4314" t="s">
        <v>306</v>
      </c>
      <c r="Q4314" t="s">
        <v>9551</v>
      </c>
      <c r="R4314" s="164">
        <v>45778</v>
      </c>
      <c r="T4314" t="s">
        <v>4629</v>
      </c>
      <c r="V4314" t="s">
        <v>9533</v>
      </c>
      <c r="W4314" t="s">
        <v>9534</v>
      </c>
      <c r="X4314" t="s">
        <v>9532</v>
      </c>
      <c r="Y4314" t="s">
        <v>9533</v>
      </c>
      <c r="Z4314" t="s">
        <v>9552</v>
      </c>
      <c r="AA4314" t="s">
        <v>295</v>
      </c>
      <c r="AB4314" s="164">
        <v>45681</v>
      </c>
      <c r="AC4314" t="s">
        <v>341</v>
      </c>
      <c r="AD4314" s="176">
        <v>1</v>
      </c>
    </row>
    <row r="4315" spans="1:30" x14ac:dyDescent="0.35">
      <c r="A4315" t="s">
        <v>375</v>
      </c>
      <c r="B4315">
        <v>1058</v>
      </c>
      <c r="C4315" t="s">
        <v>9533</v>
      </c>
      <c r="D4315">
        <v>60600</v>
      </c>
      <c r="E4315" t="s">
        <v>9532</v>
      </c>
      <c r="F4315" t="s">
        <v>8973</v>
      </c>
      <c r="H4315">
        <v>1.6</v>
      </c>
      <c r="I4315">
        <v>3.4</v>
      </c>
      <c r="K4315" t="s">
        <v>296</v>
      </c>
      <c r="L4315" t="s">
        <v>8992</v>
      </c>
      <c r="M4315" t="s">
        <v>398</v>
      </c>
      <c r="N4315" t="s">
        <v>4628</v>
      </c>
      <c r="O4315">
        <v>3</v>
      </c>
      <c r="P4315" t="s">
        <v>1</v>
      </c>
      <c r="Q4315" s="164">
        <v>32882</v>
      </c>
      <c r="R4315" s="164">
        <v>33117</v>
      </c>
      <c r="T4315" t="s">
        <v>4629</v>
      </c>
      <c r="V4315" t="s">
        <v>9533</v>
      </c>
      <c r="W4315" t="s">
        <v>9534</v>
      </c>
      <c r="X4315" t="s">
        <v>9532</v>
      </c>
      <c r="Y4315" t="s">
        <v>9533</v>
      </c>
      <c r="Z4315" t="s">
        <v>9553</v>
      </c>
      <c r="AA4315" t="s">
        <v>295</v>
      </c>
      <c r="AC4315" t="s">
        <v>338</v>
      </c>
      <c r="AD4315" s="176">
        <v>1</v>
      </c>
    </row>
    <row r="4316" spans="1:30" x14ac:dyDescent="0.35">
      <c r="A4316" t="s">
        <v>403</v>
      </c>
      <c r="B4316">
        <v>1065</v>
      </c>
      <c r="C4316" t="s">
        <v>9532</v>
      </c>
      <c r="D4316">
        <v>60600</v>
      </c>
      <c r="E4316" t="s">
        <v>9532</v>
      </c>
      <c r="F4316" t="s">
        <v>8973</v>
      </c>
      <c r="H4316">
        <v>1.6</v>
      </c>
      <c r="I4316">
        <v>3.4</v>
      </c>
      <c r="K4316" t="s">
        <v>0</v>
      </c>
      <c r="L4316" t="s">
        <v>297</v>
      </c>
      <c r="M4316" t="s">
        <v>398</v>
      </c>
      <c r="N4316" t="s">
        <v>4628</v>
      </c>
      <c r="O4316">
        <v>3</v>
      </c>
      <c r="P4316" t="s">
        <v>306</v>
      </c>
      <c r="Q4316" s="164">
        <v>32517</v>
      </c>
      <c r="R4316" s="164">
        <v>32752</v>
      </c>
      <c r="T4316" t="s">
        <v>4629</v>
      </c>
      <c r="V4316" t="s">
        <v>9533</v>
      </c>
      <c r="W4316" t="s">
        <v>9534</v>
      </c>
      <c r="X4316" t="s">
        <v>9532</v>
      </c>
      <c r="Y4316" t="s">
        <v>9533</v>
      </c>
      <c r="Z4316" t="s">
        <v>9554</v>
      </c>
      <c r="AC4316" t="s">
        <v>341</v>
      </c>
      <c r="AD4316" s="176">
        <v>1</v>
      </c>
    </row>
    <row r="4317" spans="1:30" x14ac:dyDescent="0.35">
      <c r="A4317" t="s">
        <v>447</v>
      </c>
      <c r="B4317">
        <v>1003</v>
      </c>
      <c r="C4317" t="s">
        <v>9532</v>
      </c>
      <c r="D4317">
        <v>60600</v>
      </c>
      <c r="E4317" t="s">
        <v>9532</v>
      </c>
      <c r="F4317" t="s">
        <v>8973</v>
      </c>
      <c r="H4317">
        <v>1.6</v>
      </c>
      <c r="I4317">
        <v>3.4</v>
      </c>
      <c r="K4317" t="s">
        <v>296</v>
      </c>
      <c r="L4317" t="s">
        <v>410</v>
      </c>
      <c r="M4317" t="s">
        <v>398</v>
      </c>
      <c r="N4317" t="s">
        <v>4628</v>
      </c>
      <c r="O4317">
        <v>3</v>
      </c>
      <c r="P4317" t="s">
        <v>306</v>
      </c>
      <c r="Q4317" t="s">
        <v>786</v>
      </c>
      <c r="R4317" s="164">
        <v>34392</v>
      </c>
      <c r="T4317" t="s">
        <v>4629</v>
      </c>
      <c r="V4317" t="s">
        <v>9533</v>
      </c>
      <c r="W4317" t="s">
        <v>9534</v>
      </c>
      <c r="X4317" t="s">
        <v>9532</v>
      </c>
      <c r="Y4317" t="s">
        <v>9533</v>
      </c>
      <c r="Z4317" t="s">
        <v>9555</v>
      </c>
      <c r="AC4317" t="s">
        <v>341</v>
      </c>
      <c r="AD4317" s="176">
        <v>1</v>
      </c>
    </row>
    <row r="4318" spans="1:30" x14ac:dyDescent="0.35">
      <c r="A4318" t="s">
        <v>414</v>
      </c>
      <c r="B4318">
        <v>1001</v>
      </c>
      <c r="C4318" t="s">
        <v>9556</v>
      </c>
      <c r="D4318">
        <v>60600</v>
      </c>
      <c r="E4318" t="s">
        <v>9532</v>
      </c>
      <c r="F4318" t="s">
        <v>8973</v>
      </c>
      <c r="H4318">
        <v>1.6</v>
      </c>
      <c r="I4318">
        <v>3.4</v>
      </c>
      <c r="K4318" t="s">
        <v>404</v>
      </c>
      <c r="L4318" t="s">
        <v>410</v>
      </c>
      <c r="M4318" t="s">
        <v>398</v>
      </c>
      <c r="N4318" t="s">
        <v>4628</v>
      </c>
      <c r="O4318">
        <v>3</v>
      </c>
      <c r="P4318" t="s">
        <v>306</v>
      </c>
      <c r="Q4318" t="s">
        <v>4295</v>
      </c>
      <c r="R4318" s="164">
        <v>39374</v>
      </c>
      <c r="S4318" s="164">
        <v>39374</v>
      </c>
      <c r="T4318" t="s">
        <v>4629</v>
      </c>
      <c r="V4318" t="s">
        <v>9533</v>
      </c>
      <c r="W4318" t="s">
        <v>9534</v>
      </c>
      <c r="X4318" t="s">
        <v>9532</v>
      </c>
      <c r="Y4318" t="s">
        <v>9533</v>
      </c>
      <c r="Z4318" t="s">
        <v>9557</v>
      </c>
      <c r="AC4318" t="s">
        <v>341</v>
      </c>
      <c r="AD4318" s="176">
        <v>1</v>
      </c>
    </row>
    <row r="4319" spans="1:30" x14ac:dyDescent="0.35">
      <c r="A4319" t="s">
        <v>414</v>
      </c>
      <c r="B4319">
        <v>1106</v>
      </c>
      <c r="C4319" t="s">
        <v>9558</v>
      </c>
      <c r="D4319">
        <v>60600</v>
      </c>
      <c r="E4319" t="s">
        <v>9532</v>
      </c>
      <c r="F4319" t="s">
        <v>8973</v>
      </c>
      <c r="H4319">
        <v>1.6</v>
      </c>
      <c r="I4319">
        <v>3.4</v>
      </c>
      <c r="K4319" t="s">
        <v>295</v>
      </c>
      <c r="L4319" t="s">
        <v>297</v>
      </c>
      <c r="M4319" t="s">
        <v>398</v>
      </c>
      <c r="N4319" t="s">
        <v>4628</v>
      </c>
      <c r="O4319">
        <v>3</v>
      </c>
      <c r="P4319" t="s">
        <v>977</v>
      </c>
      <c r="Q4319" s="164">
        <v>31048</v>
      </c>
      <c r="R4319" s="164">
        <v>31048</v>
      </c>
      <c r="S4319" s="164">
        <v>34943</v>
      </c>
      <c r="T4319" t="s">
        <v>4629</v>
      </c>
      <c r="V4319" t="s">
        <v>9533</v>
      </c>
      <c r="W4319" t="s">
        <v>9534</v>
      </c>
      <c r="X4319" t="s">
        <v>9532</v>
      </c>
      <c r="Y4319" t="s">
        <v>9533</v>
      </c>
      <c r="Z4319" t="s">
        <v>9559</v>
      </c>
      <c r="AC4319" t="s">
        <v>341</v>
      </c>
      <c r="AD4319" s="176">
        <v>1</v>
      </c>
    </row>
    <row r="4320" spans="1:30" x14ac:dyDescent="0.35">
      <c r="A4320" t="s">
        <v>419</v>
      </c>
      <c r="B4320">
        <v>1064</v>
      </c>
      <c r="C4320" t="s">
        <v>9532</v>
      </c>
      <c r="D4320">
        <v>60600</v>
      </c>
      <c r="E4320" t="s">
        <v>9532</v>
      </c>
      <c r="F4320" t="s">
        <v>8973</v>
      </c>
      <c r="H4320">
        <v>1.6</v>
      </c>
      <c r="I4320">
        <v>3.4</v>
      </c>
      <c r="K4320" t="s">
        <v>404</v>
      </c>
      <c r="L4320" t="s">
        <v>297</v>
      </c>
      <c r="M4320" t="s">
        <v>398</v>
      </c>
      <c r="N4320" t="s">
        <v>4628</v>
      </c>
      <c r="O4320">
        <v>3</v>
      </c>
      <c r="P4320" t="s">
        <v>306</v>
      </c>
      <c r="Q4320" s="164">
        <v>30690</v>
      </c>
      <c r="R4320" s="164">
        <v>30926</v>
      </c>
      <c r="S4320" s="164">
        <v>38231</v>
      </c>
      <c r="T4320" t="s">
        <v>4629</v>
      </c>
      <c r="V4320" t="s">
        <v>9533</v>
      </c>
      <c r="W4320" t="s">
        <v>9534</v>
      </c>
      <c r="X4320" t="s">
        <v>9532</v>
      </c>
      <c r="Y4320" t="s">
        <v>9533</v>
      </c>
      <c r="Z4320" t="s">
        <v>9560</v>
      </c>
      <c r="AC4320" t="s">
        <v>341</v>
      </c>
      <c r="AD4320" s="176">
        <v>1</v>
      </c>
    </row>
    <row r="4321" spans="1:30" x14ac:dyDescent="0.35">
      <c r="A4321" t="s">
        <v>711</v>
      </c>
      <c r="B4321">
        <v>1124</v>
      </c>
      <c r="C4321" t="s">
        <v>9532</v>
      </c>
      <c r="D4321">
        <v>60600</v>
      </c>
      <c r="E4321" t="s">
        <v>9532</v>
      </c>
      <c r="F4321" t="s">
        <v>8973</v>
      </c>
      <c r="H4321">
        <v>1.6</v>
      </c>
      <c r="I4321">
        <v>3.4</v>
      </c>
      <c r="K4321" t="s">
        <v>296</v>
      </c>
      <c r="L4321" t="s">
        <v>297</v>
      </c>
      <c r="M4321" t="s">
        <v>398</v>
      </c>
      <c r="N4321" t="s">
        <v>4628</v>
      </c>
      <c r="O4321">
        <v>3</v>
      </c>
      <c r="P4321" t="s">
        <v>306</v>
      </c>
      <c r="Q4321" s="164">
        <v>31786</v>
      </c>
      <c r="R4321" s="164">
        <v>32021</v>
      </c>
      <c r="T4321" t="s">
        <v>4629</v>
      </c>
      <c r="V4321" t="s">
        <v>9533</v>
      </c>
      <c r="W4321" t="s">
        <v>9534</v>
      </c>
      <c r="X4321" t="s">
        <v>9532</v>
      </c>
      <c r="Y4321" t="s">
        <v>9533</v>
      </c>
      <c r="Z4321" t="s">
        <v>9561</v>
      </c>
      <c r="AC4321" t="s">
        <v>341</v>
      </c>
      <c r="AD4321" s="176">
        <v>1</v>
      </c>
    </row>
    <row r="4322" spans="1:30" x14ac:dyDescent="0.35">
      <c r="A4322" t="s">
        <v>438</v>
      </c>
      <c r="B4322">
        <v>1003</v>
      </c>
      <c r="C4322" t="s">
        <v>9532</v>
      </c>
      <c r="D4322">
        <v>60600</v>
      </c>
      <c r="E4322" t="s">
        <v>9532</v>
      </c>
      <c r="F4322" t="s">
        <v>8973</v>
      </c>
      <c r="H4322">
        <v>1.6</v>
      </c>
      <c r="I4322">
        <v>3.4</v>
      </c>
      <c r="K4322" t="s">
        <v>296</v>
      </c>
      <c r="L4322" t="s">
        <v>410</v>
      </c>
      <c r="M4322" t="s">
        <v>398</v>
      </c>
      <c r="N4322" t="s">
        <v>4628</v>
      </c>
      <c r="O4322">
        <v>3</v>
      </c>
      <c r="P4322" t="s">
        <v>306</v>
      </c>
      <c r="Q4322" t="s">
        <v>786</v>
      </c>
      <c r="R4322" s="164">
        <v>34392</v>
      </c>
      <c r="T4322" t="s">
        <v>4629</v>
      </c>
      <c r="V4322" t="s">
        <v>9533</v>
      </c>
      <c r="W4322" t="s">
        <v>9534</v>
      </c>
      <c r="X4322" t="s">
        <v>9532</v>
      </c>
      <c r="Y4322" t="s">
        <v>9533</v>
      </c>
      <c r="Z4322" t="s">
        <v>9562</v>
      </c>
      <c r="AC4322" t="s">
        <v>341</v>
      </c>
      <c r="AD4322" s="176">
        <v>1</v>
      </c>
    </row>
    <row r="4323" spans="1:30" x14ac:dyDescent="0.35">
      <c r="A4323" t="s">
        <v>454</v>
      </c>
      <c r="B4323">
        <v>1230</v>
      </c>
      <c r="C4323" t="s">
        <v>9563</v>
      </c>
      <c r="D4323">
        <v>60701</v>
      </c>
      <c r="E4323" t="s">
        <v>9563</v>
      </c>
      <c r="F4323" t="s">
        <v>8973</v>
      </c>
      <c r="H4323">
        <v>2.2000000000000002</v>
      </c>
      <c r="I4323">
        <v>2</v>
      </c>
      <c r="K4323" t="s">
        <v>296</v>
      </c>
      <c r="L4323" t="s">
        <v>297</v>
      </c>
      <c r="M4323" t="s">
        <v>398</v>
      </c>
      <c r="N4323" t="s">
        <v>738</v>
      </c>
      <c r="O4323">
        <v>3</v>
      </c>
      <c r="P4323" t="s">
        <v>306</v>
      </c>
      <c r="Q4323" s="164">
        <v>31056</v>
      </c>
      <c r="R4323" s="164">
        <v>31291</v>
      </c>
      <c r="T4323" t="s">
        <v>740</v>
      </c>
      <c r="V4323" t="s">
        <v>4668</v>
      </c>
      <c r="W4323" t="s">
        <v>9564</v>
      </c>
      <c r="X4323" t="s">
        <v>9563</v>
      </c>
      <c r="Y4323" t="s">
        <v>9565</v>
      </c>
      <c r="Z4323" t="s">
        <v>9566</v>
      </c>
      <c r="AC4323" t="s">
        <v>366</v>
      </c>
      <c r="AD4323" s="176">
        <v>1.4</v>
      </c>
    </row>
    <row r="4324" spans="1:30" x14ac:dyDescent="0.35">
      <c r="A4324" t="s">
        <v>454</v>
      </c>
      <c r="B4324">
        <v>1231</v>
      </c>
      <c r="C4324" t="s">
        <v>4667</v>
      </c>
      <c r="D4324">
        <v>60701</v>
      </c>
      <c r="E4324" t="s">
        <v>9563</v>
      </c>
      <c r="F4324" t="s">
        <v>8973</v>
      </c>
      <c r="H4324">
        <v>2.2000000000000002</v>
      </c>
      <c r="I4324">
        <v>2</v>
      </c>
      <c r="K4324" t="s">
        <v>295</v>
      </c>
      <c r="L4324" t="s">
        <v>297</v>
      </c>
      <c r="M4324" t="s">
        <v>398</v>
      </c>
      <c r="N4324" t="s">
        <v>738</v>
      </c>
      <c r="O4324">
        <v>3</v>
      </c>
      <c r="P4324" t="s">
        <v>1</v>
      </c>
      <c r="Q4324" s="164">
        <v>31056</v>
      </c>
      <c r="R4324" s="164">
        <v>31291</v>
      </c>
      <c r="S4324" s="164">
        <v>33117</v>
      </c>
      <c r="T4324" t="s">
        <v>740</v>
      </c>
      <c r="V4324" t="s">
        <v>4668</v>
      </c>
      <c r="W4324" t="s">
        <v>9564</v>
      </c>
      <c r="X4324" t="s">
        <v>9563</v>
      </c>
      <c r="Y4324" t="s">
        <v>9565</v>
      </c>
      <c r="Z4324" t="s">
        <v>9567</v>
      </c>
      <c r="AC4324" t="s">
        <v>366</v>
      </c>
      <c r="AD4324" s="176">
        <v>1.4</v>
      </c>
    </row>
    <row r="4325" spans="1:30" x14ac:dyDescent="0.35">
      <c r="A4325" t="s">
        <v>291</v>
      </c>
      <c r="B4325">
        <v>1046</v>
      </c>
      <c r="C4325" t="s">
        <v>4668</v>
      </c>
      <c r="D4325">
        <v>60701</v>
      </c>
      <c r="E4325" t="s">
        <v>9563</v>
      </c>
      <c r="F4325" t="s">
        <v>8973</v>
      </c>
      <c r="H4325">
        <v>2.2000000000000002</v>
      </c>
      <c r="I4325">
        <v>2</v>
      </c>
      <c r="K4325" t="s">
        <v>296</v>
      </c>
      <c r="L4325" t="s">
        <v>297</v>
      </c>
      <c r="M4325" t="s">
        <v>398</v>
      </c>
      <c r="N4325" t="s">
        <v>738</v>
      </c>
      <c r="O4325">
        <v>3</v>
      </c>
      <c r="P4325" t="s">
        <v>1</v>
      </c>
      <c r="Q4325" s="164">
        <v>34708</v>
      </c>
      <c r="R4325" s="164">
        <v>34943</v>
      </c>
      <c r="T4325" t="s">
        <v>740</v>
      </c>
      <c r="V4325" t="s">
        <v>4668</v>
      </c>
      <c r="W4325" t="s">
        <v>9564</v>
      </c>
      <c r="X4325" t="s">
        <v>9563</v>
      </c>
      <c r="Y4325" t="s">
        <v>9565</v>
      </c>
      <c r="Z4325" t="s">
        <v>9568</v>
      </c>
      <c r="AC4325" t="s">
        <v>366</v>
      </c>
      <c r="AD4325" s="176">
        <v>1.4</v>
      </c>
    </row>
    <row r="4326" spans="1:30" x14ac:dyDescent="0.35">
      <c r="A4326" t="s">
        <v>305</v>
      </c>
      <c r="B4326">
        <v>1095</v>
      </c>
      <c r="C4326" t="s">
        <v>9563</v>
      </c>
      <c r="D4326">
        <v>60701</v>
      </c>
      <c r="E4326" t="s">
        <v>9563</v>
      </c>
      <c r="F4326" t="s">
        <v>8973</v>
      </c>
      <c r="H4326">
        <v>2.2000000000000002</v>
      </c>
      <c r="I4326">
        <v>2</v>
      </c>
      <c r="K4326" t="s">
        <v>296</v>
      </c>
      <c r="L4326" t="s">
        <v>297</v>
      </c>
      <c r="M4326" t="s">
        <v>398</v>
      </c>
      <c r="N4326" t="s">
        <v>738</v>
      </c>
      <c r="O4326">
        <v>3</v>
      </c>
      <c r="P4326" t="s">
        <v>306</v>
      </c>
      <c r="Q4326" s="164">
        <v>31056</v>
      </c>
      <c r="R4326" s="164">
        <v>31291</v>
      </c>
      <c r="T4326" t="s">
        <v>740</v>
      </c>
      <c r="V4326" t="s">
        <v>4668</v>
      </c>
      <c r="W4326" t="s">
        <v>9564</v>
      </c>
      <c r="X4326" t="s">
        <v>9563</v>
      </c>
      <c r="Y4326" t="s">
        <v>9565</v>
      </c>
      <c r="Z4326" t="s">
        <v>9569</v>
      </c>
      <c r="AC4326" t="s">
        <v>366</v>
      </c>
      <c r="AD4326" s="176">
        <v>1.4</v>
      </c>
    </row>
    <row r="4327" spans="1:30" x14ac:dyDescent="0.35">
      <c r="A4327" t="s">
        <v>305</v>
      </c>
      <c r="B4327">
        <v>1096</v>
      </c>
      <c r="C4327" t="s">
        <v>9570</v>
      </c>
      <c r="D4327">
        <v>60701</v>
      </c>
      <c r="E4327" t="s">
        <v>9563</v>
      </c>
      <c r="F4327" t="s">
        <v>8973</v>
      </c>
      <c r="H4327">
        <v>2.2000000000000002</v>
      </c>
      <c r="I4327">
        <v>2</v>
      </c>
      <c r="K4327" t="s">
        <v>295</v>
      </c>
      <c r="L4327" t="s">
        <v>297</v>
      </c>
      <c r="M4327" t="s">
        <v>398</v>
      </c>
      <c r="N4327" t="s">
        <v>738</v>
      </c>
      <c r="O4327">
        <v>3</v>
      </c>
      <c r="P4327" t="s">
        <v>1</v>
      </c>
      <c r="Q4327" s="164">
        <v>31056</v>
      </c>
      <c r="R4327" s="164">
        <v>31291</v>
      </c>
      <c r="S4327" s="164">
        <v>34943</v>
      </c>
      <c r="T4327" t="s">
        <v>740</v>
      </c>
      <c r="V4327" t="s">
        <v>4668</v>
      </c>
      <c r="W4327" t="s">
        <v>9564</v>
      </c>
      <c r="X4327" t="s">
        <v>9563</v>
      </c>
      <c r="Y4327" t="s">
        <v>9565</v>
      </c>
      <c r="Z4327" t="s">
        <v>9571</v>
      </c>
      <c r="AC4327" t="s">
        <v>366</v>
      </c>
      <c r="AD4327" s="176">
        <v>1.4</v>
      </c>
    </row>
    <row r="4328" spans="1:30" x14ac:dyDescent="0.35">
      <c r="A4328" t="s">
        <v>408</v>
      </c>
      <c r="B4328">
        <v>1029</v>
      </c>
      <c r="C4328" t="s">
        <v>9563</v>
      </c>
      <c r="D4328">
        <v>60701</v>
      </c>
      <c r="E4328" t="s">
        <v>9563</v>
      </c>
      <c r="F4328" t="s">
        <v>8973</v>
      </c>
      <c r="H4328">
        <v>2.2000000000000002</v>
      </c>
      <c r="I4328">
        <v>2</v>
      </c>
      <c r="K4328" t="s">
        <v>296</v>
      </c>
      <c r="L4328" t="s">
        <v>297</v>
      </c>
      <c r="M4328" t="s">
        <v>398</v>
      </c>
      <c r="N4328" t="s">
        <v>738</v>
      </c>
      <c r="O4328">
        <v>3</v>
      </c>
      <c r="P4328" t="s">
        <v>306</v>
      </c>
      <c r="Q4328" t="s">
        <v>786</v>
      </c>
      <c r="R4328" s="164">
        <v>34392</v>
      </c>
      <c r="T4328" t="s">
        <v>740</v>
      </c>
      <c r="V4328" t="s">
        <v>4668</v>
      </c>
      <c r="W4328" t="s">
        <v>9564</v>
      </c>
      <c r="X4328" t="s">
        <v>9563</v>
      </c>
      <c r="Y4328" t="s">
        <v>9565</v>
      </c>
      <c r="Z4328" t="s">
        <v>9572</v>
      </c>
      <c r="AC4328" t="s">
        <v>366</v>
      </c>
      <c r="AD4328" s="176">
        <v>1.4</v>
      </c>
    </row>
    <row r="4329" spans="1:30" x14ac:dyDescent="0.35">
      <c r="A4329" t="s">
        <v>469</v>
      </c>
      <c r="B4329">
        <v>1079</v>
      </c>
      <c r="C4329" t="s">
        <v>9563</v>
      </c>
      <c r="D4329">
        <v>60701</v>
      </c>
      <c r="E4329" t="s">
        <v>9563</v>
      </c>
      <c r="F4329" t="s">
        <v>8973</v>
      </c>
      <c r="H4329">
        <v>2.2000000000000002</v>
      </c>
      <c r="I4329">
        <v>2</v>
      </c>
      <c r="K4329" t="s">
        <v>296</v>
      </c>
      <c r="L4329" t="s">
        <v>297</v>
      </c>
      <c r="M4329" t="s">
        <v>398</v>
      </c>
      <c r="N4329" t="s">
        <v>738</v>
      </c>
      <c r="O4329">
        <v>3</v>
      </c>
      <c r="P4329" t="s">
        <v>306</v>
      </c>
      <c r="Q4329" s="164">
        <v>31421</v>
      </c>
      <c r="R4329" s="164">
        <v>31656</v>
      </c>
      <c r="T4329" t="s">
        <v>740</v>
      </c>
      <c r="V4329" t="s">
        <v>4668</v>
      </c>
      <c r="W4329" t="s">
        <v>9564</v>
      </c>
      <c r="X4329" t="s">
        <v>9563</v>
      </c>
      <c r="Y4329" t="s">
        <v>9565</v>
      </c>
      <c r="Z4329" t="s">
        <v>9573</v>
      </c>
      <c r="AC4329" t="s">
        <v>366</v>
      </c>
      <c r="AD4329" s="176">
        <v>1.4</v>
      </c>
    </row>
    <row r="4330" spans="1:30" x14ac:dyDescent="0.35">
      <c r="A4330" t="s">
        <v>309</v>
      </c>
      <c r="B4330">
        <v>1163</v>
      </c>
      <c r="C4330" t="s">
        <v>9563</v>
      </c>
      <c r="D4330">
        <v>60701</v>
      </c>
      <c r="E4330" t="s">
        <v>9563</v>
      </c>
      <c r="F4330" t="s">
        <v>8973</v>
      </c>
      <c r="H4330">
        <v>2.2000000000000002</v>
      </c>
      <c r="I4330">
        <v>2</v>
      </c>
      <c r="K4330" t="s">
        <v>296</v>
      </c>
      <c r="L4330" t="s">
        <v>297</v>
      </c>
      <c r="M4330" t="s">
        <v>398</v>
      </c>
      <c r="N4330" t="s">
        <v>738</v>
      </c>
      <c r="O4330">
        <v>3</v>
      </c>
      <c r="P4330" t="s">
        <v>306</v>
      </c>
      <c r="Q4330" s="164">
        <v>38726</v>
      </c>
      <c r="R4330" s="164">
        <v>38961</v>
      </c>
      <c r="T4330" t="s">
        <v>740</v>
      </c>
      <c r="V4330" t="s">
        <v>4668</v>
      </c>
      <c r="W4330" t="s">
        <v>9564</v>
      </c>
      <c r="X4330" t="s">
        <v>9563</v>
      </c>
      <c r="Y4330" t="s">
        <v>9565</v>
      </c>
      <c r="Z4330" t="s">
        <v>9574</v>
      </c>
      <c r="AC4330" t="s">
        <v>366</v>
      </c>
      <c r="AD4330" s="176">
        <v>1.4</v>
      </c>
    </row>
    <row r="4331" spans="1:30" x14ac:dyDescent="0.35">
      <c r="A4331" t="s">
        <v>476</v>
      </c>
      <c r="B4331">
        <v>1122</v>
      </c>
      <c r="C4331" t="s">
        <v>9563</v>
      </c>
      <c r="D4331">
        <v>60701</v>
      </c>
      <c r="E4331" t="s">
        <v>9563</v>
      </c>
      <c r="F4331" t="s">
        <v>8973</v>
      </c>
      <c r="H4331">
        <v>2.2000000000000002</v>
      </c>
      <c r="I4331">
        <v>2</v>
      </c>
      <c r="K4331" t="s">
        <v>296</v>
      </c>
      <c r="L4331" t="s">
        <v>297</v>
      </c>
      <c r="M4331" t="s">
        <v>398</v>
      </c>
      <c r="N4331" t="s">
        <v>738</v>
      </c>
      <c r="O4331">
        <v>3</v>
      </c>
      <c r="P4331" t="s">
        <v>306</v>
      </c>
      <c r="Q4331" s="164">
        <v>31056</v>
      </c>
      <c r="R4331" s="164">
        <v>31291</v>
      </c>
      <c r="T4331" t="s">
        <v>740</v>
      </c>
      <c r="V4331" t="s">
        <v>4668</v>
      </c>
      <c r="W4331" t="s">
        <v>9564</v>
      </c>
      <c r="X4331" t="s">
        <v>9563</v>
      </c>
      <c r="Y4331" t="s">
        <v>9565</v>
      </c>
      <c r="Z4331" t="s">
        <v>9575</v>
      </c>
      <c r="AC4331" t="s">
        <v>366</v>
      </c>
      <c r="AD4331" s="176">
        <v>1.4</v>
      </c>
    </row>
    <row r="4332" spans="1:30" x14ac:dyDescent="0.35">
      <c r="A4332" t="s">
        <v>482</v>
      </c>
      <c r="B4332">
        <v>1180</v>
      </c>
      <c r="C4332" t="s">
        <v>9563</v>
      </c>
      <c r="D4332">
        <v>60701</v>
      </c>
      <c r="E4332" t="s">
        <v>9563</v>
      </c>
      <c r="F4332" t="s">
        <v>8973</v>
      </c>
      <c r="H4332">
        <v>2.2000000000000002</v>
      </c>
      <c r="I4332">
        <v>2</v>
      </c>
      <c r="K4332" t="s">
        <v>296</v>
      </c>
      <c r="L4332" t="s">
        <v>297</v>
      </c>
      <c r="M4332" t="s">
        <v>398</v>
      </c>
      <c r="N4332" t="s">
        <v>738</v>
      </c>
      <c r="O4332">
        <v>3</v>
      </c>
      <c r="P4332" t="s">
        <v>306</v>
      </c>
      <c r="Q4332" s="164">
        <v>38453</v>
      </c>
      <c r="R4332" s="164">
        <v>38961</v>
      </c>
      <c r="T4332" t="s">
        <v>740</v>
      </c>
      <c r="V4332" t="s">
        <v>4668</v>
      </c>
      <c r="W4332" t="s">
        <v>9564</v>
      </c>
      <c r="X4332" t="s">
        <v>9563</v>
      </c>
      <c r="Y4332" t="s">
        <v>9565</v>
      </c>
      <c r="Z4332" t="s">
        <v>9576</v>
      </c>
      <c r="AC4332" t="s">
        <v>366</v>
      </c>
      <c r="AD4332" s="176">
        <v>1.4</v>
      </c>
    </row>
    <row r="4333" spans="1:30" x14ac:dyDescent="0.35">
      <c r="A4333" t="s">
        <v>432</v>
      </c>
      <c r="B4333">
        <v>1124</v>
      </c>
      <c r="C4333" t="s">
        <v>9563</v>
      </c>
      <c r="D4333">
        <v>60701</v>
      </c>
      <c r="E4333" t="s">
        <v>9563</v>
      </c>
      <c r="F4333" t="s">
        <v>8973</v>
      </c>
      <c r="H4333">
        <v>2.2000000000000002</v>
      </c>
      <c r="I4333">
        <v>2</v>
      </c>
      <c r="K4333" t="s">
        <v>296</v>
      </c>
      <c r="L4333" t="s">
        <v>297</v>
      </c>
      <c r="M4333" t="s">
        <v>398</v>
      </c>
      <c r="N4333" t="s">
        <v>738</v>
      </c>
      <c r="O4333">
        <v>3</v>
      </c>
      <c r="P4333" t="s">
        <v>306</v>
      </c>
      <c r="Q4333" s="164">
        <v>31056</v>
      </c>
      <c r="R4333" s="164">
        <v>31291</v>
      </c>
      <c r="T4333" t="s">
        <v>740</v>
      </c>
      <c r="V4333" t="s">
        <v>4668</v>
      </c>
      <c r="W4333" t="s">
        <v>9564</v>
      </c>
      <c r="X4333" t="s">
        <v>9563</v>
      </c>
      <c r="Y4333" t="s">
        <v>9565</v>
      </c>
      <c r="Z4333" t="s">
        <v>9577</v>
      </c>
      <c r="AC4333" t="s">
        <v>366</v>
      </c>
      <c r="AD4333" s="176">
        <v>1.4</v>
      </c>
    </row>
    <row r="4334" spans="1:30" x14ac:dyDescent="0.35">
      <c r="A4334" t="s">
        <v>584</v>
      </c>
      <c r="B4334">
        <v>1015</v>
      </c>
      <c r="C4334" t="s">
        <v>9563</v>
      </c>
      <c r="D4334">
        <v>60701</v>
      </c>
      <c r="E4334" t="s">
        <v>9563</v>
      </c>
      <c r="F4334" t="s">
        <v>8973</v>
      </c>
      <c r="H4334">
        <v>2.2000000000000002</v>
      </c>
      <c r="I4334">
        <v>2</v>
      </c>
      <c r="K4334" t="s">
        <v>296</v>
      </c>
      <c r="L4334" t="s">
        <v>297</v>
      </c>
      <c r="M4334" t="s">
        <v>398</v>
      </c>
      <c r="N4334" t="s">
        <v>738</v>
      </c>
      <c r="O4334">
        <v>3</v>
      </c>
      <c r="P4334" t="s">
        <v>306</v>
      </c>
      <c r="Q4334" t="s">
        <v>786</v>
      </c>
      <c r="R4334" s="164">
        <v>34392</v>
      </c>
      <c r="T4334" t="s">
        <v>740</v>
      </c>
      <c r="V4334" t="s">
        <v>4668</v>
      </c>
      <c r="W4334" t="s">
        <v>9564</v>
      </c>
      <c r="X4334" t="s">
        <v>9563</v>
      </c>
      <c r="Y4334" t="s">
        <v>9565</v>
      </c>
      <c r="Z4334" t="s">
        <v>9578</v>
      </c>
      <c r="AC4334" t="s">
        <v>366</v>
      </c>
      <c r="AD4334" s="176">
        <v>1.4</v>
      </c>
    </row>
    <row r="4335" spans="1:30" x14ac:dyDescent="0.35">
      <c r="A4335" t="s">
        <v>375</v>
      </c>
      <c r="B4335">
        <v>1046</v>
      </c>
      <c r="C4335" t="s">
        <v>4668</v>
      </c>
      <c r="D4335">
        <v>60701</v>
      </c>
      <c r="E4335" t="s">
        <v>9563</v>
      </c>
      <c r="F4335" t="s">
        <v>8973</v>
      </c>
      <c r="H4335">
        <v>2.2000000000000002</v>
      </c>
      <c r="I4335">
        <v>2</v>
      </c>
      <c r="K4335" t="s">
        <v>0</v>
      </c>
      <c r="L4335" t="s">
        <v>297</v>
      </c>
      <c r="M4335" t="s">
        <v>398</v>
      </c>
      <c r="N4335" t="s">
        <v>738</v>
      </c>
      <c r="O4335">
        <v>3</v>
      </c>
      <c r="P4335" t="s">
        <v>1</v>
      </c>
      <c r="Q4335" s="164">
        <v>32882</v>
      </c>
      <c r="R4335" s="164">
        <v>33117</v>
      </c>
      <c r="T4335" t="s">
        <v>740</v>
      </c>
      <c r="V4335" t="s">
        <v>4668</v>
      </c>
      <c r="W4335" t="s">
        <v>9564</v>
      </c>
      <c r="X4335" t="s">
        <v>9563</v>
      </c>
      <c r="Y4335" t="s">
        <v>9565</v>
      </c>
      <c r="Z4335" t="s">
        <v>9579</v>
      </c>
      <c r="AA4335" t="s">
        <v>1</v>
      </c>
      <c r="AC4335" t="s">
        <v>366</v>
      </c>
      <c r="AD4335" s="176">
        <v>1.4</v>
      </c>
    </row>
    <row r="4336" spans="1:30" x14ac:dyDescent="0.35">
      <c r="A4336" t="s">
        <v>434</v>
      </c>
      <c r="B4336">
        <v>1063</v>
      </c>
      <c r="C4336" t="s">
        <v>9563</v>
      </c>
      <c r="D4336">
        <v>60701</v>
      </c>
      <c r="E4336" t="s">
        <v>9563</v>
      </c>
      <c r="F4336" t="s">
        <v>8973</v>
      </c>
      <c r="H4336">
        <v>2.2000000000000002</v>
      </c>
      <c r="I4336">
        <v>2</v>
      </c>
      <c r="K4336" t="s">
        <v>296</v>
      </c>
      <c r="L4336" t="s">
        <v>297</v>
      </c>
      <c r="M4336" t="s">
        <v>398</v>
      </c>
      <c r="N4336" t="s">
        <v>738</v>
      </c>
      <c r="O4336">
        <v>3</v>
      </c>
      <c r="P4336" t="s">
        <v>306</v>
      </c>
      <c r="Q4336" s="164">
        <v>33978</v>
      </c>
      <c r="R4336" s="164">
        <v>34213</v>
      </c>
      <c r="T4336" t="s">
        <v>740</v>
      </c>
      <c r="V4336" t="s">
        <v>4668</v>
      </c>
      <c r="W4336" t="s">
        <v>9564</v>
      </c>
      <c r="X4336" t="s">
        <v>9563</v>
      </c>
      <c r="Y4336" t="s">
        <v>9565</v>
      </c>
      <c r="Z4336" t="s">
        <v>9580</v>
      </c>
      <c r="AC4336" t="s">
        <v>366</v>
      </c>
      <c r="AD4336" s="176">
        <v>1.4</v>
      </c>
    </row>
    <row r="4337" spans="1:31" x14ac:dyDescent="0.35">
      <c r="A4337" t="s">
        <v>403</v>
      </c>
      <c r="B4337">
        <v>1126</v>
      </c>
      <c r="C4337" t="s">
        <v>9563</v>
      </c>
      <c r="D4337">
        <v>60701</v>
      </c>
      <c r="E4337" t="s">
        <v>9563</v>
      </c>
      <c r="F4337" t="s">
        <v>8973</v>
      </c>
      <c r="H4337">
        <v>2.2000000000000002</v>
      </c>
      <c r="I4337">
        <v>2</v>
      </c>
      <c r="K4337" t="s">
        <v>296</v>
      </c>
      <c r="L4337" t="s">
        <v>297</v>
      </c>
      <c r="M4337" t="s">
        <v>398</v>
      </c>
      <c r="N4337" t="s">
        <v>738</v>
      </c>
      <c r="O4337">
        <v>3</v>
      </c>
      <c r="P4337" t="s">
        <v>306</v>
      </c>
      <c r="Q4337" t="s">
        <v>2707</v>
      </c>
      <c r="R4337" s="164">
        <v>38961</v>
      </c>
      <c r="T4337" t="s">
        <v>740</v>
      </c>
      <c r="V4337" t="s">
        <v>4668</v>
      </c>
      <c r="W4337" t="s">
        <v>9564</v>
      </c>
      <c r="X4337" t="s">
        <v>9563</v>
      </c>
      <c r="Y4337" t="s">
        <v>9565</v>
      </c>
      <c r="Z4337" t="s">
        <v>9581</v>
      </c>
      <c r="AC4337" t="s">
        <v>366</v>
      </c>
      <c r="AD4337" s="176">
        <v>1.4</v>
      </c>
    </row>
    <row r="4338" spans="1:31" x14ac:dyDescent="0.35">
      <c r="A4338" t="s">
        <v>447</v>
      </c>
      <c r="B4338">
        <v>1083</v>
      </c>
      <c r="C4338" t="s">
        <v>9563</v>
      </c>
      <c r="D4338">
        <v>60701</v>
      </c>
      <c r="E4338" t="s">
        <v>9563</v>
      </c>
      <c r="F4338" t="s">
        <v>8973</v>
      </c>
      <c r="H4338">
        <v>2.2000000000000002</v>
      </c>
      <c r="I4338">
        <v>2</v>
      </c>
      <c r="K4338" t="s">
        <v>296</v>
      </c>
      <c r="L4338" t="s">
        <v>297</v>
      </c>
      <c r="M4338" t="s">
        <v>398</v>
      </c>
      <c r="N4338" t="s">
        <v>738</v>
      </c>
      <c r="O4338">
        <v>3</v>
      </c>
      <c r="P4338" t="s">
        <v>306</v>
      </c>
      <c r="Q4338" s="164">
        <v>31056</v>
      </c>
      <c r="R4338" s="164">
        <v>31291</v>
      </c>
      <c r="T4338" t="s">
        <v>740</v>
      </c>
      <c r="V4338" t="s">
        <v>4668</v>
      </c>
      <c r="W4338" t="s">
        <v>9564</v>
      </c>
      <c r="X4338" t="s">
        <v>9563</v>
      </c>
      <c r="Y4338" t="s">
        <v>9565</v>
      </c>
      <c r="Z4338" t="s">
        <v>9582</v>
      </c>
      <c r="AC4338" t="s">
        <v>366</v>
      </c>
      <c r="AD4338" s="176">
        <v>1.4</v>
      </c>
    </row>
    <row r="4339" spans="1:31" x14ac:dyDescent="0.35">
      <c r="A4339" t="s">
        <v>494</v>
      </c>
      <c r="B4339">
        <v>1129</v>
      </c>
      <c r="C4339" t="s">
        <v>9563</v>
      </c>
      <c r="D4339">
        <v>60701</v>
      </c>
      <c r="E4339" t="s">
        <v>9563</v>
      </c>
      <c r="F4339" t="s">
        <v>8973</v>
      </c>
      <c r="H4339">
        <v>2.2000000000000002</v>
      </c>
      <c r="I4339">
        <v>2</v>
      </c>
      <c r="K4339" t="s">
        <v>296</v>
      </c>
      <c r="L4339" t="s">
        <v>297</v>
      </c>
      <c r="M4339" t="s">
        <v>398</v>
      </c>
      <c r="N4339" t="s">
        <v>738</v>
      </c>
      <c r="O4339">
        <v>3</v>
      </c>
      <c r="P4339" t="s">
        <v>306</v>
      </c>
      <c r="Q4339" s="164">
        <v>34700</v>
      </c>
      <c r="R4339" s="164">
        <v>34700</v>
      </c>
      <c r="T4339" t="s">
        <v>740</v>
      </c>
      <c r="V4339" t="s">
        <v>4668</v>
      </c>
      <c r="W4339" t="s">
        <v>9564</v>
      </c>
      <c r="X4339" t="s">
        <v>9563</v>
      </c>
      <c r="Y4339" t="s">
        <v>9565</v>
      </c>
      <c r="Z4339" t="s">
        <v>9583</v>
      </c>
      <c r="AC4339" t="s">
        <v>366</v>
      </c>
      <c r="AD4339" s="176">
        <v>1.4</v>
      </c>
    </row>
    <row r="4340" spans="1:31" x14ac:dyDescent="0.35">
      <c r="A4340" t="s">
        <v>414</v>
      </c>
      <c r="B4340">
        <v>1121</v>
      </c>
      <c r="C4340" t="s">
        <v>9584</v>
      </c>
      <c r="D4340">
        <v>60701</v>
      </c>
      <c r="E4340" t="s">
        <v>9563</v>
      </c>
      <c r="F4340" t="s">
        <v>8973</v>
      </c>
      <c r="H4340">
        <v>2.2000000000000002</v>
      </c>
      <c r="I4340">
        <v>2</v>
      </c>
      <c r="K4340" t="s">
        <v>404</v>
      </c>
      <c r="L4340" t="s">
        <v>753</v>
      </c>
      <c r="M4340" t="s">
        <v>398</v>
      </c>
      <c r="N4340" t="s">
        <v>738</v>
      </c>
      <c r="O4340">
        <v>3</v>
      </c>
      <c r="P4340" t="s">
        <v>306</v>
      </c>
      <c r="Q4340" s="164">
        <v>31056</v>
      </c>
      <c r="R4340" s="164">
        <v>31291</v>
      </c>
      <c r="S4340" s="164">
        <v>45536</v>
      </c>
      <c r="T4340" t="s">
        <v>740</v>
      </c>
      <c r="V4340" t="s">
        <v>4668</v>
      </c>
      <c r="W4340" t="s">
        <v>9564</v>
      </c>
      <c r="X4340" t="s">
        <v>9563</v>
      </c>
      <c r="Y4340" t="s">
        <v>9565</v>
      </c>
      <c r="Z4340" t="s">
        <v>9585</v>
      </c>
      <c r="AC4340" t="s">
        <v>366</v>
      </c>
      <c r="AD4340" s="176">
        <v>1.4</v>
      </c>
    </row>
    <row r="4341" spans="1:31" x14ac:dyDescent="0.35">
      <c r="A4341" t="s">
        <v>414</v>
      </c>
      <c r="B4341">
        <v>1122</v>
      </c>
      <c r="C4341" t="s">
        <v>9586</v>
      </c>
      <c r="D4341">
        <v>60701</v>
      </c>
      <c r="E4341" t="s">
        <v>9563</v>
      </c>
      <c r="F4341" t="s">
        <v>8973</v>
      </c>
      <c r="H4341">
        <v>2.2000000000000002</v>
      </c>
      <c r="I4341">
        <v>2</v>
      </c>
      <c r="K4341" t="s">
        <v>404</v>
      </c>
      <c r="L4341" t="s">
        <v>297</v>
      </c>
      <c r="M4341" t="s">
        <v>398</v>
      </c>
      <c r="N4341" t="s">
        <v>738</v>
      </c>
      <c r="O4341">
        <v>3</v>
      </c>
      <c r="P4341" t="s">
        <v>977</v>
      </c>
      <c r="Q4341" s="164">
        <v>31056</v>
      </c>
      <c r="R4341" s="164">
        <v>31291</v>
      </c>
      <c r="S4341" s="164">
        <v>34943</v>
      </c>
      <c r="T4341" t="s">
        <v>740</v>
      </c>
      <c r="V4341" t="s">
        <v>4668</v>
      </c>
      <c r="W4341" t="s">
        <v>9564</v>
      </c>
      <c r="X4341" t="s">
        <v>9563</v>
      </c>
      <c r="Y4341" t="s">
        <v>9565</v>
      </c>
      <c r="Z4341" t="s">
        <v>9587</v>
      </c>
      <c r="AC4341" t="s">
        <v>366</v>
      </c>
      <c r="AD4341" s="176">
        <v>1.4</v>
      </c>
    </row>
    <row r="4342" spans="1:31" x14ac:dyDescent="0.35">
      <c r="A4342" t="s">
        <v>414</v>
      </c>
      <c r="B4342">
        <v>1138</v>
      </c>
      <c r="C4342" t="s">
        <v>9584</v>
      </c>
      <c r="D4342">
        <v>60701</v>
      </c>
      <c r="E4342" t="s">
        <v>9563</v>
      </c>
      <c r="F4342" t="s">
        <v>8973</v>
      </c>
      <c r="H4342">
        <v>2.2000000000000002</v>
      </c>
      <c r="I4342">
        <v>2</v>
      </c>
      <c r="K4342" t="s">
        <v>404</v>
      </c>
      <c r="L4342" t="s">
        <v>297</v>
      </c>
      <c r="M4342" t="s">
        <v>398</v>
      </c>
      <c r="N4342" t="s">
        <v>738</v>
      </c>
      <c r="O4342">
        <v>3</v>
      </c>
      <c r="P4342" t="s">
        <v>1</v>
      </c>
      <c r="Q4342" s="164">
        <v>32151</v>
      </c>
      <c r="R4342" s="164">
        <v>32387</v>
      </c>
      <c r="S4342" s="164">
        <v>34943</v>
      </c>
      <c r="T4342" t="s">
        <v>740</v>
      </c>
      <c r="V4342" t="s">
        <v>4668</v>
      </c>
      <c r="W4342" t="s">
        <v>9564</v>
      </c>
      <c r="X4342" t="s">
        <v>9563</v>
      </c>
      <c r="Y4342" t="s">
        <v>9565</v>
      </c>
      <c r="Z4342" t="s">
        <v>9588</v>
      </c>
      <c r="AC4342" t="s">
        <v>366</v>
      </c>
      <c r="AD4342" s="176">
        <v>1.4</v>
      </c>
    </row>
    <row r="4343" spans="1:31" x14ac:dyDescent="0.35">
      <c r="A4343" t="s">
        <v>419</v>
      </c>
      <c r="B4343">
        <v>1047</v>
      </c>
      <c r="C4343" t="s">
        <v>9563</v>
      </c>
      <c r="D4343">
        <v>60701</v>
      </c>
      <c r="E4343" t="s">
        <v>9563</v>
      </c>
      <c r="F4343" t="s">
        <v>8973</v>
      </c>
      <c r="H4343">
        <v>2.2000000000000002</v>
      </c>
      <c r="I4343">
        <v>2</v>
      </c>
      <c r="K4343" t="s">
        <v>296</v>
      </c>
      <c r="L4343" t="s">
        <v>297</v>
      </c>
      <c r="M4343" t="s">
        <v>398</v>
      </c>
      <c r="N4343" t="s">
        <v>738</v>
      </c>
      <c r="O4343">
        <v>3</v>
      </c>
      <c r="P4343" t="s">
        <v>306</v>
      </c>
      <c r="Q4343" s="164">
        <v>26674</v>
      </c>
      <c r="R4343" s="164">
        <v>26938</v>
      </c>
      <c r="T4343" t="s">
        <v>740</v>
      </c>
      <c r="V4343" t="s">
        <v>4668</v>
      </c>
      <c r="W4343" t="s">
        <v>9564</v>
      </c>
      <c r="X4343" t="s">
        <v>9563</v>
      </c>
      <c r="Y4343" t="s">
        <v>9565</v>
      </c>
      <c r="Z4343" t="s">
        <v>9589</v>
      </c>
      <c r="AC4343" t="s">
        <v>366</v>
      </c>
      <c r="AD4343" s="176">
        <v>1.4</v>
      </c>
    </row>
    <row r="4344" spans="1:31" x14ac:dyDescent="0.35">
      <c r="A4344" t="s">
        <v>314</v>
      </c>
      <c r="B4344">
        <v>1276</v>
      </c>
      <c r="C4344" t="s">
        <v>9563</v>
      </c>
      <c r="D4344">
        <v>60701</v>
      </c>
      <c r="E4344" t="s">
        <v>9563</v>
      </c>
      <c r="F4344" t="s">
        <v>8973</v>
      </c>
      <c r="H4344">
        <v>2.2000000000000002</v>
      </c>
      <c r="I4344">
        <v>2</v>
      </c>
      <c r="K4344" t="s">
        <v>296</v>
      </c>
      <c r="L4344" t="s">
        <v>297</v>
      </c>
      <c r="M4344" t="s">
        <v>398</v>
      </c>
      <c r="N4344" t="s">
        <v>738</v>
      </c>
      <c r="O4344">
        <v>3</v>
      </c>
      <c r="P4344" t="s">
        <v>306</v>
      </c>
      <c r="Q4344" s="164">
        <v>40060</v>
      </c>
      <c r="R4344" s="164">
        <v>40057</v>
      </c>
      <c r="T4344" t="s">
        <v>740</v>
      </c>
      <c r="V4344" t="s">
        <v>4668</v>
      </c>
      <c r="W4344" t="s">
        <v>9564</v>
      </c>
      <c r="X4344" t="s">
        <v>9563</v>
      </c>
      <c r="Y4344" t="s">
        <v>9565</v>
      </c>
      <c r="Z4344" t="s">
        <v>9590</v>
      </c>
      <c r="AC4344" t="s">
        <v>366</v>
      </c>
      <c r="AD4344" s="176">
        <v>1.4</v>
      </c>
    </row>
    <row r="4345" spans="1:31" x14ac:dyDescent="0.35">
      <c r="A4345" t="s">
        <v>711</v>
      </c>
      <c r="B4345">
        <v>1215</v>
      </c>
      <c r="C4345" t="s">
        <v>9563</v>
      </c>
      <c r="D4345">
        <v>60701</v>
      </c>
      <c r="E4345" t="s">
        <v>9563</v>
      </c>
      <c r="F4345" t="s">
        <v>8973</v>
      </c>
      <c r="H4345">
        <v>2.2000000000000002</v>
      </c>
      <c r="I4345">
        <v>2</v>
      </c>
      <c r="K4345" t="s">
        <v>296</v>
      </c>
      <c r="L4345" t="s">
        <v>297</v>
      </c>
      <c r="M4345" t="s">
        <v>398</v>
      </c>
      <c r="N4345" t="s">
        <v>738</v>
      </c>
      <c r="O4345">
        <v>3</v>
      </c>
      <c r="P4345" t="s">
        <v>306</v>
      </c>
      <c r="Q4345" s="164">
        <v>38905</v>
      </c>
      <c r="R4345" s="164">
        <v>38961</v>
      </c>
      <c r="T4345" t="s">
        <v>740</v>
      </c>
      <c r="V4345" t="s">
        <v>4668</v>
      </c>
      <c r="W4345" t="s">
        <v>9564</v>
      </c>
      <c r="X4345" t="s">
        <v>9563</v>
      </c>
      <c r="Y4345" t="s">
        <v>9565</v>
      </c>
      <c r="Z4345" t="s">
        <v>9591</v>
      </c>
      <c r="AC4345" t="s">
        <v>366</v>
      </c>
      <c r="AD4345" s="176">
        <v>1.4</v>
      </c>
    </row>
    <row r="4346" spans="1:31" x14ac:dyDescent="0.35">
      <c r="A4346" t="s">
        <v>499</v>
      </c>
      <c r="B4346">
        <v>1016</v>
      </c>
      <c r="C4346" t="s">
        <v>9563</v>
      </c>
      <c r="D4346">
        <v>60701</v>
      </c>
      <c r="E4346" t="s">
        <v>9563</v>
      </c>
      <c r="F4346" t="s">
        <v>8973</v>
      </c>
      <c r="H4346">
        <v>2.2000000000000002</v>
      </c>
      <c r="I4346">
        <v>2</v>
      </c>
      <c r="K4346" t="s">
        <v>296</v>
      </c>
      <c r="L4346" t="s">
        <v>297</v>
      </c>
      <c r="M4346" t="s">
        <v>398</v>
      </c>
      <c r="N4346" t="s">
        <v>738</v>
      </c>
      <c r="O4346">
        <v>3</v>
      </c>
      <c r="P4346" t="s">
        <v>306</v>
      </c>
      <c r="Q4346" t="s">
        <v>786</v>
      </c>
      <c r="R4346" s="164">
        <v>34392</v>
      </c>
      <c r="T4346" t="s">
        <v>740</v>
      </c>
      <c r="V4346" t="s">
        <v>4668</v>
      </c>
      <c r="W4346" t="s">
        <v>9564</v>
      </c>
      <c r="X4346" t="s">
        <v>9563</v>
      </c>
      <c r="Y4346" t="s">
        <v>9565</v>
      </c>
      <c r="Z4346" t="s">
        <v>9592</v>
      </c>
      <c r="AC4346" t="s">
        <v>366</v>
      </c>
      <c r="AD4346" s="176">
        <v>1.4</v>
      </c>
    </row>
    <row r="4347" spans="1:31" x14ac:dyDescent="0.35">
      <c r="A4347" t="s">
        <v>566</v>
      </c>
      <c r="B4347">
        <v>1244</v>
      </c>
      <c r="C4347" t="s">
        <v>9563</v>
      </c>
      <c r="D4347">
        <v>60701</v>
      </c>
      <c r="E4347" t="s">
        <v>9563</v>
      </c>
      <c r="F4347" t="s">
        <v>8973</v>
      </c>
      <c r="H4347">
        <v>2.2000000000000002</v>
      </c>
      <c r="I4347">
        <v>2</v>
      </c>
      <c r="K4347" t="s">
        <v>0</v>
      </c>
      <c r="L4347" t="s">
        <v>297</v>
      </c>
      <c r="M4347" t="s">
        <v>398</v>
      </c>
      <c r="N4347" t="s">
        <v>738</v>
      </c>
      <c r="O4347">
        <v>3</v>
      </c>
      <c r="P4347" t="s">
        <v>306</v>
      </c>
      <c r="Q4347" t="s">
        <v>1662</v>
      </c>
      <c r="R4347" s="164">
        <v>40787</v>
      </c>
      <c r="T4347" t="s">
        <v>740</v>
      </c>
      <c r="V4347" t="s">
        <v>4668</v>
      </c>
      <c r="W4347" t="s">
        <v>9564</v>
      </c>
      <c r="X4347" t="s">
        <v>9563</v>
      </c>
      <c r="Y4347" t="s">
        <v>9565</v>
      </c>
      <c r="Z4347" t="s">
        <v>9593</v>
      </c>
      <c r="AC4347" t="s">
        <v>366</v>
      </c>
      <c r="AD4347" s="176">
        <v>1.4</v>
      </c>
    </row>
    <row r="4348" spans="1:31" x14ac:dyDescent="0.35">
      <c r="A4348" t="s">
        <v>438</v>
      </c>
      <c r="B4348">
        <v>1097</v>
      </c>
      <c r="C4348" t="s">
        <v>9563</v>
      </c>
      <c r="D4348">
        <v>60701</v>
      </c>
      <c r="E4348" t="s">
        <v>9563</v>
      </c>
      <c r="F4348" t="s">
        <v>8973</v>
      </c>
      <c r="H4348">
        <v>2.2000000000000002</v>
      </c>
      <c r="I4348">
        <v>2</v>
      </c>
      <c r="K4348" t="s">
        <v>296</v>
      </c>
      <c r="L4348" t="s">
        <v>297</v>
      </c>
      <c r="M4348" t="s">
        <v>398</v>
      </c>
      <c r="N4348" t="s">
        <v>738</v>
      </c>
      <c r="O4348">
        <v>3</v>
      </c>
      <c r="P4348" t="s">
        <v>306</v>
      </c>
      <c r="Q4348" s="164">
        <v>31056</v>
      </c>
      <c r="R4348" s="164">
        <v>31291</v>
      </c>
      <c r="T4348" t="s">
        <v>740</v>
      </c>
      <c r="V4348" t="s">
        <v>4668</v>
      </c>
      <c r="W4348" t="s">
        <v>9564</v>
      </c>
      <c r="X4348" t="s">
        <v>9563</v>
      </c>
      <c r="Y4348" t="s">
        <v>9565</v>
      </c>
      <c r="Z4348" t="s">
        <v>9594</v>
      </c>
      <c r="AC4348" t="s">
        <v>366</v>
      </c>
      <c r="AD4348" s="176">
        <v>1.4</v>
      </c>
    </row>
    <row r="4349" spans="1:31" x14ac:dyDescent="0.35">
      <c r="A4349" t="s">
        <v>408</v>
      </c>
      <c r="B4349">
        <v>1071</v>
      </c>
      <c r="C4349" t="s">
        <v>9595</v>
      </c>
      <c r="D4349">
        <v>60717</v>
      </c>
      <c r="E4349" t="s">
        <v>9596</v>
      </c>
      <c r="F4349" t="s">
        <v>8973</v>
      </c>
      <c r="H4349" s="174">
        <f t="shared" ref="H4349:H4350" si="128">AD4349</f>
        <v>0</v>
      </c>
      <c r="I4349">
        <v>0</v>
      </c>
      <c r="K4349" t="s">
        <v>404</v>
      </c>
      <c r="L4349" t="s">
        <v>753</v>
      </c>
      <c r="M4349" t="s">
        <v>398</v>
      </c>
      <c r="N4349" t="s">
        <v>747</v>
      </c>
      <c r="O4349">
        <v>0</v>
      </c>
      <c r="P4349" t="s">
        <v>306</v>
      </c>
      <c r="Q4349" t="s">
        <v>1279</v>
      </c>
      <c r="R4349" s="164">
        <v>29178</v>
      </c>
      <c r="S4349" s="164">
        <v>29178</v>
      </c>
      <c r="T4349" t="s">
        <v>4758</v>
      </c>
      <c r="V4349" t="s">
        <v>9597</v>
      </c>
      <c r="W4349" t="s">
        <v>9598</v>
      </c>
      <c r="X4349" t="s">
        <v>9596</v>
      </c>
      <c r="Y4349" t="s">
        <v>9597</v>
      </c>
      <c r="Z4349" t="s">
        <v>9599</v>
      </c>
      <c r="AC4349" t="s">
        <v>366</v>
      </c>
      <c r="AD4349" s="176">
        <v>0</v>
      </c>
      <c r="AE4349" s="177" t="s">
        <v>16954</v>
      </c>
    </row>
    <row r="4350" spans="1:31" x14ac:dyDescent="0.35">
      <c r="A4350" t="s">
        <v>314</v>
      </c>
      <c r="B4350">
        <v>1069</v>
      </c>
      <c r="C4350" t="s">
        <v>4764</v>
      </c>
      <c r="D4350">
        <v>60717</v>
      </c>
      <c r="E4350" t="s">
        <v>9596</v>
      </c>
      <c r="F4350" t="s">
        <v>8973</v>
      </c>
      <c r="H4350" s="174">
        <f t="shared" si="128"/>
        <v>0</v>
      </c>
      <c r="I4350">
        <v>0</v>
      </c>
      <c r="K4350" t="s">
        <v>404</v>
      </c>
      <c r="L4350" t="s">
        <v>297</v>
      </c>
      <c r="M4350" t="s">
        <v>398</v>
      </c>
      <c r="N4350" t="s">
        <v>747</v>
      </c>
      <c r="O4350">
        <v>0</v>
      </c>
      <c r="P4350" t="s">
        <v>306</v>
      </c>
      <c r="Q4350" s="164">
        <v>32874</v>
      </c>
      <c r="R4350" s="164">
        <v>32874</v>
      </c>
      <c r="S4350" s="164">
        <v>32874</v>
      </c>
      <c r="T4350" t="s">
        <v>4758</v>
      </c>
      <c r="V4350" t="s">
        <v>9597</v>
      </c>
      <c r="W4350" t="s">
        <v>9598</v>
      </c>
      <c r="X4350" t="s">
        <v>9596</v>
      </c>
      <c r="Y4350" t="s">
        <v>9597</v>
      </c>
      <c r="Z4350" t="s">
        <v>9600</v>
      </c>
      <c r="AC4350" t="s">
        <v>366</v>
      </c>
      <c r="AD4350" s="176">
        <v>0</v>
      </c>
      <c r="AE4350" s="177" t="s">
        <v>16954</v>
      </c>
    </row>
    <row r="4351" spans="1:31" x14ac:dyDescent="0.35">
      <c r="A4351" t="s">
        <v>317</v>
      </c>
      <c r="B4351">
        <v>1236</v>
      </c>
      <c r="C4351" t="s">
        <v>9601</v>
      </c>
      <c r="D4351">
        <v>60719</v>
      </c>
      <c r="E4351" t="s">
        <v>9601</v>
      </c>
      <c r="F4351" t="s">
        <v>8973</v>
      </c>
      <c r="G4351" s="163">
        <v>3113.17</v>
      </c>
      <c r="H4351">
        <v>1.7</v>
      </c>
      <c r="I4351">
        <v>1.9</v>
      </c>
      <c r="J4351" t="s">
        <v>1</v>
      </c>
      <c r="K4351" t="s">
        <v>296</v>
      </c>
      <c r="L4351" t="s">
        <v>297</v>
      </c>
      <c r="M4351" t="s">
        <v>398</v>
      </c>
      <c r="N4351" t="s">
        <v>747</v>
      </c>
      <c r="O4351">
        <v>3</v>
      </c>
      <c r="P4351" t="s">
        <v>306</v>
      </c>
      <c r="Q4351" t="s">
        <v>4438</v>
      </c>
      <c r="R4351" s="164">
        <v>43709</v>
      </c>
      <c r="T4351" t="s">
        <v>774</v>
      </c>
      <c r="V4351" t="s">
        <v>9602</v>
      </c>
      <c r="W4351" t="s">
        <v>9603</v>
      </c>
      <c r="X4351" t="s">
        <v>9601</v>
      </c>
      <c r="Y4351" t="s">
        <v>9602</v>
      </c>
      <c r="Z4351" t="s">
        <v>9604</v>
      </c>
      <c r="AA4351" t="s">
        <v>1</v>
      </c>
      <c r="AB4351" s="164">
        <v>43552</v>
      </c>
      <c r="AC4351" t="s">
        <v>366</v>
      </c>
      <c r="AD4351" s="176">
        <v>1.3</v>
      </c>
    </row>
    <row r="4352" spans="1:31" x14ac:dyDescent="0.35">
      <c r="A4352" t="s">
        <v>432</v>
      </c>
      <c r="B4352">
        <v>1223</v>
      </c>
      <c r="C4352" t="s">
        <v>9601</v>
      </c>
      <c r="D4352">
        <v>60719</v>
      </c>
      <c r="E4352" t="s">
        <v>9601</v>
      </c>
      <c r="F4352" t="s">
        <v>8973</v>
      </c>
      <c r="H4352">
        <v>1.7</v>
      </c>
      <c r="I4352">
        <v>1.9</v>
      </c>
      <c r="K4352" t="s">
        <v>0</v>
      </c>
      <c r="L4352" t="s">
        <v>297</v>
      </c>
      <c r="M4352" t="s">
        <v>398</v>
      </c>
      <c r="N4352" t="s">
        <v>747</v>
      </c>
      <c r="O4352">
        <v>3</v>
      </c>
      <c r="P4352" t="s">
        <v>306</v>
      </c>
      <c r="Q4352" s="164">
        <v>37841</v>
      </c>
      <c r="R4352" s="164">
        <v>37865</v>
      </c>
      <c r="T4352" t="s">
        <v>774</v>
      </c>
      <c r="V4352" t="s">
        <v>9602</v>
      </c>
      <c r="W4352" t="s">
        <v>9603</v>
      </c>
      <c r="X4352" t="s">
        <v>9601</v>
      </c>
      <c r="Y4352" t="s">
        <v>9602</v>
      </c>
      <c r="Z4352" t="s">
        <v>9605</v>
      </c>
      <c r="AC4352" t="s">
        <v>366</v>
      </c>
      <c r="AD4352" s="176">
        <v>1.3</v>
      </c>
    </row>
    <row r="4353" spans="1:31" x14ac:dyDescent="0.35">
      <c r="A4353" t="s">
        <v>584</v>
      </c>
      <c r="B4353">
        <v>1046</v>
      </c>
      <c r="C4353" t="s">
        <v>4782</v>
      </c>
      <c r="D4353">
        <v>60719</v>
      </c>
      <c r="E4353" t="s">
        <v>9601</v>
      </c>
      <c r="F4353" t="s">
        <v>8973</v>
      </c>
      <c r="H4353">
        <v>1.7</v>
      </c>
      <c r="I4353">
        <v>1.9</v>
      </c>
      <c r="K4353" t="s">
        <v>404</v>
      </c>
      <c r="L4353" t="s">
        <v>410</v>
      </c>
      <c r="M4353" t="s">
        <v>398</v>
      </c>
      <c r="N4353" t="s">
        <v>747</v>
      </c>
      <c r="O4353">
        <v>3</v>
      </c>
      <c r="P4353" t="s">
        <v>306</v>
      </c>
      <c r="Q4353" s="164">
        <v>31415</v>
      </c>
      <c r="R4353" s="164">
        <v>31472</v>
      </c>
      <c r="S4353" s="164">
        <v>31472</v>
      </c>
      <c r="T4353" t="s">
        <v>774</v>
      </c>
      <c r="V4353" t="s">
        <v>9602</v>
      </c>
      <c r="W4353" t="s">
        <v>9603</v>
      </c>
      <c r="X4353" t="s">
        <v>9601</v>
      </c>
      <c r="Y4353" t="s">
        <v>9602</v>
      </c>
      <c r="Z4353" t="s">
        <v>9606</v>
      </c>
      <c r="AC4353" t="s">
        <v>366</v>
      </c>
      <c r="AD4353" s="176">
        <v>1.3</v>
      </c>
    </row>
    <row r="4354" spans="1:31" x14ac:dyDescent="0.35">
      <c r="A4354" t="s">
        <v>314</v>
      </c>
      <c r="B4354">
        <v>1083</v>
      </c>
      <c r="C4354" t="s">
        <v>9607</v>
      </c>
      <c r="D4354">
        <v>60719</v>
      </c>
      <c r="E4354" t="s">
        <v>9601</v>
      </c>
      <c r="F4354" t="s">
        <v>8973</v>
      </c>
      <c r="H4354">
        <v>1.7</v>
      </c>
      <c r="I4354">
        <v>1.9</v>
      </c>
      <c r="K4354" t="s">
        <v>404</v>
      </c>
      <c r="L4354" t="s">
        <v>410</v>
      </c>
      <c r="M4354" t="s">
        <v>398</v>
      </c>
      <c r="N4354" t="s">
        <v>747</v>
      </c>
      <c r="O4354">
        <v>3</v>
      </c>
      <c r="P4354" t="s">
        <v>306</v>
      </c>
      <c r="Q4354" s="164">
        <v>29290</v>
      </c>
      <c r="R4354" s="164">
        <v>29497</v>
      </c>
      <c r="S4354" s="164">
        <v>29497</v>
      </c>
      <c r="T4354" t="s">
        <v>774</v>
      </c>
      <c r="V4354" t="s">
        <v>9602</v>
      </c>
      <c r="W4354" t="s">
        <v>9603</v>
      </c>
      <c r="X4354" t="s">
        <v>9601</v>
      </c>
      <c r="Y4354" t="s">
        <v>9602</v>
      </c>
      <c r="Z4354" t="s">
        <v>9608</v>
      </c>
      <c r="AC4354" t="s">
        <v>366</v>
      </c>
      <c r="AD4354" s="176">
        <v>1.3</v>
      </c>
    </row>
    <row r="4355" spans="1:31" x14ac:dyDescent="0.35">
      <c r="A4355" t="s">
        <v>499</v>
      </c>
      <c r="B4355">
        <v>1003</v>
      </c>
      <c r="C4355" t="s">
        <v>9609</v>
      </c>
      <c r="D4355">
        <v>60719</v>
      </c>
      <c r="E4355" t="s">
        <v>9601</v>
      </c>
      <c r="F4355" t="s">
        <v>8973</v>
      </c>
      <c r="H4355">
        <v>1.7</v>
      </c>
      <c r="I4355">
        <v>1.9</v>
      </c>
      <c r="K4355" t="s">
        <v>296</v>
      </c>
      <c r="L4355" t="s">
        <v>8992</v>
      </c>
      <c r="M4355" t="s">
        <v>398</v>
      </c>
      <c r="N4355" t="s">
        <v>747</v>
      </c>
      <c r="O4355">
        <v>3</v>
      </c>
      <c r="P4355" t="s">
        <v>306</v>
      </c>
      <c r="Q4355" t="s">
        <v>786</v>
      </c>
      <c r="R4355" s="164">
        <v>34392</v>
      </c>
      <c r="T4355" t="s">
        <v>774</v>
      </c>
      <c r="V4355" t="s">
        <v>9602</v>
      </c>
      <c r="W4355" t="s">
        <v>9603</v>
      </c>
      <c r="X4355" t="s">
        <v>9601</v>
      </c>
      <c r="Y4355" t="s">
        <v>9602</v>
      </c>
      <c r="Z4355" t="s">
        <v>9610</v>
      </c>
      <c r="AA4355" t="s">
        <v>1</v>
      </c>
      <c r="AC4355" t="s">
        <v>366</v>
      </c>
      <c r="AD4355" s="176">
        <v>1.3</v>
      </c>
    </row>
    <row r="4356" spans="1:31" x14ac:dyDescent="0.35">
      <c r="A4356" t="s">
        <v>305</v>
      </c>
      <c r="B4356">
        <v>1116</v>
      </c>
      <c r="C4356" t="s">
        <v>9611</v>
      </c>
      <c r="D4356">
        <v>60722</v>
      </c>
      <c r="E4356" t="s">
        <v>9611</v>
      </c>
      <c r="F4356" t="s">
        <v>8973</v>
      </c>
      <c r="H4356" s="174">
        <f t="shared" ref="H4356:H4358" si="129">AD4356</f>
        <v>1.3</v>
      </c>
      <c r="I4356">
        <v>1.8</v>
      </c>
      <c r="K4356" t="s">
        <v>404</v>
      </c>
      <c r="L4356" t="s">
        <v>4103</v>
      </c>
      <c r="M4356" t="s">
        <v>398</v>
      </c>
      <c r="N4356" t="s">
        <v>588</v>
      </c>
      <c r="O4356">
        <v>3</v>
      </c>
      <c r="P4356" t="s">
        <v>306</v>
      </c>
      <c r="Q4356" s="164">
        <v>31421</v>
      </c>
      <c r="R4356" s="164">
        <v>31656</v>
      </c>
      <c r="S4356" s="164">
        <v>41153</v>
      </c>
      <c r="T4356" t="s">
        <v>4853</v>
      </c>
      <c r="V4356" t="s">
        <v>9612</v>
      </c>
      <c r="W4356" t="s">
        <v>9613</v>
      </c>
      <c r="X4356" t="s">
        <v>9611</v>
      </c>
      <c r="Y4356" t="s">
        <v>9612</v>
      </c>
      <c r="Z4356" t="s">
        <v>9614</v>
      </c>
      <c r="AC4356" t="s">
        <v>366</v>
      </c>
      <c r="AD4356" s="176">
        <v>1.3</v>
      </c>
      <c r="AE4356" s="177" t="s">
        <v>16954</v>
      </c>
    </row>
    <row r="4357" spans="1:31" x14ac:dyDescent="0.35">
      <c r="A4357" t="s">
        <v>469</v>
      </c>
      <c r="B4357">
        <v>1072</v>
      </c>
      <c r="C4357" t="s">
        <v>9611</v>
      </c>
      <c r="D4357">
        <v>60722</v>
      </c>
      <c r="E4357" t="s">
        <v>9611</v>
      </c>
      <c r="F4357" t="s">
        <v>8973</v>
      </c>
      <c r="H4357" s="174">
        <f t="shared" si="129"/>
        <v>1.3</v>
      </c>
      <c r="I4357">
        <v>1.8</v>
      </c>
      <c r="K4357" t="s">
        <v>404</v>
      </c>
      <c r="L4357" t="s">
        <v>297</v>
      </c>
      <c r="M4357" t="s">
        <v>398</v>
      </c>
      <c r="N4357" t="s">
        <v>588</v>
      </c>
      <c r="O4357">
        <v>3</v>
      </c>
      <c r="P4357" t="s">
        <v>306</v>
      </c>
      <c r="Q4357" s="164">
        <v>30690</v>
      </c>
      <c r="R4357" s="164">
        <v>30926</v>
      </c>
      <c r="S4357" s="164">
        <v>41518</v>
      </c>
      <c r="T4357" t="s">
        <v>4853</v>
      </c>
      <c r="V4357" t="s">
        <v>9612</v>
      </c>
      <c r="W4357" t="s">
        <v>9613</v>
      </c>
      <c r="X4357" t="s">
        <v>9611</v>
      </c>
      <c r="Y4357" t="s">
        <v>9612</v>
      </c>
      <c r="Z4357" t="s">
        <v>9615</v>
      </c>
      <c r="AC4357" t="s">
        <v>366</v>
      </c>
      <c r="AD4357" s="176">
        <v>1.3</v>
      </c>
      <c r="AE4357" s="177" t="s">
        <v>16954</v>
      </c>
    </row>
    <row r="4358" spans="1:31" x14ac:dyDescent="0.35">
      <c r="A4358" t="s">
        <v>414</v>
      </c>
      <c r="B4358">
        <v>1172</v>
      </c>
      <c r="C4358" t="s">
        <v>9616</v>
      </c>
      <c r="D4358">
        <v>60722</v>
      </c>
      <c r="E4358" t="s">
        <v>9611</v>
      </c>
      <c r="F4358" t="s">
        <v>8973</v>
      </c>
      <c r="H4358" s="174">
        <f t="shared" si="129"/>
        <v>1.3</v>
      </c>
      <c r="I4358">
        <v>1.8</v>
      </c>
      <c r="K4358" t="s">
        <v>404</v>
      </c>
      <c r="L4358" t="s">
        <v>297</v>
      </c>
      <c r="M4358" t="s">
        <v>398</v>
      </c>
      <c r="N4358" t="s">
        <v>588</v>
      </c>
      <c r="O4358">
        <v>3</v>
      </c>
      <c r="P4358" t="s">
        <v>306</v>
      </c>
      <c r="Q4358" s="164">
        <v>35438</v>
      </c>
      <c r="R4358" s="164">
        <v>35643</v>
      </c>
      <c r="S4358" s="164">
        <v>38231</v>
      </c>
      <c r="T4358" t="s">
        <v>4853</v>
      </c>
      <c r="V4358" t="s">
        <v>9612</v>
      </c>
      <c r="W4358" t="s">
        <v>9613</v>
      </c>
      <c r="X4358" t="s">
        <v>9611</v>
      </c>
      <c r="Y4358" t="s">
        <v>9612</v>
      </c>
      <c r="Z4358" t="s">
        <v>9617</v>
      </c>
      <c r="AC4358" t="s">
        <v>366</v>
      </c>
      <c r="AD4358" s="176">
        <v>1.3</v>
      </c>
      <c r="AE4358" s="177" t="s">
        <v>16954</v>
      </c>
    </row>
    <row r="4359" spans="1:31" x14ac:dyDescent="0.35">
      <c r="A4359" t="s">
        <v>291</v>
      </c>
      <c r="B4359">
        <v>1032</v>
      </c>
      <c r="C4359" t="s">
        <v>9618</v>
      </c>
      <c r="D4359">
        <v>60735</v>
      </c>
      <c r="E4359" t="s">
        <v>9619</v>
      </c>
      <c r="F4359" t="s">
        <v>8973</v>
      </c>
      <c r="H4359">
        <v>2.7</v>
      </c>
      <c r="I4359">
        <v>3.3</v>
      </c>
      <c r="K4359" t="s">
        <v>404</v>
      </c>
      <c r="L4359" t="s">
        <v>297</v>
      </c>
      <c r="M4359" t="s">
        <v>398</v>
      </c>
      <c r="N4359" t="s">
        <v>747</v>
      </c>
      <c r="O4359">
        <v>3</v>
      </c>
      <c r="P4359" t="s">
        <v>1</v>
      </c>
      <c r="Q4359" s="164">
        <v>34708</v>
      </c>
      <c r="R4359" s="164">
        <v>34943</v>
      </c>
      <c r="S4359" s="164">
        <v>37135</v>
      </c>
      <c r="T4359" t="s">
        <v>820</v>
      </c>
      <c r="V4359" t="s">
        <v>9620</v>
      </c>
      <c r="W4359" t="s">
        <v>9621</v>
      </c>
      <c r="X4359" t="s">
        <v>9619</v>
      </c>
      <c r="Y4359" t="s">
        <v>9620</v>
      </c>
      <c r="Z4359" t="s">
        <v>9622</v>
      </c>
      <c r="AC4359" t="s">
        <v>366</v>
      </c>
      <c r="AD4359" s="176">
        <v>2.7</v>
      </c>
    </row>
    <row r="4360" spans="1:31" x14ac:dyDescent="0.35">
      <c r="A4360" t="s">
        <v>305</v>
      </c>
      <c r="B4360">
        <v>1168</v>
      </c>
      <c r="C4360" t="s">
        <v>9623</v>
      </c>
      <c r="D4360">
        <v>60735</v>
      </c>
      <c r="E4360" t="s">
        <v>9619</v>
      </c>
      <c r="F4360" t="s">
        <v>8973</v>
      </c>
      <c r="H4360">
        <v>2.7</v>
      </c>
      <c r="I4360">
        <v>3.3</v>
      </c>
      <c r="K4360" t="s">
        <v>295</v>
      </c>
      <c r="L4360" t="s">
        <v>297</v>
      </c>
      <c r="M4360" t="s">
        <v>398</v>
      </c>
      <c r="N4360" t="s">
        <v>747</v>
      </c>
      <c r="O4360">
        <v>3</v>
      </c>
      <c r="P4360" t="s">
        <v>1</v>
      </c>
      <c r="Q4360" s="164">
        <v>33612</v>
      </c>
      <c r="R4360" s="164">
        <v>33848</v>
      </c>
      <c r="S4360" s="164">
        <v>34943</v>
      </c>
      <c r="T4360" t="s">
        <v>820</v>
      </c>
      <c r="V4360" t="s">
        <v>9620</v>
      </c>
      <c r="W4360" t="s">
        <v>9621</v>
      </c>
      <c r="X4360" t="s">
        <v>9619</v>
      </c>
      <c r="Y4360" t="s">
        <v>9620</v>
      </c>
      <c r="Z4360" t="s">
        <v>9624</v>
      </c>
      <c r="AC4360" t="s">
        <v>366</v>
      </c>
      <c r="AD4360" s="176">
        <v>2.7</v>
      </c>
    </row>
    <row r="4361" spans="1:31" x14ac:dyDescent="0.35">
      <c r="A4361" t="s">
        <v>305</v>
      </c>
      <c r="B4361">
        <v>1177</v>
      </c>
      <c r="C4361" t="s">
        <v>9625</v>
      </c>
      <c r="D4361">
        <v>60735</v>
      </c>
      <c r="E4361" t="s">
        <v>9619</v>
      </c>
      <c r="F4361" t="s">
        <v>8973</v>
      </c>
      <c r="H4361">
        <v>2.7</v>
      </c>
      <c r="I4361">
        <v>3.3</v>
      </c>
      <c r="K4361" t="s">
        <v>404</v>
      </c>
      <c r="L4361" t="s">
        <v>297</v>
      </c>
      <c r="M4361" t="s">
        <v>398</v>
      </c>
      <c r="N4361" t="s">
        <v>747</v>
      </c>
      <c r="O4361">
        <v>3</v>
      </c>
      <c r="P4361" t="s">
        <v>306</v>
      </c>
      <c r="Q4361" s="164">
        <v>33978</v>
      </c>
      <c r="R4361" s="164">
        <v>34213</v>
      </c>
      <c r="S4361" s="164">
        <v>41153</v>
      </c>
      <c r="T4361" t="s">
        <v>820</v>
      </c>
      <c r="V4361" t="s">
        <v>9620</v>
      </c>
      <c r="W4361" t="s">
        <v>9621</v>
      </c>
      <c r="X4361" t="s">
        <v>9619</v>
      </c>
      <c r="Y4361" t="s">
        <v>9620</v>
      </c>
      <c r="Z4361" t="s">
        <v>9626</v>
      </c>
      <c r="AC4361" t="s">
        <v>366</v>
      </c>
      <c r="AD4361" s="176">
        <v>2.7</v>
      </c>
    </row>
    <row r="4362" spans="1:31" x14ac:dyDescent="0.35">
      <c r="A4362" t="s">
        <v>432</v>
      </c>
      <c r="B4362">
        <v>1176</v>
      </c>
      <c r="C4362" t="s">
        <v>9625</v>
      </c>
      <c r="D4362">
        <v>60735</v>
      </c>
      <c r="E4362" t="s">
        <v>9619</v>
      </c>
      <c r="F4362" t="s">
        <v>8973</v>
      </c>
      <c r="H4362">
        <v>2.7</v>
      </c>
      <c r="I4362">
        <v>3.3</v>
      </c>
      <c r="K4362" t="s">
        <v>296</v>
      </c>
      <c r="L4362" t="s">
        <v>297</v>
      </c>
      <c r="M4362" t="s">
        <v>398</v>
      </c>
      <c r="N4362" t="s">
        <v>747</v>
      </c>
      <c r="O4362">
        <v>3</v>
      </c>
      <c r="P4362" t="s">
        <v>306</v>
      </c>
      <c r="Q4362" s="164">
        <v>35439</v>
      </c>
      <c r="R4362" s="164">
        <v>35674</v>
      </c>
      <c r="T4362" t="s">
        <v>820</v>
      </c>
      <c r="V4362" t="s">
        <v>9620</v>
      </c>
      <c r="W4362" t="s">
        <v>9621</v>
      </c>
      <c r="X4362" t="s">
        <v>9619</v>
      </c>
      <c r="Y4362" t="s">
        <v>9620</v>
      </c>
      <c r="Z4362" t="s">
        <v>9627</v>
      </c>
      <c r="AC4362" t="s">
        <v>366</v>
      </c>
      <c r="AD4362" s="176">
        <v>2.7</v>
      </c>
    </row>
    <row r="4363" spans="1:31" x14ac:dyDescent="0.35">
      <c r="A4363" t="s">
        <v>711</v>
      </c>
      <c r="B4363">
        <v>1113</v>
      </c>
      <c r="C4363" t="s">
        <v>9628</v>
      </c>
      <c r="D4363">
        <v>60735</v>
      </c>
      <c r="E4363" t="s">
        <v>9619</v>
      </c>
      <c r="F4363" t="s">
        <v>8973</v>
      </c>
      <c r="H4363">
        <v>2.7</v>
      </c>
      <c r="I4363">
        <v>3.3</v>
      </c>
      <c r="K4363" t="s">
        <v>404</v>
      </c>
      <c r="L4363" t="s">
        <v>297</v>
      </c>
      <c r="M4363" t="s">
        <v>398</v>
      </c>
      <c r="N4363" t="s">
        <v>747</v>
      </c>
      <c r="O4363">
        <v>3</v>
      </c>
      <c r="P4363" t="s">
        <v>306</v>
      </c>
      <c r="Q4363" s="164">
        <v>31421</v>
      </c>
      <c r="R4363" s="164">
        <v>31656</v>
      </c>
      <c r="S4363" s="164">
        <v>36038</v>
      </c>
      <c r="T4363" t="s">
        <v>820</v>
      </c>
      <c r="V4363" t="s">
        <v>9620</v>
      </c>
      <c r="W4363" t="s">
        <v>9621</v>
      </c>
      <c r="X4363" t="s">
        <v>9619</v>
      </c>
      <c r="Y4363" t="s">
        <v>9620</v>
      </c>
      <c r="Z4363" t="s">
        <v>9629</v>
      </c>
      <c r="AC4363" t="s">
        <v>366</v>
      </c>
      <c r="AD4363" s="176">
        <v>2.7</v>
      </c>
    </row>
    <row r="4364" spans="1:31" x14ac:dyDescent="0.35">
      <c r="A4364" t="s">
        <v>438</v>
      </c>
      <c r="B4364">
        <v>1106</v>
      </c>
      <c r="C4364" t="s">
        <v>9619</v>
      </c>
      <c r="D4364">
        <v>60735</v>
      </c>
      <c r="E4364" t="s">
        <v>9619</v>
      </c>
      <c r="F4364" t="s">
        <v>8973</v>
      </c>
      <c r="H4364">
        <v>2.7</v>
      </c>
      <c r="I4364">
        <v>3.3</v>
      </c>
      <c r="K4364" t="s">
        <v>404</v>
      </c>
      <c r="L4364" t="s">
        <v>297</v>
      </c>
      <c r="M4364" t="s">
        <v>398</v>
      </c>
      <c r="N4364" t="s">
        <v>747</v>
      </c>
      <c r="O4364">
        <v>3</v>
      </c>
      <c r="P4364" t="s">
        <v>306</v>
      </c>
      <c r="Q4364" s="164">
        <v>31778</v>
      </c>
      <c r="R4364" s="164">
        <v>31778</v>
      </c>
      <c r="S4364" s="164">
        <v>41883</v>
      </c>
      <c r="T4364" t="s">
        <v>820</v>
      </c>
      <c r="V4364" t="s">
        <v>9620</v>
      </c>
      <c r="W4364" t="s">
        <v>9621</v>
      </c>
      <c r="X4364" t="s">
        <v>9619</v>
      </c>
      <c r="Y4364" t="s">
        <v>9620</v>
      </c>
      <c r="Z4364" t="s">
        <v>9630</v>
      </c>
      <c r="AC4364" t="s">
        <v>366</v>
      </c>
      <c r="AD4364" s="176">
        <v>2.7</v>
      </c>
    </row>
    <row r="4365" spans="1:31" x14ac:dyDescent="0.35">
      <c r="A4365" t="s">
        <v>476</v>
      </c>
      <c r="B4365">
        <v>1373</v>
      </c>
      <c r="C4365" t="s">
        <v>9631</v>
      </c>
      <c r="D4365">
        <v>60741</v>
      </c>
      <c r="E4365" t="s">
        <v>828</v>
      </c>
      <c r="F4365" t="s">
        <v>8973</v>
      </c>
      <c r="G4365" s="163">
        <v>2720.52</v>
      </c>
      <c r="H4365">
        <v>1.7</v>
      </c>
      <c r="I4365">
        <v>2.7</v>
      </c>
      <c r="J4365" t="s">
        <v>1</v>
      </c>
      <c r="K4365" t="s">
        <v>296</v>
      </c>
      <c r="L4365" t="s">
        <v>297</v>
      </c>
      <c r="M4365" t="s">
        <v>398</v>
      </c>
      <c r="N4365" t="s">
        <v>588</v>
      </c>
      <c r="O4365">
        <v>3</v>
      </c>
      <c r="P4365" t="s">
        <v>306</v>
      </c>
      <c r="Q4365" s="164">
        <v>44170</v>
      </c>
      <c r="R4365" s="164">
        <v>44075</v>
      </c>
      <c r="T4365" t="s">
        <v>830</v>
      </c>
      <c r="V4365" t="s">
        <v>9632</v>
      </c>
      <c r="W4365" t="s">
        <v>9633</v>
      </c>
      <c r="X4365" t="s">
        <v>828</v>
      </c>
      <c r="Y4365" t="s">
        <v>9632</v>
      </c>
      <c r="Z4365" t="s">
        <v>9634</v>
      </c>
      <c r="AA4365" t="s">
        <v>1</v>
      </c>
      <c r="AB4365" s="164">
        <v>44276</v>
      </c>
      <c r="AC4365" t="s">
        <v>366</v>
      </c>
      <c r="AD4365" s="176">
        <v>1</v>
      </c>
    </row>
    <row r="4366" spans="1:31" x14ac:dyDescent="0.35">
      <c r="A4366" t="s">
        <v>454</v>
      </c>
      <c r="B4366">
        <v>1077</v>
      </c>
      <c r="C4366" t="s">
        <v>9635</v>
      </c>
      <c r="D4366">
        <v>60807</v>
      </c>
      <c r="E4366" t="s">
        <v>9636</v>
      </c>
      <c r="F4366" t="s">
        <v>8973</v>
      </c>
      <c r="H4366">
        <v>1.3</v>
      </c>
      <c r="I4366">
        <v>2.7</v>
      </c>
      <c r="K4366" t="s">
        <v>296</v>
      </c>
      <c r="L4366" t="s">
        <v>410</v>
      </c>
      <c r="M4366" t="s">
        <v>398</v>
      </c>
      <c r="N4366" t="s">
        <v>1829</v>
      </c>
      <c r="O4366">
        <v>3</v>
      </c>
      <c r="P4366" t="s">
        <v>306</v>
      </c>
      <c r="Q4366" t="s">
        <v>9637</v>
      </c>
      <c r="R4366" s="164">
        <v>35508</v>
      </c>
      <c r="T4366" t="s">
        <v>9638</v>
      </c>
      <c r="V4366" t="s">
        <v>9639</v>
      </c>
      <c r="W4366" t="s">
        <v>9640</v>
      </c>
      <c r="X4366" t="s">
        <v>9636</v>
      </c>
      <c r="Y4366" t="s">
        <v>9639</v>
      </c>
      <c r="Z4366" t="s">
        <v>9641</v>
      </c>
      <c r="AC4366" t="s">
        <v>366</v>
      </c>
      <c r="AD4366" s="176">
        <v>1.3</v>
      </c>
    </row>
    <row r="4367" spans="1:31" x14ac:dyDescent="0.35">
      <c r="A4367" t="s">
        <v>454</v>
      </c>
      <c r="B4367">
        <v>1145</v>
      </c>
      <c r="C4367" t="s">
        <v>9636</v>
      </c>
      <c r="D4367">
        <v>60807</v>
      </c>
      <c r="E4367" t="s">
        <v>9636</v>
      </c>
      <c r="F4367" t="s">
        <v>8973</v>
      </c>
      <c r="H4367">
        <v>1.3</v>
      </c>
      <c r="I4367">
        <v>2.7</v>
      </c>
      <c r="K4367" t="s">
        <v>295</v>
      </c>
      <c r="L4367" t="s">
        <v>410</v>
      </c>
      <c r="M4367" t="s">
        <v>398</v>
      </c>
      <c r="N4367" t="s">
        <v>1829</v>
      </c>
      <c r="O4367">
        <v>3</v>
      </c>
      <c r="P4367" t="s">
        <v>1</v>
      </c>
      <c r="Q4367" s="164">
        <v>32882</v>
      </c>
      <c r="R4367" s="164">
        <v>33117</v>
      </c>
      <c r="S4367" s="164">
        <v>33117</v>
      </c>
      <c r="T4367" t="s">
        <v>9638</v>
      </c>
      <c r="V4367" t="s">
        <v>9639</v>
      </c>
      <c r="W4367" t="s">
        <v>9640</v>
      </c>
      <c r="X4367" t="s">
        <v>9636</v>
      </c>
      <c r="Y4367" t="s">
        <v>9639</v>
      </c>
      <c r="Z4367" t="s">
        <v>9642</v>
      </c>
      <c r="AC4367" t="s">
        <v>366</v>
      </c>
      <c r="AD4367" s="176">
        <v>1.3</v>
      </c>
    </row>
    <row r="4368" spans="1:31" x14ac:dyDescent="0.35">
      <c r="A4368" t="s">
        <v>375</v>
      </c>
      <c r="B4368">
        <v>1060</v>
      </c>
      <c r="C4368" t="s">
        <v>9639</v>
      </c>
      <c r="D4368">
        <v>60807</v>
      </c>
      <c r="E4368" t="s">
        <v>9636</v>
      </c>
      <c r="F4368" t="s">
        <v>8973</v>
      </c>
      <c r="H4368">
        <v>1.3</v>
      </c>
      <c r="I4368">
        <v>2.7</v>
      </c>
      <c r="K4368" t="s">
        <v>404</v>
      </c>
      <c r="L4368" t="s">
        <v>410</v>
      </c>
      <c r="M4368" t="s">
        <v>398</v>
      </c>
      <c r="N4368" t="s">
        <v>1829</v>
      </c>
      <c r="O4368">
        <v>3</v>
      </c>
      <c r="P4368" t="s">
        <v>1</v>
      </c>
      <c r="Q4368" s="164">
        <v>32882</v>
      </c>
      <c r="R4368" s="164">
        <v>33117</v>
      </c>
      <c r="S4368" s="164">
        <v>36039</v>
      </c>
      <c r="T4368" t="s">
        <v>9638</v>
      </c>
      <c r="V4368" t="s">
        <v>9639</v>
      </c>
      <c r="W4368" t="s">
        <v>9640</v>
      </c>
      <c r="X4368" t="s">
        <v>9636</v>
      </c>
      <c r="Y4368" t="s">
        <v>9639</v>
      </c>
      <c r="Z4368" t="s">
        <v>9643</v>
      </c>
      <c r="AC4368" t="s">
        <v>366</v>
      </c>
      <c r="AD4368" s="176">
        <v>1.3</v>
      </c>
    </row>
    <row r="4369" spans="1:31" x14ac:dyDescent="0.35">
      <c r="A4369" t="s">
        <v>566</v>
      </c>
      <c r="B4369">
        <v>1000</v>
      </c>
      <c r="C4369" t="s">
        <v>9644</v>
      </c>
      <c r="D4369">
        <v>60811</v>
      </c>
      <c r="E4369" t="s">
        <v>9644</v>
      </c>
      <c r="F4369" t="s">
        <v>8973</v>
      </c>
      <c r="H4369" s="174">
        <f t="shared" ref="H4369:H4371" si="130">AD4369</f>
        <v>1.4</v>
      </c>
      <c r="I4369">
        <v>2</v>
      </c>
      <c r="K4369" t="s">
        <v>404</v>
      </c>
      <c r="L4369" t="s">
        <v>753</v>
      </c>
      <c r="M4369" t="s">
        <v>398</v>
      </c>
      <c r="N4369" t="s">
        <v>1829</v>
      </c>
      <c r="O4369">
        <v>3</v>
      </c>
      <c r="P4369" t="s">
        <v>306</v>
      </c>
      <c r="Q4369" t="s">
        <v>674</v>
      </c>
      <c r="R4369" s="164">
        <v>29735</v>
      </c>
      <c r="S4369" s="164">
        <v>36039</v>
      </c>
      <c r="T4369" t="s">
        <v>4985</v>
      </c>
      <c r="V4369" t="s">
        <v>9645</v>
      </c>
      <c r="W4369" t="s">
        <v>9646</v>
      </c>
      <c r="X4369" t="s">
        <v>9644</v>
      </c>
      <c r="Y4369" t="s">
        <v>9645</v>
      </c>
      <c r="Z4369" t="s">
        <v>9647</v>
      </c>
      <c r="AC4369" t="s">
        <v>366</v>
      </c>
      <c r="AD4369" s="176">
        <v>1.4</v>
      </c>
      <c r="AE4369" s="177" t="s">
        <v>16954</v>
      </c>
    </row>
    <row r="4370" spans="1:31" x14ac:dyDescent="0.35">
      <c r="A4370" t="s">
        <v>566</v>
      </c>
      <c r="B4370">
        <v>1112</v>
      </c>
      <c r="C4370" t="s">
        <v>9648</v>
      </c>
      <c r="D4370">
        <v>60913</v>
      </c>
      <c r="E4370" t="s">
        <v>9648</v>
      </c>
      <c r="F4370" t="s">
        <v>8973</v>
      </c>
      <c r="H4370" s="174">
        <f t="shared" si="130"/>
        <v>1.2</v>
      </c>
      <c r="I4370">
        <v>2.2000000000000002</v>
      </c>
      <c r="K4370" t="s">
        <v>404</v>
      </c>
      <c r="L4370" t="s">
        <v>297</v>
      </c>
      <c r="M4370" t="s">
        <v>398</v>
      </c>
      <c r="N4370" t="s">
        <v>747</v>
      </c>
      <c r="O4370">
        <v>3</v>
      </c>
      <c r="P4370" t="s">
        <v>306</v>
      </c>
      <c r="Q4370" s="164">
        <v>31421</v>
      </c>
      <c r="R4370" s="164">
        <v>31656</v>
      </c>
      <c r="S4370" s="164">
        <v>36039</v>
      </c>
      <c r="T4370" t="s">
        <v>5002</v>
      </c>
      <c r="V4370" t="s">
        <v>9649</v>
      </c>
      <c r="W4370" t="s">
        <v>9650</v>
      </c>
      <c r="X4370" t="s">
        <v>9648</v>
      </c>
      <c r="Y4370" t="s">
        <v>9649</v>
      </c>
      <c r="Z4370" t="s">
        <v>9651</v>
      </c>
      <c r="AC4370" t="s">
        <v>366</v>
      </c>
      <c r="AD4370" s="176">
        <v>1.2</v>
      </c>
      <c r="AE4370" s="177" t="s">
        <v>16954</v>
      </c>
    </row>
    <row r="4371" spans="1:31" x14ac:dyDescent="0.35">
      <c r="A4371" t="s">
        <v>403</v>
      </c>
      <c r="B4371">
        <v>90001</v>
      </c>
      <c r="C4371" t="s">
        <v>9652</v>
      </c>
      <c r="D4371">
        <v>61000</v>
      </c>
      <c r="E4371" t="s">
        <v>9652</v>
      </c>
      <c r="F4371" t="s">
        <v>8973</v>
      </c>
      <c r="H4371" s="174">
        <f t="shared" si="130"/>
        <v>0</v>
      </c>
      <c r="I4371">
        <v>0</v>
      </c>
      <c r="K4371" t="s">
        <v>404</v>
      </c>
      <c r="L4371" t="s">
        <v>410</v>
      </c>
      <c r="M4371" t="s">
        <v>398</v>
      </c>
      <c r="N4371" t="s">
        <v>879</v>
      </c>
      <c r="O4371">
        <v>0</v>
      </c>
      <c r="P4371" t="s">
        <v>306</v>
      </c>
      <c r="Q4371" s="164">
        <v>31415</v>
      </c>
      <c r="R4371" s="164">
        <v>31472</v>
      </c>
      <c r="S4371" s="164">
        <v>31472</v>
      </c>
      <c r="T4371" t="s">
        <v>9653</v>
      </c>
      <c r="V4371" t="s">
        <v>9654</v>
      </c>
      <c r="W4371" t="s">
        <v>9655</v>
      </c>
      <c r="X4371" t="s">
        <v>9652</v>
      </c>
      <c r="Y4371" t="s">
        <v>9654</v>
      </c>
      <c r="Z4371" t="s">
        <v>9656</v>
      </c>
      <c r="AC4371" t="s">
        <v>341</v>
      </c>
      <c r="AD4371" s="176">
        <v>0</v>
      </c>
      <c r="AE4371" s="177" t="s">
        <v>16954</v>
      </c>
    </row>
    <row r="4372" spans="1:31" x14ac:dyDescent="0.35">
      <c r="A4372" t="s">
        <v>454</v>
      </c>
      <c r="B4372">
        <v>1026</v>
      </c>
      <c r="C4372" t="s">
        <v>9657</v>
      </c>
      <c r="D4372">
        <v>61003</v>
      </c>
      <c r="E4372" t="s">
        <v>9657</v>
      </c>
      <c r="F4372" t="s">
        <v>8973</v>
      </c>
      <c r="H4372">
        <v>2.4</v>
      </c>
      <c r="I4372">
        <v>3.4</v>
      </c>
      <c r="K4372" t="s">
        <v>404</v>
      </c>
      <c r="L4372" t="s">
        <v>410</v>
      </c>
      <c r="M4372" t="s">
        <v>398</v>
      </c>
      <c r="N4372" t="s">
        <v>634</v>
      </c>
      <c r="O4372">
        <v>3</v>
      </c>
      <c r="P4372" t="s">
        <v>306</v>
      </c>
      <c r="Q4372" s="164">
        <v>32518</v>
      </c>
      <c r="R4372" s="164">
        <v>32782</v>
      </c>
      <c r="S4372" s="164">
        <v>32782</v>
      </c>
      <c r="T4372" t="s">
        <v>5009</v>
      </c>
      <c r="V4372" t="s">
        <v>9658</v>
      </c>
      <c r="W4372" t="s">
        <v>9659</v>
      </c>
      <c r="X4372" t="s">
        <v>9657</v>
      </c>
      <c r="Y4372" t="s">
        <v>9658</v>
      </c>
      <c r="Z4372" t="s">
        <v>9660</v>
      </c>
      <c r="AC4372" t="s">
        <v>341</v>
      </c>
      <c r="AD4372" s="176">
        <v>1.2</v>
      </c>
    </row>
    <row r="4373" spans="1:31" x14ac:dyDescent="0.35">
      <c r="A4373" t="s">
        <v>454</v>
      </c>
      <c r="B4373">
        <v>1162</v>
      </c>
      <c r="C4373" t="s">
        <v>9657</v>
      </c>
      <c r="D4373">
        <v>61003</v>
      </c>
      <c r="E4373" t="s">
        <v>9657</v>
      </c>
      <c r="F4373" t="s">
        <v>8973</v>
      </c>
      <c r="H4373">
        <v>2.4</v>
      </c>
      <c r="I4373">
        <v>3.4</v>
      </c>
      <c r="K4373" t="s">
        <v>404</v>
      </c>
      <c r="L4373" t="s">
        <v>410</v>
      </c>
      <c r="M4373" t="s">
        <v>398</v>
      </c>
      <c r="N4373" t="s">
        <v>634</v>
      </c>
      <c r="O4373">
        <v>3</v>
      </c>
      <c r="P4373" t="s">
        <v>1</v>
      </c>
      <c r="Q4373" s="164">
        <v>31415</v>
      </c>
      <c r="R4373" s="164">
        <v>31472</v>
      </c>
      <c r="S4373" s="164">
        <v>31472</v>
      </c>
      <c r="T4373" t="s">
        <v>5009</v>
      </c>
      <c r="V4373" t="s">
        <v>9658</v>
      </c>
      <c r="W4373" t="s">
        <v>9659</v>
      </c>
      <c r="X4373" t="s">
        <v>9657</v>
      </c>
      <c r="Y4373" t="s">
        <v>9658</v>
      </c>
      <c r="Z4373" t="s">
        <v>9661</v>
      </c>
      <c r="AC4373" t="s">
        <v>341</v>
      </c>
      <c r="AD4373" s="176">
        <v>1.2</v>
      </c>
    </row>
    <row r="4374" spans="1:31" x14ac:dyDescent="0.35">
      <c r="A4374" t="s">
        <v>454</v>
      </c>
      <c r="B4374">
        <v>1214</v>
      </c>
      <c r="C4374" t="s">
        <v>9657</v>
      </c>
      <c r="D4374">
        <v>61003</v>
      </c>
      <c r="E4374" t="s">
        <v>9657</v>
      </c>
      <c r="F4374" t="s">
        <v>8973</v>
      </c>
      <c r="H4374">
        <v>2.4</v>
      </c>
      <c r="I4374">
        <v>3.4</v>
      </c>
      <c r="K4374" t="s">
        <v>296</v>
      </c>
      <c r="L4374" t="s">
        <v>297</v>
      </c>
      <c r="M4374" t="s">
        <v>398</v>
      </c>
      <c r="N4374" t="s">
        <v>634</v>
      </c>
      <c r="O4374">
        <v>3</v>
      </c>
      <c r="P4374" t="s">
        <v>306</v>
      </c>
      <c r="Q4374" s="164">
        <v>30690</v>
      </c>
      <c r="R4374" s="164">
        <v>30926</v>
      </c>
      <c r="T4374" t="s">
        <v>5009</v>
      </c>
      <c r="V4374" t="s">
        <v>9658</v>
      </c>
      <c r="W4374" t="s">
        <v>9659</v>
      </c>
      <c r="X4374" t="s">
        <v>9657</v>
      </c>
      <c r="Y4374" t="s">
        <v>9658</v>
      </c>
      <c r="Z4374" t="s">
        <v>9662</v>
      </c>
      <c r="AC4374" t="s">
        <v>341</v>
      </c>
      <c r="AD4374" s="176">
        <v>1.2</v>
      </c>
    </row>
    <row r="4375" spans="1:31" x14ac:dyDescent="0.35">
      <c r="A4375" t="s">
        <v>305</v>
      </c>
      <c r="B4375">
        <v>1015</v>
      </c>
      <c r="C4375" t="s">
        <v>9657</v>
      </c>
      <c r="D4375">
        <v>61003</v>
      </c>
      <c r="E4375" t="s">
        <v>9657</v>
      </c>
      <c r="F4375" t="s">
        <v>8973</v>
      </c>
      <c r="H4375">
        <v>2.4</v>
      </c>
      <c r="I4375">
        <v>3.4</v>
      </c>
      <c r="K4375" t="s">
        <v>296</v>
      </c>
      <c r="L4375" t="s">
        <v>410</v>
      </c>
      <c r="M4375" t="s">
        <v>398</v>
      </c>
      <c r="N4375" t="s">
        <v>634</v>
      </c>
      <c r="O4375">
        <v>3</v>
      </c>
      <c r="P4375" t="s">
        <v>306</v>
      </c>
      <c r="Q4375" t="s">
        <v>786</v>
      </c>
      <c r="R4375" s="164">
        <v>34392</v>
      </c>
      <c r="T4375" t="s">
        <v>5009</v>
      </c>
      <c r="V4375" t="s">
        <v>9658</v>
      </c>
      <c r="W4375" t="s">
        <v>9659</v>
      </c>
      <c r="X4375" t="s">
        <v>9657</v>
      </c>
      <c r="Y4375" t="s">
        <v>9658</v>
      </c>
      <c r="Z4375" t="s">
        <v>9663</v>
      </c>
      <c r="AC4375" t="s">
        <v>341</v>
      </c>
      <c r="AD4375" s="176">
        <v>1.2</v>
      </c>
    </row>
    <row r="4376" spans="1:31" x14ac:dyDescent="0.35">
      <c r="A4376" t="s">
        <v>317</v>
      </c>
      <c r="B4376">
        <v>1204</v>
      </c>
      <c r="C4376" t="s">
        <v>9657</v>
      </c>
      <c r="D4376">
        <v>61003</v>
      </c>
      <c r="E4376" t="s">
        <v>9657</v>
      </c>
      <c r="F4376" t="s">
        <v>8973</v>
      </c>
      <c r="H4376">
        <v>2.4</v>
      </c>
      <c r="I4376">
        <v>3.4</v>
      </c>
      <c r="K4376" t="s">
        <v>296</v>
      </c>
      <c r="L4376" t="s">
        <v>297</v>
      </c>
      <c r="M4376" t="s">
        <v>398</v>
      </c>
      <c r="N4376" t="s">
        <v>634</v>
      </c>
      <c r="O4376">
        <v>3</v>
      </c>
      <c r="P4376" t="s">
        <v>306</v>
      </c>
      <c r="Q4376" t="s">
        <v>8816</v>
      </c>
      <c r="R4376" s="164">
        <v>41883</v>
      </c>
      <c r="T4376" t="s">
        <v>5009</v>
      </c>
      <c r="V4376" t="s">
        <v>9658</v>
      </c>
      <c r="W4376" t="s">
        <v>9659</v>
      </c>
      <c r="X4376" t="s">
        <v>9657</v>
      </c>
      <c r="Y4376" t="s">
        <v>9658</v>
      </c>
      <c r="Z4376" t="s">
        <v>9664</v>
      </c>
      <c r="AC4376" t="s">
        <v>341</v>
      </c>
      <c r="AD4376" s="176">
        <v>1.2</v>
      </c>
    </row>
    <row r="4377" spans="1:31" x14ac:dyDescent="0.35">
      <c r="A4377" t="s">
        <v>408</v>
      </c>
      <c r="B4377">
        <v>1032</v>
      </c>
      <c r="C4377" t="s">
        <v>9665</v>
      </c>
      <c r="D4377">
        <v>61003</v>
      </c>
      <c r="E4377" t="s">
        <v>9657</v>
      </c>
      <c r="F4377" t="s">
        <v>8973</v>
      </c>
      <c r="H4377">
        <v>2.4</v>
      </c>
      <c r="I4377">
        <v>3.4</v>
      </c>
      <c r="K4377" t="s">
        <v>404</v>
      </c>
      <c r="L4377" t="s">
        <v>410</v>
      </c>
      <c r="M4377" t="s">
        <v>398</v>
      </c>
      <c r="N4377" t="s">
        <v>634</v>
      </c>
      <c r="O4377">
        <v>3</v>
      </c>
      <c r="P4377" t="s">
        <v>306</v>
      </c>
      <c r="Q4377" t="s">
        <v>2038</v>
      </c>
      <c r="R4377" s="164">
        <v>39188</v>
      </c>
      <c r="S4377" s="164">
        <v>39188</v>
      </c>
      <c r="T4377" t="s">
        <v>5009</v>
      </c>
      <c r="V4377" t="s">
        <v>9658</v>
      </c>
      <c r="W4377" t="s">
        <v>9659</v>
      </c>
      <c r="X4377" t="s">
        <v>9657</v>
      </c>
      <c r="Y4377" t="s">
        <v>9658</v>
      </c>
      <c r="Z4377" t="s">
        <v>9666</v>
      </c>
      <c r="AC4377" t="s">
        <v>341</v>
      </c>
      <c r="AD4377" s="176">
        <v>1.2</v>
      </c>
    </row>
    <row r="4378" spans="1:31" x14ac:dyDescent="0.35">
      <c r="A4378" t="s">
        <v>469</v>
      </c>
      <c r="B4378">
        <v>1014</v>
      </c>
      <c r="C4378" t="s">
        <v>9657</v>
      </c>
      <c r="D4378">
        <v>61003</v>
      </c>
      <c r="E4378" t="s">
        <v>9657</v>
      </c>
      <c r="F4378" t="s">
        <v>8973</v>
      </c>
      <c r="H4378">
        <v>2.4</v>
      </c>
      <c r="I4378">
        <v>3.4</v>
      </c>
      <c r="K4378" t="s">
        <v>296</v>
      </c>
      <c r="L4378" t="s">
        <v>410</v>
      </c>
      <c r="M4378" t="s">
        <v>398</v>
      </c>
      <c r="N4378" t="s">
        <v>634</v>
      </c>
      <c r="O4378">
        <v>3</v>
      </c>
      <c r="P4378" t="s">
        <v>306</v>
      </c>
      <c r="Q4378" t="s">
        <v>786</v>
      </c>
      <c r="R4378" s="164">
        <v>34392</v>
      </c>
      <c r="T4378" t="s">
        <v>5009</v>
      </c>
      <c r="V4378" t="s">
        <v>9658</v>
      </c>
      <c r="W4378" t="s">
        <v>9659</v>
      </c>
      <c r="X4378" t="s">
        <v>9657</v>
      </c>
      <c r="Y4378" t="s">
        <v>9658</v>
      </c>
      <c r="Z4378" t="s">
        <v>9667</v>
      </c>
      <c r="AC4378" t="s">
        <v>341</v>
      </c>
      <c r="AD4378" s="176">
        <v>1.2</v>
      </c>
    </row>
    <row r="4379" spans="1:31" x14ac:dyDescent="0.35">
      <c r="A4379" t="s">
        <v>324</v>
      </c>
      <c r="B4379">
        <v>1009</v>
      </c>
      <c r="C4379" t="s">
        <v>9657</v>
      </c>
      <c r="D4379">
        <v>61003</v>
      </c>
      <c r="E4379" t="s">
        <v>9657</v>
      </c>
      <c r="F4379" t="s">
        <v>8973</v>
      </c>
      <c r="H4379">
        <v>2.4</v>
      </c>
      <c r="I4379">
        <v>3.4</v>
      </c>
      <c r="K4379" t="s">
        <v>296</v>
      </c>
      <c r="L4379" t="s">
        <v>297</v>
      </c>
      <c r="M4379" t="s">
        <v>398</v>
      </c>
      <c r="N4379" t="s">
        <v>634</v>
      </c>
      <c r="O4379">
        <v>3</v>
      </c>
      <c r="P4379" t="s">
        <v>306</v>
      </c>
      <c r="Q4379" t="s">
        <v>3332</v>
      </c>
      <c r="R4379" s="164">
        <v>35964</v>
      </c>
      <c r="T4379" t="s">
        <v>5009</v>
      </c>
      <c r="V4379" t="s">
        <v>9658</v>
      </c>
      <c r="W4379" t="s">
        <v>9659</v>
      </c>
      <c r="X4379" t="s">
        <v>9657</v>
      </c>
      <c r="Y4379" t="s">
        <v>9658</v>
      </c>
      <c r="Z4379" t="s">
        <v>9668</v>
      </c>
      <c r="AC4379" t="s">
        <v>341</v>
      </c>
      <c r="AD4379" s="176">
        <v>1.2</v>
      </c>
    </row>
    <row r="4380" spans="1:31" x14ac:dyDescent="0.35">
      <c r="A4380" t="s">
        <v>324</v>
      </c>
      <c r="B4380">
        <v>1136</v>
      </c>
      <c r="C4380" t="s">
        <v>9669</v>
      </c>
      <c r="D4380">
        <v>61003</v>
      </c>
      <c r="E4380" t="s">
        <v>9657</v>
      </c>
      <c r="F4380" t="s">
        <v>8973</v>
      </c>
      <c r="H4380">
        <v>2.4</v>
      </c>
      <c r="I4380">
        <v>3.4</v>
      </c>
      <c r="K4380" t="s">
        <v>296</v>
      </c>
      <c r="L4380" t="s">
        <v>297</v>
      </c>
      <c r="M4380" t="s">
        <v>398</v>
      </c>
      <c r="N4380" t="s">
        <v>634</v>
      </c>
      <c r="O4380">
        <v>3</v>
      </c>
      <c r="P4380" t="s">
        <v>306</v>
      </c>
      <c r="Q4380" t="s">
        <v>9670</v>
      </c>
      <c r="R4380" s="164">
        <v>37135</v>
      </c>
      <c r="T4380" t="s">
        <v>5009</v>
      </c>
      <c r="V4380" t="s">
        <v>9658</v>
      </c>
      <c r="W4380" t="s">
        <v>9659</v>
      </c>
      <c r="X4380" t="s">
        <v>9657</v>
      </c>
      <c r="Y4380" t="s">
        <v>9658</v>
      </c>
      <c r="Z4380" t="s">
        <v>9671</v>
      </c>
      <c r="AC4380" t="s">
        <v>341</v>
      </c>
      <c r="AD4380" s="176">
        <v>1.2</v>
      </c>
    </row>
    <row r="4381" spans="1:31" x14ac:dyDescent="0.35">
      <c r="A4381" t="s">
        <v>309</v>
      </c>
      <c r="B4381">
        <v>1048</v>
      </c>
      <c r="C4381" t="s">
        <v>9657</v>
      </c>
      <c r="D4381">
        <v>61003</v>
      </c>
      <c r="E4381" t="s">
        <v>9657</v>
      </c>
      <c r="F4381" t="s">
        <v>8973</v>
      </c>
      <c r="H4381">
        <v>2.4</v>
      </c>
      <c r="I4381">
        <v>3.4</v>
      </c>
      <c r="K4381" t="s">
        <v>404</v>
      </c>
      <c r="L4381" t="s">
        <v>297</v>
      </c>
      <c r="M4381" t="s">
        <v>398</v>
      </c>
      <c r="N4381" t="s">
        <v>634</v>
      </c>
      <c r="O4381">
        <v>3</v>
      </c>
      <c r="P4381" t="s">
        <v>306</v>
      </c>
      <c r="Q4381" t="s">
        <v>8125</v>
      </c>
      <c r="R4381" s="164">
        <v>29250</v>
      </c>
      <c r="S4381" s="164">
        <v>35947</v>
      </c>
      <c r="T4381" t="s">
        <v>5009</v>
      </c>
      <c r="V4381" t="s">
        <v>9658</v>
      </c>
      <c r="W4381" t="s">
        <v>9659</v>
      </c>
      <c r="X4381" t="s">
        <v>9657</v>
      </c>
      <c r="Y4381" t="s">
        <v>9658</v>
      </c>
      <c r="Z4381" t="s">
        <v>9672</v>
      </c>
      <c r="AC4381" t="s">
        <v>341</v>
      </c>
      <c r="AD4381" s="176">
        <v>1.2</v>
      </c>
    </row>
    <row r="4382" spans="1:31" x14ac:dyDescent="0.35">
      <c r="A4382" t="s">
        <v>309</v>
      </c>
      <c r="B4382">
        <v>1255</v>
      </c>
      <c r="C4382" t="s">
        <v>9657</v>
      </c>
      <c r="D4382">
        <v>61003</v>
      </c>
      <c r="E4382" t="s">
        <v>9657</v>
      </c>
      <c r="F4382" t="s">
        <v>8973</v>
      </c>
      <c r="G4382" s="163">
        <v>3024.51</v>
      </c>
      <c r="H4382">
        <v>2.4</v>
      </c>
      <c r="I4382">
        <v>3.4</v>
      </c>
      <c r="J4382" t="s">
        <v>1</v>
      </c>
      <c r="K4382" t="s">
        <v>296</v>
      </c>
      <c r="L4382" t="s">
        <v>297</v>
      </c>
      <c r="M4382" t="s">
        <v>398</v>
      </c>
      <c r="N4382" t="s">
        <v>634</v>
      </c>
      <c r="O4382">
        <v>3</v>
      </c>
      <c r="P4382" t="s">
        <v>306</v>
      </c>
      <c r="Q4382" t="s">
        <v>5024</v>
      </c>
      <c r="R4382" s="164">
        <v>43344</v>
      </c>
      <c r="T4382" t="s">
        <v>5009</v>
      </c>
      <c r="V4382" t="s">
        <v>9658</v>
      </c>
      <c r="W4382" t="s">
        <v>9659</v>
      </c>
      <c r="X4382" t="s">
        <v>9657</v>
      </c>
      <c r="Y4382" t="s">
        <v>9658</v>
      </c>
      <c r="Z4382" t="s">
        <v>9673</v>
      </c>
      <c r="AA4382" t="s">
        <v>295</v>
      </c>
      <c r="AB4382" s="164">
        <v>42913</v>
      </c>
      <c r="AC4382" t="s">
        <v>341</v>
      </c>
      <c r="AD4382" s="176">
        <v>1.2</v>
      </c>
    </row>
    <row r="4383" spans="1:31" x14ac:dyDescent="0.35">
      <c r="A4383" t="s">
        <v>476</v>
      </c>
      <c r="B4383">
        <v>1015</v>
      </c>
      <c r="C4383" t="s">
        <v>9674</v>
      </c>
      <c r="D4383">
        <v>61003</v>
      </c>
      <c r="E4383" t="s">
        <v>9657</v>
      </c>
      <c r="F4383" t="s">
        <v>8973</v>
      </c>
      <c r="H4383">
        <v>2.4</v>
      </c>
      <c r="I4383">
        <v>3.4</v>
      </c>
      <c r="K4383" t="s">
        <v>404</v>
      </c>
      <c r="L4383" t="s">
        <v>410</v>
      </c>
      <c r="M4383" t="s">
        <v>398</v>
      </c>
      <c r="N4383" t="s">
        <v>634</v>
      </c>
      <c r="O4383">
        <v>3</v>
      </c>
      <c r="P4383" t="s">
        <v>306</v>
      </c>
      <c r="Q4383" s="164">
        <v>31416</v>
      </c>
      <c r="R4383" s="164">
        <v>31503</v>
      </c>
      <c r="S4383" s="164">
        <v>31503</v>
      </c>
      <c r="T4383" t="s">
        <v>5009</v>
      </c>
      <c r="V4383" t="s">
        <v>9658</v>
      </c>
      <c r="W4383" t="s">
        <v>9659</v>
      </c>
      <c r="X4383" t="s">
        <v>9657</v>
      </c>
      <c r="Y4383" t="s">
        <v>9658</v>
      </c>
      <c r="Z4383" t="s">
        <v>9675</v>
      </c>
      <c r="AC4383" t="s">
        <v>341</v>
      </c>
      <c r="AD4383" s="176">
        <v>1.2</v>
      </c>
    </row>
    <row r="4384" spans="1:31" x14ac:dyDescent="0.35">
      <c r="A4384" t="s">
        <v>476</v>
      </c>
      <c r="B4384">
        <v>1016</v>
      </c>
      <c r="C4384" t="s">
        <v>9676</v>
      </c>
      <c r="D4384">
        <v>61003</v>
      </c>
      <c r="E4384" t="s">
        <v>9657</v>
      </c>
      <c r="F4384" t="s">
        <v>8973</v>
      </c>
      <c r="H4384">
        <v>2.4</v>
      </c>
      <c r="I4384">
        <v>3.4</v>
      </c>
      <c r="K4384" t="s">
        <v>404</v>
      </c>
      <c r="L4384" t="s">
        <v>410</v>
      </c>
      <c r="M4384" t="s">
        <v>398</v>
      </c>
      <c r="N4384" t="s">
        <v>634</v>
      </c>
      <c r="O4384">
        <v>3</v>
      </c>
      <c r="P4384" t="s">
        <v>306</v>
      </c>
      <c r="Q4384" s="164">
        <v>31416</v>
      </c>
      <c r="R4384" s="164">
        <v>31503</v>
      </c>
      <c r="S4384" s="164">
        <v>31503</v>
      </c>
      <c r="T4384" t="s">
        <v>5009</v>
      </c>
      <c r="V4384" t="s">
        <v>9658</v>
      </c>
      <c r="W4384" t="s">
        <v>9659</v>
      </c>
      <c r="X4384" t="s">
        <v>9657</v>
      </c>
      <c r="Y4384" t="s">
        <v>9658</v>
      </c>
      <c r="Z4384" t="s">
        <v>9677</v>
      </c>
      <c r="AC4384" t="s">
        <v>341</v>
      </c>
      <c r="AD4384" s="176">
        <v>1.2</v>
      </c>
    </row>
    <row r="4385" spans="1:30" x14ac:dyDescent="0.35">
      <c r="A4385" t="s">
        <v>476</v>
      </c>
      <c r="B4385">
        <v>1126</v>
      </c>
      <c r="C4385" t="s">
        <v>9657</v>
      </c>
      <c r="D4385">
        <v>61003</v>
      </c>
      <c r="E4385" t="s">
        <v>9657</v>
      </c>
      <c r="F4385" t="s">
        <v>8973</v>
      </c>
      <c r="H4385">
        <v>2.4</v>
      </c>
      <c r="I4385">
        <v>3.4</v>
      </c>
      <c r="K4385" t="s">
        <v>296</v>
      </c>
      <c r="L4385" t="s">
        <v>297</v>
      </c>
      <c r="M4385" t="s">
        <v>398</v>
      </c>
      <c r="N4385" t="s">
        <v>634</v>
      </c>
      <c r="O4385">
        <v>3</v>
      </c>
      <c r="P4385" t="s">
        <v>306</v>
      </c>
      <c r="Q4385" s="164">
        <v>31416</v>
      </c>
      <c r="R4385" s="164">
        <v>31503</v>
      </c>
      <c r="T4385" t="s">
        <v>5009</v>
      </c>
      <c r="V4385" t="s">
        <v>9658</v>
      </c>
      <c r="W4385" t="s">
        <v>9659</v>
      </c>
      <c r="X4385" t="s">
        <v>9657</v>
      </c>
      <c r="Y4385" t="s">
        <v>9658</v>
      </c>
      <c r="Z4385" t="s">
        <v>9678</v>
      </c>
      <c r="AC4385" t="s">
        <v>341</v>
      </c>
      <c r="AD4385" s="176">
        <v>1.2</v>
      </c>
    </row>
    <row r="4386" spans="1:30" x14ac:dyDescent="0.35">
      <c r="A4386" t="s">
        <v>476</v>
      </c>
      <c r="B4386">
        <v>90005</v>
      </c>
      <c r="C4386" t="s">
        <v>9679</v>
      </c>
      <c r="D4386">
        <v>61003</v>
      </c>
      <c r="E4386" t="s">
        <v>9657</v>
      </c>
      <c r="F4386" t="s">
        <v>8973</v>
      </c>
      <c r="H4386">
        <v>2.4</v>
      </c>
      <c r="I4386">
        <v>3.4</v>
      </c>
      <c r="K4386" t="s">
        <v>404</v>
      </c>
      <c r="L4386" t="s">
        <v>410</v>
      </c>
      <c r="M4386" t="s">
        <v>398</v>
      </c>
      <c r="N4386" t="s">
        <v>634</v>
      </c>
      <c r="O4386">
        <v>3</v>
      </c>
      <c r="P4386" t="s">
        <v>306</v>
      </c>
      <c r="Q4386" s="164">
        <v>34337</v>
      </c>
      <c r="R4386" s="164">
        <v>34394</v>
      </c>
      <c r="S4386" s="164">
        <v>34394</v>
      </c>
      <c r="T4386" t="s">
        <v>5009</v>
      </c>
      <c r="V4386" t="s">
        <v>9658</v>
      </c>
      <c r="W4386" t="s">
        <v>9659</v>
      </c>
      <c r="X4386" t="s">
        <v>9657</v>
      </c>
      <c r="Y4386" t="s">
        <v>9658</v>
      </c>
      <c r="Z4386" t="s">
        <v>9680</v>
      </c>
      <c r="AC4386" t="s">
        <v>341</v>
      </c>
      <c r="AD4386" s="176">
        <v>1.2</v>
      </c>
    </row>
    <row r="4387" spans="1:30" x14ac:dyDescent="0.35">
      <c r="A4387" t="s">
        <v>482</v>
      </c>
      <c r="B4387">
        <v>1007</v>
      </c>
      <c r="C4387" t="s">
        <v>9657</v>
      </c>
      <c r="D4387">
        <v>61003</v>
      </c>
      <c r="E4387" t="s">
        <v>9657</v>
      </c>
      <c r="F4387" t="s">
        <v>8973</v>
      </c>
      <c r="H4387">
        <v>2.4</v>
      </c>
      <c r="I4387">
        <v>3.4</v>
      </c>
      <c r="K4387" t="s">
        <v>404</v>
      </c>
      <c r="L4387" t="s">
        <v>410</v>
      </c>
      <c r="M4387" t="s">
        <v>398</v>
      </c>
      <c r="N4387" t="s">
        <v>634</v>
      </c>
      <c r="O4387">
        <v>3</v>
      </c>
      <c r="P4387" t="s">
        <v>306</v>
      </c>
      <c r="Q4387" s="164">
        <v>35804</v>
      </c>
      <c r="R4387" s="164">
        <v>36039</v>
      </c>
      <c r="S4387" s="164">
        <v>36039</v>
      </c>
      <c r="T4387" t="s">
        <v>5009</v>
      </c>
      <c r="V4387" t="s">
        <v>9658</v>
      </c>
      <c r="W4387" t="s">
        <v>9659</v>
      </c>
      <c r="X4387" t="s">
        <v>9657</v>
      </c>
      <c r="Y4387" t="s">
        <v>9658</v>
      </c>
      <c r="Z4387" t="s">
        <v>9681</v>
      </c>
      <c r="AC4387" t="s">
        <v>341</v>
      </c>
      <c r="AD4387" s="176">
        <v>1.2</v>
      </c>
    </row>
    <row r="4388" spans="1:30" x14ac:dyDescent="0.35">
      <c r="A4388" t="s">
        <v>482</v>
      </c>
      <c r="B4388">
        <v>1008</v>
      </c>
      <c r="C4388" t="s">
        <v>9674</v>
      </c>
      <c r="D4388">
        <v>61003</v>
      </c>
      <c r="E4388" t="s">
        <v>9657</v>
      </c>
      <c r="F4388" t="s">
        <v>8973</v>
      </c>
      <c r="H4388">
        <v>2.4</v>
      </c>
      <c r="I4388">
        <v>3.4</v>
      </c>
      <c r="K4388" t="s">
        <v>404</v>
      </c>
      <c r="L4388" t="s">
        <v>410</v>
      </c>
      <c r="M4388" t="s">
        <v>398</v>
      </c>
      <c r="N4388" t="s">
        <v>634</v>
      </c>
      <c r="O4388">
        <v>3</v>
      </c>
      <c r="P4388" t="s">
        <v>306</v>
      </c>
      <c r="Q4388" s="164">
        <v>37995</v>
      </c>
      <c r="R4388" s="164">
        <v>38231</v>
      </c>
      <c r="S4388" s="164">
        <v>38231</v>
      </c>
      <c r="T4388" t="s">
        <v>5009</v>
      </c>
      <c r="V4388" t="s">
        <v>9658</v>
      </c>
      <c r="W4388" t="s">
        <v>9659</v>
      </c>
      <c r="X4388" t="s">
        <v>9657</v>
      </c>
      <c r="Y4388" t="s">
        <v>9658</v>
      </c>
      <c r="Z4388" t="s">
        <v>9682</v>
      </c>
      <c r="AC4388" t="s">
        <v>341</v>
      </c>
      <c r="AD4388" s="176">
        <v>1.2</v>
      </c>
    </row>
    <row r="4389" spans="1:30" x14ac:dyDescent="0.35">
      <c r="A4389" t="s">
        <v>482</v>
      </c>
      <c r="B4389">
        <v>1041</v>
      </c>
      <c r="C4389" t="s">
        <v>9683</v>
      </c>
      <c r="D4389">
        <v>61003</v>
      </c>
      <c r="E4389" t="s">
        <v>9657</v>
      </c>
      <c r="F4389" t="s">
        <v>8973</v>
      </c>
      <c r="H4389">
        <v>2.4</v>
      </c>
      <c r="I4389">
        <v>3.4</v>
      </c>
      <c r="K4389" t="s">
        <v>404</v>
      </c>
      <c r="L4389" t="s">
        <v>297</v>
      </c>
      <c r="M4389" t="s">
        <v>398</v>
      </c>
      <c r="N4389" t="s">
        <v>634</v>
      </c>
      <c r="O4389">
        <v>3</v>
      </c>
      <c r="P4389" t="s">
        <v>306</v>
      </c>
      <c r="Q4389" s="164">
        <v>40881</v>
      </c>
      <c r="R4389" s="164">
        <v>40645</v>
      </c>
      <c r="S4389" s="164">
        <v>40787</v>
      </c>
      <c r="T4389" t="s">
        <v>5009</v>
      </c>
      <c r="V4389" t="s">
        <v>9658</v>
      </c>
      <c r="W4389" t="s">
        <v>9659</v>
      </c>
      <c r="X4389" t="s">
        <v>9657</v>
      </c>
      <c r="Y4389" t="s">
        <v>9658</v>
      </c>
      <c r="Z4389" t="s">
        <v>9684</v>
      </c>
      <c r="AC4389" t="s">
        <v>341</v>
      </c>
      <c r="AD4389" s="176">
        <v>1.2</v>
      </c>
    </row>
    <row r="4390" spans="1:30" x14ac:dyDescent="0.35">
      <c r="A4390" t="s">
        <v>482</v>
      </c>
      <c r="B4390">
        <v>1202</v>
      </c>
      <c r="C4390" t="s">
        <v>9657</v>
      </c>
      <c r="D4390">
        <v>61003</v>
      </c>
      <c r="E4390" t="s">
        <v>9657</v>
      </c>
      <c r="F4390" t="s">
        <v>8973</v>
      </c>
      <c r="H4390">
        <v>2.4</v>
      </c>
      <c r="I4390">
        <v>3.4</v>
      </c>
      <c r="K4390" t="s">
        <v>296</v>
      </c>
      <c r="L4390" t="s">
        <v>297</v>
      </c>
      <c r="M4390" t="s">
        <v>398</v>
      </c>
      <c r="N4390" t="s">
        <v>634</v>
      </c>
      <c r="O4390">
        <v>3</v>
      </c>
      <c r="P4390" t="s">
        <v>306</v>
      </c>
      <c r="Q4390" t="s">
        <v>3208</v>
      </c>
      <c r="R4390" s="164">
        <v>40057</v>
      </c>
      <c r="T4390" t="s">
        <v>5009</v>
      </c>
      <c r="V4390" t="s">
        <v>9658</v>
      </c>
      <c r="W4390" t="s">
        <v>9659</v>
      </c>
      <c r="X4390" t="s">
        <v>9657</v>
      </c>
      <c r="Y4390" t="s">
        <v>9658</v>
      </c>
      <c r="Z4390" t="s">
        <v>9685</v>
      </c>
      <c r="AC4390" t="s">
        <v>341</v>
      </c>
      <c r="AD4390" s="176">
        <v>1.2</v>
      </c>
    </row>
    <row r="4391" spans="1:30" x14ac:dyDescent="0.35">
      <c r="A4391" t="s">
        <v>432</v>
      </c>
      <c r="B4391">
        <v>1098</v>
      </c>
      <c r="C4391" t="s">
        <v>9657</v>
      </c>
      <c r="D4391">
        <v>61003</v>
      </c>
      <c r="E4391" t="s">
        <v>9657</v>
      </c>
      <c r="F4391" t="s">
        <v>8973</v>
      </c>
      <c r="H4391">
        <v>2.4</v>
      </c>
      <c r="I4391">
        <v>3.4</v>
      </c>
      <c r="K4391" t="s">
        <v>404</v>
      </c>
      <c r="L4391" t="s">
        <v>297</v>
      </c>
      <c r="M4391" t="s">
        <v>398</v>
      </c>
      <c r="N4391" t="s">
        <v>634</v>
      </c>
      <c r="O4391">
        <v>3</v>
      </c>
      <c r="P4391" t="s">
        <v>306</v>
      </c>
      <c r="Q4391" t="s">
        <v>674</v>
      </c>
      <c r="R4391" s="164">
        <v>29735</v>
      </c>
      <c r="S4391" s="164">
        <v>37347</v>
      </c>
      <c r="T4391" t="s">
        <v>5009</v>
      </c>
      <c r="V4391" t="s">
        <v>9658</v>
      </c>
      <c r="W4391" t="s">
        <v>9659</v>
      </c>
      <c r="X4391" t="s">
        <v>9657</v>
      </c>
      <c r="Y4391" t="s">
        <v>9658</v>
      </c>
      <c r="Z4391" t="s">
        <v>9686</v>
      </c>
      <c r="AC4391" t="s">
        <v>341</v>
      </c>
      <c r="AD4391" s="176">
        <v>1.2</v>
      </c>
    </row>
    <row r="4392" spans="1:30" x14ac:dyDescent="0.35">
      <c r="A4392" t="s">
        <v>432</v>
      </c>
      <c r="B4392">
        <v>1263</v>
      </c>
      <c r="C4392" t="s">
        <v>9657</v>
      </c>
      <c r="D4392">
        <v>61003</v>
      </c>
      <c r="E4392" t="s">
        <v>9657</v>
      </c>
      <c r="F4392" t="s">
        <v>8973</v>
      </c>
      <c r="H4392">
        <v>2.4</v>
      </c>
      <c r="I4392">
        <v>3.4</v>
      </c>
      <c r="K4392" t="s">
        <v>296</v>
      </c>
      <c r="L4392" t="s">
        <v>297</v>
      </c>
      <c r="M4392" t="s">
        <v>398</v>
      </c>
      <c r="N4392" t="s">
        <v>634</v>
      </c>
      <c r="O4392">
        <v>3</v>
      </c>
      <c r="P4392" t="s">
        <v>306</v>
      </c>
      <c r="Q4392" t="s">
        <v>9687</v>
      </c>
      <c r="R4392" s="164">
        <v>40179</v>
      </c>
      <c r="T4392" t="s">
        <v>5009</v>
      </c>
      <c r="V4392" t="s">
        <v>9658</v>
      </c>
      <c r="W4392" t="s">
        <v>9659</v>
      </c>
      <c r="X4392" t="s">
        <v>9657</v>
      </c>
      <c r="Y4392" t="s">
        <v>9658</v>
      </c>
      <c r="Z4392" t="s">
        <v>9688</v>
      </c>
      <c r="AA4392" t="s">
        <v>295</v>
      </c>
      <c r="AC4392" t="s">
        <v>341</v>
      </c>
      <c r="AD4392" s="176">
        <v>1.2</v>
      </c>
    </row>
    <row r="4393" spans="1:30" x14ac:dyDescent="0.35">
      <c r="A4393" t="s">
        <v>584</v>
      </c>
      <c r="B4393">
        <v>1018</v>
      </c>
      <c r="C4393" t="s">
        <v>9657</v>
      </c>
      <c r="D4393">
        <v>61003</v>
      </c>
      <c r="E4393" t="s">
        <v>9657</v>
      </c>
      <c r="F4393" t="s">
        <v>8973</v>
      </c>
      <c r="H4393">
        <v>2.4</v>
      </c>
      <c r="I4393">
        <v>3.4</v>
      </c>
      <c r="K4393" t="s">
        <v>296</v>
      </c>
      <c r="L4393" t="s">
        <v>410</v>
      </c>
      <c r="M4393" t="s">
        <v>398</v>
      </c>
      <c r="N4393" t="s">
        <v>634</v>
      </c>
      <c r="O4393">
        <v>3</v>
      </c>
      <c r="P4393" t="s">
        <v>306</v>
      </c>
      <c r="Q4393" t="s">
        <v>786</v>
      </c>
      <c r="R4393" s="164">
        <v>34392</v>
      </c>
      <c r="T4393" t="s">
        <v>5009</v>
      </c>
      <c r="V4393" t="s">
        <v>9658</v>
      </c>
      <c r="W4393" t="s">
        <v>9659</v>
      </c>
      <c r="X4393" t="s">
        <v>9657</v>
      </c>
      <c r="Y4393" t="s">
        <v>9658</v>
      </c>
      <c r="Z4393" t="s">
        <v>9689</v>
      </c>
      <c r="AC4393" t="s">
        <v>341</v>
      </c>
      <c r="AD4393" s="176">
        <v>1.2</v>
      </c>
    </row>
    <row r="4394" spans="1:30" x14ac:dyDescent="0.35">
      <c r="A4394" t="s">
        <v>584</v>
      </c>
      <c r="B4394">
        <v>1053</v>
      </c>
      <c r="C4394" t="s">
        <v>9690</v>
      </c>
      <c r="D4394">
        <v>61003</v>
      </c>
      <c r="E4394" t="s">
        <v>9657</v>
      </c>
      <c r="F4394" t="s">
        <v>8973</v>
      </c>
      <c r="H4394">
        <v>2.4</v>
      </c>
      <c r="I4394">
        <v>3.4</v>
      </c>
      <c r="K4394" t="s">
        <v>404</v>
      </c>
      <c r="L4394" t="s">
        <v>410</v>
      </c>
      <c r="M4394" t="s">
        <v>398</v>
      </c>
      <c r="N4394" t="s">
        <v>634</v>
      </c>
      <c r="O4394">
        <v>3</v>
      </c>
      <c r="P4394" t="s">
        <v>306</v>
      </c>
      <c r="Q4394" s="164">
        <v>35804</v>
      </c>
      <c r="R4394" s="164">
        <v>36039</v>
      </c>
      <c r="S4394" s="164">
        <v>36039</v>
      </c>
      <c r="T4394" t="s">
        <v>5009</v>
      </c>
      <c r="V4394" t="s">
        <v>9658</v>
      </c>
      <c r="W4394" t="s">
        <v>9659</v>
      </c>
      <c r="X4394" t="s">
        <v>9657</v>
      </c>
      <c r="Y4394" t="s">
        <v>9658</v>
      </c>
      <c r="Z4394" t="s">
        <v>9691</v>
      </c>
      <c r="AC4394" t="s">
        <v>341</v>
      </c>
      <c r="AD4394" s="176">
        <v>1.2</v>
      </c>
    </row>
    <row r="4395" spans="1:30" x14ac:dyDescent="0.35">
      <c r="A4395" t="s">
        <v>375</v>
      </c>
      <c r="B4395">
        <v>1062</v>
      </c>
      <c r="C4395" t="s">
        <v>9692</v>
      </c>
      <c r="D4395">
        <v>61003</v>
      </c>
      <c r="E4395" t="s">
        <v>9657</v>
      </c>
      <c r="F4395" t="s">
        <v>8973</v>
      </c>
      <c r="H4395">
        <v>2.4</v>
      </c>
      <c r="I4395">
        <v>3.4</v>
      </c>
      <c r="K4395" t="s">
        <v>296</v>
      </c>
      <c r="L4395" t="s">
        <v>297</v>
      </c>
      <c r="M4395" t="s">
        <v>398</v>
      </c>
      <c r="N4395" t="s">
        <v>634</v>
      </c>
      <c r="O4395">
        <v>3</v>
      </c>
      <c r="P4395" t="s">
        <v>1</v>
      </c>
      <c r="Q4395" s="164">
        <v>32882</v>
      </c>
      <c r="R4395" s="164">
        <v>33117</v>
      </c>
      <c r="T4395" t="s">
        <v>5009</v>
      </c>
      <c r="V4395" t="s">
        <v>9658</v>
      </c>
      <c r="W4395" t="s">
        <v>9659</v>
      </c>
      <c r="X4395" t="s">
        <v>9657</v>
      </c>
      <c r="Y4395" t="s">
        <v>9658</v>
      </c>
      <c r="Z4395" t="s">
        <v>9693</v>
      </c>
      <c r="AA4395" t="s">
        <v>295</v>
      </c>
      <c r="AC4395" t="s">
        <v>338</v>
      </c>
      <c r="AD4395" s="176">
        <v>1.2</v>
      </c>
    </row>
    <row r="4396" spans="1:30" x14ac:dyDescent="0.35">
      <c r="A4396" t="s">
        <v>403</v>
      </c>
      <c r="B4396">
        <v>1039</v>
      </c>
      <c r="C4396" t="s">
        <v>9657</v>
      </c>
      <c r="D4396">
        <v>61003</v>
      </c>
      <c r="E4396" t="s">
        <v>9657</v>
      </c>
      <c r="F4396" t="s">
        <v>8973</v>
      </c>
      <c r="H4396">
        <v>2.4</v>
      </c>
      <c r="I4396">
        <v>3.4</v>
      </c>
      <c r="K4396" t="s">
        <v>0</v>
      </c>
      <c r="L4396" t="s">
        <v>410</v>
      </c>
      <c r="M4396" t="s">
        <v>398</v>
      </c>
      <c r="N4396" t="s">
        <v>634</v>
      </c>
      <c r="O4396">
        <v>3</v>
      </c>
      <c r="P4396" t="s">
        <v>306</v>
      </c>
      <c r="Q4396" t="s">
        <v>786</v>
      </c>
      <c r="R4396" s="164">
        <v>34392</v>
      </c>
      <c r="T4396" t="s">
        <v>5009</v>
      </c>
      <c r="V4396" t="s">
        <v>9658</v>
      </c>
      <c r="W4396" t="s">
        <v>9659</v>
      </c>
      <c r="X4396" t="s">
        <v>9657</v>
      </c>
      <c r="Y4396" t="s">
        <v>9658</v>
      </c>
      <c r="Z4396" t="s">
        <v>9694</v>
      </c>
      <c r="AC4396" t="s">
        <v>341</v>
      </c>
      <c r="AD4396" s="176">
        <v>1.2</v>
      </c>
    </row>
    <row r="4397" spans="1:30" x14ac:dyDescent="0.35">
      <c r="A4397" t="s">
        <v>447</v>
      </c>
      <c r="B4397">
        <v>1015</v>
      </c>
      <c r="C4397" t="s">
        <v>9657</v>
      </c>
      <c r="D4397">
        <v>61003</v>
      </c>
      <c r="E4397" t="s">
        <v>9657</v>
      </c>
      <c r="F4397" t="s">
        <v>8973</v>
      </c>
      <c r="H4397">
        <v>2.4</v>
      </c>
      <c r="I4397">
        <v>3.4</v>
      </c>
      <c r="K4397" t="s">
        <v>296</v>
      </c>
      <c r="L4397" t="s">
        <v>410</v>
      </c>
      <c r="M4397" t="s">
        <v>398</v>
      </c>
      <c r="N4397" t="s">
        <v>634</v>
      </c>
      <c r="O4397">
        <v>3</v>
      </c>
      <c r="P4397" t="s">
        <v>306</v>
      </c>
      <c r="Q4397" t="s">
        <v>786</v>
      </c>
      <c r="R4397" s="164">
        <v>34392</v>
      </c>
      <c r="T4397" t="s">
        <v>5009</v>
      </c>
      <c r="V4397" t="s">
        <v>9658</v>
      </c>
      <c r="W4397" t="s">
        <v>9659</v>
      </c>
      <c r="X4397" t="s">
        <v>9657</v>
      </c>
      <c r="Y4397" t="s">
        <v>9658</v>
      </c>
      <c r="Z4397" t="s">
        <v>9695</v>
      </c>
      <c r="AC4397" t="s">
        <v>341</v>
      </c>
      <c r="AD4397" s="176">
        <v>1.2</v>
      </c>
    </row>
    <row r="4398" spans="1:30" x14ac:dyDescent="0.35">
      <c r="A4398" t="s">
        <v>447</v>
      </c>
      <c r="B4398">
        <v>1055</v>
      </c>
      <c r="C4398" t="s">
        <v>9690</v>
      </c>
      <c r="D4398">
        <v>61003</v>
      </c>
      <c r="E4398" t="s">
        <v>9657</v>
      </c>
      <c r="F4398" t="s">
        <v>8973</v>
      </c>
      <c r="H4398">
        <v>2.4</v>
      </c>
      <c r="I4398">
        <v>3.4</v>
      </c>
      <c r="K4398" t="s">
        <v>0</v>
      </c>
      <c r="L4398" t="s">
        <v>297</v>
      </c>
      <c r="M4398" t="s">
        <v>398</v>
      </c>
      <c r="N4398" t="s">
        <v>634</v>
      </c>
      <c r="O4398">
        <v>3</v>
      </c>
      <c r="P4398" t="s">
        <v>306</v>
      </c>
      <c r="Q4398" t="s">
        <v>786</v>
      </c>
      <c r="R4398" s="164">
        <v>34392</v>
      </c>
      <c r="T4398" t="s">
        <v>5009</v>
      </c>
      <c r="V4398" t="s">
        <v>9658</v>
      </c>
      <c r="W4398" t="s">
        <v>9659</v>
      </c>
      <c r="X4398" t="s">
        <v>9657</v>
      </c>
      <c r="Y4398" t="s">
        <v>9658</v>
      </c>
      <c r="Z4398" t="s">
        <v>9696</v>
      </c>
      <c r="AC4398" t="s">
        <v>341</v>
      </c>
      <c r="AD4398" s="176">
        <v>1.2</v>
      </c>
    </row>
    <row r="4399" spans="1:30" x14ac:dyDescent="0.35">
      <c r="A4399" t="s">
        <v>414</v>
      </c>
      <c r="B4399">
        <v>1018</v>
      </c>
      <c r="C4399" t="s">
        <v>9657</v>
      </c>
      <c r="D4399">
        <v>61003</v>
      </c>
      <c r="E4399" t="s">
        <v>9657</v>
      </c>
      <c r="F4399" t="s">
        <v>8973</v>
      </c>
      <c r="H4399">
        <v>2.4</v>
      </c>
      <c r="I4399">
        <v>3.4</v>
      </c>
      <c r="K4399" t="s">
        <v>296</v>
      </c>
      <c r="L4399" t="s">
        <v>297</v>
      </c>
      <c r="M4399" t="s">
        <v>398</v>
      </c>
      <c r="N4399" t="s">
        <v>634</v>
      </c>
      <c r="O4399">
        <v>3</v>
      </c>
      <c r="P4399" t="s">
        <v>306</v>
      </c>
      <c r="Q4399" t="s">
        <v>2182</v>
      </c>
      <c r="R4399" s="164">
        <v>28488</v>
      </c>
      <c r="T4399" t="s">
        <v>5009</v>
      </c>
      <c r="V4399" t="s">
        <v>9658</v>
      </c>
      <c r="W4399" t="s">
        <v>9659</v>
      </c>
      <c r="X4399" t="s">
        <v>9657</v>
      </c>
      <c r="Y4399" t="s">
        <v>9658</v>
      </c>
      <c r="Z4399" t="s">
        <v>9697</v>
      </c>
      <c r="AC4399" t="s">
        <v>341</v>
      </c>
      <c r="AD4399" s="176">
        <v>1.2</v>
      </c>
    </row>
    <row r="4400" spans="1:30" x14ac:dyDescent="0.35">
      <c r="A4400" t="s">
        <v>414</v>
      </c>
      <c r="B4400">
        <v>1118</v>
      </c>
      <c r="C4400" t="s">
        <v>9698</v>
      </c>
      <c r="D4400">
        <v>61003</v>
      </c>
      <c r="E4400" t="s">
        <v>9657</v>
      </c>
      <c r="F4400" t="s">
        <v>8973</v>
      </c>
      <c r="H4400">
        <v>2.4</v>
      </c>
      <c r="I4400">
        <v>3.4</v>
      </c>
      <c r="K4400" t="s">
        <v>404</v>
      </c>
      <c r="L4400" t="s">
        <v>297</v>
      </c>
      <c r="M4400" t="s">
        <v>398</v>
      </c>
      <c r="N4400" t="s">
        <v>634</v>
      </c>
      <c r="O4400">
        <v>3</v>
      </c>
      <c r="P4400" t="s">
        <v>977</v>
      </c>
      <c r="Q4400" s="164">
        <v>31048</v>
      </c>
      <c r="R4400" s="164">
        <v>31048</v>
      </c>
      <c r="S4400" s="164">
        <v>34943</v>
      </c>
      <c r="T4400" t="s">
        <v>5009</v>
      </c>
      <c r="V4400" t="s">
        <v>9658</v>
      </c>
      <c r="W4400" t="s">
        <v>9659</v>
      </c>
      <c r="X4400" t="s">
        <v>9657</v>
      </c>
      <c r="Y4400" t="s">
        <v>9658</v>
      </c>
      <c r="Z4400" t="s">
        <v>9699</v>
      </c>
      <c r="AC4400" t="s">
        <v>341</v>
      </c>
      <c r="AD4400" s="176">
        <v>1.2</v>
      </c>
    </row>
    <row r="4401" spans="1:31" x14ac:dyDescent="0.35">
      <c r="A4401" t="s">
        <v>419</v>
      </c>
      <c r="B4401">
        <v>1066</v>
      </c>
      <c r="C4401" t="s">
        <v>9657</v>
      </c>
      <c r="D4401">
        <v>61003</v>
      </c>
      <c r="E4401" t="s">
        <v>9657</v>
      </c>
      <c r="F4401" t="s">
        <v>8973</v>
      </c>
      <c r="H4401">
        <v>2.4</v>
      </c>
      <c r="I4401">
        <v>3.4</v>
      </c>
      <c r="K4401" t="s">
        <v>404</v>
      </c>
      <c r="L4401" t="s">
        <v>297</v>
      </c>
      <c r="M4401" t="s">
        <v>398</v>
      </c>
      <c r="N4401" t="s">
        <v>634</v>
      </c>
      <c r="O4401">
        <v>3</v>
      </c>
      <c r="P4401" t="s">
        <v>306</v>
      </c>
      <c r="Q4401" s="164">
        <v>30690</v>
      </c>
      <c r="R4401" s="164">
        <v>30926</v>
      </c>
      <c r="S4401" s="164">
        <v>38231</v>
      </c>
      <c r="T4401" t="s">
        <v>5009</v>
      </c>
      <c r="V4401" t="s">
        <v>9658</v>
      </c>
      <c r="W4401" t="s">
        <v>9659</v>
      </c>
      <c r="X4401" t="s">
        <v>9657</v>
      </c>
      <c r="Y4401" t="s">
        <v>9658</v>
      </c>
      <c r="Z4401" t="s">
        <v>9700</v>
      </c>
      <c r="AC4401" t="s">
        <v>341</v>
      </c>
      <c r="AD4401" s="176">
        <v>1.2</v>
      </c>
    </row>
    <row r="4402" spans="1:31" x14ac:dyDescent="0.35">
      <c r="A4402" t="s">
        <v>314</v>
      </c>
      <c r="B4402">
        <v>1020</v>
      </c>
      <c r="C4402" t="s">
        <v>9657</v>
      </c>
      <c r="D4402">
        <v>61003</v>
      </c>
      <c r="E4402" t="s">
        <v>9657</v>
      </c>
      <c r="F4402" t="s">
        <v>8973</v>
      </c>
      <c r="H4402">
        <v>2.4</v>
      </c>
      <c r="I4402">
        <v>3.4</v>
      </c>
      <c r="K4402" t="s">
        <v>296</v>
      </c>
      <c r="L4402" t="s">
        <v>410</v>
      </c>
      <c r="M4402" t="s">
        <v>398</v>
      </c>
      <c r="N4402" t="s">
        <v>634</v>
      </c>
      <c r="O4402">
        <v>3</v>
      </c>
      <c r="P4402" t="s">
        <v>306</v>
      </c>
      <c r="Q4402" t="s">
        <v>786</v>
      </c>
      <c r="R4402" s="164">
        <v>34392</v>
      </c>
      <c r="T4402" t="s">
        <v>5009</v>
      </c>
      <c r="V4402" t="s">
        <v>9658</v>
      </c>
      <c r="W4402" t="s">
        <v>9659</v>
      </c>
      <c r="X4402" t="s">
        <v>9657</v>
      </c>
      <c r="Y4402" t="s">
        <v>9658</v>
      </c>
      <c r="Z4402" t="s">
        <v>9701</v>
      </c>
      <c r="AC4402" t="s">
        <v>341</v>
      </c>
      <c r="AD4402" s="176">
        <v>1.2</v>
      </c>
    </row>
    <row r="4403" spans="1:31" x14ac:dyDescent="0.35">
      <c r="A4403" t="s">
        <v>711</v>
      </c>
      <c r="B4403">
        <v>1132</v>
      </c>
      <c r="C4403" t="s">
        <v>9657</v>
      </c>
      <c r="D4403">
        <v>61003</v>
      </c>
      <c r="E4403" t="s">
        <v>9657</v>
      </c>
      <c r="F4403" t="s">
        <v>8973</v>
      </c>
      <c r="H4403">
        <v>2.4</v>
      </c>
      <c r="I4403">
        <v>3.4</v>
      </c>
      <c r="K4403" t="s">
        <v>404</v>
      </c>
      <c r="L4403" t="s">
        <v>297</v>
      </c>
      <c r="M4403" t="s">
        <v>398</v>
      </c>
      <c r="N4403" t="s">
        <v>634</v>
      </c>
      <c r="O4403">
        <v>3</v>
      </c>
      <c r="P4403" t="s">
        <v>306</v>
      </c>
      <c r="Q4403" s="164">
        <v>32151</v>
      </c>
      <c r="R4403" s="164">
        <v>32387</v>
      </c>
      <c r="S4403" s="164">
        <v>39188</v>
      </c>
      <c r="T4403" t="s">
        <v>5009</v>
      </c>
      <c r="V4403" t="s">
        <v>9658</v>
      </c>
      <c r="W4403" t="s">
        <v>9659</v>
      </c>
      <c r="X4403" t="s">
        <v>9657</v>
      </c>
      <c r="Y4403" t="s">
        <v>9658</v>
      </c>
      <c r="Z4403" t="s">
        <v>9702</v>
      </c>
      <c r="AC4403" t="s">
        <v>341</v>
      </c>
      <c r="AD4403" s="176">
        <v>1.2</v>
      </c>
    </row>
    <row r="4404" spans="1:31" x14ac:dyDescent="0.35">
      <c r="A4404" t="s">
        <v>499</v>
      </c>
      <c r="B4404">
        <v>1065</v>
      </c>
      <c r="C4404" t="s">
        <v>9657</v>
      </c>
      <c r="D4404">
        <v>61003</v>
      </c>
      <c r="E4404" t="s">
        <v>9657</v>
      </c>
      <c r="F4404" t="s">
        <v>8973</v>
      </c>
      <c r="H4404">
        <v>2.4</v>
      </c>
      <c r="I4404">
        <v>3.4</v>
      </c>
      <c r="K4404" t="s">
        <v>296</v>
      </c>
      <c r="L4404" t="s">
        <v>297</v>
      </c>
      <c r="M4404" t="s">
        <v>398</v>
      </c>
      <c r="N4404" t="s">
        <v>634</v>
      </c>
      <c r="O4404">
        <v>3</v>
      </c>
      <c r="P4404" t="s">
        <v>306</v>
      </c>
      <c r="Q4404" t="s">
        <v>786</v>
      </c>
      <c r="R4404" s="164">
        <v>34392</v>
      </c>
      <c r="T4404" t="s">
        <v>5009</v>
      </c>
      <c r="V4404" t="s">
        <v>9658</v>
      </c>
      <c r="W4404" t="s">
        <v>9659</v>
      </c>
      <c r="X4404" t="s">
        <v>9657</v>
      </c>
      <c r="Y4404" t="s">
        <v>9658</v>
      </c>
      <c r="Z4404" t="s">
        <v>9703</v>
      </c>
      <c r="AC4404" t="s">
        <v>341</v>
      </c>
      <c r="AD4404" s="176">
        <v>1.2</v>
      </c>
    </row>
    <row r="4405" spans="1:31" x14ac:dyDescent="0.35">
      <c r="A4405" t="s">
        <v>499</v>
      </c>
      <c r="B4405">
        <v>1142</v>
      </c>
      <c r="C4405" t="s">
        <v>9669</v>
      </c>
      <c r="D4405">
        <v>61003</v>
      </c>
      <c r="E4405" t="s">
        <v>9657</v>
      </c>
      <c r="F4405" t="s">
        <v>8973</v>
      </c>
      <c r="H4405">
        <v>2.4</v>
      </c>
      <c r="I4405">
        <v>3.4</v>
      </c>
      <c r="K4405" t="s">
        <v>404</v>
      </c>
      <c r="L4405" t="s">
        <v>297</v>
      </c>
      <c r="M4405" t="s">
        <v>398</v>
      </c>
      <c r="N4405" t="s">
        <v>634</v>
      </c>
      <c r="O4405">
        <v>3</v>
      </c>
      <c r="P4405" t="s">
        <v>306</v>
      </c>
      <c r="Q4405" s="164">
        <v>33978</v>
      </c>
      <c r="R4405" s="164">
        <v>34213</v>
      </c>
      <c r="S4405" s="164">
        <v>38231</v>
      </c>
      <c r="T4405" t="s">
        <v>5009</v>
      </c>
      <c r="V4405" t="s">
        <v>9658</v>
      </c>
      <c r="W4405" t="s">
        <v>9659</v>
      </c>
      <c r="X4405" t="s">
        <v>9657</v>
      </c>
      <c r="Y4405" t="s">
        <v>9658</v>
      </c>
      <c r="Z4405" t="s">
        <v>9704</v>
      </c>
      <c r="AC4405" t="s">
        <v>341</v>
      </c>
      <c r="AD4405" s="176">
        <v>1.2</v>
      </c>
    </row>
    <row r="4406" spans="1:31" x14ac:dyDescent="0.35">
      <c r="A4406" t="s">
        <v>566</v>
      </c>
      <c r="B4406">
        <v>1004</v>
      </c>
      <c r="C4406" t="s">
        <v>9657</v>
      </c>
      <c r="D4406">
        <v>61003</v>
      </c>
      <c r="E4406" t="s">
        <v>9657</v>
      </c>
      <c r="F4406" t="s">
        <v>8973</v>
      </c>
      <c r="H4406">
        <v>2.4</v>
      </c>
      <c r="I4406">
        <v>3.4</v>
      </c>
      <c r="K4406" t="s">
        <v>404</v>
      </c>
      <c r="L4406" t="s">
        <v>410</v>
      </c>
      <c r="M4406" t="s">
        <v>398</v>
      </c>
      <c r="N4406" t="s">
        <v>634</v>
      </c>
      <c r="O4406">
        <v>3</v>
      </c>
      <c r="P4406" t="s">
        <v>306</v>
      </c>
      <c r="Q4406" s="164">
        <v>32513</v>
      </c>
      <c r="R4406" s="164">
        <v>32629</v>
      </c>
      <c r="S4406" s="164">
        <v>32629</v>
      </c>
      <c r="T4406" t="s">
        <v>5009</v>
      </c>
      <c r="V4406" t="s">
        <v>9658</v>
      </c>
      <c r="W4406" t="s">
        <v>9659</v>
      </c>
      <c r="X4406" t="s">
        <v>9657</v>
      </c>
      <c r="Y4406" t="s">
        <v>9658</v>
      </c>
      <c r="Z4406" t="s">
        <v>9705</v>
      </c>
      <c r="AC4406" t="s">
        <v>341</v>
      </c>
      <c r="AD4406" s="176">
        <v>1.2</v>
      </c>
    </row>
    <row r="4407" spans="1:31" x14ac:dyDescent="0.35">
      <c r="A4407" t="s">
        <v>438</v>
      </c>
      <c r="B4407">
        <v>1012</v>
      </c>
      <c r="C4407" t="s">
        <v>9657</v>
      </c>
      <c r="D4407">
        <v>61003</v>
      </c>
      <c r="E4407" t="s">
        <v>9657</v>
      </c>
      <c r="F4407" t="s">
        <v>8973</v>
      </c>
      <c r="H4407">
        <v>2.4</v>
      </c>
      <c r="I4407">
        <v>3.4</v>
      </c>
      <c r="K4407" t="s">
        <v>296</v>
      </c>
      <c r="L4407" t="s">
        <v>410</v>
      </c>
      <c r="M4407" t="s">
        <v>398</v>
      </c>
      <c r="N4407" t="s">
        <v>634</v>
      </c>
      <c r="O4407">
        <v>3</v>
      </c>
      <c r="P4407" t="s">
        <v>306</v>
      </c>
      <c r="Q4407" t="s">
        <v>786</v>
      </c>
      <c r="R4407" s="164">
        <v>34392</v>
      </c>
      <c r="T4407" t="s">
        <v>5009</v>
      </c>
      <c r="V4407" t="s">
        <v>9658</v>
      </c>
      <c r="W4407" t="s">
        <v>9659</v>
      </c>
      <c r="X4407" t="s">
        <v>9657</v>
      </c>
      <c r="Y4407" t="s">
        <v>9658</v>
      </c>
      <c r="Z4407" t="s">
        <v>9706</v>
      </c>
      <c r="AC4407" t="s">
        <v>341</v>
      </c>
      <c r="AD4407" s="176">
        <v>1.2</v>
      </c>
    </row>
    <row r="4408" spans="1:31" x14ac:dyDescent="0.35">
      <c r="A4408" t="s">
        <v>454</v>
      </c>
      <c r="B4408">
        <v>1062</v>
      </c>
      <c r="C4408" t="s">
        <v>9707</v>
      </c>
      <c r="D4408">
        <v>61005</v>
      </c>
      <c r="E4408" t="s">
        <v>9707</v>
      </c>
      <c r="F4408" t="s">
        <v>8973</v>
      </c>
      <c r="H4408" s="174">
        <f t="shared" ref="H4408:H4415" si="131">AD4408</f>
        <v>1.3</v>
      </c>
      <c r="I4408">
        <v>3.3</v>
      </c>
      <c r="K4408" t="s">
        <v>404</v>
      </c>
      <c r="L4408" t="s">
        <v>297</v>
      </c>
      <c r="M4408" t="s">
        <v>398</v>
      </c>
      <c r="N4408" t="s">
        <v>5059</v>
      </c>
      <c r="O4408">
        <v>3</v>
      </c>
      <c r="P4408" t="s">
        <v>306</v>
      </c>
      <c r="Q4408" s="164">
        <v>37995</v>
      </c>
      <c r="R4408" s="164">
        <v>38231</v>
      </c>
      <c r="S4408" s="164">
        <v>38231</v>
      </c>
      <c r="T4408" t="s">
        <v>5060</v>
      </c>
      <c r="V4408" t="s">
        <v>9708</v>
      </c>
      <c r="W4408" t="s">
        <v>9709</v>
      </c>
      <c r="X4408" t="s">
        <v>9707</v>
      </c>
      <c r="Y4408" t="s">
        <v>9708</v>
      </c>
      <c r="Z4408" t="s">
        <v>9710</v>
      </c>
      <c r="AC4408" t="s">
        <v>341</v>
      </c>
      <c r="AD4408" s="176">
        <v>1.3</v>
      </c>
      <c r="AE4408" s="177" t="s">
        <v>16954</v>
      </c>
    </row>
    <row r="4409" spans="1:31" x14ac:dyDescent="0.35">
      <c r="A4409" t="s">
        <v>454</v>
      </c>
      <c r="B4409">
        <v>1063</v>
      </c>
      <c r="C4409" t="s">
        <v>9707</v>
      </c>
      <c r="D4409">
        <v>61005</v>
      </c>
      <c r="E4409" t="s">
        <v>9707</v>
      </c>
      <c r="F4409" t="s">
        <v>8973</v>
      </c>
      <c r="H4409" s="174">
        <f t="shared" si="131"/>
        <v>1.3</v>
      </c>
      <c r="I4409">
        <v>3.3</v>
      </c>
      <c r="K4409" t="s">
        <v>404</v>
      </c>
      <c r="L4409" t="s">
        <v>410</v>
      </c>
      <c r="M4409" t="s">
        <v>398</v>
      </c>
      <c r="N4409" t="s">
        <v>5059</v>
      </c>
      <c r="O4409">
        <v>3</v>
      </c>
      <c r="P4409" t="s">
        <v>1</v>
      </c>
      <c r="Q4409" s="164">
        <v>31415</v>
      </c>
      <c r="R4409" s="164">
        <v>31472</v>
      </c>
      <c r="S4409" s="164">
        <v>31472</v>
      </c>
      <c r="T4409" t="s">
        <v>5060</v>
      </c>
      <c r="V4409" t="s">
        <v>9708</v>
      </c>
      <c r="W4409" t="s">
        <v>9709</v>
      </c>
      <c r="X4409" t="s">
        <v>9707</v>
      </c>
      <c r="Y4409" t="s">
        <v>9708</v>
      </c>
      <c r="Z4409" t="s">
        <v>9711</v>
      </c>
      <c r="AC4409" t="s">
        <v>341</v>
      </c>
      <c r="AD4409" s="176">
        <v>1.3</v>
      </c>
      <c r="AE4409" s="177" t="s">
        <v>16954</v>
      </c>
    </row>
    <row r="4410" spans="1:31" x14ac:dyDescent="0.35">
      <c r="A4410" t="s">
        <v>454</v>
      </c>
      <c r="B4410">
        <v>1079</v>
      </c>
      <c r="C4410" t="s">
        <v>9712</v>
      </c>
      <c r="D4410">
        <v>61005</v>
      </c>
      <c r="E4410" t="s">
        <v>9707</v>
      </c>
      <c r="F4410" t="s">
        <v>8973</v>
      </c>
      <c r="H4410" s="174">
        <f t="shared" si="131"/>
        <v>1.3</v>
      </c>
      <c r="I4410">
        <v>3.3</v>
      </c>
      <c r="K4410" t="s">
        <v>404</v>
      </c>
      <c r="L4410" t="s">
        <v>297</v>
      </c>
      <c r="M4410" t="s">
        <v>398</v>
      </c>
      <c r="N4410" t="s">
        <v>5059</v>
      </c>
      <c r="O4410">
        <v>3</v>
      </c>
      <c r="P4410" t="s">
        <v>306</v>
      </c>
      <c r="Q4410" s="164">
        <v>29318</v>
      </c>
      <c r="R4410" s="164">
        <v>29406</v>
      </c>
      <c r="S4410" s="164">
        <v>29406</v>
      </c>
      <c r="T4410" t="s">
        <v>5060</v>
      </c>
      <c r="V4410" t="s">
        <v>9708</v>
      </c>
      <c r="W4410" t="s">
        <v>9709</v>
      </c>
      <c r="X4410" t="s">
        <v>9707</v>
      </c>
      <c r="Y4410" t="s">
        <v>9708</v>
      </c>
      <c r="Z4410" t="s">
        <v>9713</v>
      </c>
      <c r="AC4410" t="s">
        <v>341</v>
      </c>
      <c r="AD4410" s="176">
        <v>1.3</v>
      </c>
      <c r="AE4410" s="177" t="s">
        <v>16954</v>
      </c>
    </row>
    <row r="4411" spans="1:31" x14ac:dyDescent="0.35">
      <c r="A4411" t="s">
        <v>584</v>
      </c>
      <c r="B4411">
        <v>1163</v>
      </c>
      <c r="C4411" t="s">
        <v>9714</v>
      </c>
      <c r="D4411">
        <v>61005</v>
      </c>
      <c r="E4411" t="s">
        <v>9707</v>
      </c>
      <c r="F4411" t="s">
        <v>8973</v>
      </c>
      <c r="H4411" s="174">
        <f t="shared" si="131"/>
        <v>1.3</v>
      </c>
      <c r="I4411">
        <v>3.3</v>
      </c>
      <c r="K4411" t="s">
        <v>404</v>
      </c>
      <c r="L4411" t="s">
        <v>297</v>
      </c>
      <c r="M4411" t="s">
        <v>398</v>
      </c>
      <c r="N4411" t="s">
        <v>5059</v>
      </c>
      <c r="O4411">
        <v>3</v>
      </c>
      <c r="P4411" t="s">
        <v>306</v>
      </c>
      <c r="Q4411" s="164">
        <v>32151</v>
      </c>
      <c r="R4411" s="164">
        <v>32387</v>
      </c>
      <c r="S4411" s="164">
        <v>36039</v>
      </c>
      <c r="T4411" t="s">
        <v>5060</v>
      </c>
      <c r="V4411" t="s">
        <v>9708</v>
      </c>
      <c r="W4411" t="s">
        <v>9709</v>
      </c>
      <c r="X4411" t="s">
        <v>9707</v>
      </c>
      <c r="Y4411" t="s">
        <v>9708</v>
      </c>
      <c r="Z4411" t="s">
        <v>9715</v>
      </c>
      <c r="AC4411" t="s">
        <v>341</v>
      </c>
      <c r="AD4411" s="176">
        <v>1.3</v>
      </c>
      <c r="AE4411" s="177" t="s">
        <v>16954</v>
      </c>
    </row>
    <row r="4412" spans="1:31" x14ac:dyDescent="0.35">
      <c r="A4412" t="s">
        <v>566</v>
      </c>
      <c r="B4412">
        <v>1026</v>
      </c>
      <c r="C4412" t="s">
        <v>9707</v>
      </c>
      <c r="D4412">
        <v>61005</v>
      </c>
      <c r="E4412" t="s">
        <v>9707</v>
      </c>
      <c r="F4412" t="s">
        <v>8973</v>
      </c>
      <c r="H4412" s="174">
        <f t="shared" si="131"/>
        <v>1.3</v>
      </c>
      <c r="I4412">
        <v>3.3</v>
      </c>
      <c r="K4412" t="s">
        <v>404</v>
      </c>
      <c r="L4412" t="s">
        <v>410</v>
      </c>
      <c r="M4412" t="s">
        <v>398</v>
      </c>
      <c r="N4412" t="s">
        <v>5059</v>
      </c>
      <c r="O4412">
        <v>3</v>
      </c>
      <c r="P4412" t="s">
        <v>306</v>
      </c>
      <c r="Q4412" s="164">
        <v>32513</v>
      </c>
      <c r="R4412" s="164">
        <v>32629</v>
      </c>
      <c r="S4412" s="164">
        <v>32629</v>
      </c>
      <c r="T4412" t="s">
        <v>5060</v>
      </c>
      <c r="V4412" t="s">
        <v>9708</v>
      </c>
      <c r="W4412" t="s">
        <v>9709</v>
      </c>
      <c r="X4412" t="s">
        <v>9707</v>
      </c>
      <c r="Y4412" t="s">
        <v>9708</v>
      </c>
      <c r="Z4412" t="s">
        <v>9716</v>
      </c>
      <c r="AC4412" t="s">
        <v>341</v>
      </c>
      <c r="AD4412" s="176">
        <v>1.3</v>
      </c>
      <c r="AE4412" s="177" t="s">
        <v>16954</v>
      </c>
    </row>
    <row r="4413" spans="1:31" x14ac:dyDescent="0.35">
      <c r="A4413" t="s">
        <v>566</v>
      </c>
      <c r="B4413">
        <v>1108</v>
      </c>
      <c r="C4413" t="s">
        <v>9714</v>
      </c>
      <c r="D4413">
        <v>61005</v>
      </c>
      <c r="E4413" t="s">
        <v>9707</v>
      </c>
      <c r="F4413" t="s">
        <v>8973</v>
      </c>
      <c r="H4413" s="174">
        <f t="shared" si="131"/>
        <v>1.3</v>
      </c>
      <c r="I4413">
        <v>3.3</v>
      </c>
      <c r="K4413" t="s">
        <v>404</v>
      </c>
      <c r="L4413" t="s">
        <v>297</v>
      </c>
      <c r="M4413" t="s">
        <v>398</v>
      </c>
      <c r="N4413" t="s">
        <v>5059</v>
      </c>
      <c r="O4413">
        <v>3</v>
      </c>
      <c r="P4413" t="s">
        <v>306</v>
      </c>
      <c r="Q4413" s="164">
        <v>31421</v>
      </c>
      <c r="R4413" s="164">
        <v>31656</v>
      </c>
      <c r="S4413" s="164">
        <v>39195</v>
      </c>
      <c r="T4413" t="s">
        <v>5060</v>
      </c>
      <c r="V4413" t="s">
        <v>9708</v>
      </c>
      <c r="W4413" t="s">
        <v>9709</v>
      </c>
      <c r="X4413" t="s">
        <v>9707</v>
      </c>
      <c r="Y4413" t="s">
        <v>9708</v>
      </c>
      <c r="Z4413" t="s">
        <v>9717</v>
      </c>
      <c r="AC4413" t="s">
        <v>341</v>
      </c>
      <c r="AD4413" s="176">
        <v>1.3</v>
      </c>
      <c r="AE4413" s="177" t="s">
        <v>16954</v>
      </c>
    </row>
    <row r="4414" spans="1:31" x14ac:dyDescent="0.35">
      <c r="A4414" t="s">
        <v>438</v>
      </c>
      <c r="B4414">
        <v>1029</v>
      </c>
      <c r="C4414" t="s">
        <v>9707</v>
      </c>
      <c r="D4414">
        <v>61005</v>
      </c>
      <c r="E4414" t="s">
        <v>9707</v>
      </c>
      <c r="F4414" t="s">
        <v>8973</v>
      </c>
      <c r="H4414" s="174">
        <f t="shared" si="131"/>
        <v>1.3</v>
      </c>
      <c r="I4414">
        <v>3.3</v>
      </c>
      <c r="K4414" t="s">
        <v>404</v>
      </c>
      <c r="L4414" t="s">
        <v>410</v>
      </c>
      <c r="M4414" t="s">
        <v>398</v>
      </c>
      <c r="N4414" t="s">
        <v>5059</v>
      </c>
      <c r="O4414">
        <v>3</v>
      </c>
      <c r="P4414" t="s">
        <v>306</v>
      </c>
      <c r="Q4414" s="164">
        <v>35804</v>
      </c>
      <c r="R4414" s="164">
        <v>36039</v>
      </c>
      <c r="S4414" s="164">
        <v>36039</v>
      </c>
      <c r="T4414" t="s">
        <v>5060</v>
      </c>
      <c r="V4414" t="s">
        <v>9708</v>
      </c>
      <c r="W4414" t="s">
        <v>9709</v>
      </c>
      <c r="X4414" t="s">
        <v>9707</v>
      </c>
      <c r="Y4414" t="s">
        <v>9708</v>
      </c>
      <c r="Z4414" t="s">
        <v>9718</v>
      </c>
      <c r="AC4414" t="s">
        <v>341</v>
      </c>
      <c r="AD4414" s="176">
        <v>1.3</v>
      </c>
      <c r="AE4414" s="177" t="s">
        <v>16954</v>
      </c>
    </row>
    <row r="4415" spans="1:31" x14ac:dyDescent="0.35">
      <c r="A4415" t="s">
        <v>317</v>
      </c>
      <c r="B4415">
        <v>1245</v>
      </c>
      <c r="C4415" t="s">
        <v>9719</v>
      </c>
      <c r="D4415">
        <v>61006</v>
      </c>
      <c r="E4415" t="s">
        <v>9720</v>
      </c>
      <c r="F4415" t="s">
        <v>8973</v>
      </c>
      <c r="G4415" s="163">
        <v>2720.24</v>
      </c>
      <c r="H4415" s="174">
        <f t="shared" si="131"/>
        <v>1.3</v>
      </c>
      <c r="I4415">
        <v>3</v>
      </c>
      <c r="J4415" t="s">
        <v>1</v>
      </c>
      <c r="K4415" t="s">
        <v>296</v>
      </c>
      <c r="L4415" t="s">
        <v>297</v>
      </c>
      <c r="M4415" t="s">
        <v>398</v>
      </c>
      <c r="N4415" t="s">
        <v>879</v>
      </c>
      <c r="O4415">
        <v>3</v>
      </c>
      <c r="P4415" t="s">
        <v>306</v>
      </c>
      <c r="Q4415" t="s">
        <v>9721</v>
      </c>
      <c r="R4415" s="164">
        <v>44075</v>
      </c>
      <c r="T4415" t="s">
        <v>5095</v>
      </c>
      <c r="V4415" t="s">
        <v>9722</v>
      </c>
      <c r="W4415" t="s">
        <v>9723</v>
      </c>
      <c r="X4415" t="s">
        <v>9720</v>
      </c>
      <c r="Y4415" t="s">
        <v>9722</v>
      </c>
      <c r="Z4415" t="s">
        <v>9724</v>
      </c>
      <c r="AA4415" t="s">
        <v>1</v>
      </c>
      <c r="AB4415" s="164">
        <v>43669</v>
      </c>
      <c r="AC4415" t="s">
        <v>341</v>
      </c>
      <c r="AD4415" s="176">
        <v>1.3</v>
      </c>
      <c r="AE4415" s="177" t="s">
        <v>16954</v>
      </c>
    </row>
    <row r="4416" spans="1:31" x14ac:dyDescent="0.35">
      <c r="A4416" t="s">
        <v>454</v>
      </c>
      <c r="B4416">
        <v>1027</v>
      </c>
      <c r="C4416" t="s">
        <v>9725</v>
      </c>
      <c r="D4416">
        <v>61007</v>
      </c>
      <c r="E4416" t="s">
        <v>9725</v>
      </c>
      <c r="F4416" t="s">
        <v>8973</v>
      </c>
      <c r="H4416">
        <v>2.6</v>
      </c>
      <c r="I4416">
        <v>3.4</v>
      </c>
      <c r="K4416" t="s">
        <v>296</v>
      </c>
      <c r="L4416" t="s">
        <v>8992</v>
      </c>
      <c r="M4416" t="s">
        <v>398</v>
      </c>
      <c r="N4416" t="s">
        <v>879</v>
      </c>
      <c r="O4416">
        <v>3</v>
      </c>
      <c r="P4416" t="s">
        <v>306</v>
      </c>
      <c r="Q4416" t="s">
        <v>786</v>
      </c>
      <c r="R4416" s="164">
        <v>34392</v>
      </c>
      <c r="T4416" t="s">
        <v>880</v>
      </c>
      <c r="V4416" t="s">
        <v>9726</v>
      </c>
      <c r="W4416" t="s">
        <v>9727</v>
      </c>
      <c r="X4416" t="s">
        <v>9725</v>
      </c>
      <c r="Y4416" t="s">
        <v>9726</v>
      </c>
      <c r="Z4416" t="s">
        <v>9728</v>
      </c>
      <c r="AA4416" t="s">
        <v>295</v>
      </c>
      <c r="AC4416" t="s">
        <v>341</v>
      </c>
      <c r="AD4416" s="176">
        <v>1.3</v>
      </c>
    </row>
    <row r="4417" spans="1:30" x14ac:dyDescent="0.35">
      <c r="A4417" t="s">
        <v>454</v>
      </c>
      <c r="B4417">
        <v>1080</v>
      </c>
      <c r="C4417" t="s">
        <v>9725</v>
      </c>
      <c r="D4417">
        <v>61007</v>
      </c>
      <c r="E4417" t="s">
        <v>9725</v>
      </c>
      <c r="F4417" t="s">
        <v>8973</v>
      </c>
      <c r="H4417">
        <v>2.6</v>
      </c>
      <c r="I4417">
        <v>3.4</v>
      </c>
      <c r="K4417" t="s">
        <v>295</v>
      </c>
      <c r="L4417" t="s">
        <v>410</v>
      </c>
      <c r="M4417" t="s">
        <v>398</v>
      </c>
      <c r="N4417" t="s">
        <v>879</v>
      </c>
      <c r="O4417">
        <v>3</v>
      </c>
      <c r="P4417" t="s">
        <v>1</v>
      </c>
      <c r="Q4417" s="164">
        <v>32882</v>
      </c>
      <c r="R4417" s="164">
        <v>33117</v>
      </c>
      <c r="S4417" s="164">
        <v>33117</v>
      </c>
      <c r="T4417" t="s">
        <v>880</v>
      </c>
      <c r="V4417" t="s">
        <v>9726</v>
      </c>
      <c r="W4417" t="s">
        <v>9727</v>
      </c>
      <c r="X4417" t="s">
        <v>9725</v>
      </c>
      <c r="Y4417" t="s">
        <v>9726</v>
      </c>
      <c r="Z4417" t="s">
        <v>9729</v>
      </c>
      <c r="AC4417" t="s">
        <v>341</v>
      </c>
      <c r="AD4417" s="176">
        <v>1.3</v>
      </c>
    </row>
    <row r="4418" spans="1:30" x14ac:dyDescent="0.35">
      <c r="A4418" t="s">
        <v>291</v>
      </c>
      <c r="B4418">
        <v>1066</v>
      </c>
      <c r="C4418" t="s">
        <v>9726</v>
      </c>
      <c r="D4418">
        <v>61007</v>
      </c>
      <c r="E4418" t="s">
        <v>9725</v>
      </c>
      <c r="F4418" t="s">
        <v>8973</v>
      </c>
      <c r="H4418">
        <v>2.6</v>
      </c>
      <c r="I4418">
        <v>3.4</v>
      </c>
      <c r="K4418" t="s">
        <v>404</v>
      </c>
      <c r="L4418" t="s">
        <v>297</v>
      </c>
      <c r="M4418" t="s">
        <v>398</v>
      </c>
      <c r="N4418" t="s">
        <v>879</v>
      </c>
      <c r="O4418">
        <v>3</v>
      </c>
      <c r="P4418" t="s">
        <v>1</v>
      </c>
      <c r="Q4418" s="164">
        <v>34708</v>
      </c>
      <c r="R4418" s="164">
        <v>34943</v>
      </c>
      <c r="S4418" s="164">
        <v>39191</v>
      </c>
      <c r="T4418" t="s">
        <v>880</v>
      </c>
      <c r="V4418" t="s">
        <v>9726</v>
      </c>
      <c r="W4418" t="s">
        <v>9727</v>
      </c>
      <c r="X4418" t="s">
        <v>9725</v>
      </c>
      <c r="Y4418" t="s">
        <v>9726</v>
      </c>
      <c r="Z4418" t="s">
        <v>9730</v>
      </c>
      <c r="AC4418" t="s">
        <v>338</v>
      </c>
      <c r="AD4418" s="176">
        <v>1.3</v>
      </c>
    </row>
    <row r="4419" spans="1:30" x14ac:dyDescent="0.35">
      <c r="A4419" t="s">
        <v>305</v>
      </c>
      <c r="B4419">
        <v>1183</v>
      </c>
      <c r="C4419" t="s">
        <v>9731</v>
      </c>
      <c r="D4419">
        <v>61007</v>
      </c>
      <c r="E4419" t="s">
        <v>9725</v>
      </c>
      <c r="F4419" t="s">
        <v>8973</v>
      </c>
      <c r="H4419">
        <v>2.6</v>
      </c>
      <c r="I4419">
        <v>3.4</v>
      </c>
      <c r="K4419" t="s">
        <v>404</v>
      </c>
      <c r="L4419" t="s">
        <v>297</v>
      </c>
      <c r="M4419" t="s">
        <v>398</v>
      </c>
      <c r="N4419" t="s">
        <v>879</v>
      </c>
      <c r="O4419">
        <v>3</v>
      </c>
      <c r="P4419" t="s">
        <v>1</v>
      </c>
      <c r="Q4419" s="164">
        <v>34343</v>
      </c>
      <c r="R4419" s="164">
        <v>34578</v>
      </c>
      <c r="S4419" s="164">
        <v>34943</v>
      </c>
      <c r="T4419" t="s">
        <v>880</v>
      </c>
      <c r="V4419" t="s">
        <v>9726</v>
      </c>
      <c r="W4419" t="s">
        <v>9727</v>
      </c>
      <c r="X4419" t="s">
        <v>9725</v>
      </c>
      <c r="Y4419" t="s">
        <v>9726</v>
      </c>
      <c r="Z4419" t="s">
        <v>9732</v>
      </c>
      <c r="AC4419" t="s">
        <v>341</v>
      </c>
      <c r="AD4419" s="176">
        <v>1.3</v>
      </c>
    </row>
    <row r="4420" spans="1:30" x14ac:dyDescent="0.35">
      <c r="A4420" t="s">
        <v>305</v>
      </c>
      <c r="B4420">
        <v>1325</v>
      </c>
      <c r="C4420" t="s">
        <v>9725</v>
      </c>
      <c r="D4420">
        <v>61007</v>
      </c>
      <c r="E4420" t="s">
        <v>9725</v>
      </c>
      <c r="F4420" t="s">
        <v>8973</v>
      </c>
      <c r="G4420" s="163">
        <v>2718.72</v>
      </c>
      <c r="H4420">
        <v>2.6</v>
      </c>
      <c r="I4420">
        <v>3.4</v>
      </c>
      <c r="J4420" t="s">
        <v>1</v>
      </c>
      <c r="K4420" t="s">
        <v>296</v>
      </c>
      <c r="L4420" t="s">
        <v>297</v>
      </c>
      <c r="M4420" t="s">
        <v>398</v>
      </c>
      <c r="N4420" t="s">
        <v>879</v>
      </c>
      <c r="O4420">
        <v>3</v>
      </c>
      <c r="P4420" t="s">
        <v>306</v>
      </c>
      <c r="Q4420" t="s">
        <v>5111</v>
      </c>
      <c r="R4420" s="164">
        <v>44075</v>
      </c>
      <c r="T4420" t="s">
        <v>880</v>
      </c>
      <c r="V4420" t="s">
        <v>9726</v>
      </c>
      <c r="W4420" t="s">
        <v>9727</v>
      </c>
      <c r="X4420" t="s">
        <v>9725</v>
      </c>
      <c r="Y4420" t="s">
        <v>9726</v>
      </c>
      <c r="Z4420" t="s">
        <v>9733</v>
      </c>
      <c r="AA4420" t="s">
        <v>1</v>
      </c>
      <c r="AB4420" s="164">
        <v>43797</v>
      </c>
      <c r="AC4420" t="s">
        <v>341</v>
      </c>
      <c r="AD4420" s="176">
        <v>1.3</v>
      </c>
    </row>
    <row r="4421" spans="1:30" x14ac:dyDescent="0.35">
      <c r="A4421" t="s">
        <v>317</v>
      </c>
      <c r="B4421">
        <v>1208</v>
      </c>
      <c r="C4421" t="s">
        <v>9725</v>
      </c>
      <c r="D4421">
        <v>61007</v>
      </c>
      <c r="E4421" t="s">
        <v>9725</v>
      </c>
      <c r="F4421" t="s">
        <v>8973</v>
      </c>
      <c r="H4421">
        <v>2.6</v>
      </c>
      <c r="I4421">
        <v>3.4</v>
      </c>
      <c r="K4421" t="s">
        <v>296</v>
      </c>
      <c r="L4421" t="s">
        <v>297</v>
      </c>
      <c r="M4421" t="s">
        <v>398</v>
      </c>
      <c r="N4421" t="s">
        <v>879</v>
      </c>
      <c r="O4421">
        <v>3</v>
      </c>
      <c r="P4421" t="s">
        <v>306</v>
      </c>
      <c r="Q4421" t="s">
        <v>5115</v>
      </c>
      <c r="R4421" s="164">
        <v>42248</v>
      </c>
      <c r="T4421" t="s">
        <v>880</v>
      </c>
      <c r="V4421" t="s">
        <v>9726</v>
      </c>
      <c r="W4421" t="s">
        <v>9727</v>
      </c>
      <c r="X4421" t="s">
        <v>9725</v>
      </c>
      <c r="Y4421" t="s">
        <v>9726</v>
      </c>
      <c r="Z4421" t="s">
        <v>9734</v>
      </c>
      <c r="AC4421" t="s">
        <v>341</v>
      </c>
      <c r="AD4421" s="176">
        <v>1.3</v>
      </c>
    </row>
    <row r="4422" spans="1:30" x14ac:dyDescent="0.35">
      <c r="A4422" t="s">
        <v>408</v>
      </c>
      <c r="B4422">
        <v>1049</v>
      </c>
      <c r="C4422" t="s">
        <v>9735</v>
      </c>
      <c r="D4422">
        <v>61007</v>
      </c>
      <c r="E4422" t="s">
        <v>9725</v>
      </c>
      <c r="F4422" t="s">
        <v>8973</v>
      </c>
      <c r="H4422">
        <v>2.6</v>
      </c>
      <c r="I4422">
        <v>3.4</v>
      </c>
      <c r="K4422" t="s">
        <v>404</v>
      </c>
      <c r="L4422" t="s">
        <v>410</v>
      </c>
      <c r="M4422" t="s">
        <v>398</v>
      </c>
      <c r="N4422" t="s">
        <v>879</v>
      </c>
      <c r="O4422">
        <v>3</v>
      </c>
      <c r="P4422" t="s">
        <v>306</v>
      </c>
      <c r="Q4422" s="164">
        <v>33612</v>
      </c>
      <c r="R4422" s="164">
        <v>33848</v>
      </c>
      <c r="S4422" s="164">
        <v>33848</v>
      </c>
      <c r="T4422" t="s">
        <v>880</v>
      </c>
      <c r="V4422" t="s">
        <v>9726</v>
      </c>
      <c r="W4422" t="s">
        <v>9727</v>
      </c>
      <c r="X4422" t="s">
        <v>9725</v>
      </c>
      <c r="Y4422" t="s">
        <v>9726</v>
      </c>
      <c r="Z4422" t="s">
        <v>9736</v>
      </c>
      <c r="AC4422" t="s">
        <v>341</v>
      </c>
      <c r="AD4422" s="176">
        <v>1.3</v>
      </c>
    </row>
    <row r="4423" spans="1:30" x14ac:dyDescent="0.35">
      <c r="A4423" t="s">
        <v>408</v>
      </c>
      <c r="B4423">
        <v>1065</v>
      </c>
      <c r="C4423" t="s">
        <v>9725</v>
      </c>
      <c r="D4423">
        <v>61007</v>
      </c>
      <c r="E4423" t="s">
        <v>9725</v>
      </c>
      <c r="F4423" t="s">
        <v>8973</v>
      </c>
      <c r="H4423">
        <v>2.6</v>
      </c>
      <c r="I4423">
        <v>3.4</v>
      </c>
      <c r="K4423" t="s">
        <v>296</v>
      </c>
      <c r="L4423" t="s">
        <v>410</v>
      </c>
      <c r="M4423" t="s">
        <v>398</v>
      </c>
      <c r="N4423" t="s">
        <v>879</v>
      </c>
      <c r="O4423">
        <v>3</v>
      </c>
      <c r="P4423" t="s">
        <v>306</v>
      </c>
      <c r="Q4423" t="s">
        <v>3839</v>
      </c>
      <c r="R4423" s="164">
        <v>36636</v>
      </c>
      <c r="T4423" t="s">
        <v>880</v>
      </c>
      <c r="V4423" t="s">
        <v>9726</v>
      </c>
      <c r="W4423" t="s">
        <v>9727</v>
      </c>
      <c r="X4423" t="s">
        <v>9725</v>
      </c>
      <c r="Y4423" t="s">
        <v>9726</v>
      </c>
      <c r="Z4423" t="s">
        <v>9737</v>
      </c>
      <c r="AC4423" t="s">
        <v>341</v>
      </c>
      <c r="AD4423" s="176">
        <v>1.3</v>
      </c>
    </row>
    <row r="4424" spans="1:30" x14ac:dyDescent="0.35">
      <c r="A4424" t="s">
        <v>408</v>
      </c>
      <c r="B4424">
        <v>1066</v>
      </c>
      <c r="C4424" t="s">
        <v>9725</v>
      </c>
      <c r="D4424">
        <v>61007</v>
      </c>
      <c r="E4424" t="s">
        <v>9725</v>
      </c>
      <c r="F4424" t="s">
        <v>8973</v>
      </c>
      <c r="H4424">
        <v>2.6</v>
      </c>
      <c r="I4424">
        <v>3.4</v>
      </c>
      <c r="K4424" t="s">
        <v>296</v>
      </c>
      <c r="L4424" t="s">
        <v>410</v>
      </c>
      <c r="M4424" t="s">
        <v>398</v>
      </c>
      <c r="N4424" t="s">
        <v>879</v>
      </c>
      <c r="O4424">
        <v>3</v>
      </c>
      <c r="P4424" t="s">
        <v>306</v>
      </c>
      <c r="Q4424" t="s">
        <v>3839</v>
      </c>
      <c r="R4424" s="164">
        <v>36636</v>
      </c>
      <c r="T4424" t="s">
        <v>880</v>
      </c>
      <c r="V4424" t="s">
        <v>9726</v>
      </c>
      <c r="W4424" t="s">
        <v>9727</v>
      </c>
      <c r="X4424" t="s">
        <v>9725</v>
      </c>
      <c r="Y4424" t="s">
        <v>9726</v>
      </c>
      <c r="Z4424" t="s">
        <v>9738</v>
      </c>
      <c r="AC4424" t="s">
        <v>341</v>
      </c>
      <c r="AD4424" s="176">
        <v>1.3</v>
      </c>
    </row>
    <row r="4425" spans="1:30" x14ac:dyDescent="0.35">
      <c r="A4425" t="s">
        <v>469</v>
      </c>
      <c r="B4425">
        <v>1198</v>
      </c>
      <c r="C4425" t="s">
        <v>9725</v>
      </c>
      <c r="D4425">
        <v>61007</v>
      </c>
      <c r="E4425" t="s">
        <v>9725</v>
      </c>
      <c r="F4425" t="s">
        <v>8973</v>
      </c>
      <c r="G4425" s="163">
        <v>2988</v>
      </c>
      <c r="H4425">
        <v>2.6</v>
      </c>
      <c r="I4425">
        <v>3.4</v>
      </c>
      <c r="J4425" t="s">
        <v>1</v>
      </c>
      <c r="K4425" t="s">
        <v>296</v>
      </c>
      <c r="L4425" t="s">
        <v>297</v>
      </c>
      <c r="M4425" t="s">
        <v>398</v>
      </c>
      <c r="N4425" t="s">
        <v>879</v>
      </c>
      <c r="O4425">
        <v>3</v>
      </c>
      <c r="P4425" t="s">
        <v>306</v>
      </c>
      <c r="Q4425" t="s">
        <v>9739</v>
      </c>
      <c r="R4425" s="164">
        <v>43344</v>
      </c>
      <c r="T4425" t="s">
        <v>880</v>
      </c>
      <c r="V4425" t="s">
        <v>9726</v>
      </c>
      <c r="W4425" t="s">
        <v>9727</v>
      </c>
      <c r="X4425" t="s">
        <v>9725</v>
      </c>
      <c r="Y4425" t="s">
        <v>9726</v>
      </c>
      <c r="Z4425" t="s">
        <v>9740</v>
      </c>
      <c r="AA4425" t="s">
        <v>295</v>
      </c>
      <c r="AB4425" s="164">
        <v>43321</v>
      </c>
      <c r="AC4425" t="s">
        <v>341</v>
      </c>
      <c r="AD4425" s="176">
        <v>1.3</v>
      </c>
    </row>
    <row r="4426" spans="1:30" x14ac:dyDescent="0.35">
      <c r="A4426" t="s">
        <v>324</v>
      </c>
      <c r="B4426">
        <v>1034</v>
      </c>
      <c r="C4426" t="s">
        <v>9725</v>
      </c>
      <c r="D4426">
        <v>61007</v>
      </c>
      <c r="E4426" t="s">
        <v>9725</v>
      </c>
      <c r="F4426" t="s">
        <v>8973</v>
      </c>
      <c r="H4426">
        <v>2.6</v>
      </c>
      <c r="I4426">
        <v>3.4</v>
      </c>
      <c r="K4426" t="s">
        <v>404</v>
      </c>
      <c r="L4426" t="s">
        <v>410</v>
      </c>
      <c r="M4426" t="s">
        <v>398</v>
      </c>
      <c r="N4426" t="s">
        <v>879</v>
      </c>
      <c r="O4426">
        <v>3</v>
      </c>
      <c r="P4426" t="s">
        <v>306</v>
      </c>
      <c r="Q4426" s="164">
        <v>37260</v>
      </c>
      <c r="R4426" s="164">
        <v>37347</v>
      </c>
      <c r="S4426" s="164">
        <v>37347</v>
      </c>
      <c r="T4426" t="s">
        <v>880</v>
      </c>
      <c r="V4426" t="s">
        <v>9726</v>
      </c>
      <c r="W4426" t="s">
        <v>9727</v>
      </c>
      <c r="X4426" t="s">
        <v>9725</v>
      </c>
      <c r="Y4426" t="s">
        <v>9726</v>
      </c>
      <c r="Z4426" t="s">
        <v>9741</v>
      </c>
      <c r="AC4426" t="s">
        <v>341</v>
      </c>
      <c r="AD4426" s="176">
        <v>1.3</v>
      </c>
    </row>
    <row r="4427" spans="1:30" x14ac:dyDescent="0.35">
      <c r="A4427" t="s">
        <v>324</v>
      </c>
      <c r="B4427">
        <v>1065</v>
      </c>
      <c r="C4427" t="s">
        <v>9742</v>
      </c>
      <c r="D4427">
        <v>61007</v>
      </c>
      <c r="E4427" t="s">
        <v>9725</v>
      </c>
      <c r="F4427" t="s">
        <v>8973</v>
      </c>
      <c r="H4427">
        <v>2.6</v>
      </c>
      <c r="I4427">
        <v>3.4</v>
      </c>
      <c r="K4427" t="s">
        <v>296</v>
      </c>
      <c r="L4427" t="s">
        <v>297</v>
      </c>
      <c r="M4427" t="s">
        <v>398</v>
      </c>
      <c r="N4427" t="s">
        <v>879</v>
      </c>
      <c r="O4427">
        <v>3</v>
      </c>
      <c r="P4427" t="s">
        <v>306</v>
      </c>
      <c r="Q4427" s="164">
        <v>30690</v>
      </c>
      <c r="R4427" s="164">
        <v>30926</v>
      </c>
      <c r="T4427" t="s">
        <v>880</v>
      </c>
      <c r="V4427" t="s">
        <v>9726</v>
      </c>
      <c r="W4427" t="s">
        <v>9727</v>
      </c>
      <c r="X4427" t="s">
        <v>9725</v>
      </c>
      <c r="Y4427" t="s">
        <v>9726</v>
      </c>
      <c r="Z4427" t="s">
        <v>9743</v>
      </c>
      <c r="AC4427" t="s">
        <v>341</v>
      </c>
      <c r="AD4427" s="176">
        <v>1.3</v>
      </c>
    </row>
    <row r="4428" spans="1:30" x14ac:dyDescent="0.35">
      <c r="A4428" t="s">
        <v>324</v>
      </c>
      <c r="B4428">
        <v>1066</v>
      </c>
      <c r="C4428" t="s">
        <v>9744</v>
      </c>
      <c r="D4428">
        <v>61007</v>
      </c>
      <c r="E4428" t="s">
        <v>9725</v>
      </c>
      <c r="F4428" t="s">
        <v>8973</v>
      </c>
      <c r="H4428">
        <v>2.6</v>
      </c>
      <c r="I4428">
        <v>3.4</v>
      </c>
      <c r="K4428" t="s">
        <v>296</v>
      </c>
      <c r="L4428" t="s">
        <v>297</v>
      </c>
      <c r="M4428" t="s">
        <v>398</v>
      </c>
      <c r="N4428" t="s">
        <v>879</v>
      </c>
      <c r="O4428">
        <v>3</v>
      </c>
      <c r="P4428" t="s">
        <v>306</v>
      </c>
      <c r="Q4428" s="164">
        <v>30690</v>
      </c>
      <c r="R4428" s="164">
        <v>30926</v>
      </c>
      <c r="T4428" t="s">
        <v>880</v>
      </c>
      <c r="V4428" t="s">
        <v>9726</v>
      </c>
      <c r="W4428" t="s">
        <v>9727</v>
      </c>
      <c r="X4428" t="s">
        <v>9725</v>
      </c>
      <c r="Y4428" t="s">
        <v>9726</v>
      </c>
      <c r="Z4428" t="s">
        <v>9745</v>
      </c>
      <c r="AC4428" t="s">
        <v>341</v>
      </c>
      <c r="AD4428" s="176">
        <v>1.3</v>
      </c>
    </row>
    <row r="4429" spans="1:30" x14ac:dyDescent="0.35">
      <c r="A4429" t="s">
        <v>324</v>
      </c>
      <c r="B4429">
        <v>1077</v>
      </c>
      <c r="C4429" t="s">
        <v>9746</v>
      </c>
      <c r="D4429">
        <v>61007</v>
      </c>
      <c r="E4429" t="s">
        <v>9725</v>
      </c>
      <c r="F4429" t="s">
        <v>8973</v>
      </c>
      <c r="H4429">
        <v>2.6</v>
      </c>
      <c r="I4429">
        <v>3.4</v>
      </c>
      <c r="K4429" t="s">
        <v>296</v>
      </c>
      <c r="L4429" t="s">
        <v>297</v>
      </c>
      <c r="M4429" t="s">
        <v>398</v>
      </c>
      <c r="N4429" t="s">
        <v>879</v>
      </c>
      <c r="O4429">
        <v>3</v>
      </c>
      <c r="P4429" t="s">
        <v>306</v>
      </c>
      <c r="Q4429" s="164">
        <v>32151</v>
      </c>
      <c r="R4429" s="164">
        <v>32387</v>
      </c>
      <c r="T4429" t="s">
        <v>880</v>
      </c>
      <c r="V4429" t="s">
        <v>9726</v>
      </c>
      <c r="W4429" t="s">
        <v>9727</v>
      </c>
      <c r="X4429" t="s">
        <v>9725</v>
      </c>
      <c r="Y4429" t="s">
        <v>9726</v>
      </c>
      <c r="Z4429" t="s">
        <v>9747</v>
      </c>
      <c r="AC4429" t="s">
        <v>341</v>
      </c>
      <c r="AD4429" s="176">
        <v>1.3</v>
      </c>
    </row>
    <row r="4430" spans="1:30" x14ac:dyDescent="0.35">
      <c r="A4430" t="s">
        <v>309</v>
      </c>
      <c r="B4430">
        <v>1032</v>
      </c>
      <c r="C4430" t="s">
        <v>9725</v>
      </c>
      <c r="D4430">
        <v>61007</v>
      </c>
      <c r="E4430" t="s">
        <v>9725</v>
      </c>
      <c r="F4430" t="s">
        <v>8973</v>
      </c>
      <c r="H4430">
        <v>2.6</v>
      </c>
      <c r="I4430">
        <v>3.4</v>
      </c>
      <c r="K4430" t="s">
        <v>296</v>
      </c>
      <c r="L4430" t="s">
        <v>410</v>
      </c>
      <c r="M4430" t="s">
        <v>398</v>
      </c>
      <c r="N4430" t="s">
        <v>879</v>
      </c>
      <c r="O4430">
        <v>3</v>
      </c>
      <c r="P4430" t="s">
        <v>306</v>
      </c>
      <c r="Q4430" t="s">
        <v>786</v>
      </c>
      <c r="R4430" s="164">
        <v>34392</v>
      </c>
      <c r="T4430" t="s">
        <v>880</v>
      </c>
      <c r="V4430" t="s">
        <v>9726</v>
      </c>
      <c r="W4430" t="s">
        <v>9727</v>
      </c>
      <c r="X4430" t="s">
        <v>9725</v>
      </c>
      <c r="Y4430" t="s">
        <v>9726</v>
      </c>
      <c r="Z4430" t="s">
        <v>9748</v>
      </c>
      <c r="AC4430" t="s">
        <v>341</v>
      </c>
      <c r="AD4430" s="176">
        <v>1.3</v>
      </c>
    </row>
    <row r="4431" spans="1:30" x14ac:dyDescent="0.35">
      <c r="A4431" t="s">
        <v>309</v>
      </c>
      <c r="B4431">
        <v>1054</v>
      </c>
      <c r="C4431" t="s">
        <v>9749</v>
      </c>
      <c r="D4431">
        <v>61007</v>
      </c>
      <c r="E4431" t="s">
        <v>9725</v>
      </c>
      <c r="F4431" t="s">
        <v>8973</v>
      </c>
      <c r="H4431">
        <v>2.6</v>
      </c>
      <c r="I4431">
        <v>3.4</v>
      </c>
      <c r="K4431" t="s">
        <v>404</v>
      </c>
      <c r="L4431" t="s">
        <v>297</v>
      </c>
      <c r="M4431" t="s">
        <v>398</v>
      </c>
      <c r="N4431" t="s">
        <v>879</v>
      </c>
      <c r="O4431">
        <v>3</v>
      </c>
      <c r="P4431" t="s">
        <v>306</v>
      </c>
      <c r="Q4431" s="164">
        <v>29716</v>
      </c>
      <c r="R4431" s="164">
        <v>29864</v>
      </c>
      <c r="S4431" s="164">
        <v>38231</v>
      </c>
      <c r="T4431" t="s">
        <v>880</v>
      </c>
      <c r="V4431" t="s">
        <v>9726</v>
      </c>
      <c r="W4431" t="s">
        <v>9727</v>
      </c>
      <c r="X4431" t="s">
        <v>9725</v>
      </c>
      <c r="Y4431" t="s">
        <v>9726</v>
      </c>
      <c r="Z4431" t="s">
        <v>9750</v>
      </c>
      <c r="AC4431" t="s">
        <v>341</v>
      </c>
      <c r="AD4431" s="176">
        <v>1.3</v>
      </c>
    </row>
    <row r="4432" spans="1:30" x14ac:dyDescent="0.35">
      <c r="A4432" t="s">
        <v>309</v>
      </c>
      <c r="B4432">
        <v>1055</v>
      </c>
      <c r="C4432" t="s">
        <v>9751</v>
      </c>
      <c r="D4432">
        <v>61007</v>
      </c>
      <c r="E4432" t="s">
        <v>9725</v>
      </c>
      <c r="F4432" t="s">
        <v>8973</v>
      </c>
      <c r="H4432">
        <v>2.6</v>
      </c>
      <c r="I4432">
        <v>3.4</v>
      </c>
      <c r="K4432" t="s">
        <v>404</v>
      </c>
      <c r="L4432" t="s">
        <v>297</v>
      </c>
      <c r="M4432" t="s">
        <v>398</v>
      </c>
      <c r="N4432" t="s">
        <v>879</v>
      </c>
      <c r="O4432">
        <v>3</v>
      </c>
      <c r="P4432" t="s">
        <v>306</v>
      </c>
      <c r="Q4432" s="164">
        <v>29716</v>
      </c>
      <c r="R4432" s="164">
        <v>29864</v>
      </c>
      <c r="S4432" s="164">
        <v>38231</v>
      </c>
      <c r="T4432" t="s">
        <v>880</v>
      </c>
      <c r="V4432" t="s">
        <v>9726</v>
      </c>
      <c r="W4432" t="s">
        <v>9727</v>
      </c>
      <c r="X4432" t="s">
        <v>9725</v>
      </c>
      <c r="Y4432" t="s">
        <v>9726</v>
      </c>
      <c r="Z4432" t="s">
        <v>9752</v>
      </c>
      <c r="AC4432" t="s">
        <v>341</v>
      </c>
      <c r="AD4432" s="176">
        <v>1.3</v>
      </c>
    </row>
    <row r="4433" spans="1:30" x14ac:dyDescent="0.35">
      <c r="A4433" t="s">
        <v>476</v>
      </c>
      <c r="B4433">
        <v>1059</v>
      </c>
      <c r="C4433" t="s">
        <v>9753</v>
      </c>
      <c r="D4433">
        <v>61007</v>
      </c>
      <c r="E4433" t="s">
        <v>9725</v>
      </c>
      <c r="F4433" t="s">
        <v>8973</v>
      </c>
      <c r="H4433">
        <v>2.6</v>
      </c>
      <c r="I4433">
        <v>3.4</v>
      </c>
      <c r="K4433" t="s">
        <v>404</v>
      </c>
      <c r="L4433" t="s">
        <v>410</v>
      </c>
      <c r="M4433" t="s">
        <v>398</v>
      </c>
      <c r="N4433" t="s">
        <v>879</v>
      </c>
      <c r="O4433">
        <v>3</v>
      </c>
      <c r="P4433" t="s">
        <v>306</v>
      </c>
      <c r="Q4433" t="s">
        <v>3913</v>
      </c>
      <c r="R4433" s="164">
        <v>42247</v>
      </c>
      <c r="S4433" s="164">
        <v>42248</v>
      </c>
      <c r="T4433" t="s">
        <v>880</v>
      </c>
      <c r="V4433" t="s">
        <v>9726</v>
      </c>
      <c r="W4433" t="s">
        <v>9727</v>
      </c>
      <c r="X4433" t="s">
        <v>9725</v>
      </c>
      <c r="Y4433" t="s">
        <v>9726</v>
      </c>
      <c r="Z4433" t="s">
        <v>9754</v>
      </c>
      <c r="AC4433" t="s">
        <v>341</v>
      </c>
      <c r="AD4433" s="176">
        <v>1.3</v>
      </c>
    </row>
    <row r="4434" spans="1:30" x14ac:dyDescent="0.35">
      <c r="A4434" t="s">
        <v>476</v>
      </c>
      <c r="B4434">
        <v>90002</v>
      </c>
      <c r="C4434" t="s">
        <v>9755</v>
      </c>
      <c r="D4434">
        <v>61007</v>
      </c>
      <c r="E4434" t="s">
        <v>9725</v>
      </c>
      <c r="F4434" t="s">
        <v>8973</v>
      </c>
      <c r="H4434">
        <v>2.6</v>
      </c>
      <c r="I4434">
        <v>3.4</v>
      </c>
      <c r="K4434" t="s">
        <v>404</v>
      </c>
      <c r="L4434" t="s">
        <v>410</v>
      </c>
      <c r="M4434" t="s">
        <v>398</v>
      </c>
      <c r="N4434" t="s">
        <v>879</v>
      </c>
      <c r="O4434">
        <v>3</v>
      </c>
      <c r="P4434" t="s">
        <v>306</v>
      </c>
      <c r="Q4434" s="164">
        <v>35039</v>
      </c>
      <c r="R4434" s="164">
        <v>34862</v>
      </c>
      <c r="T4434" t="s">
        <v>880</v>
      </c>
      <c r="V4434" t="s">
        <v>9726</v>
      </c>
      <c r="W4434" t="s">
        <v>9727</v>
      </c>
      <c r="X4434" t="s">
        <v>9725</v>
      </c>
      <c r="Y4434" t="s">
        <v>9726</v>
      </c>
      <c r="Z4434" t="s">
        <v>9756</v>
      </c>
      <c r="AC4434" t="s">
        <v>341</v>
      </c>
      <c r="AD4434" s="176">
        <v>1.3</v>
      </c>
    </row>
    <row r="4435" spans="1:30" x14ac:dyDescent="0.35">
      <c r="A4435" t="s">
        <v>482</v>
      </c>
      <c r="B4435">
        <v>1036</v>
      </c>
      <c r="C4435" t="s">
        <v>9725</v>
      </c>
      <c r="D4435">
        <v>61007</v>
      </c>
      <c r="E4435" t="s">
        <v>9725</v>
      </c>
      <c r="F4435" t="s">
        <v>8973</v>
      </c>
      <c r="H4435">
        <v>2.6</v>
      </c>
      <c r="I4435">
        <v>3.4</v>
      </c>
      <c r="K4435" t="s">
        <v>404</v>
      </c>
      <c r="L4435" t="s">
        <v>410</v>
      </c>
      <c r="M4435" t="s">
        <v>398</v>
      </c>
      <c r="N4435" t="s">
        <v>879</v>
      </c>
      <c r="O4435">
        <v>3</v>
      </c>
      <c r="P4435" t="s">
        <v>306</v>
      </c>
      <c r="Q4435" s="164">
        <v>37995</v>
      </c>
      <c r="R4435" s="164">
        <v>38231</v>
      </c>
      <c r="S4435" s="164">
        <v>38231</v>
      </c>
      <c r="T4435" t="s">
        <v>880</v>
      </c>
      <c r="V4435" t="s">
        <v>9726</v>
      </c>
      <c r="W4435" t="s">
        <v>9727</v>
      </c>
      <c r="X4435" t="s">
        <v>9725</v>
      </c>
      <c r="Y4435" t="s">
        <v>9726</v>
      </c>
      <c r="Z4435" t="s">
        <v>9757</v>
      </c>
      <c r="AC4435" t="s">
        <v>341</v>
      </c>
      <c r="AD4435" s="176">
        <v>1.3</v>
      </c>
    </row>
    <row r="4436" spans="1:30" x14ac:dyDescent="0.35">
      <c r="A4436" t="s">
        <v>482</v>
      </c>
      <c r="B4436">
        <v>1121</v>
      </c>
      <c r="C4436" t="s">
        <v>9725</v>
      </c>
      <c r="D4436">
        <v>61007</v>
      </c>
      <c r="E4436" t="s">
        <v>9725</v>
      </c>
      <c r="F4436" t="s">
        <v>8973</v>
      </c>
      <c r="H4436">
        <v>2.6</v>
      </c>
      <c r="I4436">
        <v>3.4</v>
      </c>
      <c r="K4436" t="s">
        <v>296</v>
      </c>
      <c r="L4436" t="s">
        <v>297</v>
      </c>
      <c r="M4436" t="s">
        <v>398</v>
      </c>
      <c r="N4436" t="s">
        <v>879</v>
      </c>
      <c r="O4436">
        <v>3</v>
      </c>
      <c r="P4436" t="s">
        <v>306</v>
      </c>
      <c r="Q4436" s="164">
        <v>35072</v>
      </c>
      <c r="R4436" s="164">
        <v>35278</v>
      </c>
      <c r="T4436" t="s">
        <v>880</v>
      </c>
      <c r="V4436" t="s">
        <v>9726</v>
      </c>
      <c r="W4436" t="s">
        <v>9727</v>
      </c>
      <c r="X4436" t="s">
        <v>9725</v>
      </c>
      <c r="Y4436" t="s">
        <v>9726</v>
      </c>
      <c r="Z4436" t="s">
        <v>9758</v>
      </c>
      <c r="AC4436" t="s">
        <v>341</v>
      </c>
      <c r="AD4436" s="176">
        <v>1.3</v>
      </c>
    </row>
    <row r="4437" spans="1:30" x14ac:dyDescent="0.35">
      <c r="A4437" t="s">
        <v>482</v>
      </c>
      <c r="B4437">
        <v>1139</v>
      </c>
      <c r="C4437" t="s">
        <v>9759</v>
      </c>
      <c r="D4437">
        <v>61007</v>
      </c>
      <c r="E4437" t="s">
        <v>9725</v>
      </c>
      <c r="F4437" t="s">
        <v>8973</v>
      </c>
      <c r="H4437">
        <v>2.6</v>
      </c>
      <c r="I4437">
        <v>3.4</v>
      </c>
      <c r="K4437" t="s">
        <v>296</v>
      </c>
      <c r="L4437" t="s">
        <v>297</v>
      </c>
      <c r="M4437" t="s">
        <v>398</v>
      </c>
      <c r="N4437" t="s">
        <v>879</v>
      </c>
      <c r="O4437">
        <v>3</v>
      </c>
      <c r="P4437" t="s">
        <v>306</v>
      </c>
      <c r="Q4437" t="s">
        <v>9760</v>
      </c>
      <c r="R4437" s="164">
        <v>36404</v>
      </c>
      <c r="T4437" t="s">
        <v>880</v>
      </c>
      <c r="V4437" t="s">
        <v>9726</v>
      </c>
      <c r="W4437" t="s">
        <v>9727</v>
      </c>
      <c r="X4437" t="s">
        <v>9725</v>
      </c>
      <c r="Y4437" t="s">
        <v>9726</v>
      </c>
      <c r="Z4437" t="s">
        <v>9761</v>
      </c>
      <c r="AC4437" t="s">
        <v>341</v>
      </c>
      <c r="AD4437" s="176">
        <v>1.3</v>
      </c>
    </row>
    <row r="4438" spans="1:30" x14ac:dyDescent="0.35">
      <c r="A4438" t="s">
        <v>584</v>
      </c>
      <c r="B4438">
        <v>1061</v>
      </c>
      <c r="C4438" t="s">
        <v>9725</v>
      </c>
      <c r="D4438">
        <v>61007</v>
      </c>
      <c r="E4438" t="s">
        <v>9725</v>
      </c>
      <c r="F4438" t="s">
        <v>8973</v>
      </c>
      <c r="H4438">
        <v>2.6</v>
      </c>
      <c r="I4438">
        <v>3.4</v>
      </c>
      <c r="K4438" t="s">
        <v>296</v>
      </c>
      <c r="L4438" t="s">
        <v>8992</v>
      </c>
      <c r="M4438" t="s">
        <v>398</v>
      </c>
      <c r="N4438" t="s">
        <v>879</v>
      </c>
      <c r="O4438">
        <v>3</v>
      </c>
      <c r="P4438" t="s">
        <v>306</v>
      </c>
      <c r="Q4438" t="s">
        <v>786</v>
      </c>
      <c r="R4438" s="164">
        <v>34392</v>
      </c>
      <c r="T4438" t="s">
        <v>880</v>
      </c>
      <c r="V4438" t="s">
        <v>9726</v>
      </c>
      <c r="W4438" t="s">
        <v>9727</v>
      </c>
      <c r="X4438" t="s">
        <v>9725</v>
      </c>
      <c r="Y4438" t="s">
        <v>9726</v>
      </c>
      <c r="Z4438" t="s">
        <v>9762</v>
      </c>
      <c r="AA4438" t="s">
        <v>295</v>
      </c>
      <c r="AC4438" t="s">
        <v>341</v>
      </c>
      <c r="AD4438" s="176">
        <v>1.3</v>
      </c>
    </row>
    <row r="4439" spans="1:30" x14ac:dyDescent="0.35">
      <c r="A4439" t="s">
        <v>584</v>
      </c>
      <c r="B4439">
        <v>1066</v>
      </c>
      <c r="C4439" t="s">
        <v>9763</v>
      </c>
      <c r="D4439">
        <v>61007</v>
      </c>
      <c r="E4439" t="s">
        <v>9725</v>
      </c>
      <c r="F4439" t="s">
        <v>8973</v>
      </c>
      <c r="H4439">
        <v>2.6</v>
      </c>
      <c r="I4439">
        <v>3.4</v>
      </c>
      <c r="K4439" t="s">
        <v>404</v>
      </c>
      <c r="L4439" t="s">
        <v>297</v>
      </c>
      <c r="M4439" t="s">
        <v>398</v>
      </c>
      <c r="N4439" t="s">
        <v>879</v>
      </c>
      <c r="O4439">
        <v>3</v>
      </c>
      <c r="P4439" t="s">
        <v>306</v>
      </c>
      <c r="Q4439" s="164">
        <v>39825</v>
      </c>
      <c r="R4439" s="164">
        <v>40148</v>
      </c>
      <c r="S4439" s="164">
        <v>40148</v>
      </c>
      <c r="T4439" t="s">
        <v>880</v>
      </c>
      <c r="V4439" t="s">
        <v>9726</v>
      </c>
      <c r="W4439" t="s">
        <v>9727</v>
      </c>
      <c r="X4439" t="s">
        <v>9725</v>
      </c>
      <c r="Y4439" t="s">
        <v>9726</v>
      </c>
      <c r="Z4439" t="s">
        <v>9764</v>
      </c>
      <c r="AC4439" t="s">
        <v>341</v>
      </c>
      <c r="AD4439" s="176">
        <v>1.3</v>
      </c>
    </row>
    <row r="4440" spans="1:30" x14ac:dyDescent="0.35">
      <c r="A4440" t="s">
        <v>375</v>
      </c>
      <c r="B4440">
        <v>1064</v>
      </c>
      <c r="C4440" t="s">
        <v>9726</v>
      </c>
      <c r="D4440">
        <v>61007</v>
      </c>
      <c r="E4440" t="s">
        <v>9725</v>
      </c>
      <c r="F4440" t="s">
        <v>8973</v>
      </c>
      <c r="H4440">
        <v>2.6</v>
      </c>
      <c r="I4440">
        <v>3.4</v>
      </c>
      <c r="K4440" t="s">
        <v>296</v>
      </c>
      <c r="L4440" t="s">
        <v>8992</v>
      </c>
      <c r="M4440" t="s">
        <v>398</v>
      </c>
      <c r="N4440" t="s">
        <v>879</v>
      </c>
      <c r="O4440">
        <v>3</v>
      </c>
      <c r="P4440" t="s">
        <v>1</v>
      </c>
      <c r="Q4440" s="164">
        <v>32882</v>
      </c>
      <c r="R4440" s="164">
        <v>33117</v>
      </c>
      <c r="T4440" t="s">
        <v>880</v>
      </c>
      <c r="V4440" t="s">
        <v>9726</v>
      </c>
      <c r="W4440" t="s">
        <v>9727</v>
      </c>
      <c r="X4440" t="s">
        <v>9725</v>
      </c>
      <c r="Y4440" t="s">
        <v>9726</v>
      </c>
      <c r="Z4440" t="s">
        <v>9765</v>
      </c>
      <c r="AA4440" t="s">
        <v>295</v>
      </c>
      <c r="AC4440" t="s">
        <v>338</v>
      </c>
      <c r="AD4440" s="176">
        <v>1.3</v>
      </c>
    </row>
    <row r="4441" spans="1:30" x14ac:dyDescent="0.35">
      <c r="A4441" t="s">
        <v>434</v>
      </c>
      <c r="B4441">
        <v>1019</v>
      </c>
      <c r="C4441" t="s">
        <v>9725</v>
      </c>
      <c r="D4441">
        <v>61007</v>
      </c>
      <c r="E4441" t="s">
        <v>9725</v>
      </c>
      <c r="F4441" t="s">
        <v>8973</v>
      </c>
      <c r="H4441">
        <v>2.6</v>
      </c>
      <c r="I4441">
        <v>3.4</v>
      </c>
      <c r="K4441" t="s">
        <v>404</v>
      </c>
      <c r="L4441" t="s">
        <v>297</v>
      </c>
      <c r="M4441" t="s">
        <v>398</v>
      </c>
      <c r="N4441" t="s">
        <v>879</v>
      </c>
      <c r="O4441">
        <v>3</v>
      </c>
      <c r="P4441" t="s">
        <v>306</v>
      </c>
      <c r="Q4441" s="164">
        <v>36534</v>
      </c>
      <c r="R4441" s="164">
        <v>36770</v>
      </c>
      <c r="S4441" s="164">
        <v>40148</v>
      </c>
      <c r="T4441" t="s">
        <v>880</v>
      </c>
      <c r="V4441" t="s">
        <v>9726</v>
      </c>
      <c r="W4441" t="s">
        <v>9727</v>
      </c>
      <c r="X4441" t="s">
        <v>9725</v>
      </c>
      <c r="Y4441" t="s">
        <v>9726</v>
      </c>
      <c r="Z4441" t="s">
        <v>9766</v>
      </c>
      <c r="AC4441" t="s">
        <v>341</v>
      </c>
      <c r="AD4441" s="176">
        <v>1.3</v>
      </c>
    </row>
    <row r="4442" spans="1:30" x14ac:dyDescent="0.35">
      <c r="A4442" t="s">
        <v>403</v>
      </c>
      <c r="B4442">
        <v>1040</v>
      </c>
      <c r="C4442" t="s">
        <v>9767</v>
      </c>
      <c r="D4442">
        <v>61007</v>
      </c>
      <c r="E4442" t="s">
        <v>9725</v>
      </c>
      <c r="F4442" t="s">
        <v>8973</v>
      </c>
      <c r="H4442">
        <v>2.6</v>
      </c>
      <c r="I4442">
        <v>3.4</v>
      </c>
      <c r="K4442" t="s">
        <v>404</v>
      </c>
      <c r="L4442" t="s">
        <v>297</v>
      </c>
      <c r="M4442" t="s">
        <v>398</v>
      </c>
      <c r="N4442" t="s">
        <v>879</v>
      </c>
      <c r="O4442">
        <v>3</v>
      </c>
      <c r="P4442" t="s">
        <v>306</v>
      </c>
      <c r="Q4442" s="164">
        <v>28976</v>
      </c>
      <c r="R4442" s="164">
        <v>28860</v>
      </c>
      <c r="S4442" s="164">
        <v>38231</v>
      </c>
      <c r="T4442" t="s">
        <v>880</v>
      </c>
      <c r="V4442" t="s">
        <v>9726</v>
      </c>
      <c r="W4442" t="s">
        <v>9727</v>
      </c>
      <c r="X4442" t="s">
        <v>9725</v>
      </c>
      <c r="Y4442" t="s">
        <v>9726</v>
      </c>
      <c r="Z4442" t="s">
        <v>9768</v>
      </c>
      <c r="AC4442" t="s">
        <v>341</v>
      </c>
      <c r="AD4442" s="176">
        <v>1.3</v>
      </c>
    </row>
    <row r="4443" spans="1:30" x14ac:dyDescent="0.35">
      <c r="A4443" t="s">
        <v>447</v>
      </c>
      <c r="B4443">
        <v>1037</v>
      </c>
      <c r="C4443" t="s">
        <v>9725</v>
      </c>
      <c r="D4443">
        <v>61007</v>
      </c>
      <c r="E4443" t="s">
        <v>9725</v>
      </c>
      <c r="F4443" t="s">
        <v>8973</v>
      </c>
      <c r="H4443">
        <v>2.6</v>
      </c>
      <c r="I4443">
        <v>3.4</v>
      </c>
      <c r="K4443" t="s">
        <v>296</v>
      </c>
      <c r="L4443" t="s">
        <v>410</v>
      </c>
      <c r="M4443" t="s">
        <v>398</v>
      </c>
      <c r="N4443" t="s">
        <v>879</v>
      </c>
      <c r="O4443">
        <v>3</v>
      </c>
      <c r="P4443" t="s">
        <v>306</v>
      </c>
      <c r="Q4443" t="s">
        <v>786</v>
      </c>
      <c r="R4443" s="164">
        <v>34392</v>
      </c>
      <c r="T4443" t="s">
        <v>880</v>
      </c>
      <c r="V4443" t="s">
        <v>9726</v>
      </c>
      <c r="W4443" t="s">
        <v>9727</v>
      </c>
      <c r="X4443" t="s">
        <v>9725</v>
      </c>
      <c r="Y4443" t="s">
        <v>9726</v>
      </c>
      <c r="Z4443" t="s">
        <v>9769</v>
      </c>
      <c r="AC4443" t="s">
        <v>341</v>
      </c>
      <c r="AD4443" s="176">
        <v>1.3</v>
      </c>
    </row>
    <row r="4444" spans="1:30" x14ac:dyDescent="0.35">
      <c r="A4444" t="s">
        <v>494</v>
      </c>
      <c r="B4444">
        <v>1045</v>
      </c>
      <c r="C4444" t="s">
        <v>9725</v>
      </c>
      <c r="D4444">
        <v>61007</v>
      </c>
      <c r="E4444" t="s">
        <v>9725</v>
      </c>
      <c r="F4444" t="s">
        <v>8973</v>
      </c>
      <c r="H4444">
        <v>2.6</v>
      </c>
      <c r="I4444">
        <v>3.4</v>
      </c>
      <c r="K4444" t="s">
        <v>296</v>
      </c>
      <c r="L4444" t="s">
        <v>410</v>
      </c>
      <c r="M4444" t="s">
        <v>398</v>
      </c>
      <c r="N4444" t="s">
        <v>879</v>
      </c>
      <c r="O4444">
        <v>3</v>
      </c>
      <c r="P4444" t="s">
        <v>306</v>
      </c>
      <c r="Q4444" t="s">
        <v>786</v>
      </c>
      <c r="R4444" s="164">
        <v>34392</v>
      </c>
      <c r="T4444" t="s">
        <v>880</v>
      </c>
      <c r="V4444" t="s">
        <v>9726</v>
      </c>
      <c r="W4444" t="s">
        <v>9727</v>
      </c>
      <c r="X4444" t="s">
        <v>9725</v>
      </c>
      <c r="Y4444" t="s">
        <v>9726</v>
      </c>
      <c r="Z4444" t="s">
        <v>9770</v>
      </c>
      <c r="AC4444" t="s">
        <v>341</v>
      </c>
      <c r="AD4444" s="176">
        <v>1.3</v>
      </c>
    </row>
    <row r="4445" spans="1:30" x14ac:dyDescent="0.35">
      <c r="A4445" t="s">
        <v>494</v>
      </c>
      <c r="B4445">
        <v>90003</v>
      </c>
      <c r="C4445" t="s">
        <v>9771</v>
      </c>
      <c r="D4445">
        <v>61007</v>
      </c>
      <c r="E4445" t="s">
        <v>9725</v>
      </c>
      <c r="F4445" t="s">
        <v>8973</v>
      </c>
      <c r="H4445">
        <v>2.6</v>
      </c>
      <c r="I4445">
        <v>3.4</v>
      </c>
      <c r="K4445" t="s">
        <v>404</v>
      </c>
      <c r="L4445" t="s">
        <v>297</v>
      </c>
      <c r="M4445" t="s">
        <v>398</v>
      </c>
      <c r="N4445" t="s">
        <v>879</v>
      </c>
      <c r="O4445">
        <v>3</v>
      </c>
      <c r="P4445" t="s">
        <v>306</v>
      </c>
      <c r="Q4445" s="164">
        <v>39825</v>
      </c>
      <c r="R4445" s="164">
        <v>40148</v>
      </c>
      <c r="S4445" s="164">
        <v>40148</v>
      </c>
      <c r="T4445" t="s">
        <v>880</v>
      </c>
      <c r="V4445" t="s">
        <v>9726</v>
      </c>
      <c r="W4445" t="s">
        <v>9727</v>
      </c>
      <c r="X4445" t="s">
        <v>9725</v>
      </c>
      <c r="Y4445" t="s">
        <v>9726</v>
      </c>
      <c r="Z4445" t="s">
        <v>9772</v>
      </c>
      <c r="AC4445" t="s">
        <v>341</v>
      </c>
      <c r="AD4445" s="176">
        <v>1.3</v>
      </c>
    </row>
    <row r="4446" spans="1:30" x14ac:dyDescent="0.35">
      <c r="A4446" t="s">
        <v>414</v>
      </c>
      <c r="B4446">
        <v>1036</v>
      </c>
      <c r="C4446" t="s">
        <v>9725</v>
      </c>
      <c r="D4446">
        <v>61007</v>
      </c>
      <c r="E4446" t="s">
        <v>9725</v>
      </c>
      <c r="F4446" t="s">
        <v>8973</v>
      </c>
      <c r="H4446">
        <v>2.6</v>
      </c>
      <c r="I4446">
        <v>3.4</v>
      </c>
      <c r="K4446" t="s">
        <v>404</v>
      </c>
      <c r="L4446" t="s">
        <v>410</v>
      </c>
      <c r="M4446" t="s">
        <v>398</v>
      </c>
      <c r="N4446" t="s">
        <v>879</v>
      </c>
      <c r="O4446">
        <v>3</v>
      </c>
      <c r="P4446" t="s">
        <v>306</v>
      </c>
      <c r="Q4446" s="164">
        <v>37995</v>
      </c>
      <c r="R4446" s="164">
        <v>38231</v>
      </c>
      <c r="S4446" s="164">
        <v>38231</v>
      </c>
      <c r="T4446" t="s">
        <v>880</v>
      </c>
      <c r="V4446" t="s">
        <v>9726</v>
      </c>
      <c r="W4446" t="s">
        <v>9727</v>
      </c>
      <c r="X4446" t="s">
        <v>9725</v>
      </c>
      <c r="Y4446" t="s">
        <v>9726</v>
      </c>
      <c r="Z4446" t="s">
        <v>9773</v>
      </c>
      <c r="AC4446" t="s">
        <v>341</v>
      </c>
      <c r="AD4446" s="176">
        <v>1.3</v>
      </c>
    </row>
    <row r="4447" spans="1:30" x14ac:dyDescent="0.35">
      <c r="A4447" t="s">
        <v>414</v>
      </c>
      <c r="B4447">
        <v>1078</v>
      </c>
      <c r="C4447" t="s">
        <v>9774</v>
      </c>
      <c r="D4447">
        <v>61007</v>
      </c>
      <c r="E4447" t="s">
        <v>9725</v>
      </c>
      <c r="F4447" t="s">
        <v>8973</v>
      </c>
      <c r="H4447">
        <v>2.6</v>
      </c>
      <c r="I4447">
        <v>3.4</v>
      </c>
      <c r="K4447" t="s">
        <v>404</v>
      </c>
      <c r="L4447" t="s">
        <v>297</v>
      </c>
      <c r="M4447" t="s">
        <v>398</v>
      </c>
      <c r="N4447" t="s">
        <v>879</v>
      </c>
      <c r="O4447">
        <v>3</v>
      </c>
      <c r="P4447" t="s">
        <v>306</v>
      </c>
      <c r="Q4447" s="164">
        <v>29832</v>
      </c>
      <c r="R4447" s="164">
        <v>29654</v>
      </c>
      <c r="S4447" s="164">
        <v>38231</v>
      </c>
      <c r="T4447" t="s">
        <v>880</v>
      </c>
      <c r="V4447" t="s">
        <v>9726</v>
      </c>
      <c r="W4447" t="s">
        <v>9727</v>
      </c>
      <c r="X4447" t="s">
        <v>9725</v>
      </c>
      <c r="Y4447" t="s">
        <v>9726</v>
      </c>
      <c r="Z4447" t="s">
        <v>9775</v>
      </c>
      <c r="AC4447" t="s">
        <v>341</v>
      </c>
      <c r="AD4447" s="176">
        <v>1.3</v>
      </c>
    </row>
    <row r="4448" spans="1:30" x14ac:dyDescent="0.35">
      <c r="A4448" t="s">
        <v>414</v>
      </c>
      <c r="B4448">
        <v>1108</v>
      </c>
      <c r="C4448" t="s">
        <v>9776</v>
      </c>
      <c r="D4448">
        <v>61007</v>
      </c>
      <c r="E4448" t="s">
        <v>9725</v>
      </c>
      <c r="F4448" t="s">
        <v>8973</v>
      </c>
      <c r="H4448">
        <v>2.6</v>
      </c>
      <c r="I4448">
        <v>3.4</v>
      </c>
      <c r="K4448" t="s">
        <v>295</v>
      </c>
      <c r="L4448" t="s">
        <v>297</v>
      </c>
      <c r="M4448" t="s">
        <v>398</v>
      </c>
      <c r="N4448" t="s">
        <v>879</v>
      </c>
      <c r="O4448">
        <v>3</v>
      </c>
      <c r="P4448" t="s">
        <v>977</v>
      </c>
      <c r="Q4448" s="164">
        <v>31048</v>
      </c>
      <c r="R4448" s="164">
        <v>31048</v>
      </c>
      <c r="S4448" s="164">
        <v>34943</v>
      </c>
      <c r="T4448" t="s">
        <v>880</v>
      </c>
      <c r="V4448" t="s">
        <v>9726</v>
      </c>
      <c r="W4448" t="s">
        <v>9727</v>
      </c>
      <c r="X4448" t="s">
        <v>9725</v>
      </c>
      <c r="Y4448" t="s">
        <v>9726</v>
      </c>
      <c r="Z4448" t="s">
        <v>9777</v>
      </c>
      <c r="AC4448" t="s">
        <v>341</v>
      </c>
      <c r="AD4448" s="176">
        <v>1.3</v>
      </c>
    </row>
    <row r="4449" spans="1:30" x14ac:dyDescent="0.35">
      <c r="A4449" t="s">
        <v>414</v>
      </c>
      <c r="B4449">
        <v>1238</v>
      </c>
      <c r="C4449" t="s">
        <v>9725</v>
      </c>
      <c r="D4449">
        <v>61007</v>
      </c>
      <c r="E4449" t="s">
        <v>9725</v>
      </c>
      <c r="F4449" t="s">
        <v>8973</v>
      </c>
      <c r="G4449" s="163">
        <v>3022.84</v>
      </c>
      <c r="H4449">
        <v>2.6</v>
      </c>
      <c r="I4449">
        <v>3.4</v>
      </c>
      <c r="J4449" t="s">
        <v>1</v>
      </c>
      <c r="K4449" t="s">
        <v>296</v>
      </c>
      <c r="L4449" t="s">
        <v>297</v>
      </c>
      <c r="M4449" t="s">
        <v>398</v>
      </c>
      <c r="N4449" t="s">
        <v>879</v>
      </c>
      <c r="O4449">
        <v>3</v>
      </c>
      <c r="P4449" t="s">
        <v>306</v>
      </c>
      <c r="Q4449" t="s">
        <v>9778</v>
      </c>
      <c r="R4449" s="164">
        <v>43344</v>
      </c>
      <c r="T4449" t="s">
        <v>880</v>
      </c>
      <c r="V4449" t="s">
        <v>9726</v>
      </c>
      <c r="W4449" t="s">
        <v>9727</v>
      </c>
      <c r="X4449" t="s">
        <v>9725</v>
      </c>
      <c r="Y4449" t="s">
        <v>9726</v>
      </c>
      <c r="Z4449" t="s">
        <v>9779</v>
      </c>
      <c r="AA4449" t="s">
        <v>1</v>
      </c>
      <c r="AB4449" s="164">
        <v>43217</v>
      </c>
      <c r="AC4449" t="s">
        <v>341</v>
      </c>
      <c r="AD4449" s="176">
        <v>1.3</v>
      </c>
    </row>
    <row r="4450" spans="1:30" x14ac:dyDescent="0.35">
      <c r="A4450" t="s">
        <v>419</v>
      </c>
      <c r="B4450">
        <v>1029</v>
      </c>
      <c r="C4450" t="s">
        <v>9725</v>
      </c>
      <c r="D4450">
        <v>61007</v>
      </c>
      <c r="E4450" t="s">
        <v>9725</v>
      </c>
      <c r="F4450" t="s">
        <v>8973</v>
      </c>
      <c r="H4450">
        <v>2.6</v>
      </c>
      <c r="I4450">
        <v>3.4</v>
      </c>
      <c r="K4450" t="s">
        <v>404</v>
      </c>
      <c r="L4450" t="s">
        <v>410</v>
      </c>
      <c r="M4450" t="s">
        <v>398</v>
      </c>
      <c r="N4450" t="s">
        <v>879</v>
      </c>
      <c r="O4450">
        <v>3</v>
      </c>
      <c r="P4450" t="s">
        <v>306</v>
      </c>
      <c r="Q4450" s="164">
        <v>37995</v>
      </c>
      <c r="R4450" s="164">
        <v>38231</v>
      </c>
      <c r="S4450" s="164">
        <v>38231</v>
      </c>
      <c r="T4450" t="s">
        <v>880</v>
      </c>
      <c r="V4450" t="s">
        <v>9726</v>
      </c>
      <c r="W4450" t="s">
        <v>9727</v>
      </c>
      <c r="X4450" t="s">
        <v>9725</v>
      </c>
      <c r="Y4450" t="s">
        <v>9726</v>
      </c>
      <c r="Z4450" t="s">
        <v>9780</v>
      </c>
      <c r="AC4450" t="s">
        <v>341</v>
      </c>
      <c r="AD4450" s="176">
        <v>1.3</v>
      </c>
    </row>
    <row r="4451" spans="1:30" x14ac:dyDescent="0.35">
      <c r="A4451" t="s">
        <v>419</v>
      </c>
      <c r="B4451">
        <v>1188</v>
      </c>
      <c r="C4451" t="s">
        <v>9725</v>
      </c>
      <c r="D4451">
        <v>61007</v>
      </c>
      <c r="E4451" t="s">
        <v>9725</v>
      </c>
      <c r="F4451" t="s">
        <v>8973</v>
      </c>
      <c r="H4451">
        <v>2.6</v>
      </c>
      <c r="I4451">
        <v>3.4</v>
      </c>
      <c r="K4451" t="s">
        <v>843</v>
      </c>
      <c r="L4451" t="s">
        <v>297</v>
      </c>
      <c r="M4451" t="s">
        <v>398</v>
      </c>
      <c r="N4451" t="s">
        <v>879</v>
      </c>
      <c r="O4451">
        <v>3</v>
      </c>
      <c r="P4451" t="s">
        <v>306</v>
      </c>
      <c r="Q4451" s="164">
        <v>40187</v>
      </c>
      <c r="R4451" s="164">
        <v>40422</v>
      </c>
      <c r="T4451" t="s">
        <v>880</v>
      </c>
      <c r="V4451" t="s">
        <v>9726</v>
      </c>
      <c r="W4451" t="s">
        <v>9727</v>
      </c>
      <c r="X4451" t="s">
        <v>9725</v>
      </c>
      <c r="Y4451" t="s">
        <v>9726</v>
      </c>
      <c r="Z4451" t="s">
        <v>9781</v>
      </c>
      <c r="AA4451" t="s">
        <v>1</v>
      </c>
      <c r="AC4451" t="s">
        <v>341</v>
      </c>
      <c r="AD4451" s="176">
        <v>1.3</v>
      </c>
    </row>
    <row r="4452" spans="1:30" x14ac:dyDescent="0.35">
      <c r="A4452" t="s">
        <v>314</v>
      </c>
      <c r="B4452">
        <v>1058</v>
      </c>
      <c r="C4452" t="s">
        <v>9725</v>
      </c>
      <c r="D4452">
        <v>61007</v>
      </c>
      <c r="E4452" t="s">
        <v>9725</v>
      </c>
      <c r="F4452" t="s">
        <v>8973</v>
      </c>
      <c r="H4452">
        <v>2.6</v>
      </c>
      <c r="I4452">
        <v>3.4</v>
      </c>
      <c r="K4452" t="s">
        <v>404</v>
      </c>
      <c r="L4452" t="s">
        <v>410</v>
      </c>
      <c r="M4452" t="s">
        <v>398</v>
      </c>
      <c r="N4452" t="s">
        <v>879</v>
      </c>
      <c r="O4452">
        <v>3</v>
      </c>
      <c r="P4452" t="s">
        <v>306</v>
      </c>
      <c r="Q4452" t="s">
        <v>1701</v>
      </c>
      <c r="R4452" s="164">
        <v>35299</v>
      </c>
      <c r="S4452" s="164">
        <v>36039</v>
      </c>
      <c r="T4452" t="s">
        <v>880</v>
      </c>
      <c r="V4452" t="s">
        <v>9726</v>
      </c>
      <c r="W4452" t="s">
        <v>9727</v>
      </c>
      <c r="X4452" t="s">
        <v>9725</v>
      </c>
      <c r="Y4452" t="s">
        <v>9726</v>
      </c>
      <c r="Z4452" t="s">
        <v>9782</v>
      </c>
      <c r="AC4452" t="s">
        <v>341</v>
      </c>
      <c r="AD4452" s="176">
        <v>1.3</v>
      </c>
    </row>
    <row r="4453" spans="1:30" x14ac:dyDescent="0.35">
      <c r="A4453" t="s">
        <v>314</v>
      </c>
      <c r="B4453">
        <v>1095</v>
      </c>
      <c r="C4453" t="s">
        <v>9783</v>
      </c>
      <c r="D4453">
        <v>61007</v>
      </c>
      <c r="E4453" t="s">
        <v>9725</v>
      </c>
      <c r="F4453" t="s">
        <v>8973</v>
      </c>
      <c r="H4453">
        <v>2.6</v>
      </c>
      <c r="I4453">
        <v>3.4</v>
      </c>
      <c r="K4453" t="s">
        <v>404</v>
      </c>
      <c r="L4453" t="s">
        <v>410</v>
      </c>
      <c r="M4453" t="s">
        <v>398</v>
      </c>
      <c r="N4453" t="s">
        <v>879</v>
      </c>
      <c r="O4453">
        <v>3</v>
      </c>
      <c r="P4453" t="s">
        <v>306</v>
      </c>
      <c r="Q4453" t="s">
        <v>1701</v>
      </c>
      <c r="R4453" s="164">
        <v>35299</v>
      </c>
      <c r="S4453" s="164">
        <v>35309</v>
      </c>
      <c r="T4453" t="s">
        <v>880</v>
      </c>
      <c r="V4453" t="s">
        <v>9726</v>
      </c>
      <c r="W4453" t="s">
        <v>9727</v>
      </c>
      <c r="X4453" t="s">
        <v>9725</v>
      </c>
      <c r="Y4453" t="s">
        <v>9726</v>
      </c>
      <c r="Z4453" t="s">
        <v>9784</v>
      </c>
      <c r="AC4453" t="s">
        <v>341</v>
      </c>
      <c r="AD4453" s="176">
        <v>1.3</v>
      </c>
    </row>
    <row r="4454" spans="1:30" x14ac:dyDescent="0.35">
      <c r="A4454" t="s">
        <v>314</v>
      </c>
      <c r="B4454">
        <v>1219</v>
      </c>
      <c r="C4454" t="s">
        <v>9785</v>
      </c>
      <c r="D4454">
        <v>61007</v>
      </c>
      <c r="E4454" t="s">
        <v>9725</v>
      </c>
      <c r="F4454" t="s">
        <v>8973</v>
      </c>
      <c r="H4454">
        <v>2.6</v>
      </c>
      <c r="I4454">
        <v>3.4</v>
      </c>
      <c r="K4454" t="s">
        <v>296</v>
      </c>
      <c r="L4454" t="s">
        <v>297</v>
      </c>
      <c r="M4454" t="s">
        <v>398</v>
      </c>
      <c r="N4454" t="s">
        <v>879</v>
      </c>
      <c r="O4454">
        <v>3</v>
      </c>
      <c r="P4454" t="s">
        <v>306</v>
      </c>
      <c r="Q4454" s="164">
        <v>36900</v>
      </c>
      <c r="R4454" s="164">
        <v>37135</v>
      </c>
      <c r="T4454" t="s">
        <v>880</v>
      </c>
      <c r="V4454" t="s">
        <v>9726</v>
      </c>
      <c r="W4454" t="s">
        <v>9727</v>
      </c>
      <c r="X4454" t="s">
        <v>9725</v>
      </c>
      <c r="Y4454" t="s">
        <v>9726</v>
      </c>
      <c r="Z4454" t="s">
        <v>9786</v>
      </c>
      <c r="AC4454" t="s">
        <v>341</v>
      </c>
      <c r="AD4454" s="176">
        <v>1.3</v>
      </c>
    </row>
    <row r="4455" spans="1:30" x14ac:dyDescent="0.35">
      <c r="A4455" t="s">
        <v>314</v>
      </c>
      <c r="B4455">
        <v>1279</v>
      </c>
      <c r="C4455" t="s">
        <v>9787</v>
      </c>
      <c r="D4455">
        <v>61007</v>
      </c>
      <c r="E4455" t="s">
        <v>9725</v>
      </c>
      <c r="F4455" t="s">
        <v>8973</v>
      </c>
      <c r="H4455">
        <v>2.6</v>
      </c>
      <c r="I4455">
        <v>3.4</v>
      </c>
      <c r="K4455" t="s">
        <v>296</v>
      </c>
      <c r="L4455" t="s">
        <v>297</v>
      </c>
      <c r="M4455" t="s">
        <v>398</v>
      </c>
      <c r="N4455" t="s">
        <v>879</v>
      </c>
      <c r="O4455">
        <v>3</v>
      </c>
      <c r="P4455" t="s">
        <v>306</v>
      </c>
      <c r="Q4455" s="164">
        <v>40032</v>
      </c>
      <c r="R4455" s="164">
        <v>40057</v>
      </c>
      <c r="T4455" t="s">
        <v>880</v>
      </c>
      <c r="V4455" t="s">
        <v>9726</v>
      </c>
      <c r="W4455" t="s">
        <v>9727</v>
      </c>
      <c r="X4455" t="s">
        <v>9725</v>
      </c>
      <c r="Y4455" t="s">
        <v>9726</v>
      </c>
      <c r="Z4455" t="s">
        <v>9788</v>
      </c>
      <c r="AC4455" t="s">
        <v>341</v>
      </c>
      <c r="AD4455" s="176">
        <v>1.3</v>
      </c>
    </row>
    <row r="4456" spans="1:30" x14ac:dyDescent="0.35">
      <c r="A4456" t="s">
        <v>711</v>
      </c>
      <c r="B4456">
        <v>1046</v>
      </c>
      <c r="C4456" t="s">
        <v>9725</v>
      </c>
      <c r="D4456">
        <v>61007</v>
      </c>
      <c r="E4456" t="s">
        <v>9725</v>
      </c>
      <c r="F4456" t="s">
        <v>8973</v>
      </c>
      <c r="H4456">
        <v>2.6</v>
      </c>
      <c r="I4456">
        <v>3.4</v>
      </c>
      <c r="K4456" t="s">
        <v>296</v>
      </c>
      <c r="L4456" t="s">
        <v>410</v>
      </c>
      <c r="M4456" t="s">
        <v>398</v>
      </c>
      <c r="N4456" t="s">
        <v>879</v>
      </c>
      <c r="O4456">
        <v>3</v>
      </c>
      <c r="P4456" t="s">
        <v>306</v>
      </c>
      <c r="Q4456" t="s">
        <v>786</v>
      </c>
      <c r="R4456" s="164">
        <v>34392</v>
      </c>
      <c r="T4456" t="s">
        <v>880</v>
      </c>
      <c r="V4456" t="s">
        <v>9726</v>
      </c>
      <c r="W4456" t="s">
        <v>9727</v>
      </c>
      <c r="X4456" t="s">
        <v>9725</v>
      </c>
      <c r="Y4456" t="s">
        <v>9726</v>
      </c>
      <c r="Z4456" t="s">
        <v>9789</v>
      </c>
      <c r="AC4456" t="s">
        <v>341</v>
      </c>
      <c r="AD4456" s="176">
        <v>1.3</v>
      </c>
    </row>
    <row r="4457" spans="1:30" x14ac:dyDescent="0.35">
      <c r="A4457" t="s">
        <v>711</v>
      </c>
      <c r="B4457">
        <v>1070</v>
      </c>
      <c r="C4457" t="s">
        <v>9790</v>
      </c>
      <c r="D4457">
        <v>61007</v>
      </c>
      <c r="E4457" t="s">
        <v>9725</v>
      </c>
      <c r="F4457" t="s">
        <v>8973</v>
      </c>
      <c r="H4457">
        <v>2.6</v>
      </c>
      <c r="I4457">
        <v>3.4</v>
      </c>
      <c r="K4457" t="s">
        <v>404</v>
      </c>
      <c r="L4457" t="s">
        <v>297</v>
      </c>
      <c r="M4457" t="s">
        <v>398</v>
      </c>
      <c r="N4457" t="s">
        <v>879</v>
      </c>
      <c r="O4457">
        <v>3</v>
      </c>
      <c r="P4457" t="s">
        <v>306</v>
      </c>
      <c r="Q4457" s="164">
        <v>29140</v>
      </c>
      <c r="R4457" s="164">
        <v>29199</v>
      </c>
      <c r="S4457" s="164">
        <v>32752</v>
      </c>
      <c r="T4457" t="s">
        <v>880</v>
      </c>
      <c r="V4457" t="s">
        <v>9726</v>
      </c>
      <c r="W4457" t="s">
        <v>9727</v>
      </c>
      <c r="X4457" t="s">
        <v>9725</v>
      </c>
      <c r="Y4457" t="s">
        <v>9726</v>
      </c>
      <c r="Z4457" t="s">
        <v>9791</v>
      </c>
      <c r="AC4457" t="s">
        <v>341</v>
      </c>
      <c r="AD4457" s="176">
        <v>1.3</v>
      </c>
    </row>
    <row r="4458" spans="1:30" x14ac:dyDescent="0.35">
      <c r="A4458" t="s">
        <v>711</v>
      </c>
      <c r="B4458">
        <v>1122</v>
      </c>
      <c r="C4458" t="s">
        <v>9792</v>
      </c>
      <c r="D4458">
        <v>61007</v>
      </c>
      <c r="E4458" t="s">
        <v>9725</v>
      </c>
      <c r="F4458" t="s">
        <v>8973</v>
      </c>
      <c r="H4458">
        <v>2.6</v>
      </c>
      <c r="I4458">
        <v>3.4</v>
      </c>
      <c r="K4458" t="s">
        <v>296</v>
      </c>
      <c r="L4458" t="s">
        <v>297</v>
      </c>
      <c r="M4458" t="s">
        <v>398</v>
      </c>
      <c r="N4458" t="s">
        <v>879</v>
      </c>
      <c r="O4458">
        <v>3</v>
      </c>
      <c r="P4458" t="s">
        <v>306</v>
      </c>
      <c r="Q4458" s="164">
        <v>31786</v>
      </c>
      <c r="R4458" s="164">
        <v>32021</v>
      </c>
      <c r="T4458" t="s">
        <v>880</v>
      </c>
      <c r="V4458" t="s">
        <v>9726</v>
      </c>
      <c r="W4458" t="s">
        <v>9727</v>
      </c>
      <c r="X4458" t="s">
        <v>9725</v>
      </c>
      <c r="Y4458" t="s">
        <v>9726</v>
      </c>
      <c r="Z4458" t="s">
        <v>9793</v>
      </c>
      <c r="AA4458" t="s">
        <v>295</v>
      </c>
      <c r="AC4458" t="s">
        <v>341</v>
      </c>
      <c r="AD4458" s="176">
        <v>1.3</v>
      </c>
    </row>
    <row r="4459" spans="1:30" x14ac:dyDescent="0.35">
      <c r="A4459" t="s">
        <v>711</v>
      </c>
      <c r="B4459">
        <v>90016</v>
      </c>
      <c r="C4459" t="s">
        <v>9794</v>
      </c>
      <c r="D4459">
        <v>61007</v>
      </c>
      <c r="E4459" t="s">
        <v>9725</v>
      </c>
      <c r="F4459" t="s">
        <v>8973</v>
      </c>
      <c r="H4459">
        <v>2.6</v>
      </c>
      <c r="I4459">
        <v>3.4</v>
      </c>
      <c r="K4459" t="s">
        <v>404</v>
      </c>
      <c r="L4459" t="s">
        <v>410</v>
      </c>
      <c r="M4459" t="s">
        <v>398</v>
      </c>
      <c r="N4459" t="s">
        <v>879</v>
      </c>
      <c r="O4459">
        <v>3</v>
      </c>
      <c r="P4459" t="s">
        <v>306</v>
      </c>
      <c r="Q4459" s="164">
        <v>34337</v>
      </c>
      <c r="R4459" s="164">
        <v>34394</v>
      </c>
      <c r="S4459" s="164">
        <v>34394</v>
      </c>
      <c r="T4459" t="s">
        <v>880</v>
      </c>
      <c r="V4459" t="s">
        <v>9726</v>
      </c>
      <c r="W4459" t="s">
        <v>9727</v>
      </c>
      <c r="X4459" t="s">
        <v>9725</v>
      </c>
      <c r="Y4459" t="s">
        <v>9726</v>
      </c>
      <c r="Z4459" t="s">
        <v>9795</v>
      </c>
      <c r="AC4459" t="s">
        <v>341</v>
      </c>
      <c r="AD4459" s="176">
        <v>1.3</v>
      </c>
    </row>
    <row r="4460" spans="1:30" x14ac:dyDescent="0.35">
      <c r="A4460" t="s">
        <v>499</v>
      </c>
      <c r="B4460">
        <v>1040</v>
      </c>
      <c r="C4460" t="s">
        <v>9725</v>
      </c>
      <c r="D4460">
        <v>61007</v>
      </c>
      <c r="E4460" t="s">
        <v>9725</v>
      </c>
      <c r="F4460" t="s">
        <v>8973</v>
      </c>
      <c r="H4460">
        <v>2.6</v>
      </c>
      <c r="I4460">
        <v>3.4</v>
      </c>
      <c r="K4460" t="s">
        <v>404</v>
      </c>
      <c r="L4460" t="s">
        <v>410</v>
      </c>
      <c r="M4460" t="s">
        <v>398</v>
      </c>
      <c r="N4460" t="s">
        <v>879</v>
      </c>
      <c r="O4460">
        <v>3</v>
      </c>
      <c r="P4460" t="s">
        <v>306</v>
      </c>
      <c r="Q4460" t="s">
        <v>5778</v>
      </c>
      <c r="R4460" s="164">
        <v>41772</v>
      </c>
      <c r="S4460" s="164">
        <v>41883</v>
      </c>
      <c r="T4460" t="s">
        <v>880</v>
      </c>
      <c r="V4460" t="s">
        <v>9726</v>
      </c>
      <c r="W4460" t="s">
        <v>9727</v>
      </c>
      <c r="X4460" t="s">
        <v>9725</v>
      </c>
      <c r="Y4460" t="s">
        <v>9726</v>
      </c>
      <c r="Z4460" t="s">
        <v>9796</v>
      </c>
      <c r="AC4460" t="s">
        <v>341</v>
      </c>
      <c r="AD4460" s="176">
        <v>1.3</v>
      </c>
    </row>
    <row r="4461" spans="1:30" x14ac:dyDescent="0.35">
      <c r="A4461" t="s">
        <v>566</v>
      </c>
      <c r="B4461">
        <v>1057</v>
      </c>
      <c r="C4461" t="s">
        <v>9725</v>
      </c>
      <c r="D4461">
        <v>61007</v>
      </c>
      <c r="E4461" t="s">
        <v>9725</v>
      </c>
      <c r="F4461" t="s">
        <v>8973</v>
      </c>
      <c r="H4461">
        <v>2.6</v>
      </c>
      <c r="I4461">
        <v>3.4</v>
      </c>
      <c r="K4461" t="s">
        <v>404</v>
      </c>
      <c r="L4461" t="s">
        <v>297</v>
      </c>
      <c r="M4461" t="s">
        <v>398</v>
      </c>
      <c r="N4461" t="s">
        <v>879</v>
      </c>
      <c r="O4461">
        <v>3</v>
      </c>
      <c r="P4461" t="s">
        <v>306</v>
      </c>
      <c r="Q4461" s="164">
        <v>26850</v>
      </c>
      <c r="R4461" s="164">
        <v>26791</v>
      </c>
      <c r="S4461" s="164">
        <v>38231</v>
      </c>
      <c r="T4461" t="s">
        <v>880</v>
      </c>
      <c r="V4461" t="s">
        <v>9726</v>
      </c>
      <c r="W4461" t="s">
        <v>9727</v>
      </c>
      <c r="X4461" t="s">
        <v>9725</v>
      </c>
      <c r="Y4461" t="s">
        <v>9726</v>
      </c>
      <c r="Z4461" t="s">
        <v>9797</v>
      </c>
      <c r="AC4461" t="s">
        <v>341</v>
      </c>
      <c r="AD4461" s="176">
        <v>1.3</v>
      </c>
    </row>
    <row r="4462" spans="1:30" x14ac:dyDescent="0.35">
      <c r="A4462" t="s">
        <v>438</v>
      </c>
      <c r="B4462">
        <v>1035</v>
      </c>
      <c r="C4462" t="s">
        <v>9798</v>
      </c>
      <c r="D4462">
        <v>61007</v>
      </c>
      <c r="E4462" t="s">
        <v>9725</v>
      </c>
      <c r="F4462" t="s">
        <v>8973</v>
      </c>
      <c r="H4462">
        <v>2.6</v>
      </c>
      <c r="I4462">
        <v>3.4</v>
      </c>
      <c r="K4462" t="s">
        <v>404</v>
      </c>
      <c r="L4462" t="s">
        <v>410</v>
      </c>
      <c r="M4462" t="s">
        <v>398</v>
      </c>
      <c r="N4462" t="s">
        <v>879</v>
      </c>
      <c r="O4462">
        <v>3</v>
      </c>
      <c r="P4462" t="s">
        <v>306</v>
      </c>
      <c r="Q4462" s="164">
        <v>41978</v>
      </c>
      <c r="R4462" s="164">
        <v>41771</v>
      </c>
      <c r="S4462" s="164">
        <v>41883</v>
      </c>
      <c r="T4462" t="s">
        <v>880</v>
      </c>
      <c r="V4462" t="s">
        <v>9726</v>
      </c>
      <c r="W4462" t="s">
        <v>9727</v>
      </c>
      <c r="X4462" t="s">
        <v>9725</v>
      </c>
      <c r="Y4462" t="s">
        <v>9726</v>
      </c>
      <c r="Z4462" t="s">
        <v>9799</v>
      </c>
      <c r="AC4462" t="s">
        <v>341</v>
      </c>
      <c r="AD4462" s="176">
        <v>1.3</v>
      </c>
    </row>
    <row r="4463" spans="1:30" x14ac:dyDescent="0.35">
      <c r="A4463" t="s">
        <v>438</v>
      </c>
      <c r="B4463">
        <v>1076</v>
      </c>
      <c r="C4463" t="s">
        <v>9800</v>
      </c>
      <c r="D4463">
        <v>61007</v>
      </c>
      <c r="E4463" t="s">
        <v>9725</v>
      </c>
      <c r="F4463" t="s">
        <v>8973</v>
      </c>
      <c r="H4463">
        <v>2.6</v>
      </c>
      <c r="I4463">
        <v>3.4</v>
      </c>
      <c r="K4463" t="s">
        <v>404</v>
      </c>
      <c r="L4463" t="s">
        <v>297</v>
      </c>
      <c r="M4463" t="s">
        <v>398</v>
      </c>
      <c r="N4463" t="s">
        <v>879</v>
      </c>
      <c r="O4463">
        <v>3</v>
      </c>
      <c r="P4463" t="s">
        <v>306</v>
      </c>
      <c r="Q4463" s="164">
        <v>30595</v>
      </c>
      <c r="R4463" s="164">
        <v>30477</v>
      </c>
      <c r="S4463" s="164">
        <v>38231</v>
      </c>
      <c r="T4463" t="s">
        <v>880</v>
      </c>
      <c r="V4463" t="s">
        <v>9726</v>
      </c>
      <c r="W4463" t="s">
        <v>9727</v>
      </c>
      <c r="X4463" t="s">
        <v>9725</v>
      </c>
      <c r="Y4463" t="s">
        <v>9726</v>
      </c>
      <c r="Z4463" t="s">
        <v>9801</v>
      </c>
      <c r="AC4463" t="s">
        <v>341</v>
      </c>
      <c r="AD4463" s="176">
        <v>1.3</v>
      </c>
    </row>
    <row r="4464" spans="1:30" x14ac:dyDescent="0.35">
      <c r="A4464" t="s">
        <v>438</v>
      </c>
      <c r="B4464">
        <v>1110</v>
      </c>
      <c r="C4464" t="s">
        <v>9802</v>
      </c>
      <c r="D4464">
        <v>61007</v>
      </c>
      <c r="E4464" t="s">
        <v>9725</v>
      </c>
      <c r="F4464" t="s">
        <v>8973</v>
      </c>
      <c r="H4464">
        <v>2.6</v>
      </c>
      <c r="I4464">
        <v>3.4</v>
      </c>
      <c r="K4464" t="s">
        <v>404</v>
      </c>
      <c r="L4464" t="s">
        <v>297</v>
      </c>
      <c r="M4464" t="s">
        <v>398</v>
      </c>
      <c r="N4464" t="s">
        <v>879</v>
      </c>
      <c r="O4464">
        <v>3</v>
      </c>
      <c r="P4464" t="s">
        <v>306</v>
      </c>
      <c r="Q4464" s="164">
        <v>32151</v>
      </c>
      <c r="R4464" s="164">
        <v>32387</v>
      </c>
      <c r="S4464" s="164">
        <v>37347</v>
      </c>
      <c r="T4464" t="s">
        <v>880</v>
      </c>
      <c r="V4464" t="s">
        <v>9726</v>
      </c>
      <c r="W4464" t="s">
        <v>9727</v>
      </c>
      <c r="X4464" t="s">
        <v>9725</v>
      </c>
      <c r="Y4464" t="s">
        <v>9726</v>
      </c>
      <c r="Z4464" t="s">
        <v>9803</v>
      </c>
      <c r="AC4464" t="s">
        <v>341</v>
      </c>
      <c r="AD4464" s="176">
        <v>1.3</v>
      </c>
    </row>
    <row r="4465" spans="1:30" x14ac:dyDescent="0.35">
      <c r="A4465" t="s">
        <v>438</v>
      </c>
      <c r="B4465">
        <v>1126</v>
      </c>
      <c r="C4465" t="s">
        <v>9804</v>
      </c>
      <c r="D4465">
        <v>61007</v>
      </c>
      <c r="E4465" t="s">
        <v>9725</v>
      </c>
      <c r="F4465" t="s">
        <v>8973</v>
      </c>
      <c r="H4465">
        <v>2.6</v>
      </c>
      <c r="I4465">
        <v>3.4</v>
      </c>
      <c r="K4465" t="s">
        <v>0</v>
      </c>
      <c r="L4465" t="s">
        <v>297</v>
      </c>
      <c r="M4465" t="s">
        <v>398</v>
      </c>
      <c r="N4465" t="s">
        <v>879</v>
      </c>
      <c r="O4465">
        <v>3</v>
      </c>
      <c r="P4465" t="s">
        <v>306</v>
      </c>
      <c r="Q4465" s="164">
        <v>34708</v>
      </c>
      <c r="R4465" s="164">
        <v>34943</v>
      </c>
      <c r="T4465" t="s">
        <v>880</v>
      </c>
      <c r="V4465" t="s">
        <v>9726</v>
      </c>
      <c r="W4465" t="s">
        <v>9727</v>
      </c>
      <c r="X4465" t="s">
        <v>9725</v>
      </c>
      <c r="Y4465" t="s">
        <v>9726</v>
      </c>
      <c r="Z4465" t="s">
        <v>9805</v>
      </c>
      <c r="AC4465" t="s">
        <v>341</v>
      </c>
      <c r="AD4465" s="176">
        <v>1.3</v>
      </c>
    </row>
    <row r="4466" spans="1:30" x14ac:dyDescent="0.35">
      <c r="A4466" t="s">
        <v>438</v>
      </c>
      <c r="B4466">
        <v>1154</v>
      </c>
      <c r="C4466" t="s">
        <v>9806</v>
      </c>
      <c r="D4466">
        <v>61007</v>
      </c>
      <c r="E4466" t="s">
        <v>9725</v>
      </c>
      <c r="F4466" t="s">
        <v>8973</v>
      </c>
      <c r="H4466">
        <v>2.6</v>
      </c>
      <c r="I4466">
        <v>3.4</v>
      </c>
      <c r="K4466" t="s">
        <v>296</v>
      </c>
      <c r="L4466" t="s">
        <v>297</v>
      </c>
      <c r="M4466" t="s">
        <v>398</v>
      </c>
      <c r="N4466" t="s">
        <v>879</v>
      </c>
      <c r="O4466">
        <v>3</v>
      </c>
      <c r="P4466" t="s">
        <v>306</v>
      </c>
      <c r="Q4466" s="164">
        <v>36169</v>
      </c>
      <c r="R4466" s="164">
        <v>36404</v>
      </c>
      <c r="T4466" t="s">
        <v>880</v>
      </c>
      <c r="V4466" t="s">
        <v>9726</v>
      </c>
      <c r="W4466" t="s">
        <v>9727</v>
      </c>
      <c r="X4466" t="s">
        <v>9725</v>
      </c>
      <c r="Y4466" t="s">
        <v>9726</v>
      </c>
      <c r="Z4466" t="s">
        <v>9807</v>
      </c>
      <c r="AC4466" t="s">
        <v>341</v>
      </c>
      <c r="AD4466" s="176">
        <v>1.3</v>
      </c>
    </row>
    <row r="4467" spans="1:30" x14ac:dyDescent="0.35">
      <c r="A4467" t="s">
        <v>438</v>
      </c>
      <c r="B4467">
        <v>90002</v>
      </c>
      <c r="C4467" t="s">
        <v>9808</v>
      </c>
      <c r="D4467">
        <v>61007</v>
      </c>
      <c r="E4467" t="s">
        <v>9725</v>
      </c>
      <c r="F4467" t="s">
        <v>8973</v>
      </c>
      <c r="H4467">
        <v>2.6</v>
      </c>
      <c r="I4467">
        <v>3.4</v>
      </c>
      <c r="K4467" t="s">
        <v>404</v>
      </c>
      <c r="L4467" t="s">
        <v>410</v>
      </c>
      <c r="M4467" t="s">
        <v>398</v>
      </c>
      <c r="N4467" t="s">
        <v>879</v>
      </c>
      <c r="O4467">
        <v>3</v>
      </c>
      <c r="P4467" t="s">
        <v>306</v>
      </c>
      <c r="Q4467" s="164">
        <v>39091</v>
      </c>
      <c r="R4467" s="164">
        <v>39326</v>
      </c>
      <c r="S4467" s="164">
        <v>39326</v>
      </c>
      <c r="T4467" t="s">
        <v>880</v>
      </c>
      <c r="V4467" t="s">
        <v>9726</v>
      </c>
      <c r="W4467" t="s">
        <v>9727</v>
      </c>
      <c r="X4467" t="s">
        <v>9725</v>
      </c>
      <c r="Y4467" t="s">
        <v>9726</v>
      </c>
      <c r="Z4467" t="s">
        <v>9809</v>
      </c>
      <c r="AC4467" t="s">
        <v>341</v>
      </c>
      <c r="AD4467" s="176">
        <v>1.3</v>
      </c>
    </row>
    <row r="4468" spans="1:30" x14ac:dyDescent="0.35">
      <c r="A4468" t="s">
        <v>305</v>
      </c>
      <c r="B4468">
        <v>1097</v>
      </c>
      <c r="C4468" t="s">
        <v>9810</v>
      </c>
      <c r="D4468">
        <v>61011</v>
      </c>
      <c r="E4468" t="s">
        <v>9811</v>
      </c>
      <c r="F4468" t="s">
        <v>8973</v>
      </c>
      <c r="H4468">
        <v>2.6</v>
      </c>
      <c r="I4468">
        <v>3.3</v>
      </c>
      <c r="K4468" t="s">
        <v>404</v>
      </c>
      <c r="L4468" t="s">
        <v>297</v>
      </c>
      <c r="M4468" t="s">
        <v>398</v>
      </c>
      <c r="N4468" t="s">
        <v>1014</v>
      </c>
      <c r="O4468">
        <v>3</v>
      </c>
      <c r="P4468" t="s">
        <v>306</v>
      </c>
      <c r="Q4468" s="164">
        <v>30690</v>
      </c>
      <c r="R4468" s="164">
        <v>30926</v>
      </c>
      <c r="S4468" s="164">
        <v>45043</v>
      </c>
      <c r="T4468" t="s">
        <v>1015</v>
      </c>
      <c r="V4468" t="s">
        <v>9812</v>
      </c>
      <c r="W4468" t="s">
        <v>9813</v>
      </c>
      <c r="X4468" t="s">
        <v>9811</v>
      </c>
      <c r="Y4468" t="s">
        <v>9812</v>
      </c>
      <c r="Z4468" t="s">
        <v>9814</v>
      </c>
      <c r="AC4468" t="s">
        <v>341</v>
      </c>
      <c r="AD4468" s="176">
        <v>1.3</v>
      </c>
    </row>
    <row r="4469" spans="1:30" x14ac:dyDescent="0.35">
      <c r="A4469" t="s">
        <v>317</v>
      </c>
      <c r="B4469">
        <v>1059</v>
      </c>
      <c r="C4469" t="s">
        <v>9815</v>
      </c>
      <c r="D4469">
        <v>61011</v>
      </c>
      <c r="E4469" t="s">
        <v>9811</v>
      </c>
      <c r="F4469" t="s">
        <v>8973</v>
      </c>
      <c r="H4469">
        <v>2.6</v>
      </c>
      <c r="I4469">
        <v>3.3</v>
      </c>
      <c r="K4469" t="s">
        <v>404</v>
      </c>
      <c r="L4469" t="s">
        <v>297</v>
      </c>
      <c r="M4469" t="s">
        <v>398</v>
      </c>
      <c r="N4469" t="s">
        <v>1014</v>
      </c>
      <c r="O4469">
        <v>3</v>
      </c>
      <c r="P4469" t="s">
        <v>306</v>
      </c>
      <c r="Q4469" t="s">
        <v>3861</v>
      </c>
      <c r="R4469" s="164">
        <v>30130</v>
      </c>
      <c r="S4469" s="164">
        <v>38231</v>
      </c>
      <c r="T4469" t="s">
        <v>1015</v>
      </c>
      <c r="V4469" t="s">
        <v>9812</v>
      </c>
      <c r="W4469" t="s">
        <v>9813</v>
      </c>
      <c r="X4469" t="s">
        <v>9811</v>
      </c>
      <c r="Y4469" t="s">
        <v>9812</v>
      </c>
      <c r="Z4469" t="s">
        <v>9816</v>
      </c>
      <c r="AC4469" t="s">
        <v>341</v>
      </c>
      <c r="AD4469" s="176">
        <v>1.3</v>
      </c>
    </row>
    <row r="4470" spans="1:30" x14ac:dyDescent="0.35">
      <c r="A4470" t="s">
        <v>476</v>
      </c>
      <c r="B4470">
        <v>1091</v>
      </c>
      <c r="C4470" t="s">
        <v>9817</v>
      </c>
      <c r="D4470">
        <v>61011</v>
      </c>
      <c r="E4470" t="s">
        <v>9811</v>
      </c>
      <c r="F4470" t="s">
        <v>8973</v>
      </c>
      <c r="H4470">
        <v>2.6</v>
      </c>
      <c r="I4470">
        <v>3.3</v>
      </c>
      <c r="K4470" t="s">
        <v>404</v>
      </c>
      <c r="L4470" t="s">
        <v>410</v>
      </c>
      <c r="M4470" t="s">
        <v>398</v>
      </c>
      <c r="N4470" t="s">
        <v>1014</v>
      </c>
      <c r="O4470">
        <v>3</v>
      </c>
      <c r="P4470" t="s">
        <v>306</v>
      </c>
      <c r="Q4470" t="s">
        <v>3913</v>
      </c>
      <c r="R4470" s="164">
        <v>42247</v>
      </c>
      <c r="S4470" s="164">
        <v>42248</v>
      </c>
      <c r="T4470" t="s">
        <v>1015</v>
      </c>
      <c r="V4470" t="s">
        <v>9812</v>
      </c>
      <c r="W4470" t="s">
        <v>9813</v>
      </c>
      <c r="X4470" t="s">
        <v>9811</v>
      </c>
      <c r="Y4470" t="s">
        <v>9812</v>
      </c>
      <c r="Z4470" t="s">
        <v>9818</v>
      </c>
      <c r="AC4470" t="s">
        <v>341</v>
      </c>
      <c r="AD4470" s="176">
        <v>1.3</v>
      </c>
    </row>
    <row r="4471" spans="1:30" x14ac:dyDescent="0.35">
      <c r="A4471" t="s">
        <v>432</v>
      </c>
      <c r="B4471">
        <v>1039</v>
      </c>
      <c r="C4471" t="s">
        <v>9810</v>
      </c>
      <c r="D4471">
        <v>61011</v>
      </c>
      <c r="E4471" t="s">
        <v>9811</v>
      </c>
      <c r="F4471" t="s">
        <v>8973</v>
      </c>
      <c r="H4471">
        <v>2.6</v>
      </c>
      <c r="I4471">
        <v>3.3</v>
      </c>
      <c r="K4471" t="s">
        <v>404</v>
      </c>
      <c r="L4471" t="s">
        <v>410</v>
      </c>
      <c r="M4471" t="s">
        <v>398</v>
      </c>
      <c r="N4471" t="s">
        <v>1014</v>
      </c>
      <c r="O4471">
        <v>3</v>
      </c>
      <c r="P4471" t="s">
        <v>306</v>
      </c>
      <c r="Q4471" s="164">
        <v>37995</v>
      </c>
      <c r="R4471" s="164">
        <v>38231</v>
      </c>
      <c r="S4471" s="164">
        <v>38231</v>
      </c>
      <c r="T4471" t="s">
        <v>1015</v>
      </c>
      <c r="V4471" t="s">
        <v>9812</v>
      </c>
      <c r="W4471" t="s">
        <v>9813</v>
      </c>
      <c r="X4471" t="s">
        <v>9811</v>
      </c>
      <c r="Y4471" t="s">
        <v>9812</v>
      </c>
      <c r="Z4471" t="s">
        <v>9819</v>
      </c>
      <c r="AC4471" t="s">
        <v>341</v>
      </c>
      <c r="AD4471" s="176">
        <v>1.3</v>
      </c>
    </row>
    <row r="4472" spans="1:30" x14ac:dyDescent="0.35">
      <c r="A4472" t="s">
        <v>434</v>
      </c>
      <c r="B4472">
        <v>1015</v>
      </c>
      <c r="C4472" t="s">
        <v>9820</v>
      </c>
      <c r="D4472">
        <v>61011</v>
      </c>
      <c r="E4472" t="s">
        <v>9811</v>
      </c>
      <c r="F4472" t="s">
        <v>8973</v>
      </c>
      <c r="H4472">
        <v>2.6</v>
      </c>
      <c r="I4472">
        <v>3.3</v>
      </c>
      <c r="K4472" t="s">
        <v>296</v>
      </c>
      <c r="L4472" t="s">
        <v>410</v>
      </c>
      <c r="M4472" t="s">
        <v>398</v>
      </c>
      <c r="N4472" t="s">
        <v>1014</v>
      </c>
      <c r="O4472">
        <v>3</v>
      </c>
      <c r="P4472" t="s">
        <v>306</v>
      </c>
      <c r="Q4472" t="s">
        <v>786</v>
      </c>
      <c r="R4472" s="164">
        <v>34392</v>
      </c>
      <c r="T4472" t="s">
        <v>1015</v>
      </c>
      <c r="V4472" t="s">
        <v>9812</v>
      </c>
      <c r="W4472" t="s">
        <v>9813</v>
      </c>
      <c r="X4472" t="s">
        <v>9811</v>
      </c>
      <c r="Y4472" t="s">
        <v>9812</v>
      </c>
      <c r="Z4472" t="s">
        <v>9821</v>
      </c>
      <c r="AC4472" t="s">
        <v>341</v>
      </c>
      <c r="AD4472" s="176">
        <v>1.3</v>
      </c>
    </row>
    <row r="4473" spans="1:30" x14ac:dyDescent="0.35">
      <c r="A4473" t="s">
        <v>447</v>
      </c>
      <c r="B4473">
        <v>1108</v>
      </c>
      <c r="C4473" t="s">
        <v>9810</v>
      </c>
      <c r="D4473">
        <v>61011</v>
      </c>
      <c r="E4473" t="s">
        <v>9811</v>
      </c>
      <c r="F4473" t="s">
        <v>8973</v>
      </c>
      <c r="H4473">
        <v>2.6</v>
      </c>
      <c r="I4473">
        <v>3.3</v>
      </c>
      <c r="K4473" t="s">
        <v>404</v>
      </c>
      <c r="L4473" t="s">
        <v>297</v>
      </c>
      <c r="M4473" t="s">
        <v>398</v>
      </c>
      <c r="N4473" t="s">
        <v>1014</v>
      </c>
      <c r="O4473">
        <v>3</v>
      </c>
      <c r="P4473" t="s">
        <v>306</v>
      </c>
      <c r="Q4473" s="164">
        <v>32882</v>
      </c>
      <c r="R4473" s="164">
        <v>33117</v>
      </c>
      <c r="S4473" s="164">
        <v>38231</v>
      </c>
      <c r="T4473" t="s">
        <v>1015</v>
      </c>
      <c r="V4473" t="s">
        <v>9812</v>
      </c>
      <c r="W4473" t="s">
        <v>9813</v>
      </c>
      <c r="X4473" t="s">
        <v>9811</v>
      </c>
      <c r="Y4473" t="s">
        <v>9812</v>
      </c>
      <c r="Z4473" t="s">
        <v>9822</v>
      </c>
      <c r="AC4473" t="s">
        <v>341</v>
      </c>
      <c r="AD4473" s="176">
        <v>1.3</v>
      </c>
    </row>
    <row r="4474" spans="1:30" x14ac:dyDescent="0.35">
      <c r="A4474" t="s">
        <v>499</v>
      </c>
      <c r="B4474">
        <v>1035</v>
      </c>
      <c r="C4474" t="s">
        <v>9820</v>
      </c>
      <c r="D4474">
        <v>61011</v>
      </c>
      <c r="E4474" t="s">
        <v>9811</v>
      </c>
      <c r="F4474" t="s">
        <v>8973</v>
      </c>
      <c r="H4474">
        <v>2.6</v>
      </c>
      <c r="I4474">
        <v>3.3</v>
      </c>
      <c r="K4474" t="s">
        <v>296</v>
      </c>
      <c r="L4474" t="s">
        <v>297</v>
      </c>
      <c r="M4474" t="s">
        <v>398</v>
      </c>
      <c r="N4474" t="s">
        <v>1014</v>
      </c>
      <c r="O4474">
        <v>3</v>
      </c>
      <c r="P4474" t="s">
        <v>306</v>
      </c>
      <c r="Q4474" t="s">
        <v>5233</v>
      </c>
      <c r="R4474" s="164">
        <v>40623</v>
      </c>
      <c r="T4474" t="s">
        <v>1015</v>
      </c>
      <c r="V4474" t="s">
        <v>9812</v>
      </c>
      <c r="W4474" t="s">
        <v>9813</v>
      </c>
      <c r="X4474" t="s">
        <v>9811</v>
      </c>
      <c r="Y4474" t="s">
        <v>9812</v>
      </c>
      <c r="Z4474" t="s">
        <v>9823</v>
      </c>
      <c r="AC4474" t="s">
        <v>341</v>
      </c>
      <c r="AD4474" s="176">
        <v>1.3</v>
      </c>
    </row>
    <row r="4475" spans="1:30" x14ac:dyDescent="0.35">
      <c r="A4475" t="s">
        <v>499</v>
      </c>
      <c r="B4475">
        <v>1036</v>
      </c>
      <c r="C4475" t="s">
        <v>9824</v>
      </c>
      <c r="D4475">
        <v>61011</v>
      </c>
      <c r="E4475" t="s">
        <v>9811</v>
      </c>
      <c r="F4475" t="s">
        <v>8973</v>
      </c>
      <c r="H4475">
        <v>2.6</v>
      </c>
      <c r="I4475">
        <v>3.3</v>
      </c>
      <c r="K4475" t="s">
        <v>404</v>
      </c>
      <c r="L4475" t="s">
        <v>410</v>
      </c>
      <c r="M4475" t="s">
        <v>398</v>
      </c>
      <c r="N4475" t="s">
        <v>1014</v>
      </c>
      <c r="O4475">
        <v>3</v>
      </c>
      <c r="P4475" t="s">
        <v>306</v>
      </c>
      <c r="Q4475" s="164">
        <v>37995</v>
      </c>
      <c r="R4475" s="164">
        <v>38231</v>
      </c>
      <c r="S4475" s="164">
        <v>38231</v>
      </c>
      <c r="T4475" t="s">
        <v>1015</v>
      </c>
      <c r="V4475" t="s">
        <v>9812</v>
      </c>
      <c r="W4475" t="s">
        <v>9813</v>
      </c>
      <c r="X4475" t="s">
        <v>9811</v>
      </c>
      <c r="Y4475" t="s">
        <v>9812</v>
      </c>
      <c r="Z4475" t="s">
        <v>9825</v>
      </c>
      <c r="AC4475" t="s">
        <v>341</v>
      </c>
      <c r="AD4475" s="176">
        <v>1.3</v>
      </c>
    </row>
    <row r="4476" spans="1:30" x14ac:dyDescent="0.35">
      <c r="A4476" t="s">
        <v>454</v>
      </c>
      <c r="B4476">
        <v>1342</v>
      </c>
      <c r="C4476" t="s">
        <v>9826</v>
      </c>
      <c r="D4476">
        <v>61020</v>
      </c>
      <c r="E4476" t="s">
        <v>9827</v>
      </c>
      <c r="F4476" t="s">
        <v>8973</v>
      </c>
      <c r="H4476">
        <v>2.8</v>
      </c>
      <c r="I4476">
        <v>3.5</v>
      </c>
      <c r="K4476" t="s">
        <v>296</v>
      </c>
      <c r="L4476" t="s">
        <v>297</v>
      </c>
      <c r="M4476" t="s">
        <v>398</v>
      </c>
      <c r="N4476" t="s">
        <v>879</v>
      </c>
      <c r="O4476">
        <v>3</v>
      </c>
      <c r="P4476" t="s">
        <v>306</v>
      </c>
      <c r="Q4476" s="164">
        <v>36900</v>
      </c>
      <c r="R4476" s="164">
        <v>37135</v>
      </c>
      <c r="T4476" t="s">
        <v>5239</v>
      </c>
      <c r="V4476" t="s">
        <v>9828</v>
      </c>
      <c r="W4476" t="s">
        <v>9829</v>
      </c>
      <c r="X4476" t="s">
        <v>9827</v>
      </c>
      <c r="Y4476" t="s">
        <v>9828</v>
      </c>
      <c r="Z4476" t="s">
        <v>9830</v>
      </c>
      <c r="AC4476" t="s">
        <v>341</v>
      </c>
      <c r="AD4476" s="176">
        <v>1.4</v>
      </c>
    </row>
    <row r="4477" spans="1:30" x14ac:dyDescent="0.35">
      <c r="A4477" t="s">
        <v>494</v>
      </c>
      <c r="B4477">
        <v>1178</v>
      </c>
      <c r="C4477" t="s">
        <v>9827</v>
      </c>
      <c r="D4477">
        <v>61020</v>
      </c>
      <c r="E4477" t="s">
        <v>9827</v>
      </c>
      <c r="F4477" t="s">
        <v>8973</v>
      </c>
      <c r="H4477">
        <v>2.8</v>
      </c>
      <c r="I4477">
        <v>3.5</v>
      </c>
      <c r="K4477" t="s">
        <v>296</v>
      </c>
      <c r="L4477" t="s">
        <v>297</v>
      </c>
      <c r="M4477" t="s">
        <v>398</v>
      </c>
      <c r="N4477" t="s">
        <v>879</v>
      </c>
      <c r="O4477">
        <v>3</v>
      </c>
      <c r="P4477" t="s">
        <v>306</v>
      </c>
      <c r="Q4477" t="s">
        <v>4486</v>
      </c>
      <c r="R4477" s="164">
        <v>37135</v>
      </c>
      <c r="T4477" t="s">
        <v>5239</v>
      </c>
      <c r="V4477" t="s">
        <v>9828</v>
      </c>
      <c r="W4477" t="s">
        <v>9829</v>
      </c>
      <c r="X4477" t="s">
        <v>9827</v>
      </c>
      <c r="Y4477" t="s">
        <v>9828</v>
      </c>
      <c r="Z4477" t="s">
        <v>9831</v>
      </c>
      <c r="AC4477" t="s">
        <v>341</v>
      </c>
      <c r="AD4477" s="176">
        <v>1.4</v>
      </c>
    </row>
    <row r="4478" spans="1:30" x14ac:dyDescent="0.35">
      <c r="A4478" t="s">
        <v>305</v>
      </c>
      <c r="B4478">
        <v>1313</v>
      </c>
      <c r="C4478" t="s">
        <v>9832</v>
      </c>
      <c r="D4478">
        <v>61021</v>
      </c>
      <c r="E4478" t="s">
        <v>9833</v>
      </c>
      <c r="F4478" t="s">
        <v>8973</v>
      </c>
      <c r="G4478" s="163">
        <v>3111.42</v>
      </c>
      <c r="H4478">
        <v>2.6</v>
      </c>
      <c r="I4478">
        <v>3.4</v>
      </c>
      <c r="J4478" t="s">
        <v>1</v>
      </c>
      <c r="K4478" t="s">
        <v>296</v>
      </c>
      <c r="L4478" t="s">
        <v>297</v>
      </c>
      <c r="M4478" t="s">
        <v>398</v>
      </c>
      <c r="N4478" t="s">
        <v>879</v>
      </c>
      <c r="O4478">
        <v>3</v>
      </c>
      <c r="P4478" t="s">
        <v>306</v>
      </c>
      <c r="Q4478" s="164">
        <v>43350</v>
      </c>
      <c r="R4478" s="164">
        <v>43709</v>
      </c>
      <c r="T4478" t="s">
        <v>1027</v>
      </c>
      <c r="V4478" t="s">
        <v>9834</v>
      </c>
      <c r="W4478" t="s">
        <v>9835</v>
      </c>
      <c r="X4478" t="s">
        <v>9833</v>
      </c>
      <c r="Y4478" t="s">
        <v>9834</v>
      </c>
      <c r="Z4478" t="s">
        <v>9836</v>
      </c>
      <c r="AA4478" t="s">
        <v>1</v>
      </c>
      <c r="AB4478" s="164">
        <v>43368</v>
      </c>
      <c r="AC4478" t="s">
        <v>341</v>
      </c>
      <c r="AD4478" s="176">
        <v>1.3</v>
      </c>
    </row>
    <row r="4479" spans="1:30" x14ac:dyDescent="0.35">
      <c r="A4479" t="s">
        <v>408</v>
      </c>
      <c r="B4479">
        <v>1098</v>
      </c>
      <c r="C4479" t="s">
        <v>9833</v>
      </c>
      <c r="D4479">
        <v>61021</v>
      </c>
      <c r="E4479" t="s">
        <v>9833</v>
      </c>
      <c r="F4479" t="s">
        <v>8973</v>
      </c>
      <c r="H4479">
        <v>2.6</v>
      </c>
      <c r="I4479">
        <v>3.4</v>
      </c>
      <c r="K4479" t="s">
        <v>296</v>
      </c>
      <c r="L4479" t="s">
        <v>297</v>
      </c>
      <c r="M4479" t="s">
        <v>398</v>
      </c>
      <c r="N4479" t="s">
        <v>879</v>
      </c>
      <c r="O4479">
        <v>3</v>
      </c>
      <c r="P4479" t="s">
        <v>306</v>
      </c>
      <c r="Q4479" s="164">
        <v>30015</v>
      </c>
      <c r="R4479" s="164">
        <v>30074</v>
      </c>
      <c r="T4479" t="s">
        <v>1027</v>
      </c>
      <c r="V4479" t="s">
        <v>9834</v>
      </c>
      <c r="W4479" t="s">
        <v>9835</v>
      </c>
      <c r="X4479" t="s">
        <v>9833</v>
      </c>
      <c r="Y4479" t="s">
        <v>9834</v>
      </c>
      <c r="Z4479" t="s">
        <v>9837</v>
      </c>
      <c r="AC4479" t="s">
        <v>341</v>
      </c>
      <c r="AD4479" s="176">
        <v>1.3</v>
      </c>
    </row>
    <row r="4480" spans="1:30" x14ac:dyDescent="0.35">
      <c r="A4480" t="s">
        <v>309</v>
      </c>
      <c r="B4480">
        <v>1098</v>
      </c>
      <c r="C4480" t="s">
        <v>9833</v>
      </c>
      <c r="D4480">
        <v>61021</v>
      </c>
      <c r="E4480" t="s">
        <v>9833</v>
      </c>
      <c r="F4480" t="s">
        <v>8973</v>
      </c>
      <c r="H4480">
        <v>2.6</v>
      </c>
      <c r="I4480">
        <v>3.4</v>
      </c>
      <c r="K4480" t="s">
        <v>296</v>
      </c>
      <c r="L4480" t="s">
        <v>297</v>
      </c>
      <c r="M4480" t="s">
        <v>398</v>
      </c>
      <c r="N4480" t="s">
        <v>879</v>
      </c>
      <c r="O4480">
        <v>3</v>
      </c>
      <c r="P4480" t="s">
        <v>306</v>
      </c>
      <c r="Q4480" s="164">
        <v>34708</v>
      </c>
      <c r="R4480" s="164">
        <v>34943</v>
      </c>
      <c r="T4480" t="s">
        <v>1027</v>
      </c>
      <c r="V4480" t="s">
        <v>9834</v>
      </c>
      <c r="W4480" t="s">
        <v>9835</v>
      </c>
      <c r="X4480" t="s">
        <v>9833</v>
      </c>
      <c r="Y4480" t="s">
        <v>9834</v>
      </c>
      <c r="Z4480" t="s">
        <v>9838</v>
      </c>
      <c r="AC4480" t="s">
        <v>341</v>
      </c>
      <c r="AD4480" s="176">
        <v>1.3</v>
      </c>
    </row>
    <row r="4481" spans="1:31" x14ac:dyDescent="0.35">
      <c r="A4481" t="s">
        <v>476</v>
      </c>
      <c r="B4481">
        <v>1408</v>
      </c>
      <c r="C4481" t="s">
        <v>9833</v>
      </c>
      <c r="D4481">
        <v>61021</v>
      </c>
      <c r="E4481" t="s">
        <v>9833</v>
      </c>
      <c r="F4481" t="s">
        <v>8973</v>
      </c>
      <c r="G4481" s="163">
        <v>2720.52</v>
      </c>
      <c r="H4481">
        <v>2.6</v>
      </c>
      <c r="I4481">
        <v>3.4</v>
      </c>
      <c r="J4481" t="s">
        <v>1</v>
      </c>
      <c r="K4481" t="s">
        <v>296</v>
      </c>
      <c r="L4481" t="s">
        <v>297</v>
      </c>
      <c r="M4481" t="s">
        <v>398</v>
      </c>
      <c r="N4481" t="s">
        <v>879</v>
      </c>
      <c r="O4481">
        <v>3</v>
      </c>
      <c r="P4481" t="s">
        <v>306</v>
      </c>
      <c r="Q4481" s="164">
        <v>45603</v>
      </c>
      <c r="R4481" s="164">
        <v>45901</v>
      </c>
      <c r="T4481" t="s">
        <v>1027</v>
      </c>
      <c r="V4481" t="s">
        <v>9834</v>
      </c>
      <c r="W4481" t="s">
        <v>9835</v>
      </c>
      <c r="X4481" t="s">
        <v>9833</v>
      </c>
      <c r="Y4481" t="s">
        <v>9834</v>
      </c>
      <c r="Z4481" t="s">
        <v>9839</v>
      </c>
      <c r="AA4481" t="s">
        <v>295</v>
      </c>
      <c r="AB4481" s="164">
        <v>45532</v>
      </c>
      <c r="AC4481" t="s">
        <v>341</v>
      </c>
      <c r="AD4481" s="176">
        <v>1.3</v>
      </c>
    </row>
    <row r="4482" spans="1:31" x14ac:dyDescent="0.35">
      <c r="A4482" t="s">
        <v>482</v>
      </c>
      <c r="B4482">
        <v>1288</v>
      </c>
      <c r="C4482" t="s">
        <v>9832</v>
      </c>
      <c r="D4482">
        <v>61021</v>
      </c>
      <c r="E4482" t="s">
        <v>9833</v>
      </c>
      <c r="F4482" t="s">
        <v>8973</v>
      </c>
      <c r="G4482" s="163">
        <v>3238.32</v>
      </c>
      <c r="H4482">
        <v>2.6</v>
      </c>
      <c r="I4482">
        <v>3.4</v>
      </c>
      <c r="J4482" t="s">
        <v>1</v>
      </c>
      <c r="K4482" t="s">
        <v>296</v>
      </c>
      <c r="L4482" t="s">
        <v>297</v>
      </c>
      <c r="M4482" t="s">
        <v>398</v>
      </c>
      <c r="N4482" t="s">
        <v>879</v>
      </c>
      <c r="O4482">
        <v>3</v>
      </c>
      <c r="P4482" t="s">
        <v>306</v>
      </c>
      <c r="Q4482" t="s">
        <v>9840</v>
      </c>
      <c r="R4482" s="164">
        <v>44440</v>
      </c>
      <c r="T4482" t="s">
        <v>1027</v>
      </c>
      <c r="V4482" t="s">
        <v>9834</v>
      </c>
      <c r="W4482" t="s">
        <v>9835</v>
      </c>
      <c r="X4482" t="s">
        <v>9833</v>
      </c>
      <c r="Y4482" t="s">
        <v>9834</v>
      </c>
      <c r="Z4482" t="s">
        <v>9841</v>
      </c>
      <c r="AA4482" t="s">
        <v>295</v>
      </c>
      <c r="AB4482" s="164">
        <v>44147</v>
      </c>
      <c r="AC4482" t="s">
        <v>341</v>
      </c>
      <c r="AD4482" s="176">
        <v>1.3</v>
      </c>
    </row>
    <row r="4483" spans="1:31" x14ac:dyDescent="0.35">
      <c r="A4483" t="s">
        <v>432</v>
      </c>
      <c r="B4483">
        <v>1274</v>
      </c>
      <c r="C4483" t="s">
        <v>9842</v>
      </c>
      <c r="D4483">
        <v>61021</v>
      </c>
      <c r="E4483" t="s">
        <v>9833</v>
      </c>
      <c r="F4483" t="s">
        <v>8973</v>
      </c>
      <c r="H4483">
        <v>2.6</v>
      </c>
      <c r="I4483">
        <v>3.4</v>
      </c>
      <c r="K4483" t="s">
        <v>296</v>
      </c>
      <c r="L4483" t="s">
        <v>297</v>
      </c>
      <c r="M4483" t="s">
        <v>398</v>
      </c>
      <c r="N4483" t="s">
        <v>879</v>
      </c>
      <c r="O4483">
        <v>3</v>
      </c>
      <c r="P4483" t="s">
        <v>306</v>
      </c>
      <c r="Q4483" s="164">
        <v>40917</v>
      </c>
      <c r="R4483" s="164">
        <v>41153</v>
      </c>
      <c r="T4483" t="s">
        <v>1027</v>
      </c>
      <c r="V4483" t="s">
        <v>9834</v>
      </c>
      <c r="W4483" t="s">
        <v>9835</v>
      </c>
      <c r="X4483" t="s">
        <v>9833</v>
      </c>
      <c r="Y4483" t="s">
        <v>9834</v>
      </c>
      <c r="Z4483" t="s">
        <v>9843</v>
      </c>
      <c r="AC4483" t="s">
        <v>341</v>
      </c>
      <c r="AD4483" s="176">
        <v>1.3</v>
      </c>
    </row>
    <row r="4484" spans="1:31" x14ac:dyDescent="0.35">
      <c r="A4484" t="s">
        <v>432</v>
      </c>
      <c r="B4484">
        <v>1320</v>
      </c>
      <c r="C4484" t="s">
        <v>9844</v>
      </c>
      <c r="D4484">
        <v>61021</v>
      </c>
      <c r="E4484" t="s">
        <v>9833</v>
      </c>
      <c r="F4484" t="s">
        <v>8973</v>
      </c>
      <c r="G4484" s="163">
        <v>4430</v>
      </c>
      <c r="H4484">
        <v>2.6</v>
      </c>
      <c r="I4484">
        <v>3.4</v>
      </c>
      <c r="J4484" t="s">
        <v>295</v>
      </c>
      <c r="K4484" t="s">
        <v>296</v>
      </c>
      <c r="L4484" t="s">
        <v>297</v>
      </c>
      <c r="M4484" t="s">
        <v>398</v>
      </c>
      <c r="N4484" t="s">
        <v>879</v>
      </c>
      <c r="O4484">
        <v>3</v>
      </c>
      <c r="P4484" t="s">
        <v>306</v>
      </c>
      <c r="Q4484" s="164">
        <v>43776</v>
      </c>
      <c r="R4484" s="164">
        <v>44075</v>
      </c>
      <c r="T4484" t="s">
        <v>1027</v>
      </c>
      <c r="V4484" t="s">
        <v>9834</v>
      </c>
      <c r="W4484" t="s">
        <v>9835</v>
      </c>
      <c r="X4484" t="s">
        <v>9833</v>
      </c>
      <c r="Y4484" t="s">
        <v>9834</v>
      </c>
      <c r="Z4484" t="s">
        <v>9845</v>
      </c>
      <c r="AA4484" t="s">
        <v>295</v>
      </c>
      <c r="AB4484" s="164">
        <v>43740</v>
      </c>
      <c r="AC4484" t="s">
        <v>341</v>
      </c>
      <c r="AD4484" s="176">
        <v>1.3</v>
      </c>
    </row>
    <row r="4485" spans="1:31" x14ac:dyDescent="0.35">
      <c r="A4485" t="s">
        <v>584</v>
      </c>
      <c r="B4485">
        <v>1030</v>
      </c>
      <c r="C4485" t="s">
        <v>9833</v>
      </c>
      <c r="D4485">
        <v>61021</v>
      </c>
      <c r="E4485" t="s">
        <v>9833</v>
      </c>
      <c r="F4485" t="s">
        <v>8973</v>
      </c>
      <c r="H4485">
        <v>2.6</v>
      </c>
      <c r="I4485">
        <v>3.4</v>
      </c>
      <c r="K4485" t="s">
        <v>296</v>
      </c>
      <c r="L4485" t="s">
        <v>8992</v>
      </c>
      <c r="M4485" t="s">
        <v>398</v>
      </c>
      <c r="N4485" t="s">
        <v>879</v>
      </c>
      <c r="O4485">
        <v>3</v>
      </c>
      <c r="P4485" t="s">
        <v>306</v>
      </c>
      <c r="Q4485" t="s">
        <v>786</v>
      </c>
      <c r="R4485" s="164">
        <v>34392</v>
      </c>
      <c r="T4485" t="s">
        <v>1027</v>
      </c>
      <c r="V4485" t="s">
        <v>9834</v>
      </c>
      <c r="W4485" t="s">
        <v>9835</v>
      </c>
      <c r="X4485" t="s">
        <v>9833</v>
      </c>
      <c r="Y4485" t="s">
        <v>9834</v>
      </c>
      <c r="Z4485" t="s">
        <v>9846</v>
      </c>
      <c r="AA4485" t="s">
        <v>295</v>
      </c>
      <c r="AC4485" t="s">
        <v>341</v>
      </c>
      <c r="AD4485" s="176">
        <v>1.3</v>
      </c>
    </row>
    <row r="4486" spans="1:31" x14ac:dyDescent="0.35">
      <c r="A4486" t="s">
        <v>314</v>
      </c>
      <c r="B4486">
        <v>1328</v>
      </c>
      <c r="C4486" t="s">
        <v>9847</v>
      </c>
      <c r="D4486">
        <v>61021</v>
      </c>
      <c r="E4486" t="s">
        <v>9833</v>
      </c>
      <c r="F4486" t="s">
        <v>8973</v>
      </c>
      <c r="G4486" s="163">
        <v>3112</v>
      </c>
      <c r="H4486">
        <v>2.6</v>
      </c>
      <c r="I4486">
        <v>3.4</v>
      </c>
      <c r="J4486" t="s">
        <v>1</v>
      </c>
      <c r="K4486" t="s">
        <v>296</v>
      </c>
      <c r="L4486" t="s">
        <v>297</v>
      </c>
      <c r="M4486" t="s">
        <v>398</v>
      </c>
      <c r="N4486" t="s">
        <v>879</v>
      </c>
      <c r="O4486">
        <v>3</v>
      </c>
      <c r="P4486" t="s">
        <v>306</v>
      </c>
      <c r="Q4486" t="s">
        <v>3676</v>
      </c>
      <c r="R4486" s="164">
        <v>43709</v>
      </c>
      <c r="T4486" t="s">
        <v>1027</v>
      </c>
      <c r="V4486" t="s">
        <v>9834</v>
      </c>
      <c r="W4486" t="s">
        <v>9835</v>
      </c>
      <c r="X4486" t="s">
        <v>9833</v>
      </c>
      <c r="Y4486" t="s">
        <v>9834</v>
      </c>
      <c r="Z4486" t="s">
        <v>9848</v>
      </c>
      <c r="AA4486" t="s">
        <v>295</v>
      </c>
      <c r="AB4486" s="164">
        <v>43452</v>
      </c>
      <c r="AC4486" t="s">
        <v>341</v>
      </c>
      <c r="AD4486" s="176">
        <v>1.3</v>
      </c>
    </row>
    <row r="4487" spans="1:31" x14ac:dyDescent="0.35">
      <c r="A4487" t="s">
        <v>711</v>
      </c>
      <c r="B4487">
        <v>1167</v>
      </c>
      <c r="C4487" t="s">
        <v>9833</v>
      </c>
      <c r="D4487">
        <v>61021</v>
      </c>
      <c r="E4487" t="s">
        <v>9833</v>
      </c>
      <c r="F4487" t="s">
        <v>8973</v>
      </c>
      <c r="H4487">
        <v>2.6</v>
      </c>
      <c r="I4487">
        <v>3.4</v>
      </c>
      <c r="K4487" t="s">
        <v>296</v>
      </c>
      <c r="L4487" t="s">
        <v>297</v>
      </c>
      <c r="M4487" t="s">
        <v>398</v>
      </c>
      <c r="N4487" t="s">
        <v>879</v>
      </c>
      <c r="O4487">
        <v>3</v>
      </c>
      <c r="P4487" t="s">
        <v>306</v>
      </c>
      <c r="Q4487" t="s">
        <v>9849</v>
      </c>
      <c r="R4487" s="164">
        <v>35309</v>
      </c>
      <c r="T4487" t="s">
        <v>1027</v>
      </c>
      <c r="V4487" t="s">
        <v>9834</v>
      </c>
      <c r="W4487" t="s">
        <v>9835</v>
      </c>
      <c r="X4487" t="s">
        <v>9833</v>
      </c>
      <c r="Y4487" t="s">
        <v>9834</v>
      </c>
      <c r="Z4487" t="s">
        <v>9850</v>
      </c>
      <c r="AC4487" t="s">
        <v>341</v>
      </c>
      <c r="AD4487" s="176">
        <v>1.3</v>
      </c>
    </row>
    <row r="4488" spans="1:31" x14ac:dyDescent="0.35">
      <c r="A4488" t="s">
        <v>566</v>
      </c>
      <c r="B4488">
        <v>1012</v>
      </c>
      <c r="C4488" t="s">
        <v>9851</v>
      </c>
      <c r="D4488">
        <v>61021</v>
      </c>
      <c r="E4488" t="s">
        <v>9833</v>
      </c>
      <c r="F4488" t="s">
        <v>8973</v>
      </c>
      <c r="H4488">
        <v>2.6</v>
      </c>
      <c r="I4488">
        <v>3.4</v>
      </c>
      <c r="K4488" t="s">
        <v>404</v>
      </c>
      <c r="L4488" t="s">
        <v>297</v>
      </c>
      <c r="M4488" t="s">
        <v>398</v>
      </c>
      <c r="N4488" t="s">
        <v>879</v>
      </c>
      <c r="O4488">
        <v>3</v>
      </c>
      <c r="P4488" t="s">
        <v>306</v>
      </c>
      <c r="Q4488" s="164">
        <v>28976</v>
      </c>
      <c r="R4488" s="164">
        <v>28860</v>
      </c>
      <c r="S4488" s="164">
        <v>31472</v>
      </c>
      <c r="T4488" t="s">
        <v>1027</v>
      </c>
      <c r="V4488" t="s">
        <v>9834</v>
      </c>
      <c r="W4488" t="s">
        <v>9835</v>
      </c>
      <c r="X4488" t="s">
        <v>9833</v>
      </c>
      <c r="Y4488" t="s">
        <v>9834</v>
      </c>
      <c r="Z4488" t="s">
        <v>9852</v>
      </c>
      <c r="AC4488" t="s">
        <v>341</v>
      </c>
      <c r="AD4488" s="176">
        <v>1.3</v>
      </c>
    </row>
    <row r="4489" spans="1:31" x14ac:dyDescent="0.35">
      <c r="A4489" t="s">
        <v>566</v>
      </c>
      <c r="B4489">
        <v>1013</v>
      </c>
      <c r="C4489" t="s">
        <v>9853</v>
      </c>
      <c r="D4489">
        <v>61021</v>
      </c>
      <c r="E4489" t="s">
        <v>9833</v>
      </c>
      <c r="F4489" t="s">
        <v>8973</v>
      </c>
      <c r="H4489">
        <v>2.6</v>
      </c>
      <c r="I4489">
        <v>3.4</v>
      </c>
      <c r="K4489" t="s">
        <v>404</v>
      </c>
      <c r="L4489" t="s">
        <v>297</v>
      </c>
      <c r="M4489" t="s">
        <v>398</v>
      </c>
      <c r="N4489" t="s">
        <v>879</v>
      </c>
      <c r="O4489">
        <v>3</v>
      </c>
      <c r="P4489" t="s">
        <v>306</v>
      </c>
      <c r="Q4489" t="s">
        <v>6844</v>
      </c>
      <c r="R4489" s="164">
        <v>39195</v>
      </c>
      <c r="S4489" s="164">
        <v>39195</v>
      </c>
      <c r="T4489" t="s">
        <v>1027</v>
      </c>
      <c r="V4489" t="s">
        <v>9834</v>
      </c>
      <c r="W4489" t="s">
        <v>9835</v>
      </c>
      <c r="X4489" t="s">
        <v>9833</v>
      </c>
      <c r="Y4489" t="s">
        <v>9834</v>
      </c>
      <c r="Z4489" t="s">
        <v>9854</v>
      </c>
      <c r="AC4489" t="s">
        <v>341</v>
      </c>
      <c r="AD4489" s="176">
        <v>1.3</v>
      </c>
    </row>
    <row r="4490" spans="1:31" x14ac:dyDescent="0.35">
      <c r="A4490" t="s">
        <v>438</v>
      </c>
      <c r="B4490">
        <v>1247</v>
      </c>
      <c r="C4490" t="s">
        <v>9855</v>
      </c>
      <c r="D4490">
        <v>61021</v>
      </c>
      <c r="E4490" t="s">
        <v>9833</v>
      </c>
      <c r="F4490" t="s">
        <v>8973</v>
      </c>
      <c r="G4490" s="163">
        <v>3872.93</v>
      </c>
      <c r="H4490">
        <v>2.6</v>
      </c>
      <c r="I4490">
        <v>3.4</v>
      </c>
      <c r="J4490" t="s">
        <v>295</v>
      </c>
      <c r="K4490" t="s">
        <v>296</v>
      </c>
      <c r="L4490" t="s">
        <v>297</v>
      </c>
      <c r="M4490" t="s">
        <v>398</v>
      </c>
      <c r="N4490" t="s">
        <v>879</v>
      </c>
      <c r="O4490">
        <v>3</v>
      </c>
      <c r="P4490" t="s">
        <v>306</v>
      </c>
      <c r="Q4490" s="164">
        <v>43202</v>
      </c>
      <c r="R4490" s="164">
        <v>43709</v>
      </c>
      <c r="T4490" t="s">
        <v>1027</v>
      </c>
      <c r="V4490" t="s">
        <v>9834</v>
      </c>
      <c r="W4490" t="s">
        <v>9835</v>
      </c>
      <c r="X4490" t="s">
        <v>9833</v>
      </c>
      <c r="Y4490" t="s">
        <v>9834</v>
      </c>
      <c r="Z4490" t="s">
        <v>9856</v>
      </c>
      <c r="AA4490" t="s">
        <v>295</v>
      </c>
      <c r="AB4490" s="164">
        <v>43552</v>
      </c>
      <c r="AC4490" t="s">
        <v>341</v>
      </c>
      <c r="AD4490" s="176">
        <v>1.3</v>
      </c>
    </row>
    <row r="4491" spans="1:31" x14ac:dyDescent="0.35">
      <c r="A4491" t="s">
        <v>566</v>
      </c>
      <c r="B4491">
        <v>1192</v>
      </c>
      <c r="C4491" t="s">
        <v>9857</v>
      </c>
      <c r="D4491">
        <v>61100</v>
      </c>
      <c r="E4491" t="s">
        <v>9857</v>
      </c>
      <c r="F4491" t="s">
        <v>8973</v>
      </c>
      <c r="H4491" s="174">
        <f t="shared" ref="H4491:H4492" si="132">AD4491</f>
        <v>1.3</v>
      </c>
      <c r="I4491">
        <v>3.5</v>
      </c>
      <c r="K4491" t="s">
        <v>404</v>
      </c>
      <c r="L4491" t="s">
        <v>297</v>
      </c>
      <c r="M4491" t="s">
        <v>398</v>
      </c>
      <c r="N4491" t="s">
        <v>1014</v>
      </c>
      <c r="O4491">
        <v>3</v>
      </c>
      <c r="P4491" t="s">
        <v>306</v>
      </c>
      <c r="Q4491" s="164">
        <v>36900</v>
      </c>
      <c r="R4491" s="164">
        <v>37135</v>
      </c>
      <c r="S4491" s="164">
        <v>41883</v>
      </c>
      <c r="T4491" t="s">
        <v>5308</v>
      </c>
      <c r="V4491" t="s">
        <v>9858</v>
      </c>
      <c r="W4491" t="s">
        <v>9859</v>
      </c>
      <c r="X4491" t="s">
        <v>9857</v>
      </c>
      <c r="Y4491" t="s">
        <v>9858</v>
      </c>
      <c r="Z4491" t="s">
        <v>9860</v>
      </c>
      <c r="AC4491" t="s">
        <v>341</v>
      </c>
      <c r="AD4491" s="176">
        <v>1.3</v>
      </c>
      <c r="AE4491" s="177" t="s">
        <v>16954</v>
      </c>
    </row>
    <row r="4492" spans="1:31" x14ac:dyDescent="0.35">
      <c r="A4492" t="s">
        <v>305</v>
      </c>
      <c r="B4492">
        <v>1263</v>
      </c>
      <c r="C4492" t="s">
        <v>9861</v>
      </c>
      <c r="D4492">
        <v>61101</v>
      </c>
      <c r="E4492" t="s">
        <v>9861</v>
      </c>
      <c r="F4492" t="s">
        <v>8973</v>
      </c>
      <c r="H4492" s="174">
        <f t="shared" si="132"/>
        <v>1.3</v>
      </c>
      <c r="I4492">
        <v>3.3</v>
      </c>
      <c r="K4492" t="s">
        <v>404</v>
      </c>
      <c r="L4492" t="s">
        <v>5670</v>
      </c>
      <c r="M4492" t="s">
        <v>398</v>
      </c>
      <c r="N4492" t="s">
        <v>1014</v>
      </c>
      <c r="O4492">
        <v>3</v>
      </c>
      <c r="P4492" t="s">
        <v>306</v>
      </c>
      <c r="Q4492" s="164">
        <v>38361</v>
      </c>
      <c r="R4492" s="164">
        <v>38596</v>
      </c>
      <c r="S4492" s="164">
        <v>42248</v>
      </c>
      <c r="T4492" t="s">
        <v>5313</v>
      </c>
      <c r="V4492" t="s">
        <v>9862</v>
      </c>
      <c r="W4492" t="s">
        <v>9863</v>
      </c>
      <c r="X4492" t="s">
        <v>9861</v>
      </c>
      <c r="Y4492" t="s">
        <v>9862</v>
      </c>
      <c r="Z4492" t="s">
        <v>9864</v>
      </c>
      <c r="AC4492" t="s">
        <v>341</v>
      </c>
      <c r="AD4492" s="176">
        <v>1.3</v>
      </c>
      <c r="AE4492" s="177" t="s">
        <v>16954</v>
      </c>
    </row>
    <row r="4493" spans="1:31" x14ac:dyDescent="0.35">
      <c r="A4493" t="s">
        <v>454</v>
      </c>
      <c r="B4493">
        <v>1022</v>
      </c>
      <c r="C4493" t="s">
        <v>9865</v>
      </c>
      <c r="D4493">
        <v>61301</v>
      </c>
      <c r="E4493" t="s">
        <v>9865</v>
      </c>
      <c r="F4493" t="s">
        <v>8973</v>
      </c>
      <c r="H4493">
        <v>2.6</v>
      </c>
      <c r="I4493">
        <v>3.4</v>
      </c>
      <c r="K4493" t="s">
        <v>404</v>
      </c>
      <c r="L4493" t="s">
        <v>297</v>
      </c>
      <c r="M4493" t="s">
        <v>398</v>
      </c>
      <c r="N4493" t="s">
        <v>1161</v>
      </c>
      <c r="O4493">
        <v>3</v>
      </c>
      <c r="P4493" t="s">
        <v>306</v>
      </c>
      <c r="Q4493" s="164">
        <v>35073</v>
      </c>
      <c r="R4493" s="164">
        <v>35309</v>
      </c>
      <c r="S4493" s="164">
        <v>35309</v>
      </c>
      <c r="T4493" t="s">
        <v>1162</v>
      </c>
      <c r="V4493" t="s">
        <v>9866</v>
      </c>
      <c r="W4493" t="s">
        <v>9867</v>
      </c>
      <c r="X4493" t="s">
        <v>9865</v>
      </c>
      <c r="Y4493" t="s">
        <v>9866</v>
      </c>
      <c r="Z4493" t="s">
        <v>9868</v>
      </c>
      <c r="AC4493" t="s">
        <v>341</v>
      </c>
      <c r="AD4493" s="176">
        <v>1.3</v>
      </c>
    </row>
    <row r="4494" spans="1:31" x14ac:dyDescent="0.35">
      <c r="A4494" t="s">
        <v>454</v>
      </c>
      <c r="B4494">
        <v>1023</v>
      </c>
      <c r="C4494" t="s">
        <v>9869</v>
      </c>
      <c r="D4494">
        <v>61301</v>
      </c>
      <c r="E4494" t="s">
        <v>9865</v>
      </c>
      <c r="F4494" t="s">
        <v>8973</v>
      </c>
      <c r="H4494">
        <v>2.6</v>
      </c>
      <c r="I4494">
        <v>3.4</v>
      </c>
      <c r="K4494" t="s">
        <v>404</v>
      </c>
      <c r="L4494" t="s">
        <v>297</v>
      </c>
      <c r="M4494" t="s">
        <v>398</v>
      </c>
      <c r="N4494" t="s">
        <v>1161</v>
      </c>
      <c r="O4494">
        <v>3</v>
      </c>
      <c r="P4494" t="s">
        <v>306</v>
      </c>
      <c r="Q4494" t="s">
        <v>6288</v>
      </c>
      <c r="R4494" s="164">
        <v>39185</v>
      </c>
      <c r="S4494" s="164">
        <v>39185</v>
      </c>
      <c r="T4494" t="s">
        <v>1162</v>
      </c>
      <c r="V4494" t="s">
        <v>9866</v>
      </c>
      <c r="W4494" t="s">
        <v>9867</v>
      </c>
      <c r="X4494" t="s">
        <v>9865</v>
      </c>
      <c r="Y4494" t="s">
        <v>9866</v>
      </c>
      <c r="Z4494" t="s">
        <v>9870</v>
      </c>
      <c r="AC4494" t="s">
        <v>341</v>
      </c>
      <c r="AD4494" s="176">
        <v>1.3</v>
      </c>
    </row>
    <row r="4495" spans="1:31" x14ac:dyDescent="0.35">
      <c r="A4495" t="s">
        <v>454</v>
      </c>
      <c r="B4495">
        <v>1024</v>
      </c>
      <c r="C4495" t="s">
        <v>9869</v>
      </c>
      <c r="D4495">
        <v>61301</v>
      </c>
      <c r="E4495" t="s">
        <v>9865</v>
      </c>
      <c r="F4495" t="s">
        <v>8973</v>
      </c>
      <c r="H4495">
        <v>2.6</v>
      </c>
      <c r="I4495">
        <v>3.4</v>
      </c>
      <c r="K4495" t="s">
        <v>404</v>
      </c>
      <c r="L4495" t="s">
        <v>410</v>
      </c>
      <c r="M4495" t="s">
        <v>398</v>
      </c>
      <c r="N4495" t="s">
        <v>1161</v>
      </c>
      <c r="O4495">
        <v>3</v>
      </c>
      <c r="P4495" t="s">
        <v>1</v>
      </c>
      <c r="Q4495" t="s">
        <v>3861</v>
      </c>
      <c r="R4495" s="164">
        <v>30130</v>
      </c>
      <c r="S4495" s="164">
        <v>30130</v>
      </c>
      <c r="T4495" t="s">
        <v>1162</v>
      </c>
      <c r="V4495" t="s">
        <v>9866</v>
      </c>
      <c r="W4495" t="s">
        <v>9867</v>
      </c>
      <c r="X4495" t="s">
        <v>9865</v>
      </c>
      <c r="Y4495" t="s">
        <v>9866</v>
      </c>
      <c r="Z4495" t="s">
        <v>9871</v>
      </c>
      <c r="AC4495" t="s">
        <v>341</v>
      </c>
      <c r="AD4495" s="176">
        <v>1.3</v>
      </c>
    </row>
    <row r="4496" spans="1:31" x14ac:dyDescent="0.35">
      <c r="A4496" t="s">
        <v>454</v>
      </c>
      <c r="B4496">
        <v>1185</v>
      </c>
      <c r="C4496" t="s">
        <v>9869</v>
      </c>
      <c r="D4496">
        <v>61301</v>
      </c>
      <c r="E4496" t="s">
        <v>9865</v>
      </c>
      <c r="F4496" t="s">
        <v>8973</v>
      </c>
      <c r="H4496">
        <v>2.6</v>
      </c>
      <c r="I4496">
        <v>3.4</v>
      </c>
      <c r="K4496" t="s">
        <v>295</v>
      </c>
      <c r="L4496" t="s">
        <v>297</v>
      </c>
      <c r="M4496" t="s">
        <v>398</v>
      </c>
      <c r="N4496" t="s">
        <v>1161</v>
      </c>
      <c r="O4496">
        <v>3</v>
      </c>
      <c r="P4496" t="s">
        <v>1</v>
      </c>
      <c r="Q4496" s="164">
        <v>32882</v>
      </c>
      <c r="R4496" s="164">
        <v>33117</v>
      </c>
      <c r="S4496" s="164">
        <v>33117</v>
      </c>
      <c r="T4496" t="s">
        <v>1162</v>
      </c>
      <c r="V4496" t="s">
        <v>9866</v>
      </c>
      <c r="W4496" t="s">
        <v>9867</v>
      </c>
      <c r="X4496" t="s">
        <v>9865</v>
      </c>
      <c r="Y4496" t="s">
        <v>9866</v>
      </c>
      <c r="Z4496" t="s">
        <v>9872</v>
      </c>
      <c r="AC4496" t="s">
        <v>341</v>
      </c>
      <c r="AD4496" s="176">
        <v>1.3</v>
      </c>
    </row>
    <row r="4497" spans="1:30" x14ac:dyDescent="0.35">
      <c r="A4497" t="s">
        <v>454</v>
      </c>
      <c r="B4497">
        <v>1211</v>
      </c>
      <c r="C4497" t="s">
        <v>9873</v>
      </c>
      <c r="D4497">
        <v>61301</v>
      </c>
      <c r="E4497" t="s">
        <v>9865</v>
      </c>
      <c r="F4497" t="s">
        <v>8973</v>
      </c>
      <c r="H4497">
        <v>2.6</v>
      </c>
      <c r="I4497">
        <v>3.4</v>
      </c>
      <c r="K4497" t="s">
        <v>404</v>
      </c>
      <c r="L4497" t="s">
        <v>297</v>
      </c>
      <c r="M4497" t="s">
        <v>398</v>
      </c>
      <c r="N4497" t="s">
        <v>1161</v>
      </c>
      <c r="O4497">
        <v>3</v>
      </c>
      <c r="P4497" t="s">
        <v>306</v>
      </c>
      <c r="Q4497" s="164">
        <v>30690</v>
      </c>
      <c r="R4497" s="164">
        <v>30926</v>
      </c>
      <c r="S4497" s="164">
        <v>35765</v>
      </c>
      <c r="T4497" t="s">
        <v>1162</v>
      </c>
      <c r="V4497" t="s">
        <v>9866</v>
      </c>
      <c r="W4497" t="s">
        <v>9867</v>
      </c>
      <c r="X4497" t="s">
        <v>9865</v>
      </c>
      <c r="Y4497" t="s">
        <v>9866</v>
      </c>
      <c r="Z4497" t="s">
        <v>9874</v>
      </c>
      <c r="AC4497" t="s">
        <v>341</v>
      </c>
      <c r="AD4497" s="176">
        <v>1.3</v>
      </c>
    </row>
    <row r="4498" spans="1:30" x14ac:dyDescent="0.35">
      <c r="A4498" t="s">
        <v>454</v>
      </c>
      <c r="B4498">
        <v>90011</v>
      </c>
      <c r="C4498" t="s">
        <v>9875</v>
      </c>
      <c r="D4498">
        <v>61301</v>
      </c>
      <c r="E4498" t="s">
        <v>9865</v>
      </c>
      <c r="F4498" t="s">
        <v>8973</v>
      </c>
      <c r="H4498">
        <v>2.6</v>
      </c>
      <c r="I4498">
        <v>3.4</v>
      </c>
      <c r="K4498" t="s">
        <v>404</v>
      </c>
      <c r="L4498" t="s">
        <v>410</v>
      </c>
      <c r="M4498" t="s">
        <v>398</v>
      </c>
      <c r="N4498" t="s">
        <v>1161</v>
      </c>
      <c r="O4498">
        <v>3</v>
      </c>
      <c r="P4498" t="s">
        <v>306</v>
      </c>
      <c r="Q4498" s="164">
        <v>34337</v>
      </c>
      <c r="R4498" s="164">
        <v>34394</v>
      </c>
      <c r="S4498" s="164">
        <v>34394</v>
      </c>
      <c r="T4498" t="s">
        <v>1162</v>
      </c>
      <c r="V4498" t="s">
        <v>9866</v>
      </c>
      <c r="W4498" t="s">
        <v>9867</v>
      </c>
      <c r="X4498" t="s">
        <v>9865</v>
      </c>
      <c r="Y4498" t="s">
        <v>9866</v>
      </c>
      <c r="Z4498" t="s">
        <v>9876</v>
      </c>
      <c r="AC4498" t="s">
        <v>341</v>
      </c>
      <c r="AD4498" s="176">
        <v>1.3</v>
      </c>
    </row>
    <row r="4499" spans="1:30" x14ac:dyDescent="0.35">
      <c r="A4499" t="s">
        <v>291</v>
      </c>
      <c r="B4499">
        <v>1058</v>
      </c>
      <c r="C4499" t="s">
        <v>9866</v>
      </c>
      <c r="D4499">
        <v>61301</v>
      </c>
      <c r="E4499" t="s">
        <v>9865</v>
      </c>
      <c r="F4499" t="s">
        <v>8973</v>
      </c>
      <c r="H4499">
        <v>2.6</v>
      </c>
      <c r="I4499">
        <v>3.4</v>
      </c>
      <c r="K4499" t="s">
        <v>296</v>
      </c>
      <c r="L4499" t="s">
        <v>410</v>
      </c>
      <c r="M4499" t="s">
        <v>398</v>
      </c>
      <c r="N4499" t="s">
        <v>1161</v>
      </c>
      <c r="O4499">
        <v>3</v>
      </c>
      <c r="P4499" t="s">
        <v>1</v>
      </c>
      <c r="Q4499" s="164">
        <v>34708</v>
      </c>
      <c r="R4499" s="164">
        <v>34943</v>
      </c>
      <c r="T4499" t="s">
        <v>1162</v>
      </c>
      <c r="V4499" t="s">
        <v>9866</v>
      </c>
      <c r="W4499" t="s">
        <v>9867</v>
      </c>
      <c r="X4499" t="s">
        <v>9865</v>
      </c>
      <c r="Y4499" t="s">
        <v>9866</v>
      </c>
      <c r="Z4499" t="s">
        <v>9877</v>
      </c>
      <c r="AC4499" t="s">
        <v>338</v>
      </c>
      <c r="AD4499" s="176">
        <v>1.3</v>
      </c>
    </row>
    <row r="4500" spans="1:30" x14ac:dyDescent="0.35">
      <c r="A4500" t="s">
        <v>305</v>
      </c>
      <c r="B4500">
        <v>1011</v>
      </c>
      <c r="C4500" t="s">
        <v>9865</v>
      </c>
      <c r="D4500">
        <v>61301</v>
      </c>
      <c r="E4500" t="s">
        <v>9865</v>
      </c>
      <c r="F4500" t="s">
        <v>8973</v>
      </c>
      <c r="H4500">
        <v>2.6</v>
      </c>
      <c r="I4500">
        <v>3.4</v>
      </c>
      <c r="K4500" t="s">
        <v>296</v>
      </c>
      <c r="L4500" t="s">
        <v>410</v>
      </c>
      <c r="M4500" t="s">
        <v>398</v>
      </c>
      <c r="N4500" t="s">
        <v>1161</v>
      </c>
      <c r="O4500">
        <v>3</v>
      </c>
      <c r="P4500" t="s">
        <v>306</v>
      </c>
      <c r="Q4500" t="s">
        <v>786</v>
      </c>
      <c r="R4500" s="164">
        <v>34392</v>
      </c>
      <c r="T4500" t="s">
        <v>1162</v>
      </c>
      <c r="V4500" t="s">
        <v>9866</v>
      </c>
      <c r="W4500" t="s">
        <v>9867</v>
      </c>
      <c r="X4500" t="s">
        <v>9865</v>
      </c>
      <c r="Y4500" t="s">
        <v>9866</v>
      </c>
      <c r="Z4500" t="s">
        <v>9878</v>
      </c>
      <c r="AC4500" t="s">
        <v>341</v>
      </c>
      <c r="AD4500" s="176">
        <v>1.3</v>
      </c>
    </row>
    <row r="4501" spans="1:30" x14ac:dyDescent="0.35">
      <c r="A4501" t="s">
        <v>305</v>
      </c>
      <c r="B4501">
        <v>1012</v>
      </c>
      <c r="C4501" t="s">
        <v>9879</v>
      </c>
      <c r="D4501">
        <v>61301</v>
      </c>
      <c r="E4501" t="s">
        <v>9865</v>
      </c>
      <c r="F4501" t="s">
        <v>8973</v>
      </c>
      <c r="H4501">
        <v>2.6</v>
      </c>
      <c r="I4501">
        <v>3.4</v>
      </c>
      <c r="K4501" t="s">
        <v>404</v>
      </c>
      <c r="L4501" t="s">
        <v>410</v>
      </c>
      <c r="M4501" t="s">
        <v>398</v>
      </c>
      <c r="N4501" t="s">
        <v>1161</v>
      </c>
      <c r="O4501">
        <v>3</v>
      </c>
      <c r="P4501" t="s">
        <v>306</v>
      </c>
      <c r="Q4501" t="s">
        <v>4428</v>
      </c>
      <c r="R4501" s="164">
        <v>37243</v>
      </c>
      <c r="S4501" s="164">
        <v>37347</v>
      </c>
      <c r="T4501" t="s">
        <v>1162</v>
      </c>
      <c r="V4501" t="s">
        <v>9866</v>
      </c>
      <c r="W4501" t="s">
        <v>9867</v>
      </c>
      <c r="X4501" t="s">
        <v>9865</v>
      </c>
      <c r="Y4501" t="s">
        <v>9866</v>
      </c>
      <c r="Z4501" t="s">
        <v>9880</v>
      </c>
      <c r="AC4501" t="s">
        <v>341</v>
      </c>
      <c r="AD4501" s="176">
        <v>1.3</v>
      </c>
    </row>
    <row r="4502" spans="1:30" x14ac:dyDescent="0.35">
      <c r="A4502" t="s">
        <v>305</v>
      </c>
      <c r="B4502">
        <v>1061</v>
      </c>
      <c r="C4502" t="s">
        <v>9865</v>
      </c>
      <c r="D4502">
        <v>61301</v>
      </c>
      <c r="E4502" t="s">
        <v>9865</v>
      </c>
      <c r="F4502" t="s">
        <v>8973</v>
      </c>
      <c r="H4502">
        <v>2.6</v>
      </c>
      <c r="I4502">
        <v>3.4</v>
      </c>
      <c r="K4502" t="s">
        <v>295</v>
      </c>
      <c r="L4502" t="s">
        <v>410</v>
      </c>
      <c r="M4502" t="s">
        <v>398</v>
      </c>
      <c r="N4502" t="s">
        <v>1161</v>
      </c>
      <c r="O4502">
        <v>3</v>
      </c>
      <c r="P4502" t="s">
        <v>1</v>
      </c>
      <c r="Q4502" s="164">
        <v>34708</v>
      </c>
      <c r="R4502" s="164">
        <v>34943</v>
      </c>
      <c r="S4502" s="164">
        <v>34943</v>
      </c>
      <c r="T4502" t="s">
        <v>1162</v>
      </c>
      <c r="V4502" t="s">
        <v>9866</v>
      </c>
      <c r="W4502" t="s">
        <v>9867</v>
      </c>
      <c r="X4502" t="s">
        <v>9865</v>
      </c>
      <c r="Y4502" t="s">
        <v>9866</v>
      </c>
      <c r="Z4502" t="s">
        <v>9881</v>
      </c>
      <c r="AC4502" t="s">
        <v>341</v>
      </c>
      <c r="AD4502" s="176">
        <v>1.3</v>
      </c>
    </row>
    <row r="4503" spans="1:30" x14ac:dyDescent="0.35">
      <c r="A4503" t="s">
        <v>305</v>
      </c>
      <c r="B4503">
        <v>1098</v>
      </c>
      <c r="C4503" t="s">
        <v>9882</v>
      </c>
      <c r="D4503">
        <v>61301</v>
      </c>
      <c r="E4503" t="s">
        <v>9865</v>
      </c>
      <c r="F4503" t="s">
        <v>8973</v>
      </c>
      <c r="H4503">
        <v>2.6</v>
      </c>
      <c r="I4503">
        <v>3.4</v>
      </c>
      <c r="K4503" t="s">
        <v>404</v>
      </c>
      <c r="L4503" t="s">
        <v>297</v>
      </c>
      <c r="M4503" t="s">
        <v>398</v>
      </c>
      <c r="N4503" t="s">
        <v>1161</v>
      </c>
      <c r="O4503">
        <v>3</v>
      </c>
      <c r="P4503" t="s">
        <v>306</v>
      </c>
      <c r="Q4503" s="164">
        <v>31056</v>
      </c>
      <c r="R4503" s="164">
        <v>31291</v>
      </c>
      <c r="S4503" s="164">
        <v>37347</v>
      </c>
      <c r="T4503" t="s">
        <v>1162</v>
      </c>
      <c r="V4503" t="s">
        <v>9866</v>
      </c>
      <c r="W4503" t="s">
        <v>9867</v>
      </c>
      <c r="X4503" t="s">
        <v>9865</v>
      </c>
      <c r="Y4503" t="s">
        <v>9866</v>
      </c>
      <c r="Z4503" t="s">
        <v>9883</v>
      </c>
      <c r="AC4503" t="s">
        <v>341</v>
      </c>
      <c r="AD4503" s="176">
        <v>1.3</v>
      </c>
    </row>
    <row r="4504" spans="1:30" x14ac:dyDescent="0.35">
      <c r="A4504" t="s">
        <v>305</v>
      </c>
      <c r="B4504">
        <v>1099</v>
      </c>
      <c r="C4504" t="s">
        <v>9884</v>
      </c>
      <c r="D4504">
        <v>61301</v>
      </c>
      <c r="E4504" t="s">
        <v>9865</v>
      </c>
      <c r="F4504" t="s">
        <v>8973</v>
      </c>
      <c r="H4504">
        <v>2.6</v>
      </c>
      <c r="I4504">
        <v>3.4</v>
      </c>
      <c r="K4504" t="s">
        <v>404</v>
      </c>
      <c r="L4504" t="s">
        <v>297</v>
      </c>
      <c r="M4504" t="s">
        <v>398</v>
      </c>
      <c r="N4504" t="s">
        <v>1161</v>
      </c>
      <c r="O4504">
        <v>3</v>
      </c>
      <c r="P4504" t="s">
        <v>306</v>
      </c>
      <c r="Q4504" s="164">
        <v>31056</v>
      </c>
      <c r="R4504" s="164">
        <v>31291</v>
      </c>
      <c r="S4504" s="164">
        <v>36039</v>
      </c>
      <c r="T4504" t="s">
        <v>1162</v>
      </c>
      <c r="V4504" t="s">
        <v>9866</v>
      </c>
      <c r="W4504" t="s">
        <v>9867</v>
      </c>
      <c r="X4504" t="s">
        <v>9865</v>
      </c>
      <c r="Y4504" t="s">
        <v>9866</v>
      </c>
      <c r="Z4504" t="s">
        <v>9885</v>
      </c>
      <c r="AC4504" t="s">
        <v>341</v>
      </c>
      <c r="AD4504" s="176">
        <v>1.3</v>
      </c>
    </row>
    <row r="4505" spans="1:30" x14ac:dyDescent="0.35">
      <c r="A4505" t="s">
        <v>305</v>
      </c>
      <c r="B4505">
        <v>90002</v>
      </c>
      <c r="C4505" t="s">
        <v>9886</v>
      </c>
      <c r="D4505">
        <v>61301</v>
      </c>
      <c r="E4505" t="s">
        <v>9865</v>
      </c>
      <c r="F4505" t="s">
        <v>8973</v>
      </c>
      <c r="H4505">
        <v>2.6</v>
      </c>
      <c r="I4505">
        <v>3.4</v>
      </c>
      <c r="K4505" t="s">
        <v>404</v>
      </c>
      <c r="L4505" t="s">
        <v>297</v>
      </c>
      <c r="M4505" t="s">
        <v>398</v>
      </c>
      <c r="N4505" t="s">
        <v>1161</v>
      </c>
      <c r="O4505">
        <v>3</v>
      </c>
      <c r="P4505" t="s">
        <v>306</v>
      </c>
      <c r="Q4505" s="164">
        <v>39825</v>
      </c>
      <c r="R4505" s="164">
        <v>40148</v>
      </c>
      <c r="S4505" s="164">
        <v>40148</v>
      </c>
      <c r="T4505" t="s">
        <v>1162</v>
      </c>
      <c r="V4505" t="s">
        <v>9866</v>
      </c>
      <c r="W4505" t="s">
        <v>9867</v>
      </c>
      <c r="X4505" t="s">
        <v>9865</v>
      </c>
      <c r="Y4505" t="s">
        <v>9866</v>
      </c>
      <c r="Z4505" t="s">
        <v>9887</v>
      </c>
      <c r="AC4505" t="s">
        <v>341</v>
      </c>
      <c r="AD4505" s="176">
        <v>1.3</v>
      </c>
    </row>
    <row r="4506" spans="1:30" x14ac:dyDescent="0.35">
      <c r="A4506" t="s">
        <v>317</v>
      </c>
      <c r="B4506">
        <v>1116</v>
      </c>
      <c r="C4506" t="s">
        <v>9888</v>
      </c>
      <c r="D4506">
        <v>61301</v>
      </c>
      <c r="E4506" t="s">
        <v>9865</v>
      </c>
      <c r="F4506" t="s">
        <v>8973</v>
      </c>
      <c r="H4506">
        <v>2.6</v>
      </c>
      <c r="I4506">
        <v>3.4</v>
      </c>
      <c r="K4506" t="s">
        <v>404</v>
      </c>
      <c r="L4506" t="s">
        <v>297</v>
      </c>
      <c r="M4506" t="s">
        <v>398</v>
      </c>
      <c r="N4506" t="s">
        <v>1161</v>
      </c>
      <c r="O4506">
        <v>3</v>
      </c>
      <c r="P4506" t="s">
        <v>306</v>
      </c>
      <c r="Q4506" s="164">
        <v>35073</v>
      </c>
      <c r="R4506" s="164">
        <v>35309</v>
      </c>
      <c r="S4506" s="164">
        <v>39188</v>
      </c>
      <c r="T4506" t="s">
        <v>1162</v>
      </c>
      <c r="V4506" t="s">
        <v>9866</v>
      </c>
      <c r="W4506" t="s">
        <v>9867</v>
      </c>
      <c r="X4506" t="s">
        <v>9865</v>
      </c>
      <c r="Y4506" t="s">
        <v>9866</v>
      </c>
      <c r="Z4506" t="s">
        <v>9889</v>
      </c>
      <c r="AC4506" t="s">
        <v>341</v>
      </c>
      <c r="AD4506" s="176">
        <v>1.3</v>
      </c>
    </row>
    <row r="4507" spans="1:30" x14ac:dyDescent="0.35">
      <c r="A4507" t="s">
        <v>408</v>
      </c>
      <c r="B4507">
        <v>1007</v>
      </c>
      <c r="C4507" t="s">
        <v>9890</v>
      </c>
      <c r="D4507">
        <v>61301</v>
      </c>
      <c r="E4507" t="s">
        <v>9865</v>
      </c>
      <c r="F4507" t="s">
        <v>8973</v>
      </c>
      <c r="H4507">
        <v>2.6</v>
      </c>
      <c r="I4507">
        <v>3.4</v>
      </c>
      <c r="K4507" t="s">
        <v>404</v>
      </c>
      <c r="L4507" t="s">
        <v>297</v>
      </c>
      <c r="M4507" t="s">
        <v>398</v>
      </c>
      <c r="N4507" t="s">
        <v>1161</v>
      </c>
      <c r="O4507">
        <v>3</v>
      </c>
      <c r="P4507" t="s">
        <v>306</v>
      </c>
      <c r="Q4507" s="164">
        <v>39825</v>
      </c>
      <c r="R4507" s="164">
        <v>40148</v>
      </c>
      <c r="S4507" s="164">
        <v>40148</v>
      </c>
      <c r="T4507" t="s">
        <v>1162</v>
      </c>
      <c r="V4507" t="s">
        <v>9866</v>
      </c>
      <c r="W4507" t="s">
        <v>9867</v>
      </c>
      <c r="X4507" t="s">
        <v>9865</v>
      </c>
      <c r="Y4507" t="s">
        <v>9866</v>
      </c>
      <c r="Z4507" t="s">
        <v>9891</v>
      </c>
      <c r="AC4507" t="s">
        <v>341</v>
      </c>
      <c r="AD4507" s="176">
        <v>1.3</v>
      </c>
    </row>
    <row r="4508" spans="1:30" x14ac:dyDescent="0.35">
      <c r="A4508" t="s">
        <v>408</v>
      </c>
      <c r="B4508">
        <v>1027</v>
      </c>
      <c r="C4508" t="s">
        <v>9892</v>
      </c>
      <c r="D4508">
        <v>61301</v>
      </c>
      <c r="E4508" t="s">
        <v>9865</v>
      </c>
      <c r="F4508" t="s">
        <v>8973</v>
      </c>
      <c r="H4508">
        <v>2.6</v>
      </c>
      <c r="I4508">
        <v>3.4</v>
      </c>
      <c r="K4508" t="s">
        <v>404</v>
      </c>
      <c r="L4508" t="s">
        <v>410</v>
      </c>
      <c r="M4508" t="s">
        <v>398</v>
      </c>
      <c r="N4508" t="s">
        <v>1161</v>
      </c>
      <c r="O4508">
        <v>3</v>
      </c>
      <c r="P4508" t="s">
        <v>306</v>
      </c>
      <c r="Q4508" t="s">
        <v>2038</v>
      </c>
      <c r="R4508" s="164">
        <v>39188</v>
      </c>
      <c r="S4508" s="164">
        <v>39188</v>
      </c>
      <c r="T4508" t="s">
        <v>1162</v>
      </c>
      <c r="V4508" t="s">
        <v>9866</v>
      </c>
      <c r="W4508" t="s">
        <v>9867</v>
      </c>
      <c r="X4508" t="s">
        <v>9865</v>
      </c>
      <c r="Y4508" t="s">
        <v>9866</v>
      </c>
      <c r="Z4508" t="s">
        <v>9893</v>
      </c>
      <c r="AC4508" t="s">
        <v>341</v>
      </c>
      <c r="AD4508" s="176">
        <v>1.3</v>
      </c>
    </row>
    <row r="4509" spans="1:30" x14ac:dyDescent="0.35">
      <c r="A4509" t="s">
        <v>408</v>
      </c>
      <c r="B4509">
        <v>1028</v>
      </c>
      <c r="C4509" t="s">
        <v>9894</v>
      </c>
      <c r="D4509">
        <v>61301</v>
      </c>
      <c r="E4509" t="s">
        <v>9865</v>
      </c>
      <c r="F4509" t="s">
        <v>8973</v>
      </c>
      <c r="H4509">
        <v>2.6</v>
      </c>
      <c r="I4509">
        <v>3.4</v>
      </c>
      <c r="K4509" t="s">
        <v>404</v>
      </c>
      <c r="L4509" t="s">
        <v>410</v>
      </c>
      <c r="M4509" t="s">
        <v>398</v>
      </c>
      <c r="N4509" t="s">
        <v>1161</v>
      </c>
      <c r="O4509">
        <v>3</v>
      </c>
      <c r="P4509" t="s">
        <v>306</v>
      </c>
      <c r="Q4509" t="s">
        <v>2038</v>
      </c>
      <c r="R4509" s="164">
        <v>39188</v>
      </c>
      <c r="S4509" s="164">
        <v>39188</v>
      </c>
      <c r="T4509" t="s">
        <v>1162</v>
      </c>
      <c r="V4509" t="s">
        <v>9866</v>
      </c>
      <c r="W4509" t="s">
        <v>9867</v>
      </c>
      <c r="X4509" t="s">
        <v>9865</v>
      </c>
      <c r="Y4509" t="s">
        <v>9866</v>
      </c>
      <c r="Z4509" t="s">
        <v>9895</v>
      </c>
      <c r="AC4509" t="s">
        <v>341</v>
      </c>
      <c r="AD4509" s="176">
        <v>1.3</v>
      </c>
    </row>
    <row r="4510" spans="1:30" x14ac:dyDescent="0.35">
      <c r="A4510" t="s">
        <v>309</v>
      </c>
      <c r="B4510">
        <v>1014</v>
      </c>
      <c r="C4510" t="s">
        <v>9865</v>
      </c>
      <c r="D4510">
        <v>61301</v>
      </c>
      <c r="E4510" t="s">
        <v>9865</v>
      </c>
      <c r="F4510" t="s">
        <v>8973</v>
      </c>
      <c r="H4510">
        <v>2.6</v>
      </c>
      <c r="I4510">
        <v>3.4</v>
      </c>
      <c r="K4510" t="s">
        <v>296</v>
      </c>
      <c r="L4510" t="s">
        <v>410</v>
      </c>
      <c r="M4510" t="s">
        <v>398</v>
      </c>
      <c r="N4510" t="s">
        <v>1161</v>
      </c>
      <c r="O4510">
        <v>3</v>
      </c>
      <c r="P4510" t="s">
        <v>306</v>
      </c>
      <c r="Q4510" t="s">
        <v>786</v>
      </c>
      <c r="R4510" s="164">
        <v>34392</v>
      </c>
      <c r="T4510" t="s">
        <v>1162</v>
      </c>
      <c r="V4510" t="s">
        <v>9866</v>
      </c>
      <c r="W4510" t="s">
        <v>9867</v>
      </c>
      <c r="X4510" t="s">
        <v>9865</v>
      </c>
      <c r="Y4510" t="s">
        <v>9866</v>
      </c>
      <c r="Z4510" t="s">
        <v>9896</v>
      </c>
      <c r="AC4510" t="s">
        <v>341</v>
      </c>
      <c r="AD4510" s="176">
        <v>1.3</v>
      </c>
    </row>
    <row r="4511" spans="1:30" x14ac:dyDescent="0.35">
      <c r="A4511" t="s">
        <v>309</v>
      </c>
      <c r="B4511">
        <v>1015</v>
      </c>
      <c r="C4511" t="s">
        <v>9897</v>
      </c>
      <c r="D4511">
        <v>61301</v>
      </c>
      <c r="E4511" t="s">
        <v>9865</v>
      </c>
      <c r="F4511" t="s">
        <v>8973</v>
      </c>
      <c r="H4511">
        <v>2.6</v>
      </c>
      <c r="I4511">
        <v>3.4</v>
      </c>
      <c r="K4511" t="s">
        <v>404</v>
      </c>
      <c r="L4511" t="s">
        <v>410</v>
      </c>
      <c r="M4511" t="s">
        <v>398</v>
      </c>
      <c r="N4511" t="s">
        <v>1161</v>
      </c>
      <c r="O4511">
        <v>3</v>
      </c>
      <c r="P4511" t="s">
        <v>306</v>
      </c>
      <c r="Q4511" s="164">
        <v>40917</v>
      </c>
      <c r="R4511" s="164">
        <v>41153</v>
      </c>
      <c r="S4511" s="164">
        <v>41153</v>
      </c>
      <c r="T4511" t="s">
        <v>1162</v>
      </c>
      <c r="V4511" t="s">
        <v>9866</v>
      </c>
      <c r="W4511" t="s">
        <v>9867</v>
      </c>
      <c r="X4511" t="s">
        <v>9865</v>
      </c>
      <c r="Y4511" t="s">
        <v>9866</v>
      </c>
      <c r="Z4511" t="s">
        <v>9898</v>
      </c>
      <c r="AC4511" t="s">
        <v>341</v>
      </c>
      <c r="AD4511" s="176">
        <v>1.3</v>
      </c>
    </row>
    <row r="4512" spans="1:30" x14ac:dyDescent="0.35">
      <c r="A4512" t="s">
        <v>309</v>
      </c>
      <c r="B4512">
        <v>1134</v>
      </c>
      <c r="C4512" t="s">
        <v>9899</v>
      </c>
      <c r="D4512">
        <v>61301</v>
      </c>
      <c r="E4512" t="s">
        <v>9865</v>
      </c>
      <c r="F4512" t="s">
        <v>8973</v>
      </c>
      <c r="H4512">
        <v>2.6</v>
      </c>
      <c r="I4512">
        <v>3.4</v>
      </c>
      <c r="K4512" t="s">
        <v>404</v>
      </c>
      <c r="L4512" t="s">
        <v>297</v>
      </c>
      <c r="M4512" t="s">
        <v>398</v>
      </c>
      <c r="N4512" t="s">
        <v>1161</v>
      </c>
      <c r="O4512">
        <v>3</v>
      </c>
      <c r="P4512" t="s">
        <v>306</v>
      </c>
      <c r="Q4512" s="164">
        <v>37265</v>
      </c>
      <c r="R4512" s="164">
        <v>37500</v>
      </c>
      <c r="S4512" s="164">
        <v>42248</v>
      </c>
      <c r="T4512" t="s">
        <v>1162</v>
      </c>
      <c r="V4512" t="s">
        <v>9866</v>
      </c>
      <c r="W4512" t="s">
        <v>9867</v>
      </c>
      <c r="X4512" t="s">
        <v>9865</v>
      </c>
      <c r="Y4512" t="s">
        <v>9866</v>
      </c>
      <c r="Z4512" t="s">
        <v>9900</v>
      </c>
      <c r="AC4512" t="s">
        <v>341</v>
      </c>
      <c r="AD4512" s="176">
        <v>1.3</v>
      </c>
    </row>
    <row r="4513" spans="1:30" x14ac:dyDescent="0.35">
      <c r="A4513" t="s">
        <v>476</v>
      </c>
      <c r="B4513">
        <v>1093</v>
      </c>
      <c r="C4513" t="s">
        <v>9901</v>
      </c>
      <c r="D4513">
        <v>61301</v>
      </c>
      <c r="E4513" t="s">
        <v>9865</v>
      </c>
      <c r="F4513" t="s">
        <v>8973</v>
      </c>
      <c r="H4513">
        <v>2.6</v>
      </c>
      <c r="I4513">
        <v>3.4</v>
      </c>
      <c r="K4513" t="s">
        <v>404</v>
      </c>
      <c r="L4513" t="s">
        <v>410</v>
      </c>
      <c r="M4513" t="s">
        <v>398</v>
      </c>
      <c r="N4513" t="s">
        <v>1161</v>
      </c>
      <c r="O4513">
        <v>3</v>
      </c>
      <c r="P4513" t="s">
        <v>306</v>
      </c>
      <c r="Q4513" t="s">
        <v>786</v>
      </c>
      <c r="R4513" s="164">
        <v>34392</v>
      </c>
      <c r="S4513" s="164">
        <v>45536</v>
      </c>
      <c r="T4513" t="s">
        <v>1162</v>
      </c>
      <c r="V4513" t="s">
        <v>9866</v>
      </c>
      <c r="W4513" t="s">
        <v>9867</v>
      </c>
      <c r="X4513" t="s">
        <v>9865</v>
      </c>
      <c r="Y4513" t="s">
        <v>9866</v>
      </c>
      <c r="Z4513" t="s">
        <v>9902</v>
      </c>
      <c r="AC4513" t="s">
        <v>341</v>
      </c>
      <c r="AD4513" s="176">
        <v>1.3</v>
      </c>
    </row>
    <row r="4514" spans="1:30" x14ac:dyDescent="0.35">
      <c r="A4514" t="s">
        <v>584</v>
      </c>
      <c r="B4514">
        <v>1011</v>
      </c>
      <c r="C4514" t="s">
        <v>9865</v>
      </c>
      <c r="D4514">
        <v>61301</v>
      </c>
      <c r="E4514" t="s">
        <v>9865</v>
      </c>
      <c r="F4514" t="s">
        <v>8973</v>
      </c>
      <c r="H4514">
        <v>2.6</v>
      </c>
      <c r="I4514">
        <v>3.4</v>
      </c>
      <c r="K4514" t="s">
        <v>404</v>
      </c>
      <c r="L4514" t="s">
        <v>410</v>
      </c>
      <c r="M4514" t="s">
        <v>398</v>
      </c>
      <c r="N4514" t="s">
        <v>1161</v>
      </c>
      <c r="O4514">
        <v>3</v>
      </c>
      <c r="P4514" t="s">
        <v>306</v>
      </c>
      <c r="Q4514" t="s">
        <v>3913</v>
      </c>
      <c r="R4514" s="164">
        <v>42247</v>
      </c>
      <c r="S4514" s="164">
        <v>42248</v>
      </c>
      <c r="T4514" t="s">
        <v>1162</v>
      </c>
      <c r="V4514" t="s">
        <v>9866</v>
      </c>
      <c r="W4514" t="s">
        <v>9867</v>
      </c>
      <c r="X4514" t="s">
        <v>9865</v>
      </c>
      <c r="Y4514" t="s">
        <v>9866</v>
      </c>
      <c r="Z4514" t="s">
        <v>9903</v>
      </c>
      <c r="AC4514" t="s">
        <v>341</v>
      </c>
      <c r="AD4514" s="176">
        <v>1.3</v>
      </c>
    </row>
    <row r="4515" spans="1:30" x14ac:dyDescent="0.35">
      <c r="A4515" t="s">
        <v>584</v>
      </c>
      <c r="B4515">
        <v>1012</v>
      </c>
      <c r="C4515" t="s">
        <v>9892</v>
      </c>
      <c r="D4515">
        <v>61301</v>
      </c>
      <c r="E4515" t="s">
        <v>9865</v>
      </c>
      <c r="F4515" t="s">
        <v>8973</v>
      </c>
      <c r="H4515">
        <v>2.6</v>
      </c>
      <c r="I4515">
        <v>3.4</v>
      </c>
      <c r="K4515" t="s">
        <v>404</v>
      </c>
      <c r="L4515" t="s">
        <v>297</v>
      </c>
      <c r="M4515" t="s">
        <v>398</v>
      </c>
      <c r="N4515" t="s">
        <v>1161</v>
      </c>
      <c r="O4515">
        <v>3</v>
      </c>
      <c r="P4515" t="s">
        <v>306</v>
      </c>
      <c r="Q4515" s="164">
        <v>39825</v>
      </c>
      <c r="R4515" s="164">
        <v>40148</v>
      </c>
      <c r="S4515" s="164">
        <v>40148</v>
      </c>
      <c r="T4515" t="s">
        <v>1162</v>
      </c>
      <c r="V4515" t="s">
        <v>9866</v>
      </c>
      <c r="W4515" t="s">
        <v>9867</v>
      </c>
      <c r="X4515" t="s">
        <v>9865</v>
      </c>
      <c r="Y4515" t="s">
        <v>9866</v>
      </c>
      <c r="Z4515" t="s">
        <v>9904</v>
      </c>
      <c r="AC4515" t="s">
        <v>341</v>
      </c>
      <c r="AD4515" s="176">
        <v>1.3</v>
      </c>
    </row>
    <row r="4516" spans="1:30" x14ac:dyDescent="0.35">
      <c r="A4516" t="s">
        <v>584</v>
      </c>
      <c r="B4516">
        <v>1014</v>
      </c>
      <c r="C4516" t="s">
        <v>9905</v>
      </c>
      <c r="D4516">
        <v>61301</v>
      </c>
      <c r="E4516" t="s">
        <v>9865</v>
      </c>
      <c r="F4516" t="s">
        <v>8973</v>
      </c>
      <c r="H4516">
        <v>2.6</v>
      </c>
      <c r="I4516">
        <v>3.4</v>
      </c>
      <c r="K4516" t="s">
        <v>404</v>
      </c>
      <c r="L4516" t="s">
        <v>410</v>
      </c>
      <c r="M4516" t="s">
        <v>398</v>
      </c>
      <c r="N4516" t="s">
        <v>1161</v>
      </c>
      <c r="O4516">
        <v>3</v>
      </c>
      <c r="P4516" t="s">
        <v>306</v>
      </c>
      <c r="Q4516" s="164">
        <v>35804</v>
      </c>
      <c r="R4516" s="164">
        <v>36039</v>
      </c>
      <c r="S4516" s="164">
        <v>36039</v>
      </c>
      <c r="T4516" t="s">
        <v>1162</v>
      </c>
      <c r="V4516" t="s">
        <v>9866</v>
      </c>
      <c r="W4516" t="s">
        <v>9867</v>
      </c>
      <c r="X4516" t="s">
        <v>9865</v>
      </c>
      <c r="Y4516" t="s">
        <v>9866</v>
      </c>
      <c r="Z4516" t="s">
        <v>9906</v>
      </c>
      <c r="AC4516" t="s">
        <v>341</v>
      </c>
      <c r="AD4516" s="176">
        <v>1.3</v>
      </c>
    </row>
    <row r="4517" spans="1:30" x14ac:dyDescent="0.35">
      <c r="A4517" t="s">
        <v>375</v>
      </c>
      <c r="B4517">
        <v>1059</v>
      </c>
      <c r="C4517" t="s">
        <v>9907</v>
      </c>
      <c r="D4517">
        <v>61301</v>
      </c>
      <c r="E4517" t="s">
        <v>9865</v>
      </c>
      <c r="F4517" t="s">
        <v>8973</v>
      </c>
      <c r="H4517">
        <v>2.6</v>
      </c>
      <c r="I4517">
        <v>3.4</v>
      </c>
      <c r="K4517" t="s">
        <v>404</v>
      </c>
      <c r="L4517" t="s">
        <v>297</v>
      </c>
      <c r="M4517" t="s">
        <v>398</v>
      </c>
      <c r="N4517" t="s">
        <v>1161</v>
      </c>
      <c r="O4517">
        <v>3</v>
      </c>
      <c r="P4517" t="s">
        <v>1</v>
      </c>
      <c r="Q4517" s="164">
        <v>32882</v>
      </c>
      <c r="R4517" s="164">
        <v>33117</v>
      </c>
      <c r="S4517" s="164">
        <v>41518</v>
      </c>
      <c r="T4517" t="s">
        <v>1162</v>
      </c>
      <c r="V4517" t="s">
        <v>9866</v>
      </c>
      <c r="W4517" t="s">
        <v>9867</v>
      </c>
      <c r="X4517" t="s">
        <v>9865</v>
      </c>
      <c r="Y4517" t="s">
        <v>9866</v>
      </c>
      <c r="Z4517" t="s">
        <v>9908</v>
      </c>
      <c r="AC4517" t="s">
        <v>338</v>
      </c>
      <c r="AD4517" s="176">
        <v>1.3</v>
      </c>
    </row>
    <row r="4518" spans="1:30" x14ac:dyDescent="0.35">
      <c r="A4518" t="s">
        <v>375</v>
      </c>
      <c r="B4518">
        <v>1088</v>
      </c>
      <c r="C4518" t="s">
        <v>9909</v>
      </c>
      <c r="D4518">
        <v>61301</v>
      </c>
      <c r="E4518" t="s">
        <v>9865</v>
      </c>
      <c r="F4518" t="s">
        <v>8973</v>
      </c>
      <c r="H4518">
        <v>2.6</v>
      </c>
      <c r="I4518">
        <v>3.4</v>
      </c>
      <c r="K4518" t="s">
        <v>404</v>
      </c>
      <c r="L4518" t="s">
        <v>297</v>
      </c>
      <c r="M4518" t="s">
        <v>398</v>
      </c>
      <c r="N4518" t="s">
        <v>1161</v>
      </c>
      <c r="O4518">
        <v>3</v>
      </c>
      <c r="P4518" t="s">
        <v>1</v>
      </c>
      <c r="Q4518" s="164">
        <v>33978</v>
      </c>
      <c r="R4518" s="164">
        <v>34213</v>
      </c>
      <c r="S4518" s="164">
        <v>38231</v>
      </c>
      <c r="T4518" t="s">
        <v>1162</v>
      </c>
      <c r="V4518" t="s">
        <v>9866</v>
      </c>
      <c r="W4518" t="s">
        <v>9867</v>
      </c>
      <c r="X4518" t="s">
        <v>9865</v>
      </c>
      <c r="Y4518" t="s">
        <v>9866</v>
      </c>
      <c r="Z4518" t="s">
        <v>9910</v>
      </c>
      <c r="AC4518" t="s">
        <v>338</v>
      </c>
      <c r="AD4518" s="176">
        <v>1.3</v>
      </c>
    </row>
    <row r="4519" spans="1:30" x14ac:dyDescent="0.35">
      <c r="A4519" t="s">
        <v>434</v>
      </c>
      <c r="B4519">
        <v>1007</v>
      </c>
      <c r="C4519" t="s">
        <v>9865</v>
      </c>
      <c r="D4519">
        <v>61301</v>
      </c>
      <c r="E4519" t="s">
        <v>9865</v>
      </c>
      <c r="F4519" t="s">
        <v>8973</v>
      </c>
      <c r="H4519">
        <v>2.6</v>
      </c>
      <c r="I4519">
        <v>3.4</v>
      </c>
      <c r="K4519" t="s">
        <v>404</v>
      </c>
      <c r="L4519" t="s">
        <v>410</v>
      </c>
      <c r="M4519" t="s">
        <v>398</v>
      </c>
      <c r="N4519" t="s">
        <v>1161</v>
      </c>
      <c r="O4519">
        <v>3</v>
      </c>
      <c r="P4519" t="s">
        <v>306</v>
      </c>
      <c r="Q4519" t="s">
        <v>4563</v>
      </c>
      <c r="R4519" s="164">
        <v>36508</v>
      </c>
      <c r="S4519" s="164">
        <v>36892</v>
      </c>
      <c r="T4519" t="s">
        <v>1162</v>
      </c>
      <c r="V4519" t="s">
        <v>9866</v>
      </c>
      <c r="W4519" t="s">
        <v>9867</v>
      </c>
      <c r="X4519" t="s">
        <v>9865</v>
      </c>
      <c r="Y4519" t="s">
        <v>9866</v>
      </c>
      <c r="Z4519" t="s">
        <v>9911</v>
      </c>
      <c r="AC4519" t="s">
        <v>341</v>
      </c>
      <c r="AD4519" s="176">
        <v>1.3</v>
      </c>
    </row>
    <row r="4520" spans="1:30" x14ac:dyDescent="0.35">
      <c r="A4520" t="s">
        <v>434</v>
      </c>
      <c r="B4520">
        <v>1008</v>
      </c>
      <c r="C4520" t="s">
        <v>9912</v>
      </c>
      <c r="D4520">
        <v>61301</v>
      </c>
      <c r="E4520" t="s">
        <v>9865</v>
      </c>
      <c r="F4520" t="s">
        <v>8973</v>
      </c>
      <c r="H4520">
        <v>2.6</v>
      </c>
      <c r="I4520">
        <v>3.4</v>
      </c>
      <c r="K4520" t="s">
        <v>404</v>
      </c>
      <c r="L4520" t="s">
        <v>297</v>
      </c>
      <c r="M4520" t="s">
        <v>398</v>
      </c>
      <c r="N4520" t="s">
        <v>1161</v>
      </c>
      <c r="O4520">
        <v>3</v>
      </c>
      <c r="P4520" t="s">
        <v>306</v>
      </c>
      <c r="Q4520" t="s">
        <v>4563</v>
      </c>
      <c r="R4520" s="164">
        <v>36508</v>
      </c>
      <c r="S4520" s="164">
        <v>37622</v>
      </c>
      <c r="T4520" t="s">
        <v>1162</v>
      </c>
      <c r="V4520" t="s">
        <v>9866</v>
      </c>
      <c r="W4520" t="s">
        <v>9867</v>
      </c>
      <c r="X4520" t="s">
        <v>9865</v>
      </c>
      <c r="Y4520" t="s">
        <v>9866</v>
      </c>
      <c r="Z4520" t="s">
        <v>9913</v>
      </c>
      <c r="AC4520" t="s">
        <v>341</v>
      </c>
      <c r="AD4520" s="176">
        <v>1.3</v>
      </c>
    </row>
    <row r="4521" spans="1:30" x14ac:dyDescent="0.35">
      <c r="A4521" t="s">
        <v>403</v>
      </c>
      <c r="B4521">
        <v>1010</v>
      </c>
      <c r="C4521" t="s">
        <v>9865</v>
      </c>
      <c r="D4521">
        <v>61301</v>
      </c>
      <c r="E4521" t="s">
        <v>9865</v>
      </c>
      <c r="F4521" t="s">
        <v>8973</v>
      </c>
      <c r="H4521">
        <v>2.6</v>
      </c>
      <c r="I4521">
        <v>3.4</v>
      </c>
      <c r="K4521" t="s">
        <v>0</v>
      </c>
      <c r="L4521" t="s">
        <v>410</v>
      </c>
      <c r="M4521" t="s">
        <v>398</v>
      </c>
      <c r="N4521" t="s">
        <v>1161</v>
      </c>
      <c r="O4521">
        <v>3</v>
      </c>
      <c r="P4521" t="s">
        <v>306</v>
      </c>
      <c r="Q4521" t="s">
        <v>786</v>
      </c>
      <c r="R4521" s="164">
        <v>34392</v>
      </c>
      <c r="T4521" t="s">
        <v>1162</v>
      </c>
      <c r="V4521" t="s">
        <v>9866</v>
      </c>
      <c r="W4521" t="s">
        <v>9867</v>
      </c>
      <c r="X4521" t="s">
        <v>9865</v>
      </c>
      <c r="Y4521" t="s">
        <v>9866</v>
      </c>
      <c r="Z4521" t="s">
        <v>9914</v>
      </c>
      <c r="AC4521" t="s">
        <v>341</v>
      </c>
      <c r="AD4521" s="176">
        <v>1.3</v>
      </c>
    </row>
    <row r="4522" spans="1:30" x14ac:dyDescent="0.35">
      <c r="A4522" t="s">
        <v>447</v>
      </c>
      <c r="B4522">
        <v>1011</v>
      </c>
      <c r="C4522" t="s">
        <v>9865</v>
      </c>
      <c r="D4522">
        <v>61301</v>
      </c>
      <c r="E4522" t="s">
        <v>9865</v>
      </c>
      <c r="F4522" t="s">
        <v>8973</v>
      </c>
      <c r="H4522">
        <v>2.6</v>
      </c>
      <c r="I4522">
        <v>3.4</v>
      </c>
      <c r="K4522" t="s">
        <v>0</v>
      </c>
      <c r="L4522" t="s">
        <v>410</v>
      </c>
      <c r="M4522" t="s">
        <v>398</v>
      </c>
      <c r="N4522" t="s">
        <v>1161</v>
      </c>
      <c r="O4522">
        <v>3</v>
      </c>
      <c r="P4522" t="s">
        <v>306</v>
      </c>
      <c r="Q4522" t="s">
        <v>786</v>
      </c>
      <c r="R4522" s="164">
        <v>34392</v>
      </c>
      <c r="T4522" t="s">
        <v>1162</v>
      </c>
      <c r="V4522" t="s">
        <v>9866</v>
      </c>
      <c r="W4522" t="s">
        <v>9867</v>
      </c>
      <c r="X4522" t="s">
        <v>9865</v>
      </c>
      <c r="Y4522" t="s">
        <v>9866</v>
      </c>
      <c r="Z4522" t="s">
        <v>9915</v>
      </c>
      <c r="AC4522" t="s">
        <v>341</v>
      </c>
      <c r="AD4522" s="176">
        <v>1.3</v>
      </c>
    </row>
    <row r="4523" spans="1:30" x14ac:dyDescent="0.35">
      <c r="A4523" t="s">
        <v>447</v>
      </c>
      <c r="B4523">
        <v>1180</v>
      </c>
      <c r="C4523" t="s">
        <v>9879</v>
      </c>
      <c r="D4523">
        <v>61301</v>
      </c>
      <c r="E4523" t="s">
        <v>9865</v>
      </c>
      <c r="F4523" t="s">
        <v>8973</v>
      </c>
      <c r="H4523">
        <v>2.6</v>
      </c>
      <c r="I4523">
        <v>3.4</v>
      </c>
      <c r="K4523" t="s">
        <v>0</v>
      </c>
      <c r="L4523" t="s">
        <v>297</v>
      </c>
      <c r="M4523" t="s">
        <v>398</v>
      </c>
      <c r="N4523" t="s">
        <v>1161</v>
      </c>
      <c r="O4523">
        <v>3</v>
      </c>
      <c r="P4523" t="s">
        <v>306</v>
      </c>
      <c r="Q4523" s="164">
        <v>36900</v>
      </c>
      <c r="R4523" s="164">
        <v>37135</v>
      </c>
      <c r="T4523" t="s">
        <v>1162</v>
      </c>
      <c r="V4523" t="s">
        <v>9866</v>
      </c>
      <c r="W4523" t="s">
        <v>9867</v>
      </c>
      <c r="X4523" t="s">
        <v>9865</v>
      </c>
      <c r="Y4523" t="s">
        <v>9866</v>
      </c>
      <c r="Z4523" t="s">
        <v>9916</v>
      </c>
      <c r="AC4523" t="s">
        <v>341</v>
      </c>
      <c r="AD4523" s="176">
        <v>1.3</v>
      </c>
    </row>
    <row r="4524" spans="1:30" x14ac:dyDescent="0.35">
      <c r="A4524" t="s">
        <v>494</v>
      </c>
      <c r="B4524">
        <v>1013</v>
      </c>
      <c r="C4524" t="s">
        <v>9865</v>
      </c>
      <c r="D4524">
        <v>61301</v>
      </c>
      <c r="E4524" t="s">
        <v>9865</v>
      </c>
      <c r="F4524" t="s">
        <v>8973</v>
      </c>
      <c r="H4524">
        <v>2.6</v>
      </c>
      <c r="I4524">
        <v>3.4</v>
      </c>
      <c r="K4524" t="s">
        <v>404</v>
      </c>
      <c r="L4524" t="s">
        <v>410</v>
      </c>
      <c r="M4524" t="s">
        <v>398</v>
      </c>
      <c r="N4524" t="s">
        <v>1161</v>
      </c>
      <c r="O4524">
        <v>3</v>
      </c>
      <c r="P4524" t="s">
        <v>306</v>
      </c>
      <c r="Q4524" s="164">
        <v>32517</v>
      </c>
      <c r="R4524" s="164">
        <v>32752</v>
      </c>
      <c r="S4524" s="164">
        <v>32752</v>
      </c>
      <c r="T4524" t="s">
        <v>1162</v>
      </c>
      <c r="V4524" t="s">
        <v>9866</v>
      </c>
      <c r="W4524" t="s">
        <v>9867</v>
      </c>
      <c r="X4524" t="s">
        <v>9865</v>
      </c>
      <c r="Y4524" t="s">
        <v>9866</v>
      </c>
      <c r="Z4524" t="s">
        <v>9917</v>
      </c>
      <c r="AC4524" t="s">
        <v>341</v>
      </c>
      <c r="AD4524" s="176">
        <v>1.3</v>
      </c>
    </row>
    <row r="4525" spans="1:30" x14ac:dyDescent="0.35">
      <c r="A4525" t="s">
        <v>414</v>
      </c>
      <c r="B4525">
        <v>1013</v>
      </c>
      <c r="C4525" t="s">
        <v>9865</v>
      </c>
      <c r="D4525">
        <v>61301</v>
      </c>
      <c r="E4525" t="s">
        <v>9865</v>
      </c>
      <c r="F4525" t="s">
        <v>8973</v>
      </c>
      <c r="H4525">
        <v>2.6</v>
      </c>
      <c r="I4525">
        <v>3.4</v>
      </c>
      <c r="K4525" t="s">
        <v>404</v>
      </c>
      <c r="L4525" t="s">
        <v>410</v>
      </c>
      <c r="M4525" t="s">
        <v>398</v>
      </c>
      <c r="N4525" t="s">
        <v>1161</v>
      </c>
      <c r="O4525">
        <v>3</v>
      </c>
      <c r="P4525" t="s">
        <v>306</v>
      </c>
      <c r="Q4525" s="164">
        <v>35804</v>
      </c>
      <c r="R4525" s="164">
        <v>36039</v>
      </c>
      <c r="S4525" s="164">
        <v>36039</v>
      </c>
      <c r="T4525" t="s">
        <v>1162</v>
      </c>
      <c r="V4525" t="s">
        <v>9866</v>
      </c>
      <c r="W4525" t="s">
        <v>9867</v>
      </c>
      <c r="X4525" t="s">
        <v>9865</v>
      </c>
      <c r="Y4525" t="s">
        <v>9866</v>
      </c>
      <c r="Z4525" t="s">
        <v>9918</v>
      </c>
      <c r="AC4525" t="s">
        <v>341</v>
      </c>
      <c r="AD4525" s="176">
        <v>1.3</v>
      </c>
    </row>
    <row r="4526" spans="1:30" x14ac:dyDescent="0.35">
      <c r="A4526" t="s">
        <v>414</v>
      </c>
      <c r="B4526">
        <v>1015</v>
      </c>
      <c r="C4526" t="s">
        <v>9869</v>
      </c>
      <c r="D4526">
        <v>61301</v>
      </c>
      <c r="E4526" t="s">
        <v>9865</v>
      </c>
      <c r="F4526" t="s">
        <v>8973</v>
      </c>
      <c r="H4526">
        <v>2.6</v>
      </c>
      <c r="I4526">
        <v>3.4</v>
      </c>
      <c r="K4526" t="s">
        <v>404</v>
      </c>
      <c r="L4526" t="s">
        <v>410</v>
      </c>
      <c r="M4526" t="s">
        <v>398</v>
      </c>
      <c r="N4526" t="s">
        <v>1161</v>
      </c>
      <c r="O4526">
        <v>3</v>
      </c>
      <c r="P4526" t="s">
        <v>306</v>
      </c>
      <c r="Q4526" s="164">
        <v>33241</v>
      </c>
      <c r="R4526" s="164">
        <v>33298</v>
      </c>
      <c r="S4526" s="164">
        <v>33298</v>
      </c>
      <c r="T4526" t="s">
        <v>1162</v>
      </c>
      <c r="V4526" t="s">
        <v>9866</v>
      </c>
      <c r="W4526" t="s">
        <v>9867</v>
      </c>
      <c r="X4526" t="s">
        <v>9865</v>
      </c>
      <c r="Y4526" t="s">
        <v>9866</v>
      </c>
      <c r="Z4526" t="s">
        <v>9919</v>
      </c>
      <c r="AC4526" t="s">
        <v>341</v>
      </c>
      <c r="AD4526" s="176">
        <v>1.3</v>
      </c>
    </row>
    <row r="4527" spans="1:30" x14ac:dyDescent="0.35">
      <c r="A4527" t="s">
        <v>314</v>
      </c>
      <c r="B4527">
        <v>1005</v>
      </c>
      <c r="C4527" t="s">
        <v>9920</v>
      </c>
      <c r="D4527">
        <v>61301</v>
      </c>
      <c r="E4527" t="s">
        <v>9865</v>
      </c>
      <c r="F4527" t="s">
        <v>8973</v>
      </c>
      <c r="H4527">
        <v>2.6</v>
      </c>
      <c r="I4527">
        <v>3.4</v>
      </c>
      <c r="K4527" t="s">
        <v>404</v>
      </c>
      <c r="L4527" t="s">
        <v>297</v>
      </c>
      <c r="M4527" t="s">
        <v>398</v>
      </c>
      <c r="N4527" t="s">
        <v>1161</v>
      </c>
      <c r="O4527">
        <v>3</v>
      </c>
      <c r="P4527" t="s">
        <v>306</v>
      </c>
      <c r="Q4527" t="s">
        <v>1154</v>
      </c>
      <c r="R4527" s="164">
        <v>39189</v>
      </c>
      <c r="S4527" s="164">
        <v>39189</v>
      </c>
      <c r="T4527" t="s">
        <v>1162</v>
      </c>
      <c r="V4527" t="s">
        <v>9866</v>
      </c>
      <c r="W4527" t="s">
        <v>9867</v>
      </c>
      <c r="X4527" t="s">
        <v>9865</v>
      </c>
      <c r="Y4527" t="s">
        <v>9866</v>
      </c>
      <c r="Z4527" t="s">
        <v>9921</v>
      </c>
      <c r="AC4527" t="s">
        <v>341</v>
      </c>
      <c r="AD4527" s="176">
        <v>1.3</v>
      </c>
    </row>
    <row r="4528" spans="1:30" x14ac:dyDescent="0.35">
      <c r="A4528" t="s">
        <v>314</v>
      </c>
      <c r="B4528">
        <v>1015</v>
      </c>
      <c r="C4528" t="s">
        <v>9865</v>
      </c>
      <c r="D4528">
        <v>61301</v>
      </c>
      <c r="E4528" t="s">
        <v>9865</v>
      </c>
      <c r="F4528" t="s">
        <v>8973</v>
      </c>
      <c r="H4528">
        <v>2.6</v>
      </c>
      <c r="I4528">
        <v>3.4</v>
      </c>
      <c r="K4528" t="s">
        <v>296</v>
      </c>
      <c r="L4528" t="s">
        <v>410</v>
      </c>
      <c r="M4528" t="s">
        <v>398</v>
      </c>
      <c r="N4528" t="s">
        <v>1161</v>
      </c>
      <c r="O4528">
        <v>3</v>
      </c>
      <c r="P4528" t="s">
        <v>306</v>
      </c>
      <c r="Q4528" s="164">
        <v>28766</v>
      </c>
      <c r="R4528" s="164">
        <v>28559</v>
      </c>
      <c r="T4528" t="s">
        <v>1162</v>
      </c>
      <c r="V4528" t="s">
        <v>9866</v>
      </c>
      <c r="W4528" t="s">
        <v>9867</v>
      </c>
      <c r="X4528" t="s">
        <v>9865</v>
      </c>
      <c r="Y4528" t="s">
        <v>9866</v>
      </c>
      <c r="Z4528" t="s">
        <v>9922</v>
      </c>
      <c r="AC4528" t="s">
        <v>341</v>
      </c>
      <c r="AD4528" s="176">
        <v>1.3</v>
      </c>
    </row>
    <row r="4529" spans="1:30" x14ac:dyDescent="0.35">
      <c r="A4529" t="s">
        <v>314</v>
      </c>
      <c r="B4529">
        <v>1016</v>
      </c>
      <c r="C4529" t="s">
        <v>9923</v>
      </c>
      <c r="D4529">
        <v>61301</v>
      </c>
      <c r="E4529" t="s">
        <v>9865</v>
      </c>
      <c r="F4529" t="s">
        <v>8973</v>
      </c>
      <c r="H4529">
        <v>2.6</v>
      </c>
      <c r="I4529">
        <v>3.4</v>
      </c>
      <c r="K4529" t="s">
        <v>404</v>
      </c>
      <c r="L4529" t="s">
        <v>410</v>
      </c>
      <c r="M4529" t="s">
        <v>398</v>
      </c>
      <c r="N4529" t="s">
        <v>1161</v>
      </c>
      <c r="O4529">
        <v>3</v>
      </c>
      <c r="P4529" t="s">
        <v>306</v>
      </c>
      <c r="Q4529" s="164">
        <v>31415</v>
      </c>
      <c r="R4529" s="164">
        <v>31472</v>
      </c>
      <c r="S4529" s="164">
        <v>31472</v>
      </c>
      <c r="T4529" t="s">
        <v>1162</v>
      </c>
      <c r="V4529" t="s">
        <v>9866</v>
      </c>
      <c r="W4529" t="s">
        <v>9867</v>
      </c>
      <c r="X4529" t="s">
        <v>9865</v>
      </c>
      <c r="Y4529" t="s">
        <v>9866</v>
      </c>
      <c r="Z4529" t="s">
        <v>9924</v>
      </c>
      <c r="AC4529" t="s">
        <v>341</v>
      </c>
      <c r="AD4529" s="176">
        <v>1.3</v>
      </c>
    </row>
    <row r="4530" spans="1:30" x14ac:dyDescent="0.35">
      <c r="A4530" t="s">
        <v>314</v>
      </c>
      <c r="B4530">
        <v>1017</v>
      </c>
      <c r="C4530" t="s">
        <v>9925</v>
      </c>
      <c r="D4530">
        <v>61301</v>
      </c>
      <c r="E4530" t="s">
        <v>9865</v>
      </c>
      <c r="F4530" t="s">
        <v>8973</v>
      </c>
      <c r="H4530">
        <v>2.6</v>
      </c>
      <c r="I4530">
        <v>3.4</v>
      </c>
      <c r="K4530" t="s">
        <v>404</v>
      </c>
      <c r="L4530" t="s">
        <v>410</v>
      </c>
      <c r="M4530" t="s">
        <v>398</v>
      </c>
      <c r="N4530" t="s">
        <v>1161</v>
      </c>
      <c r="O4530">
        <v>3</v>
      </c>
      <c r="P4530" t="s">
        <v>306</v>
      </c>
      <c r="Q4530" s="164">
        <v>31415</v>
      </c>
      <c r="R4530" s="164">
        <v>31472</v>
      </c>
      <c r="S4530" s="164">
        <v>31472</v>
      </c>
      <c r="T4530" t="s">
        <v>1162</v>
      </c>
      <c r="V4530" t="s">
        <v>9866</v>
      </c>
      <c r="W4530" t="s">
        <v>9867</v>
      </c>
      <c r="X4530" t="s">
        <v>9865</v>
      </c>
      <c r="Y4530" t="s">
        <v>9866</v>
      </c>
      <c r="Z4530" t="s">
        <v>9926</v>
      </c>
      <c r="AC4530" t="s">
        <v>341</v>
      </c>
      <c r="AD4530" s="176">
        <v>1.3</v>
      </c>
    </row>
    <row r="4531" spans="1:30" x14ac:dyDescent="0.35">
      <c r="A4531" t="s">
        <v>314</v>
      </c>
      <c r="B4531">
        <v>1018</v>
      </c>
      <c r="C4531" t="s">
        <v>9927</v>
      </c>
      <c r="D4531">
        <v>61301</v>
      </c>
      <c r="E4531" t="s">
        <v>9865</v>
      </c>
      <c r="F4531" t="s">
        <v>8973</v>
      </c>
      <c r="H4531">
        <v>2.6</v>
      </c>
      <c r="I4531">
        <v>3.4</v>
      </c>
      <c r="K4531" t="s">
        <v>404</v>
      </c>
      <c r="L4531" t="s">
        <v>410</v>
      </c>
      <c r="M4531" t="s">
        <v>398</v>
      </c>
      <c r="N4531" t="s">
        <v>1161</v>
      </c>
      <c r="O4531">
        <v>3</v>
      </c>
      <c r="P4531" t="s">
        <v>306</v>
      </c>
      <c r="Q4531" t="s">
        <v>1154</v>
      </c>
      <c r="R4531" s="164">
        <v>39189</v>
      </c>
      <c r="S4531" s="164">
        <v>39189</v>
      </c>
      <c r="T4531" t="s">
        <v>1162</v>
      </c>
      <c r="V4531" t="s">
        <v>9866</v>
      </c>
      <c r="W4531" t="s">
        <v>9867</v>
      </c>
      <c r="X4531" t="s">
        <v>9865</v>
      </c>
      <c r="Y4531" t="s">
        <v>9866</v>
      </c>
      <c r="Z4531" t="s">
        <v>9928</v>
      </c>
      <c r="AC4531" t="s">
        <v>341</v>
      </c>
      <c r="AD4531" s="176">
        <v>1.3</v>
      </c>
    </row>
    <row r="4532" spans="1:30" x14ac:dyDescent="0.35">
      <c r="A4532" t="s">
        <v>314</v>
      </c>
      <c r="B4532">
        <v>1048</v>
      </c>
      <c r="C4532" t="s">
        <v>9929</v>
      </c>
      <c r="D4532">
        <v>61301</v>
      </c>
      <c r="E4532" t="s">
        <v>9865</v>
      </c>
      <c r="F4532" t="s">
        <v>8973</v>
      </c>
      <c r="H4532">
        <v>2.6</v>
      </c>
      <c r="I4532">
        <v>3.4</v>
      </c>
      <c r="K4532" t="s">
        <v>404</v>
      </c>
      <c r="L4532" t="s">
        <v>410</v>
      </c>
      <c r="M4532" t="s">
        <v>398</v>
      </c>
      <c r="N4532" t="s">
        <v>1161</v>
      </c>
      <c r="O4532">
        <v>3</v>
      </c>
      <c r="P4532" t="s">
        <v>306</v>
      </c>
      <c r="Q4532" t="s">
        <v>1154</v>
      </c>
      <c r="R4532" s="164">
        <v>39189</v>
      </c>
      <c r="S4532" s="164">
        <v>39189</v>
      </c>
      <c r="T4532" t="s">
        <v>1162</v>
      </c>
      <c r="V4532" t="s">
        <v>9866</v>
      </c>
      <c r="W4532" t="s">
        <v>9867</v>
      </c>
      <c r="X4532" t="s">
        <v>9865</v>
      </c>
      <c r="Y4532" t="s">
        <v>9866</v>
      </c>
      <c r="Z4532" t="s">
        <v>9930</v>
      </c>
      <c r="AC4532" t="s">
        <v>341</v>
      </c>
      <c r="AD4532" s="176">
        <v>1.3</v>
      </c>
    </row>
    <row r="4533" spans="1:30" x14ac:dyDescent="0.35">
      <c r="A4533" t="s">
        <v>314</v>
      </c>
      <c r="B4533">
        <v>1089</v>
      </c>
      <c r="C4533" t="s">
        <v>9931</v>
      </c>
      <c r="D4533">
        <v>61301</v>
      </c>
      <c r="E4533" t="s">
        <v>9865</v>
      </c>
      <c r="F4533" t="s">
        <v>8973</v>
      </c>
      <c r="H4533">
        <v>2.6</v>
      </c>
      <c r="I4533">
        <v>3.4</v>
      </c>
      <c r="K4533" t="s">
        <v>404</v>
      </c>
      <c r="L4533" t="s">
        <v>297</v>
      </c>
      <c r="M4533" t="s">
        <v>398</v>
      </c>
      <c r="N4533" t="s">
        <v>1161</v>
      </c>
      <c r="O4533">
        <v>3</v>
      </c>
      <c r="P4533" t="s">
        <v>306</v>
      </c>
      <c r="Q4533" s="164">
        <v>39825</v>
      </c>
      <c r="R4533" s="164">
        <v>40148</v>
      </c>
      <c r="S4533" s="164">
        <v>40148</v>
      </c>
      <c r="T4533" t="s">
        <v>1162</v>
      </c>
      <c r="V4533" t="s">
        <v>9866</v>
      </c>
      <c r="W4533" t="s">
        <v>9867</v>
      </c>
      <c r="X4533" t="s">
        <v>9865</v>
      </c>
      <c r="Y4533" t="s">
        <v>9866</v>
      </c>
      <c r="Z4533" t="s">
        <v>9932</v>
      </c>
      <c r="AC4533" t="s">
        <v>341</v>
      </c>
      <c r="AD4533" s="176">
        <v>1.3</v>
      </c>
    </row>
    <row r="4534" spans="1:30" x14ac:dyDescent="0.35">
      <c r="A4534" t="s">
        <v>711</v>
      </c>
      <c r="B4534">
        <v>1014</v>
      </c>
      <c r="C4534" t="s">
        <v>9865</v>
      </c>
      <c r="D4534">
        <v>61301</v>
      </c>
      <c r="E4534" t="s">
        <v>9865</v>
      </c>
      <c r="F4534" t="s">
        <v>8973</v>
      </c>
      <c r="H4534">
        <v>2.6</v>
      </c>
      <c r="I4534">
        <v>3.4</v>
      </c>
      <c r="K4534" t="s">
        <v>296</v>
      </c>
      <c r="L4534" t="s">
        <v>410</v>
      </c>
      <c r="M4534" t="s">
        <v>398</v>
      </c>
      <c r="N4534" t="s">
        <v>1161</v>
      </c>
      <c r="O4534">
        <v>3</v>
      </c>
      <c r="P4534" t="s">
        <v>306</v>
      </c>
      <c r="Q4534" t="s">
        <v>786</v>
      </c>
      <c r="R4534" s="164">
        <v>34392</v>
      </c>
      <c r="T4534" t="s">
        <v>1162</v>
      </c>
      <c r="V4534" t="s">
        <v>9866</v>
      </c>
      <c r="W4534" t="s">
        <v>9867</v>
      </c>
      <c r="X4534" t="s">
        <v>9865</v>
      </c>
      <c r="Y4534" t="s">
        <v>9866</v>
      </c>
      <c r="Z4534" t="s">
        <v>9933</v>
      </c>
      <c r="AC4534" t="s">
        <v>341</v>
      </c>
      <c r="AD4534" s="176">
        <v>1.3</v>
      </c>
    </row>
    <row r="4535" spans="1:30" x14ac:dyDescent="0.35">
      <c r="A4535" t="s">
        <v>711</v>
      </c>
      <c r="B4535">
        <v>1090</v>
      </c>
      <c r="C4535" t="s">
        <v>9934</v>
      </c>
      <c r="D4535">
        <v>61301</v>
      </c>
      <c r="E4535" t="s">
        <v>9865</v>
      </c>
      <c r="F4535" t="s">
        <v>8973</v>
      </c>
      <c r="H4535">
        <v>2.6</v>
      </c>
      <c r="I4535">
        <v>3.4</v>
      </c>
      <c r="K4535" t="s">
        <v>404</v>
      </c>
      <c r="L4535" t="s">
        <v>410</v>
      </c>
      <c r="M4535" t="s">
        <v>398</v>
      </c>
      <c r="N4535" t="s">
        <v>1161</v>
      </c>
      <c r="O4535">
        <v>3</v>
      </c>
      <c r="P4535" t="s">
        <v>306</v>
      </c>
      <c r="Q4535" t="s">
        <v>4418</v>
      </c>
      <c r="R4535" s="164">
        <v>30102</v>
      </c>
      <c r="S4535" s="164">
        <v>32752</v>
      </c>
      <c r="T4535" t="s">
        <v>1162</v>
      </c>
      <c r="V4535" t="s">
        <v>9866</v>
      </c>
      <c r="W4535" t="s">
        <v>9867</v>
      </c>
      <c r="X4535" t="s">
        <v>9865</v>
      </c>
      <c r="Y4535" t="s">
        <v>9866</v>
      </c>
      <c r="Z4535" t="s">
        <v>9935</v>
      </c>
      <c r="AC4535" t="s">
        <v>341</v>
      </c>
      <c r="AD4535" s="176">
        <v>1.3</v>
      </c>
    </row>
    <row r="4536" spans="1:30" x14ac:dyDescent="0.35">
      <c r="A4536" t="s">
        <v>711</v>
      </c>
      <c r="B4536">
        <v>1140</v>
      </c>
      <c r="C4536" t="s">
        <v>9879</v>
      </c>
      <c r="D4536">
        <v>61301</v>
      </c>
      <c r="E4536" t="s">
        <v>9865</v>
      </c>
      <c r="F4536" t="s">
        <v>8973</v>
      </c>
      <c r="H4536">
        <v>2.6</v>
      </c>
      <c r="I4536">
        <v>3.4</v>
      </c>
      <c r="K4536" t="s">
        <v>296</v>
      </c>
      <c r="L4536" t="s">
        <v>297</v>
      </c>
      <c r="M4536" t="s">
        <v>398</v>
      </c>
      <c r="N4536" t="s">
        <v>1161</v>
      </c>
      <c r="O4536">
        <v>3</v>
      </c>
      <c r="P4536" t="s">
        <v>306</v>
      </c>
      <c r="Q4536" s="164">
        <v>33247</v>
      </c>
      <c r="R4536" s="164">
        <v>33482</v>
      </c>
      <c r="T4536" t="s">
        <v>1162</v>
      </c>
      <c r="V4536" t="s">
        <v>9866</v>
      </c>
      <c r="W4536" t="s">
        <v>9867</v>
      </c>
      <c r="X4536" t="s">
        <v>9865</v>
      </c>
      <c r="Y4536" t="s">
        <v>9866</v>
      </c>
      <c r="Z4536" t="s">
        <v>9936</v>
      </c>
      <c r="AC4536" t="s">
        <v>341</v>
      </c>
      <c r="AD4536" s="176">
        <v>1.3</v>
      </c>
    </row>
    <row r="4537" spans="1:30" x14ac:dyDescent="0.35">
      <c r="A4537" t="s">
        <v>499</v>
      </c>
      <c r="B4537">
        <v>1015</v>
      </c>
      <c r="C4537" t="s">
        <v>9937</v>
      </c>
      <c r="D4537">
        <v>61301</v>
      </c>
      <c r="E4537" t="s">
        <v>9865</v>
      </c>
      <c r="F4537" t="s">
        <v>8973</v>
      </c>
      <c r="H4537">
        <v>2.6</v>
      </c>
      <c r="I4537">
        <v>3.4</v>
      </c>
      <c r="K4537" t="s">
        <v>404</v>
      </c>
      <c r="L4537" t="s">
        <v>410</v>
      </c>
      <c r="M4537" t="s">
        <v>398</v>
      </c>
      <c r="N4537" t="s">
        <v>1161</v>
      </c>
      <c r="O4537">
        <v>3</v>
      </c>
      <c r="P4537" t="s">
        <v>306</v>
      </c>
      <c r="Q4537" s="164">
        <v>30317</v>
      </c>
      <c r="R4537" s="164">
        <v>30317</v>
      </c>
      <c r="S4537" s="164">
        <v>30317</v>
      </c>
      <c r="T4537" t="s">
        <v>1162</v>
      </c>
      <c r="V4537" t="s">
        <v>9866</v>
      </c>
      <c r="W4537" t="s">
        <v>9867</v>
      </c>
      <c r="X4537" t="s">
        <v>9865</v>
      </c>
      <c r="Y4537" t="s">
        <v>9866</v>
      </c>
      <c r="Z4537" t="s">
        <v>9938</v>
      </c>
      <c r="AC4537" t="s">
        <v>341</v>
      </c>
      <c r="AD4537" s="176">
        <v>1.3</v>
      </c>
    </row>
    <row r="4538" spans="1:30" x14ac:dyDescent="0.35">
      <c r="A4538" t="s">
        <v>499</v>
      </c>
      <c r="B4538">
        <v>1047</v>
      </c>
      <c r="C4538" t="s">
        <v>5513</v>
      </c>
      <c r="D4538">
        <v>61301</v>
      </c>
      <c r="E4538" t="s">
        <v>9865</v>
      </c>
      <c r="F4538" t="s">
        <v>8973</v>
      </c>
      <c r="H4538">
        <v>2.6</v>
      </c>
      <c r="I4538">
        <v>3.4</v>
      </c>
      <c r="K4538" t="s">
        <v>404</v>
      </c>
      <c r="L4538" t="s">
        <v>297</v>
      </c>
      <c r="M4538" t="s">
        <v>398</v>
      </c>
      <c r="N4538" t="s">
        <v>1161</v>
      </c>
      <c r="O4538">
        <v>3</v>
      </c>
      <c r="P4538" t="s">
        <v>306</v>
      </c>
      <c r="Q4538" s="164">
        <v>37995</v>
      </c>
      <c r="R4538" s="164">
        <v>38231</v>
      </c>
      <c r="S4538" s="164">
        <v>38231</v>
      </c>
      <c r="T4538" t="s">
        <v>1162</v>
      </c>
      <c r="V4538" t="s">
        <v>9866</v>
      </c>
      <c r="W4538" t="s">
        <v>9867</v>
      </c>
      <c r="X4538" t="s">
        <v>9865</v>
      </c>
      <c r="Y4538" t="s">
        <v>9866</v>
      </c>
      <c r="Z4538" t="s">
        <v>9939</v>
      </c>
      <c r="AC4538" t="s">
        <v>341</v>
      </c>
      <c r="AD4538" s="176">
        <v>1.3</v>
      </c>
    </row>
    <row r="4539" spans="1:30" x14ac:dyDescent="0.35">
      <c r="A4539" t="s">
        <v>499</v>
      </c>
      <c r="B4539">
        <v>1064</v>
      </c>
      <c r="C4539" t="s">
        <v>9865</v>
      </c>
      <c r="D4539">
        <v>61301</v>
      </c>
      <c r="E4539" t="s">
        <v>9865</v>
      </c>
      <c r="F4539" t="s">
        <v>8973</v>
      </c>
      <c r="H4539">
        <v>2.6</v>
      </c>
      <c r="I4539">
        <v>3.4</v>
      </c>
      <c r="K4539" t="s">
        <v>404</v>
      </c>
      <c r="L4539" t="s">
        <v>410</v>
      </c>
      <c r="M4539" t="s">
        <v>398</v>
      </c>
      <c r="N4539" t="s">
        <v>1161</v>
      </c>
      <c r="O4539">
        <v>3</v>
      </c>
      <c r="P4539" t="s">
        <v>306</v>
      </c>
      <c r="Q4539" t="s">
        <v>674</v>
      </c>
      <c r="R4539" s="164">
        <v>29735</v>
      </c>
      <c r="S4539" s="164">
        <v>29735</v>
      </c>
      <c r="T4539" t="s">
        <v>1162</v>
      </c>
      <c r="V4539" t="s">
        <v>9866</v>
      </c>
      <c r="W4539" t="s">
        <v>9867</v>
      </c>
      <c r="X4539" t="s">
        <v>9865</v>
      </c>
      <c r="Y4539" t="s">
        <v>9866</v>
      </c>
      <c r="Z4539" t="s">
        <v>9940</v>
      </c>
      <c r="AC4539" t="s">
        <v>341</v>
      </c>
      <c r="AD4539" s="176">
        <v>1.3</v>
      </c>
    </row>
    <row r="4540" spans="1:30" x14ac:dyDescent="0.35">
      <c r="A4540" t="s">
        <v>438</v>
      </c>
      <c r="B4540">
        <v>1011</v>
      </c>
      <c r="C4540" t="s">
        <v>9941</v>
      </c>
      <c r="D4540">
        <v>61301</v>
      </c>
      <c r="E4540" t="s">
        <v>9865</v>
      </c>
      <c r="F4540" t="s">
        <v>8973</v>
      </c>
      <c r="H4540">
        <v>2.6</v>
      </c>
      <c r="I4540">
        <v>3.4</v>
      </c>
      <c r="K4540" t="s">
        <v>404</v>
      </c>
      <c r="L4540" t="s">
        <v>410</v>
      </c>
      <c r="M4540" t="s">
        <v>398</v>
      </c>
      <c r="N4540" t="s">
        <v>1161</v>
      </c>
      <c r="O4540">
        <v>3</v>
      </c>
      <c r="P4540" t="s">
        <v>306</v>
      </c>
      <c r="Q4540" s="164">
        <v>37995</v>
      </c>
      <c r="R4540" s="164">
        <v>38231</v>
      </c>
      <c r="S4540" s="164">
        <v>38231</v>
      </c>
      <c r="T4540" t="s">
        <v>1162</v>
      </c>
      <c r="V4540" t="s">
        <v>9866</v>
      </c>
      <c r="W4540" t="s">
        <v>9867</v>
      </c>
      <c r="X4540" t="s">
        <v>9865</v>
      </c>
      <c r="Y4540" t="s">
        <v>9866</v>
      </c>
      <c r="Z4540" t="s">
        <v>9942</v>
      </c>
      <c r="AC4540" t="s">
        <v>341</v>
      </c>
      <c r="AD4540" s="176">
        <v>1.3</v>
      </c>
    </row>
    <row r="4541" spans="1:30" x14ac:dyDescent="0.35">
      <c r="A4541" t="s">
        <v>438</v>
      </c>
      <c r="B4541">
        <v>1054</v>
      </c>
      <c r="C4541" t="s">
        <v>9943</v>
      </c>
      <c r="D4541">
        <v>61301</v>
      </c>
      <c r="E4541" t="s">
        <v>9865</v>
      </c>
      <c r="F4541" t="s">
        <v>8973</v>
      </c>
      <c r="H4541">
        <v>2.6</v>
      </c>
      <c r="I4541">
        <v>3.4</v>
      </c>
      <c r="K4541" t="s">
        <v>404</v>
      </c>
      <c r="L4541" t="s">
        <v>297</v>
      </c>
      <c r="M4541" t="s">
        <v>398</v>
      </c>
      <c r="N4541" t="s">
        <v>1161</v>
      </c>
      <c r="O4541">
        <v>3</v>
      </c>
      <c r="P4541" t="s">
        <v>306</v>
      </c>
      <c r="Q4541" t="s">
        <v>1820</v>
      </c>
      <c r="R4541" s="164">
        <v>32462</v>
      </c>
      <c r="S4541" s="164">
        <v>32462</v>
      </c>
      <c r="T4541" t="s">
        <v>1162</v>
      </c>
      <c r="V4541" t="s">
        <v>9866</v>
      </c>
      <c r="W4541" t="s">
        <v>9867</v>
      </c>
      <c r="X4541" t="s">
        <v>9865</v>
      </c>
      <c r="Y4541" t="s">
        <v>9866</v>
      </c>
      <c r="Z4541" t="s">
        <v>9944</v>
      </c>
      <c r="AC4541" t="s">
        <v>341</v>
      </c>
      <c r="AD4541" s="176">
        <v>1.3</v>
      </c>
    </row>
    <row r="4542" spans="1:30" x14ac:dyDescent="0.35">
      <c r="A4542" t="s">
        <v>309</v>
      </c>
      <c r="B4542">
        <v>1162</v>
      </c>
      <c r="C4542" t="s">
        <v>9945</v>
      </c>
      <c r="D4542">
        <v>61302</v>
      </c>
      <c r="E4542" t="s">
        <v>9946</v>
      </c>
      <c r="F4542" t="s">
        <v>8973</v>
      </c>
      <c r="H4542">
        <v>2.6</v>
      </c>
      <c r="I4542">
        <v>3.4</v>
      </c>
      <c r="K4542" t="s">
        <v>296</v>
      </c>
      <c r="L4542" t="s">
        <v>297</v>
      </c>
      <c r="M4542" t="s">
        <v>398</v>
      </c>
      <c r="N4542" t="s">
        <v>1161</v>
      </c>
      <c r="O4542">
        <v>3</v>
      </c>
      <c r="P4542" t="s">
        <v>306</v>
      </c>
      <c r="Q4542" s="164">
        <v>38661</v>
      </c>
      <c r="R4542" s="164">
        <v>38596</v>
      </c>
      <c r="T4542" t="s">
        <v>5502</v>
      </c>
      <c r="V4542" t="s">
        <v>9947</v>
      </c>
      <c r="W4542" t="s">
        <v>9948</v>
      </c>
      <c r="X4542" t="s">
        <v>9946</v>
      </c>
      <c r="Y4542" t="s">
        <v>9947</v>
      </c>
      <c r="Z4542" t="s">
        <v>9949</v>
      </c>
      <c r="AA4542" t="s">
        <v>1</v>
      </c>
      <c r="AC4542" t="s">
        <v>341</v>
      </c>
      <c r="AD4542" s="176">
        <v>1.3</v>
      </c>
    </row>
    <row r="4543" spans="1:30" x14ac:dyDescent="0.35">
      <c r="A4543" t="s">
        <v>476</v>
      </c>
      <c r="B4543">
        <v>1312</v>
      </c>
      <c r="C4543" t="s">
        <v>9950</v>
      </c>
      <c r="D4543">
        <v>61302</v>
      </c>
      <c r="E4543" t="s">
        <v>9946</v>
      </c>
      <c r="F4543" t="s">
        <v>8973</v>
      </c>
      <c r="H4543">
        <v>2.6</v>
      </c>
      <c r="I4543">
        <v>3.4</v>
      </c>
      <c r="K4543" t="s">
        <v>296</v>
      </c>
      <c r="L4543" t="s">
        <v>297</v>
      </c>
      <c r="M4543" t="s">
        <v>398</v>
      </c>
      <c r="N4543" t="s">
        <v>1161</v>
      </c>
      <c r="O4543">
        <v>3</v>
      </c>
      <c r="P4543" t="s">
        <v>306</v>
      </c>
      <c r="Q4543" t="s">
        <v>885</v>
      </c>
      <c r="R4543" s="164">
        <v>42248</v>
      </c>
      <c r="T4543" t="s">
        <v>5502</v>
      </c>
      <c r="V4543" t="s">
        <v>9947</v>
      </c>
      <c r="W4543" t="s">
        <v>9948</v>
      </c>
      <c r="X4543" t="s">
        <v>9946</v>
      </c>
      <c r="Y4543" t="s">
        <v>9947</v>
      </c>
      <c r="Z4543" t="s">
        <v>9951</v>
      </c>
      <c r="AC4543" t="s">
        <v>341</v>
      </c>
      <c r="AD4543" s="176">
        <v>1.3</v>
      </c>
    </row>
    <row r="4544" spans="1:30" x14ac:dyDescent="0.35">
      <c r="A4544" t="s">
        <v>434</v>
      </c>
      <c r="B4544">
        <v>1173</v>
      </c>
      <c r="C4544" t="s">
        <v>9946</v>
      </c>
      <c r="D4544">
        <v>61302</v>
      </c>
      <c r="E4544" t="s">
        <v>9946</v>
      </c>
      <c r="F4544" t="s">
        <v>8973</v>
      </c>
      <c r="G4544" s="163">
        <v>2722.59</v>
      </c>
      <c r="H4544">
        <v>2.6</v>
      </c>
      <c r="I4544">
        <v>3.4</v>
      </c>
      <c r="J4544" t="s">
        <v>1</v>
      </c>
      <c r="K4544" t="s">
        <v>296</v>
      </c>
      <c r="L4544" t="s">
        <v>297</v>
      </c>
      <c r="M4544" t="s">
        <v>398</v>
      </c>
      <c r="N4544" t="s">
        <v>1161</v>
      </c>
      <c r="O4544">
        <v>3</v>
      </c>
      <c r="P4544" t="s">
        <v>306</v>
      </c>
      <c r="Q4544" t="s">
        <v>9952</v>
      </c>
      <c r="R4544" s="164">
        <v>44075</v>
      </c>
      <c r="T4544" t="s">
        <v>5502</v>
      </c>
      <c r="V4544" t="s">
        <v>9947</v>
      </c>
      <c r="W4544" t="s">
        <v>9948</v>
      </c>
      <c r="X4544" t="s">
        <v>9946</v>
      </c>
      <c r="Y4544" t="s">
        <v>9947</v>
      </c>
      <c r="Z4544" t="s">
        <v>9953</v>
      </c>
      <c r="AA4544" t="s">
        <v>295</v>
      </c>
      <c r="AB4544" s="164">
        <v>43699</v>
      </c>
      <c r="AC4544" t="s">
        <v>341</v>
      </c>
      <c r="AD4544" s="176">
        <v>1.3</v>
      </c>
    </row>
    <row r="4545" spans="1:30" x14ac:dyDescent="0.35">
      <c r="A4545" t="s">
        <v>314</v>
      </c>
      <c r="B4545">
        <v>1220</v>
      </c>
      <c r="C4545" t="s">
        <v>9946</v>
      </c>
      <c r="D4545">
        <v>61302</v>
      </c>
      <c r="E4545" t="s">
        <v>9946</v>
      </c>
      <c r="F4545" t="s">
        <v>8973</v>
      </c>
      <c r="H4545">
        <v>2.6</v>
      </c>
      <c r="I4545">
        <v>3.4</v>
      </c>
      <c r="K4545" t="s">
        <v>404</v>
      </c>
      <c r="L4545" t="s">
        <v>297</v>
      </c>
      <c r="M4545" t="s">
        <v>398</v>
      </c>
      <c r="N4545" t="s">
        <v>1161</v>
      </c>
      <c r="O4545">
        <v>3</v>
      </c>
      <c r="P4545" t="s">
        <v>306</v>
      </c>
      <c r="Q4545" s="164">
        <v>36900</v>
      </c>
      <c r="R4545" s="164">
        <v>37135</v>
      </c>
      <c r="S4545" s="164">
        <v>40148</v>
      </c>
      <c r="T4545" t="s">
        <v>5502</v>
      </c>
      <c r="V4545" t="s">
        <v>9947</v>
      </c>
      <c r="W4545" t="s">
        <v>9948</v>
      </c>
      <c r="X4545" t="s">
        <v>9946</v>
      </c>
      <c r="Y4545" t="s">
        <v>9947</v>
      </c>
      <c r="Z4545" t="s">
        <v>9954</v>
      </c>
      <c r="AC4545" t="s">
        <v>341</v>
      </c>
      <c r="AD4545" s="176">
        <v>1.3</v>
      </c>
    </row>
    <row r="4546" spans="1:30" x14ac:dyDescent="0.35">
      <c r="A4546" t="s">
        <v>314</v>
      </c>
      <c r="B4546">
        <v>1223</v>
      </c>
      <c r="C4546" t="s">
        <v>9955</v>
      </c>
      <c r="D4546">
        <v>61302</v>
      </c>
      <c r="E4546" t="s">
        <v>9946</v>
      </c>
      <c r="F4546" t="s">
        <v>8973</v>
      </c>
      <c r="H4546">
        <v>2.6</v>
      </c>
      <c r="I4546">
        <v>3.4</v>
      </c>
      <c r="K4546" t="s">
        <v>296</v>
      </c>
      <c r="L4546" t="s">
        <v>297</v>
      </c>
      <c r="M4546" t="s">
        <v>398</v>
      </c>
      <c r="N4546" t="s">
        <v>1161</v>
      </c>
      <c r="O4546">
        <v>3</v>
      </c>
      <c r="P4546" t="s">
        <v>306</v>
      </c>
      <c r="Q4546" s="164">
        <v>36534</v>
      </c>
      <c r="R4546" s="164">
        <v>36770</v>
      </c>
      <c r="T4546" t="s">
        <v>5502</v>
      </c>
      <c r="V4546" t="s">
        <v>9947</v>
      </c>
      <c r="W4546" t="s">
        <v>9948</v>
      </c>
      <c r="X4546" t="s">
        <v>9946</v>
      </c>
      <c r="Y4546" t="s">
        <v>9947</v>
      </c>
      <c r="Z4546" t="s">
        <v>9956</v>
      </c>
      <c r="AC4546" t="s">
        <v>341</v>
      </c>
      <c r="AD4546" s="176">
        <v>1.3</v>
      </c>
    </row>
    <row r="4547" spans="1:30" x14ac:dyDescent="0.35">
      <c r="A4547" t="s">
        <v>438</v>
      </c>
      <c r="B4547">
        <v>1157</v>
      </c>
      <c r="C4547" t="s">
        <v>9946</v>
      </c>
      <c r="D4547">
        <v>61302</v>
      </c>
      <c r="E4547" t="s">
        <v>9946</v>
      </c>
      <c r="F4547" t="s">
        <v>8973</v>
      </c>
      <c r="H4547">
        <v>2.6</v>
      </c>
      <c r="I4547">
        <v>3.4</v>
      </c>
      <c r="K4547" t="s">
        <v>296</v>
      </c>
      <c r="L4547" t="s">
        <v>297</v>
      </c>
      <c r="M4547" t="s">
        <v>398</v>
      </c>
      <c r="N4547" t="s">
        <v>1161</v>
      </c>
      <c r="O4547">
        <v>3</v>
      </c>
      <c r="P4547" t="s">
        <v>306</v>
      </c>
      <c r="Q4547" s="164">
        <v>36169</v>
      </c>
      <c r="R4547" s="164">
        <v>36404</v>
      </c>
      <c r="T4547" t="s">
        <v>5502</v>
      </c>
      <c r="V4547" t="s">
        <v>9947</v>
      </c>
      <c r="W4547" t="s">
        <v>9948</v>
      </c>
      <c r="X4547" t="s">
        <v>9946</v>
      </c>
      <c r="Y4547" t="s">
        <v>9947</v>
      </c>
      <c r="Z4547" t="s">
        <v>9957</v>
      </c>
      <c r="AC4547" t="s">
        <v>341</v>
      </c>
      <c r="AD4547" s="176">
        <v>1.3</v>
      </c>
    </row>
    <row r="4548" spans="1:30" x14ac:dyDescent="0.35">
      <c r="A4548" t="s">
        <v>408</v>
      </c>
      <c r="B4548">
        <v>1216</v>
      </c>
      <c r="C4548" t="s">
        <v>9958</v>
      </c>
      <c r="D4548">
        <v>61303</v>
      </c>
      <c r="E4548" t="s">
        <v>9958</v>
      </c>
      <c r="F4548" t="s">
        <v>8973</v>
      </c>
      <c r="H4548">
        <v>2.6</v>
      </c>
      <c r="I4548">
        <v>3</v>
      </c>
      <c r="K4548" t="s">
        <v>296</v>
      </c>
      <c r="L4548" t="s">
        <v>297</v>
      </c>
      <c r="M4548" t="s">
        <v>398</v>
      </c>
      <c r="N4548" t="s">
        <v>1161</v>
      </c>
      <c r="O4548">
        <v>3</v>
      </c>
      <c r="P4548" t="s">
        <v>306</v>
      </c>
      <c r="Q4548" s="164">
        <v>38817</v>
      </c>
      <c r="R4548" s="164">
        <v>39326</v>
      </c>
      <c r="T4548" t="s">
        <v>9959</v>
      </c>
      <c r="V4548" t="s">
        <v>9960</v>
      </c>
      <c r="W4548" t="s">
        <v>9961</v>
      </c>
      <c r="X4548" t="s">
        <v>9958</v>
      </c>
      <c r="Y4548" t="s">
        <v>9960</v>
      </c>
      <c r="Z4548" t="s">
        <v>9962</v>
      </c>
      <c r="AC4548" t="s">
        <v>341</v>
      </c>
      <c r="AD4548" s="176">
        <v>1.3</v>
      </c>
    </row>
    <row r="4549" spans="1:30" x14ac:dyDescent="0.35">
      <c r="A4549" t="s">
        <v>309</v>
      </c>
      <c r="B4549">
        <v>1143</v>
      </c>
      <c r="C4549" t="s">
        <v>9958</v>
      </c>
      <c r="D4549">
        <v>61303</v>
      </c>
      <c r="E4549" t="s">
        <v>9958</v>
      </c>
      <c r="F4549" t="s">
        <v>8973</v>
      </c>
      <c r="H4549">
        <v>2.6</v>
      </c>
      <c r="I4549">
        <v>3</v>
      </c>
      <c r="K4549" t="s">
        <v>296</v>
      </c>
      <c r="L4549" t="s">
        <v>297</v>
      </c>
      <c r="M4549" t="s">
        <v>398</v>
      </c>
      <c r="N4549" t="s">
        <v>1161</v>
      </c>
      <c r="O4549">
        <v>3</v>
      </c>
      <c r="P4549" t="s">
        <v>306</v>
      </c>
      <c r="Q4549" t="s">
        <v>1907</v>
      </c>
      <c r="R4549" s="164">
        <v>37500</v>
      </c>
      <c r="T4549" t="s">
        <v>9959</v>
      </c>
      <c r="V4549" t="s">
        <v>9960</v>
      </c>
      <c r="W4549" t="s">
        <v>9961</v>
      </c>
      <c r="X4549" t="s">
        <v>9958</v>
      </c>
      <c r="Y4549" t="s">
        <v>9960</v>
      </c>
      <c r="Z4549" t="s">
        <v>9963</v>
      </c>
      <c r="AC4549" t="s">
        <v>341</v>
      </c>
      <c r="AD4549" s="176">
        <v>1.3</v>
      </c>
    </row>
    <row r="4550" spans="1:30" x14ac:dyDescent="0.35">
      <c r="A4550" t="s">
        <v>438</v>
      </c>
      <c r="B4550">
        <v>1232</v>
      </c>
      <c r="C4550" t="s">
        <v>9964</v>
      </c>
      <c r="D4550">
        <v>61303</v>
      </c>
      <c r="E4550" t="s">
        <v>9958</v>
      </c>
      <c r="F4550" t="s">
        <v>8973</v>
      </c>
      <c r="H4550">
        <v>2.6</v>
      </c>
      <c r="I4550">
        <v>3</v>
      </c>
      <c r="K4550" t="s">
        <v>296</v>
      </c>
      <c r="L4550" t="s">
        <v>297</v>
      </c>
      <c r="M4550" t="s">
        <v>398</v>
      </c>
      <c r="N4550" t="s">
        <v>1161</v>
      </c>
      <c r="O4550">
        <v>3</v>
      </c>
      <c r="P4550" t="s">
        <v>306</v>
      </c>
      <c r="Q4550" s="164">
        <v>41310</v>
      </c>
      <c r="R4550" s="164">
        <v>41883</v>
      </c>
      <c r="T4550" t="s">
        <v>9959</v>
      </c>
      <c r="V4550" t="s">
        <v>9960</v>
      </c>
      <c r="W4550" t="s">
        <v>9961</v>
      </c>
      <c r="X4550" t="s">
        <v>9958</v>
      </c>
      <c r="Y4550" t="s">
        <v>9960</v>
      </c>
      <c r="Z4550" t="s">
        <v>9965</v>
      </c>
      <c r="AC4550" t="s">
        <v>341</v>
      </c>
      <c r="AD4550" s="176">
        <v>1.3</v>
      </c>
    </row>
    <row r="4551" spans="1:30" x14ac:dyDescent="0.35">
      <c r="A4551" t="s">
        <v>454</v>
      </c>
      <c r="B4551">
        <v>1343</v>
      </c>
      <c r="C4551" t="s">
        <v>9966</v>
      </c>
      <c r="D4551">
        <v>61304</v>
      </c>
      <c r="E4551" t="s">
        <v>9967</v>
      </c>
      <c r="F4551" t="s">
        <v>8973</v>
      </c>
      <c r="H4551">
        <v>2.6</v>
      </c>
      <c r="I4551">
        <v>3.4</v>
      </c>
      <c r="K4551" t="s">
        <v>296</v>
      </c>
      <c r="L4551" t="s">
        <v>297</v>
      </c>
      <c r="M4551" t="s">
        <v>398</v>
      </c>
      <c r="N4551" t="s">
        <v>1161</v>
      </c>
      <c r="O4551">
        <v>3</v>
      </c>
      <c r="P4551" t="s">
        <v>306</v>
      </c>
      <c r="Q4551" s="164">
        <v>36534</v>
      </c>
      <c r="R4551" s="164">
        <v>36770</v>
      </c>
      <c r="T4551" t="s">
        <v>352</v>
      </c>
      <c r="V4551" t="s">
        <v>9968</v>
      </c>
      <c r="W4551" t="s">
        <v>9969</v>
      </c>
      <c r="X4551" t="s">
        <v>9967</v>
      </c>
      <c r="Y4551" t="s">
        <v>9968</v>
      </c>
      <c r="Z4551" t="s">
        <v>9970</v>
      </c>
      <c r="AC4551" t="s">
        <v>341</v>
      </c>
      <c r="AD4551" s="176">
        <v>1.3</v>
      </c>
    </row>
    <row r="4552" spans="1:30" x14ac:dyDescent="0.35">
      <c r="A4552" t="s">
        <v>317</v>
      </c>
      <c r="B4552">
        <v>1146</v>
      </c>
      <c r="C4552" t="s">
        <v>9966</v>
      </c>
      <c r="D4552">
        <v>61304</v>
      </c>
      <c r="E4552" t="s">
        <v>9967</v>
      </c>
      <c r="F4552" t="s">
        <v>8973</v>
      </c>
      <c r="H4552">
        <v>2.6</v>
      </c>
      <c r="I4552">
        <v>3.4</v>
      </c>
      <c r="K4552" t="s">
        <v>296</v>
      </c>
      <c r="L4552" t="s">
        <v>297</v>
      </c>
      <c r="M4552" t="s">
        <v>398</v>
      </c>
      <c r="N4552" t="s">
        <v>1161</v>
      </c>
      <c r="O4552">
        <v>3</v>
      </c>
      <c r="P4552" t="s">
        <v>306</v>
      </c>
      <c r="Q4552" s="164">
        <v>36534</v>
      </c>
      <c r="R4552" s="164">
        <v>36770</v>
      </c>
      <c r="T4552" t="s">
        <v>352</v>
      </c>
      <c r="V4552" t="s">
        <v>9968</v>
      </c>
      <c r="W4552" t="s">
        <v>9969</v>
      </c>
      <c r="X4552" t="s">
        <v>9967</v>
      </c>
      <c r="Y4552" t="s">
        <v>9968</v>
      </c>
      <c r="Z4552" t="s">
        <v>9971</v>
      </c>
      <c r="AC4552" t="s">
        <v>341</v>
      </c>
      <c r="AD4552" s="176">
        <v>1.3</v>
      </c>
    </row>
    <row r="4553" spans="1:30" x14ac:dyDescent="0.35">
      <c r="A4553" t="s">
        <v>408</v>
      </c>
      <c r="B4553">
        <v>1182</v>
      </c>
      <c r="C4553" t="s">
        <v>9972</v>
      </c>
      <c r="D4553">
        <v>61304</v>
      </c>
      <c r="E4553" t="s">
        <v>9967</v>
      </c>
      <c r="F4553" t="s">
        <v>8973</v>
      </c>
      <c r="H4553">
        <v>2.6</v>
      </c>
      <c r="I4553">
        <v>3.4</v>
      </c>
      <c r="K4553" t="s">
        <v>296</v>
      </c>
      <c r="L4553" t="s">
        <v>297</v>
      </c>
      <c r="M4553" t="s">
        <v>398</v>
      </c>
      <c r="N4553" t="s">
        <v>1161</v>
      </c>
      <c r="O4553">
        <v>3</v>
      </c>
      <c r="P4553" t="s">
        <v>306</v>
      </c>
      <c r="Q4553" s="164">
        <v>36534</v>
      </c>
      <c r="R4553" s="164">
        <v>36770</v>
      </c>
      <c r="T4553" t="s">
        <v>352</v>
      </c>
      <c r="V4553" t="s">
        <v>9968</v>
      </c>
      <c r="W4553" t="s">
        <v>9969</v>
      </c>
      <c r="X4553" t="s">
        <v>9967</v>
      </c>
      <c r="Y4553" t="s">
        <v>9968</v>
      </c>
      <c r="Z4553" t="s">
        <v>9973</v>
      </c>
      <c r="AC4553" t="s">
        <v>341</v>
      </c>
      <c r="AD4553" s="176">
        <v>1.3</v>
      </c>
    </row>
    <row r="4554" spans="1:30" x14ac:dyDescent="0.35">
      <c r="A4554" t="s">
        <v>309</v>
      </c>
      <c r="B4554">
        <v>1146</v>
      </c>
      <c r="C4554" t="s">
        <v>9966</v>
      </c>
      <c r="D4554">
        <v>61304</v>
      </c>
      <c r="E4554" t="s">
        <v>9967</v>
      </c>
      <c r="F4554" t="s">
        <v>8973</v>
      </c>
      <c r="H4554">
        <v>2.6</v>
      </c>
      <c r="I4554">
        <v>3.4</v>
      </c>
      <c r="K4554" t="s">
        <v>296</v>
      </c>
      <c r="L4554" t="s">
        <v>297</v>
      </c>
      <c r="M4554" t="s">
        <v>398</v>
      </c>
      <c r="N4554" t="s">
        <v>1161</v>
      </c>
      <c r="O4554">
        <v>3</v>
      </c>
      <c r="P4554" t="s">
        <v>306</v>
      </c>
      <c r="Q4554" t="s">
        <v>2058</v>
      </c>
      <c r="R4554" s="164">
        <v>37865</v>
      </c>
      <c r="T4554" t="s">
        <v>352</v>
      </c>
      <c r="V4554" t="s">
        <v>9968</v>
      </c>
      <c r="W4554" t="s">
        <v>9969</v>
      </c>
      <c r="X4554" t="s">
        <v>9967</v>
      </c>
      <c r="Y4554" t="s">
        <v>9968</v>
      </c>
      <c r="Z4554" t="s">
        <v>9974</v>
      </c>
      <c r="AC4554" t="s">
        <v>341</v>
      </c>
      <c r="AD4554" s="176">
        <v>1.3</v>
      </c>
    </row>
    <row r="4555" spans="1:30" x14ac:dyDescent="0.35">
      <c r="A4555" t="s">
        <v>375</v>
      </c>
      <c r="B4555">
        <v>1126</v>
      </c>
      <c r="C4555" t="s">
        <v>9907</v>
      </c>
      <c r="D4555">
        <v>61304</v>
      </c>
      <c r="E4555" t="s">
        <v>9967</v>
      </c>
      <c r="F4555" t="s">
        <v>8973</v>
      </c>
      <c r="H4555">
        <v>2.6</v>
      </c>
      <c r="I4555">
        <v>3.4</v>
      </c>
      <c r="K4555" t="s">
        <v>404</v>
      </c>
      <c r="L4555" t="s">
        <v>297</v>
      </c>
      <c r="M4555" t="s">
        <v>398</v>
      </c>
      <c r="N4555" t="s">
        <v>1161</v>
      </c>
      <c r="O4555">
        <v>3</v>
      </c>
      <c r="P4555" t="s">
        <v>1</v>
      </c>
      <c r="Q4555" s="164">
        <v>36900</v>
      </c>
      <c r="R4555" s="164">
        <v>37135</v>
      </c>
      <c r="S4555" s="164">
        <v>38231</v>
      </c>
      <c r="T4555" t="s">
        <v>352</v>
      </c>
      <c r="V4555" t="s">
        <v>9968</v>
      </c>
      <c r="W4555" t="s">
        <v>9969</v>
      </c>
      <c r="X4555" t="s">
        <v>9967</v>
      </c>
      <c r="Y4555" t="s">
        <v>9968</v>
      </c>
      <c r="Z4555" t="s">
        <v>9975</v>
      </c>
      <c r="AC4555" t="s">
        <v>338</v>
      </c>
      <c r="AD4555" s="176">
        <v>1.3</v>
      </c>
    </row>
    <row r="4556" spans="1:30" x14ac:dyDescent="0.35">
      <c r="A4556" t="s">
        <v>403</v>
      </c>
      <c r="B4556">
        <v>1120</v>
      </c>
      <c r="C4556" t="s">
        <v>9967</v>
      </c>
      <c r="D4556">
        <v>61304</v>
      </c>
      <c r="E4556" t="s">
        <v>9967</v>
      </c>
      <c r="F4556" t="s">
        <v>8973</v>
      </c>
      <c r="H4556">
        <v>2.6</v>
      </c>
      <c r="I4556">
        <v>3.4</v>
      </c>
      <c r="K4556" t="s">
        <v>0</v>
      </c>
      <c r="L4556" t="s">
        <v>297</v>
      </c>
      <c r="M4556" t="s">
        <v>398</v>
      </c>
      <c r="N4556" t="s">
        <v>1161</v>
      </c>
      <c r="O4556">
        <v>3</v>
      </c>
      <c r="P4556" t="s">
        <v>306</v>
      </c>
      <c r="Q4556" s="164">
        <v>38361</v>
      </c>
      <c r="R4556" s="164">
        <v>38596</v>
      </c>
      <c r="T4556" t="s">
        <v>352</v>
      </c>
      <c r="V4556" t="s">
        <v>9968</v>
      </c>
      <c r="W4556" t="s">
        <v>9969</v>
      </c>
      <c r="X4556" t="s">
        <v>9967</v>
      </c>
      <c r="Y4556" t="s">
        <v>9968</v>
      </c>
      <c r="Z4556" t="s">
        <v>9976</v>
      </c>
      <c r="AA4556" t="s">
        <v>1</v>
      </c>
      <c r="AC4556" t="s">
        <v>341</v>
      </c>
      <c r="AD4556" s="176">
        <v>1.3</v>
      </c>
    </row>
    <row r="4557" spans="1:30" x14ac:dyDescent="0.35">
      <c r="A4557" t="s">
        <v>447</v>
      </c>
      <c r="B4557">
        <v>1283</v>
      </c>
      <c r="C4557" t="s">
        <v>9967</v>
      </c>
      <c r="D4557">
        <v>61304</v>
      </c>
      <c r="E4557" t="s">
        <v>9967</v>
      </c>
      <c r="F4557" t="s">
        <v>8973</v>
      </c>
      <c r="G4557" s="163">
        <v>4123.42</v>
      </c>
      <c r="H4557">
        <v>2.6</v>
      </c>
      <c r="I4557">
        <v>3.4</v>
      </c>
      <c r="J4557" t="s">
        <v>295</v>
      </c>
      <c r="K4557" t="s">
        <v>296</v>
      </c>
      <c r="L4557" t="s">
        <v>297</v>
      </c>
      <c r="M4557" t="s">
        <v>398</v>
      </c>
      <c r="N4557" t="s">
        <v>1161</v>
      </c>
      <c r="O4557">
        <v>3</v>
      </c>
      <c r="P4557" t="s">
        <v>306</v>
      </c>
      <c r="Q4557" t="s">
        <v>9977</v>
      </c>
      <c r="R4557" s="164">
        <v>42979</v>
      </c>
      <c r="T4557" t="s">
        <v>352</v>
      </c>
      <c r="V4557" t="s">
        <v>9968</v>
      </c>
      <c r="W4557" t="s">
        <v>9969</v>
      </c>
      <c r="X4557" t="s">
        <v>9967</v>
      </c>
      <c r="Y4557" t="s">
        <v>9968</v>
      </c>
      <c r="Z4557" t="s">
        <v>9978</v>
      </c>
      <c r="AA4557" t="s">
        <v>295</v>
      </c>
      <c r="AB4557" s="164">
        <v>42635</v>
      </c>
      <c r="AC4557" t="s">
        <v>341</v>
      </c>
      <c r="AD4557" s="176">
        <v>1.3</v>
      </c>
    </row>
    <row r="4558" spans="1:30" x14ac:dyDescent="0.35">
      <c r="A4558" t="s">
        <v>314</v>
      </c>
      <c r="B4558">
        <v>1224</v>
      </c>
      <c r="C4558" t="s">
        <v>9966</v>
      </c>
      <c r="D4558">
        <v>61304</v>
      </c>
      <c r="E4558" t="s">
        <v>9967</v>
      </c>
      <c r="F4558" t="s">
        <v>8973</v>
      </c>
      <c r="H4558">
        <v>2.6</v>
      </c>
      <c r="I4558">
        <v>3.4</v>
      </c>
      <c r="K4558" t="s">
        <v>296</v>
      </c>
      <c r="L4558" t="s">
        <v>297</v>
      </c>
      <c r="M4558" t="s">
        <v>398</v>
      </c>
      <c r="N4558" t="s">
        <v>1161</v>
      </c>
      <c r="O4558">
        <v>3</v>
      </c>
      <c r="P4558" t="s">
        <v>306</v>
      </c>
      <c r="Q4558" s="164">
        <v>36534</v>
      </c>
      <c r="R4558" s="164">
        <v>36770</v>
      </c>
      <c r="T4558" t="s">
        <v>352</v>
      </c>
      <c r="V4558" t="s">
        <v>9968</v>
      </c>
      <c r="W4558" t="s">
        <v>9969</v>
      </c>
      <c r="X4558" t="s">
        <v>9967</v>
      </c>
      <c r="Y4558" t="s">
        <v>9968</v>
      </c>
      <c r="Z4558" t="s">
        <v>9979</v>
      </c>
      <c r="AC4558" t="s">
        <v>341</v>
      </c>
      <c r="AD4558" s="176">
        <v>1.3</v>
      </c>
    </row>
    <row r="4559" spans="1:30" x14ac:dyDescent="0.35">
      <c r="A4559" t="s">
        <v>499</v>
      </c>
      <c r="B4559">
        <v>1168</v>
      </c>
      <c r="C4559" t="s">
        <v>9966</v>
      </c>
      <c r="D4559">
        <v>61304</v>
      </c>
      <c r="E4559" t="s">
        <v>9967</v>
      </c>
      <c r="F4559" t="s">
        <v>8973</v>
      </c>
      <c r="H4559">
        <v>2.6</v>
      </c>
      <c r="I4559">
        <v>3.4</v>
      </c>
      <c r="K4559" t="s">
        <v>296</v>
      </c>
      <c r="L4559" t="s">
        <v>297</v>
      </c>
      <c r="M4559" t="s">
        <v>398</v>
      </c>
      <c r="N4559" t="s">
        <v>1161</v>
      </c>
      <c r="O4559">
        <v>3</v>
      </c>
      <c r="P4559" t="s">
        <v>306</v>
      </c>
      <c r="Q4559" s="164">
        <v>36534</v>
      </c>
      <c r="R4559" s="164">
        <v>36770</v>
      </c>
      <c r="T4559" t="s">
        <v>352</v>
      </c>
      <c r="V4559" t="s">
        <v>9968</v>
      </c>
      <c r="W4559" t="s">
        <v>9969</v>
      </c>
      <c r="X4559" t="s">
        <v>9967</v>
      </c>
      <c r="Y4559" t="s">
        <v>9968</v>
      </c>
      <c r="Z4559" t="s">
        <v>9980</v>
      </c>
      <c r="AC4559" t="s">
        <v>341</v>
      </c>
      <c r="AD4559" s="176">
        <v>1.3</v>
      </c>
    </row>
    <row r="4560" spans="1:30" x14ac:dyDescent="0.35">
      <c r="A4560" t="s">
        <v>566</v>
      </c>
      <c r="B4560">
        <v>1215</v>
      </c>
      <c r="C4560" t="s">
        <v>9981</v>
      </c>
      <c r="D4560">
        <v>61304</v>
      </c>
      <c r="E4560" t="s">
        <v>9967</v>
      </c>
      <c r="F4560" t="s">
        <v>8973</v>
      </c>
      <c r="H4560">
        <v>2.6</v>
      </c>
      <c r="I4560">
        <v>3.4</v>
      </c>
      <c r="K4560" t="s">
        <v>296</v>
      </c>
      <c r="L4560" t="s">
        <v>5670</v>
      </c>
      <c r="M4560" t="s">
        <v>398</v>
      </c>
      <c r="N4560" t="s">
        <v>1161</v>
      </c>
      <c r="O4560">
        <v>3</v>
      </c>
      <c r="P4560" t="s">
        <v>306</v>
      </c>
      <c r="Q4560" t="s">
        <v>5268</v>
      </c>
      <c r="R4560" s="164">
        <v>38596</v>
      </c>
      <c r="T4560" t="s">
        <v>352</v>
      </c>
      <c r="V4560" t="s">
        <v>9968</v>
      </c>
      <c r="W4560" t="s">
        <v>9969</v>
      </c>
      <c r="X4560" t="s">
        <v>9967</v>
      </c>
      <c r="Y4560" t="s">
        <v>9968</v>
      </c>
      <c r="Z4560" t="s">
        <v>9982</v>
      </c>
      <c r="AC4560" t="s">
        <v>341</v>
      </c>
      <c r="AD4560" s="176">
        <v>1.3</v>
      </c>
    </row>
    <row r="4561" spans="1:31" x14ac:dyDescent="0.35">
      <c r="A4561" t="s">
        <v>454</v>
      </c>
      <c r="B4561">
        <v>1037</v>
      </c>
      <c r="C4561" t="s">
        <v>9983</v>
      </c>
      <c r="D4561">
        <v>61400</v>
      </c>
      <c r="E4561" t="s">
        <v>9983</v>
      </c>
      <c r="F4561" t="s">
        <v>8973</v>
      </c>
      <c r="H4561" s="174">
        <f t="shared" ref="H4561:H4574" si="133">AD4561</f>
        <v>1.7</v>
      </c>
      <c r="I4561">
        <v>3.2</v>
      </c>
      <c r="K4561" t="s">
        <v>404</v>
      </c>
      <c r="L4561" t="s">
        <v>297</v>
      </c>
      <c r="M4561" t="s">
        <v>398</v>
      </c>
      <c r="N4561" t="s">
        <v>1168</v>
      </c>
      <c r="O4561">
        <v>3</v>
      </c>
      <c r="P4561" t="s">
        <v>306</v>
      </c>
      <c r="Q4561" s="164">
        <v>41978</v>
      </c>
      <c r="R4561" s="164">
        <v>41771</v>
      </c>
      <c r="S4561" s="164">
        <v>41883</v>
      </c>
      <c r="T4561" t="s">
        <v>9984</v>
      </c>
      <c r="V4561" t="s">
        <v>9985</v>
      </c>
      <c r="W4561" t="s">
        <v>9986</v>
      </c>
      <c r="X4561" t="s">
        <v>9983</v>
      </c>
      <c r="Y4561" t="s">
        <v>9985</v>
      </c>
      <c r="Z4561" t="s">
        <v>9987</v>
      </c>
      <c r="AC4561" t="s">
        <v>357</v>
      </c>
      <c r="AD4561" s="176">
        <v>1.7</v>
      </c>
      <c r="AE4561" s="177" t="s">
        <v>16954</v>
      </c>
    </row>
    <row r="4562" spans="1:31" x14ac:dyDescent="0.35">
      <c r="A4562" t="s">
        <v>454</v>
      </c>
      <c r="B4562">
        <v>1134</v>
      </c>
      <c r="C4562" t="s">
        <v>9983</v>
      </c>
      <c r="D4562">
        <v>61400</v>
      </c>
      <c r="E4562" t="s">
        <v>9983</v>
      </c>
      <c r="F4562" t="s">
        <v>8973</v>
      </c>
      <c r="H4562" s="174">
        <f t="shared" si="133"/>
        <v>1.7</v>
      </c>
      <c r="I4562">
        <v>3.2</v>
      </c>
      <c r="K4562" t="s">
        <v>295</v>
      </c>
      <c r="L4562" t="s">
        <v>297</v>
      </c>
      <c r="M4562" t="s">
        <v>398</v>
      </c>
      <c r="N4562" t="s">
        <v>1168</v>
      </c>
      <c r="O4562">
        <v>3</v>
      </c>
      <c r="P4562" t="s">
        <v>1</v>
      </c>
      <c r="Q4562" s="164">
        <v>32882</v>
      </c>
      <c r="R4562" s="164">
        <v>33117</v>
      </c>
      <c r="S4562" s="164">
        <v>33117</v>
      </c>
      <c r="T4562" t="s">
        <v>9984</v>
      </c>
      <c r="V4562" t="s">
        <v>9985</v>
      </c>
      <c r="W4562" t="s">
        <v>9986</v>
      </c>
      <c r="X4562" t="s">
        <v>9983</v>
      </c>
      <c r="Y4562" t="s">
        <v>9985</v>
      </c>
      <c r="Z4562" t="s">
        <v>9988</v>
      </c>
      <c r="AC4562" t="s">
        <v>357</v>
      </c>
      <c r="AD4562" s="176">
        <v>1.7</v>
      </c>
      <c r="AE4562" s="177" t="s">
        <v>16954</v>
      </c>
    </row>
    <row r="4563" spans="1:31" x14ac:dyDescent="0.35">
      <c r="A4563" t="s">
        <v>454</v>
      </c>
      <c r="B4563">
        <v>1274</v>
      </c>
      <c r="C4563" t="s">
        <v>9983</v>
      </c>
      <c r="D4563">
        <v>61400</v>
      </c>
      <c r="E4563" t="s">
        <v>9983</v>
      </c>
      <c r="F4563" t="s">
        <v>8973</v>
      </c>
      <c r="H4563" s="174">
        <f t="shared" si="133"/>
        <v>1.7</v>
      </c>
      <c r="I4563">
        <v>3.2</v>
      </c>
      <c r="K4563" t="s">
        <v>404</v>
      </c>
      <c r="L4563" t="s">
        <v>4103</v>
      </c>
      <c r="M4563" t="s">
        <v>398</v>
      </c>
      <c r="N4563" t="s">
        <v>1168</v>
      </c>
      <c r="O4563">
        <v>3</v>
      </c>
      <c r="P4563" t="s">
        <v>306</v>
      </c>
      <c r="Q4563" s="164">
        <v>32882</v>
      </c>
      <c r="R4563" s="164">
        <v>33117</v>
      </c>
      <c r="S4563" s="164">
        <v>37865</v>
      </c>
      <c r="T4563" t="s">
        <v>9984</v>
      </c>
      <c r="V4563" t="s">
        <v>9985</v>
      </c>
      <c r="W4563" t="s">
        <v>9986</v>
      </c>
      <c r="X4563" t="s">
        <v>9983</v>
      </c>
      <c r="Y4563" t="s">
        <v>9985</v>
      </c>
      <c r="Z4563" t="s">
        <v>9989</v>
      </c>
      <c r="AC4563" t="s">
        <v>357</v>
      </c>
      <c r="AD4563" s="176">
        <v>1.7</v>
      </c>
      <c r="AE4563" s="177" t="s">
        <v>16954</v>
      </c>
    </row>
    <row r="4564" spans="1:31" x14ac:dyDescent="0.35">
      <c r="A4564" t="s">
        <v>454</v>
      </c>
      <c r="B4564">
        <v>1275</v>
      </c>
      <c r="C4564" t="s">
        <v>9983</v>
      </c>
      <c r="D4564">
        <v>61400</v>
      </c>
      <c r="E4564" t="s">
        <v>9983</v>
      </c>
      <c r="F4564" t="s">
        <v>8973</v>
      </c>
      <c r="H4564" s="174">
        <f t="shared" si="133"/>
        <v>1.7</v>
      </c>
      <c r="I4564">
        <v>3.2</v>
      </c>
      <c r="K4564" t="s">
        <v>295</v>
      </c>
      <c r="L4564" t="s">
        <v>4103</v>
      </c>
      <c r="M4564" t="s">
        <v>398</v>
      </c>
      <c r="N4564" t="s">
        <v>1168</v>
      </c>
      <c r="O4564">
        <v>3</v>
      </c>
      <c r="P4564" t="s">
        <v>1</v>
      </c>
      <c r="Q4564" s="164">
        <v>32882</v>
      </c>
      <c r="R4564" s="164">
        <v>33117</v>
      </c>
      <c r="S4564" s="164">
        <v>33117</v>
      </c>
      <c r="T4564" t="s">
        <v>9984</v>
      </c>
      <c r="V4564" t="s">
        <v>9985</v>
      </c>
      <c r="W4564" t="s">
        <v>9986</v>
      </c>
      <c r="X4564" t="s">
        <v>9983</v>
      </c>
      <c r="Y4564" t="s">
        <v>9985</v>
      </c>
      <c r="Z4564" t="s">
        <v>9990</v>
      </c>
      <c r="AC4564" t="s">
        <v>357</v>
      </c>
      <c r="AD4564" s="176">
        <v>1.7</v>
      </c>
      <c r="AE4564" s="177" t="s">
        <v>16954</v>
      </c>
    </row>
    <row r="4565" spans="1:31" x14ac:dyDescent="0.35">
      <c r="A4565" t="s">
        <v>291</v>
      </c>
      <c r="B4565">
        <v>1037</v>
      </c>
      <c r="C4565" t="s">
        <v>9985</v>
      </c>
      <c r="D4565">
        <v>61400</v>
      </c>
      <c r="E4565" t="s">
        <v>9983</v>
      </c>
      <c r="F4565" t="s">
        <v>8973</v>
      </c>
      <c r="H4565" s="174">
        <f t="shared" si="133"/>
        <v>1.7</v>
      </c>
      <c r="I4565">
        <v>3.2</v>
      </c>
      <c r="K4565" t="s">
        <v>404</v>
      </c>
      <c r="L4565" t="s">
        <v>297</v>
      </c>
      <c r="M4565" t="s">
        <v>398</v>
      </c>
      <c r="N4565" t="s">
        <v>1168</v>
      </c>
      <c r="O4565">
        <v>3</v>
      </c>
      <c r="P4565" t="s">
        <v>1</v>
      </c>
      <c r="Q4565" s="164">
        <v>34708</v>
      </c>
      <c r="R4565" s="164">
        <v>34943</v>
      </c>
      <c r="T4565" t="s">
        <v>9984</v>
      </c>
      <c r="V4565" t="s">
        <v>9985</v>
      </c>
      <c r="W4565" t="s">
        <v>9986</v>
      </c>
      <c r="X4565" t="s">
        <v>9983</v>
      </c>
      <c r="Y4565" t="s">
        <v>9985</v>
      </c>
      <c r="Z4565" t="s">
        <v>9991</v>
      </c>
      <c r="AC4565" t="s">
        <v>1223</v>
      </c>
      <c r="AD4565" s="176">
        <v>1.7</v>
      </c>
      <c r="AE4565" s="177" t="s">
        <v>16954</v>
      </c>
    </row>
    <row r="4566" spans="1:31" x14ac:dyDescent="0.35">
      <c r="A4566" t="s">
        <v>305</v>
      </c>
      <c r="B4566">
        <v>1002</v>
      </c>
      <c r="C4566" t="s">
        <v>9983</v>
      </c>
      <c r="D4566">
        <v>61400</v>
      </c>
      <c r="E4566" t="s">
        <v>9983</v>
      </c>
      <c r="F4566" t="s">
        <v>8973</v>
      </c>
      <c r="H4566" s="174">
        <f t="shared" si="133"/>
        <v>1.7</v>
      </c>
      <c r="I4566">
        <v>3.2</v>
      </c>
      <c r="K4566" t="s">
        <v>295</v>
      </c>
      <c r="L4566" t="s">
        <v>297</v>
      </c>
      <c r="M4566" t="s">
        <v>398</v>
      </c>
      <c r="N4566" t="s">
        <v>1168</v>
      </c>
      <c r="O4566">
        <v>3</v>
      </c>
      <c r="P4566" t="s">
        <v>1</v>
      </c>
      <c r="Q4566" s="164">
        <v>34708</v>
      </c>
      <c r="R4566" s="164">
        <v>34943</v>
      </c>
      <c r="S4566" s="164">
        <v>34943</v>
      </c>
      <c r="T4566" t="s">
        <v>9984</v>
      </c>
      <c r="V4566" t="s">
        <v>9985</v>
      </c>
      <c r="W4566" t="s">
        <v>9986</v>
      </c>
      <c r="X4566" t="s">
        <v>9983</v>
      </c>
      <c r="Y4566" t="s">
        <v>9985</v>
      </c>
      <c r="Z4566" t="s">
        <v>9992</v>
      </c>
      <c r="AC4566" t="s">
        <v>357</v>
      </c>
      <c r="AD4566" s="176">
        <v>1.7</v>
      </c>
      <c r="AE4566" s="177" t="s">
        <v>16954</v>
      </c>
    </row>
    <row r="4567" spans="1:31" x14ac:dyDescent="0.35">
      <c r="A4567" t="s">
        <v>305</v>
      </c>
      <c r="B4567">
        <v>1069</v>
      </c>
      <c r="C4567" t="s">
        <v>9983</v>
      </c>
      <c r="D4567">
        <v>61400</v>
      </c>
      <c r="E4567" t="s">
        <v>9983</v>
      </c>
      <c r="F4567" t="s">
        <v>8973</v>
      </c>
      <c r="H4567" s="174">
        <f t="shared" si="133"/>
        <v>1.7</v>
      </c>
      <c r="I4567">
        <v>3.2</v>
      </c>
      <c r="K4567" t="s">
        <v>404</v>
      </c>
      <c r="L4567" t="s">
        <v>297</v>
      </c>
      <c r="M4567" t="s">
        <v>398</v>
      </c>
      <c r="N4567" t="s">
        <v>1168</v>
      </c>
      <c r="O4567">
        <v>3</v>
      </c>
      <c r="P4567" t="s">
        <v>306</v>
      </c>
      <c r="Q4567" s="164">
        <v>38353</v>
      </c>
      <c r="R4567" s="164">
        <v>38353</v>
      </c>
      <c r="S4567" s="164">
        <v>38353</v>
      </c>
      <c r="T4567" t="s">
        <v>9984</v>
      </c>
      <c r="V4567" t="s">
        <v>9985</v>
      </c>
      <c r="W4567" t="s">
        <v>9986</v>
      </c>
      <c r="X4567" t="s">
        <v>9983</v>
      </c>
      <c r="Y4567" t="s">
        <v>9985</v>
      </c>
      <c r="Z4567" t="s">
        <v>9993</v>
      </c>
      <c r="AC4567" t="s">
        <v>357</v>
      </c>
      <c r="AD4567" s="176">
        <v>1.7</v>
      </c>
      <c r="AE4567" s="177" t="s">
        <v>16954</v>
      </c>
    </row>
    <row r="4568" spans="1:31" x14ac:dyDescent="0.35">
      <c r="A4568" t="s">
        <v>317</v>
      </c>
      <c r="B4568">
        <v>1013</v>
      </c>
      <c r="C4568" t="s">
        <v>9994</v>
      </c>
      <c r="D4568">
        <v>61400</v>
      </c>
      <c r="E4568" t="s">
        <v>9983</v>
      </c>
      <c r="F4568" t="s">
        <v>8973</v>
      </c>
      <c r="H4568" s="174">
        <f t="shared" si="133"/>
        <v>1.7</v>
      </c>
      <c r="I4568">
        <v>3.2</v>
      </c>
      <c r="K4568" t="s">
        <v>404</v>
      </c>
      <c r="L4568" t="s">
        <v>297</v>
      </c>
      <c r="M4568" t="s">
        <v>398</v>
      </c>
      <c r="N4568" t="s">
        <v>1168</v>
      </c>
      <c r="O4568">
        <v>3</v>
      </c>
      <c r="P4568" t="s">
        <v>977</v>
      </c>
      <c r="Q4568" t="s">
        <v>674</v>
      </c>
      <c r="R4568" s="164">
        <v>29735</v>
      </c>
      <c r="S4568" s="164">
        <v>34943</v>
      </c>
      <c r="T4568" t="s">
        <v>9984</v>
      </c>
      <c r="V4568" t="s">
        <v>9985</v>
      </c>
      <c r="W4568" t="s">
        <v>9986</v>
      </c>
      <c r="X4568" t="s">
        <v>9983</v>
      </c>
      <c r="Y4568" t="s">
        <v>9985</v>
      </c>
      <c r="Z4568" t="s">
        <v>9995</v>
      </c>
      <c r="AC4568" t="s">
        <v>357</v>
      </c>
      <c r="AD4568" s="176">
        <v>1.7</v>
      </c>
      <c r="AE4568" s="177" t="s">
        <v>16954</v>
      </c>
    </row>
    <row r="4569" spans="1:31" x14ac:dyDescent="0.35">
      <c r="A4569" t="s">
        <v>317</v>
      </c>
      <c r="B4569">
        <v>1048</v>
      </c>
      <c r="C4569" t="s">
        <v>9983</v>
      </c>
      <c r="D4569">
        <v>61400</v>
      </c>
      <c r="E4569" t="s">
        <v>9983</v>
      </c>
      <c r="F4569" t="s">
        <v>8973</v>
      </c>
      <c r="H4569" s="174">
        <f t="shared" si="133"/>
        <v>1.7</v>
      </c>
      <c r="I4569">
        <v>3.2</v>
      </c>
      <c r="K4569" t="s">
        <v>404</v>
      </c>
      <c r="L4569" t="s">
        <v>297</v>
      </c>
      <c r="M4569" t="s">
        <v>398</v>
      </c>
      <c r="N4569" t="s">
        <v>1168</v>
      </c>
      <c r="O4569">
        <v>3</v>
      </c>
      <c r="P4569" t="s">
        <v>306</v>
      </c>
      <c r="Q4569" s="164">
        <v>27070</v>
      </c>
      <c r="R4569" s="164">
        <v>27304</v>
      </c>
      <c r="S4569" s="164">
        <v>38353</v>
      </c>
      <c r="T4569" t="s">
        <v>9984</v>
      </c>
      <c r="V4569" t="s">
        <v>9985</v>
      </c>
      <c r="W4569" t="s">
        <v>9986</v>
      </c>
      <c r="X4569" t="s">
        <v>9983</v>
      </c>
      <c r="Y4569" t="s">
        <v>9985</v>
      </c>
      <c r="Z4569" t="s">
        <v>9996</v>
      </c>
      <c r="AC4569" t="s">
        <v>357</v>
      </c>
      <c r="AD4569" s="176">
        <v>1.7</v>
      </c>
      <c r="AE4569" s="177" t="s">
        <v>16954</v>
      </c>
    </row>
    <row r="4570" spans="1:31" x14ac:dyDescent="0.35">
      <c r="A4570" t="s">
        <v>408</v>
      </c>
      <c r="B4570">
        <v>1036</v>
      </c>
      <c r="C4570" t="s">
        <v>9983</v>
      </c>
      <c r="D4570">
        <v>61400</v>
      </c>
      <c r="E4570" t="s">
        <v>9983</v>
      </c>
      <c r="F4570" t="s">
        <v>8973</v>
      </c>
      <c r="H4570" s="174">
        <f t="shared" si="133"/>
        <v>1.7</v>
      </c>
      <c r="I4570">
        <v>3.2</v>
      </c>
      <c r="K4570" t="s">
        <v>404</v>
      </c>
      <c r="L4570" t="s">
        <v>297</v>
      </c>
      <c r="M4570" t="s">
        <v>398</v>
      </c>
      <c r="N4570" t="s">
        <v>1168</v>
      </c>
      <c r="O4570">
        <v>3</v>
      </c>
      <c r="P4570" t="s">
        <v>306</v>
      </c>
      <c r="Q4570" s="164">
        <v>38353</v>
      </c>
      <c r="R4570" s="164">
        <v>38353</v>
      </c>
      <c r="S4570" s="164">
        <v>38353</v>
      </c>
      <c r="T4570" t="s">
        <v>9984</v>
      </c>
      <c r="V4570" t="s">
        <v>9985</v>
      </c>
      <c r="W4570" t="s">
        <v>9986</v>
      </c>
      <c r="X4570" t="s">
        <v>9983</v>
      </c>
      <c r="Y4570" t="s">
        <v>9985</v>
      </c>
      <c r="Z4570" t="s">
        <v>9997</v>
      </c>
      <c r="AC4570" t="s">
        <v>357</v>
      </c>
      <c r="AD4570" s="176">
        <v>1.7</v>
      </c>
      <c r="AE4570" s="177" t="s">
        <v>16954</v>
      </c>
    </row>
    <row r="4571" spans="1:31" x14ac:dyDescent="0.35">
      <c r="A4571" t="s">
        <v>469</v>
      </c>
      <c r="B4571">
        <v>1018</v>
      </c>
      <c r="C4571" t="s">
        <v>9983</v>
      </c>
      <c r="D4571">
        <v>61400</v>
      </c>
      <c r="E4571" t="s">
        <v>9983</v>
      </c>
      <c r="F4571" t="s">
        <v>8973</v>
      </c>
      <c r="H4571" s="174">
        <f t="shared" si="133"/>
        <v>1.7</v>
      </c>
      <c r="I4571">
        <v>3.2</v>
      </c>
      <c r="K4571" t="s">
        <v>404</v>
      </c>
      <c r="L4571" t="s">
        <v>4103</v>
      </c>
      <c r="M4571" t="s">
        <v>398</v>
      </c>
      <c r="N4571" t="s">
        <v>1168</v>
      </c>
      <c r="O4571">
        <v>3</v>
      </c>
      <c r="P4571" t="s">
        <v>306</v>
      </c>
      <c r="Q4571" t="s">
        <v>674</v>
      </c>
      <c r="R4571" s="164">
        <v>29735</v>
      </c>
      <c r="S4571" s="164">
        <v>38353</v>
      </c>
      <c r="T4571" t="s">
        <v>9984</v>
      </c>
      <c r="V4571" t="s">
        <v>9985</v>
      </c>
      <c r="W4571" t="s">
        <v>9986</v>
      </c>
      <c r="X4571" t="s">
        <v>9983</v>
      </c>
      <c r="Y4571" t="s">
        <v>9985</v>
      </c>
      <c r="Z4571" t="s">
        <v>9998</v>
      </c>
      <c r="AC4571" t="s">
        <v>357</v>
      </c>
      <c r="AD4571" s="176">
        <v>1.7</v>
      </c>
      <c r="AE4571" s="177" t="s">
        <v>16954</v>
      </c>
    </row>
    <row r="4572" spans="1:31" x14ac:dyDescent="0.35">
      <c r="A4572" t="s">
        <v>324</v>
      </c>
      <c r="B4572">
        <v>1014</v>
      </c>
      <c r="C4572" t="s">
        <v>9983</v>
      </c>
      <c r="D4572">
        <v>61400</v>
      </c>
      <c r="E4572" t="s">
        <v>9983</v>
      </c>
      <c r="F4572" t="s">
        <v>8973</v>
      </c>
      <c r="H4572" s="174">
        <f t="shared" si="133"/>
        <v>1.7</v>
      </c>
      <c r="I4572">
        <v>3.2</v>
      </c>
      <c r="K4572" t="s">
        <v>404</v>
      </c>
      <c r="L4572" t="s">
        <v>297</v>
      </c>
      <c r="M4572" t="s">
        <v>398</v>
      </c>
      <c r="N4572" t="s">
        <v>1168</v>
      </c>
      <c r="O4572">
        <v>3</v>
      </c>
      <c r="P4572" t="s">
        <v>306</v>
      </c>
      <c r="Q4572" t="s">
        <v>4871</v>
      </c>
      <c r="R4572" s="164">
        <v>27541</v>
      </c>
      <c r="S4572" s="164">
        <v>38353</v>
      </c>
      <c r="T4572" t="s">
        <v>9984</v>
      </c>
      <c r="V4572" t="s">
        <v>9985</v>
      </c>
      <c r="W4572" t="s">
        <v>9986</v>
      </c>
      <c r="X4572" t="s">
        <v>9983</v>
      </c>
      <c r="Y4572" t="s">
        <v>9985</v>
      </c>
      <c r="Z4572" t="s">
        <v>9999</v>
      </c>
      <c r="AC4572" t="s">
        <v>357</v>
      </c>
      <c r="AD4572" s="176">
        <v>1.7</v>
      </c>
      <c r="AE4572" s="177" t="s">
        <v>16954</v>
      </c>
    </row>
    <row r="4573" spans="1:31" x14ac:dyDescent="0.35">
      <c r="A4573" t="s">
        <v>309</v>
      </c>
      <c r="B4573">
        <v>1023</v>
      </c>
      <c r="C4573" t="s">
        <v>9983</v>
      </c>
      <c r="D4573">
        <v>61400</v>
      </c>
      <c r="E4573" t="s">
        <v>9983</v>
      </c>
      <c r="F4573" t="s">
        <v>8973</v>
      </c>
      <c r="H4573" s="174">
        <f t="shared" si="133"/>
        <v>1.7</v>
      </c>
      <c r="I4573">
        <v>3.2</v>
      </c>
      <c r="K4573" t="s">
        <v>404</v>
      </c>
      <c r="L4573" t="s">
        <v>297</v>
      </c>
      <c r="M4573" t="s">
        <v>398</v>
      </c>
      <c r="N4573" t="s">
        <v>1168</v>
      </c>
      <c r="O4573">
        <v>3</v>
      </c>
      <c r="P4573" t="s">
        <v>306</v>
      </c>
      <c r="Q4573" s="164">
        <v>38353</v>
      </c>
      <c r="R4573" s="164">
        <v>38353</v>
      </c>
      <c r="S4573" s="164">
        <v>38353</v>
      </c>
      <c r="T4573" t="s">
        <v>9984</v>
      </c>
      <c r="V4573" t="s">
        <v>9985</v>
      </c>
      <c r="W4573" t="s">
        <v>9986</v>
      </c>
      <c r="X4573" t="s">
        <v>9983</v>
      </c>
      <c r="Y4573" t="s">
        <v>9985</v>
      </c>
      <c r="Z4573" t="s">
        <v>10000</v>
      </c>
      <c r="AC4573" t="s">
        <v>357</v>
      </c>
      <c r="AD4573" s="176">
        <v>1.7</v>
      </c>
      <c r="AE4573" s="177" t="s">
        <v>16954</v>
      </c>
    </row>
    <row r="4574" spans="1:31" x14ac:dyDescent="0.35">
      <c r="A4574" t="s">
        <v>476</v>
      </c>
      <c r="B4574">
        <v>1027</v>
      </c>
      <c r="C4574" t="s">
        <v>9983</v>
      </c>
      <c r="D4574">
        <v>61400</v>
      </c>
      <c r="E4574" t="s">
        <v>9983</v>
      </c>
      <c r="F4574" t="s">
        <v>8973</v>
      </c>
      <c r="H4574" s="174">
        <f t="shared" si="133"/>
        <v>1.7</v>
      </c>
      <c r="I4574">
        <v>3.2</v>
      </c>
      <c r="K4574" t="s">
        <v>404</v>
      </c>
      <c r="L4574" t="s">
        <v>297</v>
      </c>
      <c r="M4574" t="s">
        <v>398</v>
      </c>
      <c r="N4574" t="s">
        <v>1168</v>
      </c>
      <c r="O4574">
        <v>3</v>
      </c>
      <c r="P4574" t="s">
        <v>306</v>
      </c>
      <c r="Q4574" t="s">
        <v>10001</v>
      </c>
      <c r="R4574" s="164">
        <v>27848</v>
      </c>
      <c r="S4574" s="164">
        <v>38353</v>
      </c>
      <c r="T4574" t="s">
        <v>9984</v>
      </c>
      <c r="V4574" t="s">
        <v>9985</v>
      </c>
      <c r="W4574" t="s">
        <v>9986</v>
      </c>
      <c r="X4574" t="s">
        <v>9983</v>
      </c>
      <c r="Y4574" t="s">
        <v>9985</v>
      </c>
      <c r="Z4574" t="s">
        <v>10002</v>
      </c>
      <c r="AC4574" t="s">
        <v>357</v>
      </c>
      <c r="AD4574" s="176">
        <v>1.7</v>
      </c>
      <c r="AE4574" s="177" t="s">
        <v>16954</v>
      </c>
    </row>
    <row r="4575" spans="1:31" x14ac:dyDescent="0.35">
      <c r="A4575" t="s">
        <v>482</v>
      </c>
      <c r="B4575">
        <v>1022</v>
      </c>
      <c r="C4575" t="s">
        <v>9983</v>
      </c>
      <c r="D4575">
        <v>61400</v>
      </c>
      <c r="E4575" t="s">
        <v>9983</v>
      </c>
      <c r="F4575" t="s">
        <v>8973</v>
      </c>
      <c r="H4575" s="174">
        <f>AD4575</f>
        <v>1.7</v>
      </c>
      <c r="I4575">
        <v>3.2</v>
      </c>
      <c r="K4575" t="s">
        <v>404</v>
      </c>
      <c r="L4575" t="s">
        <v>297</v>
      </c>
      <c r="M4575" t="s">
        <v>398</v>
      </c>
      <c r="N4575" t="s">
        <v>1168</v>
      </c>
      <c r="O4575">
        <v>3</v>
      </c>
      <c r="P4575" t="s">
        <v>306</v>
      </c>
      <c r="Q4575" t="s">
        <v>10003</v>
      </c>
      <c r="R4575" s="164">
        <v>27572</v>
      </c>
      <c r="S4575" s="164">
        <v>38353</v>
      </c>
      <c r="T4575" t="s">
        <v>9984</v>
      </c>
      <c r="V4575" t="s">
        <v>9985</v>
      </c>
      <c r="W4575" t="s">
        <v>9986</v>
      </c>
      <c r="X4575" t="s">
        <v>9983</v>
      </c>
      <c r="Y4575" t="s">
        <v>9985</v>
      </c>
      <c r="Z4575" t="s">
        <v>10004</v>
      </c>
      <c r="AC4575" t="s">
        <v>357</v>
      </c>
      <c r="AD4575" s="176">
        <v>1.7</v>
      </c>
      <c r="AE4575" s="177" t="s">
        <v>16953</v>
      </c>
    </row>
    <row r="4576" spans="1:31" x14ac:dyDescent="0.35">
      <c r="A4576" t="s">
        <v>432</v>
      </c>
      <c r="B4576">
        <v>1025</v>
      </c>
      <c r="C4576" t="s">
        <v>9983</v>
      </c>
      <c r="D4576">
        <v>61400</v>
      </c>
      <c r="E4576" t="s">
        <v>9983</v>
      </c>
      <c r="F4576" t="s">
        <v>8973</v>
      </c>
      <c r="H4576" s="174">
        <f t="shared" ref="H4576:H4603" si="134">AD4576</f>
        <v>1.7</v>
      </c>
      <c r="I4576">
        <v>3.2</v>
      </c>
      <c r="K4576" t="s">
        <v>404</v>
      </c>
      <c r="L4576" t="s">
        <v>297</v>
      </c>
      <c r="M4576" t="s">
        <v>398</v>
      </c>
      <c r="N4576" t="s">
        <v>1168</v>
      </c>
      <c r="O4576">
        <v>3</v>
      </c>
      <c r="P4576" t="s">
        <v>306</v>
      </c>
      <c r="Q4576" s="164">
        <v>28308</v>
      </c>
      <c r="R4576" s="164">
        <v>28163</v>
      </c>
      <c r="S4576" s="164">
        <v>38353</v>
      </c>
      <c r="T4576" t="s">
        <v>9984</v>
      </c>
      <c r="V4576" t="s">
        <v>9985</v>
      </c>
      <c r="W4576" t="s">
        <v>9986</v>
      </c>
      <c r="X4576" t="s">
        <v>9983</v>
      </c>
      <c r="Y4576" t="s">
        <v>9985</v>
      </c>
      <c r="Z4576" t="s">
        <v>10005</v>
      </c>
      <c r="AC4576" t="s">
        <v>357</v>
      </c>
      <c r="AD4576" s="176">
        <v>1.7</v>
      </c>
      <c r="AE4576" s="177" t="s">
        <v>16954</v>
      </c>
    </row>
    <row r="4577" spans="1:31" x14ac:dyDescent="0.35">
      <c r="A4577" t="s">
        <v>584</v>
      </c>
      <c r="B4577">
        <v>1024</v>
      </c>
      <c r="C4577" t="s">
        <v>9983</v>
      </c>
      <c r="D4577">
        <v>61400</v>
      </c>
      <c r="E4577" t="s">
        <v>9983</v>
      </c>
      <c r="F4577" t="s">
        <v>8973</v>
      </c>
      <c r="H4577" s="174">
        <f t="shared" si="134"/>
        <v>1.7</v>
      </c>
      <c r="I4577">
        <v>3.2</v>
      </c>
      <c r="K4577" t="s">
        <v>404</v>
      </c>
      <c r="L4577" t="s">
        <v>297</v>
      </c>
      <c r="M4577" t="s">
        <v>398</v>
      </c>
      <c r="N4577" t="s">
        <v>1168</v>
      </c>
      <c r="O4577">
        <v>3</v>
      </c>
      <c r="P4577" t="s">
        <v>306</v>
      </c>
      <c r="Q4577" t="s">
        <v>10006</v>
      </c>
      <c r="R4577" s="164">
        <v>27691</v>
      </c>
      <c r="S4577" s="164">
        <v>38353</v>
      </c>
      <c r="T4577" t="s">
        <v>9984</v>
      </c>
      <c r="V4577" t="s">
        <v>9985</v>
      </c>
      <c r="W4577" t="s">
        <v>9986</v>
      </c>
      <c r="X4577" t="s">
        <v>9983</v>
      </c>
      <c r="Y4577" t="s">
        <v>9985</v>
      </c>
      <c r="Z4577" t="s">
        <v>10007</v>
      </c>
      <c r="AC4577" t="s">
        <v>357</v>
      </c>
      <c r="AD4577" s="176">
        <v>1.7</v>
      </c>
      <c r="AE4577" s="177" t="s">
        <v>16954</v>
      </c>
    </row>
    <row r="4578" spans="1:31" x14ac:dyDescent="0.35">
      <c r="A4578" t="s">
        <v>375</v>
      </c>
      <c r="B4578">
        <v>1038</v>
      </c>
      <c r="C4578" t="s">
        <v>9985</v>
      </c>
      <c r="D4578">
        <v>61400</v>
      </c>
      <c r="E4578" t="s">
        <v>9983</v>
      </c>
      <c r="F4578" t="s">
        <v>8973</v>
      </c>
      <c r="H4578" s="174">
        <f t="shared" si="134"/>
        <v>1.7</v>
      </c>
      <c r="I4578">
        <v>3.2</v>
      </c>
      <c r="K4578" t="s">
        <v>404</v>
      </c>
      <c r="L4578" t="s">
        <v>297</v>
      </c>
      <c r="M4578" t="s">
        <v>398</v>
      </c>
      <c r="N4578" t="s">
        <v>1168</v>
      </c>
      <c r="O4578">
        <v>3</v>
      </c>
      <c r="P4578" t="s">
        <v>1</v>
      </c>
      <c r="Q4578" s="164">
        <v>32882</v>
      </c>
      <c r="R4578" s="164">
        <v>33117</v>
      </c>
      <c r="S4578" s="164">
        <v>38231</v>
      </c>
      <c r="T4578" t="s">
        <v>9984</v>
      </c>
      <c r="V4578" t="s">
        <v>9985</v>
      </c>
      <c r="W4578" t="s">
        <v>9986</v>
      </c>
      <c r="X4578" t="s">
        <v>9983</v>
      </c>
      <c r="Y4578" t="s">
        <v>9985</v>
      </c>
      <c r="Z4578" t="s">
        <v>10008</v>
      </c>
      <c r="AC4578" t="s">
        <v>1223</v>
      </c>
      <c r="AD4578" s="176">
        <v>1.7</v>
      </c>
      <c r="AE4578" s="177" t="s">
        <v>16954</v>
      </c>
    </row>
    <row r="4579" spans="1:31" x14ac:dyDescent="0.35">
      <c r="A4579" t="s">
        <v>375</v>
      </c>
      <c r="B4579">
        <v>1077</v>
      </c>
      <c r="C4579" t="s">
        <v>9985</v>
      </c>
      <c r="D4579">
        <v>61400</v>
      </c>
      <c r="E4579" t="s">
        <v>9983</v>
      </c>
      <c r="F4579" t="s">
        <v>8973</v>
      </c>
      <c r="H4579" s="174">
        <f t="shared" si="134"/>
        <v>1.7</v>
      </c>
      <c r="I4579">
        <v>3.2</v>
      </c>
      <c r="K4579" t="s">
        <v>404</v>
      </c>
      <c r="L4579" t="s">
        <v>4103</v>
      </c>
      <c r="M4579" t="s">
        <v>398</v>
      </c>
      <c r="N4579" t="s">
        <v>1168</v>
      </c>
      <c r="O4579">
        <v>3</v>
      </c>
      <c r="P4579" t="s">
        <v>1</v>
      </c>
      <c r="Q4579" s="164">
        <v>32882</v>
      </c>
      <c r="R4579" s="164">
        <v>33117</v>
      </c>
      <c r="S4579" s="164">
        <v>36404</v>
      </c>
      <c r="T4579" t="s">
        <v>9984</v>
      </c>
      <c r="V4579" t="s">
        <v>9985</v>
      </c>
      <c r="W4579" t="s">
        <v>9986</v>
      </c>
      <c r="X4579" t="s">
        <v>9983</v>
      </c>
      <c r="Y4579" t="s">
        <v>9985</v>
      </c>
      <c r="Z4579" t="s">
        <v>10009</v>
      </c>
      <c r="AC4579" t="s">
        <v>1223</v>
      </c>
      <c r="AD4579" s="176">
        <v>1.7</v>
      </c>
      <c r="AE4579" s="177" t="s">
        <v>16954</v>
      </c>
    </row>
    <row r="4580" spans="1:31" x14ac:dyDescent="0.35">
      <c r="A4580" t="s">
        <v>434</v>
      </c>
      <c r="B4580">
        <v>1009</v>
      </c>
      <c r="C4580" t="s">
        <v>9983</v>
      </c>
      <c r="D4580">
        <v>61400</v>
      </c>
      <c r="E4580" t="s">
        <v>9983</v>
      </c>
      <c r="F4580" t="s">
        <v>8973</v>
      </c>
      <c r="H4580" s="174">
        <f t="shared" si="134"/>
        <v>1.7</v>
      </c>
      <c r="I4580">
        <v>3.2</v>
      </c>
      <c r="K4580" t="s">
        <v>404</v>
      </c>
      <c r="L4580" t="s">
        <v>297</v>
      </c>
      <c r="M4580" t="s">
        <v>398</v>
      </c>
      <c r="N4580" t="s">
        <v>1168</v>
      </c>
      <c r="O4580">
        <v>3</v>
      </c>
      <c r="P4580" t="s">
        <v>306</v>
      </c>
      <c r="Q4580" s="164">
        <v>38353</v>
      </c>
      <c r="R4580" s="164">
        <v>38353</v>
      </c>
      <c r="S4580" s="164">
        <v>38353</v>
      </c>
      <c r="T4580" t="s">
        <v>9984</v>
      </c>
      <c r="V4580" t="s">
        <v>9985</v>
      </c>
      <c r="W4580" t="s">
        <v>9986</v>
      </c>
      <c r="X4580" t="s">
        <v>9983</v>
      </c>
      <c r="Y4580" t="s">
        <v>9985</v>
      </c>
      <c r="Z4580" t="s">
        <v>10010</v>
      </c>
      <c r="AC4580" t="s">
        <v>357</v>
      </c>
      <c r="AD4580" s="176">
        <v>1.7</v>
      </c>
      <c r="AE4580" s="177" t="s">
        <v>16954</v>
      </c>
    </row>
    <row r="4581" spans="1:31" x14ac:dyDescent="0.35">
      <c r="A4581" t="s">
        <v>403</v>
      </c>
      <c r="B4581">
        <v>1014</v>
      </c>
      <c r="C4581" t="s">
        <v>9983</v>
      </c>
      <c r="D4581">
        <v>61400</v>
      </c>
      <c r="E4581" t="s">
        <v>9983</v>
      </c>
      <c r="F4581" t="s">
        <v>8973</v>
      </c>
      <c r="H4581" s="174">
        <f t="shared" si="134"/>
        <v>1.7</v>
      </c>
      <c r="I4581">
        <v>3.2</v>
      </c>
      <c r="K4581" t="s">
        <v>404</v>
      </c>
      <c r="L4581" t="s">
        <v>297</v>
      </c>
      <c r="M4581" t="s">
        <v>398</v>
      </c>
      <c r="N4581" t="s">
        <v>1168</v>
      </c>
      <c r="O4581">
        <v>3</v>
      </c>
      <c r="P4581" t="s">
        <v>306</v>
      </c>
      <c r="Q4581" s="164">
        <v>38353</v>
      </c>
      <c r="R4581" s="164">
        <v>38353</v>
      </c>
      <c r="S4581" s="164">
        <v>38353</v>
      </c>
      <c r="T4581" t="s">
        <v>9984</v>
      </c>
      <c r="V4581" t="s">
        <v>9985</v>
      </c>
      <c r="W4581" t="s">
        <v>9986</v>
      </c>
      <c r="X4581" t="s">
        <v>9983</v>
      </c>
      <c r="Y4581" t="s">
        <v>9985</v>
      </c>
      <c r="Z4581" t="s">
        <v>10011</v>
      </c>
      <c r="AC4581" t="s">
        <v>357</v>
      </c>
      <c r="AD4581" s="176">
        <v>1.7</v>
      </c>
      <c r="AE4581" s="177" t="s">
        <v>16954</v>
      </c>
    </row>
    <row r="4582" spans="1:31" x14ac:dyDescent="0.35">
      <c r="A4582" t="s">
        <v>447</v>
      </c>
      <c r="B4582">
        <v>1021</v>
      </c>
      <c r="C4582" t="s">
        <v>9983</v>
      </c>
      <c r="D4582">
        <v>61400</v>
      </c>
      <c r="E4582" t="s">
        <v>9983</v>
      </c>
      <c r="F4582" t="s">
        <v>8973</v>
      </c>
      <c r="H4582" s="174">
        <f t="shared" si="134"/>
        <v>1.7</v>
      </c>
      <c r="I4582">
        <v>3.2</v>
      </c>
      <c r="K4582" t="s">
        <v>404</v>
      </c>
      <c r="L4582" t="s">
        <v>297</v>
      </c>
      <c r="M4582" t="s">
        <v>398</v>
      </c>
      <c r="N4582" t="s">
        <v>1168</v>
      </c>
      <c r="O4582">
        <v>3</v>
      </c>
      <c r="P4582" t="s">
        <v>306</v>
      </c>
      <c r="Q4582" s="164">
        <v>38473</v>
      </c>
      <c r="R4582" s="164">
        <v>38357</v>
      </c>
      <c r="S4582" s="164">
        <v>38357</v>
      </c>
      <c r="T4582" t="s">
        <v>9984</v>
      </c>
      <c r="V4582" t="s">
        <v>9985</v>
      </c>
      <c r="W4582" t="s">
        <v>9986</v>
      </c>
      <c r="X4582" t="s">
        <v>9983</v>
      </c>
      <c r="Y4582" t="s">
        <v>9985</v>
      </c>
      <c r="Z4582" t="s">
        <v>10012</v>
      </c>
      <c r="AC4582" t="s">
        <v>357</v>
      </c>
      <c r="AD4582" s="176">
        <v>1.7</v>
      </c>
      <c r="AE4582" s="177" t="s">
        <v>16954</v>
      </c>
    </row>
    <row r="4583" spans="1:31" x14ac:dyDescent="0.35">
      <c r="A4583" t="s">
        <v>494</v>
      </c>
      <c r="B4583">
        <v>1020</v>
      </c>
      <c r="C4583" t="s">
        <v>9983</v>
      </c>
      <c r="D4583">
        <v>61400</v>
      </c>
      <c r="E4583" t="s">
        <v>9983</v>
      </c>
      <c r="F4583" t="s">
        <v>8973</v>
      </c>
      <c r="H4583" s="174">
        <f t="shared" si="134"/>
        <v>1.7</v>
      </c>
      <c r="I4583">
        <v>3.2</v>
      </c>
      <c r="K4583" t="s">
        <v>404</v>
      </c>
      <c r="L4583" t="s">
        <v>297</v>
      </c>
      <c r="M4583" t="s">
        <v>398</v>
      </c>
      <c r="N4583" t="s">
        <v>1168</v>
      </c>
      <c r="O4583">
        <v>3</v>
      </c>
      <c r="P4583" t="s">
        <v>306</v>
      </c>
      <c r="Q4583" s="164">
        <v>27070</v>
      </c>
      <c r="R4583" s="164">
        <v>27304</v>
      </c>
      <c r="S4583" s="164">
        <v>38353</v>
      </c>
      <c r="T4583" t="s">
        <v>9984</v>
      </c>
      <c r="V4583" t="s">
        <v>9985</v>
      </c>
      <c r="W4583" t="s">
        <v>9986</v>
      </c>
      <c r="X4583" t="s">
        <v>9983</v>
      </c>
      <c r="Y4583" t="s">
        <v>9985</v>
      </c>
      <c r="Z4583" t="s">
        <v>10013</v>
      </c>
      <c r="AC4583" t="s">
        <v>357</v>
      </c>
      <c r="AD4583" s="176">
        <v>1.7</v>
      </c>
      <c r="AE4583" s="177" t="s">
        <v>16954</v>
      </c>
    </row>
    <row r="4584" spans="1:31" x14ac:dyDescent="0.35">
      <c r="A4584" t="s">
        <v>414</v>
      </c>
      <c r="B4584">
        <v>1022</v>
      </c>
      <c r="C4584" t="s">
        <v>9983</v>
      </c>
      <c r="D4584">
        <v>61400</v>
      </c>
      <c r="E4584" t="s">
        <v>9983</v>
      </c>
      <c r="F4584" t="s">
        <v>8973</v>
      </c>
      <c r="H4584" s="174">
        <f t="shared" si="134"/>
        <v>1.7</v>
      </c>
      <c r="I4584">
        <v>3.2</v>
      </c>
      <c r="K4584" t="s">
        <v>404</v>
      </c>
      <c r="L4584" t="s">
        <v>297</v>
      </c>
      <c r="M4584" t="s">
        <v>398</v>
      </c>
      <c r="N4584" t="s">
        <v>1168</v>
      </c>
      <c r="O4584">
        <v>3</v>
      </c>
      <c r="P4584" t="s">
        <v>306</v>
      </c>
      <c r="Q4584" s="164">
        <v>38353</v>
      </c>
      <c r="R4584" s="164">
        <v>38353</v>
      </c>
      <c r="S4584" s="164">
        <v>38353</v>
      </c>
      <c r="T4584" t="s">
        <v>9984</v>
      </c>
      <c r="V4584" t="s">
        <v>9985</v>
      </c>
      <c r="W4584" t="s">
        <v>9986</v>
      </c>
      <c r="X4584" t="s">
        <v>9983</v>
      </c>
      <c r="Y4584" t="s">
        <v>9985</v>
      </c>
      <c r="Z4584" t="s">
        <v>10014</v>
      </c>
      <c r="AC4584" t="s">
        <v>357</v>
      </c>
      <c r="AD4584" s="176">
        <v>1.7</v>
      </c>
      <c r="AE4584" s="177" t="s">
        <v>16954</v>
      </c>
    </row>
    <row r="4585" spans="1:31" x14ac:dyDescent="0.35">
      <c r="A4585" t="s">
        <v>414</v>
      </c>
      <c r="B4585">
        <v>1061</v>
      </c>
      <c r="C4585" t="s">
        <v>9994</v>
      </c>
      <c r="D4585">
        <v>61400</v>
      </c>
      <c r="E4585" t="s">
        <v>9983</v>
      </c>
      <c r="F4585" t="s">
        <v>8973</v>
      </c>
      <c r="H4585" s="174">
        <f t="shared" si="134"/>
        <v>1.7</v>
      </c>
      <c r="I4585">
        <v>3.2</v>
      </c>
      <c r="K4585" t="s">
        <v>404</v>
      </c>
      <c r="L4585" t="s">
        <v>297</v>
      </c>
      <c r="M4585" t="s">
        <v>398</v>
      </c>
      <c r="N4585" t="s">
        <v>1168</v>
      </c>
      <c r="O4585">
        <v>3</v>
      </c>
      <c r="P4585" t="s">
        <v>977</v>
      </c>
      <c r="Q4585" s="164">
        <v>34708</v>
      </c>
      <c r="R4585" s="164">
        <v>34943</v>
      </c>
      <c r="S4585" s="164">
        <v>34943</v>
      </c>
      <c r="T4585" t="s">
        <v>9984</v>
      </c>
      <c r="V4585" t="s">
        <v>9985</v>
      </c>
      <c r="W4585" t="s">
        <v>9986</v>
      </c>
      <c r="X4585" t="s">
        <v>9983</v>
      </c>
      <c r="Y4585" t="s">
        <v>9985</v>
      </c>
      <c r="Z4585" t="s">
        <v>10015</v>
      </c>
      <c r="AC4585" t="s">
        <v>357</v>
      </c>
      <c r="AD4585" s="176">
        <v>1.7</v>
      </c>
      <c r="AE4585" s="177" t="s">
        <v>16954</v>
      </c>
    </row>
    <row r="4586" spans="1:31" x14ac:dyDescent="0.35">
      <c r="A4586" t="s">
        <v>419</v>
      </c>
      <c r="B4586">
        <v>1015</v>
      </c>
      <c r="C4586" t="s">
        <v>9983</v>
      </c>
      <c r="D4586">
        <v>61400</v>
      </c>
      <c r="E4586" t="s">
        <v>9983</v>
      </c>
      <c r="F4586" t="s">
        <v>8973</v>
      </c>
      <c r="H4586" s="174">
        <f t="shared" si="134"/>
        <v>1.7</v>
      </c>
      <c r="I4586">
        <v>3.2</v>
      </c>
      <c r="K4586" t="s">
        <v>404</v>
      </c>
      <c r="L4586" t="s">
        <v>297</v>
      </c>
      <c r="M4586" t="s">
        <v>398</v>
      </c>
      <c r="N4586" t="s">
        <v>1168</v>
      </c>
      <c r="O4586">
        <v>3</v>
      </c>
      <c r="P4586" t="s">
        <v>306</v>
      </c>
      <c r="Q4586" s="164">
        <v>38353</v>
      </c>
      <c r="R4586" s="164">
        <v>38353</v>
      </c>
      <c r="S4586" s="164">
        <v>38353</v>
      </c>
      <c r="T4586" t="s">
        <v>9984</v>
      </c>
      <c r="V4586" t="s">
        <v>9985</v>
      </c>
      <c r="W4586" t="s">
        <v>9986</v>
      </c>
      <c r="X4586" t="s">
        <v>9983</v>
      </c>
      <c r="Y4586" t="s">
        <v>9985</v>
      </c>
      <c r="Z4586" t="s">
        <v>10016</v>
      </c>
      <c r="AC4586" t="s">
        <v>357</v>
      </c>
      <c r="AD4586" s="176">
        <v>1.7</v>
      </c>
      <c r="AE4586" s="177" t="s">
        <v>16954</v>
      </c>
    </row>
    <row r="4587" spans="1:31" x14ac:dyDescent="0.35">
      <c r="A4587" t="s">
        <v>314</v>
      </c>
      <c r="B4587">
        <v>1032</v>
      </c>
      <c r="C4587" t="s">
        <v>9983</v>
      </c>
      <c r="D4587">
        <v>61400</v>
      </c>
      <c r="E4587" t="s">
        <v>9983</v>
      </c>
      <c r="F4587" t="s">
        <v>8973</v>
      </c>
      <c r="H4587" s="174">
        <f t="shared" si="134"/>
        <v>1.7</v>
      </c>
      <c r="I4587">
        <v>3.2</v>
      </c>
      <c r="K4587" t="s">
        <v>404</v>
      </c>
      <c r="L4587" t="s">
        <v>297</v>
      </c>
      <c r="M4587" t="s">
        <v>398</v>
      </c>
      <c r="N4587" t="s">
        <v>1168</v>
      </c>
      <c r="O4587">
        <v>3</v>
      </c>
      <c r="P4587" t="s">
        <v>306</v>
      </c>
      <c r="Q4587" s="164">
        <v>38353</v>
      </c>
      <c r="R4587" s="164">
        <v>38353</v>
      </c>
      <c r="S4587" s="164">
        <v>38353</v>
      </c>
      <c r="T4587" t="s">
        <v>9984</v>
      </c>
      <c r="V4587" t="s">
        <v>9985</v>
      </c>
      <c r="W4587" t="s">
        <v>9986</v>
      </c>
      <c r="X4587" t="s">
        <v>9983</v>
      </c>
      <c r="Y4587" t="s">
        <v>9985</v>
      </c>
      <c r="Z4587" t="s">
        <v>10017</v>
      </c>
      <c r="AC4587" t="s">
        <v>357</v>
      </c>
      <c r="AD4587" s="176">
        <v>1.7</v>
      </c>
      <c r="AE4587" s="177" t="s">
        <v>16954</v>
      </c>
    </row>
    <row r="4588" spans="1:31" x14ac:dyDescent="0.35">
      <c r="A4588" t="s">
        <v>711</v>
      </c>
      <c r="B4588">
        <v>1022</v>
      </c>
      <c r="C4588" t="s">
        <v>9983</v>
      </c>
      <c r="D4588">
        <v>61400</v>
      </c>
      <c r="E4588" t="s">
        <v>9983</v>
      </c>
      <c r="F4588" t="s">
        <v>8973</v>
      </c>
      <c r="H4588" s="174">
        <f t="shared" si="134"/>
        <v>1.7</v>
      </c>
      <c r="I4588">
        <v>3.2</v>
      </c>
      <c r="K4588" t="s">
        <v>404</v>
      </c>
      <c r="L4588" t="s">
        <v>297</v>
      </c>
      <c r="M4588" t="s">
        <v>398</v>
      </c>
      <c r="N4588" t="s">
        <v>1168</v>
      </c>
      <c r="O4588">
        <v>3</v>
      </c>
      <c r="P4588" t="s">
        <v>306</v>
      </c>
      <c r="Q4588" t="s">
        <v>2038</v>
      </c>
      <c r="R4588" s="164">
        <v>39188</v>
      </c>
      <c r="S4588" s="164">
        <v>39188</v>
      </c>
      <c r="T4588" t="s">
        <v>9984</v>
      </c>
      <c r="V4588" t="s">
        <v>9985</v>
      </c>
      <c r="W4588" t="s">
        <v>9986</v>
      </c>
      <c r="X4588" t="s">
        <v>9983</v>
      </c>
      <c r="Y4588" t="s">
        <v>9985</v>
      </c>
      <c r="Z4588" t="s">
        <v>10018</v>
      </c>
      <c r="AC4588" t="s">
        <v>357</v>
      </c>
      <c r="AD4588" s="176">
        <v>1.7</v>
      </c>
      <c r="AE4588" s="177" t="s">
        <v>16954</v>
      </c>
    </row>
    <row r="4589" spans="1:31" x14ac:dyDescent="0.35">
      <c r="A4589" t="s">
        <v>711</v>
      </c>
      <c r="B4589">
        <v>90017</v>
      </c>
      <c r="C4589" t="s">
        <v>10019</v>
      </c>
      <c r="D4589">
        <v>61400</v>
      </c>
      <c r="E4589" t="s">
        <v>9983</v>
      </c>
      <c r="F4589" t="s">
        <v>8973</v>
      </c>
      <c r="H4589" s="174">
        <f t="shared" si="134"/>
        <v>1.7</v>
      </c>
      <c r="I4589">
        <v>3.2</v>
      </c>
      <c r="K4589" t="s">
        <v>404</v>
      </c>
      <c r="L4589" t="s">
        <v>410</v>
      </c>
      <c r="M4589" t="s">
        <v>398</v>
      </c>
      <c r="N4589" t="s">
        <v>1168</v>
      </c>
      <c r="O4589">
        <v>3</v>
      </c>
      <c r="P4589" t="s">
        <v>306</v>
      </c>
      <c r="Q4589" s="164">
        <v>34337</v>
      </c>
      <c r="R4589" s="164">
        <v>34394</v>
      </c>
      <c r="S4589" s="164">
        <v>34394</v>
      </c>
      <c r="T4589" t="s">
        <v>9984</v>
      </c>
      <c r="V4589" t="s">
        <v>9985</v>
      </c>
      <c r="W4589" t="s">
        <v>9986</v>
      </c>
      <c r="X4589" t="s">
        <v>9983</v>
      </c>
      <c r="Y4589" t="s">
        <v>9985</v>
      </c>
      <c r="Z4589" t="s">
        <v>10020</v>
      </c>
      <c r="AC4589" t="s">
        <v>357</v>
      </c>
      <c r="AD4589" s="176">
        <v>1.7</v>
      </c>
      <c r="AE4589" s="177" t="s">
        <v>16954</v>
      </c>
    </row>
    <row r="4590" spans="1:31" x14ac:dyDescent="0.35">
      <c r="A4590" t="s">
        <v>499</v>
      </c>
      <c r="B4590">
        <v>1023</v>
      </c>
      <c r="C4590" t="s">
        <v>9983</v>
      </c>
      <c r="D4590">
        <v>61400</v>
      </c>
      <c r="E4590" t="s">
        <v>9983</v>
      </c>
      <c r="F4590" t="s">
        <v>8973</v>
      </c>
      <c r="H4590" s="174">
        <f t="shared" si="134"/>
        <v>1.7</v>
      </c>
      <c r="I4590">
        <v>3.2</v>
      </c>
      <c r="K4590" t="s">
        <v>404</v>
      </c>
      <c r="L4590" t="s">
        <v>297</v>
      </c>
      <c r="M4590" t="s">
        <v>398</v>
      </c>
      <c r="N4590" t="s">
        <v>1168</v>
      </c>
      <c r="O4590">
        <v>3</v>
      </c>
      <c r="P4590" t="s">
        <v>306</v>
      </c>
      <c r="Q4590" s="164">
        <v>38353</v>
      </c>
      <c r="R4590" s="164">
        <v>38353</v>
      </c>
      <c r="S4590" s="164">
        <v>38353</v>
      </c>
      <c r="T4590" t="s">
        <v>9984</v>
      </c>
      <c r="V4590" t="s">
        <v>9985</v>
      </c>
      <c r="W4590" t="s">
        <v>9986</v>
      </c>
      <c r="X4590" t="s">
        <v>9983</v>
      </c>
      <c r="Y4590" t="s">
        <v>9985</v>
      </c>
      <c r="Z4590" t="s">
        <v>10021</v>
      </c>
      <c r="AC4590" t="s">
        <v>357</v>
      </c>
      <c r="AD4590" s="176">
        <v>1.7</v>
      </c>
      <c r="AE4590" s="177" t="s">
        <v>16954</v>
      </c>
    </row>
    <row r="4591" spans="1:31" x14ac:dyDescent="0.35">
      <c r="A4591" t="s">
        <v>499</v>
      </c>
      <c r="B4591">
        <v>1105</v>
      </c>
      <c r="C4591" t="s">
        <v>9983</v>
      </c>
      <c r="D4591">
        <v>61400</v>
      </c>
      <c r="E4591" t="s">
        <v>9983</v>
      </c>
      <c r="F4591" t="s">
        <v>8973</v>
      </c>
      <c r="H4591" s="174">
        <f t="shared" si="134"/>
        <v>1.7</v>
      </c>
      <c r="I4591">
        <v>3.2</v>
      </c>
      <c r="K4591" t="s">
        <v>295</v>
      </c>
      <c r="L4591" t="s">
        <v>297</v>
      </c>
      <c r="M4591" t="s">
        <v>398</v>
      </c>
      <c r="N4591" t="s">
        <v>1168</v>
      </c>
      <c r="O4591">
        <v>3</v>
      </c>
      <c r="P4591" t="s">
        <v>1</v>
      </c>
      <c r="Q4591" s="164">
        <v>30690</v>
      </c>
      <c r="R4591" s="164">
        <v>30926</v>
      </c>
      <c r="S4591" s="164">
        <v>33117</v>
      </c>
      <c r="T4591" t="s">
        <v>9984</v>
      </c>
      <c r="V4591" t="s">
        <v>9985</v>
      </c>
      <c r="W4591" t="s">
        <v>9986</v>
      </c>
      <c r="X4591" t="s">
        <v>9983</v>
      </c>
      <c r="Y4591" t="s">
        <v>9985</v>
      </c>
      <c r="Z4591" t="s">
        <v>10022</v>
      </c>
      <c r="AC4591" t="s">
        <v>357</v>
      </c>
      <c r="AD4591" s="176">
        <v>1.7</v>
      </c>
      <c r="AE4591" s="177" t="s">
        <v>16954</v>
      </c>
    </row>
    <row r="4592" spans="1:31" x14ac:dyDescent="0.35">
      <c r="A4592" t="s">
        <v>566</v>
      </c>
      <c r="B4592">
        <v>1005</v>
      </c>
      <c r="C4592" t="s">
        <v>9983</v>
      </c>
      <c r="D4592">
        <v>61400</v>
      </c>
      <c r="E4592" t="s">
        <v>9983</v>
      </c>
      <c r="F4592" t="s">
        <v>8973</v>
      </c>
      <c r="H4592" s="174">
        <f t="shared" si="134"/>
        <v>1.7</v>
      </c>
      <c r="I4592">
        <v>3.2</v>
      </c>
      <c r="K4592" t="s">
        <v>404</v>
      </c>
      <c r="L4592" t="s">
        <v>297</v>
      </c>
      <c r="M4592" t="s">
        <v>398</v>
      </c>
      <c r="N4592" t="s">
        <v>1168</v>
      </c>
      <c r="O4592">
        <v>3</v>
      </c>
      <c r="P4592" t="s">
        <v>306</v>
      </c>
      <c r="Q4592" s="164">
        <v>38353</v>
      </c>
      <c r="R4592" s="164">
        <v>38353</v>
      </c>
      <c r="S4592" s="164">
        <v>38353</v>
      </c>
      <c r="T4592" t="s">
        <v>9984</v>
      </c>
      <c r="V4592" t="s">
        <v>9985</v>
      </c>
      <c r="W4592" t="s">
        <v>9986</v>
      </c>
      <c r="X4592" t="s">
        <v>9983</v>
      </c>
      <c r="Y4592" t="s">
        <v>9985</v>
      </c>
      <c r="Z4592" t="s">
        <v>10023</v>
      </c>
      <c r="AC4592" t="s">
        <v>357</v>
      </c>
      <c r="AD4592" s="176">
        <v>1.7</v>
      </c>
      <c r="AE4592" s="177" t="s">
        <v>16954</v>
      </c>
    </row>
    <row r="4593" spans="1:31" x14ac:dyDescent="0.35">
      <c r="A4593" t="s">
        <v>566</v>
      </c>
      <c r="B4593">
        <v>90009</v>
      </c>
      <c r="C4593" t="s">
        <v>10024</v>
      </c>
      <c r="D4593">
        <v>61400</v>
      </c>
      <c r="E4593" t="s">
        <v>9983</v>
      </c>
      <c r="F4593" t="s">
        <v>8973</v>
      </c>
      <c r="H4593" s="174">
        <f t="shared" si="134"/>
        <v>1.7</v>
      </c>
      <c r="I4593">
        <v>3.2</v>
      </c>
      <c r="K4593" t="s">
        <v>404</v>
      </c>
      <c r="L4593" t="s">
        <v>297</v>
      </c>
      <c r="M4593" t="s">
        <v>398</v>
      </c>
      <c r="N4593" t="s">
        <v>1168</v>
      </c>
      <c r="O4593">
        <v>3</v>
      </c>
      <c r="P4593" t="s">
        <v>306</v>
      </c>
      <c r="Q4593" s="164">
        <v>39825</v>
      </c>
      <c r="R4593" s="164">
        <v>40148</v>
      </c>
      <c r="S4593" s="164">
        <v>40148</v>
      </c>
      <c r="T4593" t="s">
        <v>9984</v>
      </c>
      <c r="V4593" t="s">
        <v>9985</v>
      </c>
      <c r="W4593" t="s">
        <v>9986</v>
      </c>
      <c r="X4593" t="s">
        <v>9983</v>
      </c>
      <c r="Y4593" t="s">
        <v>9985</v>
      </c>
      <c r="Z4593" t="s">
        <v>10025</v>
      </c>
      <c r="AC4593" t="s">
        <v>357</v>
      </c>
      <c r="AD4593" s="176">
        <v>1.7</v>
      </c>
      <c r="AE4593" s="177" t="s">
        <v>16954</v>
      </c>
    </row>
    <row r="4594" spans="1:31" x14ac:dyDescent="0.35">
      <c r="A4594" t="s">
        <v>438</v>
      </c>
      <c r="B4594">
        <v>1019</v>
      </c>
      <c r="C4594" t="s">
        <v>9983</v>
      </c>
      <c r="D4594">
        <v>61400</v>
      </c>
      <c r="E4594" t="s">
        <v>9983</v>
      </c>
      <c r="F4594" t="s">
        <v>8973</v>
      </c>
      <c r="H4594" s="174">
        <f t="shared" si="134"/>
        <v>1.7</v>
      </c>
      <c r="I4594">
        <v>3.2</v>
      </c>
      <c r="K4594" t="s">
        <v>404</v>
      </c>
      <c r="L4594" t="s">
        <v>297</v>
      </c>
      <c r="M4594" t="s">
        <v>398</v>
      </c>
      <c r="N4594" t="s">
        <v>1168</v>
      </c>
      <c r="O4594">
        <v>3</v>
      </c>
      <c r="P4594" t="s">
        <v>306</v>
      </c>
      <c r="Q4594" t="s">
        <v>1197</v>
      </c>
      <c r="R4594" s="164">
        <v>28156</v>
      </c>
      <c r="S4594" s="164">
        <v>38353</v>
      </c>
      <c r="T4594" t="s">
        <v>9984</v>
      </c>
      <c r="V4594" t="s">
        <v>9985</v>
      </c>
      <c r="W4594" t="s">
        <v>9986</v>
      </c>
      <c r="X4594" t="s">
        <v>9983</v>
      </c>
      <c r="Y4594" t="s">
        <v>9985</v>
      </c>
      <c r="Z4594" t="s">
        <v>10026</v>
      </c>
      <c r="AC4594" t="s">
        <v>357</v>
      </c>
      <c r="AD4594" s="176">
        <v>1.7</v>
      </c>
      <c r="AE4594" s="177" t="s">
        <v>16954</v>
      </c>
    </row>
    <row r="4595" spans="1:31" x14ac:dyDescent="0.35">
      <c r="A4595" t="s">
        <v>454</v>
      </c>
      <c r="B4595">
        <v>11037</v>
      </c>
      <c r="C4595" t="s">
        <v>10027</v>
      </c>
      <c r="D4595">
        <v>61401</v>
      </c>
      <c r="E4595" t="s">
        <v>9983</v>
      </c>
      <c r="F4595" t="s">
        <v>8973</v>
      </c>
      <c r="H4595" s="174">
        <f t="shared" si="134"/>
        <v>1.7</v>
      </c>
      <c r="I4595">
        <v>3.2</v>
      </c>
      <c r="K4595" t="s">
        <v>404</v>
      </c>
      <c r="L4595" t="s">
        <v>297</v>
      </c>
      <c r="M4595" t="s">
        <v>398</v>
      </c>
      <c r="N4595" t="s">
        <v>1168</v>
      </c>
      <c r="O4595">
        <v>3</v>
      </c>
      <c r="P4595" t="s">
        <v>306</v>
      </c>
      <c r="Q4595" s="164">
        <v>36900</v>
      </c>
      <c r="R4595" s="164">
        <v>37135</v>
      </c>
      <c r="S4595" s="164">
        <v>39896</v>
      </c>
      <c r="T4595" t="s">
        <v>10028</v>
      </c>
      <c r="V4595" t="s">
        <v>9985</v>
      </c>
      <c r="W4595" t="s">
        <v>9986</v>
      </c>
      <c r="X4595" t="s">
        <v>9983</v>
      </c>
      <c r="Y4595" t="s">
        <v>9985</v>
      </c>
      <c r="Z4595" t="s">
        <v>10029</v>
      </c>
      <c r="AC4595" t="s">
        <v>357</v>
      </c>
      <c r="AD4595" s="176">
        <v>1.7</v>
      </c>
      <c r="AE4595" s="177" t="s">
        <v>16954</v>
      </c>
    </row>
    <row r="4596" spans="1:31" x14ac:dyDescent="0.35">
      <c r="A4596" t="s">
        <v>291</v>
      </c>
      <c r="B4596">
        <v>11037</v>
      </c>
      <c r="C4596" t="s">
        <v>10030</v>
      </c>
      <c r="D4596">
        <v>61401</v>
      </c>
      <c r="E4596" t="s">
        <v>9983</v>
      </c>
      <c r="F4596" t="s">
        <v>8973</v>
      </c>
      <c r="H4596" s="174">
        <f t="shared" si="134"/>
        <v>1.7</v>
      </c>
      <c r="I4596">
        <v>3.2</v>
      </c>
      <c r="K4596" t="s">
        <v>404</v>
      </c>
      <c r="L4596" t="s">
        <v>297</v>
      </c>
      <c r="M4596" t="s">
        <v>398</v>
      </c>
      <c r="N4596" t="s">
        <v>1168</v>
      </c>
      <c r="O4596">
        <v>3</v>
      </c>
      <c r="P4596" t="s">
        <v>1</v>
      </c>
      <c r="Q4596" s="164">
        <v>36900</v>
      </c>
      <c r="R4596" s="164">
        <v>37135</v>
      </c>
      <c r="S4596" s="164">
        <v>38961</v>
      </c>
      <c r="T4596" t="s">
        <v>10028</v>
      </c>
      <c r="V4596" t="s">
        <v>9985</v>
      </c>
      <c r="W4596" t="s">
        <v>9986</v>
      </c>
      <c r="X4596" t="s">
        <v>9983</v>
      </c>
      <c r="Y4596" t="s">
        <v>9985</v>
      </c>
      <c r="Z4596" t="s">
        <v>10031</v>
      </c>
      <c r="AC4596" t="s">
        <v>1223</v>
      </c>
      <c r="AD4596" s="176">
        <v>1.7</v>
      </c>
      <c r="AE4596" s="177" t="s">
        <v>16954</v>
      </c>
    </row>
    <row r="4597" spans="1:31" x14ac:dyDescent="0.35">
      <c r="A4597" t="s">
        <v>305</v>
      </c>
      <c r="B4597">
        <v>11069</v>
      </c>
      <c r="C4597" t="s">
        <v>10027</v>
      </c>
      <c r="D4597">
        <v>61401</v>
      </c>
      <c r="E4597" t="s">
        <v>9983</v>
      </c>
      <c r="F4597" t="s">
        <v>8973</v>
      </c>
      <c r="H4597" s="174">
        <f t="shared" si="134"/>
        <v>1.7</v>
      </c>
      <c r="I4597">
        <v>3.2</v>
      </c>
      <c r="K4597" t="s">
        <v>404</v>
      </c>
      <c r="L4597" t="s">
        <v>297</v>
      </c>
      <c r="M4597" t="s">
        <v>398</v>
      </c>
      <c r="N4597" t="s">
        <v>1168</v>
      </c>
      <c r="O4597">
        <v>3</v>
      </c>
      <c r="P4597" t="s">
        <v>306</v>
      </c>
      <c r="Q4597" s="164">
        <v>36900</v>
      </c>
      <c r="R4597" s="164">
        <v>37135</v>
      </c>
      <c r="S4597" s="164">
        <v>38352</v>
      </c>
      <c r="T4597" t="s">
        <v>10028</v>
      </c>
      <c r="V4597" t="s">
        <v>9985</v>
      </c>
      <c r="W4597" t="s">
        <v>9986</v>
      </c>
      <c r="X4597" t="s">
        <v>9983</v>
      </c>
      <c r="Y4597" t="s">
        <v>9985</v>
      </c>
      <c r="Z4597" t="s">
        <v>10032</v>
      </c>
      <c r="AC4597" t="s">
        <v>357</v>
      </c>
      <c r="AD4597" s="176">
        <v>1.7</v>
      </c>
      <c r="AE4597" s="177" t="s">
        <v>16954</v>
      </c>
    </row>
    <row r="4598" spans="1:31" x14ac:dyDescent="0.35">
      <c r="A4598" t="s">
        <v>317</v>
      </c>
      <c r="B4598">
        <v>11048</v>
      </c>
      <c r="C4598" t="s">
        <v>10027</v>
      </c>
      <c r="D4598">
        <v>61401</v>
      </c>
      <c r="E4598" t="s">
        <v>9983</v>
      </c>
      <c r="F4598" t="s">
        <v>8973</v>
      </c>
      <c r="H4598" s="174">
        <f t="shared" si="134"/>
        <v>1.7</v>
      </c>
      <c r="I4598">
        <v>3.2</v>
      </c>
      <c r="K4598" t="s">
        <v>404</v>
      </c>
      <c r="L4598" t="s">
        <v>297</v>
      </c>
      <c r="M4598" t="s">
        <v>398</v>
      </c>
      <c r="N4598" t="s">
        <v>1168</v>
      </c>
      <c r="O4598">
        <v>3</v>
      </c>
      <c r="P4598" t="s">
        <v>306</v>
      </c>
      <c r="Q4598" s="164">
        <v>36900</v>
      </c>
      <c r="R4598" s="164">
        <v>37135</v>
      </c>
      <c r="S4598" s="164">
        <v>38352</v>
      </c>
      <c r="T4598" t="s">
        <v>10028</v>
      </c>
      <c r="V4598" t="s">
        <v>9985</v>
      </c>
      <c r="W4598" t="s">
        <v>9986</v>
      </c>
      <c r="X4598" t="s">
        <v>9983</v>
      </c>
      <c r="Y4598" t="s">
        <v>9985</v>
      </c>
      <c r="Z4598" t="s">
        <v>10033</v>
      </c>
      <c r="AC4598" t="s">
        <v>357</v>
      </c>
      <c r="AD4598" s="176">
        <v>1.7</v>
      </c>
      <c r="AE4598" s="177" t="s">
        <v>16954</v>
      </c>
    </row>
    <row r="4599" spans="1:31" x14ac:dyDescent="0.35">
      <c r="A4599" t="s">
        <v>408</v>
      </c>
      <c r="B4599">
        <v>11036</v>
      </c>
      <c r="C4599" t="s">
        <v>10027</v>
      </c>
      <c r="D4599">
        <v>61401</v>
      </c>
      <c r="E4599" t="s">
        <v>9983</v>
      </c>
      <c r="F4599" t="s">
        <v>8973</v>
      </c>
      <c r="H4599" s="174">
        <f t="shared" si="134"/>
        <v>1.7</v>
      </c>
      <c r="I4599">
        <v>3.2</v>
      </c>
      <c r="K4599" t="s">
        <v>404</v>
      </c>
      <c r="L4599" t="s">
        <v>297</v>
      </c>
      <c r="M4599" t="s">
        <v>398</v>
      </c>
      <c r="N4599" t="s">
        <v>1168</v>
      </c>
      <c r="O4599">
        <v>3</v>
      </c>
      <c r="P4599" t="s">
        <v>306</v>
      </c>
      <c r="Q4599" s="164">
        <v>36900</v>
      </c>
      <c r="R4599" s="164">
        <v>37135</v>
      </c>
      <c r="S4599" s="164">
        <v>38352</v>
      </c>
      <c r="T4599" t="s">
        <v>10028</v>
      </c>
      <c r="V4599" t="s">
        <v>9985</v>
      </c>
      <c r="W4599" t="s">
        <v>9986</v>
      </c>
      <c r="X4599" t="s">
        <v>9983</v>
      </c>
      <c r="Y4599" t="s">
        <v>9985</v>
      </c>
      <c r="Z4599" t="s">
        <v>10034</v>
      </c>
      <c r="AC4599" t="s">
        <v>357</v>
      </c>
      <c r="AD4599" s="176">
        <v>1.7</v>
      </c>
      <c r="AE4599" s="177" t="s">
        <v>16954</v>
      </c>
    </row>
    <row r="4600" spans="1:31" x14ac:dyDescent="0.35">
      <c r="A4600" t="s">
        <v>469</v>
      </c>
      <c r="B4600">
        <v>11018</v>
      </c>
      <c r="C4600" t="s">
        <v>10027</v>
      </c>
      <c r="D4600">
        <v>61401</v>
      </c>
      <c r="E4600" t="s">
        <v>9983</v>
      </c>
      <c r="F4600" t="s">
        <v>8973</v>
      </c>
      <c r="H4600" s="174">
        <f t="shared" si="134"/>
        <v>1.7</v>
      </c>
      <c r="I4600">
        <v>3.2</v>
      </c>
      <c r="K4600" t="s">
        <v>404</v>
      </c>
      <c r="L4600" t="s">
        <v>297</v>
      </c>
      <c r="M4600" t="s">
        <v>398</v>
      </c>
      <c r="N4600" t="s">
        <v>1168</v>
      </c>
      <c r="O4600">
        <v>3</v>
      </c>
      <c r="P4600" t="s">
        <v>306</v>
      </c>
      <c r="Q4600" s="164">
        <v>36900</v>
      </c>
      <c r="R4600" s="164">
        <v>37135</v>
      </c>
      <c r="S4600" s="164">
        <v>38352</v>
      </c>
      <c r="T4600" t="s">
        <v>10028</v>
      </c>
      <c r="V4600" t="s">
        <v>9985</v>
      </c>
      <c r="W4600" t="s">
        <v>9986</v>
      </c>
      <c r="X4600" t="s">
        <v>9983</v>
      </c>
      <c r="Y4600" t="s">
        <v>9985</v>
      </c>
      <c r="Z4600" t="s">
        <v>10035</v>
      </c>
      <c r="AC4600" t="s">
        <v>357</v>
      </c>
      <c r="AD4600" s="176">
        <v>1.7</v>
      </c>
      <c r="AE4600" s="177" t="s">
        <v>16954</v>
      </c>
    </row>
    <row r="4601" spans="1:31" x14ac:dyDescent="0.35">
      <c r="A4601" t="s">
        <v>324</v>
      </c>
      <c r="B4601">
        <v>11014</v>
      </c>
      <c r="C4601" t="s">
        <v>10027</v>
      </c>
      <c r="D4601">
        <v>61401</v>
      </c>
      <c r="E4601" t="s">
        <v>9983</v>
      </c>
      <c r="F4601" t="s">
        <v>8973</v>
      </c>
      <c r="H4601" s="174">
        <f t="shared" si="134"/>
        <v>1.7</v>
      </c>
      <c r="I4601">
        <v>3.2</v>
      </c>
      <c r="K4601" t="s">
        <v>404</v>
      </c>
      <c r="L4601" t="s">
        <v>297</v>
      </c>
      <c r="M4601" t="s">
        <v>398</v>
      </c>
      <c r="N4601" t="s">
        <v>1168</v>
      </c>
      <c r="O4601">
        <v>3</v>
      </c>
      <c r="P4601" t="s">
        <v>306</v>
      </c>
      <c r="Q4601" s="164">
        <v>36900</v>
      </c>
      <c r="R4601" s="164">
        <v>37135</v>
      </c>
      <c r="S4601" s="164">
        <v>38352</v>
      </c>
      <c r="T4601" t="s">
        <v>10028</v>
      </c>
      <c r="V4601" t="s">
        <v>9985</v>
      </c>
      <c r="W4601" t="s">
        <v>9986</v>
      </c>
      <c r="X4601" t="s">
        <v>9983</v>
      </c>
      <c r="Y4601" t="s">
        <v>9985</v>
      </c>
      <c r="Z4601" t="s">
        <v>10036</v>
      </c>
      <c r="AC4601" t="s">
        <v>357</v>
      </c>
      <c r="AD4601" s="176">
        <v>1.7</v>
      </c>
      <c r="AE4601" s="177" t="s">
        <v>16954</v>
      </c>
    </row>
    <row r="4602" spans="1:31" x14ac:dyDescent="0.35">
      <c r="A4602" t="s">
        <v>309</v>
      </c>
      <c r="B4602">
        <v>11023</v>
      </c>
      <c r="C4602" t="s">
        <v>10027</v>
      </c>
      <c r="D4602">
        <v>61401</v>
      </c>
      <c r="E4602" t="s">
        <v>9983</v>
      </c>
      <c r="F4602" t="s">
        <v>8973</v>
      </c>
      <c r="H4602" s="174">
        <f t="shared" si="134"/>
        <v>1.7</v>
      </c>
      <c r="I4602">
        <v>3.2</v>
      </c>
      <c r="K4602" t="s">
        <v>404</v>
      </c>
      <c r="L4602" t="s">
        <v>297</v>
      </c>
      <c r="M4602" t="s">
        <v>398</v>
      </c>
      <c r="N4602" t="s">
        <v>1168</v>
      </c>
      <c r="O4602">
        <v>3</v>
      </c>
      <c r="P4602" t="s">
        <v>306</v>
      </c>
      <c r="Q4602" s="164">
        <v>36900</v>
      </c>
      <c r="R4602" s="164">
        <v>37135</v>
      </c>
      <c r="S4602" s="164">
        <v>38352</v>
      </c>
      <c r="T4602" t="s">
        <v>10028</v>
      </c>
      <c r="V4602" t="s">
        <v>9985</v>
      </c>
      <c r="W4602" t="s">
        <v>9986</v>
      </c>
      <c r="X4602" t="s">
        <v>9983</v>
      </c>
      <c r="Y4602" t="s">
        <v>9985</v>
      </c>
      <c r="Z4602" t="s">
        <v>10037</v>
      </c>
      <c r="AC4602" t="s">
        <v>357</v>
      </c>
      <c r="AD4602" s="176">
        <v>1.7</v>
      </c>
      <c r="AE4602" s="177" t="s">
        <v>16954</v>
      </c>
    </row>
    <row r="4603" spans="1:31" x14ac:dyDescent="0.35">
      <c r="A4603" t="s">
        <v>476</v>
      </c>
      <c r="B4603">
        <v>11027</v>
      </c>
      <c r="C4603" t="s">
        <v>10027</v>
      </c>
      <c r="D4603">
        <v>61401</v>
      </c>
      <c r="E4603" t="s">
        <v>9983</v>
      </c>
      <c r="F4603" t="s">
        <v>8973</v>
      </c>
      <c r="H4603" s="174">
        <f t="shared" si="134"/>
        <v>1.7</v>
      </c>
      <c r="I4603">
        <v>3.2</v>
      </c>
      <c r="K4603" t="s">
        <v>404</v>
      </c>
      <c r="L4603" t="s">
        <v>297</v>
      </c>
      <c r="M4603" t="s">
        <v>398</v>
      </c>
      <c r="N4603" t="s">
        <v>1168</v>
      </c>
      <c r="O4603">
        <v>3</v>
      </c>
      <c r="P4603" t="s">
        <v>306</v>
      </c>
      <c r="Q4603" s="164">
        <v>36900</v>
      </c>
      <c r="R4603" s="164">
        <v>37135</v>
      </c>
      <c r="S4603" s="164">
        <v>38352</v>
      </c>
      <c r="T4603" t="s">
        <v>10028</v>
      </c>
      <c r="V4603" t="s">
        <v>9985</v>
      </c>
      <c r="W4603" t="s">
        <v>9986</v>
      </c>
      <c r="X4603" t="s">
        <v>9983</v>
      </c>
      <c r="Y4603" t="s">
        <v>9985</v>
      </c>
      <c r="Z4603" t="s">
        <v>10038</v>
      </c>
      <c r="AC4603" t="s">
        <v>357</v>
      </c>
      <c r="AD4603" s="176">
        <v>1.7</v>
      </c>
      <c r="AE4603" s="177" t="s">
        <v>16954</v>
      </c>
    </row>
    <row r="4604" spans="1:31" x14ac:dyDescent="0.35">
      <c r="A4604" t="s">
        <v>482</v>
      </c>
      <c r="B4604">
        <v>11022</v>
      </c>
      <c r="C4604" t="s">
        <v>10027</v>
      </c>
      <c r="D4604">
        <v>61401</v>
      </c>
      <c r="E4604" t="s">
        <v>9983</v>
      </c>
      <c r="F4604" t="s">
        <v>8973</v>
      </c>
      <c r="H4604" s="174">
        <f>AD4604</f>
        <v>1.7</v>
      </c>
      <c r="I4604">
        <v>3.2</v>
      </c>
      <c r="K4604" t="s">
        <v>404</v>
      </c>
      <c r="L4604" t="s">
        <v>297</v>
      </c>
      <c r="M4604" t="s">
        <v>398</v>
      </c>
      <c r="N4604" t="s">
        <v>1168</v>
      </c>
      <c r="O4604">
        <v>3</v>
      </c>
      <c r="P4604" t="s">
        <v>306</v>
      </c>
      <c r="Q4604" s="164">
        <v>36900</v>
      </c>
      <c r="R4604" s="164">
        <v>37135</v>
      </c>
      <c r="S4604" s="164">
        <v>38352</v>
      </c>
      <c r="T4604" t="s">
        <v>10028</v>
      </c>
      <c r="V4604" t="s">
        <v>9985</v>
      </c>
      <c r="W4604" t="s">
        <v>9986</v>
      </c>
      <c r="X4604" t="s">
        <v>9983</v>
      </c>
      <c r="Y4604" t="s">
        <v>9985</v>
      </c>
      <c r="Z4604" t="s">
        <v>10039</v>
      </c>
      <c r="AC4604" t="s">
        <v>357</v>
      </c>
      <c r="AD4604" s="176">
        <v>1.7</v>
      </c>
      <c r="AE4604" s="177" t="s">
        <v>16953</v>
      </c>
    </row>
    <row r="4605" spans="1:31" x14ac:dyDescent="0.35">
      <c r="A4605" t="s">
        <v>432</v>
      </c>
      <c r="B4605">
        <v>11025</v>
      </c>
      <c r="C4605" t="s">
        <v>10027</v>
      </c>
      <c r="D4605">
        <v>61401</v>
      </c>
      <c r="E4605" t="s">
        <v>9983</v>
      </c>
      <c r="F4605" t="s">
        <v>8973</v>
      </c>
      <c r="H4605" s="174">
        <f t="shared" ref="H4605:H4618" si="135">AD4605</f>
        <v>1.7</v>
      </c>
      <c r="I4605">
        <v>3.2</v>
      </c>
      <c r="K4605" t="s">
        <v>404</v>
      </c>
      <c r="L4605" t="s">
        <v>297</v>
      </c>
      <c r="M4605" t="s">
        <v>398</v>
      </c>
      <c r="N4605" t="s">
        <v>1168</v>
      </c>
      <c r="O4605">
        <v>3</v>
      </c>
      <c r="P4605" t="s">
        <v>306</v>
      </c>
      <c r="Q4605" s="164">
        <v>36900</v>
      </c>
      <c r="R4605" s="164">
        <v>37135</v>
      </c>
      <c r="S4605" s="164">
        <v>38352</v>
      </c>
      <c r="T4605" t="s">
        <v>10028</v>
      </c>
      <c r="V4605" t="s">
        <v>9985</v>
      </c>
      <c r="W4605" t="s">
        <v>9986</v>
      </c>
      <c r="X4605" t="s">
        <v>9983</v>
      </c>
      <c r="Y4605" t="s">
        <v>9985</v>
      </c>
      <c r="Z4605" t="s">
        <v>10040</v>
      </c>
      <c r="AC4605" t="s">
        <v>357</v>
      </c>
      <c r="AD4605" s="176">
        <v>1.7</v>
      </c>
      <c r="AE4605" s="177" t="s">
        <v>16954</v>
      </c>
    </row>
    <row r="4606" spans="1:31" x14ac:dyDescent="0.35">
      <c r="A4606" t="s">
        <v>584</v>
      </c>
      <c r="B4606">
        <v>11024</v>
      </c>
      <c r="C4606" t="s">
        <v>10027</v>
      </c>
      <c r="D4606">
        <v>61401</v>
      </c>
      <c r="E4606" t="s">
        <v>9983</v>
      </c>
      <c r="F4606" t="s">
        <v>8973</v>
      </c>
      <c r="H4606" s="174">
        <f t="shared" si="135"/>
        <v>1.7</v>
      </c>
      <c r="I4606">
        <v>3.2</v>
      </c>
      <c r="K4606" t="s">
        <v>404</v>
      </c>
      <c r="L4606" t="s">
        <v>297</v>
      </c>
      <c r="M4606" t="s">
        <v>398</v>
      </c>
      <c r="N4606" t="s">
        <v>1168</v>
      </c>
      <c r="O4606">
        <v>3</v>
      </c>
      <c r="P4606" t="s">
        <v>306</v>
      </c>
      <c r="Q4606" s="164">
        <v>36900</v>
      </c>
      <c r="R4606" s="164">
        <v>37135</v>
      </c>
      <c r="S4606" s="164">
        <v>38352</v>
      </c>
      <c r="T4606" t="s">
        <v>10028</v>
      </c>
      <c r="V4606" t="s">
        <v>9985</v>
      </c>
      <c r="W4606" t="s">
        <v>9986</v>
      </c>
      <c r="X4606" t="s">
        <v>9983</v>
      </c>
      <c r="Y4606" t="s">
        <v>9985</v>
      </c>
      <c r="Z4606" t="s">
        <v>10041</v>
      </c>
      <c r="AC4606" t="s">
        <v>357</v>
      </c>
      <c r="AD4606" s="176">
        <v>1.7</v>
      </c>
      <c r="AE4606" s="177" t="s">
        <v>16954</v>
      </c>
    </row>
    <row r="4607" spans="1:31" x14ac:dyDescent="0.35">
      <c r="A4607" t="s">
        <v>375</v>
      </c>
      <c r="B4607">
        <v>11038</v>
      </c>
      <c r="C4607" t="s">
        <v>10030</v>
      </c>
      <c r="D4607">
        <v>61401</v>
      </c>
      <c r="E4607" t="s">
        <v>9983</v>
      </c>
      <c r="F4607" t="s">
        <v>8973</v>
      </c>
      <c r="H4607" s="174">
        <f t="shared" si="135"/>
        <v>1.7</v>
      </c>
      <c r="I4607">
        <v>3.2</v>
      </c>
      <c r="K4607" t="s">
        <v>404</v>
      </c>
      <c r="L4607" t="s">
        <v>397</v>
      </c>
      <c r="M4607" t="s">
        <v>398</v>
      </c>
      <c r="N4607" t="s">
        <v>1168</v>
      </c>
      <c r="O4607">
        <v>3</v>
      </c>
      <c r="P4607" t="s">
        <v>1</v>
      </c>
      <c r="Q4607" s="164">
        <v>36900</v>
      </c>
      <c r="R4607" s="164">
        <v>37135</v>
      </c>
      <c r="S4607" s="164">
        <v>38231</v>
      </c>
      <c r="T4607" t="s">
        <v>10028</v>
      </c>
      <c r="V4607" t="s">
        <v>9985</v>
      </c>
      <c r="W4607" t="s">
        <v>9986</v>
      </c>
      <c r="X4607" t="s">
        <v>9983</v>
      </c>
      <c r="Y4607" t="s">
        <v>9985</v>
      </c>
      <c r="Z4607" t="s">
        <v>10042</v>
      </c>
      <c r="AC4607" t="s">
        <v>1223</v>
      </c>
      <c r="AD4607" s="176">
        <v>1.7</v>
      </c>
      <c r="AE4607" s="177" t="s">
        <v>16954</v>
      </c>
    </row>
    <row r="4608" spans="1:31" x14ac:dyDescent="0.35">
      <c r="A4608" t="s">
        <v>434</v>
      </c>
      <c r="B4608">
        <v>11009</v>
      </c>
      <c r="C4608" t="s">
        <v>10027</v>
      </c>
      <c r="D4608">
        <v>61401</v>
      </c>
      <c r="E4608" t="s">
        <v>9983</v>
      </c>
      <c r="F4608" t="s">
        <v>8973</v>
      </c>
      <c r="H4608" s="174">
        <f t="shared" si="135"/>
        <v>1.7</v>
      </c>
      <c r="I4608">
        <v>3.2</v>
      </c>
      <c r="K4608" t="s">
        <v>404</v>
      </c>
      <c r="L4608" t="s">
        <v>297</v>
      </c>
      <c r="M4608" t="s">
        <v>398</v>
      </c>
      <c r="N4608" t="s">
        <v>1168</v>
      </c>
      <c r="O4608">
        <v>3</v>
      </c>
      <c r="P4608" t="s">
        <v>306</v>
      </c>
      <c r="Q4608" s="164">
        <v>36900</v>
      </c>
      <c r="R4608" s="164">
        <v>37135</v>
      </c>
      <c r="S4608" s="164">
        <v>38352</v>
      </c>
      <c r="T4608" t="s">
        <v>10028</v>
      </c>
      <c r="V4608" t="s">
        <v>9985</v>
      </c>
      <c r="W4608" t="s">
        <v>9986</v>
      </c>
      <c r="X4608" t="s">
        <v>9983</v>
      </c>
      <c r="Y4608" t="s">
        <v>9985</v>
      </c>
      <c r="Z4608" t="s">
        <v>10043</v>
      </c>
      <c r="AC4608" t="s">
        <v>357</v>
      </c>
      <c r="AD4608" s="176">
        <v>1.7</v>
      </c>
      <c r="AE4608" s="177" t="s">
        <v>16954</v>
      </c>
    </row>
    <row r="4609" spans="1:31" x14ac:dyDescent="0.35">
      <c r="A4609" t="s">
        <v>403</v>
      </c>
      <c r="B4609">
        <v>11014</v>
      </c>
      <c r="C4609" t="s">
        <v>10027</v>
      </c>
      <c r="D4609">
        <v>61401</v>
      </c>
      <c r="E4609" t="s">
        <v>9983</v>
      </c>
      <c r="F4609" t="s">
        <v>8973</v>
      </c>
      <c r="H4609" s="174">
        <f t="shared" si="135"/>
        <v>1.7</v>
      </c>
      <c r="I4609">
        <v>3.2</v>
      </c>
      <c r="K4609" t="s">
        <v>404</v>
      </c>
      <c r="L4609" t="s">
        <v>297</v>
      </c>
      <c r="M4609" t="s">
        <v>398</v>
      </c>
      <c r="N4609" t="s">
        <v>1168</v>
      </c>
      <c r="O4609">
        <v>3</v>
      </c>
      <c r="P4609" t="s">
        <v>306</v>
      </c>
      <c r="Q4609" s="164">
        <v>36900</v>
      </c>
      <c r="R4609" s="164">
        <v>37135</v>
      </c>
      <c r="S4609" s="164">
        <v>38352</v>
      </c>
      <c r="T4609" t="s">
        <v>10028</v>
      </c>
      <c r="V4609" t="s">
        <v>9985</v>
      </c>
      <c r="W4609" t="s">
        <v>9986</v>
      </c>
      <c r="X4609" t="s">
        <v>9983</v>
      </c>
      <c r="Y4609" t="s">
        <v>9985</v>
      </c>
      <c r="Z4609" t="s">
        <v>10044</v>
      </c>
      <c r="AC4609" t="s">
        <v>357</v>
      </c>
      <c r="AD4609" s="176">
        <v>1.7</v>
      </c>
      <c r="AE4609" s="177" t="s">
        <v>16954</v>
      </c>
    </row>
    <row r="4610" spans="1:31" x14ac:dyDescent="0.35">
      <c r="A4610" t="s">
        <v>447</v>
      </c>
      <c r="B4610">
        <v>11021</v>
      </c>
      <c r="C4610" t="s">
        <v>10027</v>
      </c>
      <c r="D4610">
        <v>61401</v>
      </c>
      <c r="E4610" t="s">
        <v>9983</v>
      </c>
      <c r="F4610" t="s">
        <v>8973</v>
      </c>
      <c r="H4610" s="174">
        <f t="shared" si="135"/>
        <v>1.7</v>
      </c>
      <c r="I4610">
        <v>3.2</v>
      </c>
      <c r="K4610" t="s">
        <v>404</v>
      </c>
      <c r="L4610" t="s">
        <v>297</v>
      </c>
      <c r="M4610" t="s">
        <v>398</v>
      </c>
      <c r="N4610" t="s">
        <v>1168</v>
      </c>
      <c r="O4610">
        <v>3</v>
      </c>
      <c r="P4610" t="s">
        <v>306</v>
      </c>
      <c r="Q4610" s="164">
        <v>36900</v>
      </c>
      <c r="R4610" s="164">
        <v>37135</v>
      </c>
      <c r="S4610" s="164">
        <v>38352</v>
      </c>
      <c r="T4610" t="s">
        <v>10028</v>
      </c>
      <c r="V4610" t="s">
        <v>9985</v>
      </c>
      <c r="W4610" t="s">
        <v>9986</v>
      </c>
      <c r="X4610" t="s">
        <v>9983</v>
      </c>
      <c r="Y4610" t="s">
        <v>9985</v>
      </c>
      <c r="Z4610" t="s">
        <v>10045</v>
      </c>
      <c r="AC4610" t="s">
        <v>357</v>
      </c>
      <c r="AD4610" s="176">
        <v>1.7</v>
      </c>
      <c r="AE4610" s="177" t="s">
        <v>16954</v>
      </c>
    </row>
    <row r="4611" spans="1:31" x14ac:dyDescent="0.35">
      <c r="A4611" t="s">
        <v>414</v>
      </c>
      <c r="B4611">
        <v>11022</v>
      </c>
      <c r="C4611" t="s">
        <v>10027</v>
      </c>
      <c r="D4611">
        <v>61401</v>
      </c>
      <c r="E4611" t="s">
        <v>9983</v>
      </c>
      <c r="F4611" t="s">
        <v>8973</v>
      </c>
      <c r="H4611" s="174">
        <f t="shared" si="135"/>
        <v>1.7</v>
      </c>
      <c r="I4611">
        <v>3.2</v>
      </c>
      <c r="K4611" t="s">
        <v>404</v>
      </c>
      <c r="L4611" t="s">
        <v>297</v>
      </c>
      <c r="M4611" t="s">
        <v>398</v>
      </c>
      <c r="N4611" t="s">
        <v>1168</v>
      </c>
      <c r="O4611">
        <v>3</v>
      </c>
      <c r="P4611" t="s">
        <v>306</v>
      </c>
      <c r="Q4611" s="164">
        <v>36900</v>
      </c>
      <c r="R4611" s="164">
        <v>37135</v>
      </c>
      <c r="S4611" s="164">
        <v>38352</v>
      </c>
      <c r="T4611" t="s">
        <v>10028</v>
      </c>
      <c r="V4611" t="s">
        <v>9985</v>
      </c>
      <c r="W4611" t="s">
        <v>9986</v>
      </c>
      <c r="X4611" t="s">
        <v>9983</v>
      </c>
      <c r="Y4611" t="s">
        <v>9985</v>
      </c>
      <c r="Z4611" t="s">
        <v>10046</v>
      </c>
      <c r="AC4611" t="s">
        <v>357</v>
      </c>
      <c r="AD4611" s="176">
        <v>1.7</v>
      </c>
      <c r="AE4611" s="177" t="s">
        <v>16954</v>
      </c>
    </row>
    <row r="4612" spans="1:31" x14ac:dyDescent="0.35">
      <c r="A4612" t="s">
        <v>419</v>
      </c>
      <c r="B4612">
        <v>11015</v>
      </c>
      <c r="C4612" t="s">
        <v>10027</v>
      </c>
      <c r="D4612">
        <v>61401</v>
      </c>
      <c r="E4612" t="s">
        <v>9983</v>
      </c>
      <c r="F4612" t="s">
        <v>8973</v>
      </c>
      <c r="H4612" s="174">
        <f t="shared" si="135"/>
        <v>1.7</v>
      </c>
      <c r="I4612">
        <v>3.2</v>
      </c>
      <c r="K4612" t="s">
        <v>404</v>
      </c>
      <c r="L4612" t="s">
        <v>297</v>
      </c>
      <c r="M4612" t="s">
        <v>398</v>
      </c>
      <c r="N4612" t="s">
        <v>1168</v>
      </c>
      <c r="O4612">
        <v>3</v>
      </c>
      <c r="P4612" t="s">
        <v>306</v>
      </c>
      <c r="Q4612" s="164">
        <v>36900</v>
      </c>
      <c r="R4612" s="164">
        <v>37135</v>
      </c>
      <c r="S4612" s="164">
        <v>39479</v>
      </c>
      <c r="T4612" t="s">
        <v>10028</v>
      </c>
      <c r="V4612" t="s">
        <v>9985</v>
      </c>
      <c r="W4612" t="s">
        <v>9986</v>
      </c>
      <c r="X4612" t="s">
        <v>9983</v>
      </c>
      <c r="Y4612" t="s">
        <v>9985</v>
      </c>
      <c r="Z4612" t="s">
        <v>10047</v>
      </c>
      <c r="AC4612" t="s">
        <v>357</v>
      </c>
      <c r="AD4612" s="176">
        <v>1.7</v>
      </c>
      <c r="AE4612" s="177" t="s">
        <v>16954</v>
      </c>
    </row>
    <row r="4613" spans="1:31" x14ac:dyDescent="0.35">
      <c r="A4613" t="s">
        <v>314</v>
      </c>
      <c r="B4613">
        <v>11032</v>
      </c>
      <c r="C4613" t="s">
        <v>10027</v>
      </c>
      <c r="D4613">
        <v>61401</v>
      </c>
      <c r="E4613" t="s">
        <v>9983</v>
      </c>
      <c r="F4613" t="s">
        <v>8973</v>
      </c>
      <c r="H4613" s="174">
        <f t="shared" si="135"/>
        <v>1.7</v>
      </c>
      <c r="I4613">
        <v>3.2</v>
      </c>
      <c r="K4613" t="s">
        <v>404</v>
      </c>
      <c r="L4613" t="s">
        <v>297</v>
      </c>
      <c r="M4613" t="s">
        <v>398</v>
      </c>
      <c r="N4613" t="s">
        <v>1168</v>
      </c>
      <c r="O4613">
        <v>3</v>
      </c>
      <c r="P4613" t="s">
        <v>306</v>
      </c>
      <c r="Q4613" s="164">
        <v>36900</v>
      </c>
      <c r="R4613" s="164">
        <v>37135</v>
      </c>
      <c r="S4613" s="164">
        <v>38352</v>
      </c>
      <c r="T4613" t="s">
        <v>10028</v>
      </c>
      <c r="V4613" t="s">
        <v>9985</v>
      </c>
      <c r="W4613" t="s">
        <v>9986</v>
      </c>
      <c r="X4613" t="s">
        <v>9983</v>
      </c>
      <c r="Y4613" t="s">
        <v>9985</v>
      </c>
      <c r="Z4613" t="s">
        <v>10048</v>
      </c>
      <c r="AC4613" t="s">
        <v>357</v>
      </c>
      <c r="AD4613" s="176">
        <v>1.7</v>
      </c>
      <c r="AE4613" s="177" t="s">
        <v>16954</v>
      </c>
    </row>
    <row r="4614" spans="1:31" x14ac:dyDescent="0.35">
      <c r="A4614" t="s">
        <v>499</v>
      </c>
      <c r="B4614">
        <v>11023</v>
      </c>
      <c r="C4614" t="s">
        <v>10027</v>
      </c>
      <c r="D4614">
        <v>61401</v>
      </c>
      <c r="E4614" t="s">
        <v>9983</v>
      </c>
      <c r="F4614" t="s">
        <v>8973</v>
      </c>
      <c r="H4614" s="174">
        <f t="shared" si="135"/>
        <v>1.7</v>
      </c>
      <c r="I4614">
        <v>3.2</v>
      </c>
      <c r="K4614" t="s">
        <v>404</v>
      </c>
      <c r="L4614" t="s">
        <v>297</v>
      </c>
      <c r="M4614" t="s">
        <v>398</v>
      </c>
      <c r="N4614" t="s">
        <v>1168</v>
      </c>
      <c r="O4614">
        <v>3</v>
      </c>
      <c r="P4614" t="s">
        <v>306</v>
      </c>
      <c r="Q4614" s="164">
        <v>36900</v>
      </c>
      <c r="R4614" s="164">
        <v>37135</v>
      </c>
      <c r="S4614" s="164">
        <v>38352</v>
      </c>
      <c r="T4614" t="s">
        <v>10028</v>
      </c>
      <c r="V4614" t="s">
        <v>9985</v>
      </c>
      <c r="W4614" t="s">
        <v>9986</v>
      </c>
      <c r="X4614" t="s">
        <v>9983</v>
      </c>
      <c r="Y4614" t="s">
        <v>9985</v>
      </c>
      <c r="Z4614" t="s">
        <v>10049</v>
      </c>
      <c r="AC4614" t="s">
        <v>357</v>
      </c>
      <c r="AD4614" s="176">
        <v>1.7</v>
      </c>
      <c r="AE4614" s="177" t="s">
        <v>16954</v>
      </c>
    </row>
    <row r="4615" spans="1:31" x14ac:dyDescent="0.35">
      <c r="A4615" t="s">
        <v>566</v>
      </c>
      <c r="B4615">
        <v>11005</v>
      </c>
      <c r="C4615" t="s">
        <v>10027</v>
      </c>
      <c r="D4615">
        <v>61401</v>
      </c>
      <c r="E4615" t="s">
        <v>9983</v>
      </c>
      <c r="F4615" t="s">
        <v>8973</v>
      </c>
      <c r="H4615" s="174">
        <f t="shared" si="135"/>
        <v>1.7</v>
      </c>
      <c r="I4615">
        <v>3.2</v>
      </c>
      <c r="K4615" t="s">
        <v>404</v>
      </c>
      <c r="L4615" t="s">
        <v>297</v>
      </c>
      <c r="M4615" t="s">
        <v>398</v>
      </c>
      <c r="N4615" t="s">
        <v>1168</v>
      </c>
      <c r="O4615">
        <v>3</v>
      </c>
      <c r="P4615" t="s">
        <v>306</v>
      </c>
      <c r="Q4615" s="164">
        <v>36900</v>
      </c>
      <c r="R4615" s="164">
        <v>37135</v>
      </c>
      <c r="S4615" s="164">
        <v>38352</v>
      </c>
      <c r="T4615" t="s">
        <v>10028</v>
      </c>
      <c r="V4615" t="s">
        <v>9985</v>
      </c>
      <c r="W4615" t="s">
        <v>9986</v>
      </c>
      <c r="X4615" t="s">
        <v>9983</v>
      </c>
      <c r="Y4615" t="s">
        <v>9985</v>
      </c>
      <c r="Z4615" t="s">
        <v>10050</v>
      </c>
      <c r="AC4615" t="s">
        <v>357</v>
      </c>
      <c r="AD4615" s="176">
        <v>1.7</v>
      </c>
      <c r="AE4615" s="177" t="s">
        <v>16954</v>
      </c>
    </row>
    <row r="4616" spans="1:31" x14ac:dyDescent="0.35">
      <c r="A4616" t="s">
        <v>438</v>
      </c>
      <c r="B4616">
        <v>11019</v>
      </c>
      <c r="C4616" t="s">
        <v>10027</v>
      </c>
      <c r="D4616">
        <v>61401</v>
      </c>
      <c r="E4616" t="s">
        <v>9983</v>
      </c>
      <c r="F4616" t="s">
        <v>8973</v>
      </c>
      <c r="H4616" s="174">
        <f t="shared" si="135"/>
        <v>1.7</v>
      </c>
      <c r="I4616">
        <v>3.2</v>
      </c>
      <c r="K4616" t="s">
        <v>404</v>
      </c>
      <c r="L4616" t="s">
        <v>297</v>
      </c>
      <c r="M4616" t="s">
        <v>398</v>
      </c>
      <c r="N4616" t="s">
        <v>1168</v>
      </c>
      <c r="O4616">
        <v>3</v>
      </c>
      <c r="P4616" t="s">
        <v>306</v>
      </c>
      <c r="Q4616" s="164">
        <v>36900</v>
      </c>
      <c r="R4616" s="164">
        <v>37135</v>
      </c>
      <c r="S4616" s="164">
        <v>38352</v>
      </c>
      <c r="T4616" t="s">
        <v>10028</v>
      </c>
      <c r="V4616" t="s">
        <v>9985</v>
      </c>
      <c r="W4616" t="s">
        <v>9986</v>
      </c>
      <c r="X4616" t="s">
        <v>9983</v>
      </c>
      <c r="Y4616" t="s">
        <v>9985</v>
      </c>
      <c r="Z4616" t="s">
        <v>10051</v>
      </c>
      <c r="AC4616" t="s">
        <v>357</v>
      </c>
      <c r="AD4616" s="176">
        <v>1.7</v>
      </c>
      <c r="AE4616" s="177" t="s">
        <v>16954</v>
      </c>
    </row>
    <row r="4617" spans="1:31" x14ac:dyDescent="0.35">
      <c r="A4617" t="s">
        <v>447</v>
      </c>
      <c r="B4617">
        <v>1045</v>
      </c>
      <c r="C4617" t="s">
        <v>10052</v>
      </c>
      <c r="D4617">
        <v>61501</v>
      </c>
      <c r="E4617" t="s">
        <v>10052</v>
      </c>
      <c r="F4617" t="s">
        <v>8973</v>
      </c>
      <c r="H4617" s="174">
        <f t="shared" si="135"/>
        <v>1.4</v>
      </c>
      <c r="I4617">
        <v>4.4000000000000004</v>
      </c>
      <c r="K4617" t="s">
        <v>404</v>
      </c>
      <c r="L4617" t="s">
        <v>410</v>
      </c>
      <c r="M4617" t="s">
        <v>398</v>
      </c>
      <c r="N4617" t="s">
        <v>351</v>
      </c>
      <c r="O4617">
        <v>3.5</v>
      </c>
      <c r="P4617" t="s">
        <v>306</v>
      </c>
      <c r="Q4617" s="164">
        <v>33247</v>
      </c>
      <c r="R4617" s="164">
        <v>33482</v>
      </c>
      <c r="S4617" s="164">
        <v>33482</v>
      </c>
      <c r="T4617" t="s">
        <v>1373</v>
      </c>
      <c r="V4617" t="s">
        <v>10053</v>
      </c>
      <c r="W4617" t="s">
        <v>10054</v>
      </c>
      <c r="X4617" t="s">
        <v>10052</v>
      </c>
      <c r="Y4617" t="s">
        <v>10053</v>
      </c>
      <c r="Z4617" t="s">
        <v>10055</v>
      </c>
      <c r="AC4617" t="s">
        <v>357</v>
      </c>
      <c r="AD4617" s="176">
        <v>1.4</v>
      </c>
      <c r="AE4617" s="177" t="s">
        <v>16954</v>
      </c>
    </row>
    <row r="4618" spans="1:31" x14ac:dyDescent="0.35">
      <c r="A4618" t="s">
        <v>447</v>
      </c>
      <c r="B4618">
        <v>1043</v>
      </c>
      <c r="C4618" t="s">
        <v>10056</v>
      </c>
      <c r="D4618">
        <v>61503</v>
      </c>
      <c r="E4618" t="s">
        <v>10056</v>
      </c>
      <c r="F4618" t="s">
        <v>8973</v>
      </c>
      <c r="H4618" s="174">
        <f t="shared" si="135"/>
        <v>1.4</v>
      </c>
      <c r="I4618">
        <v>4.7</v>
      </c>
      <c r="K4618" t="s">
        <v>404</v>
      </c>
      <c r="L4618" t="s">
        <v>410</v>
      </c>
      <c r="M4618" t="s">
        <v>398</v>
      </c>
      <c r="N4618" t="s">
        <v>351</v>
      </c>
      <c r="O4618">
        <v>3.5</v>
      </c>
      <c r="P4618" t="s">
        <v>306</v>
      </c>
      <c r="Q4618" s="164">
        <v>33247</v>
      </c>
      <c r="R4618" s="164">
        <v>33482</v>
      </c>
      <c r="S4618" s="164">
        <v>33482</v>
      </c>
      <c r="T4618" t="s">
        <v>1397</v>
      </c>
      <c r="V4618" t="s">
        <v>10057</v>
      </c>
      <c r="W4618" t="s">
        <v>10058</v>
      </c>
      <c r="X4618" t="s">
        <v>10056</v>
      </c>
      <c r="Y4618" t="s">
        <v>10057</v>
      </c>
      <c r="Z4618" t="s">
        <v>10059</v>
      </c>
      <c r="AC4618" t="s">
        <v>357</v>
      </c>
      <c r="AD4618" s="176">
        <v>1.4</v>
      </c>
      <c r="AE4618" s="177" t="s">
        <v>16954</v>
      </c>
    </row>
    <row r="4619" spans="1:31" x14ac:dyDescent="0.35">
      <c r="A4619" t="s">
        <v>414</v>
      </c>
      <c r="B4619">
        <v>1205</v>
      </c>
      <c r="C4619" t="s">
        <v>10060</v>
      </c>
      <c r="D4619">
        <v>61603</v>
      </c>
      <c r="E4619" t="s">
        <v>10061</v>
      </c>
      <c r="F4619" t="s">
        <v>8973</v>
      </c>
      <c r="H4619">
        <v>3.7</v>
      </c>
      <c r="I4619">
        <v>3.1</v>
      </c>
      <c r="K4619" t="s">
        <v>296</v>
      </c>
      <c r="L4619" t="s">
        <v>297</v>
      </c>
      <c r="M4619" t="s">
        <v>398</v>
      </c>
      <c r="N4619" t="s">
        <v>1538</v>
      </c>
      <c r="O4619">
        <v>3</v>
      </c>
      <c r="P4619" t="s">
        <v>306</v>
      </c>
      <c r="Q4619" t="s">
        <v>1544</v>
      </c>
      <c r="R4619" s="164">
        <v>38231</v>
      </c>
      <c r="T4619" t="s">
        <v>1549</v>
      </c>
      <c r="V4619" t="s">
        <v>10062</v>
      </c>
      <c r="W4619" t="s">
        <v>10063</v>
      </c>
      <c r="X4619" t="s">
        <v>10061</v>
      </c>
      <c r="Y4619" t="s">
        <v>10062</v>
      </c>
      <c r="Z4619" t="s">
        <v>10064</v>
      </c>
      <c r="AC4619" t="s">
        <v>357</v>
      </c>
      <c r="AD4619" s="176">
        <v>1.6</v>
      </c>
    </row>
    <row r="4620" spans="1:31" x14ac:dyDescent="0.35">
      <c r="A4620" t="s">
        <v>499</v>
      </c>
      <c r="B4620">
        <v>1000</v>
      </c>
      <c r="C4620" t="s">
        <v>10061</v>
      </c>
      <c r="D4620">
        <v>61603</v>
      </c>
      <c r="E4620" t="s">
        <v>10061</v>
      </c>
      <c r="F4620" t="s">
        <v>8973</v>
      </c>
      <c r="H4620">
        <v>3.7</v>
      </c>
      <c r="I4620">
        <v>3.1</v>
      </c>
      <c r="K4620" t="s">
        <v>296</v>
      </c>
      <c r="L4620" t="s">
        <v>297</v>
      </c>
      <c r="M4620" t="s">
        <v>398</v>
      </c>
      <c r="N4620" t="s">
        <v>1538</v>
      </c>
      <c r="O4620">
        <v>3</v>
      </c>
      <c r="P4620" t="s">
        <v>306</v>
      </c>
      <c r="Q4620" t="s">
        <v>786</v>
      </c>
      <c r="R4620" s="164">
        <v>34392</v>
      </c>
      <c r="T4620" t="s">
        <v>1549</v>
      </c>
      <c r="V4620" t="s">
        <v>10062</v>
      </c>
      <c r="W4620" t="s">
        <v>10063</v>
      </c>
      <c r="X4620" t="s">
        <v>10061</v>
      </c>
      <c r="Y4620" t="s">
        <v>10062</v>
      </c>
      <c r="Z4620" t="s">
        <v>10065</v>
      </c>
      <c r="AC4620" t="s">
        <v>357</v>
      </c>
      <c r="AD4620" s="176">
        <v>1.6</v>
      </c>
    </row>
    <row r="4621" spans="1:31" x14ac:dyDescent="0.35">
      <c r="A4621" t="s">
        <v>454</v>
      </c>
      <c r="B4621">
        <v>1417</v>
      </c>
      <c r="C4621" t="s">
        <v>10066</v>
      </c>
      <c r="D4621">
        <v>61605</v>
      </c>
      <c r="E4621" t="s">
        <v>10067</v>
      </c>
      <c r="F4621" t="s">
        <v>8973</v>
      </c>
      <c r="H4621">
        <v>4</v>
      </c>
      <c r="I4621">
        <v>3.4</v>
      </c>
      <c r="K4621" t="s">
        <v>296</v>
      </c>
      <c r="L4621" t="s">
        <v>297</v>
      </c>
      <c r="M4621" t="s">
        <v>398</v>
      </c>
      <c r="N4621" t="s">
        <v>351</v>
      </c>
      <c r="O4621">
        <v>3</v>
      </c>
      <c r="P4621" t="s">
        <v>306</v>
      </c>
      <c r="Q4621" s="164">
        <v>40187</v>
      </c>
      <c r="R4621" s="164">
        <v>40422</v>
      </c>
      <c r="T4621" t="s">
        <v>1565</v>
      </c>
      <c r="V4621" t="s">
        <v>10068</v>
      </c>
      <c r="W4621" t="s">
        <v>10069</v>
      </c>
      <c r="X4621" t="s">
        <v>10067</v>
      </c>
      <c r="Y4621" t="s">
        <v>10068</v>
      </c>
      <c r="Z4621" t="s">
        <v>10070</v>
      </c>
      <c r="AC4621" t="s">
        <v>357</v>
      </c>
      <c r="AD4621" s="176">
        <v>2.4</v>
      </c>
    </row>
    <row r="4622" spans="1:31" x14ac:dyDescent="0.35">
      <c r="A4622" t="s">
        <v>291</v>
      </c>
      <c r="B4622">
        <v>1047</v>
      </c>
      <c r="C4622" t="s">
        <v>10071</v>
      </c>
      <c r="D4622">
        <v>61605</v>
      </c>
      <c r="E4622" t="s">
        <v>10067</v>
      </c>
      <c r="F4622" t="s">
        <v>8973</v>
      </c>
      <c r="H4622">
        <v>4</v>
      </c>
      <c r="I4622">
        <v>3.4</v>
      </c>
      <c r="K4622" t="s">
        <v>296</v>
      </c>
      <c r="L4622" t="s">
        <v>297</v>
      </c>
      <c r="M4622" t="s">
        <v>398</v>
      </c>
      <c r="N4622" t="s">
        <v>351</v>
      </c>
      <c r="O4622">
        <v>3</v>
      </c>
      <c r="P4622" t="s">
        <v>1</v>
      </c>
      <c r="Q4622" s="164">
        <v>34708</v>
      </c>
      <c r="R4622" s="164">
        <v>34943</v>
      </c>
      <c r="T4622" t="s">
        <v>1565</v>
      </c>
      <c r="V4622" t="s">
        <v>10068</v>
      </c>
      <c r="W4622" t="s">
        <v>10069</v>
      </c>
      <c r="X4622" t="s">
        <v>10067</v>
      </c>
      <c r="Y4622" t="s">
        <v>10068</v>
      </c>
      <c r="Z4622" t="s">
        <v>10072</v>
      </c>
      <c r="AC4622" t="s">
        <v>1223</v>
      </c>
      <c r="AD4622" s="176">
        <v>2.4</v>
      </c>
    </row>
    <row r="4623" spans="1:31" x14ac:dyDescent="0.35">
      <c r="A4623" t="s">
        <v>305</v>
      </c>
      <c r="B4623">
        <v>1038</v>
      </c>
      <c r="C4623" t="s">
        <v>10066</v>
      </c>
      <c r="D4623">
        <v>61605</v>
      </c>
      <c r="E4623" t="s">
        <v>10067</v>
      </c>
      <c r="F4623" t="s">
        <v>8973</v>
      </c>
      <c r="H4623">
        <v>4</v>
      </c>
      <c r="I4623">
        <v>3.4</v>
      </c>
      <c r="K4623" t="s">
        <v>296</v>
      </c>
      <c r="L4623" t="s">
        <v>297</v>
      </c>
      <c r="M4623" t="s">
        <v>398</v>
      </c>
      <c r="N4623" t="s">
        <v>351</v>
      </c>
      <c r="O4623">
        <v>3</v>
      </c>
      <c r="P4623" t="s">
        <v>306</v>
      </c>
      <c r="Q4623" s="164">
        <v>36531</v>
      </c>
      <c r="R4623" s="164">
        <v>36678</v>
      </c>
      <c r="T4623" t="s">
        <v>1565</v>
      </c>
      <c r="V4623" t="s">
        <v>10068</v>
      </c>
      <c r="W4623" t="s">
        <v>10069</v>
      </c>
      <c r="X4623" t="s">
        <v>10067</v>
      </c>
      <c r="Y4623" t="s">
        <v>10068</v>
      </c>
      <c r="Z4623" t="s">
        <v>10073</v>
      </c>
      <c r="AC4623" t="s">
        <v>357</v>
      </c>
      <c r="AD4623" s="176">
        <v>2.4</v>
      </c>
    </row>
    <row r="4624" spans="1:31" x14ac:dyDescent="0.35">
      <c r="A4624" t="s">
        <v>469</v>
      </c>
      <c r="B4624">
        <v>1038</v>
      </c>
      <c r="C4624" t="s">
        <v>10066</v>
      </c>
      <c r="D4624">
        <v>61605</v>
      </c>
      <c r="E4624" t="s">
        <v>10067</v>
      </c>
      <c r="F4624" t="s">
        <v>8973</v>
      </c>
      <c r="H4624">
        <v>4</v>
      </c>
      <c r="I4624">
        <v>3.4</v>
      </c>
      <c r="K4624" t="s">
        <v>296</v>
      </c>
      <c r="L4624" t="s">
        <v>297</v>
      </c>
      <c r="M4624" t="s">
        <v>398</v>
      </c>
      <c r="N4624" t="s">
        <v>351</v>
      </c>
      <c r="O4624">
        <v>3</v>
      </c>
      <c r="P4624" t="s">
        <v>306</v>
      </c>
      <c r="Q4624" s="164">
        <v>36531</v>
      </c>
      <c r="R4624" s="164">
        <v>36678</v>
      </c>
      <c r="T4624" t="s">
        <v>1565</v>
      </c>
      <c r="V4624" t="s">
        <v>10068</v>
      </c>
      <c r="W4624" t="s">
        <v>10069</v>
      </c>
      <c r="X4624" t="s">
        <v>10067</v>
      </c>
      <c r="Y4624" t="s">
        <v>10068</v>
      </c>
      <c r="Z4624" t="s">
        <v>10074</v>
      </c>
      <c r="AC4624" t="s">
        <v>357</v>
      </c>
      <c r="AD4624" s="176">
        <v>2.4</v>
      </c>
    </row>
    <row r="4625" spans="1:31" x14ac:dyDescent="0.35">
      <c r="A4625" t="s">
        <v>476</v>
      </c>
      <c r="B4625">
        <v>1078</v>
      </c>
      <c r="C4625" t="s">
        <v>10066</v>
      </c>
      <c r="D4625">
        <v>61605</v>
      </c>
      <c r="E4625" t="s">
        <v>10067</v>
      </c>
      <c r="F4625" t="s">
        <v>8973</v>
      </c>
      <c r="H4625">
        <v>4</v>
      </c>
      <c r="I4625">
        <v>3.4</v>
      </c>
      <c r="K4625" t="s">
        <v>296</v>
      </c>
      <c r="L4625" t="s">
        <v>297</v>
      </c>
      <c r="M4625" t="s">
        <v>398</v>
      </c>
      <c r="N4625" t="s">
        <v>351</v>
      </c>
      <c r="O4625">
        <v>3</v>
      </c>
      <c r="P4625" t="s">
        <v>306</v>
      </c>
      <c r="Q4625" s="164">
        <v>36531</v>
      </c>
      <c r="R4625" s="164">
        <v>36678</v>
      </c>
      <c r="T4625" t="s">
        <v>1565</v>
      </c>
      <c r="V4625" t="s">
        <v>10068</v>
      </c>
      <c r="W4625" t="s">
        <v>10069</v>
      </c>
      <c r="X4625" t="s">
        <v>10067</v>
      </c>
      <c r="Y4625" t="s">
        <v>10068</v>
      </c>
      <c r="Z4625" t="s">
        <v>10075</v>
      </c>
      <c r="AC4625" t="s">
        <v>357</v>
      </c>
      <c r="AD4625" s="176">
        <v>2.4</v>
      </c>
    </row>
    <row r="4626" spans="1:31" x14ac:dyDescent="0.35">
      <c r="A4626" t="s">
        <v>403</v>
      </c>
      <c r="B4626">
        <v>1201</v>
      </c>
      <c r="C4626" t="s">
        <v>10066</v>
      </c>
      <c r="D4626">
        <v>61605</v>
      </c>
      <c r="E4626" t="s">
        <v>10067</v>
      </c>
      <c r="F4626" t="s">
        <v>8973</v>
      </c>
      <c r="G4626" s="163">
        <v>2722.08</v>
      </c>
      <c r="H4626">
        <v>4</v>
      </c>
      <c r="I4626">
        <v>3.4</v>
      </c>
      <c r="J4626" t="s">
        <v>1</v>
      </c>
      <c r="K4626" t="s">
        <v>296</v>
      </c>
      <c r="L4626" t="s">
        <v>297</v>
      </c>
      <c r="M4626" t="s">
        <v>398</v>
      </c>
      <c r="N4626" t="s">
        <v>351</v>
      </c>
      <c r="O4626">
        <v>3</v>
      </c>
      <c r="P4626" t="s">
        <v>306</v>
      </c>
      <c r="Q4626" s="164">
        <v>45147</v>
      </c>
      <c r="R4626" s="164">
        <v>45536</v>
      </c>
      <c r="T4626" t="s">
        <v>1565</v>
      </c>
      <c r="V4626" t="s">
        <v>10068</v>
      </c>
      <c r="W4626" t="s">
        <v>10069</v>
      </c>
      <c r="X4626" t="s">
        <v>10067</v>
      </c>
      <c r="Y4626" t="s">
        <v>10068</v>
      </c>
      <c r="Z4626" t="s">
        <v>10076</v>
      </c>
      <c r="AA4626" t="s">
        <v>1</v>
      </c>
      <c r="AB4626" s="164">
        <v>45267</v>
      </c>
      <c r="AC4626" t="s">
        <v>357</v>
      </c>
      <c r="AD4626" s="176">
        <v>2.4</v>
      </c>
    </row>
    <row r="4627" spans="1:31" x14ac:dyDescent="0.35">
      <c r="A4627" t="s">
        <v>447</v>
      </c>
      <c r="B4627">
        <v>1056</v>
      </c>
      <c r="C4627" t="s">
        <v>5628</v>
      </c>
      <c r="D4627">
        <v>61605</v>
      </c>
      <c r="E4627" t="s">
        <v>10067</v>
      </c>
      <c r="F4627" t="s">
        <v>8973</v>
      </c>
      <c r="H4627">
        <v>4</v>
      </c>
      <c r="I4627">
        <v>3.4</v>
      </c>
      <c r="K4627" t="s">
        <v>404</v>
      </c>
      <c r="L4627" t="s">
        <v>10077</v>
      </c>
      <c r="M4627" t="s">
        <v>398</v>
      </c>
      <c r="N4627" t="s">
        <v>351</v>
      </c>
      <c r="O4627">
        <v>3</v>
      </c>
      <c r="P4627" t="s">
        <v>306</v>
      </c>
      <c r="Q4627" s="164">
        <v>31415</v>
      </c>
      <c r="R4627" s="164">
        <v>31472</v>
      </c>
      <c r="S4627" s="164">
        <v>31472</v>
      </c>
      <c r="T4627" t="s">
        <v>1565</v>
      </c>
      <c r="V4627" t="s">
        <v>10068</v>
      </c>
      <c r="W4627" t="s">
        <v>10069</v>
      </c>
      <c r="X4627" t="s">
        <v>10067</v>
      </c>
      <c r="Y4627" t="s">
        <v>10068</v>
      </c>
      <c r="Z4627" t="s">
        <v>10078</v>
      </c>
      <c r="AC4627" t="s">
        <v>357</v>
      </c>
      <c r="AD4627" s="176">
        <v>2.4</v>
      </c>
    </row>
    <row r="4628" spans="1:31" x14ac:dyDescent="0.35">
      <c r="A4628" t="s">
        <v>447</v>
      </c>
      <c r="B4628">
        <v>1115</v>
      </c>
      <c r="C4628" t="s">
        <v>10079</v>
      </c>
      <c r="D4628">
        <v>61605</v>
      </c>
      <c r="E4628" t="s">
        <v>10067</v>
      </c>
      <c r="F4628" t="s">
        <v>8973</v>
      </c>
      <c r="H4628">
        <v>4</v>
      </c>
      <c r="I4628">
        <v>3.4</v>
      </c>
      <c r="K4628" t="s">
        <v>404</v>
      </c>
      <c r="L4628" t="s">
        <v>297</v>
      </c>
      <c r="M4628" t="s">
        <v>398</v>
      </c>
      <c r="N4628" t="s">
        <v>351</v>
      </c>
      <c r="O4628">
        <v>3</v>
      </c>
      <c r="P4628" t="s">
        <v>306</v>
      </c>
      <c r="Q4628" s="164">
        <v>33981</v>
      </c>
      <c r="R4628" s="164">
        <v>34304</v>
      </c>
      <c r="S4628" s="164">
        <v>42614</v>
      </c>
      <c r="T4628" t="s">
        <v>1565</v>
      </c>
      <c r="V4628" t="s">
        <v>10068</v>
      </c>
      <c r="W4628" t="s">
        <v>10069</v>
      </c>
      <c r="X4628" t="s">
        <v>10067</v>
      </c>
      <c r="Y4628" t="s">
        <v>10068</v>
      </c>
      <c r="Z4628" t="s">
        <v>10080</v>
      </c>
      <c r="AC4628" t="s">
        <v>357</v>
      </c>
      <c r="AD4628" s="176">
        <v>2.4</v>
      </c>
    </row>
    <row r="4629" spans="1:31" x14ac:dyDescent="0.35">
      <c r="A4629" t="s">
        <v>447</v>
      </c>
      <c r="B4629">
        <v>1294</v>
      </c>
      <c r="C4629" t="s">
        <v>10079</v>
      </c>
      <c r="D4629">
        <v>61605</v>
      </c>
      <c r="E4629" t="s">
        <v>10067</v>
      </c>
      <c r="F4629" t="s">
        <v>8973</v>
      </c>
      <c r="G4629" s="163">
        <v>6400</v>
      </c>
      <c r="H4629">
        <v>4</v>
      </c>
      <c r="I4629">
        <v>3.4</v>
      </c>
      <c r="J4629" t="s">
        <v>295</v>
      </c>
      <c r="K4629" t="s">
        <v>296</v>
      </c>
      <c r="L4629" t="s">
        <v>311</v>
      </c>
      <c r="M4629" t="s">
        <v>398</v>
      </c>
      <c r="N4629" t="s">
        <v>351</v>
      </c>
      <c r="O4629">
        <v>3</v>
      </c>
      <c r="P4629" t="s">
        <v>306</v>
      </c>
      <c r="Q4629" s="164">
        <v>42837</v>
      </c>
      <c r="R4629" s="164">
        <v>43070</v>
      </c>
      <c r="T4629" t="s">
        <v>1565</v>
      </c>
      <c r="V4629" t="s">
        <v>10068</v>
      </c>
      <c r="W4629" t="s">
        <v>10069</v>
      </c>
      <c r="X4629" t="s">
        <v>10067</v>
      </c>
      <c r="Y4629" t="s">
        <v>10068</v>
      </c>
      <c r="Z4629" t="s">
        <v>10081</v>
      </c>
      <c r="AA4629" t="s">
        <v>1</v>
      </c>
      <c r="AB4629" s="164">
        <v>43112</v>
      </c>
      <c r="AC4629" t="s">
        <v>357</v>
      </c>
      <c r="AD4629" s="176">
        <v>2.4</v>
      </c>
    </row>
    <row r="4630" spans="1:31" x14ac:dyDescent="0.35">
      <c r="A4630" t="s">
        <v>447</v>
      </c>
      <c r="B4630">
        <v>1317</v>
      </c>
      <c r="C4630" t="s">
        <v>10082</v>
      </c>
      <c r="D4630">
        <v>61605</v>
      </c>
      <c r="E4630" t="s">
        <v>10067</v>
      </c>
      <c r="F4630" t="s">
        <v>8973</v>
      </c>
      <c r="G4630" s="163">
        <v>7092</v>
      </c>
      <c r="H4630">
        <v>4</v>
      </c>
      <c r="I4630">
        <v>3.4</v>
      </c>
      <c r="J4630" t="s">
        <v>295</v>
      </c>
      <c r="K4630" t="s">
        <v>296</v>
      </c>
      <c r="L4630" t="s">
        <v>297</v>
      </c>
      <c r="M4630" t="s">
        <v>398</v>
      </c>
      <c r="N4630" t="s">
        <v>351</v>
      </c>
      <c r="O4630">
        <v>3</v>
      </c>
      <c r="P4630" t="s">
        <v>306</v>
      </c>
      <c r="Q4630" t="s">
        <v>8629</v>
      </c>
      <c r="R4630" s="164">
        <v>45901</v>
      </c>
      <c r="T4630" t="s">
        <v>1565</v>
      </c>
      <c r="V4630" t="s">
        <v>10068</v>
      </c>
      <c r="W4630" t="s">
        <v>10069</v>
      </c>
      <c r="X4630" t="s">
        <v>10067</v>
      </c>
      <c r="Y4630" t="s">
        <v>10068</v>
      </c>
      <c r="Z4630" t="s">
        <v>10083</v>
      </c>
      <c r="AA4630" t="s">
        <v>1</v>
      </c>
      <c r="AB4630" s="164">
        <v>45789</v>
      </c>
      <c r="AC4630" t="s">
        <v>357</v>
      </c>
      <c r="AD4630" s="176">
        <v>2.4</v>
      </c>
    </row>
    <row r="4631" spans="1:31" x14ac:dyDescent="0.35">
      <c r="A4631" t="s">
        <v>711</v>
      </c>
      <c r="B4631">
        <v>1263</v>
      </c>
      <c r="C4631" t="s">
        <v>10084</v>
      </c>
      <c r="D4631">
        <v>61605</v>
      </c>
      <c r="E4631" t="s">
        <v>10067</v>
      </c>
      <c r="F4631" t="s">
        <v>8973</v>
      </c>
      <c r="G4631" s="163">
        <v>4854</v>
      </c>
      <c r="H4631">
        <v>4</v>
      </c>
      <c r="I4631">
        <v>3.4</v>
      </c>
      <c r="J4631" t="s">
        <v>295</v>
      </c>
      <c r="K4631" t="s">
        <v>296</v>
      </c>
      <c r="L4631" t="s">
        <v>297</v>
      </c>
      <c r="M4631" t="s">
        <v>398</v>
      </c>
      <c r="N4631" t="s">
        <v>351</v>
      </c>
      <c r="O4631">
        <v>3</v>
      </c>
      <c r="P4631" t="s">
        <v>306</v>
      </c>
      <c r="Q4631" s="164">
        <v>45637</v>
      </c>
      <c r="R4631" s="164">
        <v>45901</v>
      </c>
      <c r="T4631" t="s">
        <v>1565</v>
      </c>
      <c r="V4631" t="s">
        <v>10068</v>
      </c>
      <c r="W4631" t="s">
        <v>10069</v>
      </c>
      <c r="X4631" t="s">
        <v>10067</v>
      </c>
      <c r="Y4631" t="s">
        <v>10068</v>
      </c>
      <c r="Z4631" t="s">
        <v>10085</v>
      </c>
      <c r="AA4631" t="s">
        <v>1</v>
      </c>
      <c r="AB4631" s="164">
        <v>45792</v>
      </c>
      <c r="AC4631" t="s">
        <v>357</v>
      </c>
      <c r="AD4631" s="176">
        <v>2.4</v>
      </c>
    </row>
    <row r="4632" spans="1:31" x14ac:dyDescent="0.35">
      <c r="A4632" t="s">
        <v>711</v>
      </c>
      <c r="B4632">
        <v>1264</v>
      </c>
      <c r="C4632" t="s">
        <v>10086</v>
      </c>
      <c r="D4632">
        <v>61605</v>
      </c>
      <c r="E4632" t="s">
        <v>10067</v>
      </c>
      <c r="F4632" t="s">
        <v>8973</v>
      </c>
      <c r="G4632" s="163">
        <v>4854</v>
      </c>
      <c r="H4632">
        <v>4</v>
      </c>
      <c r="I4632">
        <v>3.4</v>
      </c>
      <c r="J4632" t="s">
        <v>295</v>
      </c>
      <c r="K4632" t="s">
        <v>296</v>
      </c>
      <c r="L4632" t="s">
        <v>297</v>
      </c>
      <c r="M4632" t="s">
        <v>398</v>
      </c>
      <c r="N4632" t="s">
        <v>351</v>
      </c>
      <c r="O4632">
        <v>3</v>
      </c>
      <c r="P4632" t="s">
        <v>306</v>
      </c>
      <c r="Q4632" s="164">
        <v>45637</v>
      </c>
      <c r="R4632" s="164">
        <v>45901</v>
      </c>
      <c r="T4632" t="s">
        <v>1565</v>
      </c>
      <c r="V4632" t="s">
        <v>10068</v>
      </c>
      <c r="W4632" t="s">
        <v>10069</v>
      </c>
      <c r="X4632" t="s">
        <v>10067</v>
      </c>
      <c r="Y4632" t="s">
        <v>10068</v>
      </c>
      <c r="Z4632" t="s">
        <v>10087</v>
      </c>
      <c r="AA4632" t="s">
        <v>1</v>
      </c>
      <c r="AB4632" s="164">
        <v>45792</v>
      </c>
      <c r="AC4632" t="s">
        <v>357</v>
      </c>
      <c r="AD4632" s="176">
        <v>2.4</v>
      </c>
    </row>
    <row r="4633" spans="1:31" x14ac:dyDescent="0.35">
      <c r="A4633" t="s">
        <v>711</v>
      </c>
      <c r="B4633">
        <v>1265</v>
      </c>
      <c r="C4633" t="s">
        <v>10088</v>
      </c>
      <c r="D4633">
        <v>61605</v>
      </c>
      <c r="E4633" t="s">
        <v>10067</v>
      </c>
      <c r="F4633" t="s">
        <v>8973</v>
      </c>
      <c r="G4633" s="163">
        <v>4854</v>
      </c>
      <c r="H4633">
        <v>4</v>
      </c>
      <c r="I4633">
        <v>3.4</v>
      </c>
      <c r="J4633" t="s">
        <v>295</v>
      </c>
      <c r="K4633" t="s">
        <v>296</v>
      </c>
      <c r="L4633" t="s">
        <v>297</v>
      </c>
      <c r="M4633" t="s">
        <v>398</v>
      </c>
      <c r="N4633" t="s">
        <v>351</v>
      </c>
      <c r="O4633">
        <v>3</v>
      </c>
      <c r="P4633" t="s">
        <v>306</v>
      </c>
      <c r="Q4633" s="164">
        <v>45637</v>
      </c>
      <c r="R4633" s="164">
        <v>45901</v>
      </c>
      <c r="T4633" t="s">
        <v>1565</v>
      </c>
      <c r="V4633" t="s">
        <v>10068</v>
      </c>
      <c r="W4633" t="s">
        <v>10069</v>
      </c>
      <c r="X4633" t="s">
        <v>10067</v>
      </c>
      <c r="Y4633" t="s">
        <v>10068</v>
      </c>
      <c r="Z4633" t="s">
        <v>10089</v>
      </c>
      <c r="AA4633" t="s">
        <v>1</v>
      </c>
      <c r="AB4633" s="164">
        <v>45792</v>
      </c>
      <c r="AC4633" t="s">
        <v>357</v>
      </c>
      <c r="AD4633" s="176">
        <v>2.4</v>
      </c>
    </row>
    <row r="4634" spans="1:31" x14ac:dyDescent="0.35">
      <c r="A4634" t="s">
        <v>432</v>
      </c>
      <c r="B4634">
        <v>1023</v>
      </c>
      <c r="C4634" t="s">
        <v>10090</v>
      </c>
      <c r="D4634">
        <v>61607</v>
      </c>
      <c r="E4634" t="s">
        <v>10090</v>
      </c>
      <c r="F4634" t="s">
        <v>8973</v>
      </c>
      <c r="H4634">
        <v>2.2000000000000002</v>
      </c>
      <c r="I4634">
        <v>5.4</v>
      </c>
      <c r="K4634" t="s">
        <v>296</v>
      </c>
      <c r="L4634" t="s">
        <v>410</v>
      </c>
      <c r="M4634" t="s">
        <v>398</v>
      </c>
      <c r="N4634" t="s">
        <v>351</v>
      </c>
      <c r="O4634">
        <v>3</v>
      </c>
      <c r="P4634" t="s">
        <v>306</v>
      </c>
      <c r="Q4634" t="s">
        <v>786</v>
      </c>
      <c r="R4634" s="164">
        <v>34392</v>
      </c>
      <c r="T4634" t="s">
        <v>10091</v>
      </c>
      <c r="V4634" t="s">
        <v>10092</v>
      </c>
      <c r="W4634" t="s">
        <v>10093</v>
      </c>
      <c r="X4634" t="s">
        <v>10090</v>
      </c>
      <c r="Y4634" t="s">
        <v>10092</v>
      </c>
      <c r="Z4634" t="s">
        <v>10094</v>
      </c>
      <c r="AC4634" t="s">
        <v>357</v>
      </c>
      <c r="AD4634" s="176">
        <v>1.4</v>
      </c>
    </row>
    <row r="4635" spans="1:31" x14ac:dyDescent="0.35">
      <c r="A4635" t="s">
        <v>447</v>
      </c>
      <c r="B4635">
        <v>1194</v>
      </c>
      <c r="C4635" t="s">
        <v>10095</v>
      </c>
      <c r="D4635">
        <v>61608</v>
      </c>
      <c r="E4635" t="s">
        <v>10095</v>
      </c>
      <c r="F4635" t="s">
        <v>8973</v>
      </c>
      <c r="H4635" s="174">
        <f>AD4635</f>
        <v>1.5</v>
      </c>
      <c r="I4635">
        <v>1.2</v>
      </c>
      <c r="K4635" t="s">
        <v>296</v>
      </c>
      <c r="L4635" t="s">
        <v>640</v>
      </c>
      <c r="M4635" t="s">
        <v>398</v>
      </c>
      <c r="N4635" t="s">
        <v>351</v>
      </c>
      <c r="O4635">
        <v>1.5</v>
      </c>
      <c r="P4635" t="s">
        <v>306</v>
      </c>
      <c r="Q4635" s="164">
        <v>37263</v>
      </c>
      <c r="R4635" s="164">
        <v>37438</v>
      </c>
      <c r="T4635" t="s">
        <v>10096</v>
      </c>
      <c r="V4635" t="s">
        <v>10097</v>
      </c>
      <c r="W4635" t="s">
        <v>10098</v>
      </c>
      <c r="X4635" t="s">
        <v>10095</v>
      </c>
      <c r="Y4635" t="s">
        <v>10097</v>
      </c>
      <c r="Z4635" t="s">
        <v>10099</v>
      </c>
      <c r="AC4635" t="s">
        <v>357</v>
      </c>
      <c r="AD4635" s="176">
        <v>1.5</v>
      </c>
      <c r="AE4635" s="177" t="s">
        <v>16954</v>
      </c>
    </row>
    <row r="4636" spans="1:31" x14ac:dyDescent="0.35">
      <c r="A4636" t="s">
        <v>454</v>
      </c>
      <c r="B4636">
        <v>1075</v>
      </c>
      <c r="C4636" t="s">
        <v>10100</v>
      </c>
      <c r="D4636">
        <v>61609</v>
      </c>
      <c r="E4636" t="s">
        <v>10100</v>
      </c>
      <c r="F4636" t="s">
        <v>8973</v>
      </c>
      <c r="H4636">
        <v>3.7</v>
      </c>
      <c r="I4636">
        <v>3.3</v>
      </c>
      <c r="K4636" t="s">
        <v>404</v>
      </c>
      <c r="L4636" t="s">
        <v>410</v>
      </c>
      <c r="M4636" t="s">
        <v>398</v>
      </c>
      <c r="N4636" t="s">
        <v>351</v>
      </c>
      <c r="O4636">
        <v>3.5</v>
      </c>
      <c r="P4636" t="s">
        <v>306</v>
      </c>
      <c r="Q4636" s="164">
        <v>35796</v>
      </c>
      <c r="R4636" s="164">
        <v>35796</v>
      </c>
      <c r="S4636" s="164">
        <v>35796</v>
      </c>
      <c r="T4636" t="s">
        <v>1573</v>
      </c>
      <c r="V4636" t="s">
        <v>10101</v>
      </c>
      <c r="W4636" t="s">
        <v>10102</v>
      </c>
      <c r="X4636" t="s">
        <v>10100</v>
      </c>
      <c r="Y4636" t="s">
        <v>10101</v>
      </c>
      <c r="Z4636" t="s">
        <v>10103</v>
      </c>
      <c r="AC4636" t="s">
        <v>357</v>
      </c>
      <c r="AD4636" s="176">
        <v>1.8</v>
      </c>
    </row>
    <row r="4637" spans="1:31" x14ac:dyDescent="0.35">
      <c r="A4637" t="s">
        <v>454</v>
      </c>
      <c r="B4637">
        <v>1143</v>
      </c>
      <c r="C4637" t="s">
        <v>10100</v>
      </c>
      <c r="D4637">
        <v>61609</v>
      </c>
      <c r="E4637" t="s">
        <v>10100</v>
      </c>
      <c r="F4637" t="s">
        <v>8973</v>
      </c>
      <c r="H4637">
        <v>3.7</v>
      </c>
      <c r="I4637">
        <v>3.3</v>
      </c>
      <c r="K4637" t="s">
        <v>295</v>
      </c>
      <c r="L4637" t="s">
        <v>410</v>
      </c>
      <c r="M4637" t="s">
        <v>398</v>
      </c>
      <c r="N4637" t="s">
        <v>351</v>
      </c>
      <c r="O4637">
        <v>3.5</v>
      </c>
      <c r="P4637" t="s">
        <v>1</v>
      </c>
      <c r="Q4637" s="164">
        <v>32882</v>
      </c>
      <c r="R4637" s="164">
        <v>33117</v>
      </c>
      <c r="S4637" s="164">
        <v>33117</v>
      </c>
      <c r="T4637" t="s">
        <v>1573</v>
      </c>
      <c r="V4637" t="s">
        <v>10101</v>
      </c>
      <c r="W4637" t="s">
        <v>10102</v>
      </c>
      <c r="X4637" t="s">
        <v>10100</v>
      </c>
      <c r="Y4637" t="s">
        <v>10101</v>
      </c>
      <c r="Z4637" t="s">
        <v>10104</v>
      </c>
      <c r="AC4637" t="s">
        <v>357</v>
      </c>
      <c r="AD4637" s="176">
        <v>1.8</v>
      </c>
    </row>
    <row r="4638" spans="1:31" x14ac:dyDescent="0.35">
      <c r="A4638" t="s">
        <v>305</v>
      </c>
      <c r="B4638">
        <v>1031</v>
      </c>
      <c r="C4638" t="s">
        <v>10100</v>
      </c>
      <c r="D4638">
        <v>61609</v>
      </c>
      <c r="E4638" t="s">
        <v>10100</v>
      </c>
      <c r="F4638" t="s">
        <v>8973</v>
      </c>
      <c r="H4638">
        <v>3.7</v>
      </c>
      <c r="I4638">
        <v>3.3</v>
      </c>
      <c r="K4638" t="s">
        <v>296</v>
      </c>
      <c r="L4638" t="s">
        <v>8992</v>
      </c>
      <c r="M4638" t="s">
        <v>398</v>
      </c>
      <c r="N4638" t="s">
        <v>351</v>
      </c>
      <c r="O4638">
        <v>3.5</v>
      </c>
      <c r="P4638" t="s">
        <v>306</v>
      </c>
      <c r="Q4638" t="s">
        <v>786</v>
      </c>
      <c r="R4638" s="164">
        <v>34392</v>
      </c>
      <c r="T4638" t="s">
        <v>1573</v>
      </c>
      <c r="V4638" t="s">
        <v>10101</v>
      </c>
      <c r="W4638" t="s">
        <v>10102</v>
      </c>
      <c r="X4638" t="s">
        <v>10100</v>
      </c>
      <c r="Y4638" t="s">
        <v>10101</v>
      </c>
      <c r="Z4638" t="s">
        <v>10105</v>
      </c>
      <c r="AC4638" t="s">
        <v>357</v>
      </c>
      <c r="AD4638" s="176">
        <v>1.8</v>
      </c>
    </row>
    <row r="4639" spans="1:31" x14ac:dyDescent="0.35">
      <c r="A4639" t="s">
        <v>317</v>
      </c>
      <c r="B4639">
        <v>1020</v>
      </c>
      <c r="C4639" t="s">
        <v>10100</v>
      </c>
      <c r="D4639">
        <v>61609</v>
      </c>
      <c r="E4639" t="s">
        <v>10100</v>
      </c>
      <c r="F4639" t="s">
        <v>8973</v>
      </c>
      <c r="H4639">
        <v>3.7</v>
      </c>
      <c r="I4639">
        <v>3.3</v>
      </c>
      <c r="K4639" t="s">
        <v>404</v>
      </c>
      <c r="L4639" t="s">
        <v>410</v>
      </c>
      <c r="M4639" t="s">
        <v>398</v>
      </c>
      <c r="N4639" t="s">
        <v>351</v>
      </c>
      <c r="O4639">
        <v>3.5</v>
      </c>
      <c r="P4639" t="s">
        <v>306</v>
      </c>
      <c r="Q4639" s="164">
        <v>37995</v>
      </c>
      <c r="R4639" s="164">
        <v>38231</v>
      </c>
      <c r="S4639" s="164">
        <v>38231</v>
      </c>
      <c r="T4639" t="s">
        <v>1573</v>
      </c>
      <c r="V4639" t="s">
        <v>10101</v>
      </c>
      <c r="W4639" t="s">
        <v>10102</v>
      </c>
      <c r="X4639" t="s">
        <v>10100</v>
      </c>
      <c r="Y4639" t="s">
        <v>10101</v>
      </c>
      <c r="Z4639" t="s">
        <v>10106</v>
      </c>
      <c r="AC4639" t="s">
        <v>357</v>
      </c>
      <c r="AD4639" s="176">
        <v>1.8</v>
      </c>
    </row>
    <row r="4640" spans="1:31" x14ac:dyDescent="0.35">
      <c r="A4640" t="s">
        <v>324</v>
      </c>
      <c r="B4640">
        <v>1371</v>
      </c>
      <c r="C4640" t="s">
        <v>10107</v>
      </c>
      <c r="D4640">
        <v>61609</v>
      </c>
      <c r="E4640" t="s">
        <v>10100</v>
      </c>
      <c r="F4640" t="s">
        <v>8973</v>
      </c>
      <c r="G4640" s="163">
        <v>6046.62</v>
      </c>
      <c r="H4640">
        <v>3.7</v>
      </c>
      <c r="I4640">
        <v>3.3</v>
      </c>
      <c r="J4640" t="s">
        <v>295</v>
      </c>
      <c r="K4640" t="s">
        <v>296</v>
      </c>
      <c r="L4640" t="s">
        <v>311</v>
      </c>
      <c r="M4640" t="s">
        <v>398</v>
      </c>
      <c r="N4640" t="s">
        <v>351</v>
      </c>
      <c r="O4640">
        <v>3.5</v>
      </c>
      <c r="P4640" t="s">
        <v>306</v>
      </c>
      <c r="Q4640" s="164">
        <v>44264</v>
      </c>
      <c r="R4640" s="164">
        <v>44805</v>
      </c>
      <c r="T4640" t="s">
        <v>1573</v>
      </c>
      <c r="V4640" t="s">
        <v>10101</v>
      </c>
      <c r="W4640" t="s">
        <v>10102</v>
      </c>
      <c r="X4640" t="s">
        <v>10100</v>
      </c>
      <c r="Y4640" t="s">
        <v>10101</v>
      </c>
      <c r="Z4640" t="s">
        <v>10108</v>
      </c>
      <c r="AA4640" t="s">
        <v>1</v>
      </c>
      <c r="AB4640" s="164">
        <v>44680</v>
      </c>
      <c r="AC4640" t="s">
        <v>357</v>
      </c>
      <c r="AD4640" s="176">
        <v>1.8</v>
      </c>
    </row>
    <row r="4641" spans="1:31" x14ac:dyDescent="0.35">
      <c r="A4641" t="s">
        <v>476</v>
      </c>
      <c r="B4641">
        <v>1060</v>
      </c>
      <c r="C4641" t="s">
        <v>10100</v>
      </c>
      <c r="D4641">
        <v>61609</v>
      </c>
      <c r="E4641" t="s">
        <v>10100</v>
      </c>
      <c r="F4641" t="s">
        <v>8973</v>
      </c>
      <c r="H4641">
        <v>3.7</v>
      </c>
      <c r="I4641">
        <v>3.3</v>
      </c>
      <c r="K4641" t="s">
        <v>404</v>
      </c>
      <c r="L4641" t="s">
        <v>410</v>
      </c>
      <c r="M4641" t="s">
        <v>398</v>
      </c>
      <c r="N4641" t="s">
        <v>351</v>
      </c>
      <c r="O4641">
        <v>3.5</v>
      </c>
      <c r="P4641" t="s">
        <v>306</v>
      </c>
      <c r="Q4641" s="164">
        <v>35439</v>
      </c>
      <c r="R4641" s="164">
        <v>35674</v>
      </c>
      <c r="S4641" s="164">
        <v>35674</v>
      </c>
      <c r="T4641" t="s">
        <v>1573</v>
      </c>
      <c r="V4641" t="s">
        <v>10101</v>
      </c>
      <c r="W4641" t="s">
        <v>10102</v>
      </c>
      <c r="X4641" t="s">
        <v>10100</v>
      </c>
      <c r="Y4641" t="s">
        <v>10101</v>
      </c>
      <c r="Z4641" t="s">
        <v>10109</v>
      </c>
      <c r="AC4641" t="s">
        <v>357</v>
      </c>
      <c r="AD4641" s="176">
        <v>1.8</v>
      </c>
    </row>
    <row r="4642" spans="1:31" x14ac:dyDescent="0.35">
      <c r="A4642" t="s">
        <v>482</v>
      </c>
      <c r="B4642">
        <v>1303</v>
      </c>
      <c r="C4642" t="s">
        <v>10100</v>
      </c>
      <c r="D4642">
        <v>61609</v>
      </c>
      <c r="E4642" t="s">
        <v>10100</v>
      </c>
      <c r="F4642" t="s">
        <v>8973</v>
      </c>
      <c r="G4642" s="163">
        <v>6046.62</v>
      </c>
      <c r="H4642">
        <v>3.7</v>
      </c>
      <c r="I4642">
        <v>3.3</v>
      </c>
      <c r="J4642" t="s">
        <v>295</v>
      </c>
      <c r="K4642" t="s">
        <v>296</v>
      </c>
      <c r="L4642" t="s">
        <v>297</v>
      </c>
      <c r="M4642" t="s">
        <v>398</v>
      </c>
      <c r="N4642" t="s">
        <v>351</v>
      </c>
      <c r="O4642">
        <v>3.5</v>
      </c>
      <c r="P4642" t="s">
        <v>306</v>
      </c>
      <c r="Q4642" t="s">
        <v>10110</v>
      </c>
      <c r="R4642" s="164">
        <v>45536</v>
      </c>
      <c r="T4642" t="s">
        <v>1573</v>
      </c>
      <c r="V4642" t="s">
        <v>10101</v>
      </c>
      <c r="W4642" t="s">
        <v>10102</v>
      </c>
      <c r="X4642" t="s">
        <v>10100</v>
      </c>
      <c r="Y4642" t="s">
        <v>10101</v>
      </c>
      <c r="Z4642" t="s">
        <v>10111</v>
      </c>
      <c r="AA4642" t="s">
        <v>1</v>
      </c>
      <c r="AB4642" s="164">
        <v>45181</v>
      </c>
      <c r="AC4642" t="s">
        <v>357</v>
      </c>
      <c r="AD4642" s="176">
        <v>1.8</v>
      </c>
    </row>
    <row r="4643" spans="1:31" x14ac:dyDescent="0.35">
      <c r="A4643" t="s">
        <v>584</v>
      </c>
      <c r="B4643">
        <v>1398</v>
      </c>
      <c r="C4643" t="s">
        <v>10100</v>
      </c>
      <c r="D4643">
        <v>61609</v>
      </c>
      <c r="E4643" t="s">
        <v>10100</v>
      </c>
      <c r="F4643" t="s">
        <v>8973</v>
      </c>
      <c r="G4643" s="163">
        <v>6242</v>
      </c>
      <c r="H4643">
        <v>3.7</v>
      </c>
      <c r="I4643">
        <v>3.3</v>
      </c>
      <c r="J4643" t="s">
        <v>295</v>
      </c>
      <c r="K4643" t="s">
        <v>296</v>
      </c>
      <c r="L4643" t="s">
        <v>311</v>
      </c>
      <c r="M4643" t="s">
        <v>398</v>
      </c>
      <c r="N4643" t="s">
        <v>351</v>
      </c>
      <c r="O4643">
        <v>3.5</v>
      </c>
      <c r="P4643" t="s">
        <v>306</v>
      </c>
      <c r="Q4643" t="s">
        <v>1587</v>
      </c>
      <c r="R4643" s="164">
        <v>45778</v>
      </c>
      <c r="T4643" t="s">
        <v>1573</v>
      </c>
      <c r="V4643" t="s">
        <v>10101</v>
      </c>
      <c r="W4643" t="s">
        <v>10102</v>
      </c>
      <c r="X4643" t="s">
        <v>10100</v>
      </c>
      <c r="Y4643" t="s">
        <v>10101</v>
      </c>
      <c r="Z4643" t="s">
        <v>10112</v>
      </c>
      <c r="AA4643" t="s">
        <v>1</v>
      </c>
      <c r="AB4643" s="164">
        <v>45800</v>
      </c>
      <c r="AC4643" t="s">
        <v>357</v>
      </c>
      <c r="AD4643" s="176">
        <v>1.8</v>
      </c>
    </row>
    <row r="4644" spans="1:31" x14ac:dyDescent="0.35">
      <c r="A4644" t="s">
        <v>375</v>
      </c>
      <c r="B4644">
        <v>1065</v>
      </c>
      <c r="C4644" t="s">
        <v>10101</v>
      </c>
      <c r="D4644">
        <v>61609</v>
      </c>
      <c r="E4644" t="s">
        <v>10100</v>
      </c>
      <c r="F4644" t="s">
        <v>8973</v>
      </c>
      <c r="H4644">
        <v>3.7</v>
      </c>
      <c r="I4644">
        <v>3.3</v>
      </c>
      <c r="K4644" t="s">
        <v>404</v>
      </c>
      <c r="L4644" t="s">
        <v>297</v>
      </c>
      <c r="M4644" t="s">
        <v>398</v>
      </c>
      <c r="N4644" t="s">
        <v>351</v>
      </c>
      <c r="O4644">
        <v>3.5</v>
      </c>
      <c r="P4644" t="s">
        <v>1</v>
      </c>
      <c r="Q4644" s="164">
        <v>32882</v>
      </c>
      <c r="R4644" s="164">
        <v>33117</v>
      </c>
      <c r="S4644" s="164">
        <v>42248</v>
      </c>
      <c r="T4644" t="s">
        <v>1573</v>
      </c>
      <c r="V4644" t="s">
        <v>10101</v>
      </c>
      <c r="W4644" t="s">
        <v>10102</v>
      </c>
      <c r="X4644" t="s">
        <v>10100</v>
      </c>
      <c r="Y4644" t="s">
        <v>10101</v>
      </c>
      <c r="Z4644" t="s">
        <v>10113</v>
      </c>
      <c r="AC4644" t="s">
        <v>1223</v>
      </c>
      <c r="AD4644" s="176">
        <v>1.8</v>
      </c>
    </row>
    <row r="4645" spans="1:31" x14ac:dyDescent="0.35">
      <c r="A4645" t="s">
        <v>434</v>
      </c>
      <c r="B4645">
        <v>1029</v>
      </c>
      <c r="C4645" t="s">
        <v>10100</v>
      </c>
      <c r="D4645">
        <v>61609</v>
      </c>
      <c r="E4645" t="s">
        <v>10100</v>
      </c>
      <c r="F4645" t="s">
        <v>8973</v>
      </c>
      <c r="H4645">
        <v>3.7</v>
      </c>
      <c r="I4645">
        <v>3.3</v>
      </c>
      <c r="K4645" t="s">
        <v>404</v>
      </c>
      <c r="L4645" t="s">
        <v>410</v>
      </c>
      <c r="M4645" t="s">
        <v>398</v>
      </c>
      <c r="N4645" t="s">
        <v>351</v>
      </c>
      <c r="O4645">
        <v>3.5</v>
      </c>
      <c r="P4645" t="s">
        <v>306</v>
      </c>
      <c r="Q4645" s="164">
        <v>37995</v>
      </c>
      <c r="R4645" s="164">
        <v>38231</v>
      </c>
      <c r="S4645" s="164">
        <v>38231</v>
      </c>
      <c r="T4645" t="s">
        <v>1573</v>
      </c>
      <c r="V4645" t="s">
        <v>10101</v>
      </c>
      <c r="W4645" t="s">
        <v>10102</v>
      </c>
      <c r="X4645" t="s">
        <v>10100</v>
      </c>
      <c r="Y4645" t="s">
        <v>10101</v>
      </c>
      <c r="Z4645" t="s">
        <v>10114</v>
      </c>
      <c r="AC4645" t="s">
        <v>357</v>
      </c>
      <c r="AD4645" s="176">
        <v>1.8</v>
      </c>
    </row>
    <row r="4646" spans="1:31" x14ac:dyDescent="0.35">
      <c r="A4646" t="s">
        <v>447</v>
      </c>
      <c r="B4646">
        <v>1039</v>
      </c>
      <c r="C4646" t="s">
        <v>10100</v>
      </c>
      <c r="D4646">
        <v>61609</v>
      </c>
      <c r="E4646" t="s">
        <v>10100</v>
      </c>
      <c r="F4646" t="s">
        <v>8973</v>
      </c>
      <c r="H4646">
        <v>3.7</v>
      </c>
      <c r="I4646">
        <v>3.3</v>
      </c>
      <c r="K4646" t="s">
        <v>404</v>
      </c>
      <c r="L4646" t="s">
        <v>410</v>
      </c>
      <c r="M4646" t="s">
        <v>398</v>
      </c>
      <c r="N4646" t="s">
        <v>351</v>
      </c>
      <c r="O4646">
        <v>3.5</v>
      </c>
      <c r="P4646" t="s">
        <v>306</v>
      </c>
      <c r="Q4646" s="164">
        <v>37623</v>
      </c>
      <c r="R4646" s="164">
        <v>37653</v>
      </c>
      <c r="S4646" s="164">
        <v>37653</v>
      </c>
      <c r="T4646" t="s">
        <v>1573</v>
      </c>
      <c r="V4646" t="s">
        <v>10101</v>
      </c>
      <c r="W4646" t="s">
        <v>10102</v>
      </c>
      <c r="X4646" t="s">
        <v>10100</v>
      </c>
      <c r="Y4646" t="s">
        <v>10101</v>
      </c>
      <c r="Z4646" t="s">
        <v>10115</v>
      </c>
      <c r="AC4646" t="s">
        <v>357</v>
      </c>
      <c r="AD4646" s="176">
        <v>1.8</v>
      </c>
    </row>
    <row r="4647" spans="1:31" x14ac:dyDescent="0.35">
      <c r="A4647" t="s">
        <v>414</v>
      </c>
      <c r="B4647">
        <v>1037</v>
      </c>
      <c r="C4647" t="s">
        <v>10116</v>
      </c>
      <c r="D4647">
        <v>61609</v>
      </c>
      <c r="E4647" t="s">
        <v>10100</v>
      </c>
      <c r="F4647" t="s">
        <v>8973</v>
      </c>
      <c r="H4647">
        <v>3.7</v>
      </c>
      <c r="I4647">
        <v>3.3</v>
      </c>
      <c r="K4647" t="s">
        <v>404</v>
      </c>
      <c r="L4647" t="s">
        <v>410</v>
      </c>
      <c r="M4647" t="s">
        <v>398</v>
      </c>
      <c r="N4647" t="s">
        <v>351</v>
      </c>
      <c r="O4647">
        <v>3.5</v>
      </c>
      <c r="P4647" t="s">
        <v>306</v>
      </c>
      <c r="Q4647" s="164">
        <v>31415</v>
      </c>
      <c r="R4647" s="164">
        <v>31472</v>
      </c>
      <c r="S4647" s="164">
        <v>31472</v>
      </c>
      <c r="T4647" t="s">
        <v>1573</v>
      </c>
      <c r="V4647" t="s">
        <v>10101</v>
      </c>
      <c r="W4647" t="s">
        <v>10102</v>
      </c>
      <c r="X4647" t="s">
        <v>10100</v>
      </c>
      <c r="Y4647" t="s">
        <v>10101</v>
      </c>
      <c r="Z4647" t="s">
        <v>10117</v>
      </c>
      <c r="AC4647" t="s">
        <v>357</v>
      </c>
      <c r="AD4647" s="176">
        <v>1.8</v>
      </c>
    </row>
    <row r="4648" spans="1:31" x14ac:dyDescent="0.35">
      <c r="A4648" t="s">
        <v>419</v>
      </c>
      <c r="B4648">
        <v>1030</v>
      </c>
      <c r="C4648" t="s">
        <v>10116</v>
      </c>
      <c r="D4648">
        <v>61609</v>
      </c>
      <c r="E4648" t="s">
        <v>10100</v>
      </c>
      <c r="F4648" t="s">
        <v>8973</v>
      </c>
      <c r="H4648">
        <v>3.7</v>
      </c>
      <c r="I4648">
        <v>3.3</v>
      </c>
      <c r="K4648" t="s">
        <v>404</v>
      </c>
      <c r="L4648" t="s">
        <v>297</v>
      </c>
      <c r="M4648" t="s">
        <v>398</v>
      </c>
      <c r="N4648" t="s">
        <v>351</v>
      </c>
      <c r="O4648">
        <v>3.5</v>
      </c>
      <c r="P4648" t="s">
        <v>306</v>
      </c>
      <c r="Q4648" s="164">
        <v>31415</v>
      </c>
      <c r="R4648" s="164">
        <v>31472</v>
      </c>
      <c r="S4648" s="164">
        <v>31472</v>
      </c>
      <c r="T4648" t="s">
        <v>1573</v>
      </c>
      <c r="V4648" t="s">
        <v>10101</v>
      </c>
      <c r="W4648" t="s">
        <v>10102</v>
      </c>
      <c r="X4648" t="s">
        <v>10100</v>
      </c>
      <c r="Y4648" t="s">
        <v>10101</v>
      </c>
      <c r="Z4648" t="s">
        <v>10118</v>
      </c>
      <c r="AC4648" t="s">
        <v>357</v>
      </c>
      <c r="AD4648" s="176">
        <v>1.8</v>
      </c>
    </row>
    <row r="4649" spans="1:31" x14ac:dyDescent="0.35">
      <c r="A4649" t="s">
        <v>499</v>
      </c>
      <c r="B4649">
        <v>1042</v>
      </c>
      <c r="C4649" t="s">
        <v>10107</v>
      </c>
      <c r="D4649">
        <v>61609</v>
      </c>
      <c r="E4649" t="s">
        <v>10100</v>
      </c>
      <c r="F4649" t="s">
        <v>8973</v>
      </c>
      <c r="H4649">
        <v>3.7</v>
      </c>
      <c r="I4649">
        <v>3.3</v>
      </c>
      <c r="K4649" t="s">
        <v>296</v>
      </c>
      <c r="L4649" t="s">
        <v>410</v>
      </c>
      <c r="M4649" t="s">
        <v>398</v>
      </c>
      <c r="N4649" t="s">
        <v>351</v>
      </c>
      <c r="O4649">
        <v>3.5</v>
      </c>
      <c r="P4649" t="s">
        <v>306</v>
      </c>
      <c r="Q4649" t="s">
        <v>3839</v>
      </c>
      <c r="R4649" s="164">
        <v>36636</v>
      </c>
      <c r="T4649" t="s">
        <v>1573</v>
      </c>
      <c r="V4649" t="s">
        <v>10101</v>
      </c>
      <c r="W4649" t="s">
        <v>10102</v>
      </c>
      <c r="X4649" t="s">
        <v>10100</v>
      </c>
      <c r="Y4649" t="s">
        <v>10101</v>
      </c>
      <c r="Z4649" t="s">
        <v>10119</v>
      </c>
      <c r="AC4649" t="s">
        <v>357</v>
      </c>
      <c r="AD4649" s="176">
        <v>1.8</v>
      </c>
    </row>
    <row r="4650" spans="1:31" x14ac:dyDescent="0.35">
      <c r="A4650" t="s">
        <v>438</v>
      </c>
      <c r="B4650">
        <v>1036</v>
      </c>
      <c r="C4650" t="s">
        <v>10107</v>
      </c>
      <c r="D4650">
        <v>61609</v>
      </c>
      <c r="E4650" t="s">
        <v>10100</v>
      </c>
      <c r="F4650" t="s">
        <v>8973</v>
      </c>
      <c r="H4650">
        <v>3.7</v>
      </c>
      <c r="I4650">
        <v>3.3</v>
      </c>
      <c r="K4650" t="s">
        <v>296</v>
      </c>
      <c r="L4650" t="s">
        <v>410</v>
      </c>
      <c r="M4650" t="s">
        <v>398</v>
      </c>
      <c r="N4650" t="s">
        <v>351</v>
      </c>
      <c r="O4650">
        <v>3.5</v>
      </c>
      <c r="P4650" t="s">
        <v>306</v>
      </c>
      <c r="Q4650" t="s">
        <v>3839</v>
      </c>
      <c r="R4650" s="164">
        <v>36636</v>
      </c>
      <c r="T4650" t="s">
        <v>1573</v>
      </c>
      <c r="V4650" t="s">
        <v>10101</v>
      </c>
      <c r="W4650" t="s">
        <v>10102</v>
      </c>
      <c r="X4650" t="s">
        <v>10100</v>
      </c>
      <c r="Y4650" t="s">
        <v>10101</v>
      </c>
      <c r="Z4650" t="s">
        <v>10120</v>
      </c>
      <c r="AC4650" t="s">
        <v>357</v>
      </c>
      <c r="AD4650" s="176">
        <v>1.8</v>
      </c>
    </row>
    <row r="4651" spans="1:31" x14ac:dyDescent="0.35">
      <c r="A4651" t="s">
        <v>305</v>
      </c>
      <c r="B4651">
        <v>1283</v>
      </c>
      <c r="C4651" t="s">
        <v>10121</v>
      </c>
      <c r="D4651">
        <v>61610</v>
      </c>
      <c r="E4651" t="s">
        <v>10122</v>
      </c>
      <c r="F4651" t="s">
        <v>8973</v>
      </c>
      <c r="H4651">
        <v>4</v>
      </c>
      <c r="I4651">
        <v>3.9</v>
      </c>
      <c r="K4651" t="s">
        <v>296</v>
      </c>
      <c r="L4651" t="s">
        <v>297</v>
      </c>
      <c r="M4651" t="s">
        <v>398</v>
      </c>
      <c r="N4651" t="s">
        <v>351</v>
      </c>
      <c r="O4651">
        <v>3</v>
      </c>
      <c r="P4651" t="s">
        <v>306</v>
      </c>
      <c r="Q4651" t="s">
        <v>10123</v>
      </c>
      <c r="R4651" s="164">
        <v>40422</v>
      </c>
      <c r="T4651" t="s">
        <v>1600</v>
      </c>
      <c r="V4651" t="s">
        <v>10124</v>
      </c>
      <c r="W4651" t="s">
        <v>10125</v>
      </c>
      <c r="X4651" t="s">
        <v>10122</v>
      </c>
      <c r="Y4651" t="s">
        <v>10124</v>
      </c>
      <c r="Z4651" t="s">
        <v>10126</v>
      </c>
      <c r="AC4651" t="s">
        <v>357</v>
      </c>
      <c r="AD4651" s="176">
        <v>2</v>
      </c>
    </row>
    <row r="4652" spans="1:31" x14ac:dyDescent="0.35">
      <c r="A4652" t="s">
        <v>324</v>
      </c>
      <c r="B4652">
        <v>1442</v>
      </c>
      <c r="C4652" t="s">
        <v>10121</v>
      </c>
      <c r="D4652">
        <v>61610</v>
      </c>
      <c r="E4652" t="s">
        <v>10122</v>
      </c>
      <c r="F4652" t="s">
        <v>8973</v>
      </c>
      <c r="G4652" s="163">
        <v>6046.64</v>
      </c>
      <c r="H4652">
        <v>4</v>
      </c>
      <c r="I4652">
        <v>3.9</v>
      </c>
      <c r="J4652" t="s">
        <v>295</v>
      </c>
      <c r="K4652" t="s">
        <v>296</v>
      </c>
      <c r="L4652" t="s">
        <v>4103</v>
      </c>
      <c r="M4652" t="s">
        <v>398</v>
      </c>
      <c r="N4652" t="s">
        <v>351</v>
      </c>
      <c r="O4652">
        <v>3</v>
      </c>
      <c r="P4652" t="s">
        <v>306</v>
      </c>
      <c r="Q4652" s="164">
        <v>45330</v>
      </c>
      <c r="R4652" s="164">
        <v>45901</v>
      </c>
      <c r="T4652" t="s">
        <v>1600</v>
      </c>
      <c r="V4652" t="s">
        <v>10124</v>
      </c>
      <c r="W4652" t="s">
        <v>10125</v>
      </c>
      <c r="X4652" t="s">
        <v>10122</v>
      </c>
      <c r="Y4652" t="s">
        <v>10124</v>
      </c>
      <c r="Z4652" t="s">
        <v>10127</v>
      </c>
      <c r="AA4652" t="s">
        <v>1</v>
      </c>
      <c r="AB4652" s="164">
        <v>45779</v>
      </c>
      <c r="AC4652" t="s">
        <v>357</v>
      </c>
      <c r="AD4652" s="176">
        <v>2</v>
      </c>
    </row>
    <row r="4653" spans="1:31" x14ac:dyDescent="0.35">
      <c r="A4653" t="s">
        <v>447</v>
      </c>
      <c r="B4653">
        <v>1116</v>
      </c>
      <c r="C4653" t="s">
        <v>10128</v>
      </c>
      <c r="D4653">
        <v>61610</v>
      </c>
      <c r="E4653" t="s">
        <v>10122</v>
      </c>
      <c r="F4653" t="s">
        <v>8973</v>
      </c>
      <c r="H4653">
        <v>4</v>
      </c>
      <c r="I4653">
        <v>3.9</v>
      </c>
      <c r="K4653" t="s">
        <v>404</v>
      </c>
      <c r="L4653" t="s">
        <v>297</v>
      </c>
      <c r="M4653" t="s">
        <v>398</v>
      </c>
      <c r="N4653" t="s">
        <v>351</v>
      </c>
      <c r="O4653">
        <v>3</v>
      </c>
      <c r="P4653" t="s">
        <v>306</v>
      </c>
      <c r="Q4653" s="164">
        <v>33981</v>
      </c>
      <c r="R4653" s="164">
        <v>34304</v>
      </c>
      <c r="S4653" s="164">
        <v>42614</v>
      </c>
      <c r="T4653" t="s">
        <v>1600</v>
      </c>
      <c r="V4653" t="s">
        <v>10124</v>
      </c>
      <c r="W4653" t="s">
        <v>10125</v>
      </c>
      <c r="X4653" t="s">
        <v>10122</v>
      </c>
      <c r="Y4653" t="s">
        <v>10124</v>
      </c>
      <c r="Z4653" t="s">
        <v>10129</v>
      </c>
      <c r="AC4653" t="s">
        <v>357</v>
      </c>
      <c r="AD4653" s="176">
        <v>2</v>
      </c>
    </row>
    <row r="4654" spans="1:31" x14ac:dyDescent="0.35">
      <c r="A4654" t="s">
        <v>447</v>
      </c>
      <c r="B4654">
        <v>1293</v>
      </c>
      <c r="C4654" t="s">
        <v>10128</v>
      </c>
      <c r="D4654">
        <v>61610</v>
      </c>
      <c r="E4654" t="s">
        <v>10122</v>
      </c>
      <c r="F4654" t="s">
        <v>8973</v>
      </c>
      <c r="G4654" s="163">
        <v>6400</v>
      </c>
      <c r="H4654">
        <v>4</v>
      </c>
      <c r="I4654">
        <v>3.9</v>
      </c>
      <c r="J4654" t="s">
        <v>295</v>
      </c>
      <c r="K4654" t="s">
        <v>296</v>
      </c>
      <c r="L4654" t="s">
        <v>311</v>
      </c>
      <c r="M4654" t="s">
        <v>398</v>
      </c>
      <c r="N4654" t="s">
        <v>351</v>
      </c>
      <c r="O4654">
        <v>3</v>
      </c>
      <c r="P4654" t="s">
        <v>306</v>
      </c>
      <c r="Q4654" s="164">
        <v>42837</v>
      </c>
      <c r="R4654" s="164">
        <v>43070</v>
      </c>
      <c r="T4654" t="s">
        <v>1600</v>
      </c>
      <c r="V4654" t="s">
        <v>10124</v>
      </c>
      <c r="W4654" t="s">
        <v>10125</v>
      </c>
      <c r="X4654" t="s">
        <v>10122</v>
      </c>
      <c r="Y4654" t="s">
        <v>10124</v>
      </c>
      <c r="Z4654" t="s">
        <v>10130</v>
      </c>
      <c r="AA4654" t="s">
        <v>1</v>
      </c>
      <c r="AB4654" s="164">
        <v>43112</v>
      </c>
      <c r="AC4654" t="s">
        <v>357</v>
      </c>
      <c r="AD4654" s="176">
        <v>2</v>
      </c>
    </row>
    <row r="4655" spans="1:31" x14ac:dyDescent="0.35">
      <c r="A4655" t="s">
        <v>438</v>
      </c>
      <c r="B4655">
        <v>1223</v>
      </c>
      <c r="C4655" t="s">
        <v>10121</v>
      </c>
      <c r="D4655">
        <v>61610</v>
      </c>
      <c r="E4655" t="s">
        <v>10122</v>
      </c>
      <c r="F4655" t="s">
        <v>8973</v>
      </c>
      <c r="H4655">
        <v>4</v>
      </c>
      <c r="I4655">
        <v>3.9</v>
      </c>
      <c r="K4655" t="s">
        <v>296</v>
      </c>
      <c r="L4655" t="s">
        <v>311</v>
      </c>
      <c r="M4655" t="s">
        <v>398</v>
      </c>
      <c r="N4655" t="s">
        <v>351</v>
      </c>
      <c r="O4655">
        <v>3</v>
      </c>
      <c r="P4655" t="s">
        <v>306</v>
      </c>
      <c r="Q4655" s="164">
        <v>40549</v>
      </c>
      <c r="R4655" s="164">
        <v>40787</v>
      </c>
      <c r="T4655" t="s">
        <v>1600</v>
      </c>
      <c r="V4655" t="s">
        <v>10124</v>
      </c>
      <c r="W4655" t="s">
        <v>10125</v>
      </c>
      <c r="X4655" t="s">
        <v>10122</v>
      </c>
      <c r="Y4655" t="s">
        <v>10124</v>
      </c>
      <c r="Z4655" t="s">
        <v>10131</v>
      </c>
      <c r="AC4655" t="s">
        <v>357</v>
      </c>
      <c r="AD4655" s="176">
        <v>2</v>
      </c>
    </row>
    <row r="4656" spans="1:31" x14ac:dyDescent="0.35">
      <c r="A4656" t="s">
        <v>476</v>
      </c>
      <c r="B4656">
        <v>1110</v>
      </c>
      <c r="C4656" t="s">
        <v>10132</v>
      </c>
      <c r="D4656">
        <v>61613</v>
      </c>
      <c r="E4656" t="s">
        <v>10132</v>
      </c>
      <c r="F4656" t="s">
        <v>8973</v>
      </c>
      <c r="H4656" s="174">
        <f t="shared" ref="H4656:H4657" si="136">AD4656</f>
        <v>0</v>
      </c>
      <c r="I4656">
        <v>0</v>
      </c>
      <c r="K4656" t="s">
        <v>404</v>
      </c>
      <c r="L4656" t="s">
        <v>410</v>
      </c>
      <c r="M4656" t="s">
        <v>398</v>
      </c>
      <c r="N4656" t="s">
        <v>351</v>
      </c>
      <c r="O4656">
        <v>0</v>
      </c>
      <c r="P4656" t="s">
        <v>306</v>
      </c>
      <c r="Q4656" t="s">
        <v>10133</v>
      </c>
      <c r="R4656" s="164">
        <v>27726</v>
      </c>
      <c r="S4656" s="164">
        <v>32387</v>
      </c>
      <c r="T4656" t="s">
        <v>10134</v>
      </c>
      <c r="V4656" t="s">
        <v>10135</v>
      </c>
      <c r="W4656" t="s">
        <v>10136</v>
      </c>
      <c r="X4656" t="s">
        <v>10132</v>
      </c>
      <c r="Y4656" t="s">
        <v>10135</v>
      </c>
      <c r="Z4656" t="s">
        <v>10137</v>
      </c>
      <c r="AC4656" t="s">
        <v>357</v>
      </c>
      <c r="AD4656" s="176">
        <v>0</v>
      </c>
      <c r="AE4656" s="177" t="s">
        <v>16954</v>
      </c>
    </row>
    <row r="4657" spans="1:31" x14ac:dyDescent="0.35">
      <c r="A4657" t="s">
        <v>432</v>
      </c>
      <c r="B4657">
        <v>1092</v>
      </c>
      <c r="C4657" t="s">
        <v>10138</v>
      </c>
      <c r="D4657">
        <v>61614</v>
      </c>
      <c r="E4657" t="s">
        <v>10138</v>
      </c>
      <c r="F4657" t="s">
        <v>8973</v>
      </c>
      <c r="H4657" s="174">
        <f t="shared" si="136"/>
        <v>2</v>
      </c>
      <c r="I4657">
        <v>3.4</v>
      </c>
      <c r="K4657" t="s">
        <v>404</v>
      </c>
      <c r="L4657" t="s">
        <v>297</v>
      </c>
      <c r="M4657" t="s">
        <v>398</v>
      </c>
      <c r="N4657" t="s">
        <v>351</v>
      </c>
      <c r="O4657">
        <v>3</v>
      </c>
      <c r="P4657" t="s">
        <v>306</v>
      </c>
      <c r="Q4657" s="164">
        <v>29803</v>
      </c>
      <c r="R4657" s="164">
        <v>29714</v>
      </c>
      <c r="S4657" s="164">
        <v>36617</v>
      </c>
      <c r="T4657" t="s">
        <v>10139</v>
      </c>
      <c r="V4657" t="s">
        <v>10140</v>
      </c>
      <c r="W4657" t="s">
        <v>10141</v>
      </c>
      <c r="X4657" t="s">
        <v>10138</v>
      </c>
      <c r="Y4657" t="s">
        <v>10140</v>
      </c>
      <c r="Z4657" t="s">
        <v>10142</v>
      </c>
      <c r="AC4657" t="s">
        <v>357</v>
      </c>
      <c r="AD4657" s="176">
        <v>2</v>
      </c>
      <c r="AE4657" s="177" t="s">
        <v>16954</v>
      </c>
    </row>
    <row r="4658" spans="1:31" x14ac:dyDescent="0.35">
      <c r="A4658" t="s">
        <v>454</v>
      </c>
      <c r="B4658">
        <v>1086</v>
      </c>
      <c r="C4658" t="s">
        <v>10143</v>
      </c>
      <c r="D4658">
        <v>61615</v>
      </c>
      <c r="E4658" t="s">
        <v>10143</v>
      </c>
      <c r="F4658" t="s">
        <v>8973</v>
      </c>
      <c r="H4658">
        <v>4</v>
      </c>
      <c r="I4658">
        <v>2.6</v>
      </c>
      <c r="K4658" t="s">
        <v>296</v>
      </c>
      <c r="L4658" t="s">
        <v>297</v>
      </c>
      <c r="M4658" t="s">
        <v>398</v>
      </c>
      <c r="N4658" t="s">
        <v>351</v>
      </c>
      <c r="O4658">
        <v>3</v>
      </c>
      <c r="P4658" t="s">
        <v>306</v>
      </c>
      <c r="Q4658" t="s">
        <v>786</v>
      </c>
      <c r="R4658" s="164">
        <v>34392</v>
      </c>
      <c r="T4658" t="s">
        <v>10144</v>
      </c>
      <c r="V4658" t="s">
        <v>10145</v>
      </c>
      <c r="W4658" t="s">
        <v>10146</v>
      </c>
      <c r="X4658" t="s">
        <v>10143</v>
      </c>
      <c r="Y4658" t="s">
        <v>10145</v>
      </c>
      <c r="Z4658" t="s">
        <v>10147</v>
      </c>
      <c r="AC4658" t="s">
        <v>357</v>
      </c>
      <c r="AD4658" s="176">
        <v>2.4</v>
      </c>
    </row>
    <row r="4659" spans="1:31" x14ac:dyDescent="0.35">
      <c r="A4659" t="s">
        <v>454</v>
      </c>
      <c r="B4659">
        <v>1087</v>
      </c>
      <c r="C4659" t="s">
        <v>10143</v>
      </c>
      <c r="D4659">
        <v>61615</v>
      </c>
      <c r="E4659" t="s">
        <v>10143</v>
      </c>
      <c r="F4659" t="s">
        <v>8973</v>
      </c>
      <c r="H4659">
        <v>4</v>
      </c>
      <c r="I4659">
        <v>2.6</v>
      </c>
      <c r="K4659" t="s">
        <v>295</v>
      </c>
      <c r="L4659" t="s">
        <v>297</v>
      </c>
      <c r="M4659" t="s">
        <v>398</v>
      </c>
      <c r="N4659" t="s">
        <v>351</v>
      </c>
      <c r="O4659">
        <v>3</v>
      </c>
      <c r="P4659" t="s">
        <v>1</v>
      </c>
      <c r="Q4659" s="164">
        <v>32882</v>
      </c>
      <c r="R4659" s="164">
        <v>33117</v>
      </c>
      <c r="S4659" s="164">
        <v>33117</v>
      </c>
      <c r="T4659" t="s">
        <v>10144</v>
      </c>
      <c r="V4659" t="s">
        <v>10145</v>
      </c>
      <c r="W4659" t="s">
        <v>10146</v>
      </c>
      <c r="X4659" t="s">
        <v>10143</v>
      </c>
      <c r="Y4659" t="s">
        <v>10145</v>
      </c>
      <c r="Z4659" t="s">
        <v>10148</v>
      </c>
      <c r="AC4659" t="s">
        <v>357</v>
      </c>
      <c r="AD4659" s="176">
        <v>2.4</v>
      </c>
    </row>
    <row r="4660" spans="1:31" x14ac:dyDescent="0.35">
      <c r="A4660" t="s">
        <v>317</v>
      </c>
      <c r="B4660">
        <v>1097</v>
      </c>
      <c r="C4660" t="s">
        <v>10143</v>
      </c>
      <c r="D4660">
        <v>61615</v>
      </c>
      <c r="E4660" t="s">
        <v>10143</v>
      </c>
      <c r="F4660" t="s">
        <v>8973</v>
      </c>
      <c r="H4660">
        <v>4</v>
      </c>
      <c r="I4660">
        <v>2.6</v>
      </c>
      <c r="K4660" t="s">
        <v>296</v>
      </c>
      <c r="L4660" t="s">
        <v>297</v>
      </c>
      <c r="M4660" t="s">
        <v>398</v>
      </c>
      <c r="N4660" t="s">
        <v>351</v>
      </c>
      <c r="O4660">
        <v>3</v>
      </c>
      <c r="P4660" t="s">
        <v>306</v>
      </c>
      <c r="Q4660" s="164">
        <v>32882</v>
      </c>
      <c r="R4660" s="164">
        <v>33117</v>
      </c>
      <c r="T4660" t="s">
        <v>10144</v>
      </c>
      <c r="V4660" t="s">
        <v>10145</v>
      </c>
      <c r="W4660" t="s">
        <v>10146</v>
      </c>
      <c r="X4660" t="s">
        <v>10143</v>
      </c>
      <c r="Y4660" t="s">
        <v>10145</v>
      </c>
      <c r="Z4660" t="s">
        <v>10149</v>
      </c>
      <c r="AC4660" t="s">
        <v>357</v>
      </c>
      <c r="AD4660" s="176">
        <v>2.4</v>
      </c>
    </row>
    <row r="4661" spans="1:31" x14ac:dyDescent="0.35">
      <c r="A4661" t="s">
        <v>324</v>
      </c>
      <c r="B4661">
        <v>1182</v>
      </c>
      <c r="C4661" t="s">
        <v>10143</v>
      </c>
      <c r="D4661">
        <v>61615</v>
      </c>
      <c r="E4661" t="s">
        <v>10143</v>
      </c>
      <c r="F4661" t="s">
        <v>8973</v>
      </c>
      <c r="H4661">
        <v>4</v>
      </c>
      <c r="I4661">
        <v>2.6</v>
      </c>
      <c r="K4661" t="s">
        <v>296</v>
      </c>
      <c r="L4661" t="s">
        <v>297</v>
      </c>
      <c r="M4661" t="s">
        <v>398</v>
      </c>
      <c r="N4661" t="s">
        <v>351</v>
      </c>
      <c r="O4661">
        <v>3</v>
      </c>
      <c r="P4661" t="s">
        <v>306</v>
      </c>
      <c r="Q4661" s="164">
        <v>38361</v>
      </c>
      <c r="R4661" s="164">
        <v>38596</v>
      </c>
      <c r="T4661" t="s">
        <v>10144</v>
      </c>
      <c r="V4661" t="s">
        <v>10145</v>
      </c>
      <c r="W4661" t="s">
        <v>10146</v>
      </c>
      <c r="X4661" t="s">
        <v>10143</v>
      </c>
      <c r="Y4661" t="s">
        <v>10145</v>
      </c>
      <c r="Z4661" t="s">
        <v>10150</v>
      </c>
      <c r="AC4661" t="s">
        <v>357</v>
      </c>
      <c r="AD4661" s="176">
        <v>2.4</v>
      </c>
    </row>
    <row r="4662" spans="1:31" x14ac:dyDescent="0.35">
      <c r="A4662" t="s">
        <v>476</v>
      </c>
      <c r="B4662">
        <v>1080</v>
      </c>
      <c r="C4662" t="s">
        <v>10143</v>
      </c>
      <c r="D4662">
        <v>61615</v>
      </c>
      <c r="E4662" t="s">
        <v>10143</v>
      </c>
      <c r="F4662" t="s">
        <v>8973</v>
      </c>
      <c r="H4662">
        <v>4</v>
      </c>
      <c r="I4662">
        <v>2.6</v>
      </c>
      <c r="K4662" t="s">
        <v>296</v>
      </c>
      <c r="L4662" t="s">
        <v>297</v>
      </c>
      <c r="M4662" t="s">
        <v>398</v>
      </c>
      <c r="N4662" t="s">
        <v>351</v>
      </c>
      <c r="O4662">
        <v>3</v>
      </c>
      <c r="P4662" t="s">
        <v>306</v>
      </c>
      <c r="Q4662" t="s">
        <v>786</v>
      </c>
      <c r="R4662" s="164">
        <v>34392</v>
      </c>
      <c r="T4662" t="s">
        <v>10144</v>
      </c>
      <c r="V4662" t="s">
        <v>10145</v>
      </c>
      <c r="W4662" t="s">
        <v>10146</v>
      </c>
      <c r="X4662" t="s">
        <v>10143</v>
      </c>
      <c r="Y4662" t="s">
        <v>10145</v>
      </c>
      <c r="Z4662" t="s">
        <v>10151</v>
      </c>
      <c r="AC4662" t="s">
        <v>357</v>
      </c>
      <c r="AD4662" s="176">
        <v>2.4</v>
      </c>
    </row>
    <row r="4663" spans="1:31" x14ac:dyDescent="0.35">
      <c r="A4663" t="s">
        <v>375</v>
      </c>
      <c r="B4663">
        <v>1069</v>
      </c>
      <c r="C4663" t="s">
        <v>10145</v>
      </c>
      <c r="D4663">
        <v>61615</v>
      </c>
      <c r="E4663" t="s">
        <v>10143</v>
      </c>
      <c r="F4663" t="s">
        <v>8973</v>
      </c>
      <c r="H4663">
        <v>4</v>
      </c>
      <c r="I4663">
        <v>2.6</v>
      </c>
      <c r="K4663" t="s">
        <v>296</v>
      </c>
      <c r="L4663" t="s">
        <v>311</v>
      </c>
      <c r="M4663" t="s">
        <v>398</v>
      </c>
      <c r="N4663" t="s">
        <v>351</v>
      </c>
      <c r="O4663">
        <v>3</v>
      </c>
      <c r="P4663" t="s">
        <v>1</v>
      </c>
      <c r="Q4663" s="164">
        <v>32882</v>
      </c>
      <c r="R4663" s="164">
        <v>33117</v>
      </c>
      <c r="T4663" t="s">
        <v>10144</v>
      </c>
      <c r="V4663" t="s">
        <v>10145</v>
      </c>
      <c r="W4663" t="s">
        <v>10146</v>
      </c>
      <c r="X4663" t="s">
        <v>10143</v>
      </c>
      <c r="Y4663" t="s">
        <v>10145</v>
      </c>
      <c r="Z4663" t="s">
        <v>10152</v>
      </c>
      <c r="AA4663" t="s">
        <v>1</v>
      </c>
      <c r="AC4663" t="s">
        <v>1223</v>
      </c>
      <c r="AD4663" s="176">
        <v>2.4</v>
      </c>
    </row>
    <row r="4664" spans="1:31" x14ac:dyDescent="0.35">
      <c r="A4664" t="s">
        <v>403</v>
      </c>
      <c r="B4664">
        <v>1204</v>
      </c>
      <c r="C4664" t="s">
        <v>10143</v>
      </c>
      <c r="D4664">
        <v>61615</v>
      </c>
      <c r="E4664" t="s">
        <v>10143</v>
      </c>
      <c r="F4664" t="s">
        <v>8973</v>
      </c>
      <c r="G4664" s="163">
        <v>3497.46</v>
      </c>
      <c r="H4664">
        <v>4</v>
      </c>
      <c r="I4664">
        <v>2.6</v>
      </c>
      <c r="J4664" t="s">
        <v>295</v>
      </c>
      <c r="K4664" t="s">
        <v>296</v>
      </c>
      <c r="L4664" t="s">
        <v>297</v>
      </c>
      <c r="M4664" t="s">
        <v>398</v>
      </c>
      <c r="N4664" t="s">
        <v>351</v>
      </c>
      <c r="O4664">
        <v>3</v>
      </c>
      <c r="P4664" t="s">
        <v>306</v>
      </c>
      <c r="Q4664" s="164">
        <v>45481</v>
      </c>
      <c r="R4664" s="164">
        <v>46266</v>
      </c>
      <c r="T4664" t="s">
        <v>10144</v>
      </c>
      <c r="V4664" t="s">
        <v>10145</v>
      </c>
      <c r="W4664" t="s">
        <v>10146</v>
      </c>
      <c r="X4664" t="s">
        <v>10143</v>
      </c>
      <c r="Y4664" t="s">
        <v>10145</v>
      </c>
      <c r="Z4664" t="s">
        <v>10153</v>
      </c>
      <c r="AA4664" t="s">
        <v>1</v>
      </c>
      <c r="AB4664" s="164">
        <v>45681</v>
      </c>
      <c r="AC4664" t="s">
        <v>357</v>
      </c>
      <c r="AD4664" s="176">
        <v>2.4</v>
      </c>
    </row>
    <row r="4665" spans="1:31" x14ac:dyDescent="0.35">
      <c r="A4665" t="s">
        <v>566</v>
      </c>
      <c r="B4665">
        <v>1319</v>
      </c>
      <c r="C4665" t="s">
        <v>10143</v>
      </c>
      <c r="D4665">
        <v>61615</v>
      </c>
      <c r="E4665" t="s">
        <v>10143</v>
      </c>
      <c r="F4665" t="s">
        <v>8973</v>
      </c>
      <c r="G4665" s="163">
        <v>2580.7600000000002</v>
      </c>
      <c r="H4665">
        <v>4</v>
      </c>
      <c r="I4665">
        <v>2.6</v>
      </c>
      <c r="J4665" t="s">
        <v>1</v>
      </c>
      <c r="K4665" t="s">
        <v>296</v>
      </c>
      <c r="L4665" t="s">
        <v>297</v>
      </c>
      <c r="M4665" t="s">
        <v>398</v>
      </c>
      <c r="N4665" t="s">
        <v>351</v>
      </c>
      <c r="O4665">
        <v>3</v>
      </c>
      <c r="P4665" t="s">
        <v>306</v>
      </c>
      <c r="Q4665" s="164">
        <v>44359</v>
      </c>
      <c r="R4665" s="164">
        <v>44927</v>
      </c>
      <c r="T4665" t="s">
        <v>10144</v>
      </c>
      <c r="V4665" t="s">
        <v>10145</v>
      </c>
      <c r="W4665" t="s">
        <v>10146</v>
      </c>
      <c r="X4665" t="s">
        <v>10143</v>
      </c>
      <c r="Y4665" t="s">
        <v>10145</v>
      </c>
      <c r="Z4665" t="s">
        <v>10154</v>
      </c>
      <c r="AA4665" t="s">
        <v>1</v>
      </c>
      <c r="AB4665" s="164">
        <v>44680</v>
      </c>
      <c r="AC4665" t="s">
        <v>357</v>
      </c>
      <c r="AD4665" s="176">
        <v>2.4</v>
      </c>
    </row>
    <row r="4666" spans="1:31" x14ac:dyDescent="0.35">
      <c r="A4666" t="s">
        <v>438</v>
      </c>
      <c r="B4666">
        <v>1220</v>
      </c>
      <c r="C4666" t="s">
        <v>10143</v>
      </c>
      <c r="D4666">
        <v>61615</v>
      </c>
      <c r="E4666" t="s">
        <v>10143</v>
      </c>
      <c r="F4666" t="s">
        <v>8973</v>
      </c>
      <c r="H4666">
        <v>4</v>
      </c>
      <c r="I4666">
        <v>2.6</v>
      </c>
      <c r="K4666" t="s">
        <v>296</v>
      </c>
      <c r="L4666" t="s">
        <v>297</v>
      </c>
      <c r="M4666" t="s">
        <v>398</v>
      </c>
      <c r="N4666" t="s">
        <v>351</v>
      </c>
      <c r="O4666">
        <v>3</v>
      </c>
      <c r="P4666" t="s">
        <v>306</v>
      </c>
      <c r="Q4666" t="s">
        <v>483</v>
      </c>
      <c r="R4666" s="164">
        <v>40787</v>
      </c>
      <c r="T4666" t="s">
        <v>10144</v>
      </c>
      <c r="V4666" t="s">
        <v>10145</v>
      </c>
      <c r="W4666" t="s">
        <v>10146</v>
      </c>
      <c r="X4666" t="s">
        <v>10143</v>
      </c>
      <c r="Y4666" t="s">
        <v>10145</v>
      </c>
      <c r="Z4666" t="s">
        <v>10155</v>
      </c>
      <c r="AC4666" t="s">
        <v>357</v>
      </c>
      <c r="AD4666" s="176">
        <v>2.4</v>
      </c>
    </row>
    <row r="4667" spans="1:31" x14ac:dyDescent="0.35">
      <c r="A4667" t="s">
        <v>454</v>
      </c>
      <c r="B4667">
        <v>1318</v>
      </c>
      <c r="C4667" t="s">
        <v>10156</v>
      </c>
      <c r="D4667">
        <v>61618</v>
      </c>
      <c r="E4667" t="s">
        <v>10156</v>
      </c>
      <c r="F4667" t="s">
        <v>8973</v>
      </c>
      <c r="H4667">
        <v>1.8</v>
      </c>
      <c r="I4667">
        <v>3.2</v>
      </c>
      <c r="K4667" t="s">
        <v>296</v>
      </c>
      <c r="L4667" t="s">
        <v>297</v>
      </c>
      <c r="M4667" t="s">
        <v>398</v>
      </c>
      <c r="N4667" t="s">
        <v>351</v>
      </c>
      <c r="O4667">
        <v>3</v>
      </c>
      <c r="P4667" t="s">
        <v>306</v>
      </c>
      <c r="Q4667" s="164">
        <v>35439</v>
      </c>
      <c r="R4667" s="164">
        <v>35674</v>
      </c>
      <c r="T4667" t="s">
        <v>10157</v>
      </c>
      <c r="V4667" t="s">
        <v>10158</v>
      </c>
      <c r="W4667" t="s">
        <v>10159</v>
      </c>
      <c r="X4667" t="s">
        <v>10156</v>
      </c>
      <c r="Y4667" t="s">
        <v>10158</v>
      </c>
      <c r="Z4667" t="s">
        <v>10160</v>
      </c>
      <c r="AC4667" t="s">
        <v>357</v>
      </c>
      <c r="AD4667" s="176">
        <v>1.3</v>
      </c>
    </row>
    <row r="4668" spans="1:31" x14ac:dyDescent="0.35">
      <c r="A4668" t="s">
        <v>291</v>
      </c>
      <c r="B4668">
        <v>1079</v>
      </c>
      <c r="C4668" t="s">
        <v>10158</v>
      </c>
      <c r="D4668">
        <v>61618</v>
      </c>
      <c r="E4668" t="s">
        <v>10156</v>
      </c>
      <c r="F4668" t="s">
        <v>8973</v>
      </c>
      <c r="H4668">
        <v>1.8</v>
      </c>
      <c r="I4668">
        <v>3.2</v>
      </c>
      <c r="K4668" t="s">
        <v>296</v>
      </c>
      <c r="L4668" t="s">
        <v>297</v>
      </c>
      <c r="M4668" t="s">
        <v>398</v>
      </c>
      <c r="N4668" t="s">
        <v>351</v>
      </c>
      <c r="O4668">
        <v>3</v>
      </c>
      <c r="P4668" t="s">
        <v>1</v>
      </c>
      <c r="Q4668" s="164">
        <v>35738</v>
      </c>
      <c r="R4668" s="164">
        <v>35674</v>
      </c>
      <c r="T4668" t="s">
        <v>10157</v>
      </c>
      <c r="V4668" t="s">
        <v>10158</v>
      </c>
      <c r="W4668" t="s">
        <v>10159</v>
      </c>
      <c r="X4668" t="s">
        <v>10156</v>
      </c>
      <c r="Y4668" t="s">
        <v>10158</v>
      </c>
      <c r="Z4668" t="s">
        <v>10161</v>
      </c>
      <c r="AC4668" t="s">
        <v>1223</v>
      </c>
      <c r="AD4668" s="176">
        <v>1.3</v>
      </c>
    </row>
    <row r="4669" spans="1:31" x14ac:dyDescent="0.35">
      <c r="A4669" t="s">
        <v>305</v>
      </c>
      <c r="B4669">
        <v>1318</v>
      </c>
      <c r="C4669" t="s">
        <v>10156</v>
      </c>
      <c r="D4669">
        <v>61618</v>
      </c>
      <c r="E4669" t="s">
        <v>10156</v>
      </c>
      <c r="F4669" t="s">
        <v>8973</v>
      </c>
      <c r="G4669" s="163">
        <v>3384</v>
      </c>
      <c r="H4669">
        <v>1.8</v>
      </c>
      <c r="I4669">
        <v>3.2</v>
      </c>
      <c r="J4669" t="s">
        <v>1</v>
      </c>
      <c r="K4669" t="s">
        <v>404</v>
      </c>
      <c r="L4669" t="s">
        <v>297</v>
      </c>
      <c r="M4669" t="s">
        <v>398</v>
      </c>
      <c r="N4669" t="s">
        <v>351</v>
      </c>
      <c r="O4669">
        <v>3</v>
      </c>
      <c r="P4669" t="s">
        <v>306</v>
      </c>
      <c r="Q4669" s="164">
        <v>43651</v>
      </c>
      <c r="R4669" s="164">
        <v>44075</v>
      </c>
      <c r="S4669" s="164">
        <v>44076</v>
      </c>
      <c r="T4669" t="s">
        <v>10157</v>
      </c>
      <c r="V4669" t="s">
        <v>10158</v>
      </c>
      <c r="W4669" t="s">
        <v>10159</v>
      </c>
      <c r="X4669" t="s">
        <v>10156</v>
      </c>
      <c r="Y4669" t="s">
        <v>10158</v>
      </c>
      <c r="Z4669" t="s">
        <v>10162</v>
      </c>
      <c r="AA4669" t="s">
        <v>1</v>
      </c>
      <c r="AB4669" s="164">
        <v>43629</v>
      </c>
      <c r="AC4669" t="s">
        <v>357</v>
      </c>
      <c r="AD4669" s="176">
        <v>1.3</v>
      </c>
    </row>
    <row r="4670" spans="1:31" x14ac:dyDescent="0.35">
      <c r="A4670" t="s">
        <v>305</v>
      </c>
      <c r="B4670">
        <v>1321</v>
      </c>
      <c r="C4670" t="s">
        <v>10156</v>
      </c>
      <c r="D4670">
        <v>61618</v>
      </c>
      <c r="E4670" t="s">
        <v>10156</v>
      </c>
      <c r="F4670" t="s">
        <v>8973</v>
      </c>
      <c r="G4670" s="163">
        <v>3384</v>
      </c>
      <c r="H4670">
        <v>1.8</v>
      </c>
      <c r="I4670">
        <v>3.2</v>
      </c>
      <c r="J4670" t="s">
        <v>1</v>
      </c>
      <c r="K4670" t="s">
        <v>296</v>
      </c>
      <c r="L4670" t="s">
        <v>297</v>
      </c>
      <c r="M4670" t="s">
        <v>398</v>
      </c>
      <c r="N4670" t="s">
        <v>351</v>
      </c>
      <c r="O4670">
        <v>3</v>
      </c>
      <c r="P4670" t="s">
        <v>306</v>
      </c>
      <c r="Q4670" t="s">
        <v>4503</v>
      </c>
      <c r="R4670" s="164">
        <v>44075</v>
      </c>
      <c r="T4670" t="s">
        <v>10157</v>
      </c>
      <c r="V4670" t="s">
        <v>10158</v>
      </c>
      <c r="W4670" t="s">
        <v>10159</v>
      </c>
      <c r="X4670" t="s">
        <v>10156</v>
      </c>
      <c r="Y4670" t="s">
        <v>10158</v>
      </c>
      <c r="Z4670" t="s">
        <v>10163</v>
      </c>
      <c r="AA4670" t="s">
        <v>1</v>
      </c>
      <c r="AB4670" s="164">
        <v>43698</v>
      </c>
      <c r="AC4670" t="s">
        <v>357</v>
      </c>
      <c r="AD4670" s="176">
        <v>1.3</v>
      </c>
    </row>
    <row r="4671" spans="1:31" x14ac:dyDescent="0.35">
      <c r="A4671" t="s">
        <v>408</v>
      </c>
      <c r="B4671">
        <v>1149</v>
      </c>
      <c r="C4671" t="s">
        <v>10156</v>
      </c>
      <c r="D4671">
        <v>61618</v>
      </c>
      <c r="E4671" t="s">
        <v>10156</v>
      </c>
      <c r="F4671" t="s">
        <v>8973</v>
      </c>
      <c r="H4671">
        <v>1.8</v>
      </c>
      <c r="I4671">
        <v>3.2</v>
      </c>
      <c r="K4671" t="s">
        <v>843</v>
      </c>
      <c r="L4671" t="s">
        <v>297</v>
      </c>
      <c r="M4671" t="s">
        <v>398</v>
      </c>
      <c r="N4671" t="s">
        <v>351</v>
      </c>
      <c r="O4671">
        <v>3</v>
      </c>
      <c r="P4671" t="s">
        <v>306</v>
      </c>
      <c r="Q4671" s="164">
        <v>35073</v>
      </c>
      <c r="R4671" s="164">
        <v>35309</v>
      </c>
      <c r="T4671" t="s">
        <v>10157</v>
      </c>
      <c r="V4671" t="s">
        <v>10158</v>
      </c>
      <c r="W4671" t="s">
        <v>10159</v>
      </c>
      <c r="X4671" t="s">
        <v>10156</v>
      </c>
      <c r="Y4671" t="s">
        <v>10158</v>
      </c>
      <c r="Z4671" t="s">
        <v>10164</v>
      </c>
      <c r="AC4671" t="s">
        <v>357</v>
      </c>
      <c r="AD4671" s="176">
        <v>1.3</v>
      </c>
    </row>
    <row r="4672" spans="1:31" x14ac:dyDescent="0.35">
      <c r="A4672" t="s">
        <v>324</v>
      </c>
      <c r="B4672">
        <v>1335</v>
      </c>
      <c r="C4672" t="s">
        <v>10156</v>
      </c>
      <c r="D4672">
        <v>61618</v>
      </c>
      <c r="E4672" t="s">
        <v>10156</v>
      </c>
      <c r="F4672" t="s">
        <v>8973</v>
      </c>
      <c r="G4672" s="163">
        <v>4641.16</v>
      </c>
      <c r="H4672">
        <v>1.8</v>
      </c>
      <c r="I4672">
        <v>3.2</v>
      </c>
      <c r="J4672" t="s">
        <v>295</v>
      </c>
      <c r="K4672" t="s">
        <v>296</v>
      </c>
      <c r="L4672" t="s">
        <v>297</v>
      </c>
      <c r="M4672" t="s">
        <v>398</v>
      </c>
      <c r="N4672" t="s">
        <v>351</v>
      </c>
      <c r="O4672">
        <v>3</v>
      </c>
      <c r="P4672" t="s">
        <v>306</v>
      </c>
      <c r="Q4672" t="s">
        <v>10165</v>
      </c>
      <c r="R4672" s="164">
        <v>43709</v>
      </c>
      <c r="T4672" t="s">
        <v>10157</v>
      </c>
      <c r="V4672" t="s">
        <v>10158</v>
      </c>
      <c r="W4672" t="s">
        <v>10159</v>
      </c>
      <c r="X4672" t="s">
        <v>10156</v>
      </c>
      <c r="Y4672" t="s">
        <v>10158</v>
      </c>
      <c r="Z4672" t="s">
        <v>10166</v>
      </c>
      <c r="AA4672" t="s">
        <v>1</v>
      </c>
      <c r="AB4672" s="164">
        <v>43595</v>
      </c>
      <c r="AC4672" t="s">
        <v>357</v>
      </c>
      <c r="AD4672" s="176">
        <v>1.3</v>
      </c>
    </row>
    <row r="4673" spans="1:30" x14ac:dyDescent="0.35">
      <c r="A4673" t="s">
        <v>309</v>
      </c>
      <c r="B4673">
        <v>1247</v>
      </c>
      <c r="C4673" t="s">
        <v>10156</v>
      </c>
      <c r="D4673">
        <v>61618</v>
      </c>
      <c r="E4673" t="s">
        <v>10156</v>
      </c>
      <c r="F4673" t="s">
        <v>8973</v>
      </c>
      <c r="G4673" s="163">
        <v>2936</v>
      </c>
      <c r="H4673">
        <v>1.8</v>
      </c>
      <c r="I4673">
        <v>3.2</v>
      </c>
      <c r="J4673" t="s">
        <v>1</v>
      </c>
      <c r="K4673" t="s">
        <v>296</v>
      </c>
      <c r="L4673" t="s">
        <v>297</v>
      </c>
      <c r="M4673" t="s">
        <v>398</v>
      </c>
      <c r="N4673" t="s">
        <v>351</v>
      </c>
      <c r="O4673">
        <v>3</v>
      </c>
      <c r="P4673" t="s">
        <v>306</v>
      </c>
      <c r="Q4673" t="s">
        <v>8219</v>
      </c>
      <c r="R4673" s="164">
        <v>42979</v>
      </c>
      <c r="T4673" t="s">
        <v>10157</v>
      </c>
      <c r="V4673" t="s">
        <v>10158</v>
      </c>
      <c r="W4673" t="s">
        <v>10159</v>
      </c>
      <c r="X4673" t="s">
        <v>10156</v>
      </c>
      <c r="Y4673" t="s">
        <v>10158</v>
      </c>
      <c r="Z4673" t="s">
        <v>10167</v>
      </c>
      <c r="AA4673" t="s">
        <v>1</v>
      </c>
      <c r="AB4673" s="164">
        <v>42544</v>
      </c>
      <c r="AC4673" t="s">
        <v>357</v>
      </c>
      <c r="AD4673" s="176">
        <v>1.3</v>
      </c>
    </row>
    <row r="4674" spans="1:30" x14ac:dyDescent="0.35">
      <c r="A4674" t="s">
        <v>476</v>
      </c>
      <c r="B4674">
        <v>1291</v>
      </c>
      <c r="C4674" t="s">
        <v>10156</v>
      </c>
      <c r="D4674">
        <v>61618</v>
      </c>
      <c r="E4674" t="s">
        <v>10156</v>
      </c>
      <c r="F4674" t="s">
        <v>8973</v>
      </c>
      <c r="H4674">
        <v>1.8</v>
      </c>
      <c r="I4674">
        <v>3.2</v>
      </c>
      <c r="K4674" t="s">
        <v>296</v>
      </c>
      <c r="L4674" t="s">
        <v>297</v>
      </c>
      <c r="M4674" t="s">
        <v>398</v>
      </c>
      <c r="N4674" t="s">
        <v>351</v>
      </c>
      <c r="O4674">
        <v>3</v>
      </c>
      <c r="P4674" t="s">
        <v>306</v>
      </c>
      <c r="Q4674" t="s">
        <v>919</v>
      </c>
      <c r="R4674" s="164">
        <v>41153</v>
      </c>
      <c r="T4674" t="s">
        <v>10157</v>
      </c>
      <c r="V4674" t="s">
        <v>10158</v>
      </c>
      <c r="W4674" t="s">
        <v>10159</v>
      </c>
      <c r="X4674" t="s">
        <v>10156</v>
      </c>
      <c r="Y4674" t="s">
        <v>10158</v>
      </c>
      <c r="Z4674" t="s">
        <v>10168</v>
      </c>
      <c r="AC4674" t="s">
        <v>357</v>
      </c>
      <c r="AD4674" s="176">
        <v>1.3</v>
      </c>
    </row>
    <row r="4675" spans="1:30" x14ac:dyDescent="0.35">
      <c r="A4675" t="s">
        <v>482</v>
      </c>
      <c r="B4675">
        <v>1174</v>
      </c>
      <c r="C4675" t="s">
        <v>10156</v>
      </c>
      <c r="D4675">
        <v>61618</v>
      </c>
      <c r="E4675" t="s">
        <v>10156</v>
      </c>
      <c r="F4675" t="s">
        <v>8973</v>
      </c>
      <c r="H4675">
        <v>1.8</v>
      </c>
      <c r="I4675">
        <v>3.2</v>
      </c>
      <c r="K4675" t="s">
        <v>296</v>
      </c>
      <c r="L4675" t="s">
        <v>297</v>
      </c>
      <c r="M4675" t="s">
        <v>398</v>
      </c>
      <c r="N4675" t="s">
        <v>351</v>
      </c>
      <c r="O4675">
        <v>3</v>
      </c>
      <c r="P4675" t="s">
        <v>306</v>
      </c>
      <c r="Q4675" t="s">
        <v>10169</v>
      </c>
      <c r="R4675" s="164">
        <v>38231</v>
      </c>
      <c r="T4675" t="s">
        <v>10157</v>
      </c>
      <c r="V4675" t="s">
        <v>10158</v>
      </c>
      <c r="W4675" t="s">
        <v>10159</v>
      </c>
      <c r="X4675" t="s">
        <v>10156</v>
      </c>
      <c r="Y4675" t="s">
        <v>10158</v>
      </c>
      <c r="Z4675" t="s">
        <v>10170</v>
      </c>
      <c r="AC4675" t="s">
        <v>357</v>
      </c>
      <c r="AD4675" s="176">
        <v>1.3</v>
      </c>
    </row>
    <row r="4676" spans="1:30" x14ac:dyDescent="0.35">
      <c r="A4676" t="s">
        <v>584</v>
      </c>
      <c r="B4676">
        <v>1318</v>
      </c>
      <c r="C4676" t="s">
        <v>10156</v>
      </c>
      <c r="D4676">
        <v>61618</v>
      </c>
      <c r="E4676" t="s">
        <v>10156</v>
      </c>
      <c r="F4676" t="s">
        <v>8973</v>
      </c>
      <c r="H4676">
        <v>1.8</v>
      </c>
      <c r="I4676">
        <v>3.2</v>
      </c>
      <c r="K4676" t="s">
        <v>296</v>
      </c>
      <c r="L4676" t="s">
        <v>297</v>
      </c>
      <c r="M4676" t="s">
        <v>398</v>
      </c>
      <c r="N4676" t="s">
        <v>351</v>
      </c>
      <c r="O4676">
        <v>3</v>
      </c>
      <c r="P4676" t="s">
        <v>306</v>
      </c>
      <c r="Q4676" t="s">
        <v>3393</v>
      </c>
      <c r="R4676" s="164">
        <v>40057</v>
      </c>
      <c r="T4676" t="s">
        <v>10157</v>
      </c>
      <c r="V4676" t="s">
        <v>10158</v>
      </c>
      <c r="W4676" t="s">
        <v>10159</v>
      </c>
      <c r="X4676" t="s">
        <v>10156</v>
      </c>
      <c r="Y4676" t="s">
        <v>10158</v>
      </c>
      <c r="Z4676" t="s">
        <v>10171</v>
      </c>
      <c r="AC4676" t="s">
        <v>357</v>
      </c>
      <c r="AD4676" s="176">
        <v>1.3</v>
      </c>
    </row>
    <row r="4677" spans="1:30" x14ac:dyDescent="0.35">
      <c r="A4677" t="s">
        <v>434</v>
      </c>
      <c r="B4677">
        <v>1082</v>
      </c>
      <c r="C4677" t="s">
        <v>10156</v>
      </c>
      <c r="D4677">
        <v>61618</v>
      </c>
      <c r="E4677" t="s">
        <v>10156</v>
      </c>
      <c r="F4677" t="s">
        <v>8973</v>
      </c>
      <c r="H4677">
        <v>1.8</v>
      </c>
      <c r="I4677">
        <v>3.2</v>
      </c>
      <c r="K4677" t="s">
        <v>0</v>
      </c>
      <c r="L4677" t="s">
        <v>297</v>
      </c>
      <c r="M4677" t="s">
        <v>398</v>
      </c>
      <c r="N4677" t="s">
        <v>351</v>
      </c>
      <c r="O4677">
        <v>3</v>
      </c>
      <c r="P4677" t="s">
        <v>306</v>
      </c>
      <c r="Q4677" s="164">
        <v>36807</v>
      </c>
      <c r="R4677" s="164">
        <v>36770</v>
      </c>
      <c r="T4677" t="s">
        <v>10157</v>
      </c>
      <c r="V4677" t="s">
        <v>10158</v>
      </c>
      <c r="W4677" t="s">
        <v>10159</v>
      </c>
      <c r="X4677" t="s">
        <v>10156</v>
      </c>
      <c r="Y4677" t="s">
        <v>10158</v>
      </c>
      <c r="Z4677" t="s">
        <v>10172</v>
      </c>
      <c r="AC4677" t="s">
        <v>357</v>
      </c>
      <c r="AD4677" s="176">
        <v>1.3</v>
      </c>
    </row>
    <row r="4678" spans="1:30" x14ac:dyDescent="0.35">
      <c r="A4678" t="s">
        <v>403</v>
      </c>
      <c r="B4678">
        <v>1188</v>
      </c>
      <c r="C4678" t="s">
        <v>10156</v>
      </c>
      <c r="D4678">
        <v>61618</v>
      </c>
      <c r="E4678" t="s">
        <v>10156</v>
      </c>
      <c r="F4678" t="s">
        <v>8973</v>
      </c>
      <c r="G4678" s="163">
        <v>2722.08</v>
      </c>
      <c r="H4678">
        <v>1.8</v>
      </c>
      <c r="I4678">
        <v>3.2</v>
      </c>
      <c r="J4678" t="s">
        <v>1</v>
      </c>
      <c r="K4678" t="s">
        <v>296</v>
      </c>
      <c r="L4678" t="s">
        <v>297</v>
      </c>
      <c r="M4678" t="s">
        <v>398</v>
      </c>
      <c r="N4678" t="s">
        <v>351</v>
      </c>
      <c r="O4678">
        <v>3</v>
      </c>
      <c r="P4678" t="s">
        <v>306</v>
      </c>
      <c r="Q4678" s="164">
        <v>44050</v>
      </c>
      <c r="R4678" s="164">
        <v>44440</v>
      </c>
      <c r="T4678" t="s">
        <v>10157</v>
      </c>
      <c r="V4678" t="s">
        <v>10158</v>
      </c>
      <c r="W4678" t="s">
        <v>10159</v>
      </c>
      <c r="X4678" t="s">
        <v>10156</v>
      </c>
      <c r="Y4678" t="s">
        <v>10158</v>
      </c>
      <c r="Z4678" t="s">
        <v>10173</v>
      </c>
      <c r="AA4678" t="s">
        <v>1</v>
      </c>
      <c r="AB4678" s="164">
        <v>44147</v>
      </c>
      <c r="AC4678" t="s">
        <v>357</v>
      </c>
      <c r="AD4678" s="176">
        <v>1.3</v>
      </c>
    </row>
    <row r="4679" spans="1:30" x14ac:dyDescent="0.35">
      <c r="A4679" t="s">
        <v>447</v>
      </c>
      <c r="B4679">
        <v>1260</v>
      </c>
      <c r="C4679" t="s">
        <v>10156</v>
      </c>
      <c r="D4679">
        <v>61618</v>
      </c>
      <c r="E4679" t="s">
        <v>10156</v>
      </c>
      <c r="F4679" t="s">
        <v>8973</v>
      </c>
      <c r="H4679">
        <v>1.8</v>
      </c>
      <c r="I4679">
        <v>3.2</v>
      </c>
      <c r="K4679" t="s">
        <v>296</v>
      </c>
      <c r="L4679" t="s">
        <v>297</v>
      </c>
      <c r="M4679" t="s">
        <v>398</v>
      </c>
      <c r="N4679" t="s">
        <v>351</v>
      </c>
      <c r="O4679">
        <v>3</v>
      </c>
      <c r="P4679" t="s">
        <v>306</v>
      </c>
      <c r="Q4679" t="s">
        <v>3389</v>
      </c>
      <c r="R4679" s="164">
        <v>41518</v>
      </c>
      <c r="T4679" t="s">
        <v>10157</v>
      </c>
      <c r="V4679" t="s">
        <v>10158</v>
      </c>
      <c r="W4679" t="s">
        <v>10159</v>
      </c>
      <c r="X4679" t="s">
        <v>10156</v>
      </c>
      <c r="Y4679" t="s">
        <v>10158</v>
      </c>
      <c r="Z4679" t="s">
        <v>10174</v>
      </c>
      <c r="AC4679" t="s">
        <v>357</v>
      </c>
      <c r="AD4679" s="176">
        <v>1.3</v>
      </c>
    </row>
    <row r="4680" spans="1:30" x14ac:dyDescent="0.35">
      <c r="A4680" t="s">
        <v>494</v>
      </c>
      <c r="B4680">
        <v>1245</v>
      </c>
      <c r="C4680" t="s">
        <v>10156</v>
      </c>
      <c r="D4680">
        <v>61618</v>
      </c>
      <c r="E4680" t="s">
        <v>10156</v>
      </c>
      <c r="F4680" t="s">
        <v>8973</v>
      </c>
      <c r="G4680" s="163">
        <v>2714.98</v>
      </c>
      <c r="H4680">
        <v>1.8</v>
      </c>
      <c r="I4680">
        <v>3.2</v>
      </c>
      <c r="J4680" t="s">
        <v>1</v>
      </c>
      <c r="K4680" t="s">
        <v>296</v>
      </c>
      <c r="L4680" t="s">
        <v>297</v>
      </c>
      <c r="M4680" t="s">
        <v>398</v>
      </c>
      <c r="N4680" t="s">
        <v>351</v>
      </c>
      <c r="O4680">
        <v>3</v>
      </c>
      <c r="P4680" t="s">
        <v>306</v>
      </c>
      <c r="Q4680" s="164">
        <v>43896</v>
      </c>
      <c r="R4680" s="164">
        <v>44440</v>
      </c>
      <c r="T4680" t="s">
        <v>10157</v>
      </c>
      <c r="V4680" t="s">
        <v>10158</v>
      </c>
      <c r="W4680" t="s">
        <v>10159</v>
      </c>
      <c r="X4680" t="s">
        <v>10156</v>
      </c>
      <c r="Y4680" t="s">
        <v>10158</v>
      </c>
      <c r="Z4680" t="s">
        <v>10175</v>
      </c>
      <c r="AA4680" t="s">
        <v>1</v>
      </c>
      <c r="AB4680" s="164">
        <v>44154</v>
      </c>
      <c r="AC4680" t="s">
        <v>357</v>
      </c>
      <c r="AD4680" s="176">
        <v>1.3</v>
      </c>
    </row>
    <row r="4681" spans="1:30" x14ac:dyDescent="0.35">
      <c r="A4681" t="s">
        <v>414</v>
      </c>
      <c r="B4681">
        <v>1230</v>
      </c>
      <c r="C4681" t="s">
        <v>10156</v>
      </c>
      <c r="D4681">
        <v>61618</v>
      </c>
      <c r="E4681" t="s">
        <v>10156</v>
      </c>
      <c r="F4681" t="s">
        <v>8973</v>
      </c>
      <c r="H4681">
        <v>1.8</v>
      </c>
      <c r="I4681">
        <v>3.2</v>
      </c>
      <c r="K4681" t="s">
        <v>0</v>
      </c>
      <c r="L4681" t="s">
        <v>297</v>
      </c>
      <c r="M4681" t="s">
        <v>398</v>
      </c>
      <c r="N4681" t="s">
        <v>351</v>
      </c>
      <c r="O4681">
        <v>3</v>
      </c>
      <c r="P4681" t="s">
        <v>306</v>
      </c>
      <c r="Q4681" t="s">
        <v>10176</v>
      </c>
      <c r="R4681" s="164">
        <v>41518</v>
      </c>
      <c r="T4681" t="s">
        <v>10157</v>
      </c>
      <c r="V4681" t="s">
        <v>10158</v>
      </c>
      <c r="W4681" t="s">
        <v>10159</v>
      </c>
      <c r="X4681" t="s">
        <v>10156</v>
      </c>
      <c r="Y4681" t="s">
        <v>10158</v>
      </c>
      <c r="Z4681" t="s">
        <v>10177</v>
      </c>
      <c r="AA4681" t="s">
        <v>1</v>
      </c>
      <c r="AC4681" t="s">
        <v>357</v>
      </c>
      <c r="AD4681" s="176">
        <v>1.3</v>
      </c>
    </row>
    <row r="4682" spans="1:30" x14ac:dyDescent="0.35">
      <c r="A4682" t="s">
        <v>419</v>
      </c>
      <c r="B4682">
        <v>1125</v>
      </c>
      <c r="C4682" t="s">
        <v>10156</v>
      </c>
      <c r="D4682">
        <v>61618</v>
      </c>
      <c r="E4682" t="s">
        <v>10156</v>
      </c>
      <c r="F4682" t="s">
        <v>8973</v>
      </c>
      <c r="H4682">
        <v>1.8</v>
      </c>
      <c r="I4682">
        <v>3.2</v>
      </c>
      <c r="K4682" t="s">
        <v>404</v>
      </c>
      <c r="L4682" t="s">
        <v>297</v>
      </c>
      <c r="M4682" t="s">
        <v>398</v>
      </c>
      <c r="N4682" t="s">
        <v>351</v>
      </c>
      <c r="O4682">
        <v>3</v>
      </c>
      <c r="P4682" t="s">
        <v>306</v>
      </c>
      <c r="Q4682" s="164">
        <v>35067</v>
      </c>
      <c r="R4682" s="164">
        <v>35125</v>
      </c>
      <c r="S4682" s="164">
        <v>42614</v>
      </c>
      <c r="T4682" t="s">
        <v>10157</v>
      </c>
      <c r="V4682" t="s">
        <v>10158</v>
      </c>
      <c r="W4682" t="s">
        <v>10159</v>
      </c>
      <c r="X4682" t="s">
        <v>10156</v>
      </c>
      <c r="Y4682" t="s">
        <v>10158</v>
      </c>
      <c r="Z4682" t="s">
        <v>10178</v>
      </c>
      <c r="AC4682" t="s">
        <v>357</v>
      </c>
      <c r="AD4682" s="176">
        <v>1.3</v>
      </c>
    </row>
    <row r="4683" spans="1:30" x14ac:dyDescent="0.35">
      <c r="A4683" t="s">
        <v>566</v>
      </c>
      <c r="B4683">
        <v>1149</v>
      </c>
      <c r="C4683" t="s">
        <v>10156</v>
      </c>
      <c r="D4683">
        <v>61618</v>
      </c>
      <c r="E4683" t="s">
        <v>10156</v>
      </c>
      <c r="F4683" t="s">
        <v>8973</v>
      </c>
      <c r="H4683">
        <v>1.8</v>
      </c>
      <c r="I4683">
        <v>3.2</v>
      </c>
      <c r="K4683" t="s">
        <v>296</v>
      </c>
      <c r="L4683" t="s">
        <v>297</v>
      </c>
      <c r="M4683" t="s">
        <v>398</v>
      </c>
      <c r="N4683" t="s">
        <v>351</v>
      </c>
      <c r="O4683">
        <v>3</v>
      </c>
      <c r="P4683" t="s">
        <v>306</v>
      </c>
      <c r="Q4683" t="s">
        <v>6237</v>
      </c>
      <c r="R4683" s="164">
        <v>34943</v>
      </c>
      <c r="T4683" t="s">
        <v>10157</v>
      </c>
      <c r="V4683" t="s">
        <v>10158</v>
      </c>
      <c r="W4683" t="s">
        <v>10159</v>
      </c>
      <c r="X4683" t="s">
        <v>10156</v>
      </c>
      <c r="Y4683" t="s">
        <v>10158</v>
      </c>
      <c r="Z4683" t="s">
        <v>10179</v>
      </c>
      <c r="AC4683" t="s">
        <v>357</v>
      </c>
      <c r="AD4683" s="176">
        <v>1.3</v>
      </c>
    </row>
    <row r="4684" spans="1:30" x14ac:dyDescent="0.35">
      <c r="A4684" t="s">
        <v>482</v>
      </c>
      <c r="B4684">
        <v>1225</v>
      </c>
      <c r="C4684" t="s">
        <v>10180</v>
      </c>
      <c r="D4684">
        <v>61626</v>
      </c>
      <c r="E4684" t="s">
        <v>10180</v>
      </c>
      <c r="F4684" t="s">
        <v>8973</v>
      </c>
      <c r="H4684">
        <v>2.4</v>
      </c>
      <c r="I4684">
        <v>5.9</v>
      </c>
      <c r="K4684" t="s">
        <v>296</v>
      </c>
      <c r="L4684" t="s">
        <v>297</v>
      </c>
      <c r="M4684" t="s">
        <v>398</v>
      </c>
      <c r="N4684" t="s">
        <v>351</v>
      </c>
      <c r="O4684">
        <v>3</v>
      </c>
      <c r="P4684" t="s">
        <v>306</v>
      </c>
      <c r="Q4684" t="s">
        <v>3864</v>
      </c>
      <c r="R4684" s="164">
        <v>42370</v>
      </c>
      <c r="T4684" t="s">
        <v>10181</v>
      </c>
      <c r="V4684" t="s">
        <v>10182</v>
      </c>
      <c r="W4684" t="s">
        <v>10183</v>
      </c>
      <c r="X4684" t="s">
        <v>10180</v>
      </c>
      <c r="Y4684" t="s">
        <v>10182</v>
      </c>
      <c r="Z4684" t="s">
        <v>10184</v>
      </c>
      <c r="AC4684" t="s">
        <v>357</v>
      </c>
      <c r="AD4684" s="176">
        <v>1.5</v>
      </c>
    </row>
    <row r="4685" spans="1:30" x14ac:dyDescent="0.35">
      <c r="A4685" t="s">
        <v>432</v>
      </c>
      <c r="B4685">
        <v>1024</v>
      </c>
      <c r="C4685" t="s">
        <v>10180</v>
      </c>
      <c r="D4685">
        <v>61626</v>
      </c>
      <c r="E4685" t="s">
        <v>10180</v>
      </c>
      <c r="F4685" t="s">
        <v>8973</v>
      </c>
      <c r="H4685">
        <v>2.4</v>
      </c>
      <c r="I4685">
        <v>5.9</v>
      </c>
      <c r="K4685" t="s">
        <v>404</v>
      </c>
      <c r="L4685" t="s">
        <v>297</v>
      </c>
      <c r="M4685" t="s">
        <v>398</v>
      </c>
      <c r="N4685" t="s">
        <v>351</v>
      </c>
      <c r="O4685">
        <v>3</v>
      </c>
      <c r="P4685" t="s">
        <v>306</v>
      </c>
      <c r="Q4685" s="164">
        <v>37995</v>
      </c>
      <c r="R4685" s="164">
        <v>38231</v>
      </c>
      <c r="S4685" s="164">
        <v>38231</v>
      </c>
      <c r="T4685" t="s">
        <v>10181</v>
      </c>
      <c r="V4685" t="s">
        <v>10182</v>
      </c>
      <c r="W4685" t="s">
        <v>10183</v>
      </c>
      <c r="X4685" t="s">
        <v>10180</v>
      </c>
      <c r="Y4685" t="s">
        <v>10182</v>
      </c>
      <c r="Z4685" t="s">
        <v>10185</v>
      </c>
      <c r="AC4685" t="s">
        <v>357</v>
      </c>
      <c r="AD4685" s="176">
        <v>1.5</v>
      </c>
    </row>
    <row r="4686" spans="1:30" x14ac:dyDescent="0.35">
      <c r="A4686" t="s">
        <v>432</v>
      </c>
      <c r="B4686">
        <v>1183</v>
      </c>
      <c r="C4686" t="s">
        <v>10180</v>
      </c>
      <c r="D4686">
        <v>61626</v>
      </c>
      <c r="E4686" t="s">
        <v>10180</v>
      </c>
      <c r="F4686" t="s">
        <v>8973</v>
      </c>
      <c r="H4686">
        <v>2.4</v>
      </c>
      <c r="I4686">
        <v>5.9</v>
      </c>
      <c r="K4686" t="s">
        <v>296</v>
      </c>
      <c r="L4686" t="s">
        <v>297</v>
      </c>
      <c r="M4686" t="s">
        <v>398</v>
      </c>
      <c r="N4686" t="s">
        <v>351</v>
      </c>
      <c r="O4686">
        <v>3</v>
      </c>
      <c r="P4686" t="s">
        <v>306</v>
      </c>
      <c r="Q4686" s="164">
        <v>36076</v>
      </c>
      <c r="R4686" s="164">
        <v>36039</v>
      </c>
      <c r="T4686" t="s">
        <v>10181</v>
      </c>
      <c r="V4686" t="s">
        <v>10182</v>
      </c>
      <c r="W4686" t="s">
        <v>10183</v>
      </c>
      <c r="X4686" t="s">
        <v>10180</v>
      </c>
      <c r="Y4686" t="s">
        <v>10182</v>
      </c>
      <c r="Z4686" t="s">
        <v>10186</v>
      </c>
      <c r="AC4686" t="s">
        <v>357</v>
      </c>
      <c r="AD4686" s="176">
        <v>1.5</v>
      </c>
    </row>
    <row r="4687" spans="1:30" x14ac:dyDescent="0.35">
      <c r="A4687" t="s">
        <v>454</v>
      </c>
      <c r="B4687">
        <v>1446</v>
      </c>
      <c r="C4687" t="s">
        <v>5686</v>
      </c>
      <c r="D4687">
        <v>61628</v>
      </c>
      <c r="E4687" t="s">
        <v>5686</v>
      </c>
      <c r="F4687" t="s">
        <v>8973</v>
      </c>
      <c r="H4687">
        <v>2.4</v>
      </c>
      <c r="I4687">
        <v>3.4</v>
      </c>
      <c r="K4687" t="s">
        <v>296</v>
      </c>
      <c r="L4687" t="s">
        <v>297</v>
      </c>
      <c r="M4687" t="s">
        <v>398</v>
      </c>
      <c r="N4687" t="s">
        <v>351</v>
      </c>
      <c r="O4687">
        <v>3</v>
      </c>
      <c r="P4687" t="s">
        <v>306</v>
      </c>
      <c r="Q4687" s="164">
        <v>40552</v>
      </c>
      <c r="R4687" s="164">
        <v>40787</v>
      </c>
      <c r="T4687" t="s">
        <v>1708</v>
      </c>
      <c r="V4687" t="s">
        <v>5687</v>
      </c>
      <c r="W4687" t="s">
        <v>10187</v>
      </c>
      <c r="X4687" t="s">
        <v>5686</v>
      </c>
      <c r="Y4687" t="s">
        <v>10188</v>
      </c>
      <c r="Z4687" t="s">
        <v>10189</v>
      </c>
      <c r="AC4687" t="s">
        <v>357</v>
      </c>
      <c r="AD4687" s="176">
        <v>1.5</v>
      </c>
    </row>
    <row r="4688" spans="1:30" x14ac:dyDescent="0.35">
      <c r="A4688" t="s">
        <v>291</v>
      </c>
      <c r="B4688">
        <v>1160</v>
      </c>
      <c r="C4688" t="s">
        <v>5687</v>
      </c>
      <c r="D4688">
        <v>61628</v>
      </c>
      <c r="E4688" t="s">
        <v>5686</v>
      </c>
      <c r="F4688" t="s">
        <v>8973</v>
      </c>
      <c r="H4688">
        <v>2.4</v>
      </c>
      <c r="I4688">
        <v>3.4</v>
      </c>
      <c r="K4688" t="s">
        <v>296</v>
      </c>
      <c r="L4688" t="s">
        <v>297</v>
      </c>
      <c r="M4688" t="s">
        <v>398</v>
      </c>
      <c r="N4688" t="s">
        <v>351</v>
      </c>
      <c r="O4688">
        <v>3</v>
      </c>
      <c r="P4688" t="s">
        <v>1</v>
      </c>
      <c r="Q4688" s="164">
        <v>40552</v>
      </c>
      <c r="R4688" s="164">
        <v>40787</v>
      </c>
      <c r="T4688" t="s">
        <v>1708</v>
      </c>
      <c r="V4688" t="s">
        <v>5687</v>
      </c>
      <c r="W4688" t="s">
        <v>10187</v>
      </c>
      <c r="X4688" t="s">
        <v>5686</v>
      </c>
      <c r="Y4688" t="s">
        <v>10188</v>
      </c>
      <c r="Z4688" t="s">
        <v>10190</v>
      </c>
      <c r="AC4688" t="s">
        <v>1223</v>
      </c>
      <c r="AD4688" s="176">
        <v>1.5</v>
      </c>
    </row>
    <row r="4689" spans="1:31" x14ac:dyDescent="0.35">
      <c r="A4689" t="s">
        <v>305</v>
      </c>
      <c r="B4689">
        <v>1301</v>
      </c>
      <c r="C4689" t="s">
        <v>5686</v>
      </c>
      <c r="D4689">
        <v>61628</v>
      </c>
      <c r="E4689" t="s">
        <v>5686</v>
      </c>
      <c r="F4689" t="s">
        <v>8973</v>
      </c>
      <c r="H4689">
        <v>2.4</v>
      </c>
      <c r="I4689">
        <v>3.4</v>
      </c>
      <c r="K4689" t="s">
        <v>296</v>
      </c>
      <c r="L4689" t="s">
        <v>297</v>
      </c>
      <c r="M4689" t="s">
        <v>398</v>
      </c>
      <c r="N4689" t="s">
        <v>351</v>
      </c>
      <c r="O4689">
        <v>3</v>
      </c>
      <c r="P4689" t="s">
        <v>306</v>
      </c>
      <c r="Q4689" s="164">
        <v>40552</v>
      </c>
      <c r="R4689" s="164">
        <v>40787</v>
      </c>
      <c r="T4689" t="s">
        <v>1708</v>
      </c>
      <c r="V4689" t="s">
        <v>5687</v>
      </c>
      <c r="W4689" t="s">
        <v>10187</v>
      </c>
      <c r="X4689" t="s">
        <v>5686</v>
      </c>
      <c r="Y4689" t="s">
        <v>10188</v>
      </c>
      <c r="Z4689" t="s">
        <v>10191</v>
      </c>
      <c r="AC4689" t="s">
        <v>357</v>
      </c>
      <c r="AD4689" s="176">
        <v>1.5</v>
      </c>
    </row>
    <row r="4690" spans="1:31" x14ac:dyDescent="0.35">
      <c r="A4690" t="s">
        <v>317</v>
      </c>
      <c r="B4690">
        <v>1206</v>
      </c>
      <c r="C4690" t="s">
        <v>5686</v>
      </c>
      <c r="D4690">
        <v>61628</v>
      </c>
      <c r="E4690" t="s">
        <v>5686</v>
      </c>
      <c r="F4690" t="s">
        <v>8973</v>
      </c>
      <c r="H4690">
        <v>2.4</v>
      </c>
      <c r="I4690">
        <v>3.4</v>
      </c>
      <c r="K4690" t="s">
        <v>296</v>
      </c>
      <c r="L4690" t="s">
        <v>297</v>
      </c>
      <c r="M4690" t="s">
        <v>398</v>
      </c>
      <c r="N4690" t="s">
        <v>351</v>
      </c>
      <c r="O4690">
        <v>3</v>
      </c>
      <c r="P4690" t="s">
        <v>306</v>
      </c>
      <c r="Q4690" s="164">
        <v>40552</v>
      </c>
      <c r="R4690" s="164">
        <v>40787</v>
      </c>
      <c r="T4690" t="s">
        <v>1708</v>
      </c>
      <c r="V4690" t="s">
        <v>5687</v>
      </c>
      <c r="W4690" t="s">
        <v>10187</v>
      </c>
      <c r="X4690" t="s">
        <v>5686</v>
      </c>
      <c r="Y4690" t="s">
        <v>10188</v>
      </c>
      <c r="Z4690" t="s">
        <v>10192</v>
      </c>
      <c r="AC4690" t="s">
        <v>357</v>
      </c>
      <c r="AD4690" s="176">
        <v>1.5</v>
      </c>
    </row>
    <row r="4691" spans="1:31" x14ac:dyDescent="0.35">
      <c r="A4691" t="s">
        <v>469</v>
      </c>
      <c r="B4691">
        <v>1192</v>
      </c>
      <c r="C4691" t="s">
        <v>5686</v>
      </c>
      <c r="D4691">
        <v>61628</v>
      </c>
      <c r="E4691" t="s">
        <v>5686</v>
      </c>
      <c r="F4691" t="s">
        <v>8973</v>
      </c>
      <c r="H4691">
        <v>2.4</v>
      </c>
      <c r="I4691">
        <v>3.4</v>
      </c>
      <c r="K4691" t="s">
        <v>296</v>
      </c>
      <c r="L4691" t="s">
        <v>297</v>
      </c>
      <c r="M4691" t="s">
        <v>398</v>
      </c>
      <c r="N4691" t="s">
        <v>351</v>
      </c>
      <c r="O4691">
        <v>3</v>
      </c>
      <c r="P4691" t="s">
        <v>306</v>
      </c>
      <c r="Q4691" s="164">
        <v>40552</v>
      </c>
      <c r="R4691" s="164">
        <v>40787</v>
      </c>
      <c r="T4691" t="s">
        <v>1708</v>
      </c>
      <c r="V4691" t="s">
        <v>5687</v>
      </c>
      <c r="W4691" t="s">
        <v>10187</v>
      </c>
      <c r="X4691" t="s">
        <v>5686</v>
      </c>
      <c r="Y4691" t="s">
        <v>10188</v>
      </c>
      <c r="Z4691" t="s">
        <v>10193</v>
      </c>
      <c r="AC4691" t="s">
        <v>357</v>
      </c>
      <c r="AD4691" s="176">
        <v>1.5</v>
      </c>
    </row>
    <row r="4692" spans="1:31" x14ac:dyDescent="0.35">
      <c r="A4692" t="s">
        <v>324</v>
      </c>
      <c r="B4692">
        <v>1334</v>
      </c>
      <c r="C4692" t="s">
        <v>5686</v>
      </c>
      <c r="D4692">
        <v>61628</v>
      </c>
      <c r="E4692" t="s">
        <v>5686</v>
      </c>
      <c r="F4692" t="s">
        <v>8973</v>
      </c>
      <c r="G4692" s="163">
        <v>11358.87</v>
      </c>
      <c r="H4692">
        <v>2.4</v>
      </c>
      <c r="I4692">
        <v>3.4</v>
      </c>
      <c r="J4692" t="s">
        <v>295</v>
      </c>
      <c r="K4692" t="s">
        <v>296</v>
      </c>
      <c r="L4692" t="s">
        <v>297</v>
      </c>
      <c r="M4692" t="s">
        <v>398</v>
      </c>
      <c r="N4692" t="s">
        <v>351</v>
      </c>
      <c r="O4692">
        <v>3</v>
      </c>
      <c r="P4692" t="s">
        <v>306</v>
      </c>
      <c r="Q4692" s="164">
        <v>43385</v>
      </c>
      <c r="R4692" s="164">
        <v>43709</v>
      </c>
      <c r="T4692" t="s">
        <v>1708</v>
      </c>
      <c r="V4692" t="s">
        <v>5687</v>
      </c>
      <c r="W4692" t="s">
        <v>10187</v>
      </c>
      <c r="X4692" t="s">
        <v>5686</v>
      </c>
      <c r="Y4692" t="s">
        <v>10188</v>
      </c>
      <c r="Z4692" t="s">
        <v>10194</v>
      </c>
      <c r="AA4692" t="s">
        <v>1</v>
      </c>
      <c r="AB4692" s="164">
        <v>43552</v>
      </c>
      <c r="AC4692" t="s">
        <v>357</v>
      </c>
      <c r="AD4692" s="176">
        <v>1.5</v>
      </c>
    </row>
    <row r="4693" spans="1:31" x14ac:dyDescent="0.35">
      <c r="A4693" t="s">
        <v>309</v>
      </c>
      <c r="B4693">
        <v>1229</v>
      </c>
      <c r="C4693" t="s">
        <v>5686</v>
      </c>
      <c r="D4693">
        <v>61628</v>
      </c>
      <c r="E4693" t="s">
        <v>5686</v>
      </c>
      <c r="F4693" t="s">
        <v>8973</v>
      </c>
      <c r="H4693">
        <v>2.4</v>
      </c>
      <c r="I4693">
        <v>3.4</v>
      </c>
      <c r="K4693" t="s">
        <v>296</v>
      </c>
      <c r="L4693" t="s">
        <v>297</v>
      </c>
      <c r="M4693" t="s">
        <v>398</v>
      </c>
      <c r="N4693" t="s">
        <v>351</v>
      </c>
      <c r="O4693">
        <v>3</v>
      </c>
      <c r="P4693" t="s">
        <v>306</v>
      </c>
      <c r="Q4693" s="164">
        <v>40552</v>
      </c>
      <c r="R4693" s="164">
        <v>40787</v>
      </c>
      <c r="T4693" t="s">
        <v>1708</v>
      </c>
      <c r="V4693" t="s">
        <v>5687</v>
      </c>
      <c r="W4693" t="s">
        <v>10187</v>
      </c>
      <c r="X4693" t="s">
        <v>5686</v>
      </c>
      <c r="Y4693" t="s">
        <v>10188</v>
      </c>
      <c r="Z4693" t="s">
        <v>10195</v>
      </c>
      <c r="AC4693" t="s">
        <v>357</v>
      </c>
      <c r="AD4693" s="176">
        <v>1.5</v>
      </c>
    </row>
    <row r="4694" spans="1:31" x14ac:dyDescent="0.35">
      <c r="A4694" t="s">
        <v>476</v>
      </c>
      <c r="B4694">
        <v>1299</v>
      </c>
      <c r="C4694" t="s">
        <v>5686</v>
      </c>
      <c r="D4694">
        <v>61628</v>
      </c>
      <c r="E4694" t="s">
        <v>5686</v>
      </c>
      <c r="F4694" t="s">
        <v>8973</v>
      </c>
      <c r="H4694">
        <v>2.4</v>
      </c>
      <c r="I4694">
        <v>3.4</v>
      </c>
      <c r="K4694" t="s">
        <v>296</v>
      </c>
      <c r="L4694" t="s">
        <v>297</v>
      </c>
      <c r="M4694" t="s">
        <v>398</v>
      </c>
      <c r="N4694" t="s">
        <v>351</v>
      </c>
      <c r="O4694">
        <v>3</v>
      </c>
      <c r="P4694" t="s">
        <v>306</v>
      </c>
      <c r="Q4694" s="164">
        <v>40552</v>
      </c>
      <c r="R4694" s="164">
        <v>40787</v>
      </c>
      <c r="T4694" t="s">
        <v>1708</v>
      </c>
      <c r="V4694" t="s">
        <v>5687</v>
      </c>
      <c r="W4694" t="s">
        <v>10187</v>
      </c>
      <c r="X4694" t="s">
        <v>5686</v>
      </c>
      <c r="Y4694" t="s">
        <v>10188</v>
      </c>
      <c r="Z4694" t="s">
        <v>10196</v>
      </c>
      <c r="AC4694" t="s">
        <v>357</v>
      </c>
      <c r="AD4694" s="176">
        <v>1.5</v>
      </c>
    </row>
    <row r="4695" spans="1:31" x14ac:dyDescent="0.35">
      <c r="A4695" t="s">
        <v>482</v>
      </c>
      <c r="B4695">
        <v>1260</v>
      </c>
      <c r="C4695" t="s">
        <v>5686</v>
      </c>
      <c r="D4695">
        <v>61628</v>
      </c>
      <c r="E4695" t="s">
        <v>5686</v>
      </c>
      <c r="F4695" t="s">
        <v>8973</v>
      </c>
      <c r="H4695">
        <v>2.4</v>
      </c>
      <c r="I4695">
        <v>3.4</v>
      </c>
      <c r="K4695" t="s">
        <v>296</v>
      </c>
      <c r="L4695" t="s">
        <v>297</v>
      </c>
      <c r="M4695" t="s">
        <v>398</v>
      </c>
      <c r="N4695" t="s">
        <v>351</v>
      </c>
      <c r="O4695">
        <v>3</v>
      </c>
      <c r="P4695" t="s">
        <v>306</v>
      </c>
      <c r="Q4695" s="164">
        <v>40552</v>
      </c>
      <c r="R4695" s="164">
        <v>40787</v>
      </c>
      <c r="T4695" t="s">
        <v>1708</v>
      </c>
      <c r="V4695" t="s">
        <v>5687</v>
      </c>
      <c r="W4695" t="s">
        <v>10187</v>
      </c>
      <c r="X4695" t="s">
        <v>5686</v>
      </c>
      <c r="Y4695" t="s">
        <v>10188</v>
      </c>
      <c r="Z4695" t="s">
        <v>10197</v>
      </c>
      <c r="AC4695" t="s">
        <v>357</v>
      </c>
      <c r="AD4695" s="176">
        <v>1.5</v>
      </c>
    </row>
    <row r="4696" spans="1:31" x14ac:dyDescent="0.35">
      <c r="A4696" t="s">
        <v>432</v>
      </c>
      <c r="B4696">
        <v>1292</v>
      </c>
      <c r="C4696" t="s">
        <v>5686</v>
      </c>
      <c r="D4696">
        <v>61628</v>
      </c>
      <c r="E4696" t="s">
        <v>5686</v>
      </c>
      <c r="F4696" t="s">
        <v>8973</v>
      </c>
      <c r="H4696">
        <v>2.4</v>
      </c>
      <c r="I4696">
        <v>3.4</v>
      </c>
      <c r="K4696" t="s">
        <v>296</v>
      </c>
      <c r="L4696" t="s">
        <v>297</v>
      </c>
      <c r="M4696" t="s">
        <v>398</v>
      </c>
      <c r="N4696" t="s">
        <v>351</v>
      </c>
      <c r="O4696">
        <v>3</v>
      </c>
      <c r="P4696" t="s">
        <v>306</v>
      </c>
      <c r="Q4696" s="164">
        <v>40552</v>
      </c>
      <c r="R4696" s="164">
        <v>40787</v>
      </c>
      <c r="T4696" t="s">
        <v>1708</v>
      </c>
      <c r="V4696" t="s">
        <v>5687</v>
      </c>
      <c r="W4696" t="s">
        <v>10187</v>
      </c>
      <c r="X4696" t="s">
        <v>5686</v>
      </c>
      <c r="Y4696" t="s">
        <v>10188</v>
      </c>
      <c r="Z4696" t="s">
        <v>10198</v>
      </c>
      <c r="AC4696" t="s">
        <v>357</v>
      </c>
      <c r="AD4696" s="176">
        <v>1.5</v>
      </c>
    </row>
    <row r="4697" spans="1:31" x14ac:dyDescent="0.35">
      <c r="A4697" t="s">
        <v>375</v>
      </c>
      <c r="B4697">
        <v>1175</v>
      </c>
      <c r="C4697" t="s">
        <v>5687</v>
      </c>
      <c r="D4697">
        <v>61628</v>
      </c>
      <c r="E4697" t="s">
        <v>5686</v>
      </c>
      <c r="F4697" t="s">
        <v>8973</v>
      </c>
      <c r="H4697">
        <v>2.4</v>
      </c>
      <c r="I4697">
        <v>3.4</v>
      </c>
      <c r="K4697" t="s">
        <v>296</v>
      </c>
      <c r="L4697" t="s">
        <v>297</v>
      </c>
      <c r="M4697" t="s">
        <v>398</v>
      </c>
      <c r="N4697" t="s">
        <v>351</v>
      </c>
      <c r="O4697">
        <v>3</v>
      </c>
      <c r="P4697" t="s">
        <v>1</v>
      </c>
      <c r="Q4697" s="164">
        <v>40552</v>
      </c>
      <c r="R4697" s="164">
        <v>40787</v>
      </c>
      <c r="T4697" t="s">
        <v>1708</v>
      </c>
      <c r="V4697" t="s">
        <v>5687</v>
      </c>
      <c r="W4697" t="s">
        <v>10187</v>
      </c>
      <c r="X4697" t="s">
        <v>5686</v>
      </c>
      <c r="Y4697" t="s">
        <v>10188</v>
      </c>
      <c r="Z4697" t="s">
        <v>10199</v>
      </c>
      <c r="AA4697" t="s">
        <v>1</v>
      </c>
      <c r="AC4697" t="s">
        <v>1223</v>
      </c>
      <c r="AD4697" s="176">
        <v>1.5</v>
      </c>
    </row>
    <row r="4698" spans="1:31" x14ac:dyDescent="0.35">
      <c r="A4698" t="s">
        <v>403</v>
      </c>
      <c r="B4698">
        <v>1210</v>
      </c>
      <c r="C4698" t="s">
        <v>5686</v>
      </c>
      <c r="D4698">
        <v>61628</v>
      </c>
      <c r="E4698" t="s">
        <v>5686</v>
      </c>
      <c r="F4698" t="s">
        <v>8973</v>
      </c>
      <c r="G4698" s="163">
        <v>11245.08</v>
      </c>
      <c r="H4698">
        <v>2.4</v>
      </c>
      <c r="I4698">
        <v>3.4</v>
      </c>
      <c r="J4698" t="s">
        <v>295</v>
      </c>
      <c r="K4698" t="s">
        <v>296</v>
      </c>
      <c r="L4698" t="s">
        <v>297</v>
      </c>
      <c r="M4698" t="s">
        <v>398</v>
      </c>
      <c r="N4698" t="s">
        <v>351</v>
      </c>
      <c r="O4698">
        <v>3</v>
      </c>
      <c r="P4698" t="s">
        <v>306</v>
      </c>
      <c r="Q4698" s="164">
        <v>45512</v>
      </c>
      <c r="R4698" s="164">
        <v>46266</v>
      </c>
      <c r="T4698" t="s">
        <v>1708</v>
      </c>
      <c r="V4698" t="s">
        <v>5687</v>
      </c>
      <c r="W4698" t="s">
        <v>10187</v>
      </c>
      <c r="X4698" t="s">
        <v>5686</v>
      </c>
      <c r="Y4698" t="s">
        <v>10188</v>
      </c>
      <c r="Z4698" t="s">
        <v>10200</v>
      </c>
      <c r="AA4698" t="s">
        <v>1</v>
      </c>
      <c r="AB4698" s="164">
        <v>45681</v>
      </c>
      <c r="AC4698" t="s">
        <v>357</v>
      </c>
      <c r="AD4698" s="176">
        <v>1.5</v>
      </c>
    </row>
    <row r="4699" spans="1:31" x14ac:dyDescent="0.35">
      <c r="A4699" t="s">
        <v>494</v>
      </c>
      <c r="B4699">
        <v>1232</v>
      </c>
      <c r="C4699" t="s">
        <v>5686</v>
      </c>
      <c r="D4699">
        <v>61628</v>
      </c>
      <c r="E4699" t="s">
        <v>5686</v>
      </c>
      <c r="F4699" t="s">
        <v>8973</v>
      </c>
      <c r="H4699">
        <v>2.4</v>
      </c>
      <c r="I4699">
        <v>3.4</v>
      </c>
      <c r="K4699" t="s">
        <v>296</v>
      </c>
      <c r="L4699" t="s">
        <v>297</v>
      </c>
      <c r="M4699" t="s">
        <v>398</v>
      </c>
      <c r="N4699" t="s">
        <v>351</v>
      </c>
      <c r="O4699">
        <v>3</v>
      </c>
      <c r="P4699" t="s">
        <v>306</v>
      </c>
      <c r="Q4699" s="164">
        <v>40552</v>
      </c>
      <c r="R4699" s="164">
        <v>40787</v>
      </c>
      <c r="T4699" t="s">
        <v>1708</v>
      </c>
      <c r="V4699" t="s">
        <v>5687</v>
      </c>
      <c r="W4699" t="s">
        <v>10187</v>
      </c>
      <c r="X4699" t="s">
        <v>5686</v>
      </c>
      <c r="Y4699" t="s">
        <v>10188</v>
      </c>
      <c r="Z4699" t="s">
        <v>10201</v>
      </c>
      <c r="AC4699" t="s">
        <v>357</v>
      </c>
      <c r="AD4699" s="176">
        <v>1.5</v>
      </c>
    </row>
    <row r="4700" spans="1:31" x14ac:dyDescent="0.35">
      <c r="A4700" t="s">
        <v>438</v>
      </c>
      <c r="B4700">
        <v>1236</v>
      </c>
      <c r="C4700" t="s">
        <v>5686</v>
      </c>
      <c r="D4700">
        <v>61628</v>
      </c>
      <c r="E4700" t="s">
        <v>5686</v>
      </c>
      <c r="F4700" t="s">
        <v>8973</v>
      </c>
      <c r="H4700">
        <v>2.4</v>
      </c>
      <c r="I4700">
        <v>3.4</v>
      </c>
      <c r="K4700" t="s">
        <v>296</v>
      </c>
      <c r="L4700" t="s">
        <v>297</v>
      </c>
      <c r="M4700" t="s">
        <v>398</v>
      </c>
      <c r="N4700" t="s">
        <v>351</v>
      </c>
      <c r="O4700">
        <v>3</v>
      </c>
      <c r="P4700" t="s">
        <v>306</v>
      </c>
      <c r="Q4700" s="164">
        <v>40552</v>
      </c>
      <c r="R4700" s="164">
        <v>40787</v>
      </c>
      <c r="T4700" t="s">
        <v>1708</v>
      </c>
      <c r="V4700" t="s">
        <v>5687</v>
      </c>
      <c r="W4700" t="s">
        <v>10187</v>
      </c>
      <c r="X4700" t="s">
        <v>5686</v>
      </c>
      <c r="Y4700" t="s">
        <v>10188</v>
      </c>
      <c r="Z4700" t="s">
        <v>10202</v>
      </c>
      <c r="AC4700" t="s">
        <v>357</v>
      </c>
      <c r="AD4700" s="176">
        <v>1.5</v>
      </c>
    </row>
    <row r="4701" spans="1:31" x14ac:dyDescent="0.35">
      <c r="A4701" t="s">
        <v>482</v>
      </c>
      <c r="B4701">
        <v>1247</v>
      </c>
      <c r="C4701" t="s">
        <v>10203</v>
      </c>
      <c r="D4701">
        <v>61630</v>
      </c>
      <c r="E4701" t="s">
        <v>10203</v>
      </c>
      <c r="F4701" t="s">
        <v>8973</v>
      </c>
      <c r="H4701">
        <v>1.8</v>
      </c>
      <c r="I4701">
        <v>3.2</v>
      </c>
      <c r="K4701" t="s">
        <v>296</v>
      </c>
      <c r="L4701" t="s">
        <v>297</v>
      </c>
      <c r="M4701" t="s">
        <v>398</v>
      </c>
      <c r="N4701" t="s">
        <v>351</v>
      </c>
      <c r="O4701">
        <v>3</v>
      </c>
      <c r="P4701" t="s">
        <v>306</v>
      </c>
      <c r="Q4701" t="s">
        <v>3864</v>
      </c>
      <c r="R4701" s="164">
        <v>42248</v>
      </c>
      <c r="T4701" t="s">
        <v>10204</v>
      </c>
      <c r="V4701" t="s">
        <v>10205</v>
      </c>
      <c r="W4701" t="s">
        <v>10206</v>
      </c>
      <c r="X4701" t="s">
        <v>10203</v>
      </c>
      <c r="Y4701" t="s">
        <v>10207</v>
      </c>
      <c r="Z4701" t="s">
        <v>10208</v>
      </c>
      <c r="AC4701" t="s">
        <v>357</v>
      </c>
      <c r="AD4701" s="176">
        <v>1.4</v>
      </c>
    </row>
    <row r="4702" spans="1:31" x14ac:dyDescent="0.35">
      <c r="A4702" t="s">
        <v>403</v>
      </c>
      <c r="B4702">
        <v>1213</v>
      </c>
      <c r="C4702" t="s">
        <v>10203</v>
      </c>
      <c r="D4702">
        <v>61630</v>
      </c>
      <c r="E4702" t="s">
        <v>10203</v>
      </c>
      <c r="F4702" t="s">
        <v>8973</v>
      </c>
      <c r="G4702" s="163">
        <v>6407.42</v>
      </c>
      <c r="H4702">
        <v>1.8</v>
      </c>
      <c r="I4702">
        <v>3.2</v>
      </c>
      <c r="J4702" t="s">
        <v>295</v>
      </c>
      <c r="K4702" t="s">
        <v>296</v>
      </c>
      <c r="L4702" t="s">
        <v>297</v>
      </c>
      <c r="M4702" t="s">
        <v>398</v>
      </c>
      <c r="N4702" t="s">
        <v>351</v>
      </c>
      <c r="O4702">
        <v>3</v>
      </c>
      <c r="P4702" t="s">
        <v>306</v>
      </c>
      <c r="Q4702" t="s">
        <v>10209</v>
      </c>
      <c r="R4702" s="164">
        <v>45901</v>
      </c>
      <c r="T4702" t="s">
        <v>10204</v>
      </c>
      <c r="V4702" t="s">
        <v>10205</v>
      </c>
      <c r="W4702" t="s">
        <v>10206</v>
      </c>
      <c r="X4702" t="s">
        <v>10203</v>
      </c>
      <c r="Y4702" t="s">
        <v>10207</v>
      </c>
      <c r="Z4702" t="s">
        <v>10210</v>
      </c>
      <c r="AA4702" t="s">
        <v>1</v>
      </c>
      <c r="AB4702" s="164">
        <v>45681</v>
      </c>
      <c r="AC4702" t="s">
        <v>357</v>
      </c>
      <c r="AD4702" s="176">
        <v>1.4</v>
      </c>
    </row>
    <row r="4703" spans="1:31" x14ac:dyDescent="0.35">
      <c r="A4703" t="s">
        <v>584</v>
      </c>
      <c r="B4703">
        <v>1355</v>
      </c>
      <c r="C4703" t="s">
        <v>10211</v>
      </c>
      <c r="D4703">
        <v>61632</v>
      </c>
      <c r="E4703" t="s">
        <v>10211</v>
      </c>
      <c r="F4703" t="s">
        <v>8973</v>
      </c>
      <c r="G4703" s="163">
        <v>6219.52</v>
      </c>
      <c r="H4703">
        <v>1.5</v>
      </c>
      <c r="I4703">
        <v>4.2</v>
      </c>
      <c r="J4703" t="s">
        <v>295</v>
      </c>
      <c r="K4703" t="s">
        <v>296</v>
      </c>
      <c r="L4703" t="s">
        <v>297</v>
      </c>
      <c r="M4703" t="s">
        <v>398</v>
      </c>
      <c r="N4703" t="s">
        <v>351</v>
      </c>
      <c r="O4703">
        <v>3</v>
      </c>
      <c r="P4703" t="s">
        <v>306</v>
      </c>
      <c r="Q4703" t="s">
        <v>10212</v>
      </c>
      <c r="R4703" s="164">
        <v>42614</v>
      </c>
      <c r="T4703" t="s">
        <v>10213</v>
      </c>
      <c r="V4703" t="s">
        <v>10214</v>
      </c>
      <c r="W4703" t="s">
        <v>10215</v>
      </c>
      <c r="X4703" t="s">
        <v>10211</v>
      </c>
      <c r="Y4703" t="s">
        <v>10214</v>
      </c>
      <c r="Z4703" t="s">
        <v>10216</v>
      </c>
      <c r="AA4703" t="s">
        <v>1</v>
      </c>
      <c r="AB4703" s="164">
        <v>42433</v>
      </c>
      <c r="AC4703" t="s">
        <v>357</v>
      </c>
      <c r="AD4703" s="176">
        <v>1.5</v>
      </c>
    </row>
    <row r="4704" spans="1:31" x14ac:dyDescent="0.35">
      <c r="A4704" t="s">
        <v>482</v>
      </c>
      <c r="B4704">
        <v>1278</v>
      </c>
      <c r="C4704" t="s">
        <v>10217</v>
      </c>
      <c r="D4704">
        <v>61633</v>
      </c>
      <c r="E4704" t="s">
        <v>10217</v>
      </c>
      <c r="F4704" t="s">
        <v>8973</v>
      </c>
      <c r="G4704" s="163">
        <v>10679.04</v>
      </c>
      <c r="H4704" s="174">
        <f>AD4704</f>
        <v>1.3</v>
      </c>
      <c r="I4704">
        <v>2.7</v>
      </c>
      <c r="J4704" t="s">
        <v>295</v>
      </c>
      <c r="K4704" t="s">
        <v>404</v>
      </c>
      <c r="L4704" t="s">
        <v>297</v>
      </c>
      <c r="M4704" t="s">
        <v>398</v>
      </c>
      <c r="N4704" t="s">
        <v>351</v>
      </c>
      <c r="O4704">
        <v>3</v>
      </c>
      <c r="P4704" t="s">
        <v>306</v>
      </c>
      <c r="Q4704" s="164">
        <v>43012</v>
      </c>
      <c r="R4704" s="164">
        <v>43344</v>
      </c>
      <c r="S4704" s="164">
        <v>43344</v>
      </c>
      <c r="T4704" t="s">
        <v>10218</v>
      </c>
      <c r="V4704" t="s">
        <v>10219</v>
      </c>
      <c r="W4704" t="s">
        <v>10220</v>
      </c>
      <c r="X4704" t="s">
        <v>10217</v>
      </c>
      <c r="Y4704" t="s">
        <v>10219</v>
      </c>
      <c r="Z4704" t="s">
        <v>10221</v>
      </c>
      <c r="AA4704" t="s">
        <v>1</v>
      </c>
      <c r="AB4704" s="164">
        <v>42965</v>
      </c>
      <c r="AC4704" t="s">
        <v>357</v>
      </c>
      <c r="AD4704" s="176">
        <v>1.3</v>
      </c>
      <c r="AE4704" s="177" t="s">
        <v>16953</v>
      </c>
    </row>
    <row r="4705" spans="1:31" x14ac:dyDescent="0.35">
      <c r="A4705" t="s">
        <v>408</v>
      </c>
      <c r="B4705">
        <v>1212</v>
      </c>
      <c r="C4705" t="s">
        <v>10222</v>
      </c>
      <c r="D4705">
        <v>61643</v>
      </c>
      <c r="E4705" t="s">
        <v>10222</v>
      </c>
      <c r="F4705" t="s">
        <v>8973</v>
      </c>
      <c r="H4705">
        <v>1.7</v>
      </c>
      <c r="I4705">
        <v>3.2</v>
      </c>
      <c r="K4705" t="s">
        <v>296</v>
      </c>
      <c r="L4705" t="s">
        <v>297</v>
      </c>
      <c r="M4705" t="s">
        <v>398</v>
      </c>
      <c r="N4705" t="s">
        <v>351</v>
      </c>
      <c r="O4705">
        <v>3</v>
      </c>
      <c r="P4705" t="s">
        <v>306</v>
      </c>
      <c r="Q4705" t="s">
        <v>4481</v>
      </c>
      <c r="R4705" s="164">
        <v>38961</v>
      </c>
      <c r="T4705" t="s">
        <v>1804</v>
      </c>
      <c r="V4705" t="s">
        <v>5792</v>
      </c>
      <c r="W4705" t="s">
        <v>10223</v>
      </c>
      <c r="X4705" t="s">
        <v>10222</v>
      </c>
      <c r="Y4705" t="s">
        <v>10224</v>
      </c>
      <c r="Z4705" t="s">
        <v>10225</v>
      </c>
      <c r="AC4705" t="s">
        <v>357</v>
      </c>
      <c r="AD4705" s="176">
        <v>1</v>
      </c>
    </row>
    <row r="4706" spans="1:31" x14ac:dyDescent="0.35">
      <c r="A4706" t="s">
        <v>408</v>
      </c>
      <c r="B4706">
        <v>1011</v>
      </c>
      <c r="C4706" t="s">
        <v>10226</v>
      </c>
      <c r="D4706">
        <v>61644</v>
      </c>
      <c r="E4706" t="s">
        <v>10227</v>
      </c>
      <c r="F4706" t="s">
        <v>8973</v>
      </c>
      <c r="H4706" s="174">
        <f>AD4706</f>
        <v>0</v>
      </c>
      <c r="I4706">
        <v>0</v>
      </c>
      <c r="K4706" t="s">
        <v>404</v>
      </c>
      <c r="L4706" t="s">
        <v>410</v>
      </c>
      <c r="M4706" t="s">
        <v>398</v>
      </c>
      <c r="N4706" t="s">
        <v>579</v>
      </c>
      <c r="O4706">
        <v>0</v>
      </c>
      <c r="P4706" t="s">
        <v>306</v>
      </c>
      <c r="Q4706" s="164">
        <v>31415</v>
      </c>
      <c r="R4706" s="164">
        <v>31472</v>
      </c>
      <c r="S4706" s="164">
        <v>31472</v>
      </c>
      <c r="T4706" t="s">
        <v>10228</v>
      </c>
      <c r="V4706" t="s">
        <v>10229</v>
      </c>
      <c r="W4706" t="s">
        <v>10230</v>
      </c>
      <c r="X4706" t="s">
        <v>10231</v>
      </c>
      <c r="Y4706" t="s">
        <v>10232</v>
      </c>
      <c r="Z4706" t="s">
        <v>10233</v>
      </c>
      <c r="AC4706" t="s">
        <v>357</v>
      </c>
      <c r="AD4706" s="176">
        <v>0</v>
      </c>
      <c r="AE4706" s="177" t="s">
        <v>16954</v>
      </c>
    </row>
    <row r="4707" spans="1:31" x14ac:dyDescent="0.35">
      <c r="A4707" t="s">
        <v>432</v>
      </c>
      <c r="B4707">
        <v>1212</v>
      </c>
      <c r="C4707" t="s">
        <v>5802</v>
      </c>
      <c r="D4707">
        <v>61645</v>
      </c>
      <c r="E4707" t="s">
        <v>5802</v>
      </c>
      <c r="F4707" t="s">
        <v>8973</v>
      </c>
      <c r="H4707">
        <v>2.7</v>
      </c>
      <c r="I4707">
        <v>3.3</v>
      </c>
      <c r="K4707" t="s">
        <v>296</v>
      </c>
      <c r="L4707" t="s">
        <v>297</v>
      </c>
      <c r="M4707" t="s">
        <v>398</v>
      </c>
      <c r="N4707" t="s">
        <v>351</v>
      </c>
      <c r="O4707">
        <v>3</v>
      </c>
      <c r="P4707" t="s">
        <v>306</v>
      </c>
      <c r="Q4707" s="164">
        <v>37597</v>
      </c>
      <c r="R4707" s="164">
        <v>37500</v>
      </c>
      <c r="T4707" t="s">
        <v>1814</v>
      </c>
      <c r="V4707" t="s">
        <v>5803</v>
      </c>
      <c r="W4707" t="s">
        <v>10234</v>
      </c>
      <c r="X4707" t="s">
        <v>10235</v>
      </c>
      <c r="Y4707" t="s">
        <v>10236</v>
      </c>
      <c r="Z4707" t="s">
        <v>10237</v>
      </c>
      <c r="AC4707" t="s">
        <v>357</v>
      </c>
      <c r="AD4707" s="176">
        <v>1.3</v>
      </c>
    </row>
    <row r="4708" spans="1:31" x14ac:dyDescent="0.35">
      <c r="A4708" t="s">
        <v>305</v>
      </c>
      <c r="B4708">
        <v>1048</v>
      </c>
      <c r="C4708" t="s">
        <v>10238</v>
      </c>
      <c r="D4708">
        <v>61800</v>
      </c>
      <c r="E4708" t="s">
        <v>10239</v>
      </c>
      <c r="F4708" t="s">
        <v>8973</v>
      </c>
      <c r="H4708">
        <v>1.1000000000000001</v>
      </c>
      <c r="I4708">
        <v>3.3</v>
      </c>
      <c r="K4708" t="s">
        <v>404</v>
      </c>
      <c r="L4708" t="s">
        <v>410</v>
      </c>
      <c r="M4708" t="s">
        <v>398</v>
      </c>
      <c r="N4708" t="s">
        <v>1829</v>
      </c>
      <c r="O4708">
        <v>3</v>
      </c>
      <c r="P4708" t="s">
        <v>306</v>
      </c>
      <c r="Q4708" s="164">
        <v>33609</v>
      </c>
      <c r="R4708" s="164">
        <v>33756</v>
      </c>
      <c r="S4708" s="164">
        <v>33756</v>
      </c>
      <c r="T4708" t="s">
        <v>1830</v>
      </c>
      <c r="V4708" t="s">
        <v>10240</v>
      </c>
      <c r="W4708" t="s">
        <v>10241</v>
      </c>
      <c r="X4708" t="s">
        <v>10239</v>
      </c>
      <c r="Y4708" t="s">
        <v>10242</v>
      </c>
      <c r="Z4708" t="s">
        <v>10243</v>
      </c>
      <c r="AC4708" t="s">
        <v>366</v>
      </c>
      <c r="AD4708" s="176">
        <v>1.1000000000000001</v>
      </c>
    </row>
    <row r="4709" spans="1:31" x14ac:dyDescent="0.35">
      <c r="A4709" t="s">
        <v>305</v>
      </c>
      <c r="B4709">
        <v>1169</v>
      </c>
      <c r="C4709" t="s">
        <v>10244</v>
      </c>
      <c r="D4709">
        <v>61800</v>
      </c>
      <c r="E4709" t="s">
        <v>10239</v>
      </c>
      <c r="F4709" t="s">
        <v>8973</v>
      </c>
      <c r="H4709">
        <v>1.1000000000000001</v>
      </c>
      <c r="I4709">
        <v>3.3</v>
      </c>
      <c r="K4709" t="s">
        <v>296</v>
      </c>
      <c r="L4709" t="s">
        <v>297</v>
      </c>
      <c r="M4709" t="s">
        <v>398</v>
      </c>
      <c r="N4709" t="s">
        <v>1829</v>
      </c>
      <c r="O4709">
        <v>3</v>
      </c>
      <c r="P4709" t="s">
        <v>306</v>
      </c>
      <c r="Q4709" s="164">
        <v>33607</v>
      </c>
      <c r="R4709" s="164">
        <v>33695</v>
      </c>
      <c r="T4709" t="s">
        <v>1830</v>
      </c>
      <c r="V4709" t="s">
        <v>10240</v>
      </c>
      <c r="W4709" t="s">
        <v>10241</v>
      </c>
      <c r="X4709" t="s">
        <v>10239</v>
      </c>
      <c r="Y4709" t="s">
        <v>10242</v>
      </c>
      <c r="Z4709" t="s">
        <v>10245</v>
      </c>
      <c r="AC4709" t="s">
        <v>366</v>
      </c>
      <c r="AD4709" s="176">
        <v>1.1000000000000001</v>
      </c>
    </row>
    <row r="4710" spans="1:31" x14ac:dyDescent="0.35">
      <c r="A4710" t="s">
        <v>305</v>
      </c>
      <c r="B4710">
        <v>1171</v>
      </c>
      <c r="C4710" t="s">
        <v>10246</v>
      </c>
      <c r="D4710">
        <v>61800</v>
      </c>
      <c r="E4710" t="s">
        <v>10239</v>
      </c>
      <c r="F4710" t="s">
        <v>8973</v>
      </c>
      <c r="H4710">
        <v>1.1000000000000001</v>
      </c>
      <c r="I4710">
        <v>3.3</v>
      </c>
      <c r="K4710" t="s">
        <v>404</v>
      </c>
      <c r="L4710" t="s">
        <v>297</v>
      </c>
      <c r="M4710" t="s">
        <v>398</v>
      </c>
      <c r="N4710" t="s">
        <v>1829</v>
      </c>
      <c r="O4710">
        <v>3</v>
      </c>
      <c r="P4710" t="s">
        <v>306</v>
      </c>
      <c r="Q4710" s="164">
        <v>33607</v>
      </c>
      <c r="R4710" s="164">
        <v>33695</v>
      </c>
      <c r="S4710" s="164">
        <v>40787</v>
      </c>
      <c r="T4710" t="s">
        <v>1830</v>
      </c>
      <c r="V4710" t="s">
        <v>10240</v>
      </c>
      <c r="W4710" t="s">
        <v>10241</v>
      </c>
      <c r="X4710" t="s">
        <v>10239</v>
      </c>
      <c r="Y4710" t="s">
        <v>10242</v>
      </c>
      <c r="Z4710" t="s">
        <v>10247</v>
      </c>
      <c r="AC4710" t="s">
        <v>366</v>
      </c>
      <c r="AD4710" s="176">
        <v>1.1000000000000001</v>
      </c>
    </row>
    <row r="4711" spans="1:31" x14ac:dyDescent="0.35">
      <c r="A4711" t="s">
        <v>309</v>
      </c>
      <c r="B4711">
        <v>1198</v>
      </c>
      <c r="C4711" t="s">
        <v>10248</v>
      </c>
      <c r="D4711">
        <v>61800</v>
      </c>
      <c r="E4711" t="s">
        <v>10239</v>
      </c>
      <c r="F4711" t="s">
        <v>8973</v>
      </c>
      <c r="H4711">
        <v>1.1000000000000001</v>
      </c>
      <c r="I4711">
        <v>3.3</v>
      </c>
      <c r="K4711" t="s">
        <v>296</v>
      </c>
      <c r="L4711" t="s">
        <v>297</v>
      </c>
      <c r="M4711" t="s">
        <v>398</v>
      </c>
      <c r="N4711" t="s">
        <v>1829</v>
      </c>
      <c r="O4711">
        <v>3</v>
      </c>
      <c r="P4711" t="s">
        <v>306</v>
      </c>
      <c r="Q4711" t="s">
        <v>3126</v>
      </c>
      <c r="R4711" s="164">
        <v>40787</v>
      </c>
      <c r="T4711" t="s">
        <v>1830</v>
      </c>
      <c r="V4711" t="s">
        <v>10240</v>
      </c>
      <c r="W4711" t="s">
        <v>10241</v>
      </c>
      <c r="X4711" t="s">
        <v>10239</v>
      </c>
      <c r="Y4711" t="s">
        <v>10242</v>
      </c>
      <c r="Z4711" t="s">
        <v>10249</v>
      </c>
      <c r="AC4711" t="s">
        <v>366</v>
      </c>
      <c r="AD4711" s="176">
        <v>1.1000000000000001</v>
      </c>
    </row>
    <row r="4712" spans="1:31" x14ac:dyDescent="0.35">
      <c r="A4712" t="s">
        <v>476</v>
      </c>
      <c r="B4712">
        <v>1038</v>
      </c>
      <c r="C4712" t="s">
        <v>10250</v>
      </c>
      <c r="D4712">
        <v>61800</v>
      </c>
      <c r="E4712" t="s">
        <v>10239</v>
      </c>
      <c r="F4712" t="s">
        <v>8973</v>
      </c>
      <c r="H4712">
        <v>1.1000000000000001</v>
      </c>
      <c r="I4712">
        <v>3.3</v>
      </c>
      <c r="K4712" t="s">
        <v>404</v>
      </c>
      <c r="L4712" t="s">
        <v>410</v>
      </c>
      <c r="M4712" t="s">
        <v>398</v>
      </c>
      <c r="N4712" t="s">
        <v>1829</v>
      </c>
      <c r="O4712">
        <v>3</v>
      </c>
      <c r="P4712" t="s">
        <v>306</v>
      </c>
      <c r="Q4712" s="164">
        <v>31415</v>
      </c>
      <c r="R4712" s="164">
        <v>31472</v>
      </c>
      <c r="S4712" s="164">
        <v>31472</v>
      </c>
      <c r="T4712" t="s">
        <v>1830</v>
      </c>
      <c r="V4712" t="s">
        <v>10240</v>
      </c>
      <c r="W4712" t="s">
        <v>10241</v>
      </c>
      <c r="X4712" t="s">
        <v>10239</v>
      </c>
      <c r="Y4712" t="s">
        <v>10242</v>
      </c>
      <c r="Z4712" t="s">
        <v>10251</v>
      </c>
      <c r="AC4712" t="s">
        <v>366</v>
      </c>
      <c r="AD4712" s="176">
        <v>1.1000000000000001</v>
      </c>
    </row>
    <row r="4713" spans="1:31" x14ac:dyDescent="0.35">
      <c r="A4713" t="s">
        <v>476</v>
      </c>
      <c r="B4713">
        <v>1040</v>
      </c>
      <c r="C4713" t="s">
        <v>10252</v>
      </c>
      <c r="D4713">
        <v>61800</v>
      </c>
      <c r="E4713" t="s">
        <v>10239</v>
      </c>
      <c r="F4713" t="s">
        <v>8973</v>
      </c>
      <c r="H4713">
        <v>1.1000000000000001</v>
      </c>
      <c r="I4713">
        <v>3.3</v>
      </c>
      <c r="K4713" t="s">
        <v>404</v>
      </c>
      <c r="L4713" t="s">
        <v>410</v>
      </c>
      <c r="M4713" t="s">
        <v>398</v>
      </c>
      <c r="N4713" t="s">
        <v>1829</v>
      </c>
      <c r="O4713">
        <v>3</v>
      </c>
      <c r="P4713" t="s">
        <v>306</v>
      </c>
      <c r="Q4713" s="164">
        <v>31415</v>
      </c>
      <c r="R4713" s="164">
        <v>31472</v>
      </c>
      <c r="S4713" s="164">
        <v>31472</v>
      </c>
      <c r="T4713" t="s">
        <v>1830</v>
      </c>
      <c r="V4713" t="s">
        <v>10240</v>
      </c>
      <c r="W4713" t="s">
        <v>10241</v>
      </c>
      <c r="X4713" t="s">
        <v>10239</v>
      </c>
      <c r="Y4713" t="s">
        <v>10242</v>
      </c>
      <c r="Z4713" t="s">
        <v>10253</v>
      </c>
      <c r="AC4713" t="s">
        <v>366</v>
      </c>
      <c r="AD4713" s="176">
        <v>1.1000000000000001</v>
      </c>
    </row>
    <row r="4714" spans="1:31" x14ac:dyDescent="0.35">
      <c r="A4714" t="s">
        <v>476</v>
      </c>
      <c r="B4714">
        <v>1041</v>
      </c>
      <c r="C4714" t="s">
        <v>10254</v>
      </c>
      <c r="D4714">
        <v>61800</v>
      </c>
      <c r="E4714" t="s">
        <v>10239</v>
      </c>
      <c r="F4714" t="s">
        <v>8973</v>
      </c>
      <c r="H4714">
        <v>1.1000000000000001</v>
      </c>
      <c r="I4714">
        <v>3.3</v>
      </c>
      <c r="K4714" t="s">
        <v>404</v>
      </c>
      <c r="L4714" t="s">
        <v>410</v>
      </c>
      <c r="M4714" t="s">
        <v>398</v>
      </c>
      <c r="N4714" t="s">
        <v>1829</v>
      </c>
      <c r="O4714">
        <v>3</v>
      </c>
      <c r="P4714" t="s">
        <v>306</v>
      </c>
      <c r="Q4714" s="164">
        <v>31415</v>
      </c>
      <c r="R4714" s="164">
        <v>31472</v>
      </c>
      <c r="S4714" s="164">
        <v>31472</v>
      </c>
      <c r="T4714" t="s">
        <v>1830</v>
      </c>
      <c r="V4714" t="s">
        <v>10240</v>
      </c>
      <c r="W4714" t="s">
        <v>10241</v>
      </c>
      <c r="X4714" t="s">
        <v>10239</v>
      </c>
      <c r="Y4714" t="s">
        <v>10242</v>
      </c>
      <c r="Z4714" t="s">
        <v>10255</v>
      </c>
      <c r="AC4714" t="s">
        <v>366</v>
      </c>
      <c r="AD4714" s="176">
        <v>1.1000000000000001</v>
      </c>
    </row>
    <row r="4715" spans="1:31" x14ac:dyDescent="0.35">
      <c r="A4715" t="s">
        <v>476</v>
      </c>
      <c r="B4715">
        <v>1101</v>
      </c>
      <c r="C4715" t="s">
        <v>5825</v>
      </c>
      <c r="D4715">
        <v>61800</v>
      </c>
      <c r="E4715" t="s">
        <v>10239</v>
      </c>
      <c r="F4715" t="s">
        <v>8973</v>
      </c>
      <c r="H4715">
        <v>1.1000000000000001</v>
      </c>
      <c r="I4715">
        <v>3.3</v>
      </c>
      <c r="K4715" t="s">
        <v>296</v>
      </c>
      <c r="L4715" t="s">
        <v>297</v>
      </c>
      <c r="M4715" t="s">
        <v>398</v>
      </c>
      <c r="N4715" t="s">
        <v>1829</v>
      </c>
      <c r="O4715">
        <v>3</v>
      </c>
      <c r="P4715" t="s">
        <v>306</v>
      </c>
      <c r="Q4715" t="s">
        <v>786</v>
      </c>
      <c r="R4715" s="164">
        <v>34392</v>
      </c>
      <c r="T4715" t="s">
        <v>1830</v>
      </c>
      <c r="V4715" t="s">
        <v>10240</v>
      </c>
      <c r="W4715" t="s">
        <v>10241</v>
      </c>
      <c r="X4715" t="s">
        <v>10239</v>
      </c>
      <c r="Y4715" t="s">
        <v>10242</v>
      </c>
      <c r="Z4715" t="s">
        <v>10256</v>
      </c>
      <c r="AC4715" t="s">
        <v>366</v>
      </c>
      <c r="AD4715" s="176">
        <v>1.1000000000000001</v>
      </c>
    </row>
    <row r="4716" spans="1:31" x14ac:dyDescent="0.35">
      <c r="A4716" t="s">
        <v>482</v>
      </c>
      <c r="B4716">
        <v>1013</v>
      </c>
      <c r="C4716" t="s">
        <v>10248</v>
      </c>
      <c r="D4716">
        <v>61800</v>
      </c>
      <c r="E4716" t="s">
        <v>10239</v>
      </c>
      <c r="F4716" t="s">
        <v>8973</v>
      </c>
      <c r="H4716">
        <v>1.1000000000000001</v>
      </c>
      <c r="I4716">
        <v>3.3</v>
      </c>
      <c r="K4716" t="s">
        <v>0</v>
      </c>
      <c r="L4716" t="s">
        <v>297</v>
      </c>
      <c r="M4716" t="s">
        <v>398</v>
      </c>
      <c r="N4716" t="s">
        <v>1829</v>
      </c>
      <c r="O4716">
        <v>3</v>
      </c>
      <c r="P4716" t="s">
        <v>306</v>
      </c>
      <c r="Q4716" t="s">
        <v>10257</v>
      </c>
      <c r="R4716" s="164">
        <v>35079</v>
      </c>
      <c r="T4716" t="s">
        <v>1830</v>
      </c>
      <c r="V4716" t="s">
        <v>10240</v>
      </c>
      <c r="W4716" t="s">
        <v>10241</v>
      </c>
      <c r="X4716" t="s">
        <v>10239</v>
      </c>
      <c r="Y4716" t="s">
        <v>10242</v>
      </c>
      <c r="Z4716" t="s">
        <v>10258</v>
      </c>
      <c r="AC4716" t="s">
        <v>366</v>
      </c>
      <c r="AD4716" s="176">
        <v>1.1000000000000001</v>
      </c>
    </row>
    <row r="4717" spans="1:31" x14ac:dyDescent="0.35">
      <c r="A4717" t="s">
        <v>482</v>
      </c>
      <c r="B4717">
        <v>1021</v>
      </c>
      <c r="C4717" t="s">
        <v>5836</v>
      </c>
      <c r="D4717">
        <v>61800</v>
      </c>
      <c r="E4717" t="s">
        <v>10239</v>
      </c>
      <c r="F4717" t="s">
        <v>8973</v>
      </c>
      <c r="H4717">
        <v>1.1000000000000001</v>
      </c>
      <c r="I4717">
        <v>3.3</v>
      </c>
      <c r="K4717" t="s">
        <v>404</v>
      </c>
      <c r="L4717" t="s">
        <v>410</v>
      </c>
      <c r="M4717" t="s">
        <v>398</v>
      </c>
      <c r="N4717" t="s">
        <v>1829</v>
      </c>
      <c r="O4717">
        <v>3</v>
      </c>
      <c r="P4717" t="s">
        <v>306</v>
      </c>
      <c r="Q4717" s="164">
        <v>35804</v>
      </c>
      <c r="R4717" s="164">
        <v>36039</v>
      </c>
      <c r="S4717" s="164">
        <v>36039</v>
      </c>
      <c r="T4717" t="s">
        <v>1830</v>
      </c>
      <c r="V4717" t="s">
        <v>10240</v>
      </c>
      <c r="W4717" t="s">
        <v>10241</v>
      </c>
      <c r="X4717" t="s">
        <v>10239</v>
      </c>
      <c r="Y4717" t="s">
        <v>10242</v>
      </c>
      <c r="Z4717" t="s">
        <v>10259</v>
      </c>
      <c r="AC4717" t="s">
        <v>366</v>
      </c>
      <c r="AD4717" s="176">
        <v>1.1000000000000001</v>
      </c>
    </row>
    <row r="4718" spans="1:31" x14ac:dyDescent="0.35">
      <c r="A4718" t="s">
        <v>419</v>
      </c>
      <c r="B4718">
        <v>1014</v>
      </c>
      <c r="C4718" t="s">
        <v>10260</v>
      </c>
      <c r="D4718">
        <v>61800</v>
      </c>
      <c r="E4718" t="s">
        <v>10239</v>
      </c>
      <c r="F4718" t="s">
        <v>8973</v>
      </c>
      <c r="H4718">
        <v>1.1000000000000001</v>
      </c>
      <c r="I4718">
        <v>3.3</v>
      </c>
      <c r="K4718" t="s">
        <v>404</v>
      </c>
      <c r="L4718" t="s">
        <v>410</v>
      </c>
      <c r="M4718" t="s">
        <v>398</v>
      </c>
      <c r="N4718" t="s">
        <v>1829</v>
      </c>
      <c r="O4718">
        <v>3</v>
      </c>
      <c r="P4718" t="s">
        <v>306</v>
      </c>
      <c r="Q4718" s="164">
        <v>32517</v>
      </c>
      <c r="R4718" s="164">
        <v>32752</v>
      </c>
      <c r="S4718" s="164">
        <v>32752</v>
      </c>
      <c r="T4718" t="s">
        <v>1830</v>
      </c>
      <c r="V4718" t="s">
        <v>10240</v>
      </c>
      <c r="W4718" t="s">
        <v>10241</v>
      </c>
      <c r="X4718" t="s">
        <v>10239</v>
      </c>
      <c r="Y4718" t="s">
        <v>10242</v>
      </c>
      <c r="Z4718" t="s">
        <v>10261</v>
      </c>
      <c r="AC4718" t="s">
        <v>366</v>
      </c>
      <c r="AD4718" s="176">
        <v>1.1000000000000001</v>
      </c>
    </row>
    <row r="4719" spans="1:31" x14ac:dyDescent="0.35">
      <c r="A4719" t="s">
        <v>419</v>
      </c>
      <c r="B4719">
        <v>90005</v>
      </c>
      <c r="C4719" t="s">
        <v>10262</v>
      </c>
      <c r="D4719">
        <v>61800</v>
      </c>
      <c r="E4719" t="s">
        <v>10239</v>
      </c>
      <c r="F4719" t="s">
        <v>8973</v>
      </c>
      <c r="H4719">
        <v>1.1000000000000001</v>
      </c>
      <c r="I4719">
        <v>3.3</v>
      </c>
      <c r="K4719" t="s">
        <v>404</v>
      </c>
      <c r="L4719" t="s">
        <v>410</v>
      </c>
      <c r="M4719" t="s">
        <v>398</v>
      </c>
      <c r="N4719" t="s">
        <v>1829</v>
      </c>
      <c r="O4719">
        <v>3</v>
      </c>
      <c r="P4719" t="s">
        <v>306</v>
      </c>
      <c r="Q4719" s="164">
        <v>34337</v>
      </c>
      <c r="R4719" s="164">
        <v>34394</v>
      </c>
      <c r="S4719" s="164">
        <v>34394</v>
      </c>
      <c r="T4719" t="s">
        <v>1830</v>
      </c>
      <c r="V4719" t="s">
        <v>10240</v>
      </c>
      <c r="W4719" t="s">
        <v>10241</v>
      </c>
      <c r="X4719" t="s">
        <v>10239</v>
      </c>
      <c r="Y4719" t="s">
        <v>10242</v>
      </c>
      <c r="Z4719" t="s">
        <v>10263</v>
      </c>
      <c r="AC4719" t="s">
        <v>366</v>
      </c>
      <c r="AD4719" s="176">
        <v>1.1000000000000001</v>
      </c>
    </row>
    <row r="4720" spans="1:31" x14ac:dyDescent="0.35">
      <c r="A4720" t="s">
        <v>711</v>
      </c>
      <c r="B4720">
        <v>1004</v>
      </c>
      <c r="C4720" t="s">
        <v>10264</v>
      </c>
      <c r="D4720">
        <v>61800</v>
      </c>
      <c r="E4720" t="s">
        <v>10239</v>
      </c>
      <c r="F4720" t="s">
        <v>8973</v>
      </c>
      <c r="H4720">
        <v>1.1000000000000001</v>
      </c>
      <c r="I4720">
        <v>3.3</v>
      </c>
      <c r="K4720" t="s">
        <v>296</v>
      </c>
      <c r="L4720" t="s">
        <v>410</v>
      </c>
      <c r="M4720" t="s">
        <v>398</v>
      </c>
      <c r="N4720" t="s">
        <v>1829</v>
      </c>
      <c r="O4720">
        <v>3</v>
      </c>
      <c r="P4720" t="s">
        <v>306</v>
      </c>
      <c r="Q4720" t="s">
        <v>786</v>
      </c>
      <c r="R4720" s="164">
        <v>34392</v>
      </c>
      <c r="T4720" t="s">
        <v>1830</v>
      </c>
      <c r="V4720" t="s">
        <v>10240</v>
      </c>
      <c r="W4720" t="s">
        <v>10241</v>
      </c>
      <c r="X4720" t="s">
        <v>10239</v>
      </c>
      <c r="Y4720" t="s">
        <v>10242</v>
      </c>
      <c r="Z4720" t="s">
        <v>10265</v>
      </c>
      <c r="AC4720" t="s">
        <v>366</v>
      </c>
      <c r="AD4720" s="176">
        <v>1.1000000000000001</v>
      </c>
    </row>
    <row r="4721" spans="1:31" x14ac:dyDescent="0.35">
      <c r="A4721" t="s">
        <v>711</v>
      </c>
      <c r="B4721">
        <v>1062</v>
      </c>
      <c r="C4721" t="s">
        <v>10266</v>
      </c>
      <c r="D4721">
        <v>61800</v>
      </c>
      <c r="E4721" t="s">
        <v>10239</v>
      </c>
      <c r="F4721" t="s">
        <v>8973</v>
      </c>
      <c r="H4721">
        <v>1.1000000000000001</v>
      </c>
      <c r="I4721">
        <v>3.3</v>
      </c>
      <c r="K4721" t="s">
        <v>404</v>
      </c>
      <c r="L4721" t="s">
        <v>410</v>
      </c>
      <c r="M4721" t="s">
        <v>398</v>
      </c>
      <c r="N4721" t="s">
        <v>1829</v>
      </c>
      <c r="O4721">
        <v>3</v>
      </c>
      <c r="P4721" t="s">
        <v>306</v>
      </c>
      <c r="Q4721" s="164">
        <v>32874</v>
      </c>
      <c r="R4721" s="164">
        <v>32874</v>
      </c>
      <c r="S4721" s="164">
        <v>32874</v>
      </c>
      <c r="T4721" t="s">
        <v>1830</v>
      </c>
      <c r="V4721" t="s">
        <v>10240</v>
      </c>
      <c r="W4721" t="s">
        <v>10241</v>
      </c>
      <c r="X4721" t="s">
        <v>10239</v>
      </c>
      <c r="Y4721" t="s">
        <v>10242</v>
      </c>
      <c r="Z4721" t="s">
        <v>10267</v>
      </c>
      <c r="AC4721" t="s">
        <v>366</v>
      </c>
      <c r="AD4721" s="176">
        <v>1.1000000000000001</v>
      </c>
    </row>
    <row r="4722" spans="1:31" x14ac:dyDescent="0.35">
      <c r="A4722" t="s">
        <v>711</v>
      </c>
      <c r="B4722">
        <v>1080</v>
      </c>
      <c r="C4722" t="s">
        <v>10268</v>
      </c>
      <c r="D4722">
        <v>61800</v>
      </c>
      <c r="E4722" t="s">
        <v>10239</v>
      </c>
      <c r="F4722" t="s">
        <v>8973</v>
      </c>
      <c r="H4722">
        <v>1.1000000000000001</v>
      </c>
      <c r="I4722">
        <v>3.3</v>
      </c>
      <c r="K4722" t="s">
        <v>404</v>
      </c>
      <c r="L4722" t="s">
        <v>410</v>
      </c>
      <c r="M4722" t="s">
        <v>398</v>
      </c>
      <c r="N4722" t="s">
        <v>1829</v>
      </c>
      <c r="O4722">
        <v>3</v>
      </c>
      <c r="P4722" t="s">
        <v>306</v>
      </c>
      <c r="Q4722" t="s">
        <v>10269</v>
      </c>
      <c r="R4722" s="164">
        <v>41698</v>
      </c>
      <c r="S4722" s="164">
        <v>45536</v>
      </c>
      <c r="T4722" t="s">
        <v>1830</v>
      </c>
      <c r="V4722" t="s">
        <v>10240</v>
      </c>
      <c r="W4722" t="s">
        <v>10241</v>
      </c>
      <c r="X4722" t="s">
        <v>10239</v>
      </c>
      <c r="Y4722" t="s">
        <v>10242</v>
      </c>
      <c r="Z4722" t="s">
        <v>10270</v>
      </c>
      <c r="AC4722" t="s">
        <v>366</v>
      </c>
      <c r="AD4722" s="176">
        <v>1.1000000000000001</v>
      </c>
    </row>
    <row r="4723" spans="1:31" x14ac:dyDescent="0.35">
      <c r="A4723" t="s">
        <v>711</v>
      </c>
      <c r="B4723">
        <v>1081</v>
      </c>
      <c r="C4723" t="s">
        <v>10271</v>
      </c>
      <c r="D4723">
        <v>61800</v>
      </c>
      <c r="E4723" t="s">
        <v>10239</v>
      </c>
      <c r="F4723" t="s">
        <v>8973</v>
      </c>
      <c r="H4723">
        <v>1.1000000000000001</v>
      </c>
      <c r="I4723">
        <v>3.3</v>
      </c>
      <c r="K4723" t="s">
        <v>404</v>
      </c>
      <c r="L4723" t="s">
        <v>410</v>
      </c>
      <c r="M4723" t="s">
        <v>398</v>
      </c>
      <c r="N4723" t="s">
        <v>1829</v>
      </c>
      <c r="O4723">
        <v>3</v>
      </c>
      <c r="P4723" t="s">
        <v>306</v>
      </c>
      <c r="Q4723" t="s">
        <v>10269</v>
      </c>
      <c r="R4723" s="164">
        <v>41698</v>
      </c>
      <c r="S4723" s="164">
        <v>45536</v>
      </c>
      <c r="T4723" t="s">
        <v>1830</v>
      </c>
      <c r="V4723" t="s">
        <v>10240</v>
      </c>
      <c r="W4723" t="s">
        <v>10241</v>
      </c>
      <c r="X4723" t="s">
        <v>10239</v>
      </c>
      <c r="Y4723" t="s">
        <v>10242</v>
      </c>
      <c r="Z4723" t="s">
        <v>10272</v>
      </c>
      <c r="AC4723" t="s">
        <v>366</v>
      </c>
      <c r="AD4723" s="176">
        <v>1.1000000000000001</v>
      </c>
    </row>
    <row r="4724" spans="1:31" x14ac:dyDescent="0.35">
      <c r="A4724" t="s">
        <v>711</v>
      </c>
      <c r="B4724">
        <v>1221</v>
      </c>
      <c r="C4724" t="s">
        <v>10273</v>
      </c>
      <c r="D4724">
        <v>61800</v>
      </c>
      <c r="E4724" t="s">
        <v>10239</v>
      </c>
      <c r="F4724" t="s">
        <v>8973</v>
      </c>
      <c r="H4724">
        <v>1.1000000000000001</v>
      </c>
      <c r="I4724">
        <v>3.3</v>
      </c>
      <c r="K4724" t="s">
        <v>296</v>
      </c>
      <c r="L4724" t="s">
        <v>297</v>
      </c>
      <c r="M4724" t="s">
        <v>398</v>
      </c>
      <c r="N4724" t="s">
        <v>1829</v>
      </c>
      <c r="O4724">
        <v>3</v>
      </c>
      <c r="P4724" t="s">
        <v>306</v>
      </c>
      <c r="Q4724" t="s">
        <v>10274</v>
      </c>
      <c r="R4724" s="164">
        <v>39326</v>
      </c>
      <c r="T4724" t="s">
        <v>1830</v>
      </c>
      <c r="V4724" t="s">
        <v>10240</v>
      </c>
      <c r="W4724" t="s">
        <v>10241</v>
      </c>
      <c r="X4724" t="s">
        <v>10239</v>
      </c>
      <c r="Y4724" t="s">
        <v>10242</v>
      </c>
      <c r="Z4724" t="s">
        <v>10275</v>
      </c>
      <c r="AC4724" t="s">
        <v>366</v>
      </c>
      <c r="AD4724" s="176">
        <v>1.1000000000000001</v>
      </c>
    </row>
    <row r="4725" spans="1:31" x14ac:dyDescent="0.35">
      <c r="A4725" t="s">
        <v>499</v>
      </c>
      <c r="B4725">
        <v>1021</v>
      </c>
      <c r="C4725" t="s">
        <v>10276</v>
      </c>
      <c r="D4725">
        <v>61800</v>
      </c>
      <c r="E4725" t="s">
        <v>10239</v>
      </c>
      <c r="F4725" t="s">
        <v>8973</v>
      </c>
      <c r="H4725">
        <v>1.1000000000000001</v>
      </c>
      <c r="I4725">
        <v>3.3</v>
      </c>
      <c r="K4725" t="s">
        <v>404</v>
      </c>
      <c r="L4725" t="s">
        <v>297</v>
      </c>
      <c r="M4725" t="s">
        <v>398</v>
      </c>
      <c r="N4725" t="s">
        <v>1829</v>
      </c>
      <c r="O4725">
        <v>3</v>
      </c>
      <c r="P4725" t="s">
        <v>306</v>
      </c>
      <c r="Q4725" t="s">
        <v>5778</v>
      </c>
      <c r="R4725" s="164">
        <v>41772</v>
      </c>
      <c r="S4725" s="164">
        <v>41883</v>
      </c>
      <c r="T4725" t="s">
        <v>1830</v>
      </c>
      <c r="V4725" t="s">
        <v>10240</v>
      </c>
      <c r="W4725" t="s">
        <v>10241</v>
      </c>
      <c r="X4725" t="s">
        <v>10239</v>
      </c>
      <c r="Y4725" t="s">
        <v>10242</v>
      </c>
      <c r="Z4725" t="s">
        <v>10277</v>
      </c>
      <c r="AC4725" t="s">
        <v>366</v>
      </c>
      <c r="AD4725" s="176">
        <v>1.1000000000000001</v>
      </c>
    </row>
    <row r="4726" spans="1:31" x14ac:dyDescent="0.35">
      <c r="A4726" t="s">
        <v>499</v>
      </c>
      <c r="B4726">
        <v>1029</v>
      </c>
      <c r="C4726" t="s">
        <v>5848</v>
      </c>
      <c r="D4726">
        <v>61800</v>
      </c>
      <c r="E4726" t="s">
        <v>10239</v>
      </c>
      <c r="F4726" t="s">
        <v>8973</v>
      </c>
      <c r="H4726">
        <v>1.1000000000000001</v>
      </c>
      <c r="I4726">
        <v>3.3</v>
      </c>
      <c r="K4726" t="s">
        <v>404</v>
      </c>
      <c r="L4726" t="s">
        <v>297</v>
      </c>
      <c r="M4726" t="s">
        <v>398</v>
      </c>
      <c r="N4726" t="s">
        <v>1829</v>
      </c>
      <c r="O4726">
        <v>3</v>
      </c>
      <c r="P4726" t="s">
        <v>306</v>
      </c>
      <c r="Q4726" s="164">
        <v>37995</v>
      </c>
      <c r="R4726" s="164">
        <v>38231</v>
      </c>
      <c r="S4726" s="164">
        <v>38231</v>
      </c>
      <c r="T4726" t="s">
        <v>1830</v>
      </c>
      <c r="V4726" t="s">
        <v>10240</v>
      </c>
      <c r="W4726" t="s">
        <v>10241</v>
      </c>
      <c r="X4726" t="s">
        <v>10239</v>
      </c>
      <c r="Y4726" t="s">
        <v>10242</v>
      </c>
      <c r="Z4726" t="s">
        <v>10278</v>
      </c>
      <c r="AC4726" t="s">
        <v>366</v>
      </c>
      <c r="AD4726" s="176">
        <v>1.1000000000000001</v>
      </c>
    </row>
    <row r="4727" spans="1:31" x14ac:dyDescent="0.35">
      <c r="A4727" t="s">
        <v>499</v>
      </c>
      <c r="B4727">
        <v>90003</v>
      </c>
      <c r="C4727" t="s">
        <v>10279</v>
      </c>
      <c r="D4727">
        <v>61800</v>
      </c>
      <c r="E4727" t="s">
        <v>10239</v>
      </c>
      <c r="F4727" t="s">
        <v>8973</v>
      </c>
      <c r="H4727">
        <v>1.1000000000000001</v>
      </c>
      <c r="I4727">
        <v>3.3</v>
      </c>
      <c r="K4727" t="s">
        <v>404</v>
      </c>
      <c r="L4727" t="s">
        <v>410</v>
      </c>
      <c r="M4727" t="s">
        <v>398</v>
      </c>
      <c r="N4727" t="s">
        <v>1829</v>
      </c>
      <c r="O4727">
        <v>3</v>
      </c>
      <c r="P4727" t="s">
        <v>306</v>
      </c>
      <c r="Q4727" s="164">
        <v>31415</v>
      </c>
      <c r="R4727" s="164">
        <v>31472</v>
      </c>
      <c r="S4727" s="164">
        <v>31472</v>
      </c>
      <c r="T4727" t="s">
        <v>1830</v>
      </c>
      <c r="V4727" t="s">
        <v>10240</v>
      </c>
      <c r="W4727" t="s">
        <v>10241</v>
      </c>
      <c r="X4727" t="s">
        <v>10239</v>
      </c>
      <c r="Y4727" t="s">
        <v>10242</v>
      </c>
      <c r="Z4727" t="s">
        <v>10280</v>
      </c>
      <c r="AC4727" t="s">
        <v>366</v>
      </c>
      <c r="AD4727" s="176">
        <v>1.1000000000000001</v>
      </c>
    </row>
    <row r="4728" spans="1:31" x14ac:dyDescent="0.35">
      <c r="A4728" t="s">
        <v>711</v>
      </c>
      <c r="B4728">
        <v>1020</v>
      </c>
      <c r="C4728" t="s">
        <v>5866</v>
      </c>
      <c r="D4728">
        <v>61803</v>
      </c>
      <c r="E4728" t="s">
        <v>10281</v>
      </c>
      <c r="F4728" t="s">
        <v>8973</v>
      </c>
      <c r="H4728" s="174">
        <f t="shared" ref="H4728:H4730" si="137">AD4728</f>
        <v>1.2</v>
      </c>
      <c r="I4728">
        <v>2.9</v>
      </c>
      <c r="K4728" t="s">
        <v>404</v>
      </c>
      <c r="L4728" t="s">
        <v>410</v>
      </c>
      <c r="M4728" t="s">
        <v>398</v>
      </c>
      <c r="N4728" t="s">
        <v>1888</v>
      </c>
      <c r="O4728">
        <v>3</v>
      </c>
      <c r="P4728" t="s">
        <v>306</v>
      </c>
      <c r="Q4728" t="s">
        <v>10269</v>
      </c>
      <c r="R4728" s="164">
        <v>41698</v>
      </c>
      <c r="S4728" s="164">
        <v>45536</v>
      </c>
      <c r="T4728" t="s">
        <v>1889</v>
      </c>
      <c r="V4728" t="s">
        <v>10282</v>
      </c>
      <c r="W4728" t="s">
        <v>10283</v>
      </c>
      <c r="X4728" t="s">
        <v>10281</v>
      </c>
      <c r="Y4728" t="s">
        <v>10282</v>
      </c>
      <c r="Z4728" t="s">
        <v>10284</v>
      </c>
      <c r="AC4728" t="s">
        <v>366</v>
      </c>
      <c r="AD4728" s="176">
        <v>1.2</v>
      </c>
      <c r="AE4728" s="177" t="s">
        <v>16954</v>
      </c>
    </row>
    <row r="4729" spans="1:31" x14ac:dyDescent="0.35">
      <c r="A4729" t="s">
        <v>711</v>
      </c>
      <c r="B4729">
        <v>1083</v>
      </c>
      <c r="C4729" t="s">
        <v>10285</v>
      </c>
      <c r="D4729">
        <v>61803</v>
      </c>
      <c r="E4729" t="s">
        <v>10281</v>
      </c>
      <c r="F4729" t="s">
        <v>8973</v>
      </c>
      <c r="H4729" s="174">
        <f t="shared" si="137"/>
        <v>1.2</v>
      </c>
      <c r="I4729">
        <v>2.9</v>
      </c>
      <c r="K4729" t="s">
        <v>404</v>
      </c>
      <c r="L4729" t="s">
        <v>410</v>
      </c>
      <c r="M4729" t="s">
        <v>398</v>
      </c>
      <c r="N4729" t="s">
        <v>1888</v>
      </c>
      <c r="O4729">
        <v>3</v>
      </c>
      <c r="P4729" t="s">
        <v>306</v>
      </c>
      <c r="Q4729" t="s">
        <v>10269</v>
      </c>
      <c r="R4729" s="164">
        <v>41698</v>
      </c>
      <c r="S4729" s="164">
        <v>45536</v>
      </c>
      <c r="T4729" t="s">
        <v>1889</v>
      </c>
      <c r="V4729" t="s">
        <v>10282</v>
      </c>
      <c r="W4729" t="s">
        <v>10283</v>
      </c>
      <c r="X4729" t="s">
        <v>10281</v>
      </c>
      <c r="Y4729" t="s">
        <v>10282</v>
      </c>
      <c r="Z4729" t="s">
        <v>10286</v>
      </c>
      <c r="AC4729" t="s">
        <v>366</v>
      </c>
      <c r="AD4729" s="176">
        <v>1.2</v>
      </c>
      <c r="AE4729" s="177" t="s">
        <v>16954</v>
      </c>
    </row>
    <row r="4730" spans="1:31" x14ac:dyDescent="0.35">
      <c r="A4730" t="s">
        <v>711</v>
      </c>
      <c r="B4730">
        <v>90014</v>
      </c>
      <c r="C4730" t="s">
        <v>10287</v>
      </c>
      <c r="D4730">
        <v>61803</v>
      </c>
      <c r="E4730" t="s">
        <v>10281</v>
      </c>
      <c r="F4730" t="s">
        <v>8973</v>
      </c>
      <c r="H4730" s="174">
        <f t="shared" si="137"/>
        <v>1.2</v>
      </c>
      <c r="I4730">
        <v>2.9</v>
      </c>
      <c r="K4730" t="s">
        <v>404</v>
      </c>
      <c r="L4730" t="s">
        <v>410</v>
      </c>
      <c r="M4730" t="s">
        <v>398</v>
      </c>
      <c r="N4730" t="s">
        <v>1888</v>
      </c>
      <c r="O4730">
        <v>3</v>
      </c>
      <c r="P4730" t="s">
        <v>306</v>
      </c>
      <c r="Q4730" s="164">
        <v>40917</v>
      </c>
      <c r="R4730" s="164">
        <v>41153</v>
      </c>
      <c r="S4730" s="164">
        <v>41153</v>
      </c>
      <c r="T4730" t="s">
        <v>1889</v>
      </c>
      <c r="V4730" t="s">
        <v>10282</v>
      </c>
      <c r="W4730" t="s">
        <v>10283</v>
      </c>
      <c r="X4730" t="s">
        <v>10281</v>
      </c>
      <c r="Y4730" t="s">
        <v>10282</v>
      </c>
      <c r="Z4730" t="s">
        <v>10288</v>
      </c>
      <c r="AC4730" t="s">
        <v>366</v>
      </c>
      <c r="AD4730" s="176">
        <v>1.2</v>
      </c>
      <c r="AE4730" s="177" t="s">
        <v>16954</v>
      </c>
    </row>
    <row r="4731" spans="1:31" x14ac:dyDescent="0.35">
      <c r="A4731" t="s">
        <v>432</v>
      </c>
      <c r="B4731">
        <v>1215</v>
      </c>
      <c r="C4731" t="s">
        <v>5884</v>
      </c>
      <c r="D4731">
        <v>61806</v>
      </c>
      <c r="E4731" t="s">
        <v>5884</v>
      </c>
      <c r="F4731" t="s">
        <v>8973</v>
      </c>
      <c r="H4731">
        <v>1.2</v>
      </c>
      <c r="I4731">
        <v>3.9</v>
      </c>
      <c r="K4731" t="s">
        <v>296</v>
      </c>
      <c r="L4731" t="s">
        <v>297</v>
      </c>
      <c r="M4731" t="s">
        <v>398</v>
      </c>
      <c r="N4731" t="s">
        <v>1888</v>
      </c>
      <c r="O4731">
        <v>3</v>
      </c>
      <c r="P4731" t="s">
        <v>306</v>
      </c>
      <c r="Q4731" s="164">
        <v>37265</v>
      </c>
      <c r="R4731" s="164">
        <v>37500</v>
      </c>
      <c r="T4731" t="s">
        <v>1908</v>
      </c>
      <c r="V4731" t="s">
        <v>10289</v>
      </c>
      <c r="W4731" t="s">
        <v>10290</v>
      </c>
      <c r="X4731" t="s">
        <v>5884</v>
      </c>
      <c r="Y4731" t="s">
        <v>10289</v>
      </c>
      <c r="Z4731" t="s">
        <v>10291</v>
      </c>
      <c r="AC4731" t="s">
        <v>366</v>
      </c>
      <c r="AD4731" s="176">
        <v>1.2</v>
      </c>
    </row>
    <row r="4732" spans="1:31" x14ac:dyDescent="0.35">
      <c r="A4732" t="s">
        <v>482</v>
      </c>
      <c r="B4732">
        <v>1114</v>
      </c>
      <c r="C4732" t="s">
        <v>5877</v>
      </c>
      <c r="D4732">
        <v>61807</v>
      </c>
      <c r="E4732" t="s">
        <v>5884</v>
      </c>
      <c r="F4732" t="s">
        <v>8973</v>
      </c>
      <c r="H4732" s="174">
        <f>AD4732</f>
        <v>1.2</v>
      </c>
      <c r="I4732">
        <v>3.3</v>
      </c>
      <c r="K4732" t="s">
        <v>404</v>
      </c>
      <c r="L4732" t="s">
        <v>297</v>
      </c>
      <c r="M4732" t="s">
        <v>398</v>
      </c>
      <c r="N4732" t="s">
        <v>1888</v>
      </c>
      <c r="O4732">
        <v>3</v>
      </c>
      <c r="P4732" t="s">
        <v>306</v>
      </c>
      <c r="Q4732" s="164">
        <v>31421</v>
      </c>
      <c r="R4732" s="164">
        <v>31656</v>
      </c>
      <c r="S4732" s="164">
        <v>38231</v>
      </c>
      <c r="T4732" t="s">
        <v>1915</v>
      </c>
      <c r="V4732" t="s">
        <v>10292</v>
      </c>
      <c r="W4732" t="s">
        <v>10290</v>
      </c>
      <c r="X4732" t="s">
        <v>5884</v>
      </c>
      <c r="Y4732" t="s">
        <v>10289</v>
      </c>
      <c r="Z4732" t="s">
        <v>10293</v>
      </c>
      <c r="AC4732" t="s">
        <v>366</v>
      </c>
      <c r="AD4732" s="176">
        <v>1.2</v>
      </c>
      <c r="AE4732" s="177" t="s">
        <v>16953</v>
      </c>
    </row>
    <row r="4733" spans="1:31" x14ac:dyDescent="0.35">
      <c r="A4733" t="s">
        <v>432</v>
      </c>
      <c r="B4733">
        <v>1041</v>
      </c>
      <c r="C4733" t="s">
        <v>5884</v>
      </c>
      <c r="D4733">
        <v>61807</v>
      </c>
      <c r="E4733" t="s">
        <v>5884</v>
      </c>
      <c r="F4733" t="s">
        <v>8973</v>
      </c>
      <c r="H4733" s="174">
        <f t="shared" ref="H4733:H4736" si="138">AD4733</f>
        <v>1.2</v>
      </c>
      <c r="I4733">
        <v>3.3</v>
      </c>
      <c r="K4733" t="s">
        <v>404</v>
      </c>
      <c r="L4733" t="s">
        <v>297</v>
      </c>
      <c r="M4733" t="s">
        <v>398</v>
      </c>
      <c r="N4733" t="s">
        <v>1888</v>
      </c>
      <c r="O4733">
        <v>3</v>
      </c>
      <c r="P4733" t="s">
        <v>306</v>
      </c>
      <c r="Q4733" s="164">
        <v>39825</v>
      </c>
      <c r="R4733" s="164">
        <v>40148</v>
      </c>
      <c r="S4733" s="164">
        <v>40148</v>
      </c>
      <c r="T4733" t="s">
        <v>1915</v>
      </c>
      <c r="V4733" t="s">
        <v>10292</v>
      </c>
      <c r="W4733" t="s">
        <v>10290</v>
      </c>
      <c r="X4733" t="s">
        <v>5884</v>
      </c>
      <c r="Y4733" t="s">
        <v>10289</v>
      </c>
      <c r="Z4733" t="s">
        <v>10294</v>
      </c>
      <c r="AC4733" t="s">
        <v>366</v>
      </c>
      <c r="AD4733" s="176">
        <v>1.2</v>
      </c>
      <c r="AE4733" s="177" t="s">
        <v>16954</v>
      </c>
    </row>
    <row r="4734" spans="1:31" x14ac:dyDescent="0.35">
      <c r="A4734" t="s">
        <v>584</v>
      </c>
      <c r="B4734">
        <v>1069</v>
      </c>
      <c r="C4734" t="s">
        <v>10295</v>
      </c>
      <c r="D4734">
        <v>61807</v>
      </c>
      <c r="E4734" t="s">
        <v>5884</v>
      </c>
      <c r="F4734" t="s">
        <v>8973</v>
      </c>
      <c r="H4734" s="174">
        <f t="shared" si="138"/>
        <v>1.2</v>
      </c>
      <c r="I4734">
        <v>3.3</v>
      </c>
      <c r="K4734" t="s">
        <v>404</v>
      </c>
      <c r="L4734" t="s">
        <v>410</v>
      </c>
      <c r="M4734" t="s">
        <v>398</v>
      </c>
      <c r="N4734" t="s">
        <v>1888</v>
      </c>
      <c r="O4734">
        <v>3</v>
      </c>
      <c r="P4734" t="s">
        <v>306</v>
      </c>
      <c r="Q4734" s="164">
        <v>35804</v>
      </c>
      <c r="R4734" s="164">
        <v>36039</v>
      </c>
      <c r="S4734" s="164">
        <v>36039</v>
      </c>
      <c r="T4734" t="s">
        <v>1915</v>
      </c>
      <c r="V4734" t="s">
        <v>10292</v>
      </c>
      <c r="W4734" t="s">
        <v>10290</v>
      </c>
      <c r="X4734" t="s">
        <v>5884</v>
      </c>
      <c r="Y4734" t="s">
        <v>10289</v>
      </c>
      <c r="Z4734" t="s">
        <v>10296</v>
      </c>
      <c r="AC4734" t="s">
        <v>366</v>
      </c>
      <c r="AD4734" s="176">
        <v>1.2</v>
      </c>
      <c r="AE4734" s="177" t="s">
        <v>16954</v>
      </c>
    </row>
    <row r="4735" spans="1:31" x14ac:dyDescent="0.35">
      <c r="A4735" t="s">
        <v>711</v>
      </c>
      <c r="B4735">
        <v>1082</v>
      </c>
      <c r="C4735" t="s">
        <v>10297</v>
      </c>
      <c r="D4735">
        <v>61807</v>
      </c>
      <c r="E4735" t="s">
        <v>5884</v>
      </c>
      <c r="F4735" t="s">
        <v>8973</v>
      </c>
      <c r="H4735" s="174">
        <f t="shared" si="138"/>
        <v>1.2</v>
      </c>
      <c r="I4735">
        <v>3.3</v>
      </c>
      <c r="K4735" t="s">
        <v>404</v>
      </c>
      <c r="L4735" t="s">
        <v>297</v>
      </c>
      <c r="M4735" t="s">
        <v>398</v>
      </c>
      <c r="N4735" t="s">
        <v>1888</v>
      </c>
      <c r="O4735">
        <v>3</v>
      </c>
      <c r="P4735" t="s">
        <v>306</v>
      </c>
      <c r="Q4735" s="164">
        <v>32874</v>
      </c>
      <c r="R4735" s="164">
        <v>32874</v>
      </c>
      <c r="S4735" s="164">
        <v>32874</v>
      </c>
      <c r="T4735" t="s">
        <v>1915</v>
      </c>
      <c r="V4735" t="s">
        <v>10292</v>
      </c>
      <c r="W4735" t="s">
        <v>10290</v>
      </c>
      <c r="X4735" t="s">
        <v>5884</v>
      </c>
      <c r="Y4735" t="s">
        <v>10289</v>
      </c>
      <c r="Z4735" t="s">
        <v>10298</v>
      </c>
      <c r="AC4735" t="s">
        <v>366</v>
      </c>
      <c r="AD4735" s="176">
        <v>1.2</v>
      </c>
      <c r="AE4735" s="177" t="s">
        <v>16954</v>
      </c>
    </row>
    <row r="4736" spans="1:31" x14ac:dyDescent="0.35">
      <c r="A4736" t="s">
        <v>584</v>
      </c>
      <c r="B4736">
        <v>1042</v>
      </c>
      <c r="C4736" t="s">
        <v>9342</v>
      </c>
      <c r="D4736">
        <v>61817</v>
      </c>
      <c r="E4736" t="s">
        <v>9342</v>
      </c>
      <c r="F4736" t="s">
        <v>8973</v>
      </c>
      <c r="H4736" s="174">
        <f t="shared" si="138"/>
        <v>1.1000000000000001</v>
      </c>
      <c r="I4736">
        <v>3.1</v>
      </c>
      <c r="K4736" t="s">
        <v>404</v>
      </c>
      <c r="L4736" t="s">
        <v>297</v>
      </c>
      <c r="M4736" t="s">
        <v>398</v>
      </c>
      <c r="N4736" t="s">
        <v>641</v>
      </c>
      <c r="O4736">
        <v>3</v>
      </c>
      <c r="P4736" t="s">
        <v>306</v>
      </c>
      <c r="Q4736" s="164">
        <v>40917</v>
      </c>
      <c r="R4736" s="164">
        <v>41153</v>
      </c>
      <c r="S4736" s="164">
        <v>43678</v>
      </c>
      <c r="T4736" t="s">
        <v>5903</v>
      </c>
      <c r="V4736" t="s">
        <v>10299</v>
      </c>
      <c r="W4736" t="s">
        <v>10300</v>
      </c>
      <c r="X4736" t="s">
        <v>9342</v>
      </c>
      <c r="Y4736" t="s">
        <v>10299</v>
      </c>
      <c r="Z4736" t="s">
        <v>10301</v>
      </c>
      <c r="AC4736" t="s">
        <v>341</v>
      </c>
      <c r="AD4736" s="176">
        <v>1.1000000000000001</v>
      </c>
      <c r="AE4736" s="177" t="s">
        <v>16954</v>
      </c>
    </row>
    <row r="4737" spans="1:30" x14ac:dyDescent="0.35">
      <c r="A4737" t="s">
        <v>454</v>
      </c>
      <c r="B4737">
        <v>1329</v>
      </c>
      <c r="C4737" t="s">
        <v>5918</v>
      </c>
      <c r="D4737">
        <v>61820</v>
      </c>
      <c r="E4737" t="s">
        <v>5918</v>
      </c>
      <c r="F4737" t="s">
        <v>8973</v>
      </c>
      <c r="H4737">
        <v>1.1000000000000001</v>
      </c>
      <c r="I4737">
        <v>3.2</v>
      </c>
      <c r="K4737" t="s">
        <v>296</v>
      </c>
      <c r="L4737" t="s">
        <v>5670</v>
      </c>
      <c r="M4737" t="s">
        <v>398</v>
      </c>
      <c r="N4737" t="s">
        <v>1939</v>
      </c>
      <c r="O4737">
        <v>3</v>
      </c>
      <c r="P4737" t="s">
        <v>306</v>
      </c>
      <c r="Q4737" t="s">
        <v>10302</v>
      </c>
      <c r="R4737" s="164">
        <v>36373</v>
      </c>
      <c r="T4737" t="s">
        <v>1946</v>
      </c>
      <c r="V4737" t="s">
        <v>10303</v>
      </c>
      <c r="W4737" t="s">
        <v>10304</v>
      </c>
      <c r="X4737" t="s">
        <v>5918</v>
      </c>
      <c r="Y4737" t="s">
        <v>10303</v>
      </c>
      <c r="Z4737" t="s">
        <v>10305</v>
      </c>
      <c r="AC4737" t="s">
        <v>366</v>
      </c>
      <c r="AD4737" s="176">
        <v>1.1000000000000001</v>
      </c>
    </row>
    <row r="4738" spans="1:30" x14ac:dyDescent="0.35">
      <c r="A4738" t="s">
        <v>317</v>
      </c>
      <c r="B4738">
        <v>1163</v>
      </c>
      <c r="C4738" t="s">
        <v>5918</v>
      </c>
      <c r="D4738">
        <v>61820</v>
      </c>
      <c r="E4738" t="s">
        <v>5918</v>
      </c>
      <c r="F4738" t="s">
        <v>8973</v>
      </c>
      <c r="H4738">
        <v>1.1000000000000001</v>
      </c>
      <c r="I4738">
        <v>3.2</v>
      </c>
      <c r="K4738" t="s">
        <v>296</v>
      </c>
      <c r="L4738" t="s">
        <v>297</v>
      </c>
      <c r="M4738" t="s">
        <v>398</v>
      </c>
      <c r="N4738" t="s">
        <v>1939</v>
      </c>
      <c r="O4738">
        <v>3</v>
      </c>
      <c r="P4738" t="s">
        <v>306</v>
      </c>
      <c r="Q4738" t="s">
        <v>10306</v>
      </c>
      <c r="R4738" s="164">
        <v>37865</v>
      </c>
      <c r="T4738" t="s">
        <v>1946</v>
      </c>
      <c r="V4738" t="s">
        <v>10303</v>
      </c>
      <c r="W4738" t="s">
        <v>10304</v>
      </c>
      <c r="X4738" t="s">
        <v>5918</v>
      </c>
      <c r="Y4738" t="s">
        <v>10303</v>
      </c>
      <c r="Z4738" t="s">
        <v>10307</v>
      </c>
      <c r="AC4738" t="s">
        <v>366</v>
      </c>
      <c r="AD4738" s="176">
        <v>1.1000000000000001</v>
      </c>
    </row>
    <row r="4739" spans="1:30" x14ac:dyDescent="0.35">
      <c r="A4739" t="s">
        <v>408</v>
      </c>
      <c r="B4739">
        <v>1201</v>
      </c>
      <c r="C4739" t="s">
        <v>5918</v>
      </c>
      <c r="D4739">
        <v>61820</v>
      </c>
      <c r="E4739" t="s">
        <v>5918</v>
      </c>
      <c r="F4739" t="s">
        <v>8973</v>
      </c>
      <c r="H4739">
        <v>1.1000000000000001</v>
      </c>
      <c r="I4739">
        <v>3.2</v>
      </c>
      <c r="K4739" t="s">
        <v>296</v>
      </c>
      <c r="L4739" t="s">
        <v>297</v>
      </c>
      <c r="M4739" t="s">
        <v>398</v>
      </c>
      <c r="N4739" t="s">
        <v>1939</v>
      </c>
      <c r="O4739">
        <v>3</v>
      </c>
      <c r="P4739" t="s">
        <v>306</v>
      </c>
      <c r="Q4739" s="164">
        <v>38361</v>
      </c>
      <c r="R4739" s="164">
        <v>38596</v>
      </c>
      <c r="T4739" t="s">
        <v>1946</v>
      </c>
      <c r="V4739" t="s">
        <v>10303</v>
      </c>
      <c r="W4739" t="s">
        <v>10304</v>
      </c>
      <c r="X4739" t="s">
        <v>5918</v>
      </c>
      <c r="Y4739" t="s">
        <v>10303</v>
      </c>
      <c r="Z4739" t="s">
        <v>10308</v>
      </c>
      <c r="AC4739" t="s">
        <v>366</v>
      </c>
      <c r="AD4739" s="176">
        <v>1.1000000000000001</v>
      </c>
    </row>
    <row r="4740" spans="1:30" x14ac:dyDescent="0.35">
      <c r="A4740" t="s">
        <v>324</v>
      </c>
      <c r="B4740">
        <v>1013</v>
      </c>
      <c r="C4740" t="s">
        <v>5918</v>
      </c>
      <c r="D4740">
        <v>61820</v>
      </c>
      <c r="E4740" t="s">
        <v>5918</v>
      </c>
      <c r="F4740" t="s">
        <v>8973</v>
      </c>
      <c r="H4740">
        <v>1.1000000000000001</v>
      </c>
      <c r="I4740">
        <v>3.2</v>
      </c>
      <c r="K4740" t="s">
        <v>296</v>
      </c>
      <c r="L4740" t="s">
        <v>297</v>
      </c>
      <c r="M4740" t="s">
        <v>398</v>
      </c>
      <c r="N4740" t="s">
        <v>1939</v>
      </c>
      <c r="O4740">
        <v>3</v>
      </c>
      <c r="P4740" t="s">
        <v>306</v>
      </c>
      <c r="Q4740" t="s">
        <v>5922</v>
      </c>
      <c r="R4740" s="164">
        <v>35534</v>
      </c>
      <c r="T4740" t="s">
        <v>1946</v>
      </c>
      <c r="V4740" t="s">
        <v>10303</v>
      </c>
      <c r="W4740" t="s">
        <v>10304</v>
      </c>
      <c r="X4740" t="s">
        <v>5918</v>
      </c>
      <c r="Y4740" t="s">
        <v>10303</v>
      </c>
      <c r="Z4740" t="s">
        <v>10309</v>
      </c>
      <c r="AC4740" t="s">
        <v>366</v>
      </c>
      <c r="AD4740" s="176">
        <v>1.1000000000000001</v>
      </c>
    </row>
    <row r="4741" spans="1:30" x14ac:dyDescent="0.35">
      <c r="A4741" t="s">
        <v>309</v>
      </c>
      <c r="B4741">
        <v>1017</v>
      </c>
      <c r="C4741" t="s">
        <v>5918</v>
      </c>
      <c r="D4741">
        <v>61820</v>
      </c>
      <c r="E4741" t="s">
        <v>5918</v>
      </c>
      <c r="F4741" t="s">
        <v>8973</v>
      </c>
      <c r="H4741">
        <v>1.1000000000000001</v>
      </c>
      <c r="I4741">
        <v>3.2</v>
      </c>
      <c r="K4741" t="s">
        <v>296</v>
      </c>
      <c r="L4741" t="s">
        <v>297</v>
      </c>
      <c r="M4741" t="s">
        <v>398</v>
      </c>
      <c r="N4741" t="s">
        <v>1939</v>
      </c>
      <c r="O4741">
        <v>3</v>
      </c>
      <c r="P4741" t="s">
        <v>306</v>
      </c>
      <c r="Q4741" t="s">
        <v>5922</v>
      </c>
      <c r="R4741" s="164">
        <v>35534</v>
      </c>
      <c r="T4741" t="s">
        <v>1946</v>
      </c>
      <c r="V4741" t="s">
        <v>10303</v>
      </c>
      <c r="W4741" t="s">
        <v>10304</v>
      </c>
      <c r="X4741" t="s">
        <v>5918</v>
      </c>
      <c r="Y4741" t="s">
        <v>10303</v>
      </c>
      <c r="Z4741" t="s">
        <v>10310</v>
      </c>
      <c r="AC4741" t="s">
        <v>366</v>
      </c>
      <c r="AD4741" s="176">
        <v>1.1000000000000001</v>
      </c>
    </row>
    <row r="4742" spans="1:30" x14ac:dyDescent="0.35">
      <c r="A4742" t="s">
        <v>476</v>
      </c>
      <c r="B4742">
        <v>1001</v>
      </c>
      <c r="C4742" t="s">
        <v>5918</v>
      </c>
      <c r="D4742">
        <v>61820</v>
      </c>
      <c r="E4742" t="s">
        <v>5918</v>
      </c>
      <c r="F4742" t="s">
        <v>8973</v>
      </c>
      <c r="H4742">
        <v>1.1000000000000001</v>
      </c>
      <c r="I4742">
        <v>3.2</v>
      </c>
      <c r="K4742" t="s">
        <v>296</v>
      </c>
      <c r="L4742" t="s">
        <v>410</v>
      </c>
      <c r="M4742" t="s">
        <v>398</v>
      </c>
      <c r="N4742" t="s">
        <v>1939</v>
      </c>
      <c r="O4742">
        <v>3</v>
      </c>
      <c r="P4742" t="s">
        <v>306</v>
      </c>
      <c r="Q4742" t="s">
        <v>5922</v>
      </c>
      <c r="R4742" s="164">
        <v>35534</v>
      </c>
      <c r="T4742" t="s">
        <v>1946</v>
      </c>
      <c r="V4742" t="s">
        <v>10303</v>
      </c>
      <c r="W4742" t="s">
        <v>10304</v>
      </c>
      <c r="X4742" t="s">
        <v>5918</v>
      </c>
      <c r="Y4742" t="s">
        <v>10303</v>
      </c>
      <c r="Z4742" t="s">
        <v>10311</v>
      </c>
      <c r="AC4742" t="s">
        <v>366</v>
      </c>
      <c r="AD4742" s="176">
        <v>1.1000000000000001</v>
      </c>
    </row>
    <row r="4743" spans="1:30" x14ac:dyDescent="0.35">
      <c r="A4743" t="s">
        <v>482</v>
      </c>
      <c r="B4743">
        <v>1015</v>
      </c>
      <c r="C4743" t="s">
        <v>5918</v>
      </c>
      <c r="D4743">
        <v>61820</v>
      </c>
      <c r="E4743" t="s">
        <v>5918</v>
      </c>
      <c r="F4743" t="s">
        <v>8973</v>
      </c>
      <c r="H4743">
        <v>1.1000000000000001</v>
      </c>
      <c r="I4743">
        <v>3.2</v>
      </c>
      <c r="K4743" t="s">
        <v>296</v>
      </c>
      <c r="L4743" t="s">
        <v>410</v>
      </c>
      <c r="M4743" t="s">
        <v>398</v>
      </c>
      <c r="N4743" t="s">
        <v>1939</v>
      </c>
      <c r="O4743">
        <v>3</v>
      </c>
      <c r="P4743" t="s">
        <v>306</v>
      </c>
      <c r="Q4743" t="s">
        <v>5922</v>
      </c>
      <c r="R4743" s="164">
        <v>35534</v>
      </c>
      <c r="T4743" t="s">
        <v>1946</v>
      </c>
      <c r="V4743" t="s">
        <v>10303</v>
      </c>
      <c r="W4743" t="s">
        <v>10304</v>
      </c>
      <c r="X4743" t="s">
        <v>5918</v>
      </c>
      <c r="Y4743" t="s">
        <v>10303</v>
      </c>
      <c r="Z4743" t="s">
        <v>10312</v>
      </c>
      <c r="AC4743" t="s">
        <v>366</v>
      </c>
      <c r="AD4743" s="176">
        <v>1.1000000000000001</v>
      </c>
    </row>
    <row r="4744" spans="1:30" x14ac:dyDescent="0.35">
      <c r="A4744" t="s">
        <v>432</v>
      </c>
      <c r="B4744">
        <v>1036</v>
      </c>
      <c r="C4744" t="s">
        <v>5918</v>
      </c>
      <c r="D4744">
        <v>61820</v>
      </c>
      <c r="E4744" t="s">
        <v>5918</v>
      </c>
      <c r="F4744" t="s">
        <v>8973</v>
      </c>
      <c r="H4744">
        <v>1.1000000000000001</v>
      </c>
      <c r="I4744">
        <v>3.2</v>
      </c>
      <c r="K4744" t="s">
        <v>296</v>
      </c>
      <c r="L4744" t="s">
        <v>410</v>
      </c>
      <c r="M4744" t="s">
        <v>398</v>
      </c>
      <c r="N4744" t="s">
        <v>1939</v>
      </c>
      <c r="O4744">
        <v>3</v>
      </c>
      <c r="P4744" t="s">
        <v>306</v>
      </c>
      <c r="Q4744" t="s">
        <v>786</v>
      </c>
      <c r="R4744" s="164">
        <v>34392</v>
      </c>
      <c r="T4744" t="s">
        <v>1946</v>
      </c>
      <c r="V4744" t="s">
        <v>10303</v>
      </c>
      <c r="W4744" t="s">
        <v>10304</v>
      </c>
      <c r="X4744" t="s">
        <v>5918</v>
      </c>
      <c r="Y4744" t="s">
        <v>10303</v>
      </c>
      <c r="Z4744" t="s">
        <v>10313</v>
      </c>
      <c r="AC4744" t="s">
        <v>366</v>
      </c>
      <c r="AD4744" s="176">
        <v>1.1000000000000001</v>
      </c>
    </row>
    <row r="4745" spans="1:30" x14ac:dyDescent="0.35">
      <c r="A4745" t="s">
        <v>584</v>
      </c>
      <c r="B4745">
        <v>1299</v>
      </c>
      <c r="C4745" t="s">
        <v>5918</v>
      </c>
      <c r="D4745">
        <v>61820</v>
      </c>
      <c r="E4745" t="s">
        <v>5918</v>
      </c>
      <c r="F4745" t="s">
        <v>8973</v>
      </c>
      <c r="H4745">
        <v>1.1000000000000001</v>
      </c>
      <c r="I4745">
        <v>3.2</v>
      </c>
      <c r="K4745" t="s">
        <v>296</v>
      </c>
      <c r="L4745" t="s">
        <v>297</v>
      </c>
      <c r="M4745" t="s">
        <v>398</v>
      </c>
      <c r="N4745" t="s">
        <v>1939</v>
      </c>
      <c r="O4745">
        <v>3</v>
      </c>
      <c r="P4745" t="s">
        <v>306</v>
      </c>
      <c r="Q4745" t="s">
        <v>3354</v>
      </c>
      <c r="R4745" s="164">
        <v>38961</v>
      </c>
      <c r="T4745" t="s">
        <v>1946</v>
      </c>
      <c r="V4745" t="s">
        <v>10303</v>
      </c>
      <c r="W4745" t="s">
        <v>10304</v>
      </c>
      <c r="X4745" t="s">
        <v>5918</v>
      </c>
      <c r="Y4745" t="s">
        <v>10303</v>
      </c>
      <c r="Z4745" t="s">
        <v>10314</v>
      </c>
      <c r="AC4745" t="s">
        <v>366</v>
      </c>
      <c r="AD4745" s="176">
        <v>1.1000000000000001</v>
      </c>
    </row>
    <row r="4746" spans="1:30" x14ac:dyDescent="0.35">
      <c r="A4746" t="s">
        <v>375</v>
      </c>
      <c r="B4746">
        <v>1117</v>
      </c>
      <c r="C4746" t="s">
        <v>10303</v>
      </c>
      <c r="D4746">
        <v>61820</v>
      </c>
      <c r="E4746" t="s">
        <v>5918</v>
      </c>
      <c r="F4746" t="s">
        <v>8973</v>
      </c>
      <c r="H4746">
        <v>1.1000000000000001</v>
      </c>
      <c r="I4746">
        <v>3.2</v>
      </c>
      <c r="K4746" t="s">
        <v>296</v>
      </c>
      <c r="L4746" t="s">
        <v>297</v>
      </c>
      <c r="M4746" t="s">
        <v>398</v>
      </c>
      <c r="N4746" t="s">
        <v>1939</v>
      </c>
      <c r="O4746">
        <v>3</v>
      </c>
      <c r="P4746" t="s">
        <v>1</v>
      </c>
      <c r="Q4746" s="164">
        <v>36534</v>
      </c>
      <c r="R4746" s="164">
        <v>36770</v>
      </c>
      <c r="T4746" t="s">
        <v>1946</v>
      </c>
      <c r="V4746" t="s">
        <v>10303</v>
      </c>
      <c r="W4746" t="s">
        <v>10304</v>
      </c>
      <c r="X4746" t="s">
        <v>5918</v>
      </c>
      <c r="Y4746" t="s">
        <v>10303</v>
      </c>
      <c r="Z4746" t="s">
        <v>10315</v>
      </c>
      <c r="AA4746" t="s">
        <v>295</v>
      </c>
      <c r="AC4746" t="s">
        <v>366</v>
      </c>
      <c r="AD4746" s="176">
        <v>1.1000000000000001</v>
      </c>
    </row>
    <row r="4747" spans="1:30" x14ac:dyDescent="0.35">
      <c r="A4747" t="s">
        <v>403</v>
      </c>
      <c r="B4747">
        <v>1153</v>
      </c>
      <c r="C4747" t="s">
        <v>5918</v>
      </c>
      <c r="D4747">
        <v>61820</v>
      </c>
      <c r="E4747" t="s">
        <v>5918</v>
      </c>
      <c r="F4747" t="s">
        <v>8973</v>
      </c>
      <c r="H4747">
        <v>1.1000000000000001</v>
      </c>
      <c r="I4747">
        <v>3.2</v>
      </c>
      <c r="K4747" t="s">
        <v>296</v>
      </c>
      <c r="L4747" t="s">
        <v>297</v>
      </c>
      <c r="M4747" t="s">
        <v>398</v>
      </c>
      <c r="N4747" t="s">
        <v>1939</v>
      </c>
      <c r="O4747">
        <v>3</v>
      </c>
      <c r="P4747" t="s">
        <v>306</v>
      </c>
      <c r="Q4747" t="s">
        <v>485</v>
      </c>
      <c r="R4747" s="164">
        <v>41153</v>
      </c>
      <c r="T4747" t="s">
        <v>1946</v>
      </c>
      <c r="V4747" t="s">
        <v>10303</v>
      </c>
      <c r="W4747" t="s">
        <v>10304</v>
      </c>
      <c r="X4747" t="s">
        <v>5918</v>
      </c>
      <c r="Y4747" t="s">
        <v>10303</v>
      </c>
      <c r="Z4747" t="s">
        <v>10316</v>
      </c>
      <c r="AC4747" t="s">
        <v>366</v>
      </c>
      <c r="AD4747" s="176">
        <v>1.1000000000000001</v>
      </c>
    </row>
    <row r="4748" spans="1:30" x14ac:dyDescent="0.35">
      <c r="A4748" t="s">
        <v>447</v>
      </c>
      <c r="B4748">
        <v>1258</v>
      </c>
      <c r="C4748" t="s">
        <v>5918</v>
      </c>
      <c r="D4748">
        <v>61820</v>
      </c>
      <c r="E4748" t="s">
        <v>5918</v>
      </c>
      <c r="F4748" t="s">
        <v>8973</v>
      </c>
      <c r="H4748">
        <v>1.1000000000000001</v>
      </c>
      <c r="I4748">
        <v>3.2</v>
      </c>
      <c r="K4748" t="s">
        <v>296</v>
      </c>
      <c r="L4748" t="s">
        <v>297</v>
      </c>
      <c r="M4748" t="s">
        <v>398</v>
      </c>
      <c r="N4748" t="s">
        <v>1939</v>
      </c>
      <c r="O4748">
        <v>3</v>
      </c>
      <c r="P4748" t="s">
        <v>306</v>
      </c>
      <c r="Q4748" s="164">
        <v>41124</v>
      </c>
      <c r="R4748" s="164">
        <v>41153</v>
      </c>
      <c r="T4748" t="s">
        <v>1946</v>
      </c>
      <c r="V4748" t="s">
        <v>10303</v>
      </c>
      <c r="W4748" t="s">
        <v>10304</v>
      </c>
      <c r="X4748" t="s">
        <v>5918</v>
      </c>
      <c r="Y4748" t="s">
        <v>10303</v>
      </c>
      <c r="Z4748" t="s">
        <v>10317</v>
      </c>
      <c r="AC4748" t="s">
        <v>366</v>
      </c>
      <c r="AD4748" s="176">
        <v>1.1000000000000001</v>
      </c>
    </row>
    <row r="4749" spans="1:30" x14ac:dyDescent="0.35">
      <c r="A4749" t="s">
        <v>494</v>
      </c>
      <c r="B4749">
        <v>1207</v>
      </c>
      <c r="C4749" t="s">
        <v>5918</v>
      </c>
      <c r="D4749">
        <v>61820</v>
      </c>
      <c r="E4749" t="s">
        <v>5918</v>
      </c>
      <c r="F4749" t="s">
        <v>8973</v>
      </c>
      <c r="H4749">
        <v>1.1000000000000001</v>
      </c>
      <c r="I4749">
        <v>3.2</v>
      </c>
      <c r="K4749" t="s">
        <v>296</v>
      </c>
      <c r="L4749" t="s">
        <v>297</v>
      </c>
      <c r="M4749" t="s">
        <v>398</v>
      </c>
      <c r="N4749" t="s">
        <v>1939</v>
      </c>
      <c r="O4749">
        <v>3</v>
      </c>
      <c r="P4749" t="s">
        <v>306</v>
      </c>
      <c r="Q4749" t="s">
        <v>1839</v>
      </c>
      <c r="R4749" s="164">
        <v>39692</v>
      </c>
      <c r="T4749" t="s">
        <v>1946</v>
      </c>
      <c r="V4749" t="s">
        <v>10303</v>
      </c>
      <c r="W4749" t="s">
        <v>10304</v>
      </c>
      <c r="X4749" t="s">
        <v>5918</v>
      </c>
      <c r="Y4749" t="s">
        <v>10303</v>
      </c>
      <c r="Z4749" t="s">
        <v>10318</v>
      </c>
      <c r="AC4749" t="s">
        <v>366</v>
      </c>
      <c r="AD4749" s="176">
        <v>1.1000000000000001</v>
      </c>
    </row>
    <row r="4750" spans="1:30" x14ac:dyDescent="0.35">
      <c r="A4750" t="s">
        <v>419</v>
      </c>
      <c r="B4750">
        <v>1000</v>
      </c>
      <c r="C4750" t="s">
        <v>5918</v>
      </c>
      <c r="D4750">
        <v>61820</v>
      </c>
      <c r="E4750" t="s">
        <v>5918</v>
      </c>
      <c r="F4750" t="s">
        <v>8973</v>
      </c>
      <c r="H4750">
        <v>1.1000000000000001</v>
      </c>
      <c r="I4750">
        <v>3.2</v>
      </c>
      <c r="K4750" t="s">
        <v>296</v>
      </c>
      <c r="L4750" t="s">
        <v>297</v>
      </c>
      <c r="M4750" t="s">
        <v>398</v>
      </c>
      <c r="N4750" t="s">
        <v>1939</v>
      </c>
      <c r="O4750">
        <v>3</v>
      </c>
      <c r="P4750" t="s">
        <v>306</v>
      </c>
      <c r="Q4750" t="s">
        <v>5922</v>
      </c>
      <c r="R4750" s="164">
        <v>35534</v>
      </c>
      <c r="T4750" t="s">
        <v>1946</v>
      </c>
      <c r="V4750" t="s">
        <v>10303</v>
      </c>
      <c r="W4750" t="s">
        <v>10304</v>
      </c>
      <c r="X4750" t="s">
        <v>5918</v>
      </c>
      <c r="Y4750" t="s">
        <v>10303</v>
      </c>
      <c r="Z4750" t="s">
        <v>10319</v>
      </c>
      <c r="AC4750" t="s">
        <v>366</v>
      </c>
      <c r="AD4750" s="176">
        <v>1.1000000000000001</v>
      </c>
    </row>
    <row r="4751" spans="1:30" x14ac:dyDescent="0.35">
      <c r="A4751" t="s">
        <v>314</v>
      </c>
      <c r="B4751">
        <v>1031</v>
      </c>
      <c r="C4751" t="s">
        <v>5918</v>
      </c>
      <c r="D4751">
        <v>61820</v>
      </c>
      <c r="E4751" t="s">
        <v>5918</v>
      </c>
      <c r="F4751" t="s">
        <v>8973</v>
      </c>
      <c r="H4751">
        <v>1.1000000000000001</v>
      </c>
      <c r="I4751">
        <v>3.2</v>
      </c>
      <c r="K4751" t="s">
        <v>296</v>
      </c>
      <c r="L4751" t="s">
        <v>410</v>
      </c>
      <c r="M4751" t="s">
        <v>398</v>
      </c>
      <c r="N4751" t="s">
        <v>1939</v>
      </c>
      <c r="O4751">
        <v>3</v>
      </c>
      <c r="P4751" t="s">
        <v>306</v>
      </c>
      <c r="Q4751" s="164">
        <v>35917</v>
      </c>
      <c r="R4751" s="164">
        <v>35831</v>
      </c>
      <c r="T4751" t="s">
        <v>1946</v>
      </c>
      <c r="V4751" t="s">
        <v>10303</v>
      </c>
      <c r="W4751" t="s">
        <v>10304</v>
      </c>
      <c r="X4751" t="s">
        <v>5918</v>
      </c>
      <c r="Y4751" t="s">
        <v>10303</v>
      </c>
      <c r="Z4751" t="s">
        <v>10320</v>
      </c>
      <c r="AC4751" t="s">
        <v>366</v>
      </c>
      <c r="AD4751" s="176">
        <v>1.1000000000000001</v>
      </c>
    </row>
    <row r="4752" spans="1:30" x14ac:dyDescent="0.35">
      <c r="A4752" t="s">
        <v>711</v>
      </c>
      <c r="B4752">
        <v>1033</v>
      </c>
      <c r="C4752" t="s">
        <v>10321</v>
      </c>
      <c r="D4752">
        <v>61820</v>
      </c>
      <c r="E4752" t="s">
        <v>5918</v>
      </c>
      <c r="F4752" t="s">
        <v>8973</v>
      </c>
      <c r="H4752">
        <v>1.1000000000000001</v>
      </c>
      <c r="I4752">
        <v>3.2</v>
      </c>
      <c r="K4752" t="s">
        <v>404</v>
      </c>
      <c r="L4752" t="s">
        <v>410</v>
      </c>
      <c r="M4752" t="s">
        <v>398</v>
      </c>
      <c r="N4752" t="s">
        <v>1939</v>
      </c>
      <c r="O4752">
        <v>3</v>
      </c>
      <c r="P4752" t="s">
        <v>306</v>
      </c>
      <c r="Q4752" t="s">
        <v>2560</v>
      </c>
      <c r="R4752" s="164">
        <v>29397</v>
      </c>
      <c r="S4752" s="164">
        <v>29397</v>
      </c>
      <c r="T4752" t="s">
        <v>1946</v>
      </c>
      <c r="V4752" t="s">
        <v>10303</v>
      </c>
      <c r="W4752" t="s">
        <v>10304</v>
      </c>
      <c r="X4752" t="s">
        <v>5918</v>
      </c>
      <c r="Y4752" t="s">
        <v>10303</v>
      </c>
      <c r="Z4752" t="s">
        <v>10322</v>
      </c>
      <c r="AC4752" t="s">
        <v>366</v>
      </c>
      <c r="AD4752" s="176">
        <v>1.1000000000000001</v>
      </c>
    </row>
    <row r="4753" spans="1:31" x14ac:dyDescent="0.35">
      <c r="A4753" t="s">
        <v>711</v>
      </c>
      <c r="B4753">
        <v>1038</v>
      </c>
      <c r="C4753" t="s">
        <v>10323</v>
      </c>
      <c r="D4753">
        <v>61820</v>
      </c>
      <c r="E4753" t="s">
        <v>5918</v>
      </c>
      <c r="F4753" t="s">
        <v>8973</v>
      </c>
      <c r="H4753">
        <v>1.1000000000000001</v>
      </c>
      <c r="I4753">
        <v>3.2</v>
      </c>
      <c r="K4753" t="s">
        <v>404</v>
      </c>
      <c r="L4753" t="s">
        <v>410</v>
      </c>
      <c r="M4753" t="s">
        <v>398</v>
      </c>
      <c r="N4753" t="s">
        <v>1939</v>
      </c>
      <c r="O4753">
        <v>3</v>
      </c>
      <c r="P4753" t="s">
        <v>306</v>
      </c>
      <c r="Q4753" s="164">
        <v>36743</v>
      </c>
      <c r="R4753" s="164">
        <v>36654</v>
      </c>
      <c r="S4753" s="164">
        <v>36770</v>
      </c>
      <c r="T4753" t="s">
        <v>1946</v>
      </c>
      <c r="V4753" t="s">
        <v>10303</v>
      </c>
      <c r="W4753" t="s">
        <v>10304</v>
      </c>
      <c r="X4753" t="s">
        <v>5918</v>
      </c>
      <c r="Y4753" t="s">
        <v>10303</v>
      </c>
      <c r="Z4753" t="s">
        <v>10324</v>
      </c>
      <c r="AC4753" t="s">
        <v>366</v>
      </c>
      <c r="AD4753" s="176">
        <v>1.1000000000000001</v>
      </c>
    </row>
    <row r="4754" spans="1:31" x14ac:dyDescent="0.35">
      <c r="A4754" t="s">
        <v>711</v>
      </c>
      <c r="B4754">
        <v>1039</v>
      </c>
      <c r="C4754" t="s">
        <v>10325</v>
      </c>
      <c r="D4754">
        <v>61820</v>
      </c>
      <c r="E4754" t="s">
        <v>5918</v>
      </c>
      <c r="F4754" t="s">
        <v>8973</v>
      </c>
      <c r="H4754">
        <v>1.1000000000000001</v>
      </c>
      <c r="I4754">
        <v>3.2</v>
      </c>
      <c r="K4754" t="s">
        <v>404</v>
      </c>
      <c r="L4754" t="s">
        <v>410</v>
      </c>
      <c r="M4754" t="s">
        <v>398</v>
      </c>
      <c r="N4754" t="s">
        <v>1939</v>
      </c>
      <c r="O4754">
        <v>3</v>
      </c>
      <c r="P4754" t="s">
        <v>306</v>
      </c>
      <c r="Q4754" s="164">
        <v>36743</v>
      </c>
      <c r="R4754" s="164">
        <v>36654</v>
      </c>
      <c r="S4754" s="164">
        <v>36770</v>
      </c>
      <c r="T4754" t="s">
        <v>1946</v>
      </c>
      <c r="V4754" t="s">
        <v>10303</v>
      </c>
      <c r="W4754" t="s">
        <v>10304</v>
      </c>
      <c r="X4754" t="s">
        <v>5918</v>
      </c>
      <c r="Y4754" t="s">
        <v>10303</v>
      </c>
      <c r="Z4754" t="s">
        <v>10326</v>
      </c>
      <c r="AC4754" t="s">
        <v>366</v>
      </c>
      <c r="AD4754" s="176">
        <v>1.1000000000000001</v>
      </c>
    </row>
    <row r="4755" spans="1:31" x14ac:dyDescent="0.35">
      <c r="A4755" t="s">
        <v>711</v>
      </c>
      <c r="B4755">
        <v>90008</v>
      </c>
      <c r="C4755" t="s">
        <v>10327</v>
      </c>
      <c r="D4755">
        <v>61820</v>
      </c>
      <c r="E4755" t="s">
        <v>5918</v>
      </c>
      <c r="F4755" t="s">
        <v>8973</v>
      </c>
      <c r="H4755">
        <v>1.1000000000000001</v>
      </c>
      <c r="I4755">
        <v>3.2</v>
      </c>
      <c r="K4755" t="s">
        <v>404</v>
      </c>
      <c r="L4755" t="s">
        <v>297</v>
      </c>
      <c r="M4755" t="s">
        <v>398</v>
      </c>
      <c r="N4755" t="s">
        <v>1939</v>
      </c>
      <c r="O4755">
        <v>3</v>
      </c>
      <c r="P4755" t="s">
        <v>306</v>
      </c>
      <c r="Q4755" s="164">
        <v>39825</v>
      </c>
      <c r="R4755" s="164">
        <v>40148</v>
      </c>
      <c r="S4755" s="164">
        <v>42614</v>
      </c>
      <c r="T4755" t="s">
        <v>1946</v>
      </c>
      <c r="V4755" t="s">
        <v>10303</v>
      </c>
      <c r="W4755" t="s">
        <v>10304</v>
      </c>
      <c r="X4755" t="s">
        <v>5918</v>
      </c>
      <c r="Y4755" t="s">
        <v>10303</v>
      </c>
      <c r="Z4755" t="s">
        <v>10328</v>
      </c>
      <c r="AC4755" t="s">
        <v>366</v>
      </c>
      <c r="AD4755" s="176">
        <v>1.1000000000000001</v>
      </c>
    </row>
    <row r="4756" spans="1:31" x14ac:dyDescent="0.35">
      <c r="A4756" t="s">
        <v>499</v>
      </c>
      <c r="B4756">
        <v>1030</v>
      </c>
      <c r="C4756" t="s">
        <v>5918</v>
      </c>
      <c r="D4756">
        <v>61820</v>
      </c>
      <c r="E4756" t="s">
        <v>5918</v>
      </c>
      <c r="F4756" t="s">
        <v>8973</v>
      </c>
      <c r="H4756">
        <v>1.1000000000000001</v>
      </c>
      <c r="I4756">
        <v>3.2</v>
      </c>
      <c r="K4756" t="s">
        <v>296</v>
      </c>
      <c r="L4756" t="s">
        <v>297</v>
      </c>
      <c r="M4756" t="s">
        <v>398</v>
      </c>
      <c r="N4756" t="s">
        <v>1939</v>
      </c>
      <c r="O4756">
        <v>3</v>
      </c>
      <c r="P4756" t="s">
        <v>306</v>
      </c>
      <c r="Q4756" t="s">
        <v>5922</v>
      </c>
      <c r="R4756" s="164">
        <v>35534</v>
      </c>
      <c r="T4756" t="s">
        <v>1946</v>
      </c>
      <c r="V4756" t="s">
        <v>10303</v>
      </c>
      <c r="W4756" t="s">
        <v>10304</v>
      </c>
      <c r="X4756" t="s">
        <v>5918</v>
      </c>
      <c r="Y4756" t="s">
        <v>10303</v>
      </c>
      <c r="Z4756" t="s">
        <v>10329</v>
      </c>
      <c r="AC4756" t="s">
        <v>366</v>
      </c>
      <c r="AD4756" s="176">
        <v>1.1000000000000001</v>
      </c>
    </row>
    <row r="4757" spans="1:31" x14ac:dyDescent="0.35">
      <c r="A4757" t="s">
        <v>566</v>
      </c>
      <c r="B4757">
        <v>1283</v>
      </c>
      <c r="C4757" t="s">
        <v>10330</v>
      </c>
      <c r="D4757">
        <v>61820</v>
      </c>
      <c r="E4757" t="s">
        <v>5918</v>
      </c>
      <c r="F4757" t="s">
        <v>8973</v>
      </c>
      <c r="G4757" s="163">
        <v>2990</v>
      </c>
      <c r="H4757">
        <v>1.1000000000000001</v>
      </c>
      <c r="I4757">
        <v>3.2</v>
      </c>
      <c r="J4757" t="s">
        <v>1</v>
      </c>
      <c r="K4757" t="s">
        <v>296</v>
      </c>
      <c r="L4757" t="s">
        <v>297</v>
      </c>
      <c r="M4757" t="s">
        <v>398</v>
      </c>
      <c r="N4757" t="s">
        <v>1939</v>
      </c>
      <c r="O4757">
        <v>3</v>
      </c>
      <c r="P4757" t="s">
        <v>306</v>
      </c>
      <c r="Q4757" s="164">
        <v>42554</v>
      </c>
      <c r="R4757" s="164">
        <v>42614</v>
      </c>
      <c r="T4757" t="s">
        <v>1946</v>
      </c>
      <c r="V4757" t="s">
        <v>10303</v>
      </c>
      <c r="W4757" t="s">
        <v>10304</v>
      </c>
      <c r="X4757" t="s">
        <v>5918</v>
      </c>
      <c r="Y4757" t="s">
        <v>10303</v>
      </c>
      <c r="Z4757" t="s">
        <v>10331</v>
      </c>
      <c r="AA4757" t="s">
        <v>1</v>
      </c>
      <c r="AB4757" s="164">
        <v>42523</v>
      </c>
      <c r="AC4757" t="s">
        <v>366</v>
      </c>
      <c r="AD4757" s="176">
        <v>1.1000000000000001</v>
      </c>
    </row>
    <row r="4758" spans="1:31" x14ac:dyDescent="0.35">
      <c r="A4758" t="s">
        <v>438</v>
      </c>
      <c r="B4758">
        <v>1141</v>
      </c>
      <c r="C4758" t="s">
        <v>5918</v>
      </c>
      <c r="D4758">
        <v>61820</v>
      </c>
      <c r="E4758" t="s">
        <v>5918</v>
      </c>
      <c r="F4758" t="s">
        <v>8973</v>
      </c>
      <c r="H4758">
        <v>1.1000000000000001</v>
      </c>
      <c r="I4758">
        <v>3.2</v>
      </c>
      <c r="K4758" t="s">
        <v>296</v>
      </c>
      <c r="L4758" t="s">
        <v>297</v>
      </c>
      <c r="M4758" t="s">
        <v>398</v>
      </c>
      <c r="N4758" t="s">
        <v>1939</v>
      </c>
      <c r="O4758">
        <v>3</v>
      </c>
      <c r="P4758" t="s">
        <v>306</v>
      </c>
      <c r="Q4758" s="164">
        <v>35439</v>
      </c>
      <c r="R4758" s="164">
        <v>35674</v>
      </c>
      <c r="T4758" t="s">
        <v>1946</v>
      </c>
      <c r="V4758" t="s">
        <v>10303</v>
      </c>
      <c r="W4758" t="s">
        <v>10304</v>
      </c>
      <c r="X4758" t="s">
        <v>5918</v>
      </c>
      <c r="Y4758" t="s">
        <v>10303</v>
      </c>
      <c r="Z4758" t="s">
        <v>10332</v>
      </c>
      <c r="AC4758" t="s">
        <v>366</v>
      </c>
      <c r="AD4758" s="176">
        <v>1.1000000000000001</v>
      </c>
    </row>
    <row r="4759" spans="1:31" x14ac:dyDescent="0.35">
      <c r="A4759" t="s">
        <v>476</v>
      </c>
      <c r="B4759">
        <v>1021</v>
      </c>
      <c r="C4759" t="s">
        <v>10333</v>
      </c>
      <c r="D4759">
        <v>61823</v>
      </c>
      <c r="E4759" t="s">
        <v>10334</v>
      </c>
      <c r="F4759" t="s">
        <v>8973</v>
      </c>
      <c r="H4759">
        <v>1.1000000000000001</v>
      </c>
      <c r="I4759">
        <v>3.1</v>
      </c>
      <c r="K4759" t="s">
        <v>296</v>
      </c>
      <c r="L4759" t="s">
        <v>410</v>
      </c>
      <c r="M4759" t="s">
        <v>398</v>
      </c>
      <c r="N4759" t="s">
        <v>1957</v>
      </c>
      <c r="O4759">
        <v>3</v>
      </c>
      <c r="P4759" t="s">
        <v>306</v>
      </c>
      <c r="Q4759" s="164">
        <v>37018</v>
      </c>
      <c r="R4759" s="164">
        <v>37077</v>
      </c>
      <c r="T4759" t="s">
        <v>1958</v>
      </c>
      <c r="V4759" t="s">
        <v>10335</v>
      </c>
      <c r="W4759" t="s">
        <v>10336</v>
      </c>
      <c r="X4759" t="s">
        <v>10334</v>
      </c>
      <c r="Y4759" t="s">
        <v>10335</v>
      </c>
      <c r="Z4759" t="s">
        <v>10337</v>
      </c>
      <c r="AC4759" t="s">
        <v>366</v>
      </c>
      <c r="AD4759" s="176">
        <v>1.1000000000000001</v>
      </c>
    </row>
    <row r="4760" spans="1:31" x14ac:dyDescent="0.35">
      <c r="A4760" t="s">
        <v>432</v>
      </c>
      <c r="B4760">
        <v>1016</v>
      </c>
      <c r="C4760" t="s">
        <v>10338</v>
      </c>
      <c r="D4760">
        <v>61823</v>
      </c>
      <c r="E4760" t="s">
        <v>10334</v>
      </c>
      <c r="F4760" t="s">
        <v>8973</v>
      </c>
      <c r="H4760">
        <v>1.1000000000000001</v>
      </c>
      <c r="I4760">
        <v>3.1</v>
      </c>
      <c r="K4760" t="s">
        <v>404</v>
      </c>
      <c r="L4760" t="s">
        <v>410</v>
      </c>
      <c r="M4760" t="s">
        <v>398</v>
      </c>
      <c r="N4760" t="s">
        <v>1957</v>
      </c>
      <c r="O4760">
        <v>3</v>
      </c>
      <c r="P4760" t="s">
        <v>306</v>
      </c>
      <c r="Q4760" s="164">
        <v>31415</v>
      </c>
      <c r="R4760" s="164">
        <v>31472</v>
      </c>
      <c r="S4760" s="164">
        <v>31472</v>
      </c>
      <c r="T4760" t="s">
        <v>1958</v>
      </c>
      <c r="V4760" t="s">
        <v>10335</v>
      </c>
      <c r="W4760" t="s">
        <v>10336</v>
      </c>
      <c r="X4760" t="s">
        <v>10334</v>
      </c>
      <c r="Y4760" t="s">
        <v>10335</v>
      </c>
      <c r="Z4760" t="s">
        <v>10339</v>
      </c>
      <c r="AC4760" t="s">
        <v>366</v>
      </c>
      <c r="AD4760" s="176">
        <v>1.1000000000000001</v>
      </c>
    </row>
    <row r="4761" spans="1:31" x14ac:dyDescent="0.35">
      <c r="A4761" t="s">
        <v>584</v>
      </c>
      <c r="B4761">
        <v>1038</v>
      </c>
      <c r="C4761" t="s">
        <v>10340</v>
      </c>
      <c r="D4761">
        <v>61823</v>
      </c>
      <c r="E4761" t="s">
        <v>10334</v>
      </c>
      <c r="F4761" t="s">
        <v>8973</v>
      </c>
      <c r="H4761">
        <v>1.1000000000000001</v>
      </c>
      <c r="I4761">
        <v>3.1</v>
      </c>
      <c r="K4761" t="s">
        <v>404</v>
      </c>
      <c r="L4761" t="s">
        <v>297</v>
      </c>
      <c r="M4761" t="s">
        <v>398</v>
      </c>
      <c r="N4761" t="s">
        <v>1957</v>
      </c>
      <c r="O4761">
        <v>3</v>
      </c>
      <c r="P4761" t="s">
        <v>306</v>
      </c>
      <c r="Q4761" s="164">
        <v>35804</v>
      </c>
      <c r="R4761" s="164">
        <v>36039</v>
      </c>
      <c r="S4761" s="164">
        <v>36039</v>
      </c>
      <c r="T4761" t="s">
        <v>1958</v>
      </c>
      <c r="V4761" t="s">
        <v>10335</v>
      </c>
      <c r="W4761" t="s">
        <v>10336</v>
      </c>
      <c r="X4761" t="s">
        <v>10334</v>
      </c>
      <c r="Y4761" t="s">
        <v>10335</v>
      </c>
      <c r="Z4761" t="s">
        <v>10341</v>
      </c>
      <c r="AC4761" t="s">
        <v>366</v>
      </c>
      <c r="AD4761" s="176">
        <v>1.1000000000000001</v>
      </c>
    </row>
    <row r="4762" spans="1:31" x14ac:dyDescent="0.35">
      <c r="A4762" t="s">
        <v>314</v>
      </c>
      <c r="B4762">
        <v>1040</v>
      </c>
      <c r="C4762" t="s">
        <v>10334</v>
      </c>
      <c r="D4762">
        <v>61823</v>
      </c>
      <c r="E4762" t="s">
        <v>10334</v>
      </c>
      <c r="F4762" t="s">
        <v>8973</v>
      </c>
      <c r="H4762">
        <v>1.1000000000000001</v>
      </c>
      <c r="I4762">
        <v>3.1</v>
      </c>
      <c r="K4762" t="s">
        <v>296</v>
      </c>
      <c r="L4762" t="s">
        <v>410</v>
      </c>
      <c r="M4762" t="s">
        <v>398</v>
      </c>
      <c r="N4762" t="s">
        <v>1957</v>
      </c>
      <c r="O4762">
        <v>3</v>
      </c>
      <c r="P4762" t="s">
        <v>306</v>
      </c>
      <c r="Q4762" t="s">
        <v>786</v>
      </c>
      <c r="R4762" s="164">
        <v>34392</v>
      </c>
      <c r="T4762" t="s">
        <v>1958</v>
      </c>
      <c r="V4762" t="s">
        <v>10335</v>
      </c>
      <c r="W4762" t="s">
        <v>10336</v>
      </c>
      <c r="X4762" t="s">
        <v>10334</v>
      </c>
      <c r="Y4762" t="s">
        <v>10335</v>
      </c>
      <c r="Z4762" t="s">
        <v>10342</v>
      </c>
      <c r="AC4762" t="s">
        <v>366</v>
      </c>
      <c r="AD4762" s="176">
        <v>1.1000000000000001</v>
      </c>
    </row>
    <row r="4763" spans="1:31" x14ac:dyDescent="0.35">
      <c r="A4763" t="s">
        <v>499</v>
      </c>
      <c r="B4763">
        <v>1028</v>
      </c>
      <c r="C4763" t="s">
        <v>10343</v>
      </c>
      <c r="D4763">
        <v>61823</v>
      </c>
      <c r="E4763" t="s">
        <v>10334</v>
      </c>
      <c r="F4763" t="s">
        <v>8973</v>
      </c>
      <c r="H4763">
        <v>1.1000000000000001</v>
      </c>
      <c r="I4763">
        <v>3.1</v>
      </c>
      <c r="K4763" t="s">
        <v>404</v>
      </c>
      <c r="L4763" t="s">
        <v>410</v>
      </c>
      <c r="M4763" t="s">
        <v>398</v>
      </c>
      <c r="N4763" t="s">
        <v>1957</v>
      </c>
      <c r="O4763">
        <v>3</v>
      </c>
      <c r="P4763" t="s">
        <v>306</v>
      </c>
      <c r="Q4763" s="164">
        <v>37995</v>
      </c>
      <c r="R4763" s="164">
        <v>38231</v>
      </c>
      <c r="S4763" s="164">
        <v>38231</v>
      </c>
      <c r="T4763" t="s">
        <v>1958</v>
      </c>
      <c r="V4763" t="s">
        <v>10335</v>
      </c>
      <c r="W4763" t="s">
        <v>10336</v>
      </c>
      <c r="X4763" t="s">
        <v>10334</v>
      </c>
      <c r="Y4763" t="s">
        <v>10335</v>
      </c>
      <c r="Z4763" t="s">
        <v>10344</v>
      </c>
      <c r="AC4763" t="s">
        <v>366</v>
      </c>
      <c r="AD4763" s="176">
        <v>1.1000000000000001</v>
      </c>
    </row>
    <row r="4764" spans="1:31" x14ac:dyDescent="0.35">
      <c r="A4764" t="s">
        <v>476</v>
      </c>
      <c r="B4764">
        <v>1044</v>
      </c>
      <c r="C4764" t="s">
        <v>10345</v>
      </c>
      <c r="D4764">
        <v>61826</v>
      </c>
      <c r="E4764" t="s">
        <v>10346</v>
      </c>
      <c r="F4764" t="s">
        <v>8973</v>
      </c>
      <c r="H4764" s="174">
        <f t="shared" ref="H4764:H4771" si="139">AD4764</f>
        <v>1.1000000000000001</v>
      </c>
      <c r="I4764">
        <v>2.7</v>
      </c>
      <c r="K4764" t="s">
        <v>404</v>
      </c>
      <c r="L4764" t="s">
        <v>410</v>
      </c>
      <c r="M4764" t="s">
        <v>398</v>
      </c>
      <c r="N4764" t="s">
        <v>3708</v>
      </c>
      <c r="O4764">
        <v>3</v>
      </c>
      <c r="P4764" t="s">
        <v>306</v>
      </c>
      <c r="Q4764" s="164">
        <v>29221</v>
      </c>
      <c r="R4764" s="164">
        <v>29221</v>
      </c>
      <c r="S4764" s="164">
        <v>29221</v>
      </c>
      <c r="T4764" t="s">
        <v>5976</v>
      </c>
      <c r="V4764" t="s">
        <v>10347</v>
      </c>
      <c r="W4764" t="s">
        <v>10348</v>
      </c>
      <c r="X4764" t="s">
        <v>10346</v>
      </c>
      <c r="Y4764" t="s">
        <v>10347</v>
      </c>
      <c r="Z4764" t="s">
        <v>10349</v>
      </c>
      <c r="AC4764" t="s">
        <v>366</v>
      </c>
      <c r="AD4764" s="176">
        <v>1.1000000000000001</v>
      </c>
      <c r="AE4764" s="177" t="s">
        <v>16954</v>
      </c>
    </row>
    <row r="4765" spans="1:31" x14ac:dyDescent="0.35">
      <c r="A4765" t="s">
        <v>447</v>
      </c>
      <c r="B4765">
        <v>1079</v>
      </c>
      <c r="C4765" t="s">
        <v>10350</v>
      </c>
      <c r="D4765">
        <v>61826</v>
      </c>
      <c r="E4765" t="s">
        <v>10346</v>
      </c>
      <c r="F4765" t="s">
        <v>8973</v>
      </c>
      <c r="H4765" s="174">
        <f t="shared" si="139"/>
        <v>1.1000000000000001</v>
      </c>
      <c r="I4765">
        <v>2.7</v>
      </c>
      <c r="K4765" t="s">
        <v>404</v>
      </c>
      <c r="L4765" t="s">
        <v>297</v>
      </c>
      <c r="M4765" t="s">
        <v>398</v>
      </c>
      <c r="N4765" t="s">
        <v>3708</v>
      </c>
      <c r="O4765">
        <v>3</v>
      </c>
      <c r="P4765" t="s">
        <v>306</v>
      </c>
      <c r="Q4765" s="164">
        <v>31056</v>
      </c>
      <c r="R4765" s="164">
        <v>31291</v>
      </c>
      <c r="S4765" s="164">
        <v>41153</v>
      </c>
      <c r="T4765" t="s">
        <v>5976</v>
      </c>
      <c r="V4765" t="s">
        <v>10347</v>
      </c>
      <c r="W4765" t="s">
        <v>10348</v>
      </c>
      <c r="X4765" t="s">
        <v>10346</v>
      </c>
      <c r="Y4765" t="s">
        <v>10347</v>
      </c>
      <c r="Z4765" t="s">
        <v>10351</v>
      </c>
      <c r="AC4765" t="s">
        <v>366</v>
      </c>
      <c r="AD4765" s="176">
        <v>1.1000000000000001</v>
      </c>
      <c r="AE4765" s="177" t="s">
        <v>16954</v>
      </c>
    </row>
    <row r="4766" spans="1:31" x14ac:dyDescent="0.35">
      <c r="A4766" t="s">
        <v>454</v>
      </c>
      <c r="B4766">
        <v>1046</v>
      </c>
      <c r="C4766" t="s">
        <v>5989</v>
      </c>
      <c r="D4766">
        <v>61829</v>
      </c>
      <c r="E4766" t="s">
        <v>5989</v>
      </c>
      <c r="F4766" t="s">
        <v>8973</v>
      </c>
      <c r="H4766" s="174">
        <f t="shared" si="139"/>
        <v>0</v>
      </c>
      <c r="I4766">
        <v>0</v>
      </c>
      <c r="K4766" t="s">
        <v>404</v>
      </c>
      <c r="L4766" t="s">
        <v>297</v>
      </c>
      <c r="M4766" t="s">
        <v>398</v>
      </c>
      <c r="N4766" t="s">
        <v>360</v>
      </c>
      <c r="O4766">
        <v>0</v>
      </c>
      <c r="P4766" t="s">
        <v>306</v>
      </c>
      <c r="Q4766" s="164">
        <v>26393</v>
      </c>
      <c r="R4766" s="164">
        <v>26393</v>
      </c>
      <c r="S4766" s="164">
        <v>31472</v>
      </c>
      <c r="T4766" t="s">
        <v>5990</v>
      </c>
      <c r="V4766" t="s">
        <v>5991</v>
      </c>
      <c r="W4766" t="s">
        <v>10352</v>
      </c>
      <c r="X4766" t="s">
        <v>10353</v>
      </c>
      <c r="Y4766" t="s">
        <v>10354</v>
      </c>
      <c r="Z4766" t="s">
        <v>10355</v>
      </c>
      <c r="AC4766" t="s">
        <v>366</v>
      </c>
      <c r="AD4766" s="176">
        <v>0</v>
      </c>
      <c r="AE4766" s="177" t="s">
        <v>16954</v>
      </c>
    </row>
    <row r="4767" spans="1:31" x14ac:dyDescent="0.35">
      <c r="A4767" t="s">
        <v>454</v>
      </c>
      <c r="B4767">
        <v>1154</v>
      </c>
      <c r="C4767" t="s">
        <v>5989</v>
      </c>
      <c r="D4767">
        <v>61829</v>
      </c>
      <c r="E4767" t="s">
        <v>5989</v>
      </c>
      <c r="F4767" t="s">
        <v>8973</v>
      </c>
      <c r="H4767" s="174">
        <f t="shared" si="139"/>
        <v>0</v>
      </c>
      <c r="I4767">
        <v>0</v>
      </c>
      <c r="K4767" t="s">
        <v>404</v>
      </c>
      <c r="L4767" t="s">
        <v>410</v>
      </c>
      <c r="M4767" t="s">
        <v>398</v>
      </c>
      <c r="N4767" t="s">
        <v>360</v>
      </c>
      <c r="O4767">
        <v>0</v>
      </c>
      <c r="P4767" t="s">
        <v>1</v>
      </c>
      <c r="Q4767" s="164">
        <v>31415</v>
      </c>
      <c r="R4767" s="164">
        <v>31472</v>
      </c>
      <c r="S4767" s="164">
        <v>31472</v>
      </c>
      <c r="T4767" t="s">
        <v>5990</v>
      </c>
      <c r="V4767" t="s">
        <v>5991</v>
      </c>
      <c r="W4767" t="s">
        <v>10352</v>
      </c>
      <c r="X4767" t="s">
        <v>10353</v>
      </c>
      <c r="Y4767" t="s">
        <v>10354</v>
      </c>
      <c r="Z4767" t="s">
        <v>10356</v>
      </c>
      <c r="AC4767" t="s">
        <v>366</v>
      </c>
      <c r="AD4767" s="176">
        <v>0</v>
      </c>
      <c r="AE4767" s="177" t="s">
        <v>16954</v>
      </c>
    </row>
    <row r="4768" spans="1:31" x14ac:dyDescent="0.35">
      <c r="A4768" t="s">
        <v>324</v>
      </c>
      <c r="B4768">
        <v>1020</v>
      </c>
      <c r="C4768" t="s">
        <v>5989</v>
      </c>
      <c r="D4768">
        <v>61829</v>
      </c>
      <c r="E4768" t="s">
        <v>5989</v>
      </c>
      <c r="F4768" t="s">
        <v>8973</v>
      </c>
      <c r="H4768" s="174">
        <f t="shared" si="139"/>
        <v>0</v>
      </c>
      <c r="I4768">
        <v>0</v>
      </c>
      <c r="K4768" t="s">
        <v>404</v>
      </c>
      <c r="L4768" t="s">
        <v>410</v>
      </c>
      <c r="M4768" t="s">
        <v>398</v>
      </c>
      <c r="N4768" t="s">
        <v>360</v>
      </c>
      <c r="O4768">
        <v>0</v>
      </c>
      <c r="P4768" t="s">
        <v>306</v>
      </c>
      <c r="Q4768" s="164">
        <v>31415</v>
      </c>
      <c r="R4768" s="164">
        <v>31472</v>
      </c>
      <c r="S4768" s="164">
        <v>31472</v>
      </c>
      <c r="T4768" t="s">
        <v>5990</v>
      </c>
      <c r="V4768" t="s">
        <v>5991</v>
      </c>
      <c r="W4768" t="s">
        <v>10352</v>
      </c>
      <c r="X4768" t="s">
        <v>10353</v>
      </c>
      <c r="Y4768" t="s">
        <v>10354</v>
      </c>
      <c r="Z4768" t="s">
        <v>10357</v>
      </c>
      <c r="AC4768" t="s">
        <v>366</v>
      </c>
      <c r="AD4768" s="176">
        <v>0</v>
      </c>
      <c r="AE4768" s="177" t="s">
        <v>16954</v>
      </c>
    </row>
    <row r="4769" spans="1:31" x14ac:dyDescent="0.35">
      <c r="A4769" t="s">
        <v>324</v>
      </c>
      <c r="B4769">
        <v>1036</v>
      </c>
      <c r="C4769" t="s">
        <v>6006</v>
      </c>
      <c r="D4769">
        <v>61831</v>
      </c>
      <c r="E4769" t="s">
        <v>10358</v>
      </c>
      <c r="F4769" t="s">
        <v>8973</v>
      </c>
      <c r="H4769" s="174">
        <f t="shared" si="139"/>
        <v>1.4</v>
      </c>
      <c r="I4769">
        <v>0.4</v>
      </c>
      <c r="K4769" t="s">
        <v>404</v>
      </c>
      <c r="L4769" t="s">
        <v>410</v>
      </c>
      <c r="M4769" t="s">
        <v>398</v>
      </c>
      <c r="N4769" t="s">
        <v>360</v>
      </c>
      <c r="O4769">
        <v>1</v>
      </c>
      <c r="P4769" t="s">
        <v>306</v>
      </c>
      <c r="Q4769" s="164">
        <v>35804</v>
      </c>
      <c r="R4769" s="164">
        <v>36039</v>
      </c>
      <c r="S4769" s="164">
        <v>36039</v>
      </c>
      <c r="T4769" t="s">
        <v>1963</v>
      </c>
      <c r="V4769" t="s">
        <v>10359</v>
      </c>
      <c r="W4769" t="s">
        <v>10360</v>
      </c>
      <c r="X4769" t="s">
        <v>10361</v>
      </c>
      <c r="Y4769" t="s">
        <v>10362</v>
      </c>
      <c r="Z4769" t="s">
        <v>10363</v>
      </c>
      <c r="AC4769" t="s">
        <v>366</v>
      </c>
      <c r="AD4769" s="176">
        <v>1.4</v>
      </c>
      <c r="AE4769" s="177" t="s">
        <v>16954</v>
      </c>
    </row>
    <row r="4770" spans="1:31" x14ac:dyDescent="0.35">
      <c r="A4770" t="s">
        <v>584</v>
      </c>
      <c r="B4770">
        <v>1023</v>
      </c>
      <c r="C4770" t="s">
        <v>10364</v>
      </c>
      <c r="D4770">
        <v>61831</v>
      </c>
      <c r="E4770" t="s">
        <v>10358</v>
      </c>
      <c r="F4770" t="s">
        <v>8973</v>
      </c>
      <c r="H4770" s="174">
        <f t="shared" si="139"/>
        <v>1.4</v>
      </c>
      <c r="I4770">
        <v>0.4</v>
      </c>
      <c r="K4770" t="s">
        <v>404</v>
      </c>
      <c r="L4770" t="s">
        <v>410</v>
      </c>
      <c r="M4770" t="s">
        <v>398</v>
      </c>
      <c r="N4770" t="s">
        <v>360</v>
      </c>
      <c r="O4770">
        <v>1</v>
      </c>
      <c r="P4770" t="s">
        <v>306</v>
      </c>
      <c r="Q4770" s="164">
        <v>31415</v>
      </c>
      <c r="R4770" s="164">
        <v>31472</v>
      </c>
      <c r="S4770" s="164">
        <v>31472</v>
      </c>
      <c r="T4770" t="s">
        <v>1963</v>
      </c>
      <c r="V4770" t="s">
        <v>10359</v>
      </c>
      <c r="W4770" t="s">
        <v>10360</v>
      </c>
      <c r="X4770" t="s">
        <v>10361</v>
      </c>
      <c r="Y4770" t="s">
        <v>10362</v>
      </c>
      <c r="Z4770" t="s">
        <v>10365</v>
      </c>
      <c r="AC4770" t="s">
        <v>366</v>
      </c>
      <c r="AD4770" s="176">
        <v>1.4</v>
      </c>
      <c r="AE4770" s="177" t="s">
        <v>16954</v>
      </c>
    </row>
    <row r="4771" spans="1:31" x14ac:dyDescent="0.35">
      <c r="A4771" t="s">
        <v>711</v>
      </c>
      <c r="B4771">
        <v>1052</v>
      </c>
      <c r="C4771" t="s">
        <v>10366</v>
      </c>
      <c r="D4771">
        <v>61831</v>
      </c>
      <c r="E4771" t="s">
        <v>10358</v>
      </c>
      <c r="F4771" t="s">
        <v>8973</v>
      </c>
      <c r="H4771" s="174">
        <f t="shared" si="139"/>
        <v>1.4</v>
      </c>
      <c r="I4771">
        <v>0.4</v>
      </c>
      <c r="K4771" t="s">
        <v>404</v>
      </c>
      <c r="L4771" t="s">
        <v>410</v>
      </c>
      <c r="M4771" t="s">
        <v>398</v>
      </c>
      <c r="N4771" t="s">
        <v>360</v>
      </c>
      <c r="O4771">
        <v>1</v>
      </c>
      <c r="P4771" t="s">
        <v>306</v>
      </c>
      <c r="Q4771" t="s">
        <v>652</v>
      </c>
      <c r="R4771" s="164">
        <v>33328</v>
      </c>
      <c r="S4771" s="164">
        <v>33328</v>
      </c>
      <c r="T4771" t="s">
        <v>1963</v>
      </c>
      <c r="V4771" t="s">
        <v>10359</v>
      </c>
      <c r="W4771" t="s">
        <v>10360</v>
      </c>
      <c r="X4771" t="s">
        <v>10361</v>
      </c>
      <c r="Y4771" t="s">
        <v>10362</v>
      </c>
      <c r="Z4771" t="s">
        <v>10367</v>
      </c>
      <c r="AC4771" t="s">
        <v>366</v>
      </c>
      <c r="AD4771" s="176">
        <v>1.4</v>
      </c>
      <c r="AE4771" s="177" t="s">
        <v>16954</v>
      </c>
    </row>
    <row r="4772" spans="1:31" x14ac:dyDescent="0.35">
      <c r="A4772" t="s">
        <v>454</v>
      </c>
      <c r="B4772">
        <v>1066</v>
      </c>
      <c r="C4772" t="s">
        <v>10368</v>
      </c>
      <c r="D4772">
        <v>61833</v>
      </c>
      <c r="E4772" t="s">
        <v>6057</v>
      </c>
      <c r="F4772" t="s">
        <v>8973</v>
      </c>
      <c r="H4772">
        <v>1.1000000000000001</v>
      </c>
      <c r="I4772">
        <v>3.2</v>
      </c>
      <c r="K4772" t="s">
        <v>404</v>
      </c>
      <c r="L4772" t="s">
        <v>410</v>
      </c>
      <c r="M4772" t="s">
        <v>398</v>
      </c>
      <c r="N4772" t="s">
        <v>1939</v>
      </c>
      <c r="O4772">
        <v>3</v>
      </c>
      <c r="P4772" t="s">
        <v>306</v>
      </c>
      <c r="Q4772" s="164">
        <v>41978</v>
      </c>
      <c r="R4772" s="164">
        <v>41771</v>
      </c>
      <c r="S4772" s="164">
        <v>41883</v>
      </c>
      <c r="T4772" t="s">
        <v>6058</v>
      </c>
      <c r="V4772" t="s">
        <v>10369</v>
      </c>
      <c r="W4772" t="s">
        <v>10370</v>
      </c>
      <c r="X4772" t="s">
        <v>10371</v>
      </c>
      <c r="Y4772" t="s">
        <v>10369</v>
      </c>
      <c r="Z4772" t="s">
        <v>10372</v>
      </c>
      <c r="AC4772" t="s">
        <v>366</v>
      </c>
      <c r="AD4772" s="176">
        <v>1.1000000000000001</v>
      </c>
    </row>
    <row r="4773" spans="1:31" x14ac:dyDescent="0.35">
      <c r="A4773" t="s">
        <v>454</v>
      </c>
      <c r="B4773">
        <v>1139</v>
      </c>
      <c r="C4773" t="s">
        <v>10368</v>
      </c>
      <c r="D4773">
        <v>61833</v>
      </c>
      <c r="E4773" t="s">
        <v>6057</v>
      </c>
      <c r="F4773" t="s">
        <v>8973</v>
      </c>
      <c r="H4773">
        <v>1.1000000000000001</v>
      </c>
      <c r="I4773">
        <v>3.2</v>
      </c>
      <c r="K4773" t="s">
        <v>295</v>
      </c>
      <c r="L4773" t="s">
        <v>410</v>
      </c>
      <c r="M4773" t="s">
        <v>398</v>
      </c>
      <c r="N4773" t="s">
        <v>1939</v>
      </c>
      <c r="O4773">
        <v>3</v>
      </c>
      <c r="P4773" t="s">
        <v>1</v>
      </c>
      <c r="Q4773" s="164">
        <v>32882</v>
      </c>
      <c r="R4773" s="164">
        <v>33117</v>
      </c>
      <c r="S4773" s="164">
        <v>33117</v>
      </c>
      <c r="T4773" t="s">
        <v>6058</v>
      </c>
      <c r="V4773" t="s">
        <v>10369</v>
      </c>
      <c r="W4773" t="s">
        <v>10370</v>
      </c>
      <c r="X4773" t="s">
        <v>10371</v>
      </c>
      <c r="Y4773" t="s">
        <v>10369</v>
      </c>
      <c r="Z4773" t="s">
        <v>10373</v>
      </c>
      <c r="AC4773" t="s">
        <v>366</v>
      </c>
      <c r="AD4773" s="176">
        <v>1.1000000000000001</v>
      </c>
    </row>
    <row r="4774" spans="1:31" x14ac:dyDescent="0.35">
      <c r="A4774" t="s">
        <v>469</v>
      </c>
      <c r="B4774">
        <v>1078</v>
      </c>
      <c r="C4774" t="s">
        <v>6057</v>
      </c>
      <c r="D4774">
        <v>61833</v>
      </c>
      <c r="E4774" t="s">
        <v>6057</v>
      </c>
      <c r="F4774" t="s">
        <v>8973</v>
      </c>
      <c r="H4774">
        <v>1.1000000000000001</v>
      </c>
      <c r="I4774">
        <v>3.2</v>
      </c>
      <c r="K4774" t="s">
        <v>404</v>
      </c>
      <c r="L4774" t="s">
        <v>297</v>
      </c>
      <c r="M4774" t="s">
        <v>398</v>
      </c>
      <c r="N4774" t="s">
        <v>1939</v>
      </c>
      <c r="O4774">
        <v>3</v>
      </c>
      <c r="P4774" t="s">
        <v>306</v>
      </c>
      <c r="Q4774" s="164">
        <v>31056</v>
      </c>
      <c r="R4774" s="164">
        <v>31291</v>
      </c>
      <c r="S4774" s="164">
        <v>34578</v>
      </c>
      <c r="T4774" t="s">
        <v>6058</v>
      </c>
      <c r="V4774" t="s">
        <v>10369</v>
      </c>
      <c r="W4774" t="s">
        <v>10370</v>
      </c>
      <c r="X4774" t="s">
        <v>10371</v>
      </c>
      <c r="Y4774" t="s">
        <v>10369</v>
      </c>
      <c r="Z4774" t="s">
        <v>10374</v>
      </c>
      <c r="AC4774" t="s">
        <v>366</v>
      </c>
      <c r="AD4774" s="176">
        <v>1.1000000000000001</v>
      </c>
    </row>
    <row r="4775" spans="1:31" x14ac:dyDescent="0.35">
      <c r="A4775" t="s">
        <v>309</v>
      </c>
      <c r="B4775">
        <v>1061</v>
      </c>
      <c r="C4775" t="s">
        <v>6067</v>
      </c>
      <c r="D4775">
        <v>61833</v>
      </c>
      <c r="E4775" t="s">
        <v>6057</v>
      </c>
      <c r="F4775" t="s">
        <v>8973</v>
      </c>
      <c r="H4775">
        <v>1.1000000000000001</v>
      </c>
      <c r="I4775">
        <v>3.2</v>
      </c>
      <c r="K4775" t="s">
        <v>404</v>
      </c>
      <c r="L4775" t="s">
        <v>297</v>
      </c>
      <c r="M4775" t="s">
        <v>398</v>
      </c>
      <c r="N4775" t="s">
        <v>1939</v>
      </c>
      <c r="O4775">
        <v>3</v>
      </c>
      <c r="P4775" t="s">
        <v>306</v>
      </c>
      <c r="Q4775" s="164">
        <v>30472</v>
      </c>
      <c r="R4775" s="164">
        <v>30442</v>
      </c>
      <c r="S4775" s="164">
        <v>35796</v>
      </c>
      <c r="T4775" t="s">
        <v>6058</v>
      </c>
      <c r="V4775" t="s">
        <v>10369</v>
      </c>
      <c r="W4775" t="s">
        <v>10370</v>
      </c>
      <c r="X4775" t="s">
        <v>10371</v>
      </c>
      <c r="Y4775" t="s">
        <v>10369</v>
      </c>
      <c r="Z4775" t="s">
        <v>10375</v>
      </c>
      <c r="AC4775" t="s">
        <v>366</v>
      </c>
      <c r="AD4775" s="176">
        <v>1.1000000000000001</v>
      </c>
    </row>
    <row r="4776" spans="1:31" x14ac:dyDescent="0.35">
      <c r="A4776" t="s">
        <v>476</v>
      </c>
      <c r="B4776">
        <v>1024</v>
      </c>
      <c r="C4776" t="s">
        <v>6057</v>
      </c>
      <c r="D4776">
        <v>61833</v>
      </c>
      <c r="E4776" t="s">
        <v>6057</v>
      </c>
      <c r="F4776" t="s">
        <v>8973</v>
      </c>
      <c r="H4776">
        <v>1.1000000000000001</v>
      </c>
      <c r="I4776">
        <v>3.2</v>
      </c>
      <c r="K4776" t="s">
        <v>404</v>
      </c>
      <c r="L4776" t="s">
        <v>410</v>
      </c>
      <c r="M4776" t="s">
        <v>398</v>
      </c>
      <c r="N4776" t="s">
        <v>1939</v>
      </c>
      <c r="O4776">
        <v>3</v>
      </c>
      <c r="P4776" t="s">
        <v>306</v>
      </c>
      <c r="Q4776" s="164">
        <v>37018</v>
      </c>
      <c r="R4776" s="164">
        <v>37077</v>
      </c>
      <c r="S4776" s="164">
        <v>44256</v>
      </c>
      <c r="T4776" t="s">
        <v>6058</v>
      </c>
      <c r="V4776" t="s">
        <v>10369</v>
      </c>
      <c r="W4776" t="s">
        <v>10370</v>
      </c>
      <c r="X4776" t="s">
        <v>10371</v>
      </c>
      <c r="Y4776" t="s">
        <v>10369</v>
      </c>
      <c r="Z4776" t="s">
        <v>10376</v>
      </c>
      <c r="AC4776" t="s">
        <v>366</v>
      </c>
      <c r="AD4776" s="176">
        <v>1.1000000000000001</v>
      </c>
    </row>
    <row r="4777" spans="1:31" x14ac:dyDescent="0.35">
      <c r="A4777" t="s">
        <v>482</v>
      </c>
      <c r="B4777">
        <v>1019</v>
      </c>
      <c r="C4777" t="s">
        <v>6057</v>
      </c>
      <c r="D4777">
        <v>61833</v>
      </c>
      <c r="E4777" t="s">
        <v>6057</v>
      </c>
      <c r="F4777" t="s">
        <v>8973</v>
      </c>
      <c r="H4777">
        <v>1.1000000000000001</v>
      </c>
      <c r="I4777">
        <v>3.2</v>
      </c>
      <c r="K4777" t="s">
        <v>296</v>
      </c>
      <c r="L4777" t="s">
        <v>297</v>
      </c>
      <c r="M4777" t="s">
        <v>398</v>
      </c>
      <c r="N4777" t="s">
        <v>1939</v>
      </c>
      <c r="O4777">
        <v>3</v>
      </c>
      <c r="P4777" t="s">
        <v>306</v>
      </c>
      <c r="Q4777" t="s">
        <v>1662</v>
      </c>
      <c r="R4777" s="164">
        <v>40630</v>
      </c>
      <c r="T4777" t="s">
        <v>6058</v>
      </c>
      <c r="V4777" t="s">
        <v>10369</v>
      </c>
      <c r="W4777" t="s">
        <v>10370</v>
      </c>
      <c r="X4777" t="s">
        <v>10371</v>
      </c>
      <c r="Y4777" t="s">
        <v>10369</v>
      </c>
      <c r="Z4777" t="s">
        <v>10377</v>
      </c>
      <c r="AC4777" t="s">
        <v>366</v>
      </c>
      <c r="AD4777" s="176">
        <v>1.1000000000000001</v>
      </c>
    </row>
    <row r="4778" spans="1:31" x14ac:dyDescent="0.35">
      <c r="A4778" t="s">
        <v>432</v>
      </c>
      <c r="B4778">
        <v>1281</v>
      </c>
      <c r="C4778" t="s">
        <v>6057</v>
      </c>
      <c r="D4778">
        <v>61833</v>
      </c>
      <c r="E4778" t="s">
        <v>6057</v>
      </c>
      <c r="F4778" t="s">
        <v>8973</v>
      </c>
      <c r="H4778">
        <v>1.1000000000000001</v>
      </c>
      <c r="I4778">
        <v>3.2</v>
      </c>
      <c r="K4778" t="s">
        <v>296</v>
      </c>
      <c r="L4778" t="s">
        <v>297</v>
      </c>
      <c r="M4778" t="s">
        <v>398</v>
      </c>
      <c r="N4778" t="s">
        <v>1939</v>
      </c>
      <c r="O4778">
        <v>3</v>
      </c>
      <c r="P4778" t="s">
        <v>306</v>
      </c>
      <c r="Q4778" s="164">
        <v>41310</v>
      </c>
      <c r="R4778" s="164">
        <v>41518</v>
      </c>
      <c r="T4778" t="s">
        <v>6058</v>
      </c>
      <c r="V4778" t="s">
        <v>10369</v>
      </c>
      <c r="W4778" t="s">
        <v>10370</v>
      </c>
      <c r="X4778" t="s">
        <v>10371</v>
      </c>
      <c r="Y4778" t="s">
        <v>10369</v>
      </c>
      <c r="Z4778" t="s">
        <v>10378</v>
      </c>
      <c r="AC4778" t="s">
        <v>366</v>
      </c>
      <c r="AD4778" s="176">
        <v>1.1000000000000001</v>
      </c>
    </row>
    <row r="4779" spans="1:31" x14ac:dyDescent="0.35">
      <c r="A4779" t="s">
        <v>584</v>
      </c>
      <c r="B4779">
        <v>1056</v>
      </c>
      <c r="C4779" t="s">
        <v>6057</v>
      </c>
      <c r="D4779">
        <v>61833</v>
      </c>
      <c r="E4779" t="s">
        <v>6057</v>
      </c>
      <c r="F4779" t="s">
        <v>8973</v>
      </c>
      <c r="H4779">
        <v>1.1000000000000001</v>
      </c>
      <c r="I4779">
        <v>3.2</v>
      </c>
      <c r="K4779" t="s">
        <v>404</v>
      </c>
      <c r="L4779" t="s">
        <v>410</v>
      </c>
      <c r="M4779" t="s">
        <v>398</v>
      </c>
      <c r="N4779" t="s">
        <v>1939</v>
      </c>
      <c r="O4779">
        <v>3</v>
      </c>
      <c r="P4779" t="s">
        <v>306</v>
      </c>
      <c r="Q4779" s="164">
        <v>41978</v>
      </c>
      <c r="R4779" s="164">
        <v>41771</v>
      </c>
      <c r="S4779" s="164">
        <v>41883</v>
      </c>
      <c r="T4779" t="s">
        <v>6058</v>
      </c>
      <c r="V4779" t="s">
        <v>10369</v>
      </c>
      <c r="W4779" t="s">
        <v>10370</v>
      </c>
      <c r="X4779" t="s">
        <v>10371</v>
      </c>
      <c r="Y4779" t="s">
        <v>10369</v>
      </c>
      <c r="Z4779" t="s">
        <v>10379</v>
      </c>
      <c r="AC4779" t="s">
        <v>366</v>
      </c>
      <c r="AD4779" s="176">
        <v>1.1000000000000001</v>
      </c>
    </row>
    <row r="4780" spans="1:31" x14ac:dyDescent="0.35">
      <c r="A4780" t="s">
        <v>375</v>
      </c>
      <c r="B4780">
        <v>1016</v>
      </c>
      <c r="C4780" t="s">
        <v>10369</v>
      </c>
      <c r="D4780">
        <v>61833</v>
      </c>
      <c r="E4780" t="s">
        <v>6057</v>
      </c>
      <c r="F4780" t="s">
        <v>8973</v>
      </c>
      <c r="H4780">
        <v>1.1000000000000001</v>
      </c>
      <c r="I4780">
        <v>3.2</v>
      </c>
      <c r="K4780" t="s">
        <v>404</v>
      </c>
      <c r="L4780" t="s">
        <v>410</v>
      </c>
      <c r="M4780" t="s">
        <v>398</v>
      </c>
      <c r="N4780" t="s">
        <v>1939</v>
      </c>
      <c r="O4780">
        <v>3</v>
      </c>
      <c r="P4780" t="s">
        <v>1</v>
      </c>
      <c r="Q4780" s="164">
        <v>32882</v>
      </c>
      <c r="R4780" s="164">
        <v>33117</v>
      </c>
      <c r="S4780" s="164">
        <v>42979</v>
      </c>
      <c r="T4780" t="s">
        <v>6058</v>
      </c>
      <c r="V4780" t="s">
        <v>10369</v>
      </c>
      <c r="W4780" t="s">
        <v>10370</v>
      </c>
      <c r="X4780" t="s">
        <v>10371</v>
      </c>
      <c r="Y4780" t="s">
        <v>10369</v>
      </c>
      <c r="Z4780" t="s">
        <v>10380</v>
      </c>
      <c r="AC4780" t="s">
        <v>366</v>
      </c>
      <c r="AD4780" s="176">
        <v>1.1000000000000001</v>
      </c>
    </row>
    <row r="4781" spans="1:31" x14ac:dyDescent="0.35">
      <c r="A4781" t="s">
        <v>434</v>
      </c>
      <c r="B4781">
        <v>2000</v>
      </c>
      <c r="C4781" t="s">
        <v>10381</v>
      </c>
      <c r="D4781">
        <v>61833</v>
      </c>
      <c r="E4781" t="s">
        <v>6057</v>
      </c>
      <c r="F4781" t="s">
        <v>8973</v>
      </c>
      <c r="H4781">
        <v>1.1000000000000001</v>
      </c>
      <c r="I4781">
        <v>3.2</v>
      </c>
      <c r="K4781" t="s">
        <v>404</v>
      </c>
      <c r="L4781" t="s">
        <v>297</v>
      </c>
      <c r="M4781" t="s">
        <v>398</v>
      </c>
      <c r="N4781" t="s">
        <v>1939</v>
      </c>
      <c r="O4781">
        <v>3</v>
      </c>
      <c r="P4781" t="s">
        <v>306</v>
      </c>
      <c r="Q4781" s="164">
        <v>34708</v>
      </c>
      <c r="R4781" s="164">
        <v>34943</v>
      </c>
      <c r="S4781" s="164">
        <v>39190</v>
      </c>
      <c r="T4781" t="s">
        <v>6058</v>
      </c>
      <c r="V4781" t="s">
        <v>10369</v>
      </c>
      <c r="W4781" t="s">
        <v>10370</v>
      </c>
      <c r="X4781" t="s">
        <v>10371</v>
      </c>
      <c r="Y4781" t="s">
        <v>10369</v>
      </c>
      <c r="Z4781" t="s">
        <v>10382</v>
      </c>
      <c r="AC4781" t="s">
        <v>366</v>
      </c>
      <c r="AD4781" s="176">
        <v>1.1000000000000001</v>
      </c>
    </row>
    <row r="4782" spans="1:31" x14ac:dyDescent="0.35">
      <c r="A4782" t="s">
        <v>494</v>
      </c>
      <c r="B4782">
        <v>1070</v>
      </c>
      <c r="C4782" t="s">
        <v>6057</v>
      </c>
      <c r="D4782">
        <v>61833</v>
      </c>
      <c r="E4782" t="s">
        <v>6057</v>
      </c>
      <c r="F4782" t="s">
        <v>8973</v>
      </c>
      <c r="H4782">
        <v>1.1000000000000001</v>
      </c>
      <c r="I4782">
        <v>3.2</v>
      </c>
      <c r="K4782" t="s">
        <v>404</v>
      </c>
      <c r="L4782" t="s">
        <v>410</v>
      </c>
      <c r="M4782" t="s">
        <v>398</v>
      </c>
      <c r="N4782" t="s">
        <v>1939</v>
      </c>
      <c r="O4782">
        <v>3</v>
      </c>
      <c r="P4782" t="s">
        <v>306</v>
      </c>
      <c r="Q4782" s="164">
        <v>37995</v>
      </c>
      <c r="R4782" s="164">
        <v>38231</v>
      </c>
      <c r="S4782" s="164">
        <v>38231</v>
      </c>
      <c r="T4782" t="s">
        <v>6058</v>
      </c>
      <c r="V4782" t="s">
        <v>10369</v>
      </c>
      <c r="W4782" t="s">
        <v>10370</v>
      </c>
      <c r="X4782" t="s">
        <v>10371</v>
      </c>
      <c r="Y4782" t="s">
        <v>10369</v>
      </c>
      <c r="Z4782" t="s">
        <v>10383</v>
      </c>
      <c r="AC4782" t="s">
        <v>366</v>
      </c>
      <c r="AD4782" s="176">
        <v>1.1000000000000001</v>
      </c>
    </row>
    <row r="4783" spans="1:31" x14ac:dyDescent="0.35">
      <c r="A4783" t="s">
        <v>711</v>
      </c>
      <c r="B4783">
        <v>1134</v>
      </c>
      <c r="C4783" t="s">
        <v>6057</v>
      </c>
      <c r="D4783">
        <v>61833</v>
      </c>
      <c r="E4783" t="s">
        <v>6057</v>
      </c>
      <c r="F4783" t="s">
        <v>8973</v>
      </c>
      <c r="H4783">
        <v>1.1000000000000001</v>
      </c>
      <c r="I4783">
        <v>3.2</v>
      </c>
      <c r="K4783" t="s">
        <v>404</v>
      </c>
      <c r="L4783" t="s">
        <v>10384</v>
      </c>
      <c r="M4783" t="s">
        <v>398</v>
      </c>
      <c r="N4783" t="s">
        <v>1939</v>
      </c>
      <c r="O4783">
        <v>3</v>
      </c>
      <c r="P4783" t="s">
        <v>306</v>
      </c>
      <c r="Q4783" s="164">
        <v>32151</v>
      </c>
      <c r="R4783" s="164">
        <v>32387</v>
      </c>
      <c r="S4783" s="164">
        <v>45043</v>
      </c>
      <c r="T4783" t="s">
        <v>6058</v>
      </c>
      <c r="V4783" t="s">
        <v>10369</v>
      </c>
      <c r="W4783" t="s">
        <v>10370</v>
      </c>
      <c r="X4783" t="s">
        <v>10371</v>
      </c>
      <c r="Y4783" t="s">
        <v>10369</v>
      </c>
      <c r="Z4783" t="s">
        <v>10385</v>
      </c>
      <c r="AC4783" t="s">
        <v>366</v>
      </c>
      <c r="AD4783" s="176">
        <v>1.1000000000000001</v>
      </c>
    </row>
    <row r="4784" spans="1:31" x14ac:dyDescent="0.35">
      <c r="A4784" t="s">
        <v>438</v>
      </c>
      <c r="B4784">
        <v>1065</v>
      </c>
      <c r="C4784" t="s">
        <v>6059</v>
      </c>
      <c r="D4784">
        <v>61833</v>
      </c>
      <c r="E4784" t="s">
        <v>6057</v>
      </c>
      <c r="F4784" t="s">
        <v>8973</v>
      </c>
      <c r="H4784">
        <v>1.1000000000000001</v>
      </c>
      <c r="I4784">
        <v>3.2</v>
      </c>
      <c r="K4784" t="s">
        <v>296</v>
      </c>
      <c r="L4784" t="s">
        <v>297</v>
      </c>
      <c r="M4784" t="s">
        <v>398</v>
      </c>
      <c r="N4784" t="s">
        <v>1939</v>
      </c>
      <c r="O4784">
        <v>3</v>
      </c>
      <c r="P4784" t="s">
        <v>306</v>
      </c>
      <c r="Q4784" t="s">
        <v>786</v>
      </c>
      <c r="R4784" s="164">
        <v>34392</v>
      </c>
      <c r="T4784" t="s">
        <v>6058</v>
      </c>
      <c r="V4784" t="s">
        <v>10369</v>
      </c>
      <c r="W4784" t="s">
        <v>10370</v>
      </c>
      <c r="X4784" t="s">
        <v>10371</v>
      </c>
      <c r="Y4784" t="s">
        <v>10369</v>
      </c>
      <c r="Z4784" t="s">
        <v>10386</v>
      </c>
      <c r="AC4784" t="s">
        <v>366</v>
      </c>
      <c r="AD4784" s="176">
        <v>1.1000000000000001</v>
      </c>
    </row>
    <row r="4785" spans="1:31" x14ac:dyDescent="0.35">
      <c r="A4785" t="s">
        <v>584</v>
      </c>
      <c r="B4785">
        <v>1303</v>
      </c>
      <c r="C4785" t="s">
        <v>10387</v>
      </c>
      <c r="D4785">
        <v>61850</v>
      </c>
      <c r="E4785" t="s">
        <v>10387</v>
      </c>
      <c r="F4785" t="s">
        <v>8973</v>
      </c>
      <c r="H4785" s="174">
        <f>AD4785</f>
        <v>1.3</v>
      </c>
      <c r="I4785">
        <v>3.3</v>
      </c>
      <c r="K4785" t="s">
        <v>0</v>
      </c>
      <c r="L4785" t="s">
        <v>297</v>
      </c>
      <c r="M4785" t="s">
        <v>398</v>
      </c>
      <c r="N4785" t="s">
        <v>333</v>
      </c>
      <c r="O4785">
        <v>3</v>
      </c>
      <c r="P4785" t="s">
        <v>306</v>
      </c>
      <c r="Q4785" s="164">
        <v>39084</v>
      </c>
      <c r="R4785" s="164">
        <v>39326</v>
      </c>
      <c r="T4785" t="s">
        <v>10388</v>
      </c>
      <c r="V4785" t="s">
        <v>10389</v>
      </c>
      <c r="W4785" t="s">
        <v>10390</v>
      </c>
      <c r="X4785" t="s">
        <v>10387</v>
      </c>
      <c r="Y4785" t="s">
        <v>10389</v>
      </c>
      <c r="Z4785" t="s">
        <v>10391</v>
      </c>
      <c r="AC4785" t="s">
        <v>341</v>
      </c>
      <c r="AD4785" s="176">
        <v>1.3</v>
      </c>
      <c r="AE4785" s="177" t="s">
        <v>16954</v>
      </c>
    </row>
    <row r="4786" spans="1:31" x14ac:dyDescent="0.35">
      <c r="A4786" t="s">
        <v>454</v>
      </c>
      <c r="B4786">
        <v>1375</v>
      </c>
      <c r="C4786" t="s">
        <v>10392</v>
      </c>
      <c r="D4786">
        <v>61900</v>
      </c>
      <c r="E4786" t="s">
        <v>6108</v>
      </c>
      <c r="F4786" t="s">
        <v>8973</v>
      </c>
      <c r="H4786">
        <v>2</v>
      </c>
      <c r="I4786">
        <v>3.6</v>
      </c>
      <c r="K4786" t="s">
        <v>296</v>
      </c>
      <c r="L4786" t="s">
        <v>297</v>
      </c>
      <c r="M4786" t="s">
        <v>398</v>
      </c>
      <c r="N4786" t="s">
        <v>360</v>
      </c>
      <c r="O4786">
        <v>3</v>
      </c>
      <c r="P4786" t="s">
        <v>306</v>
      </c>
      <c r="Q4786" t="s">
        <v>10393</v>
      </c>
      <c r="R4786" s="164">
        <v>38596</v>
      </c>
      <c r="T4786" t="s">
        <v>6109</v>
      </c>
      <c r="V4786" t="s">
        <v>6110</v>
      </c>
      <c r="W4786" t="s">
        <v>10394</v>
      </c>
      <c r="X4786" t="s">
        <v>10395</v>
      </c>
      <c r="Y4786" t="s">
        <v>10396</v>
      </c>
      <c r="Z4786" t="s">
        <v>10397</v>
      </c>
      <c r="AC4786" t="s">
        <v>366</v>
      </c>
      <c r="AD4786" s="176">
        <v>1.6</v>
      </c>
    </row>
    <row r="4787" spans="1:31" x14ac:dyDescent="0.35">
      <c r="A4787" t="s">
        <v>317</v>
      </c>
      <c r="B4787">
        <v>1252</v>
      </c>
      <c r="C4787" t="s">
        <v>10398</v>
      </c>
      <c r="D4787">
        <v>61900</v>
      </c>
      <c r="E4787" t="s">
        <v>6108</v>
      </c>
      <c r="F4787" t="s">
        <v>8973</v>
      </c>
      <c r="G4787" s="163">
        <v>2720.24</v>
      </c>
      <c r="H4787">
        <v>2</v>
      </c>
      <c r="I4787">
        <v>3.6</v>
      </c>
      <c r="J4787" t="s">
        <v>1</v>
      </c>
      <c r="K4787" t="s">
        <v>296</v>
      </c>
      <c r="L4787" t="s">
        <v>297</v>
      </c>
      <c r="M4787" t="s">
        <v>398</v>
      </c>
      <c r="N4787" t="s">
        <v>360</v>
      </c>
      <c r="O4787">
        <v>3</v>
      </c>
      <c r="P4787" t="s">
        <v>306</v>
      </c>
      <c r="Q4787" t="s">
        <v>10399</v>
      </c>
      <c r="R4787" s="164">
        <v>44075</v>
      </c>
      <c r="T4787" t="s">
        <v>6109</v>
      </c>
      <c r="V4787" t="s">
        <v>6110</v>
      </c>
      <c r="W4787" t="s">
        <v>10394</v>
      </c>
      <c r="X4787" t="s">
        <v>10395</v>
      </c>
      <c r="Y4787" t="s">
        <v>10396</v>
      </c>
      <c r="Z4787" t="s">
        <v>10400</v>
      </c>
      <c r="AA4787" t="s">
        <v>1</v>
      </c>
      <c r="AB4787" s="164">
        <v>43797</v>
      </c>
      <c r="AC4787" t="s">
        <v>366</v>
      </c>
      <c r="AD4787" s="176">
        <v>1.6</v>
      </c>
    </row>
    <row r="4788" spans="1:31" x14ac:dyDescent="0.35">
      <c r="A4788" t="s">
        <v>408</v>
      </c>
      <c r="B4788">
        <v>1314</v>
      </c>
      <c r="C4788" t="s">
        <v>10392</v>
      </c>
      <c r="D4788">
        <v>61900</v>
      </c>
      <c r="E4788" t="s">
        <v>6108</v>
      </c>
      <c r="F4788" t="s">
        <v>8973</v>
      </c>
      <c r="G4788" s="163">
        <v>6982</v>
      </c>
      <c r="H4788">
        <v>2</v>
      </c>
      <c r="I4788">
        <v>3.6</v>
      </c>
      <c r="J4788" t="s">
        <v>295</v>
      </c>
      <c r="K4788" t="s">
        <v>296</v>
      </c>
      <c r="L4788" t="s">
        <v>297</v>
      </c>
      <c r="M4788" t="s">
        <v>398</v>
      </c>
      <c r="N4788" t="s">
        <v>360</v>
      </c>
      <c r="O4788">
        <v>3</v>
      </c>
      <c r="P4788" t="s">
        <v>306</v>
      </c>
      <c r="Q4788" s="164">
        <v>42494</v>
      </c>
      <c r="R4788" s="164">
        <v>42979</v>
      </c>
      <c r="T4788" t="s">
        <v>6109</v>
      </c>
      <c r="V4788" t="s">
        <v>6110</v>
      </c>
      <c r="W4788" t="s">
        <v>10394</v>
      </c>
      <c r="X4788" t="s">
        <v>10395</v>
      </c>
      <c r="Y4788" t="s">
        <v>10396</v>
      </c>
      <c r="Z4788" t="s">
        <v>10401</v>
      </c>
      <c r="AA4788" t="s">
        <v>1</v>
      </c>
      <c r="AB4788" s="164">
        <v>42548</v>
      </c>
      <c r="AC4788" t="s">
        <v>366</v>
      </c>
      <c r="AD4788" s="176">
        <v>1.6</v>
      </c>
    </row>
    <row r="4789" spans="1:31" x14ac:dyDescent="0.35">
      <c r="A4789" t="s">
        <v>408</v>
      </c>
      <c r="B4789">
        <v>1335</v>
      </c>
      <c r="C4789" t="s">
        <v>6128</v>
      </c>
      <c r="D4789">
        <v>61900</v>
      </c>
      <c r="E4789" t="s">
        <v>6108</v>
      </c>
      <c r="F4789" t="s">
        <v>8973</v>
      </c>
      <c r="G4789" s="163">
        <v>3023</v>
      </c>
      <c r="H4789">
        <v>2</v>
      </c>
      <c r="I4789">
        <v>3.6</v>
      </c>
      <c r="J4789" t="s">
        <v>1</v>
      </c>
      <c r="K4789" t="s">
        <v>296</v>
      </c>
      <c r="L4789" t="s">
        <v>297</v>
      </c>
      <c r="M4789" t="s">
        <v>398</v>
      </c>
      <c r="N4789" t="s">
        <v>360</v>
      </c>
      <c r="O4789">
        <v>3</v>
      </c>
      <c r="P4789" t="s">
        <v>306</v>
      </c>
      <c r="Q4789" t="s">
        <v>10402</v>
      </c>
      <c r="R4789" s="164">
        <v>43344</v>
      </c>
      <c r="T4789" t="s">
        <v>6109</v>
      </c>
      <c r="V4789" t="s">
        <v>6110</v>
      </c>
      <c r="W4789" t="s">
        <v>10394</v>
      </c>
      <c r="X4789" t="s">
        <v>10395</v>
      </c>
      <c r="Y4789" t="s">
        <v>10396</v>
      </c>
      <c r="Z4789" t="s">
        <v>10403</v>
      </c>
      <c r="AA4789" t="s">
        <v>295</v>
      </c>
      <c r="AB4789" s="164">
        <v>43341</v>
      </c>
      <c r="AC4789" t="s">
        <v>366</v>
      </c>
      <c r="AD4789" s="176">
        <v>1.6</v>
      </c>
    </row>
    <row r="4790" spans="1:31" x14ac:dyDescent="0.35">
      <c r="A4790" t="s">
        <v>309</v>
      </c>
      <c r="B4790">
        <v>1166</v>
      </c>
      <c r="C4790" t="s">
        <v>6115</v>
      </c>
      <c r="D4790">
        <v>61900</v>
      </c>
      <c r="E4790" t="s">
        <v>6108</v>
      </c>
      <c r="F4790" t="s">
        <v>8973</v>
      </c>
      <c r="H4790">
        <v>2</v>
      </c>
      <c r="I4790">
        <v>3.6</v>
      </c>
      <c r="K4790" t="s">
        <v>296</v>
      </c>
      <c r="L4790" t="s">
        <v>297</v>
      </c>
      <c r="M4790" t="s">
        <v>398</v>
      </c>
      <c r="N4790" t="s">
        <v>360</v>
      </c>
      <c r="O4790">
        <v>3</v>
      </c>
      <c r="P4790" t="s">
        <v>306</v>
      </c>
      <c r="Q4790" t="s">
        <v>2734</v>
      </c>
      <c r="R4790" s="164">
        <v>38961</v>
      </c>
      <c r="T4790" t="s">
        <v>6109</v>
      </c>
      <c r="V4790" t="s">
        <v>6110</v>
      </c>
      <c r="W4790" t="s">
        <v>10394</v>
      </c>
      <c r="X4790" t="s">
        <v>10395</v>
      </c>
      <c r="Y4790" t="s">
        <v>10396</v>
      </c>
      <c r="Z4790" t="s">
        <v>10404</v>
      </c>
      <c r="AC4790" t="s">
        <v>366</v>
      </c>
      <c r="AD4790" s="176">
        <v>1.6</v>
      </c>
    </row>
    <row r="4791" spans="1:31" x14ac:dyDescent="0.35">
      <c r="A4791" t="s">
        <v>476</v>
      </c>
      <c r="B4791">
        <v>1303</v>
      </c>
      <c r="C4791" t="s">
        <v>6122</v>
      </c>
      <c r="D4791">
        <v>61900</v>
      </c>
      <c r="E4791" t="s">
        <v>6108</v>
      </c>
      <c r="F4791" t="s">
        <v>8973</v>
      </c>
      <c r="H4791">
        <v>2</v>
      </c>
      <c r="I4791">
        <v>3.6</v>
      </c>
      <c r="K4791" t="s">
        <v>296</v>
      </c>
      <c r="L4791" t="s">
        <v>297</v>
      </c>
      <c r="M4791" t="s">
        <v>398</v>
      </c>
      <c r="N4791" t="s">
        <v>360</v>
      </c>
      <c r="O4791">
        <v>3</v>
      </c>
      <c r="P4791" t="s">
        <v>306</v>
      </c>
      <c r="Q4791" t="s">
        <v>885</v>
      </c>
      <c r="R4791" s="164">
        <v>42248</v>
      </c>
      <c r="T4791" t="s">
        <v>6109</v>
      </c>
      <c r="V4791" t="s">
        <v>6110</v>
      </c>
      <c r="W4791" t="s">
        <v>10394</v>
      </c>
      <c r="X4791" t="s">
        <v>10395</v>
      </c>
      <c r="Y4791" t="s">
        <v>10396</v>
      </c>
      <c r="Z4791" t="s">
        <v>10405</v>
      </c>
      <c r="AC4791" t="s">
        <v>366</v>
      </c>
      <c r="AD4791" s="176">
        <v>1.6</v>
      </c>
    </row>
    <row r="4792" spans="1:31" x14ac:dyDescent="0.35">
      <c r="A4792" t="s">
        <v>482</v>
      </c>
      <c r="B4792">
        <v>1315</v>
      </c>
      <c r="C4792" t="s">
        <v>10392</v>
      </c>
      <c r="D4792">
        <v>61900</v>
      </c>
      <c r="E4792" t="s">
        <v>6108</v>
      </c>
      <c r="F4792" t="s">
        <v>8973</v>
      </c>
      <c r="G4792" s="163">
        <v>2720.52</v>
      </c>
      <c r="H4792">
        <v>2</v>
      </c>
      <c r="I4792">
        <v>3.6</v>
      </c>
      <c r="J4792" t="s">
        <v>1</v>
      </c>
      <c r="K4792" t="s">
        <v>296</v>
      </c>
      <c r="L4792" t="s">
        <v>297</v>
      </c>
      <c r="M4792" t="s">
        <v>398</v>
      </c>
      <c r="N4792" t="s">
        <v>360</v>
      </c>
      <c r="O4792">
        <v>3</v>
      </c>
      <c r="P4792" t="s">
        <v>306</v>
      </c>
      <c r="Q4792" t="s">
        <v>1043</v>
      </c>
      <c r="R4792" s="164">
        <v>46266</v>
      </c>
      <c r="T4792" t="s">
        <v>6109</v>
      </c>
      <c r="V4792" t="s">
        <v>6110</v>
      </c>
      <c r="W4792" t="s">
        <v>10394</v>
      </c>
      <c r="X4792" t="s">
        <v>10395</v>
      </c>
      <c r="Y4792" t="s">
        <v>10396</v>
      </c>
      <c r="Z4792" t="s">
        <v>10406</v>
      </c>
      <c r="AA4792" t="s">
        <v>1</v>
      </c>
      <c r="AB4792" s="164">
        <v>45867</v>
      </c>
      <c r="AC4792" t="s">
        <v>366</v>
      </c>
      <c r="AD4792" s="176">
        <v>1.6</v>
      </c>
    </row>
    <row r="4793" spans="1:31" x14ac:dyDescent="0.35">
      <c r="A4793" t="s">
        <v>432</v>
      </c>
      <c r="B4793">
        <v>1259</v>
      </c>
      <c r="C4793" t="s">
        <v>6115</v>
      </c>
      <c r="D4793">
        <v>61900</v>
      </c>
      <c r="E4793" t="s">
        <v>6108</v>
      </c>
      <c r="F4793" t="s">
        <v>8973</v>
      </c>
      <c r="H4793">
        <v>2</v>
      </c>
      <c r="I4793">
        <v>3.6</v>
      </c>
      <c r="K4793" t="s">
        <v>296</v>
      </c>
      <c r="L4793" t="s">
        <v>297</v>
      </c>
      <c r="M4793" t="s">
        <v>398</v>
      </c>
      <c r="N4793" t="s">
        <v>360</v>
      </c>
      <c r="O4793">
        <v>3</v>
      </c>
      <c r="P4793" t="s">
        <v>306</v>
      </c>
      <c r="Q4793" s="164">
        <v>39794</v>
      </c>
      <c r="R4793" s="164">
        <v>39814</v>
      </c>
      <c r="T4793" t="s">
        <v>6109</v>
      </c>
      <c r="V4793" t="s">
        <v>6110</v>
      </c>
      <c r="W4793" t="s">
        <v>10394</v>
      </c>
      <c r="X4793" t="s">
        <v>10395</v>
      </c>
      <c r="Y4793" t="s">
        <v>10396</v>
      </c>
      <c r="Z4793" t="s">
        <v>10407</v>
      </c>
      <c r="AC4793" t="s">
        <v>366</v>
      </c>
      <c r="AD4793" s="176">
        <v>1.6</v>
      </c>
    </row>
    <row r="4794" spans="1:31" x14ac:dyDescent="0.35">
      <c r="A4794" t="s">
        <v>432</v>
      </c>
      <c r="B4794">
        <v>1266</v>
      </c>
      <c r="C4794" t="s">
        <v>6128</v>
      </c>
      <c r="D4794">
        <v>61900</v>
      </c>
      <c r="E4794" t="s">
        <v>6108</v>
      </c>
      <c r="F4794" t="s">
        <v>8973</v>
      </c>
      <c r="H4794">
        <v>2</v>
      </c>
      <c r="I4794">
        <v>3.6</v>
      </c>
      <c r="K4794" t="s">
        <v>296</v>
      </c>
      <c r="L4794" t="s">
        <v>297</v>
      </c>
      <c r="M4794" t="s">
        <v>398</v>
      </c>
      <c r="N4794" t="s">
        <v>360</v>
      </c>
      <c r="O4794">
        <v>3</v>
      </c>
      <c r="P4794" t="s">
        <v>306</v>
      </c>
      <c r="Q4794" s="164">
        <v>40215</v>
      </c>
      <c r="R4794" s="164">
        <v>40422</v>
      </c>
      <c r="T4794" t="s">
        <v>6109</v>
      </c>
      <c r="V4794" t="s">
        <v>6110</v>
      </c>
      <c r="W4794" t="s">
        <v>10394</v>
      </c>
      <c r="X4794" t="s">
        <v>10395</v>
      </c>
      <c r="Y4794" t="s">
        <v>10396</v>
      </c>
      <c r="Z4794" t="s">
        <v>10408</v>
      </c>
      <c r="AC4794" t="s">
        <v>366</v>
      </c>
      <c r="AD4794" s="176">
        <v>1.6</v>
      </c>
    </row>
    <row r="4795" spans="1:31" x14ac:dyDescent="0.35">
      <c r="A4795" t="s">
        <v>432</v>
      </c>
      <c r="B4795">
        <v>1280</v>
      </c>
      <c r="C4795" t="s">
        <v>10409</v>
      </c>
      <c r="D4795">
        <v>61900</v>
      </c>
      <c r="E4795" t="s">
        <v>6108</v>
      </c>
      <c r="F4795" t="s">
        <v>8973</v>
      </c>
      <c r="H4795">
        <v>2</v>
      </c>
      <c r="I4795">
        <v>3.6</v>
      </c>
      <c r="K4795" t="s">
        <v>0</v>
      </c>
      <c r="L4795" t="s">
        <v>311</v>
      </c>
      <c r="M4795" t="s">
        <v>398</v>
      </c>
      <c r="N4795" t="s">
        <v>360</v>
      </c>
      <c r="O4795">
        <v>3</v>
      </c>
      <c r="P4795" t="s">
        <v>306</v>
      </c>
      <c r="Q4795" s="164">
        <v>41310</v>
      </c>
      <c r="R4795" s="164">
        <v>41518</v>
      </c>
      <c r="T4795" t="s">
        <v>6109</v>
      </c>
      <c r="V4795" t="s">
        <v>6110</v>
      </c>
      <c r="W4795" t="s">
        <v>10394</v>
      </c>
      <c r="X4795" t="s">
        <v>10395</v>
      </c>
      <c r="Y4795" t="s">
        <v>10396</v>
      </c>
      <c r="Z4795" t="s">
        <v>10410</v>
      </c>
      <c r="AC4795" t="s">
        <v>366</v>
      </c>
      <c r="AD4795" s="176">
        <v>1.6</v>
      </c>
    </row>
    <row r="4796" spans="1:31" x14ac:dyDescent="0.35">
      <c r="A4796" t="s">
        <v>584</v>
      </c>
      <c r="B4796">
        <v>1368</v>
      </c>
      <c r="C4796" t="s">
        <v>10411</v>
      </c>
      <c r="D4796">
        <v>61900</v>
      </c>
      <c r="E4796" t="s">
        <v>6108</v>
      </c>
      <c r="F4796" t="s">
        <v>8973</v>
      </c>
      <c r="G4796" s="163">
        <v>7400</v>
      </c>
      <c r="H4796">
        <v>2</v>
      </c>
      <c r="I4796">
        <v>3.6</v>
      </c>
      <c r="J4796" t="s">
        <v>295</v>
      </c>
      <c r="K4796" t="s">
        <v>296</v>
      </c>
      <c r="L4796" t="s">
        <v>297</v>
      </c>
      <c r="M4796" t="s">
        <v>398</v>
      </c>
      <c r="N4796" t="s">
        <v>360</v>
      </c>
      <c r="O4796">
        <v>3</v>
      </c>
      <c r="P4796" t="s">
        <v>306</v>
      </c>
      <c r="Q4796" s="164">
        <v>42986</v>
      </c>
      <c r="R4796" s="164">
        <v>43344</v>
      </c>
      <c r="T4796" t="s">
        <v>6109</v>
      </c>
      <c r="V4796" t="s">
        <v>6110</v>
      </c>
      <c r="W4796" t="s">
        <v>10394</v>
      </c>
      <c r="X4796" t="s">
        <v>10395</v>
      </c>
      <c r="Y4796" t="s">
        <v>10396</v>
      </c>
      <c r="Z4796" t="s">
        <v>10412</v>
      </c>
      <c r="AA4796" t="s">
        <v>1</v>
      </c>
      <c r="AB4796" s="164">
        <v>42965</v>
      </c>
      <c r="AC4796" t="s">
        <v>366</v>
      </c>
      <c r="AD4796" s="176">
        <v>1.6</v>
      </c>
    </row>
    <row r="4797" spans="1:31" x14ac:dyDescent="0.35">
      <c r="A4797" t="s">
        <v>447</v>
      </c>
      <c r="B4797">
        <v>1311</v>
      </c>
      <c r="C4797" t="s">
        <v>6122</v>
      </c>
      <c r="D4797">
        <v>61900</v>
      </c>
      <c r="E4797" t="s">
        <v>6108</v>
      </c>
      <c r="F4797" t="s">
        <v>8973</v>
      </c>
      <c r="G4797" s="163">
        <v>6592</v>
      </c>
      <c r="H4797">
        <v>2</v>
      </c>
      <c r="I4797">
        <v>3.6</v>
      </c>
      <c r="J4797" t="s">
        <v>295</v>
      </c>
      <c r="K4797" t="s">
        <v>296</v>
      </c>
      <c r="L4797" t="s">
        <v>297</v>
      </c>
      <c r="M4797" t="s">
        <v>398</v>
      </c>
      <c r="N4797" t="s">
        <v>360</v>
      </c>
      <c r="O4797">
        <v>3</v>
      </c>
      <c r="P4797" t="s">
        <v>306</v>
      </c>
      <c r="Q4797" t="s">
        <v>6582</v>
      </c>
      <c r="R4797" s="164">
        <v>44440</v>
      </c>
      <c r="T4797" t="s">
        <v>6109</v>
      </c>
      <c r="V4797" t="s">
        <v>6110</v>
      </c>
      <c r="W4797" t="s">
        <v>10394</v>
      </c>
      <c r="X4797" t="s">
        <v>10395</v>
      </c>
      <c r="Y4797" t="s">
        <v>10396</v>
      </c>
      <c r="Z4797" t="s">
        <v>10413</v>
      </c>
      <c r="AA4797" t="s">
        <v>1</v>
      </c>
      <c r="AB4797" s="164">
        <v>44607</v>
      </c>
      <c r="AC4797" t="s">
        <v>366</v>
      </c>
      <c r="AD4797" s="176">
        <v>1.6</v>
      </c>
    </row>
    <row r="4798" spans="1:31" x14ac:dyDescent="0.35">
      <c r="A4798" t="s">
        <v>494</v>
      </c>
      <c r="B4798">
        <v>1218</v>
      </c>
      <c r="C4798" t="s">
        <v>10392</v>
      </c>
      <c r="D4798">
        <v>61900</v>
      </c>
      <c r="E4798" t="s">
        <v>6108</v>
      </c>
      <c r="F4798" t="s">
        <v>8973</v>
      </c>
      <c r="H4798">
        <v>2</v>
      </c>
      <c r="I4798">
        <v>3.6</v>
      </c>
      <c r="K4798" t="s">
        <v>296</v>
      </c>
      <c r="L4798" t="s">
        <v>297</v>
      </c>
      <c r="M4798" t="s">
        <v>398</v>
      </c>
      <c r="N4798" t="s">
        <v>360</v>
      </c>
      <c r="O4798">
        <v>3</v>
      </c>
      <c r="P4798" t="s">
        <v>306</v>
      </c>
      <c r="Q4798" s="164">
        <v>40187</v>
      </c>
      <c r="R4798" s="164">
        <v>40422</v>
      </c>
      <c r="T4798" t="s">
        <v>6109</v>
      </c>
      <c r="V4798" t="s">
        <v>6110</v>
      </c>
      <c r="W4798" t="s">
        <v>10394</v>
      </c>
      <c r="X4798" t="s">
        <v>10395</v>
      </c>
      <c r="Y4798" t="s">
        <v>10396</v>
      </c>
      <c r="Z4798" t="s">
        <v>10414</v>
      </c>
      <c r="AC4798" t="s">
        <v>366</v>
      </c>
      <c r="AD4798" s="176">
        <v>1.6</v>
      </c>
    </row>
    <row r="4799" spans="1:31" x14ac:dyDescent="0.35">
      <c r="A4799" t="s">
        <v>454</v>
      </c>
      <c r="B4799">
        <v>1371</v>
      </c>
      <c r="C4799" t="s">
        <v>6131</v>
      </c>
      <c r="D4799">
        <v>61901</v>
      </c>
      <c r="E4799" t="s">
        <v>6131</v>
      </c>
      <c r="F4799" t="s">
        <v>8973</v>
      </c>
      <c r="H4799">
        <v>2</v>
      </c>
      <c r="I4799">
        <v>2.8</v>
      </c>
      <c r="K4799" t="s">
        <v>296</v>
      </c>
      <c r="L4799" t="s">
        <v>297</v>
      </c>
      <c r="M4799" t="s">
        <v>398</v>
      </c>
      <c r="N4799" t="s">
        <v>360</v>
      </c>
      <c r="O4799">
        <v>3</v>
      </c>
      <c r="P4799" t="s">
        <v>306</v>
      </c>
      <c r="Q4799" t="s">
        <v>6147</v>
      </c>
      <c r="R4799" s="164">
        <v>38231</v>
      </c>
      <c r="T4799" t="s">
        <v>362</v>
      </c>
      <c r="V4799" t="s">
        <v>6131</v>
      </c>
      <c r="W4799" t="s">
        <v>10415</v>
      </c>
      <c r="X4799" t="s">
        <v>6131</v>
      </c>
      <c r="Y4799" t="s">
        <v>6131</v>
      </c>
      <c r="Z4799" t="s">
        <v>10416</v>
      </c>
      <c r="AC4799" t="s">
        <v>366</v>
      </c>
      <c r="AD4799" s="176">
        <v>1.5</v>
      </c>
    </row>
    <row r="4800" spans="1:31" x14ac:dyDescent="0.35">
      <c r="A4800" t="s">
        <v>291</v>
      </c>
      <c r="B4800">
        <v>1087</v>
      </c>
      <c r="C4800" t="s">
        <v>10417</v>
      </c>
      <c r="D4800">
        <v>61901</v>
      </c>
      <c r="E4800" t="s">
        <v>6131</v>
      </c>
      <c r="F4800" t="s">
        <v>8973</v>
      </c>
      <c r="H4800">
        <v>2</v>
      </c>
      <c r="I4800">
        <v>2.8</v>
      </c>
      <c r="K4800" t="s">
        <v>404</v>
      </c>
      <c r="L4800" t="s">
        <v>297</v>
      </c>
      <c r="M4800" t="s">
        <v>398</v>
      </c>
      <c r="N4800" t="s">
        <v>360</v>
      </c>
      <c r="O4800">
        <v>3</v>
      </c>
      <c r="P4800" t="s">
        <v>1</v>
      </c>
      <c r="Q4800" s="164">
        <v>35804</v>
      </c>
      <c r="R4800" s="164">
        <v>36039</v>
      </c>
      <c r="S4800" s="164">
        <v>45043</v>
      </c>
      <c r="T4800" t="s">
        <v>362</v>
      </c>
      <c r="V4800" t="s">
        <v>6131</v>
      </c>
      <c r="W4800" t="s">
        <v>10415</v>
      </c>
      <c r="X4800" t="s">
        <v>6131</v>
      </c>
      <c r="Y4800" t="s">
        <v>6131</v>
      </c>
      <c r="Z4800" t="s">
        <v>10418</v>
      </c>
      <c r="AC4800" t="s">
        <v>366</v>
      </c>
      <c r="AD4800" s="176">
        <v>1.5</v>
      </c>
    </row>
    <row r="4801" spans="1:30" x14ac:dyDescent="0.35">
      <c r="A4801" t="s">
        <v>305</v>
      </c>
      <c r="B4801">
        <v>1280</v>
      </c>
      <c r="C4801" t="s">
        <v>6131</v>
      </c>
      <c r="D4801">
        <v>61901</v>
      </c>
      <c r="E4801" t="s">
        <v>6131</v>
      </c>
      <c r="F4801" t="s">
        <v>8973</v>
      </c>
      <c r="H4801">
        <v>2</v>
      </c>
      <c r="I4801">
        <v>2.8</v>
      </c>
      <c r="K4801" t="s">
        <v>296</v>
      </c>
      <c r="L4801" t="s">
        <v>297</v>
      </c>
      <c r="M4801" t="s">
        <v>398</v>
      </c>
      <c r="N4801" t="s">
        <v>360</v>
      </c>
      <c r="O4801">
        <v>3</v>
      </c>
      <c r="P4801" t="s">
        <v>306</v>
      </c>
      <c r="Q4801" t="s">
        <v>1951</v>
      </c>
      <c r="R4801" s="164">
        <v>40057</v>
      </c>
      <c r="T4801" t="s">
        <v>362</v>
      </c>
      <c r="V4801" t="s">
        <v>6131</v>
      </c>
      <c r="W4801" t="s">
        <v>10415</v>
      </c>
      <c r="X4801" t="s">
        <v>6131</v>
      </c>
      <c r="Y4801" t="s">
        <v>6131</v>
      </c>
      <c r="Z4801" t="s">
        <v>10419</v>
      </c>
      <c r="AA4801" t="s">
        <v>1</v>
      </c>
      <c r="AC4801" t="s">
        <v>366</v>
      </c>
      <c r="AD4801" s="176">
        <v>1.5</v>
      </c>
    </row>
    <row r="4802" spans="1:30" x14ac:dyDescent="0.35">
      <c r="A4802" t="s">
        <v>309</v>
      </c>
      <c r="B4802">
        <v>1152</v>
      </c>
      <c r="C4802" t="s">
        <v>10420</v>
      </c>
      <c r="D4802">
        <v>61901</v>
      </c>
      <c r="E4802" t="s">
        <v>6131</v>
      </c>
      <c r="F4802" t="s">
        <v>8973</v>
      </c>
      <c r="H4802">
        <v>2</v>
      </c>
      <c r="I4802">
        <v>2.8</v>
      </c>
      <c r="K4802" t="s">
        <v>296</v>
      </c>
      <c r="L4802" t="s">
        <v>297</v>
      </c>
      <c r="M4802" t="s">
        <v>398</v>
      </c>
      <c r="N4802" t="s">
        <v>360</v>
      </c>
      <c r="O4802">
        <v>3</v>
      </c>
      <c r="P4802" t="s">
        <v>306</v>
      </c>
      <c r="Q4802" s="164">
        <v>37630</v>
      </c>
      <c r="R4802" s="164">
        <v>37865</v>
      </c>
      <c r="T4802" t="s">
        <v>362</v>
      </c>
      <c r="V4802" t="s">
        <v>6131</v>
      </c>
      <c r="W4802" t="s">
        <v>10415</v>
      </c>
      <c r="X4802" t="s">
        <v>6131</v>
      </c>
      <c r="Y4802" t="s">
        <v>6131</v>
      </c>
      <c r="Z4802" t="s">
        <v>10421</v>
      </c>
      <c r="AC4802" t="s">
        <v>366</v>
      </c>
      <c r="AD4802" s="176">
        <v>1.5</v>
      </c>
    </row>
    <row r="4803" spans="1:30" x14ac:dyDescent="0.35">
      <c r="A4803" t="s">
        <v>584</v>
      </c>
      <c r="B4803">
        <v>1322</v>
      </c>
      <c r="C4803" t="s">
        <v>6137</v>
      </c>
      <c r="D4803">
        <v>61901</v>
      </c>
      <c r="E4803" t="s">
        <v>6131</v>
      </c>
      <c r="F4803" t="s">
        <v>8973</v>
      </c>
      <c r="H4803">
        <v>2</v>
      </c>
      <c r="I4803">
        <v>2.8</v>
      </c>
      <c r="K4803" t="s">
        <v>296</v>
      </c>
      <c r="L4803" t="s">
        <v>297</v>
      </c>
      <c r="M4803" t="s">
        <v>398</v>
      </c>
      <c r="N4803" t="s">
        <v>360</v>
      </c>
      <c r="O4803">
        <v>3</v>
      </c>
      <c r="P4803" t="s">
        <v>306</v>
      </c>
      <c r="Q4803" s="164">
        <v>40068</v>
      </c>
      <c r="R4803" s="164">
        <v>40422</v>
      </c>
      <c r="T4803" t="s">
        <v>362</v>
      </c>
      <c r="V4803" t="s">
        <v>6131</v>
      </c>
      <c r="W4803" t="s">
        <v>10415</v>
      </c>
      <c r="X4803" t="s">
        <v>6131</v>
      </c>
      <c r="Y4803" t="s">
        <v>6131</v>
      </c>
      <c r="Z4803" t="s">
        <v>10422</v>
      </c>
      <c r="AC4803" t="s">
        <v>366</v>
      </c>
      <c r="AD4803" s="176">
        <v>1.5</v>
      </c>
    </row>
    <row r="4804" spans="1:30" x14ac:dyDescent="0.35">
      <c r="A4804" t="s">
        <v>375</v>
      </c>
      <c r="B4804">
        <v>1162</v>
      </c>
      <c r="C4804" t="s">
        <v>10423</v>
      </c>
      <c r="D4804">
        <v>61901</v>
      </c>
      <c r="E4804" t="s">
        <v>6131</v>
      </c>
      <c r="F4804" t="s">
        <v>8973</v>
      </c>
      <c r="H4804">
        <v>2</v>
      </c>
      <c r="I4804">
        <v>2.8</v>
      </c>
      <c r="K4804" t="s">
        <v>296</v>
      </c>
      <c r="L4804" t="s">
        <v>297</v>
      </c>
      <c r="M4804" t="s">
        <v>398</v>
      </c>
      <c r="N4804" t="s">
        <v>360</v>
      </c>
      <c r="O4804">
        <v>3</v>
      </c>
      <c r="P4804" t="s">
        <v>1</v>
      </c>
      <c r="Q4804" t="s">
        <v>4533</v>
      </c>
      <c r="R4804" s="164">
        <v>40057</v>
      </c>
      <c r="T4804" t="s">
        <v>362</v>
      </c>
      <c r="V4804" t="s">
        <v>6131</v>
      </c>
      <c r="W4804" t="s">
        <v>10415</v>
      </c>
      <c r="X4804" t="s">
        <v>6131</v>
      </c>
      <c r="Y4804" t="s">
        <v>6131</v>
      </c>
      <c r="Z4804" t="s">
        <v>10424</v>
      </c>
      <c r="AA4804" t="s">
        <v>1</v>
      </c>
      <c r="AC4804" t="s">
        <v>366</v>
      </c>
      <c r="AD4804" s="176">
        <v>1.5</v>
      </c>
    </row>
    <row r="4805" spans="1:30" x14ac:dyDescent="0.35">
      <c r="A4805" t="s">
        <v>447</v>
      </c>
      <c r="B4805">
        <v>1275</v>
      </c>
      <c r="C4805" t="s">
        <v>6131</v>
      </c>
      <c r="D4805">
        <v>61901</v>
      </c>
      <c r="E4805" t="s">
        <v>6131</v>
      </c>
      <c r="F4805" t="s">
        <v>8973</v>
      </c>
      <c r="G4805" s="163">
        <v>6100</v>
      </c>
      <c r="H4805">
        <v>2</v>
      </c>
      <c r="I4805">
        <v>2.8</v>
      </c>
      <c r="J4805" t="s">
        <v>295</v>
      </c>
      <c r="K4805" t="s">
        <v>296</v>
      </c>
      <c r="L4805" t="s">
        <v>297</v>
      </c>
      <c r="M4805" t="s">
        <v>398</v>
      </c>
      <c r="N4805" t="s">
        <v>360</v>
      </c>
      <c r="O4805">
        <v>3</v>
      </c>
      <c r="P4805" t="s">
        <v>306</v>
      </c>
      <c r="Q4805" s="164">
        <v>42527</v>
      </c>
      <c r="R4805" s="164">
        <v>42979</v>
      </c>
      <c r="T4805" t="s">
        <v>362</v>
      </c>
      <c r="V4805" t="s">
        <v>6131</v>
      </c>
      <c r="W4805" t="s">
        <v>10415</v>
      </c>
      <c r="X4805" t="s">
        <v>6131</v>
      </c>
      <c r="Y4805" t="s">
        <v>6131</v>
      </c>
      <c r="Z4805" t="s">
        <v>10425</v>
      </c>
      <c r="AA4805" t="s">
        <v>1</v>
      </c>
      <c r="AB4805" s="164">
        <v>42600</v>
      </c>
      <c r="AC4805" t="s">
        <v>366</v>
      </c>
      <c r="AD4805" s="176">
        <v>1.5</v>
      </c>
    </row>
    <row r="4806" spans="1:30" x14ac:dyDescent="0.35">
      <c r="A4806" t="s">
        <v>314</v>
      </c>
      <c r="B4806">
        <v>1237</v>
      </c>
      <c r="C4806" t="s">
        <v>6131</v>
      </c>
      <c r="D4806">
        <v>61901</v>
      </c>
      <c r="E4806" t="s">
        <v>6131</v>
      </c>
      <c r="F4806" t="s">
        <v>8973</v>
      </c>
      <c r="H4806">
        <v>2</v>
      </c>
      <c r="I4806">
        <v>2.8</v>
      </c>
      <c r="K4806" t="s">
        <v>296</v>
      </c>
      <c r="L4806" t="s">
        <v>297</v>
      </c>
      <c r="M4806" t="s">
        <v>398</v>
      </c>
      <c r="N4806" t="s">
        <v>360</v>
      </c>
      <c r="O4806">
        <v>3</v>
      </c>
      <c r="P4806" t="s">
        <v>306</v>
      </c>
      <c r="Q4806" s="164">
        <v>37780</v>
      </c>
      <c r="R4806" s="164">
        <v>37865</v>
      </c>
      <c r="T4806" t="s">
        <v>362</v>
      </c>
      <c r="V4806" t="s">
        <v>6131</v>
      </c>
      <c r="W4806" t="s">
        <v>10415</v>
      </c>
      <c r="X4806" t="s">
        <v>6131</v>
      </c>
      <c r="Y4806" t="s">
        <v>6131</v>
      </c>
      <c r="Z4806" t="s">
        <v>10426</v>
      </c>
      <c r="AC4806" t="s">
        <v>366</v>
      </c>
      <c r="AD4806" s="176">
        <v>1.5</v>
      </c>
    </row>
    <row r="4807" spans="1:30" x14ac:dyDescent="0.35">
      <c r="A4807" t="s">
        <v>711</v>
      </c>
      <c r="B4807">
        <v>1002</v>
      </c>
      <c r="C4807" t="s">
        <v>6131</v>
      </c>
      <c r="D4807">
        <v>61901</v>
      </c>
      <c r="E4807" t="s">
        <v>6131</v>
      </c>
      <c r="F4807" t="s">
        <v>8973</v>
      </c>
      <c r="H4807">
        <v>2</v>
      </c>
      <c r="I4807">
        <v>2.8</v>
      </c>
      <c r="K4807" t="s">
        <v>404</v>
      </c>
      <c r="L4807" t="s">
        <v>297</v>
      </c>
      <c r="M4807" t="s">
        <v>398</v>
      </c>
      <c r="N4807" t="s">
        <v>360</v>
      </c>
      <c r="O4807">
        <v>3</v>
      </c>
      <c r="P4807" t="s">
        <v>306</v>
      </c>
      <c r="Q4807" t="s">
        <v>10427</v>
      </c>
      <c r="R4807" s="164">
        <v>40718</v>
      </c>
      <c r="S4807" s="164">
        <v>45536</v>
      </c>
      <c r="T4807" t="s">
        <v>362</v>
      </c>
      <c r="V4807" t="s">
        <v>6131</v>
      </c>
      <c r="W4807" t="s">
        <v>10415</v>
      </c>
      <c r="X4807" t="s">
        <v>6131</v>
      </c>
      <c r="Y4807" t="s">
        <v>6131</v>
      </c>
      <c r="Z4807" t="s">
        <v>10428</v>
      </c>
      <c r="AC4807" t="s">
        <v>366</v>
      </c>
      <c r="AD4807" s="176">
        <v>1.5</v>
      </c>
    </row>
    <row r="4808" spans="1:30" x14ac:dyDescent="0.35">
      <c r="A4808" t="s">
        <v>711</v>
      </c>
      <c r="B4808">
        <v>1084</v>
      </c>
      <c r="C4808" t="s">
        <v>10429</v>
      </c>
      <c r="D4808">
        <v>61901</v>
      </c>
      <c r="E4808" t="s">
        <v>6131</v>
      </c>
      <c r="F4808" t="s">
        <v>8973</v>
      </c>
      <c r="H4808">
        <v>2</v>
      </c>
      <c r="I4808">
        <v>2.8</v>
      </c>
      <c r="K4808" t="s">
        <v>404</v>
      </c>
      <c r="L4808" t="s">
        <v>410</v>
      </c>
      <c r="M4808" t="s">
        <v>398</v>
      </c>
      <c r="N4808" t="s">
        <v>360</v>
      </c>
      <c r="O4808">
        <v>3</v>
      </c>
      <c r="P4808" t="s">
        <v>306</v>
      </c>
      <c r="Q4808" t="s">
        <v>652</v>
      </c>
      <c r="R4808" s="164">
        <v>33328</v>
      </c>
      <c r="S4808" s="164">
        <v>33328</v>
      </c>
      <c r="T4808" t="s">
        <v>362</v>
      </c>
      <c r="V4808" t="s">
        <v>6131</v>
      </c>
      <c r="W4808" t="s">
        <v>10415</v>
      </c>
      <c r="X4808" t="s">
        <v>6131</v>
      </c>
      <c r="Y4808" t="s">
        <v>6131</v>
      </c>
      <c r="Z4808" t="s">
        <v>10430</v>
      </c>
      <c r="AC4808" t="s">
        <v>366</v>
      </c>
      <c r="AD4808" s="176">
        <v>1.5</v>
      </c>
    </row>
    <row r="4809" spans="1:30" x14ac:dyDescent="0.35">
      <c r="A4809" t="s">
        <v>438</v>
      </c>
      <c r="B4809">
        <v>1155</v>
      </c>
      <c r="C4809" t="s">
        <v>10431</v>
      </c>
      <c r="D4809">
        <v>61901</v>
      </c>
      <c r="E4809" t="s">
        <v>6131</v>
      </c>
      <c r="F4809" t="s">
        <v>8973</v>
      </c>
      <c r="H4809">
        <v>2</v>
      </c>
      <c r="I4809">
        <v>2.8</v>
      </c>
      <c r="K4809" t="s">
        <v>296</v>
      </c>
      <c r="L4809" t="s">
        <v>297</v>
      </c>
      <c r="M4809" t="s">
        <v>398</v>
      </c>
      <c r="N4809" t="s">
        <v>360</v>
      </c>
      <c r="O4809">
        <v>3</v>
      </c>
      <c r="P4809" t="s">
        <v>306</v>
      </c>
      <c r="Q4809" s="164">
        <v>36526</v>
      </c>
      <c r="R4809" s="164">
        <v>36526</v>
      </c>
      <c r="T4809" t="s">
        <v>362</v>
      </c>
      <c r="V4809" t="s">
        <v>6131</v>
      </c>
      <c r="W4809" t="s">
        <v>10415</v>
      </c>
      <c r="X4809" t="s">
        <v>6131</v>
      </c>
      <c r="Y4809" t="s">
        <v>6131</v>
      </c>
      <c r="Z4809" t="s">
        <v>10432</v>
      </c>
      <c r="AC4809" t="s">
        <v>366</v>
      </c>
      <c r="AD4809" s="176">
        <v>1.5</v>
      </c>
    </row>
    <row r="4810" spans="1:30" x14ac:dyDescent="0.35">
      <c r="A4810" t="s">
        <v>408</v>
      </c>
      <c r="B4810">
        <v>1008</v>
      </c>
      <c r="C4810" t="s">
        <v>10433</v>
      </c>
      <c r="D4810">
        <v>61903</v>
      </c>
      <c r="E4810" t="s">
        <v>10434</v>
      </c>
      <c r="F4810" t="s">
        <v>8973</v>
      </c>
      <c r="H4810">
        <v>1.4</v>
      </c>
      <c r="I4810">
        <v>3</v>
      </c>
      <c r="K4810" t="s">
        <v>296</v>
      </c>
      <c r="L4810" t="s">
        <v>410</v>
      </c>
      <c r="M4810" t="s">
        <v>398</v>
      </c>
      <c r="N4810" t="s">
        <v>360</v>
      </c>
      <c r="O4810">
        <v>3</v>
      </c>
      <c r="P4810" t="s">
        <v>306</v>
      </c>
      <c r="Q4810" t="s">
        <v>6530</v>
      </c>
      <c r="R4810" s="164">
        <v>38219</v>
      </c>
      <c r="T4810" t="s">
        <v>1981</v>
      </c>
      <c r="V4810" t="s">
        <v>10435</v>
      </c>
      <c r="W4810" t="s">
        <v>10436</v>
      </c>
      <c r="X4810" t="s">
        <v>10434</v>
      </c>
      <c r="Y4810" t="s">
        <v>10435</v>
      </c>
      <c r="Z4810" t="s">
        <v>10437</v>
      </c>
      <c r="AC4810" t="s">
        <v>366</v>
      </c>
      <c r="AD4810" s="176">
        <v>1.4</v>
      </c>
    </row>
    <row r="4811" spans="1:30" x14ac:dyDescent="0.35">
      <c r="A4811" t="s">
        <v>324</v>
      </c>
      <c r="B4811">
        <v>1008</v>
      </c>
      <c r="C4811" t="s">
        <v>6150</v>
      </c>
      <c r="D4811">
        <v>61903</v>
      </c>
      <c r="E4811" t="s">
        <v>10434</v>
      </c>
      <c r="F4811" t="s">
        <v>8973</v>
      </c>
      <c r="H4811">
        <v>1.4</v>
      </c>
      <c r="I4811">
        <v>3</v>
      </c>
      <c r="K4811" t="s">
        <v>404</v>
      </c>
      <c r="L4811" t="s">
        <v>410</v>
      </c>
      <c r="M4811" t="s">
        <v>398</v>
      </c>
      <c r="N4811" t="s">
        <v>360</v>
      </c>
      <c r="O4811">
        <v>3</v>
      </c>
      <c r="P4811" t="s">
        <v>306</v>
      </c>
      <c r="Q4811" t="s">
        <v>616</v>
      </c>
      <c r="R4811" s="164">
        <v>41806</v>
      </c>
      <c r="S4811" s="164">
        <v>41883</v>
      </c>
      <c r="T4811" t="s">
        <v>1981</v>
      </c>
      <c r="V4811" t="s">
        <v>10435</v>
      </c>
      <c r="W4811" t="s">
        <v>10436</v>
      </c>
      <c r="X4811" t="s">
        <v>10434</v>
      </c>
      <c r="Y4811" t="s">
        <v>10435</v>
      </c>
      <c r="Z4811" t="s">
        <v>10438</v>
      </c>
      <c r="AC4811" t="s">
        <v>366</v>
      </c>
      <c r="AD4811" s="176">
        <v>1.4</v>
      </c>
    </row>
    <row r="4812" spans="1:30" x14ac:dyDescent="0.35">
      <c r="A4812" t="s">
        <v>584</v>
      </c>
      <c r="B4812">
        <v>1007</v>
      </c>
      <c r="C4812" t="s">
        <v>6151</v>
      </c>
      <c r="D4812">
        <v>61903</v>
      </c>
      <c r="E4812" t="s">
        <v>10434</v>
      </c>
      <c r="F4812" t="s">
        <v>8973</v>
      </c>
      <c r="H4812">
        <v>1.4</v>
      </c>
      <c r="I4812">
        <v>3</v>
      </c>
      <c r="K4812" t="s">
        <v>404</v>
      </c>
      <c r="L4812" t="s">
        <v>410</v>
      </c>
      <c r="M4812" t="s">
        <v>398</v>
      </c>
      <c r="N4812" t="s">
        <v>360</v>
      </c>
      <c r="O4812">
        <v>3</v>
      </c>
      <c r="P4812" t="s">
        <v>306</v>
      </c>
      <c r="Q4812" s="164">
        <v>33247</v>
      </c>
      <c r="R4812" s="164">
        <v>33482</v>
      </c>
      <c r="S4812" s="164">
        <v>33482</v>
      </c>
      <c r="T4812" t="s">
        <v>1981</v>
      </c>
      <c r="V4812" t="s">
        <v>10435</v>
      </c>
      <c r="W4812" t="s">
        <v>10436</v>
      </c>
      <c r="X4812" t="s">
        <v>10434</v>
      </c>
      <c r="Y4812" t="s">
        <v>10435</v>
      </c>
      <c r="Z4812" t="s">
        <v>10439</v>
      </c>
      <c r="AC4812" t="s">
        <v>366</v>
      </c>
      <c r="AD4812" s="176">
        <v>1.4</v>
      </c>
    </row>
    <row r="4813" spans="1:30" x14ac:dyDescent="0.35">
      <c r="A4813" t="s">
        <v>403</v>
      </c>
      <c r="B4813">
        <v>1012</v>
      </c>
      <c r="C4813" t="s">
        <v>10440</v>
      </c>
      <c r="D4813">
        <v>61903</v>
      </c>
      <c r="E4813" t="s">
        <v>10434</v>
      </c>
      <c r="F4813" t="s">
        <v>8973</v>
      </c>
      <c r="H4813">
        <v>1.4</v>
      </c>
      <c r="I4813">
        <v>3</v>
      </c>
      <c r="K4813" t="s">
        <v>404</v>
      </c>
      <c r="L4813" t="s">
        <v>410</v>
      </c>
      <c r="M4813" t="s">
        <v>398</v>
      </c>
      <c r="N4813" t="s">
        <v>360</v>
      </c>
      <c r="O4813">
        <v>3</v>
      </c>
      <c r="P4813" t="s">
        <v>306</v>
      </c>
      <c r="Q4813" s="164">
        <v>31415</v>
      </c>
      <c r="R4813" s="164">
        <v>31472</v>
      </c>
      <c r="S4813" s="164">
        <v>31472</v>
      </c>
      <c r="T4813" t="s">
        <v>1981</v>
      </c>
      <c r="V4813" t="s">
        <v>10435</v>
      </c>
      <c r="W4813" t="s">
        <v>10436</v>
      </c>
      <c r="X4813" t="s">
        <v>10434</v>
      </c>
      <c r="Y4813" t="s">
        <v>10435</v>
      </c>
      <c r="Z4813" t="s">
        <v>10441</v>
      </c>
      <c r="AC4813" t="s">
        <v>366</v>
      </c>
      <c r="AD4813" s="176">
        <v>1.4</v>
      </c>
    </row>
    <row r="4814" spans="1:30" x14ac:dyDescent="0.35">
      <c r="A4814" t="s">
        <v>403</v>
      </c>
      <c r="B4814">
        <v>1097</v>
      </c>
      <c r="C4814" t="s">
        <v>10442</v>
      </c>
      <c r="D4814">
        <v>61903</v>
      </c>
      <c r="E4814" t="s">
        <v>10434</v>
      </c>
      <c r="F4814" t="s">
        <v>8973</v>
      </c>
      <c r="H4814">
        <v>1.4</v>
      </c>
      <c r="I4814">
        <v>3</v>
      </c>
      <c r="K4814" t="s">
        <v>404</v>
      </c>
      <c r="L4814" t="s">
        <v>297</v>
      </c>
      <c r="M4814" t="s">
        <v>398</v>
      </c>
      <c r="N4814" t="s">
        <v>360</v>
      </c>
      <c r="O4814">
        <v>3</v>
      </c>
      <c r="P4814" t="s">
        <v>306</v>
      </c>
      <c r="Q4814" s="164">
        <v>36169</v>
      </c>
      <c r="R4814" s="164">
        <v>36404</v>
      </c>
      <c r="S4814" s="164">
        <v>40148</v>
      </c>
      <c r="T4814" t="s">
        <v>1981</v>
      </c>
      <c r="V4814" t="s">
        <v>10435</v>
      </c>
      <c r="W4814" t="s">
        <v>10436</v>
      </c>
      <c r="X4814" t="s">
        <v>10434</v>
      </c>
      <c r="Y4814" t="s">
        <v>10435</v>
      </c>
      <c r="Z4814" t="s">
        <v>10443</v>
      </c>
      <c r="AC4814" t="s">
        <v>366</v>
      </c>
      <c r="AD4814" s="176">
        <v>1.4</v>
      </c>
    </row>
    <row r="4815" spans="1:30" x14ac:dyDescent="0.35">
      <c r="A4815" t="s">
        <v>447</v>
      </c>
      <c r="B4815">
        <v>1005</v>
      </c>
      <c r="C4815" t="s">
        <v>10444</v>
      </c>
      <c r="D4815">
        <v>61903</v>
      </c>
      <c r="E4815" t="s">
        <v>10434</v>
      </c>
      <c r="F4815" t="s">
        <v>8973</v>
      </c>
      <c r="H4815">
        <v>1.4</v>
      </c>
      <c r="I4815">
        <v>3</v>
      </c>
      <c r="K4815" t="s">
        <v>0</v>
      </c>
      <c r="L4815" t="s">
        <v>410</v>
      </c>
      <c r="M4815" t="s">
        <v>398</v>
      </c>
      <c r="N4815" t="s">
        <v>360</v>
      </c>
      <c r="O4815">
        <v>3</v>
      </c>
      <c r="P4815" t="s">
        <v>306</v>
      </c>
      <c r="Q4815" s="164">
        <v>35738</v>
      </c>
      <c r="R4815" s="164">
        <v>35531</v>
      </c>
      <c r="T4815" t="s">
        <v>1981</v>
      </c>
      <c r="V4815" t="s">
        <v>10435</v>
      </c>
      <c r="W4815" t="s">
        <v>10436</v>
      </c>
      <c r="X4815" t="s">
        <v>10434</v>
      </c>
      <c r="Y4815" t="s">
        <v>10435</v>
      </c>
      <c r="Z4815" t="s">
        <v>10445</v>
      </c>
      <c r="AC4815" t="s">
        <v>366</v>
      </c>
      <c r="AD4815" s="176">
        <v>1.4</v>
      </c>
    </row>
    <row r="4816" spans="1:30" x14ac:dyDescent="0.35">
      <c r="A4816" t="s">
        <v>447</v>
      </c>
      <c r="B4816">
        <v>1131</v>
      </c>
      <c r="C4816" t="s">
        <v>10446</v>
      </c>
      <c r="D4816">
        <v>61903</v>
      </c>
      <c r="E4816" t="s">
        <v>10434</v>
      </c>
      <c r="F4816" t="s">
        <v>8973</v>
      </c>
      <c r="H4816">
        <v>1.4</v>
      </c>
      <c r="I4816">
        <v>3</v>
      </c>
      <c r="K4816" t="s">
        <v>404</v>
      </c>
      <c r="L4816" t="s">
        <v>410</v>
      </c>
      <c r="M4816" t="s">
        <v>398</v>
      </c>
      <c r="N4816" t="s">
        <v>360</v>
      </c>
      <c r="O4816">
        <v>3</v>
      </c>
      <c r="P4816" t="s">
        <v>306</v>
      </c>
      <c r="Q4816" s="164">
        <v>35439</v>
      </c>
      <c r="R4816" s="164">
        <v>35674</v>
      </c>
      <c r="S4816" s="164">
        <v>42248</v>
      </c>
      <c r="T4816" t="s">
        <v>1981</v>
      </c>
      <c r="V4816" t="s">
        <v>10435</v>
      </c>
      <c r="W4816" t="s">
        <v>10436</v>
      </c>
      <c r="X4816" t="s">
        <v>10434</v>
      </c>
      <c r="Y4816" t="s">
        <v>10435</v>
      </c>
      <c r="Z4816" t="s">
        <v>10447</v>
      </c>
      <c r="AC4816" t="s">
        <v>366</v>
      </c>
      <c r="AD4816" s="176">
        <v>1.4</v>
      </c>
    </row>
    <row r="4817" spans="1:30" x14ac:dyDescent="0.35">
      <c r="A4817" t="s">
        <v>494</v>
      </c>
      <c r="B4817">
        <v>1002</v>
      </c>
      <c r="C4817" t="s">
        <v>10448</v>
      </c>
      <c r="D4817">
        <v>61903</v>
      </c>
      <c r="E4817" t="s">
        <v>10434</v>
      </c>
      <c r="F4817" t="s">
        <v>8973</v>
      </c>
      <c r="H4817">
        <v>1.4</v>
      </c>
      <c r="I4817">
        <v>3</v>
      </c>
      <c r="K4817" t="s">
        <v>296</v>
      </c>
      <c r="L4817" t="s">
        <v>297</v>
      </c>
      <c r="M4817" t="s">
        <v>398</v>
      </c>
      <c r="N4817" t="s">
        <v>360</v>
      </c>
      <c r="O4817">
        <v>3</v>
      </c>
      <c r="P4817" t="s">
        <v>306</v>
      </c>
      <c r="Q4817" t="s">
        <v>786</v>
      </c>
      <c r="R4817" s="164">
        <v>34392</v>
      </c>
      <c r="T4817" t="s">
        <v>1981</v>
      </c>
      <c r="V4817" t="s">
        <v>10435</v>
      </c>
      <c r="W4817" t="s">
        <v>10436</v>
      </c>
      <c r="X4817" t="s">
        <v>10434</v>
      </c>
      <c r="Y4817" t="s">
        <v>10435</v>
      </c>
      <c r="Z4817" t="s">
        <v>10449</v>
      </c>
      <c r="AC4817" t="s">
        <v>366</v>
      </c>
      <c r="AD4817" s="176">
        <v>1.4</v>
      </c>
    </row>
    <row r="4818" spans="1:30" x14ac:dyDescent="0.35">
      <c r="A4818" t="s">
        <v>305</v>
      </c>
      <c r="B4818">
        <v>1049</v>
      </c>
      <c r="C4818" t="s">
        <v>10450</v>
      </c>
      <c r="D4818">
        <v>61907</v>
      </c>
      <c r="E4818" t="s">
        <v>10451</v>
      </c>
      <c r="F4818" t="s">
        <v>8973</v>
      </c>
      <c r="H4818">
        <v>2.2999999999999998</v>
      </c>
      <c r="I4818">
        <v>2.8</v>
      </c>
      <c r="K4818" t="s">
        <v>296</v>
      </c>
      <c r="L4818" t="s">
        <v>297</v>
      </c>
      <c r="M4818" t="s">
        <v>398</v>
      </c>
      <c r="N4818" t="s">
        <v>2042</v>
      </c>
      <c r="O4818">
        <v>3</v>
      </c>
      <c r="P4818" t="s">
        <v>306</v>
      </c>
      <c r="Q4818" t="s">
        <v>786</v>
      </c>
      <c r="R4818" s="164">
        <v>34392</v>
      </c>
      <c r="T4818" t="s">
        <v>2026</v>
      </c>
      <c r="V4818" t="s">
        <v>10452</v>
      </c>
      <c r="W4818" t="s">
        <v>10453</v>
      </c>
      <c r="X4818" t="s">
        <v>10451</v>
      </c>
      <c r="Y4818" t="s">
        <v>10452</v>
      </c>
      <c r="Z4818" t="s">
        <v>10454</v>
      </c>
      <c r="AC4818" t="s">
        <v>366</v>
      </c>
      <c r="AD4818" s="176">
        <v>2.2999999999999998</v>
      </c>
    </row>
    <row r="4819" spans="1:30" x14ac:dyDescent="0.35">
      <c r="A4819" t="s">
        <v>305</v>
      </c>
      <c r="B4819">
        <v>1092</v>
      </c>
      <c r="C4819" t="s">
        <v>10455</v>
      </c>
      <c r="D4819">
        <v>61907</v>
      </c>
      <c r="E4819" t="s">
        <v>10451</v>
      </c>
      <c r="F4819" t="s">
        <v>8973</v>
      </c>
      <c r="H4819">
        <v>2.2999999999999998</v>
      </c>
      <c r="I4819">
        <v>2.8</v>
      </c>
      <c r="K4819" t="s">
        <v>404</v>
      </c>
      <c r="L4819" t="s">
        <v>297</v>
      </c>
      <c r="M4819" t="s">
        <v>398</v>
      </c>
      <c r="N4819" t="s">
        <v>2042</v>
      </c>
      <c r="O4819">
        <v>3</v>
      </c>
      <c r="P4819" t="s">
        <v>306</v>
      </c>
      <c r="Q4819" s="164">
        <v>30595</v>
      </c>
      <c r="R4819" s="164">
        <v>30477</v>
      </c>
      <c r="S4819" s="164">
        <v>41153</v>
      </c>
      <c r="T4819" t="s">
        <v>2026</v>
      </c>
      <c r="V4819" t="s">
        <v>10452</v>
      </c>
      <c r="W4819" t="s">
        <v>10453</v>
      </c>
      <c r="X4819" t="s">
        <v>10451</v>
      </c>
      <c r="Y4819" t="s">
        <v>10452</v>
      </c>
      <c r="Z4819" t="s">
        <v>10456</v>
      </c>
      <c r="AC4819" t="s">
        <v>366</v>
      </c>
      <c r="AD4819" s="176">
        <v>2.2999999999999998</v>
      </c>
    </row>
    <row r="4820" spans="1:30" x14ac:dyDescent="0.35">
      <c r="A4820" t="s">
        <v>408</v>
      </c>
      <c r="B4820">
        <v>1278</v>
      </c>
      <c r="C4820" t="s">
        <v>10457</v>
      </c>
      <c r="D4820">
        <v>61907</v>
      </c>
      <c r="E4820" t="s">
        <v>10451</v>
      </c>
      <c r="F4820" t="s">
        <v>8973</v>
      </c>
      <c r="H4820">
        <v>2.2999999999999998</v>
      </c>
      <c r="I4820">
        <v>2.8</v>
      </c>
      <c r="K4820" t="s">
        <v>296</v>
      </c>
      <c r="L4820" t="s">
        <v>297</v>
      </c>
      <c r="M4820" t="s">
        <v>398</v>
      </c>
      <c r="N4820" t="s">
        <v>2042</v>
      </c>
      <c r="O4820">
        <v>3</v>
      </c>
      <c r="P4820" t="s">
        <v>306</v>
      </c>
      <c r="Q4820" s="164">
        <v>41310</v>
      </c>
      <c r="R4820" s="164">
        <v>41518</v>
      </c>
      <c r="T4820" t="s">
        <v>2026</v>
      </c>
      <c r="V4820" t="s">
        <v>10452</v>
      </c>
      <c r="W4820" t="s">
        <v>10453</v>
      </c>
      <c r="X4820" t="s">
        <v>10451</v>
      </c>
      <c r="Y4820" t="s">
        <v>10452</v>
      </c>
      <c r="Z4820" t="s">
        <v>10458</v>
      </c>
      <c r="AC4820" t="s">
        <v>366</v>
      </c>
      <c r="AD4820" s="176">
        <v>2.2999999999999998</v>
      </c>
    </row>
    <row r="4821" spans="1:30" x14ac:dyDescent="0.35">
      <c r="A4821" t="s">
        <v>476</v>
      </c>
      <c r="B4821">
        <v>1069</v>
      </c>
      <c r="C4821" t="s">
        <v>10459</v>
      </c>
      <c r="D4821">
        <v>61907</v>
      </c>
      <c r="E4821" t="s">
        <v>10451</v>
      </c>
      <c r="F4821" t="s">
        <v>8973</v>
      </c>
      <c r="H4821">
        <v>2.2999999999999998</v>
      </c>
      <c r="I4821">
        <v>2.8</v>
      </c>
      <c r="K4821" t="s">
        <v>404</v>
      </c>
      <c r="L4821" t="s">
        <v>410</v>
      </c>
      <c r="M4821" t="s">
        <v>398</v>
      </c>
      <c r="N4821" t="s">
        <v>2042</v>
      </c>
      <c r="O4821">
        <v>3</v>
      </c>
      <c r="P4821" t="s">
        <v>306</v>
      </c>
      <c r="Q4821" s="164">
        <v>31415</v>
      </c>
      <c r="R4821" s="164">
        <v>31472</v>
      </c>
      <c r="S4821" s="164">
        <v>31472</v>
      </c>
      <c r="T4821" t="s">
        <v>2026</v>
      </c>
      <c r="V4821" t="s">
        <v>10452</v>
      </c>
      <c r="W4821" t="s">
        <v>10453</v>
      </c>
      <c r="X4821" t="s">
        <v>10451</v>
      </c>
      <c r="Y4821" t="s">
        <v>10452</v>
      </c>
      <c r="Z4821" t="s">
        <v>10460</v>
      </c>
      <c r="AC4821" t="s">
        <v>366</v>
      </c>
      <c r="AD4821" s="176">
        <v>2.2999999999999998</v>
      </c>
    </row>
    <row r="4822" spans="1:30" x14ac:dyDescent="0.35">
      <c r="A4822" t="s">
        <v>584</v>
      </c>
      <c r="B4822">
        <v>1071</v>
      </c>
      <c r="C4822" t="s">
        <v>10451</v>
      </c>
      <c r="D4822">
        <v>61907</v>
      </c>
      <c r="E4822" t="s">
        <v>10451</v>
      </c>
      <c r="F4822" t="s">
        <v>8973</v>
      </c>
      <c r="H4822">
        <v>2.2999999999999998</v>
      </c>
      <c r="I4822">
        <v>2.8</v>
      </c>
      <c r="K4822" t="s">
        <v>404</v>
      </c>
      <c r="L4822" t="s">
        <v>410</v>
      </c>
      <c r="M4822" t="s">
        <v>398</v>
      </c>
      <c r="N4822" t="s">
        <v>2042</v>
      </c>
      <c r="O4822">
        <v>3</v>
      </c>
      <c r="P4822" t="s">
        <v>306</v>
      </c>
      <c r="Q4822" t="s">
        <v>786</v>
      </c>
      <c r="R4822" s="164">
        <v>34392</v>
      </c>
      <c r="S4822" s="164">
        <v>45043</v>
      </c>
      <c r="T4822" t="s">
        <v>2026</v>
      </c>
      <c r="V4822" t="s">
        <v>10452</v>
      </c>
      <c r="W4822" t="s">
        <v>10453</v>
      </c>
      <c r="X4822" t="s">
        <v>10451</v>
      </c>
      <c r="Y4822" t="s">
        <v>10452</v>
      </c>
      <c r="Z4822" t="s">
        <v>10461</v>
      </c>
      <c r="AC4822" t="s">
        <v>366</v>
      </c>
      <c r="AD4822" s="176">
        <v>2.2999999999999998</v>
      </c>
    </row>
    <row r="4823" spans="1:30" x14ac:dyDescent="0.35">
      <c r="A4823" t="s">
        <v>447</v>
      </c>
      <c r="B4823">
        <v>1001</v>
      </c>
      <c r="C4823" t="s">
        <v>10462</v>
      </c>
      <c r="D4823">
        <v>61907</v>
      </c>
      <c r="E4823" t="s">
        <v>10451</v>
      </c>
      <c r="F4823" t="s">
        <v>8973</v>
      </c>
      <c r="H4823">
        <v>2.2999999999999998</v>
      </c>
      <c r="I4823">
        <v>2.8</v>
      </c>
      <c r="K4823" t="s">
        <v>0</v>
      </c>
      <c r="L4823" t="s">
        <v>410</v>
      </c>
      <c r="M4823" t="s">
        <v>398</v>
      </c>
      <c r="N4823" t="s">
        <v>2042</v>
      </c>
      <c r="O4823">
        <v>3</v>
      </c>
      <c r="P4823" t="s">
        <v>306</v>
      </c>
      <c r="Q4823" t="s">
        <v>786</v>
      </c>
      <c r="R4823" s="164">
        <v>34392</v>
      </c>
      <c r="T4823" t="s">
        <v>2026</v>
      </c>
      <c r="V4823" t="s">
        <v>10452</v>
      </c>
      <c r="W4823" t="s">
        <v>10453</v>
      </c>
      <c r="X4823" t="s">
        <v>10451</v>
      </c>
      <c r="Y4823" t="s">
        <v>10452</v>
      </c>
      <c r="Z4823" t="s">
        <v>10463</v>
      </c>
      <c r="AC4823" t="s">
        <v>366</v>
      </c>
      <c r="AD4823" s="176">
        <v>2.2999999999999998</v>
      </c>
    </row>
    <row r="4824" spans="1:30" x14ac:dyDescent="0.35">
      <c r="A4824" t="s">
        <v>305</v>
      </c>
      <c r="B4824">
        <v>1050</v>
      </c>
      <c r="C4824" t="s">
        <v>10464</v>
      </c>
      <c r="D4824">
        <v>61911</v>
      </c>
      <c r="E4824" t="s">
        <v>6235</v>
      </c>
      <c r="F4824" t="s">
        <v>8973</v>
      </c>
      <c r="H4824">
        <v>2.1</v>
      </c>
      <c r="I4824">
        <v>3.9</v>
      </c>
      <c r="K4824" t="s">
        <v>404</v>
      </c>
      <c r="L4824" t="s">
        <v>410</v>
      </c>
      <c r="M4824" t="s">
        <v>398</v>
      </c>
      <c r="N4824" t="s">
        <v>2042</v>
      </c>
      <c r="O4824">
        <v>3</v>
      </c>
      <c r="P4824" t="s">
        <v>306</v>
      </c>
      <c r="Q4824" s="164">
        <v>32874</v>
      </c>
      <c r="R4824" s="164">
        <v>32874</v>
      </c>
      <c r="S4824" s="164">
        <v>32874</v>
      </c>
      <c r="T4824" t="s">
        <v>2043</v>
      </c>
      <c r="V4824" t="s">
        <v>10465</v>
      </c>
      <c r="W4824" t="s">
        <v>10466</v>
      </c>
      <c r="X4824" t="s">
        <v>6235</v>
      </c>
      <c r="Y4824" t="s">
        <v>10465</v>
      </c>
      <c r="Z4824" t="s">
        <v>10467</v>
      </c>
      <c r="AC4824" t="s">
        <v>366</v>
      </c>
      <c r="AD4824" s="176">
        <v>2.1</v>
      </c>
    </row>
    <row r="4825" spans="1:30" x14ac:dyDescent="0.35">
      <c r="A4825" t="s">
        <v>317</v>
      </c>
      <c r="B4825">
        <v>1169</v>
      </c>
      <c r="C4825" t="s">
        <v>10468</v>
      </c>
      <c r="D4825">
        <v>61911</v>
      </c>
      <c r="E4825" t="s">
        <v>6235</v>
      </c>
      <c r="F4825" t="s">
        <v>8973</v>
      </c>
      <c r="H4825">
        <v>2.1</v>
      </c>
      <c r="I4825">
        <v>3.9</v>
      </c>
      <c r="K4825" t="s">
        <v>296</v>
      </c>
      <c r="L4825" t="s">
        <v>297</v>
      </c>
      <c r="M4825" t="s">
        <v>398</v>
      </c>
      <c r="N4825" t="s">
        <v>2042</v>
      </c>
      <c r="O4825">
        <v>3</v>
      </c>
      <c r="P4825" t="s">
        <v>306</v>
      </c>
      <c r="Q4825" s="164">
        <v>38476</v>
      </c>
      <c r="R4825" s="164">
        <v>38596</v>
      </c>
      <c r="T4825" t="s">
        <v>2043</v>
      </c>
      <c r="V4825" t="s">
        <v>10465</v>
      </c>
      <c r="W4825" t="s">
        <v>10466</v>
      </c>
      <c r="X4825" t="s">
        <v>6235</v>
      </c>
      <c r="Y4825" t="s">
        <v>10465</v>
      </c>
      <c r="Z4825" t="s">
        <v>10469</v>
      </c>
      <c r="AC4825" t="s">
        <v>366</v>
      </c>
      <c r="AD4825" s="176">
        <v>2.1</v>
      </c>
    </row>
    <row r="4826" spans="1:30" x14ac:dyDescent="0.35">
      <c r="A4826" t="s">
        <v>432</v>
      </c>
      <c r="B4826">
        <v>1142</v>
      </c>
      <c r="C4826" t="s">
        <v>6245</v>
      </c>
      <c r="D4826">
        <v>61911</v>
      </c>
      <c r="E4826" t="s">
        <v>6235</v>
      </c>
      <c r="F4826" t="s">
        <v>8973</v>
      </c>
      <c r="H4826">
        <v>2.1</v>
      </c>
      <c r="I4826">
        <v>3.9</v>
      </c>
      <c r="K4826" t="s">
        <v>296</v>
      </c>
      <c r="L4826" t="s">
        <v>297</v>
      </c>
      <c r="M4826" t="s">
        <v>398</v>
      </c>
      <c r="N4826" t="s">
        <v>2042</v>
      </c>
      <c r="O4826">
        <v>3</v>
      </c>
      <c r="P4826" t="s">
        <v>306</v>
      </c>
      <c r="Q4826" s="164">
        <v>32151</v>
      </c>
      <c r="R4826" s="164">
        <v>32387</v>
      </c>
      <c r="T4826" t="s">
        <v>2043</v>
      </c>
      <c r="V4826" t="s">
        <v>10465</v>
      </c>
      <c r="W4826" t="s">
        <v>10466</v>
      </c>
      <c r="X4826" t="s">
        <v>6235</v>
      </c>
      <c r="Y4826" t="s">
        <v>10465</v>
      </c>
      <c r="Z4826" t="s">
        <v>10470</v>
      </c>
      <c r="AC4826" t="s">
        <v>366</v>
      </c>
      <c r="AD4826" s="176">
        <v>2.1</v>
      </c>
    </row>
    <row r="4827" spans="1:30" x14ac:dyDescent="0.35">
      <c r="A4827" t="s">
        <v>584</v>
      </c>
      <c r="B4827">
        <v>1096</v>
      </c>
      <c r="C4827" t="s">
        <v>6245</v>
      </c>
      <c r="D4827">
        <v>61911</v>
      </c>
      <c r="E4827" t="s">
        <v>6235</v>
      </c>
      <c r="F4827" t="s">
        <v>8973</v>
      </c>
      <c r="H4827">
        <v>2.1</v>
      </c>
      <c r="I4827">
        <v>3.9</v>
      </c>
      <c r="K4827" t="s">
        <v>296</v>
      </c>
      <c r="L4827" t="s">
        <v>297</v>
      </c>
      <c r="M4827" t="s">
        <v>398</v>
      </c>
      <c r="N4827" t="s">
        <v>2042</v>
      </c>
      <c r="O4827">
        <v>3</v>
      </c>
      <c r="P4827" t="s">
        <v>306</v>
      </c>
      <c r="Q4827" t="s">
        <v>786</v>
      </c>
      <c r="R4827" s="164">
        <v>34392</v>
      </c>
      <c r="T4827" t="s">
        <v>2043</v>
      </c>
      <c r="V4827" t="s">
        <v>10465</v>
      </c>
      <c r="W4827" t="s">
        <v>10466</v>
      </c>
      <c r="X4827" t="s">
        <v>6235</v>
      </c>
      <c r="Y4827" t="s">
        <v>10465</v>
      </c>
      <c r="Z4827" t="s">
        <v>10471</v>
      </c>
      <c r="AC4827" t="s">
        <v>366</v>
      </c>
      <c r="AD4827" s="176">
        <v>2.1</v>
      </c>
    </row>
    <row r="4828" spans="1:30" x14ac:dyDescent="0.35">
      <c r="A4828" t="s">
        <v>494</v>
      </c>
      <c r="B4828">
        <v>1057</v>
      </c>
      <c r="C4828" t="s">
        <v>6235</v>
      </c>
      <c r="D4828">
        <v>61911</v>
      </c>
      <c r="E4828" t="s">
        <v>6235</v>
      </c>
      <c r="F4828" t="s">
        <v>8973</v>
      </c>
      <c r="H4828">
        <v>2.1</v>
      </c>
      <c r="I4828">
        <v>3.9</v>
      </c>
      <c r="K4828" t="s">
        <v>404</v>
      </c>
      <c r="L4828" t="s">
        <v>410</v>
      </c>
      <c r="M4828" t="s">
        <v>398</v>
      </c>
      <c r="N4828" t="s">
        <v>2042</v>
      </c>
      <c r="O4828">
        <v>3</v>
      </c>
      <c r="P4828" t="s">
        <v>306</v>
      </c>
      <c r="Q4828" s="164">
        <v>32514</v>
      </c>
      <c r="R4828" s="164">
        <v>32660</v>
      </c>
      <c r="S4828" s="164">
        <v>32660</v>
      </c>
      <c r="T4828" t="s">
        <v>2043</v>
      </c>
      <c r="V4828" t="s">
        <v>10465</v>
      </c>
      <c r="W4828" t="s">
        <v>10466</v>
      </c>
      <c r="X4828" t="s">
        <v>6235</v>
      </c>
      <c r="Y4828" t="s">
        <v>10465</v>
      </c>
      <c r="Z4828" t="s">
        <v>10472</v>
      </c>
      <c r="AC4828" t="s">
        <v>366</v>
      </c>
      <c r="AD4828" s="176">
        <v>2.1</v>
      </c>
    </row>
    <row r="4829" spans="1:30" x14ac:dyDescent="0.35">
      <c r="A4829" t="s">
        <v>499</v>
      </c>
      <c r="B4829">
        <v>1060</v>
      </c>
      <c r="C4829" t="s">
        <v>6235</v>
      </c>
      <c r="D4829">
        <v>61911</v>
      </c>
      <c r="E4829" t="s">
        <v>6235</v>
      </c>
      <c r="F4829" t="s">
        <v>8973</v>
      </c>
      <c r="H4829">
        <v>2.1</v>
      </c>
      <c r="I4829">
        <v>3.9</v>
      </c>
      <c r="K4829" t="s">
        <v>404</v>
      </c>
      <c r="L4829" t="s">
        <v>410</v>
      </c>
      <c r="M4829" t="s">
        <v>398</v>
      </c>
      <c r="N4829" t="s">
        <v>2042</v>
      </c>
      <c r="O4829">
        <v>3</v>
      </c>
      <c r="P4829" t="s">
        <v>306</v>
      </c>
      <c r="Q4829" t="s">
        <v>2566</v>
      </c>
      <c r="R4829" s="164">
        <v>29328</v>
      </c>
      <c r="S4829" s="164">
        <v>29328</v>
      </c>
      <c r="T4829" t="s">
        <v>2043</v>
      </c>
      <c r="V4829" t="s">
        <v>10465</v>
      </c>
      <c r="W4829" t="s">
        <v>10466</v>
      </c>
      <c r="X4829" t="s">
        <v>6235</v>
      </c>
      <c r="Y4829" t="s">
        <v>10465</v>
      </c>
      <c r="Z4829" t="s">
        <v>10473</v>
      </c>
      <c r="AC4829" t="s">
        <v>366</v>
      </c>
      <c r="AD4829" s="176">
        <v>2.1</v>
      </c>
    </row>
    <row r="4830" spans="1:30" x14ac:dyDescent="0.35">
      <c r="A4830" t="s">
        <v>711</v>
      </c>
      <c r="B4830">
        <v>1099</v>
      </c>
      <c r="C4830" t="s">
        <v>10474</v>
      </c>
      <c r="D4830">
        <v>61912</v>
      </c>
      <c r="E4830" t="s">
        <v>10474</v>
      </c>
      <c r="F4830" t="s">
        <v>8973</v>
      </c>
      <c r="H4830">
        <v>2.2000000000000002</v>
      </c>
      <c r="I4830">
        <v>4.8</v>
      </c>
      <c r="K4830" t="s">
        <v>296</v>
      </c>
      <c r="L4830" t="s">
        <v>297</v>
      </c>
      <c r="M4830" t="s">
        <v>398</v>
      </c>
      <c r="N4830" t="s">
        <v>2042</v>
      </c>
      <c r="O4830">
        <v>3</v>
      </c>
      <c r="P4830" t="s">
        <v>306</v>
      </c>
      <c r="Q4830" s="164">
        <v>30781</v>
      </c>
      <c r="R4830" s="164">
        <v>30929</v>
      </c>
      <c r="T4830" t="s">
        <v>10475</v>
      </c>
      <c r="V4830" t="s">
        <v>10476</v>
      </c>
      <c r="W4830" t="s">
        <v>10477</v>
      </c>
      <c r="X4830" t="s">
        <v>10474</v>
      </c>
      <c r="Y4830" t="s">
        <v>10476</v>
      </c>
      <c r="Z4830" t="s">
        <v>10478</v>
      </c>
      <c r="AC4830" t="s">
        <v>366</v>
      </c>
      <c r="AD4830" s="176">
        <v>2.2000000000000002</v>
      </c>
    </row>
    <row r="4831" spans="1:30" x14ac:dyDescent="0.35">
      <c r="A4831" t="s">
        <v>499</v>
      </c>
      <c r="B4831">
        <v>1174</v>
      </c>
      <c r="C4831" t="s">
        <v>10474</v>
      </c>
      <c r="D4831">
        <v>61912</v>
      </c>
      <c r="E4831" t="s">
        <v>10474</v>
      </c>
      <c r="F4831" t="s">
        <v>8973</v>
      </c>
      <c r="H4831">
        <v>2.2000000000000002</v>
      </c>
      <c r="I4831">
        <v>4.8</v>
      </c>
      <c r="K4831" t="s">
        <v>296</v>
      </c>
      <c r="L4831" t="s">
        <v>297</v>
      </c>
      <c r="M4831" t="s">
        <v>398</v>
      </c>
      <c r="N4831" t="s">
        <v>2042</v>
      </c>
      <c r="O4831">
        <v>3</v>
      </c>
      <c r="P4831" t="s">
        <v>306</v>
      </c>
      <c r="Q4831" s="164">
        <v>37780</v>
      </c>
      <c r="R4831" s="164">
        <v>38231</v>
      </c>
      <c r="T4831" t="s">
        <v>10475</v>
      </c>
      <c r="V4831" t="s">
        <v>10476</v>
      </c>
      <c r="W4831" t="s">
        <v>10477</v>
      </c>
      <c r="X4831" t="s">
        <v>10474</v>
      </c>
      <c r="Y4831" t="s">
        <v>10476</v>
      </c>
      <c r="Z4831" t="s">
        <v>10479</v>
      </c>
      <c r="AC4831" t="s">
        <v>366</v>
      </c>
      <c r="AD4831" s="176">
        <v>2.2000000000000002</v>
      </c>
    </row>
    <row r="4832" spans="1:30" x14ac:dyDescent="0.35">
      <c r="A4832" t="s">
        <v>438</v>
      </c>
      <c r="B4832">
        <v>1174</v>
      </c>
      <c r="C4832" t="s">
        <v>10474</v>
      </c>
      <c r="D4832">
        <v>61912</v>
      </c>
      <c r="E4832" t="s">
        <v>10474</v>
      </c>
      <c r="F4832" t="s">
        <v>8973</v>
      </c>
      <c r="H4832">
        <v>2.2000000000000002</v>
      </c>
      <c r="I4832">
        <v>4.8</v>
      </c>
      <c r="K4832" t="s">
        <v>296</v>
      </c>
      <c r="L4832" t="s">
        <v>297</v>
      </c>
      <c r="M4832" t="s">
        <v>398</v>
      </c>
      <c r="N4832" t="s">
        <v>2042</v>
      </c>
      <c r="O4832">
        <v>3</v>
      </c>
      <c r="P4832" t="s">
        <v>306</v>
      </c>
      <c r="Q4832" s="164">
        <v>38023</v>
      </c>
      <c r="R4832" s="164">
        <v>38231</v>
      </c>
      <c r="T4832" t="s">
        <v>10475</v>
      </c>
      <c r="V4832" t="s">
        <v>10476</v>
      </c>
      <c r="W4832" t="s">
        <v>10477</v>
      </c>
      <c r="X4832" t="s">
        <v>10474</v>
      </c>
      <c r="Y4832" t="s">
        <v>10476</v>
      </c>
      <c r="Z4832" t="s">
        <v>10480</v>
      </c>
      <c r="AC4832" t="s">
        <v>366</v>
      </c>
      <c r="AD4832" s="176">
        <v>2.2000000000000002</v>
      </c>
    </row>
    <row r="4833" spans="1:31" x14ac:dyDescent="0.35">
      <c r="A4833" t="s">
        <v>324</v>
      </c>
      <c r="B4833">
        <v>1231</v>
      </c>
      <c r="C4833" t="s">
        <v>10481</v>
      </c>
      <c r="D4833">
        <v>61913</v>
      </c>
      <c r="E4833" t="s">
        <v>10481</v>
      </c>
      <c r="F4833" t="s">
        <v>8973</v>
      </c>
      <c r="H4833">
        <v>1.7</v>
      </c>
      <c r="I4833">
        <v>3.3</v>
      </c>
      <c r="K4833" t="s">
        <v>404</v>
      </c>
      <c r="L4833" t="s">
        <v>297</v>
      </c>
      <c r="M4833" t="s">
        <v>398</v>
      </c>
      <c r="N4833" t="s">
        <v>2042</v>
      </c>
      <c r="O4833">
        <v>3</v>
      </c>
      <c r="P4833" t="s">
        <v>306</v>
      </c>
      <c r="Q4833" s="164">
        <v>40060</v>
      </c>
      <c r="R4833" s="164">
        <v>40057</v>
      </c>
      <c r="S4833" s="164">
        <v>42614</v>
      </c>
      <c r="T4833" t="s">
        <v>6255</v>
      </c>
      <c r="V4833" t="s">
        <v>10482</v>
      </c>
      <c r="W4833" t="s">
        <v>10483</v>
      </c>
      <c r="X4833" t="s">
        <v>10481</v>
      </c>
      <c r="Y4833" t="s">
        <v>10482</v>
      </c>
      <c r="Z4833" t="s">
        <v>10484</v>
      </c>
      <c r="AC4833" t="s">
        <v>366</v>
      </c>
      <c r="AD4833" s="176">
        <v>1.7</v>
      </c>
    </row>
    <row r="4834" spans="1:31" x14ac:dyDescent="0.35">
      <c r="A4834" t="s">
        <v>711</v>
      </c>
      <c r="B4834">
        <v>1232</v>
      </c>
      <c r="C4834" t="s">
        <v>10485</v>
      </c>
      <c r="D4834">
        <v>61913</v>
      </c>
      <c r="E4834" t="s">
        <v>10481</v>
      </c>
      <c r="F4834" t="s">
        <v>8973</v>
      </c>
      <c r="H4834">
        <v>1.7</v>
      </c>
      <c r="I4834">
        <v>3.3</v>
      </c>
      <c r="K4834" t="s">
        <v>296</v>
      </c>
      <c r="L4834" t="s">
        <v>297</v>
      </c>
      <c r="M4834" t="s">
        <v>398</v>
      </c>
      <c r="N4834" t="s">
        <v>2042</v>
      </c>
      <c r="O4834">
        <v>3</v>
      </c>
      <c r="P4834" t="s">
        <v>306</v>
      </c>
      <c r="Q4834" s="164">
        <v>40001</v>
      </c>
      <c r="R4834" s="164">
        <v>40422</v>
      </c>
      <c r="T4834" t="s">
        <v>6255</v>
      </c>
      <c r="V4834" t="s">
        <v>10482</v>
      </c>
      <c r="W4834" t="s">
        <v>10483</v>
      </c>
      <c r="X4834" t="s">
        <v>10481</v>
      </c>
      <c r="Y4834" t="s">
        <v>10482</v>
      </c>
      <c r="Z4834" t="s">
        <v>10486</v>
      </c>
      <c r="AC4834" t="s">
        <v>366</v>
      </c>
      <c r="AD4834" s="176">
        <v>1.7</v>
      </c>
    </row>
    <row r="4835" spans="1:31" x14ac:dyDescent="0.35">
      <c r="A4835" t="s">
        <v>309</v>
      </c>
      <c r="B4835">
        <v>1161</v>
      </c>
      <c r="C4835" t="s">
        <v>10487</v>
      </c>
      <c r="D4835">
        <v>61914</v>
      </c>
      <c r="E4835" t="s">
        <v>10487</v>
      </c>
      <c r="F4835" t="s">
        <v>8973</v>
      </c>
      <c r="H4835">
        <v>1.1000000000000001</v>
      </c>
      <c r="I4835">
        <v>2.5</v>
      </c>
      <c r="K4835" t="s">
        <v>296</v>
      </c>
      <c r="L4835" t="s">
        <v>297</v>
      </c>
      <c r="M4835" t="s">
        <v>398</v>
      </c>
      <c r="N4835" t="s">
        <v>2042</v>
      </c>
      <c r="O4835">
        <v>3</v>
      </c>
      <c r="P4835" t="s">
        <v>306</v>
      </c>
      <c r="Q4835" s="164">
        <v>37995</v>
      </c>
      <c r="R4835" s="164">
        <v>38231</v>
      </c>
      <c r="T4835" t="s">
        <v>6260</v>
      </c>
      <c r="V4835" t="s">
        <v>10488</v>
      </c>
      <c r="W4835" t="s">
        <v>10489</v>
      </c>
      <c r="X4835" t="s">
        <v>10487</v>
      </c>
      <c r="Y4835" t="s">
        <v>10488</v>
      </c>
      <c r="Z4835" t="s">
        <v>10490</v>
      </c>
      <c r="AC4835" t="s">
        <v>366</v>
      </c>
      <c r="AD4835" s="176">
        <v>1.1000000000000001</v>
      </c>
    </row>
    <row r="4836" spans="1:31" x14ac:dyDescent="0.35">
      <c r="A4836" t="s">
        <v>438</v>
      </c>
      <c r="B4836">
        <v>1235</v>
      </c>
      <c r="C4836" t="s">
        <v>6264</v>
      </c>
      <c r="D4836">
        <v>61916</v>
      </c>
      <c r="E4836" t="s">
        <v>6264</v>
      </c>
      <c r="F4836" t="s">
        <v>8973</v>
      </c>
      <c r="H4836">
        <v>1.7</v>
      </c>
      <c r="I4836">
        <v>2.9</v>
      </c>
      <c r="K4836" t="s">
        <v>296</v>
      </c>
      <c r="L4836" t="s">
        <v>297</v>
      </c>
      <c r="M4836" t="s">
        <v>398</v>
      </c>
      <c r="N4836" t="s">
        <v>360</v>
      </c>
      <c r="O4836">
        <v>3</v>
      </c>
      <c r="P4836" t="s">
        <v>306</v>
      </c>
      <c r="Q4836" t="s">
        <v>5274</v>
      </c>
      <c r="R4836" s="164">
        <v>41883</v>
      </c>
      <c r="T4836" t="s">
        <v>6265</v>
      </c>
      <c r="V4836" t="s">
        <v>10396</v>
      </c>
      <c r="W4836" t="s">
        <v>10394</v>
      </c>
      <c r="X4836" t="s">
        <v>10395</v>
      </c>
      <c r="Y4836" t="s">
        <v>10396</v>
      </c>
      <c r="Z4836" t="s">
        <v>10491</v>
      </c>
      <c r="AC4836" t="s">
        <v>366</v>
      </c>
      <c r="AD4836" s="176">
        <v>1.2</v>
      </c>
    </row>
    <row r="4837" spans="1:31" x14ac:dyDescent="0.35">
      <c r="A4837" t="s">
        <v>305</v>
      </c>
      <c r="B4837">
        <v>1197</v>
      </c>
      <c r="C4837" t="s">
        <v>10492</v>
      </c>
      <c r="D4837">
        <v>61919</v>
      </c>
      <c r="E4837" t="s">
        <v>10492</v>
      </c>
      <c r="F4837" t="s">
        <v>8973</v>
      </c>
      <c r="H4837" s="174">
        <f t="shared" ref="H4837:H4838" si="140">AD4837</f>
        <v>1.1000000000000001</v>
      </c>
      <c r="I4837">
        <v>3.1</v>
      </c>
      <c r="K4837" t="s">
        <v>404</v>
      </c>
      <c r="L4837" t="s">
        <v>297</v>
      </c>
      <c r="M4837" t="s">
        <v>398</v>
      </c>
      <c r="N4837" t="s">
        <v>2042</v>
      </c>
      <c r="O4837">
        <v>3</v>
      </c>
      <c r="P4837" t="s">
        <v>306</v>
      </c>
      <c r="Q4837" s="164">
        <v>34708</v>
      </c>
      <c r="R4837" s="164">
        <v>34943</v>
      </c>
      <c r="S4837" s="164">
        <v>39189</v>
      </c>
      <c r="T4837" t="s">
        <v>2068</v>
      </c>
      <c r="V4837" t="s">
        <v>10493</v>
      </c>
      <c r="W4837" t="s">
        <v>10494</v>
      </c>
      <c r="X4837" t="s">
        <v>10492</v>
      </c>
      <c r="Y4837" t="s">
        <v>10493</v>
      </c>
      <c r="Z4837" t="s">
        <v>10495</v>
      </c>
      <c r="AC4837" t="s">
        <v>366</v>
      </c>
      <c r="AD4837" s="176">
        <v>1.1000000000000001</v>
      </c>
      <c r="AE4837" s="177" t="s">
        <v>16954</v>
      </c>
    </row>
    <row r="4838" spans="1:31" x14ac:dyDescent="0.35">
      <c r="A4838" t="s">
        <v>438</v>
      </c>
      <c r="B4838">
        <v>1186</v>
      </c>
      <c r="C4838" t="s">
        <v>10496</v>
      </c>
      <c r="D4838">
        <v>61920</v>
      </c>
      <c r="E4838" t="s">
        <v>10496</v>
      </c>
      <c r="F4838" t="s">
        <v>8973</v>
      </c>
      <c r="H4838" s="174">
        <f t="shared" si="140"/>
        <v>1.4</v>
      </c>
      <c r="I4838">
        <v>2.9</v>
      </c>
      <c r="K4838" t="s">
        <v>296</v>
      </c>
      <c r="L4838" t="s">
        <v>297</v>
      </c>
      <c r="M4838" t="s">
        <v>398</v>
      </c>
      <c r="N4838" t="s">
        <v>333</v>
      </c>
      <c r="O4838">
        <v>3</v>
      </c>
      <c r="P4838" t="s">
        <v>306</v>
      </c>
      <c r="Q4838" t="s">
        <v>5592</v>
      </c>
      <c r="R4838" s="164">
        <v>38961</v>
      </c>
      <c r="T4838" t="s">
        <v>10497</v>
      </c>
      <c r="V4838" t="s">
        <v>10498</v>
      </c>
      <c r="W4838" t="s">
        <v>10499</v>
      </c>
      <c r="X4838" t="s">
        <v>10496</v>
      </c>
      <c r="Y4838" t="s">
        <v>10498</v>
      </c>
      <c r="Z4838" t="s">
        <v>10500</v>
      </c>
      <c r="AC4838" t="s">
        <v>341</v>
      </c>
      <c r="AD4838" s="176">
        <v>1.4</v>
      </c>
      <c r="AE4838" s="177" t="s">
        <v>16954</v>
      </c>
    </row>
    <row r="4839" spans="1:31" x14ac:dyDescent="0.35">
      <c r="A4839" t="s">
        <v>408</v>
      </c>
      <c r="B4839">
        <v>1292</v>
      </c>
      <c r="C4839" t="s">
        <v>10501</v>
      </c>
      <c r="D4839">
        <v>61922</v>
      </c>
      <c r="E4839" t="s">
        <v>10501</v>
      </c>
      <c r="F4839" t="s">
        <v>8973</v>
      </c>
      <c r="G4839" s="163">
        <v>4569</v>
      </c>
      <c r="H4839">
        <v>1.3</v>
      </c>
      <c r="I4839">
        <v>3.4</v>
      </c>
      <c r="J4839" t="s">
        <v>295</v>
      </c>
      <c r="K4839" t="s">
        <v>296</v>
      </c>
      <c r="L4839" t="s">
        <v>297</v>
      </c>
      <c r="M4839" t="s">
        <v>398</v>
      </c>
      <c r="N4839" t="s">
        <v>2042</v>
      </c>
      <c r="O4839">
        <v>3</v>
      </c>
      <c r="P4839" t="s">
        <v>306</v>
      </c>
      <c r="Q4839" t="s">
        <v>4908</v>
      </c>
      <c r="R4839" s="164">
        <v>42248</v>
      </c>
      <c r="T4839" t="s">
        <v>10502</v>
      </c>
      <c r="V4839" t="s">
        <v>10465</v>
      </c>
      <c r="W4839" t="s">
        <v>10466</v>
      </c>
      <c r="X4839" t="s">
        <v>6235</v>
      </c>
      <c r="Y4839" t="s">
        <v>10465</v>
      </c>
      <c r="Z4839" t="s">
        <v>10503</v>
      </c>
      <c r="AA4839" t="s">
        <v>1</v>
      </c>
      <c r="AB4839" s="164">
        <v>42432</v>
      </c>
      <c r="AC4839" t="s">
        <v>366</v>
      </c>
      <c r="AD4839" s="176">
        <v>1.3</v>
      </c>
    </row>
    <row r="4840" spans="1:31" x14ac:dyDescent="0.35">
      <c r="A4840" t="s">
        <v>324</v>
      </c>
      <c r="B4840">
        <v>1026</v>
      </c>
      <c r="C4840" t="s">
        <v>6318</v>
      </c>
      <c r="D4840">
        <v>62005</v>
      </c>
      <c r="E4840" t="s">
        <v>6318</v>
      </c>
      <c r="F4840" t="s">
        <v>8973</v>
      </c>
      <c r="H4840" s="174">
        <f t="shared" ref="H4840:H4841" si="141">AD4840</f>
        <v>1.2</v>
      </c>
      <c r="I4840">
        <v>2.8</v>
      </c>
      <c r="K4840" t="s">
        <v>404</v>
      </c>
      <c r="L4840" t="s">
        <v>4103</v>
      </c>
      <c r="M4840" t="s">
        <v>398</v>
      </c>
      <c r="N4840" t="s">
        <v>360</v>
      </c>
      <c r="O4840">
        <v>3</v>
      </c>
      <c r="P4840" t="s">
        <v>306</v>
      </c>
      <c r="Q4840" t="s">
        <v>7876</v>
      </c>
      <c r="R4840" s="164">
        <v>36388</v>
      </c>
      <c r="S4840" s="164">
        <v>36891</v>
      </c>
      <c r="T4840" t="s">
        <v>6319</v>
      </c>
      <c r="V4840" t="s">
        <v>6320</v>
      </c>
      <c r="W4840" t="s">
        <v>10504</v>
      </c>
      <c r="X4840" t="s">
        <v>6318</v>
      </c>
      <c r="Y4840" t="s">
        <v>6320</v>
      </c>
      <c r="Z4840" t="s">
        <v>10505</v>
      </c>
      <c r="AC4840" t="s">
        <v>366</v>
      </c>
      <c r="AD4840" s="176">
        <v>1.2</v>
      </c>
      <c r="AE4840" s="177" t="s">
        <v>16954</v>
      </c>
    </row>
    <row r="4841" spans="1:31" x14ac:dyDescent="0.35">
      <c r="A4841" t="s">
        <v>438</v>
      </c>
      <c r="B4841">
        <v>1030</v>
      </c>
      <c r="C4841" t="s">
        <v>6318</v>
      </c>
      <c r="D4841">
        <v>62005</v>
      </c>
      <c r="E4841" t="s">
        <v>6318</v>
      </c>
      <c r="F4841" t="s">
        <v>8973</v>
      </c>
      <c r="H4841" s="174">
        <f t="shared" si="141"/>
        <v>1.2</v>
      </c>
      <c r="I4841">
        <v>2.8</v>
      </c>
      <c r="K4841" t="s">
        <v>404</v>
      </c>
      <c r="L4841" t="s">
        <v>410</v>
      </c>
      <c r="M4841" t="s">
        <v>398</v>
      </c>
      <c r="N4841" t="s">
        <v>360</v>
      </c>
      <c r="O4841">
        <v>3</v>
      </c>
      <c r="P4841" t="s">
        <v>306</v>
      </c>
      <c r="Q4841" t="s">
        <v>2591</v>
      </c>
      <c r="R4841" s="164">
        <v>35300</v>
      </c>
      <c r="S4841" s="164">
        <v>36039</v>
      </c>
      <c r="T4841" t="s">
        <v>6319</v>
      </c>
      <c r="V4841" t="s">
        <v>6320</v>
      </c>
      <c r="W4841" t="s">
        <v>10504</v>
      </c>
      <c r="X4841" t="s">
        <v>6318</v>
      </c>
      <c r="Y4841" t="s">
        <v>6320</v>
      </c>
      <c r="Z4841" t="s">
        <v>10506</v>
      </c>
      <c r="AC4841" t="s">
        <v>366</v>
      </c>
      <c r="AD4841" s="176">
        <v>1.2</v>
      </c>
      <c r="AE4841" s="177" t="s">
        <v>16954</v>
      </c>
    </row>
    <row r="4842" spans="1:31" x14ac:dyDescent="0.35">
      <c r="A4842" t="s">
        <v>317</v>
      </c>
      <c r="B4842">
        <v>1162</v>
      </c>
      <c r="C4842" t="s">
        <v>10507</v>
      </c>
      <c r="D4842">
        <v>62006</v>
      </c>
      <c r="E4842" t="s">
        <v>6339</v>
      </c>
      <c r="F4842" t="s">
        <v>8973</v>
      </c>
      <c r="H4842">
        <v>1.2</v>
      </c>
      <c r="I4842">
        <v>2.8</v>
      </c>
      <c r="K4842" t="s">
        <v>404</v>
      </c>
      <c r="L4842" t="s">
        <v>297</v>
      </c>
      <c r="M4842" t="s">
        <v>398</v>
      </c>
      <c r="N4842" t="s">
        <v>360</v>
      </c>
      <c r="O4842">
        <v>3</v>
      </c>
      <c r="P4842" t="s">
        <v>306</v>
      </c>
      <c r="Q4842" t="s">
        <v>10306</v>
      </c>
      <c r="R4842" s="164">
        <v>37865</v>
      </c>
      <c r="S4842" s="164">
        <v>45043</v>
      </c>
      <c r="T4842" t="s">
        <v>6340</v>
      </c>
      <c r="V4842" t="s">
        <v>6341</v>
      </c>
      <c r="W4842" t="s">
        <v>10508</v>
      </c>
      <c r="X4842" t="s">
        <v>6339</v>
      </c>
      <c r="Y4842" t="s">
        <v>6341</v>
      </c>
      <c r="Z4842" t="s">
        <v>10509</v>
      </c>
      <c r="AC4842" t="s">
        <v>366</v>
      </c>
      <c r="AD4842" s="176">
        <v>1.2</v>
      </c>
    </row>
    <row r="4843" spans="1:31" x14ac:dyDescent="0.35">
      <c r="A4843" t="s">
        <v>408</v>
      </c>
      <c r="B4843">
        <v>1059</v>
      </c>
      <c r="C4843" t="s">
        <v>6339</v>
      </c>
      <c r="D4843">
        <v>62006</v>
      </c>
      <c r="E4843" t="s">
        <v>6339</v>
      </c>
      <c r="F4843" t="s">
        <v>8973</v>
      </c>
      <c r="H4843">
        <v>1.2</v>
      </c>
      <c r="I4843">
        <v>2.8</v>
      </c>
      <c r="K4843" t="s">
        <v>296</v>
      </c>
      <c r="L4843" t="s">
        <v>297</v>
      </c>
      <c r="M4843" t="s">
        <v>398</v>
      </c>
      <c r="N4843" t="s">
        <v>360</v>
      </c>
      <c r="O4843">
        <v>3</v>
      </c>
      <c r="P4843" t="s">
        <v>306</v>
      </c>
      <c r="Q4843" t="s">
        <v>10510</v>
      </c>
      <c r="R4843" s="164">
        <v>41073</v>
      </c>
      <c r="T4843" t="s">
        <v>6340</v>
      </c>
      <c r="V4843" t="s">
        <v>6341</v>
      </c>
      <c r="W4843" t="s">
        <v>10508</v>
      </c>
      <c r="X4843" t="s">
        <v>6339</v>
      </c>
      <c r="Y4843" t="s">
        <v>6341</v>
      </c>
      <c r="Z4843" t="s">
        <v>10511</v>
      </c>
      <c r="AC4843" t="s">
        <v>366</v>
      </c>
      <c r="AD4843" s="176">
        <v>1.2</v>
      </c>
    </row>
    <row r="4844" spans="1:31" x14ac:dyDescent="0.35">
      <c r="A4844" t="s">
        <v>324</v>
      </c>
      <c r="B4844">
        <v>1123</v>
      </c>
      <c r="C4844" t="s">
        <v>10507</v>
      </c>
      <c r="D4844">
        <v>62006</v>
      </c>
      <c r="E4844" t="s">
        <v>6339</v>
      </c>
      <c r="F4844" t="s">
        <v>8973</v>
      </c>
      <c r="H4844">
        <v>1.2</v>
      </c>
      <c r="I4844">
        <v>2.8</v>
      </c>
      <c r="K4844" t="s">
        <v>404</v>
      </c>
      <c r="L4844" t="s">
        <v>297</v>
      </c>
      <c r="M4844" t="s">
        <v>398</v>
      </c>
      <c r="N4844" t="s">
        <v>360</v>
      </c>
      <c r="O4844">
        <v>3</v>
      </c>
      <c r="P4844" t="s">
        <v>306</v>
      </c>
      <c r="Q4844" s="164">
        <v>36169</v>
      </c>
      <c r="R4844" s="164">
        <v>36404</v>
      </c>
      <c r="S4844" s="164">
        <v>41883</v>
      </c>
      <c r="T4844" t="s">
        <v>6340</v>
      </c>
      <c r="V4844" t="s">
        <v>6341</v>
      </c>
      <c r="W4844" t="s">
        <v>10508</v>
      </c>
      <c r="X4844" t="s">
        <v>6339</v>
      </c>
      <c r="Y4844" t="s">
        <v>6341</v>
      </c>
      <c r="Z4844" t="s">
        <v>10512</v>
      </c>
      <c r="AC4844" t="s">
        <v>366</v>
      </c>
      <c r="AD4844" s="176">
        <v>1.2</v>
      </c>
    </row>
    <row r="4845" spans="1:31" x14ac:dyDescent="0.35">
      <c r="A4845" t="s">
        <v>309</v>
      </c>
      <c r="B4845">
        <v>1158</v>
      </c>
      <c r="C4845" t="s">
        <v>6339</v>
      </c>
      <c r="D4845">
        <v>62006</v>
      </c>
      <c r="E4845" t="s">
        <v>6339</v>
      </c>
      <c r="F4845" t="s">
        <v>8973</v>
      </c>
      <c r="H4845">
        <v>1.2</v>
      </c>
      <c r="I4845">
        <v>2.8</v>
      </c>
      <c r="K4845" t="s">
        <v>296</v>
      </c>
      <c r="L4845" t="s">
        <v>297</v>
      </c>
      <c r="M4845" t="s">
        <v>398</v>
      </c>
      <c r="N4845" t="s">
        <v>360</v>
      </c>
      <c r="O4845">
        <v>3</v>
      </c>
      <c r="P4845" t="s">
        <v>306</v>
      </c>
      <c r="Q4845" t="s">
        <v>2647</v>
      </c>
      <c r="R4845" s="164">
        <v>38231</v>
      </c>
      <c r="T4845" t="s">
        <v>6340</v>
      </c>
      <c r="V4845" t="s">
        <v>6341</v>
      </c>
      <c r="W4845" t="s">
        <v>10508</v>
      </c>
      <c r="X4845" t="s">
        <v>6339</v>
      </c>
      <c r="Y4845" t="s">
        <v>6341</v>
      </c>
      <c r="Z4845" t="s">
        <v>10513</v>
      </c>
      <c r="AA4845" t="s">
        <v>1</v>
      </c>
      <c r="AC4845" t="s">
        <v>366</v>
      </c>
      <c r="AD4845" s="176">
        <v>1.2</v>
      </c>
    </row>
    <row r="4846" spans="1:31" x14ac:dyDescent="0.35">
      <c r="A4846" t="s">
        <v>584</v>
      </c>
      <c r="B4846">
        <v>1057</v>
      </c>
      <c r="C4846" t="s">
        <v>6339</v>
      </c>
      <c r="D4846">
        <v>62006</v>
      </c>
      <c r="E4846" t="s">
        <v>6339</v>
      </c>
      <c r="F4846" t="s">
        <v>8973</v>
      </c>
      <c r="H4846">
        <v>1.2</v>
      </c>
      <c r="I4846">
        <v>2.8</v>
      </c>
      <c r="K4846" t="s">
        <v>296</v>
      </c>
      <c r="L4846" t="s">
        <v>8992</v>
      </c>
      <c r="M4846" t="s">
        <v>398</v>
      </c>
      <c r="N4846" t="s">
        <v>360</v>
      </c>
      <c r="O4846">
        <v>3</v>
      </c>
      <c r="P4846" t="s">
        <v>306</v>
      </c>
      <c r="Q4846" s="164">
        <v>37683</v>
      </c>
      <c r="R4846" s="164">
        <v>37683</v>
      </c>
      <c r="T4846" t="s">
        <v>6340</v>
      </c>
      <c r="V4846" t="s">
        <v>6341</v>
      </c>
      <c r="W4846" t="s">
        <v>10508</v>
      </c>
      <c r="X4846" t="s">
        <v>6339</v>
      </c>
      <c r="Y4846" t="s">
        <v>6341</v>
      </c>
      <c r="Z4846" t="s">
        <v>10514</v>
      </c>
      <c r="AC4846" t="s">
        <v>366</v>
      </c>
      <c r="AD4846" s="176">
        <v>1.2</v>
      </c>
    </row>
    <row r="4847" spans="1:31" x14ac:dyDescent="0.35">
      <c r="A4847" t="s">
        <v>403</v>
      </c>
      <c r="B4847">
        <v>1145</v>
      </c>
      <c r="C4847" t="s">
        <v>6352</v>
      </c>
      <c r="D4847">
        <v>62006</v>
      </c>
      <c r="E4847" t="s">
        <v>6339</v>
      </c>
      <c r="F4847" t="s">
        <v>8973</v>
      </c>
      <c r="H4847">
        <v>1.2</v>
      </c>
      <c r="I4847">
        <v>2.8</v>
      </c>
      <c r="K4847" t="s">
        <v>296</v>
      </c>
      <c r="L4847" t="s">
        <v>297</v>
      </c>
      <c r="M4847" t="s">
        <v>398</v>
      </c>
      <c r="N4847" t="s">
        <v>360</v>
      </c>
      <c r="O4847">
        <v>3</v>
      </c>
      <c r="P4847" t="s">
        <v>306</v>
      </c>
      <c r="Q4847" s="164">
        <v>40026</v>
      </c>
      <c r="R4847" s="164">
        <v>40057</v>
      </c>
      <c r="T4847" t="s">
        <v>6340</v>
      </c>
      <c r="V4847" t="s">
        <v>6341</v>
      </c>
      <c r="W4847" t="s">
        <v>10508</v>
      </c>
      <c r="X4847" t="s">
        <v>6339</v>
      </c>
      <c r="Y4847" t="s">
        <v>6341</v>
      </c>
      <c r="Z4847" t="s">
        <v>10515</v>
      </c>
      <c r="AA4847" t="s">
        <v>1</v>
      </c>
      <c r="AC4847" t="s">
        <v>366</v>
      </c>
      <c r="AD4847" s="176">
        <v>1.2</v>
      </c>
    </row>
    <row r="4848" spans="1:31" x14ac:dyDescent="0.35">
      <c r="A4848" t="s">
        <v>447</v>
      </c>
      <c r="B4848">
        <v>1132</v>
      </c>
      <c r="C4848" t="s">
        <v>10507</v>
      </c>
      <c r="D4848">
        <v>62006</v>
      </c>
      <c r="E4848" t="s">
        <v>6339</v>
      </c>
      <c r="F4848" t="s">
        <v>8973</v>
      </c>
      <c r="H4848">
        <v>1.2</v>
      </c>
      <c r="I4848">
        <v>2.8</v>
      </c>
      <c r="K4848" t="s">
        <v>0</v>
      </c>
      <c r="L4848" t="s">
        <v>297</v>
      </c>
      <c r="M4848" t="s">
        <v>398</v>
      </c>
      <c r="N4848" t="s">
        <v>360</v>
      </c>
      <c r="O4848">
        <v>3</v>
      </c>
      <c r="P4848" t="s">
        <v>306</v>
      </c>
      <c r="Q4848" s="164">
        <v>35439</v>
      </c>
      <c r="R4848" s="164">
        <v>35674</v>
      </c>
      <c r="T4848" t="s">
        <v>6340</v>
      </c>
      <c r="V4848" t="s">
        <v>6341</v>
      </c>
      <c r="W4848" t="s">
        <v>10508</v>
      </c>
      <c r="X4848" t="s">
        <v>6339</v>
      </c>
      <c r="Y4848" t="s">
        <v>6341</v>
      </c>
      <c r="Z4848" t="s">
        <v>10516</v>
      </c>
      <c r="AC4848" t="s">
        <v>366</v>
      </c>
      <c r="AD4848" s="176">
        <v>1.2</v>
      </c>
    </row>
    <row r="4849" spans="1:31" x14ac:dyDescent="0.35">
      <c r="A4849" t="s">
        <v>414</v>
      </c>
      <c r="B4849">
        <v>2005</v>
      </c>
      <c r="C4849" t="s">
        <v>10517</v>
      </c>
      <c r="D4849">
        <v>62006</v>
      </c>
      <c r="E4849" t="s">
        <v>6339</v>
      </c>
      <c r="F4849" t="s">
        <v>8973</v>
      </c>
      <c r="H4849">
        <v>1.2</v>
      </c>
      <c r="I4849">
        <v>2.8</v>
      </c>
      <c r="K4849" t="s">
        <v>404</v>
      </c>
      <c r="L4849" t="s">
        <v>5670</v>
      </c>
      <c r="M4849" t="s">
        <v>398</v>
      </c>
      <c r="N4849" t="s">
        <v>360</v>
      </c>
      <c r="O4849">
        <v>3</v>
      </c>
      <c r="P4849" t="s">
        <v>306</v>
      </c>
      <c r="Q4849" s="164">
        <v>35072</v>
      </c>
      <c r="R4849" s="164">
        <v>35278</v>
      </c>
      <c r="S4849" s="164">
        <v>38231</v>
      </c>
      <c r="T4849" t="s">
        <v>6340</v>
      </c>
      <c r="V4849" t="s">
        <v>6341</v>
      </c>
      <c r="W4849" t="s">
        <v>10508</v>
      </c>
      <c r="X4849" t="s">
        <v>6339</v>
      </c>
      <c r="Y4849" t="s">
        <v>6341</v>
      </c>
      <c r="Z4849" t="s">
        <v>10518</v>
      </c>
      <c r="AC4849" t="s">
        <v>366</v>
      </c>
      <c r="AD4849" s="176">
        <v>1.2</v>
      </c>
    </row>
    <row r="4850" spans="1:31" x14ac:dyDescent="0.35">
      <c r="A4850" t="s">
        <v>454</v>
      </c>
      <c r="B4850">
        <v>1204</v>
      </c>
      <c r="C4850" t="s">
        <v>10519</v>
      </c>
      <c r="D4850">
        <v>62007</v>
      </c>
      <c r="E4850" t="s">
        <v>10519</v>
      </c>
      <c r="F4850" t="s">
        <v>8973</v>
      </c>
      <c r="H4850" s="174">
        <f t="shared" ref="H4850:H4851" si="142">AD4850</f>
        <v>1</v>
      </c>
      <c r="I4850">
        <v>3.3</v>
      </c>
      <c r="K4850" t="s">
        <v>404</v>
      </c>
      <c r="L4850" t="s">
        <v>297</v>
      </c>
      <c r="M4850" t="s">
        <v>398</v>
      </c>
      <c r="N4850" t="s">
        <v>360</v>
      </c>
      <c r="O4850">
        <v>3</v>
      </c>
      <c r="P4850" t="s">
        <v>306</v>
      </c>
      <c r="Q4850" s="164">
        <v>30742</v>
      </c>
      <c r="R4850" s="164">
        <v>30684</v>
      </c>
      <c r="S4850" s="164">
        <v>38231</v>
      </c>
      <c r="T4850" t="s">
        <v>10520</v>
      </c>
      <c r="V4850" t="s">
        <v>10521</v>
      </c>
      <c r="W4850" t="s">
        <v>10522</v>
      </c>
      <c r="X4850" t="s">
        <v>10523</v>
      </c>
      <c r="Y4850" t="s">
        <v>10524</v>
      </c>
      <c r="Z4850" t="s">
        <v>10525</v>
      </c>
      <c r="AC4850" t="s">
        <v>366</v>
      </c>
      <c r="AD4850" s="176">
        <v>1</v>
      </c>
      <c r="AE4850" s="177" t="s">
        <v>16954</v>
      </c>
    </row>
    <row r="4851" spans="1:31" x14ac:dyDescent="0.35">
      <c r="A4851" t="s">
        <v>309</v>
      </c>
      <c r="B4851">
        <v>1065</v>
      </c>
      <c r="C4851" t="s">
        <v>10519</v>
      </c>
      <c r="D4851">
        <v>62007</v>
      </c>
      <c r="E4851" t="s">
        <v>10519</v>
      </c>
      <c r="F4851" t="s">
        <v>8973</v>
      </c>
      <c r="H4851" s="174">
        <f t="shared" si="142"/>
        <v>1</v>
      </c>
      <c r="I4851">
        <v>3.3</v>
      </c>
      <c r="K4851" t="s">
        <v>404</v>
      </c>
      <c r="L4851" t="s">
        <v>297</v>
      </c>
      <c r="M4851" t="s">
        <v>398</v>
      </c>
      <c r="N4851" t="s">
        <v>360</v>
      </c>
      <c r="O4851">
        <v>3</v>
      </c>
      <c r="P4851" t="s">
        <v>306</v>
      </c>
      <c r="Q4851" s="164">
        <v>30781</v>
      </c>
      <c r="R4851" s="164">
        <v>30929</v>
      </c>
      <c r="S4851" s="164">
        <v>32082</v>
      </c>
      <c r="T4851" t="s">
        <v>10520</v>
      </c>
      <c r="V4851" t="s">
        <v>10521</v>
      </c>
      <c r="W4851" t="s">
        <v>10522</v>
      </c>
      <c r="X4851" t="s">
        <v>10523</v>
      </c>
      <c r="Y4851" t="s">
        <v>10524</v>
      </c>
      <c r="Z4851" t="s">
        <v>10526</v>
      </c>
      <c r="AC4851" t="s">
        <v>366</v>
      </c>
      <c r="AD4851" s="176">
        <v>1</v>
      </c>
      <c r="AE4851" s="177" t="s">
        <v>16954</v>
      </c>
    </row>
    <row r="4852" spans="1:31" x14ac:dyDescent="0.35">
      <c r="A4852" t="s">
        <v>454</v>
      </c>
      <c r="B4852">
        <v>1357</v>
      </c>
      <c r="C4852" t="s">
        <v>6374</v>
      </c>
      <c r="D4852">
        <v>62100</v>
      </c>
      <c r="E4852" t="s">
        <v>10527</v>
      </c>
      <c r="F4852" t="s">
        <v>8973</v>
      </c>
      <c r="H4852">
        <v>1</v>
      </c>
      <c r="I4852">
        <v>2.7</v>
      </c>
      <c r="K4852" t="s">
        <v>296</v>
      </c>
      <c r="L4852" t="s">
        <v>297</v>
      </c>
      <c r="M4852" t="s">
        <v>398</v>
      </c>
      <c r="N4852" t="s">
        <v>1939</v>
      </c>
      <c r="O4852">
        <v>3</v>
      </c>
      <c r="P4852" t="s">
        <v>306</v>
      </c>
      <c r="Q4852" t="s">
        <v>8393</v>
      </c>
      <c r="R4852" s="164">
        <v>37500</v>
      </c>
      <c r="T4852" t="s">
        <v>2073</v>
      </c>
      <c r="V4852" t="s">
        <v>10528</v>
      </c>
      <c r="W4852" t="s">
        <v>10529</v>
      </c>
      <c r="X4852" t="s">
        <v>10527</v>
      </c>
      <c r="Y4852" t="s">
        <v>10528</v>
      </c>
      <c r="Z4852" t="s">
        <v>10530</v>
      </c>
      <c r="AC4852" t="s">
        <v>366</v>
      </c>
      <c r="AD4852" s="176">
        <v>1</v>
      </c>
    </row>
    <row r="4853" spans="1:31" x14ac:dyDescent="0.35">
      <c r="A4853" t="s">
        <v>408</v>
      </c>
      <c r="B4853">
        <v>1001</v>
      </c>
      <c r="C4853" t="s">
        <v>6379</v>
      </c>
      <c r="D4853">
        <v>62100</v>
      </c>
      <c r="E4853" t="s">
        <v>10527</v>
      </c>
      <c r="F4853" t="s">
        <v>8973</v>
      </c>
      <c r="H4853">
        <v>1</v>
      </c>
      <c r="I4853">
        <v>2.7</v>
      </c>
      <c r="K4853" t="s">
        <v>296</v>
      </c>
      <c r="L4853" t="s">
        <v>410</v>
      </c>
      <c r="M4853" t="s">
        <v>398</v>
      </c>
      <c r="N4853" t="s">
        <v>1939</v>
      </c>
      <c r="O4853">
        <v>3</v>
      </c>
      <c r="P4853" t="s">
        <v>306</v>
      </c>
      <c r="Q4853" t="s">
        <v>786</v>
      </c>
      <c r="R4853" s="164">
        <v>34392</v>
      </c>
      <c r="T4853" t="s">
        <v>2073</v>
      </c>
      <c r="V4853" t="s">
        <v>10528</v>
      </c>
      <c r="W4853" t="s">
        <v>10529</v>
      </c>
      <c r="X4853" t="s">
        <v>10527</v>
      </c>
      <c r="Y4853" t="s">
        <v>10528</v>
      </c>
      <c r="Z4853" t="s">
        <v>10531</v>
      </c>
      <c r="AC4853" t="s">
        <v>366</v>
      </c>
      <c r="AD4853" s="176">
        <v>1</v>
      </c>
    </row>
    <row r="4854" spans="1:31" x14ac:dyDescent="0.35">
      <c r="A4854" t="s">
        <v>309</v>
      </c>
      <c r="B4854">
        <v>1159</v>
      </c>
      <c r="C4854" t="s">
        <v>6374</v>
      </c>
      <c r="D4854">
        <v>62100</v>
      </c>
      <c r="E4854" t="s">
        <v>10527</v>
      </c>
      <c r="F4854" t="s">
        <v>8973</v>
      </c>
      <c r="H4854">
        <v>1</v>
      </c>
      <c r="I4854">
        <v>2.7</v>
      </c>
      <c r="K4854" t="s">
        <v>296</v>
      </c>
      <c r="L4854" t="s">
        <v>297</v>
      </c>
      <c r="M4854" t="s">
        <v>398</v>
      </c>
      <c r="N4854" t="s">
        <v>1939</v>
      </c>
      <c r="O4854">
        <v>3</v>
      </c>
      <c r="P4854" t="s">
        <v>306</v>
      </c>
      <c r="Q4854" t="s">
        <v>10532</v>
      </c>
      <c r="R4854" s="164">
        <v>38231</v>
      </c>
      <c r="T4854" t="s">
        <v>2073</v>
      </c>
      <c r="V4854" t="s">
        <v>10528</v>
      </c>
      <c r="W4854" t="s">
        <v>10529</v>
      </c>
      <c r="X4854" t="s">
        <v>10527</v>
      </c>
      <c r="Y4854" t="s">
        <v>10528</v>
      </c>
      <c r="Z4854" t="s">
        <v>10533</v>
      </c>
      <c r="AC4854" t="s">
        <v>366</v>
      </c>
      <c r="AD4854" s="176">
        <v>1</v>
      </c>
    </row>
    <row r="4855" spans="1:31" x14ac:dyDescent="0.35">
      <c r="A4855" t="s">
        <v>447</v>
      </c>
      <c r="B4855">
        <v>1000</v>
      </c>
      <c r="C4855" t="s">
        <v>6374</v>
      </c>
      <c r="D4855">
        <v>62100</v>
      </c>
      <c r="E4855" t="s">
        <v>10527</v>
      </c>
      <c r="F4855" t="s">
        <v>8973</v>
      </c>
      <c r="H4855">
        <v>1</v>
      </c>
      <c r="I4855">
        <v>2.7</v>
      </c>
      <c r="K4855" t="s">
        <v>296</v>
      </c>
      <c r="L4855" t="s">
        <v>410</v>
      </c>
      <c r="M4855" t="s">
        <v>398</v>
      </c>
      <c r="N4855" t="s">
        <v>1939</v>
      </c>
      <c r="O4855">
        <v>3</v>
      </c>
      <c r="P4855" t="s">
        <v>306</v>
      </c>
      <c r="Q4855" s="164">
        <v>39090</v>
      </c>
      <c r="R4855" s="164">
        <v>39295</v>
      </c>
      <c r="T4855" t="s">
        <v>2073</v>
      </c>
      <c r="V4855" t="s">
        <v>10528</v>
      </c>
      <c r="W4855" t="s">
        <v>10529</v>
      </c>
      <c r="X4855" t="s">
        <v>10527</v>
      </c>
      <c r="Y4855" t="s">
        <v>10528</v>
      </c>
      <c r="Z4855" t="s">
        <v>10534</v>
      </c>
      <c r="AC4855" t="s">
        <v>366</v>
      </c>
      <c r="AD4855" s="176">
        <v>1</v>
      </c>
    </row>
    <row r="4856" spans="1:31" x14ac:dyDescent="0.35">
      <c r="A4856" t="s">
        <v>711</v>
      </c>
      <c r="B4856">
        <v>1212</v>
      </c>
      <c r="C4856" t="s">
        <v>10527</v>
      </c>
      <c r="D4856">
        <v>62100</v>
      </c>
      <c r="E4856" t="s">
        <v>10527</v>
      </c>
      <c r="F4856" t="s">
        <v>8973</v>
      </c>
      <c r="H4856">
        <v>1</v>
      </c>
      <c r="I4856">
        <v>2.7</v>
      </c>
      <c r="K4856" t="s">
        <v>296</v>
      </c>
      <c r="L4856" t="s">
        <v>297</v>
      </c>
      <c r="M4856" t="s">
        <v>398</v>
      </c>
      <c r="N4856" t="s">
        <v>1939</v>
      </c>
      <c r="O4856">
        <v>3</v>
      </c>
      <c r="P4856" t="s">
        <v>306</v>
      </c>
      <c r="Q4856" t="s">
        <v>2734</v>
      </c>
      <c r="R4856" s="164">
        <v>38961</v>
      </c>
      <c r="T4856" t="s">
        <v>2073</v>
      </c>
      <c r="V4856" t="s">
        <v>10528</v>
      </c>
      <c r="W4856" t="s">
        <v>10529</v>
      </c>
      <c r="X4856" t="s">
        <v>10527</v>
      </c>
      <c r="Y4856" t="s">
        <v>10528</v>
      </c>
      <c r="Z4856" t="s">
        <v>10535</v>
      </c>
      <c r="AC4856" t="s">
        <v>366</v>
      </c>
      <c r="AD4856" s="176">
        <v>1</v>
      </c>
    </row>
    <row r="4857" spans="1:31" x14ac:dyDescent="0.35">
      <c r="A4857" t="s">
        <v>499</v>
      </c>
      <c r="B4857">
        <v>1160</v>
      </c>
      <c r="C4857" t="s">
        <v>10536</v>
      </c>
      <c r="D4857">
        <v>62100</v>
      </c>
      <c r="E4857" t="s">
        <v>10527</v>
      </c>
      <c r="F4857" t="s">
        <v>8973</v>
      </c>
      <c r="H4857">
        <v>1</v>
      </c>
      <c r="I4857">
        <v>2.7</v>
      </c>
      <c r="K4857" t="s">
        <v>296</v>
      </c>
      <c r="L4857" t="s">
        <v>5670</v>
      </c>
      <c r="M4857" t="s">
        <v>398</v>
      </c>
      <c r="N4857" t="s">
        <v>1939</v>
      </c>
      <c r="O4857">
        <v>3</v>
      </c>
      <c r="P4857" t="s">
        <v>306</v>
      </c>
      <c r="Q4857" s="164">
        <v>36256</v>
      </c>
      <c r="R4857" s="164">
        <v>36404</v>
      </c>
      <c r="T4857" t="s">
        <v>2073</v>
      </c>
      <c r="V4857" t="s">
        <v>10528</v>
      </c>
      <c r="W4857" t="s">
        <v>10529</v>
      </c>
      <c r="X4857" t="s">
        <v>10527</v>
      </c>
      <c r="Y4857" t="s">
        <v>10528</v>
      </c>
      <c r="Z4857" t="s">
        <v>10537</v>
      </c>
      <c r="AC4857" t="s">
        <v>366</v>
      </c>
      <c r="AD4857" s="176">
        <v>1</v>
      </c>
    </row>
    <row r="4858" spans="1:31" x14ac:dyDescent="0.35">
      <c r="A4858" t="s">
        <v>438</v>
      </c>
      <c r="B4858">
        <v>1000</v>
      </c>
      <c r="C4858" t="s">
        <v>6374</v>
      </c>
      <c r="D4858">
        <v>62100</v>
      </c>
      <c r="E4858" t="s">
        <v>10527</v>
      </c>
      <c r="F4858" t="s">
        <v>8973</v>
      </c>
      <c r="H4858">
        <v>1</v>
      </c>
      <c r="I4858">
        <v>2.7</v>
      </c>
      <c r="K4858" t="s">
        <v>296</v>
      </c>
      <c r="L4858" t="s">
        <v>410</v>
      </c>
      <c r="M4858" t="s">
        <v>398</v>
      </c>
      <c r="N4858" t="s">
        <v>1939</v>
      </c>
      <c r="O4858">
        <v>3</v>
      </c>
      <c r="P4858" t="s">
        <v>306</v>
      </c>
      <c r="Q4858" t="s">
        <v>786</v>
      </c>
      <c r="R4858" s="164">
        <v>34392</v>
      </c>
      <c r="T4858" t="s">
        <v>2073</v>
      </c>
      <c r="V4858" t="s">
        <v>10528</v>
      </c>
      <c r="W4858" t="s">
        <v>10529</v>
      </c>
      <c r="X4858" t="s">
        <v>10527</v>
      </c>
      <c r="Y4858" t="s">
        <v>10528</v>
      </c>
      <c r="Z4858" t="s">
        <v>10538</v>
      </c>
      <c r="AC4858" t="s">
        <v>366</v>
      </c>
      <c r="AD4858" s="176">
        <v>1</v>
      </c>
    </row>
    <row r="4859" spans="1:31" x14ac:dyDescent="0.35">
      <c r="A4859" t="s">
        <v>711</v>
      </c>
      <c r="B4859">
        <v>1138</v>
      </c>
      <c r="C4859" t="s">
        <v>6421</v>
      </c>
      <c r="D4859">
        <v>62200</v>
      </c>
      <c r="E4859" t="s">
        <v>10539</v>
      </c>
      <c r="F4859" t="s">
        <v>8973</v>
      </c>
      <c r="H4859" s="174">
        <f t="shared" ref="H4859:H4865" si="143">AD4859</f>
        <v>1.4</v>
      </c>
      <c r="I4859">
        <v>2.6</v>
      </c>
      <c r="K4859" t="s">
        <v>404</v>
      </c>
      <c r="L4859" t="s">
        <v>297</v>
      </c>
      <c r="M4859" t="s">
        <v>398</v>
      </c>
      <c r="N4859" t="s">
        <v>579</v>
      </c>
      <c r="O4859">
        <v>3</v>
      </c>
      <c r="P4859" t="s">
        <v>306</v>
      </c>
      <c r="Q4859" s="164">
        <v>32517</v>
      </c>
      <c r="R4859" s="164">
        <v>32752</v>
      </c>
      <c r="S4859" s="164">
        <v>41153</v>
      </c>
      <c r="T4859" t="s">
        <v>6422</v>
      </c>
      <c r="V4859" t="s">
        <v>6423</v>
      </c>
      <c r="W4859" t="s">
        <v>10540</v>
      </c>
      <c r="X4859" t="s">
        <v>10539</v>
      </c>
      <c r="Y4859" t="s">
        <v>10541</v>
      </c>
      <c r="Z4859" t="s">
        <v>10542</v>
      </c>
      <c r="AC4859" t="s">
        <v>357</v>
      </c>
      <c r="AD4859" s="176">
        <v>1.4</v>
      </c>
      <c r="AE4859" s="177" t="s">
        <v>16954</v>
      </c>
    </row>
    <row r="4860" spans="1:31" x14ac:dyDescent="0.35">
      <c r="A4860" t="s">
        <v>305</v>
      </c>
      <c r="B4860">
        <v>1252</v>
      </c>
      <c r="C4860" t="s">
        <v>10543</v>
      </c>
      <c r="D4860">
        <v>62201</v>
      </c>
      <c r="E4860" t="s">
        <v>10543</v>
      </c>
      <c r="F4860" t="s">
        <v>8973</v>
      </c>
      <c r="H4860" s="174">
        <f t="shared" si="143"/>
        <v>1</v>
      </c>
      <c r="I4860">
        <v>3.2</v>
      </c>
      <c r="K4860" t="s">
        <v>404</v>
      </c>
      <c r="L4860" t="s">
        <v>297</v>
      </c>
      <c r="M4860" t="s">
        <v>398</v>
      </c>
      <c r="N4860" t="s">
        <v>2078</v>
      </c>
      <c r="O4860">
        <v>3</v>
      </c>
      <c r="P4860" t="s">
        <v>306</v>
      </c>
      <c r="Q4860" s="164">
        <v>37265</v>
      </c>
      <c r="R4860" s="164">
        <v>37500</v>
      </c>
      <c r="S4860" s="164">
        <v>40148</v>
      </c>
      <c r="T4860" t="s">
        <v>2080</v>
      </c>
      <c r="V4860" t="s">
        <v>10544</v>
      </c>
      <c r="W4860" t="s">
        <v>10545</v>
      </c>
      <c r="X4860" t="s">
        <v>10543</v>
      </c>
      <c r="Y4860" t="s">
        <v>10544</v>
      </c>
      <c r="Z4860" t="s">
        <v>10546</v>
      </c>
      <c r="AC4860" t="s">
        <v>308</v>
      </c>
      <c r="AD4860" s="176">
        <v>1</v>
      </c>
      <c r="AE4860" s="177" t="s">
        <v>16954</v>
      </c>
    </row>
    <row r="4861" spans="1:31" x14ac:dyDescent="0.35">
      <c r="A4861" t="s">
        <v>317</v>
      </c>
      <c r="B4861">
        <v>1148</v>
      </c>
      <c r="C4861" t="s">
        <v>10547</v>
      </c>
      <c r="D4861">
        <v>62203</v>
      </c>
      <c r="E4861" t="s">
        <v>10548</v>
      </c>
      <c r="F4861" t="s">
        <v>8973</v>
      </c>
      <c r="H4861" s="174">
        <f t="shared" si="143"/>
        <v>1.2</v>
      </c>
      <c r="I4861">
        <v>1.9</v>
      </c>
      <c r="K4861" t="s">
        <v>404</v>
      </c>
      <c r="L4861" t="s">
        <v>297</v>
      </c>
      <c r="M4861" t="s">
        <v>398</v>
      </c>
      <c r="N4861" t="s">
        <v>2085</v>
      </c>
      <c r="O4861">
        <v>3</v>
      </c>
      <c r="P4861" t="s">
        <v>306</v>
      </c>
      <c r="Q4861" s="164">
        <v>36900</v>
      </c>
      <c r="R4861" s="164">
        <v>37135</v>
      </c>
      <c r="S4861" s="164">
        <v>45536</v>
      </c>
      <c r="T4861" t="s">
        <v>2086</v>
      </c>
      <c r="V4861" t="s">
        <v>10549</v>
      </c>
      <c r="W4861" t="s">
        <v>10550</v>
      </c>
      <c r="X4861" t="s">
        <v>10548</v>
      </c>
      <c r="Y4861" t="s">
        <v>10549</v>
      </c>
      <c r="Z4861" t="s">
        <v>10551</v>
      </c>
      <c r="AC4861" t="s">
        <v>366</v>
      </c>
      <c r="AD4861" s="176">
        <v>1.2</v>
      </c>
      <c r="AE4861" s="177" t="s">
        <v>16954</v>
      </c>
    </row>
    <row r="4862" spans="1:31" x14ac:dyDescent="0.35">
      <c r="A4862" t="s">
        <v>309</v>
      </c>
      <c r="B4862">
        <v>1046</v>
      </c>
      <c r="C4862" t="s">
        <v>10548</v>
      </c>
      <c r="D4862">
        <v>62203</v>
      </c>
      <c r="E4862" t="s">
        <v>10548</v>
      </c>
      <c r="F4862" t="s">
        <v>8973</v>
      </c>
      <c r="H4862" s="174">
        <f t="shared" si="143"/>
        <v>1.2</v>
      </c>
      <c r="I4862">
        <v>1.9</v>
      </c>
      <c r="K4862" t="s">
        <v>404</v>
      </c>
      <c r="L4862" t="s">
        <v>297</v>
      </c>
      <c r="M4862" t="s">
        <v>398</v>
      </c>
      <c r="N4862" t="s">
        <v>2085</v>
      </c>
      <c r="O4862">
        <v>3</v>
      </c>
      <c r="P4862" t="s">
        <v>306</v>
      </c>
      <c r="Q4862" s="164">
        <v>26516</v>
      </c>
      <c r="R4862" s="164">
        <v>26427</v>
      </c>
      <c r="S4862" s="164">
        <v>40148</v>
      </c>
      <c r="T4862" t="s">
        <v>2086</v>
      </c>
      <c r="V4862" t="s">
        <v>10549</v>
      </c>
      <c r="W4862" t="s">
        <v>10550</v>
      </c>
      <c r="X4862" t="s">
        <v>10548</v>
      </c>
      <c r="Y4862" t="s">
        <v>10549</v>
      </c>
      <c r="Z4862" t="s">
        <v>10552</v>
      </c>
      <c r="AC4862" t="s">
        <v>366</v>
      </c>
      <c r="AD4862" s="176">
        <v>1.2</v>
      </c>
      <c r="AE4862" s="177" t="s">
        <v>16954</v>
      </c>
    </row>
    <row r="4863" spans="1:31" x14ac:dyDescent="0.35">
      <c r="A4863" t="s">
        <v>314</v>
      </c>
      <c r="B4863">
        <v>1065</v>
      </c>
      <c r="C4863" t="s">
        <v>10553</v>
      </c>
      <c r="D4863">
        <v>62203</v>
      </c>
      <c r="E4863" t="s">
        <v>10548</v>
      </c>
      <c r="F4863" t="s">
        <v>8973</v>
      </c>
      <c r="H4863" s="174">
        <f t="shared" si="143"/>
        <v>1.2</v>
      </c>
      <c r="I4863">
        <v>1.9</v>
      </c>
      <c r="K4863" t="s">
        <v>404</v>
      </c>
      <c r="L4863" t="s">
        <v>410</v>
      </c>
      <c r="M4863" t="s">
        <v>398</v>
      </c>
      <c r="N4863" t="s">
        <v>2085</v>
      </c>
      <c r="O4863">
        <v>3</v>
      </c>
      <c r="P4863" t="s">
        <v>306</v>
      </c>
      <c r="Q4863" t="s">
        <v>1154</v>
      </c>
      <c r="R4863" s="164">
        <v>39189</v>
      </c>
      <c r="S4863" s="164">
        <v>39189</v>
      </c>
      <c r="T4863" t="s">
        <v>2086</v>
      </c>
      <c r="V4863" t="s">
        <v>10549</v>
      </c>
      <c r="W4863" t="s">
        <v>10550</v>
      </c>
      <c r="X4863" t="s">
        <v>10548</v>
      </c>
      <c r="Y4863" t="s">
        <v>10549</v>
      </c>
      <c r="Z4863" t="s">
        <v>10554</v>
      </c>
      <c r="AC4863" t="s">
        <v>366</v>
      </c>
      <c r="AD4863" s="176">
        <v>1.2</v>
      </c>
      <c r="AE4863" s="177" t="s">
        <v>16954</v>
      </c>
    </row>
    <row r="4864" spans="1:31" x14ac:dyDescent="0.35">
      <c r="A4864" t="s">
        <v>305</v>
      </c>
      <c r="B4864">
        <v>1109</v>
      </c>
      <c r="C4864" t="s">
        <v>10555</v>
      </c>
      <c r="D4864">
        <v>62209</v>
      </c>
      <c r="E4864" t="s">
        <v>10556</v>
      </c>
      <c r="F4864" t="s">
        <v>8973</v>
      </c>
      <c r="H4864" s="174">
        <f t="shared" si="143"/>
        <v>1.1000000000000001</v>
      </c>
      <c r="I4864">
        <v>2.9</v>
      </c>
      <c r="K4864" t="s">
        <v>296</v>
      </c>
      <c r="L4864" t="s">
        <v>297</v>
      </c>
      <c r="M4864" t="s">
        <v>398</v>
      </c>
      <c r="N4864" t="s">
        <v>2085</v>
      </c>
      <c r="O4864">
        <v>3</v>
      </c>
      <c r="P4864" t="s">
        <v>306</v>
      </c>
      <c r="Q4864" s="164">
        <v>31421</v>
      </c>
      <c r="R4864" s="164">
        <v>31656</v>
      </c>
      <c r="T4864" t="s">
        <v>2111</v>
      </c>
      <c r="V4864" t="s">
        <v>10557</v>
      </c>
      <c r="W4864" t="s">
        <v>10558</v>
      </c>
      <c r="X4864" t="s">
        <v>10556</v>
      </c>
      <c r="Y4864" t="s">
        <v>10557</v>
      </c>
      <c r="Z4864" t="s">
        <v>10559</v>
      </c>
      <c r="AC4864" t="s">
        <v>366</v>
      </c>
      <c r="AD4864" s="176">
        <v>1.1000000000000001</v>
      </c>
      <c r="AE4864" s="177" t="s">
        <v>16954</v>
      </c>
    </row>
    <row r="4865" spans="1:31" x14ac:dyDescent="0.35">
      <c r="A4865" t="s">
        <v>432</v>
      </c>
      <c r="B4865">
        <v>1178</v>
      </c>
      <c r="C4865" t="s">
        <v>6543</v>
      </c>
      <c r="D4865">
        <v>62209</v>
      </c>
      <c r="E4865" t="s">
        <v>10556</v>
      </c>
      <c r="F4865" t="s">
        <v>8973</v>
      </c>
      <c r="H4865" s="174">
        <f t="shared" si="143"/>
        <v>1.1000000000000001</v>
      </c>
      <c r="I4865">
        <v>2.9</v>
      </c>
      <c r="K4865" t="s">
        <v>404</v>
      </c>
      <c r="L4865" t="s">
        <v>297</v>
      </c>
      <c r="M4865" t="s">
        <v>398</v>
      </c>
      <c r="N4865" t="s">
        <v>2085</v>
      </c>
      <c r="O4865">
        <v>3</v>
      </c>
      <c r="P4865" t="s">
        <v>306</v>
      </c>
      <c r="Q4865" s="164">
        <v>35439</v>
      </c>
      <c r="R4865" s="164">
        <v>35674</v>
      </c>
      <c r="S4865" s="164">
        <v>45043</v>
      </c>
      <c r="T4865" t="s">
        <v>2111</v>
      </c>
      <c r="V4865" t="s">
        <v>10557</v>
      </c>
      <c r="W4865" t="s">
        <v>10558</v>
      </c>
      <c r="X4865" t="s">
        <v>10556</v>
      </c>
      <c r="Y4865" t="s">
        <v>10557</v>
      </c>
      <c r="Z4865" t="s">
        <v>10560</v>
      </c>
      <c r="AC4865" t="s">
        <v>366</v>
      </c>
      <c r="AD4865" s="176">
        <v>1.1000000000000001</v>
      </c>
      <c r="AE4865" s="177" t="s">
        <v>16954</v>
      </c>
    </row>
    <row r="4866" spans="1:31" x14ac:dyDescent="0.35">
      <c r="A4866" t="s">
        <v>309</v>
      </c>
      <c r="B4866">
        <v>1145</v>
      </c>
      <c r="C4866" t="s">
        <v>10561</v>
      </c>
      <c r="D4866">
        <v>62211</v>
      </c>
      <c r="E4866" t="s">
        <v>10561</v>
      </c>
      <c r="F4866" t="s">
        <v>8973</v>
      </c>
      <c r="H4866">
        <v>1.1000000000000001</v>
      </c>
      <c r="I4866">
        <v>2.5</v>
      </c>
      <c r="K4866" t="s">
        <v>296</v>
      </c>
      <c r="L4866" t="s">
        <v>297</v>
      </c>
      <c r="M4866" t="s">
        <v>398</v>
      </c>
      <c r="N4866" t="s">
        <v>2085</v>
      </c>
      <c r="O4866">
        <v>3</v>
      </c>
      <c r="P4866" t="s">
        <v>306</v>
      </c>
      <c r="Q4866" s="164">
        <v>37627</v>
      </c>
      <c r="R4866" s="164">
        <v>37773</v>
      </c>
      <c r="T4866" t="s">
        <v>6568</v>
      </c>
      <c r="V4866" t="s">
        <v>10562</v>
      </c>
      <c r="W4866" t="s">
        <v>10563</v>
      </c>
      <c r="X4866" t="s">
        <v>10561</v>
      </c>
      <c r="Y4866" t="s">
        <v>10564</v>
      </c>
      <c r="Z4866" t="s">
        <v>10565</v>
      </c>
      <c r="AC4866" t="s">
        <v>366</v>
      </c>
      <c r="AD4866" s="176">
        <v>1.1000000000000001</v>
      </c>
    </row>
    <row r="4867" spans="1:31" x14ac:dyDescent="0.35">
      <c r="A4867" t="s">
        <v>584</v>
      </c>
      <c r="B4867">
        <v>1321</v>
      </c>
      <c r="C4867" t="s">
        <v>10561</v>
      </c>
      <c r="D4867">
        <v>62211</v>
      </c>
      <c r="E4867" t="s">
        <v>10561</v>
      </c>
      <c r="F4867" t="s">
        <v>8973</v>
      </c>
      <c r="H4867">
        <v>1.1000000000000001</v>
      </c>
      <c r="I4867">
        <v>2.5</v>
      </c>
      <c r="K4867" t="s">
        <v>296</v>
      </c>
      <c r="L4867" t="s">
        <v>297</v>
      </c>
      <c r="M4867" t="s">
        <v>398</v>
      </c>
      <c r="N4867" t="s">
        <v>2085</v>
      </c>
      <c r="O4867">
        <v>3</v>
      </c>
      <c r="P4867" t="s">
        <v>306</v>
      </c>
      <c r="Q4867" s="164">
        <v>40068</v>
      </c>
      <c r="R4867" s="164">
        <v>40422</v>
      </c>
      <c r="T4867" t="s">
        <v>6568</v>
      </c>
      <c r="V4867" t="s">
        <v>10562</v>
      </c>
      <c r="W4867" t="s">
        <v>10563</v>
      </c>
      <c r="X4867" t="s">
        <v>10561</v>
      </c>
      <c r="Y4867" t="s">
        <v>10564</v>
      </c>
      <c r="Z4867" t="s">
        <v>10566</v>
      </c>
      <c r="AC4867" t="s">
        <v>366</v>
      </c>
      <c r="AD4867" s="176">
        <v>1.1000000000000001</v>
      </c>
    </row>
    <row r="4868" spans="1:31" x14ac:dyDescent="0.35">
      <c r="A4868" t="s">
        <v>434</v>
      </c>
      <c r="B4868">
        <v>1066</v>
      </c>
      <c r="C4868" t="s">
        <v>10567</v>
      </c>
      <c r="D4868">
        <v>62211</v>
      </c>
      <c r="E4868" t="s">
        <v>10561</v>
      </c>
      <c r="F4868" t="s">
        <v>8973</v>
      </c>
      <c r="H4868">
        <v>1.1000000000000001</v>
      </c>
      <c r="I4868">
        <v>2.5</v>
      </c>
      <c r="K4868" t="s">
        <v>296</v>
      </c>
      <c r="L4868" t="s">
        <v>297</v>
      </c>
      <c r="M4868" t="s">
        <v>398</v>
      </c>
      <c r="N4868" t="s">
        <v>2085</v>
      </c>
      <c r="O4868">
        <v>3</v>
      </c>
      <c r="P4868" t="s">
        <v>306</v>
      </c>
      <c r="Q4868" s="164">
        <v>34343</v>
      </c>
      <c r="R4868" s="164">
        <v>34578</v>
      </c>
      <c r="T4868" t="s">
        <v>6568</v>
      </c>
      <c r="V4868" t="s">
        <v>10562</v>
      </c>
      <c r="W4868" t="s">
        <v>10563</v>
      </c>
      <c r="X4868" t="s">
        <v>10561</v>
      </c>
      <c r="Y4868" t="s">
        <v>10564</v>
      </c>
      <c r="Z4868" t="s">
        <v>10568</v>
      </c>
      <c r="AC4868" t="s">
        <v>366</v>
      </c>
      <c r="AD4868" s="176">
        <v>1.1000000000000001</v>
      </c>
    </row>
    <row r="4869" spans="1:31" x14ac:dyDescent="0.35">
      <c r="A4869" t="s">
        <v>494</v>
      </c>
      <c r="B4869">
        <v>1227</v>
      </c>
      <c r="C4869" t="s">
        <v>10561</v>
      </c>
      <c r="D4869">
        <v>62211</v>
      </c>
      <c r="E4869" t="s">
        <v>10561</v>
      </c>
      <c r="F4869" t="s">
        <v>8973</v>
      </c>
      <c r="H4869">
        <v>1.1000000000000001</v>
      </c>
      <c r="I4869">
        <v>2.5</v>
      </c>
      <c r="K4869" t="s">
        <v>296</v>
      </c>
      <c r="L4869" t="s">
        <v>4103</v>
      </c>
      <c r="M4869" t="s">
        <v>398</v>
      </c>
      <c r="N4869" t="s">
        <v>2085</v>
      </c>
      <c r="O4869">
        <v>3</v>
      </c>
      <c r="P4869" t="s">
        <v>306</v>
      </c>
      <c r="Q4869" s="164">
        <v>40608</v>
      </c>
      <c r="R4869" s="164">
        <v>41153</v>
      </c>
      <c r="T4869" t="s">
        <v>6568</v>
      </c>
      <c r="V4869" t="s">
        <v>10562</v>
      </c>
      <c r="W4869" t="s">
        <v>10563</v>
      </c>
      <c r="X4869" t="s">
        <v>10561</v>
      </c>
      <c r="Y4869" t="s">
        <v>10564</v>
      </c>
      <c r="Z4869" t="s">
        <v>10569</v>
      </c>
      <c r="AC4869" t="s">
        <v>366</v>
      </c>
      <c r="AD4869" s="176">
        <v>1.1000000000000001</v>
      </c>
    </row>
    <row r="4870" spans="1:31" x14ac:dyDescent="0.35">
      <c r="A4870" t="s">
        <v>438</v>
      </c>
      <c r="B4870">
        <v>1234</v>
      </c>
      <c r="C4870" t="s">
        <v>10570</v>
      </c>
      <c r="D4870">
        <v>62211</v>
      </c>
      <c r="E4870" t="s">
        <v>10561</v>
      </c>
      <c r="F4870" t="s">
        <v>8973</v>
      </c>
      <c r="H4870">
        <v>1.1000000000000001</v>
      </c>
      <c r="I4870">
        <v>2.5</v>
      </c>
      <c r="K4870" t="s">
        <v>296</v>
      </c>
      <c r="L4870" t="s">
        <v>297</v>
      </c>
      <c r="M4870" t="s">
        <v>398</v>
      </c>
      <c r="N4870" t="s">
        <v>2085</v>
      </c>
      <c r="O4870">
        <v>3</v>
      </c>
      <c r="P4870" t="s">
        <v>306</v>
      </c>
      <c r="Q4870" s="164">
        <v>41283</v>
      </c>
      <c r="R4870" s="164">
        <v>41518</v>
      </c>
      <c r="T4870" t="s">
        <v>6568</v>
      </c>
      <c r="V4870" t="s">
        <v>10562</v>
      </c>
      <c r="W4870" t="s">
        <v>10563</v>
      </c>
      <c r="X4870" t="s">
        <v>10561</v>
      </c>
      <c r="Y4870" t="s">
        <v>10564</v>
      </c>
      <c r="Z4870" t="s">
        <v>10571</v>
      </c>
      <c r="AC4870" t="s">
        <v>366</v>
      </c>
      <c r="AD4870" s="176">
        <v>1.1000000000000001</v>
      </c>
    </row>
    <row r="4871" spans="1:31" x14ac:dyDescent="0.35">
      <c r="A4871" t="s">
        <v>482</v>
      </c>
      <c r="B4871">
        <v>1101</v>
      </c>
      <c r="C4871" t="s">
        <v>10572</v>
      </c>
      <c r="D4871">
        <v>62225</v>
      </c>
      <c r="E4871" t="s">
        <v>10573</v>
      </c>
      <c r="F4871" t="s">
        <v>8973</v>
      </c>
      <c r="H4871" s="174">
        <f>AD4871</f>
        <v>1.2</v>
      </c>
      <c r="I4871">
        <v>3</v>
      </c>
      <c r="K4871" t="s">
        <v>404</v>
      </c>
      <c r="L4871" t="s">
        <v>297</v>
      </c>
      <c r="M4871" t="s">
        <v>398</v>
      </c>
      <c r="N4871" t="s">
        <v>1032</v>
      </c>
      <c r="O4871">
        <v>3</v>
      </c>
      <c r="P4871" t="s">
        <v>306</v>
      </c>
      <c r="Q4871" s="164">
        <v>31786</v>
      </c>
      <c r="R4871" s="164">
        <v>32021</v>
      </c>
      <c r="S4871" s="164">
        <v>39189</v>
      </c>
      <c r="T4871" t="s">
        <v>2155</v>
      </c>
      <c r="V4871" t="s">
        <v>10574</v>
      </c>
      <c r="W4871" t="s">
        <v>10575</v>
      </c>
      <c r="X4871" t="s">
        <v>10573</v>
      </c>
      <c r="Y4871" t="s">
        <v>10574</v>
      </c>
      <c r="Z4871" t="s">
        <v>10576</v>
      </c>
      <c r="AC4871" t="s">
        <v>341</v>
      </c>
      <c r="AD4871" s="176">
        <v>1.2</v>
      </c>
      <c r="AE4871" s="177" t="s">
        <v>16953</v>
      </c>
    </row>
    <row r="4872" spans="1:31" x14ac:dyDescent="0.35">
      <c r="A4872" t="s">
        <v>584</v>
      </c>
      <c r="B4872">
        <v>1099</v>
      </c>
      <c r="C4872" t="s">
        <v>10577</v>
      </c>
      <c r="D4872">
        <v>62225</v>
      </c>
      <c r="E4872" t="s">
        <v>10573</v>
      </c>
      <c r="F4872" t="s">
        <v>8973</v>
      </c>
      <c r="H4872" s="174">
        <f t="shared" ref="H4872:H4895" si="144">AD4872</f>
        <v>1.2</v>
      </c>
      <c r="I4872">
        <v>3</v>
      </c>
      <c r="K4872" t="s">
        <v>404</v>
      </c>
      <c r="L4872" t="s">
        <v>297</v>
      </c>
      <c r="M4872" t="s">
        <v>398</v>
      </c>
      <c r="N4872" t="s">
        <v>1032</v>
      </c>
      <c r="O4872">
        <v>3</v>
      </c>
      <c r="P4872" t="s">
        <v>306</v>
      </c>
      <c r="Q4872" s="164">
        <v>28976</v>
      </c>
      <c r="R4872" s="164">
        <v>28860</v>
      </c>
      <c r="S4872" s="164">
        <v>36039</v>
      </c>
      <c r="T4872" t="s">
        <v>2155</v>
      </c>
      <c r="V4872" t="s">
        <v>10574</v>
      </c>
      <c r="W4872" t="s">
        <v>10575</v>
      </c>
      <c r="X4872" t="s">
        <v>10573</v>
      </c>
      <c r="Y4872" t="s">
        <v>10574</v>
      </c>
      <c r="Z4872" t="s">
        <v>10578</v>
      </c>
      <c r="AC4872" t="s">
        <v>341</v>
      </c>
      <c r="AD4872" s="176">
        <v>1.2</v>
      </c>
      <c r="AE4872" s="177" t="s">
        <v>16954</v>
      </c>
    </row>
    <row r="4873" spans="1:31" x14ac:dyDescent="0.35">
      <c r="A4873" t="s">
        <v>432</v>
      </c>
      <c r="B4873">
        <v>1090</v>
      </c>
      <c r="C4873" t="s">
        <v>6666</v>
      </c>
      <c r="D4873">
        <v>62305</v>
      </c>
      <c r="E4873" t="s">
        <v>6666</v>
      </c>
      <c r="F4873" t="s">
        <v>8973</v>
      </c>
      <c r="H4873" s="174">
        <f t="shared" si="144"/>
        <v>1.1000000000000001</v>
      </c>
      <c r="I4873">
        <v>3</v>
      </c>
      <c r="K4873" t="s">
        <v>404</v>
      </c>
      <c r="L4873" t="s">
        <v>297</v>
      </c>
      <c r="M4873" t="s">
        <v>398</v>
      </c>
      <c r="N4873" t="s">
        <v>2167</v>
      </c>
      <c r="O4873">
        <v>3</v>
      </c>
      <c r="P4873" t="s">
        <v>306</v>
      </c>
      <c r="Q4873" s="164">
        <v>29649</v>
      </c>
      <c r="R4873" s="164">
        <v>29679</v>
      </c>
      <c r="S4873" s="164">
        <v>36069</v>
      </c>
      <c r="T4873" t="s">
        <v>2168</v>
      </c>
      <c r="V4873" t="s">
        <v>10579</v>
      </c>
      <c r="W4873" t="s">
        <v>10580</v>
      </c>
      <c r="X4873" t="s">
        <v>10581</v>
      </c>
      <c r="Y4873" t="s">
        <v>10582</v>
      </c>
      <c r="Z4873" t="s">
        <v>10583</v>
      </c>
      <c r="AC4873" t="s">
        <v>308</v>
      </c>
      <c r="AD4873" s="176">
        <v>1.1000000000000001</v>
      </c>
      <c r="AE4873" s="177" t="s">
        <v>16954</v>
      </c>
    </row>
    <row r="4874" spans="1:31" x14ac:dyDescent="0.35">
      <c r="A4874" t="s">
        <v>375</v>
      </c>
      <c r="B4874">
        <v>1138</v>
      </c>
      <c r="C4874" t="s">
        <v>10579</v>
      </c>
      <c r="D4874">
        <v>62305</v>
      </c>
      <c r="E4874" t="s">
        <v>6666</v>
      </c>
      <c r="F4874" t="s">
        <v>8973</v>
      </c>
      <c r="H4874" s="174">
        <f t="shared" si="144"/>
        <v>1.1000000000000001</v>
      </c>
      <c r="I4874">
        <v>3</v>
      </c>
      <c r="K4874" t="s">
        <v>404</v>
      </c>
      <c r="L4874" t="s">
        <v>10584</v>
      </c>
      <c r="M4874" t="s">
        <v>398</v>
      </c>
      <c r="N4874" t="s">
        <v>2167</v>
      </c>
      <c r="O4874">
        <v>3</v>
      </c>
      <c r="P4874" t="s">
        <v>1</v>
      </c>
      <c r="Q4874" s="164">
        <v>37987</v>
      </c>
      <c r="R4874" s="164">
        <v>37987</v>
      </c>
      <c r="S4874" s="164">
        <v>41518</v>
      </c>
      <c r="T4874" t="s">
        <v>2168</v>
      </c>
      <c r="V4874" t="s">
        <v>10579</v>
      </c>
      <c r="W4874" t="s">
        <v>10580</v>
      </c>
      <c r="X4874" t="s">
        <v>10581</v>
      </c>
      <c r="Y4874" t="s">
        <v>10582</v>
      </c>
      <c r="Z4874" t="s">
        <v>10585</v>
      </c>
      <c r="AC4874" t="s">
        <v>304</v>
      </c>
      <c r="AD4874" s="176">
        <v>1.1000000000000001</v>
      </c>
      <c r="AE4874" s="177" t="s">
        <v>16954</v>
      </c>
    </row>
    <row r="4875" spans="1:31" x14ac:dyDescent="0.35">
      <c r="A4875" t="s">
        <v>408</v>
      </c>
      <c r="B4875">
        <v>1081</v>
      </c>
      <c r="C4875" t="s">
        <v>10586</v>
      </c>
      <c r="D4875">
        <v>62306</v>
      </c>
      <c r="E4875" t="s">
        <v>2185</v>
      </c>
      <c r="F4875" t="s">
        <v>8973</v>
      </c>
      <c r="H4875" s="174">
        <f t="shared" si="144"/>
        <v>0</v>
      </c>
      <c r="I4875">
        <v>0</v>
      </c>
      <c r="K4875" t="s">
        <v>404</v>
      </c>
      <c r="L4875" t="s">
        <v>410</v>
      </c>
      <c r="M4875" t="s">
        <v>398</v>
      </c>
      <c r="N4875" t="s">
        <v>2167</v>
      </c>
      <c r="O4875">
        <v>0</v>
      </c>
      <c r="P4875" t="s">
        <v>306</v>
      </c>
      <c r="Q4875" s="164">
        <v>31415</v>
      </c>
      <c r="R4875" s="164">
        <v>31472</v>
      </c>
      <c r="S4875" s="164">
        <v>31472</v>
      </c>
      <c r="T4875" t="s">
        <v>2186</v>
      </c>
      <c r="V4875" t="s">
        <v>2187</v>
      </c>
      <c r="W4875" t="s">
        <v>10587</v>
      </c>
      <c r="X4875" t="s">
        <v>10588</v>
      </c>
      <c r="Y4875" t="s">
        <v>10589</v>
      </c>
      <c r="Z4875" t="s">
        <v>10590</v>
      </c>
      <c r="AC4875" t="s">
        <v>308</v>
      </c>
      <c r="AD4875" s="176">
        <v>0</v>
      </c>
      <c r="AE4875" s="177" t="s">
        <v>16954</v>
      </c>
    </row>
    <row r="4876" spans="1:31" x14ac:dyDescent="0.35">
      <c r="A4876" t="s">
        <v>454</v>
      </c>
      <c r="B4876">
        <v>1242</v>
      </c>
      <c r="C4876" t="s">
        <v>10591</v>
      </c>
      <c r="D4876">
        <v>62330</v>
      </c>
      <c r="E4876" t="s">
        <v>10591</v>
      </c>
      <c r="F4876" t="s">
        <v>8973</v>
      </c>
      <c r="H4876" s="174">
        <f t="shared" si="144"/>
        <v>1</v>
      </c>
      <c r="I4876">
        <v>2.8</v>
      </c>
      <c r="K4876" t="s">
        <v>404</v>
      </c>
      <c r="L4876" t="s">
        <v>297</v>
      </c>
      <c r="M4876" t="s">
        <v>398</v>
      </c>
      <c r="N4876" t="s">
        <v>2160</v>
      </c>
      <c r="O4876">
        <v>3</v>
      </c>
      <c r="P4876" t="s">
        <v>306</v>
      </c>
      <c r="Q4876" s="164">
        <v>31056</v>
      </c>
      <c r="R4876" s="164">
        <v>31291</v>
      </c>
      <c r="S4876" s="164">
        <v>34943</v>
      </c>
      <c r="T4876" t="s">
        <v>6875</v>
      </c>
      <c r="V4876" t="s">
        <v>10592</v>
      </c>
      <c r="W4876" t="s">
        <v>10593</v>
      </c>
      <c r="X4876" t="s">
        <v>10591</v>
      </c>
      <c r="Y4876" t="s">
        <v>10592</v>
      </c>
      <c r="Z4876" t="s">
        <v>10594</v>
      </c>
      <c r="AC4876" t="s">
        <v>308</v>
      </c>
      <c r="AD4876" s="176">
        <v>1</v>
      </c>
      <c r="AE4876" s="177" t="s">
        <v>16954</v>
      </c>
    </row>
    <row r="4877" spans="1:31" x14ac:dyDescent="0.35">
      <c r="A4877" t="s">
        <v>305</v>
      </c>
      <c r="B4877">
        <v>1091</v>
      </c>
      <c r="C4877" t="s">
        <v>10591</v>
      </c>
      <c r="D4877">
        <v>62330</v>
      </c>
      <c r="E4877" t="s">
        <v>10591</v>
      </c>
      <c r="F4877" t="s">
        <v>8973</v>
      </c>
      <c r="H4877" s="174">
        <f t="shared" si="144"/>
        <v>1</v>
      </c>
      <c r="I4877">
        <v>2.8</v>
      </c>
      <c r="K4877" t="s">
        <v>404</v>
      </c>
      <c r="L4877" t="s">
        <v>297</v>
      </c>
      <c r="M4877" t="s">
        <v>398</v>
      </c>
      <c r="N4877" t="s">
        <v>2160</v>
      </c>
      <c r="O4877">
        <v>3</v>
      </c>
      <c r="P4877" t="s">
        <v>306</v>
      </c>
      <c r="Q4877" t="s">
        <v>1771</v>
      </c>
      <c r="R4877" s="164">
        <v>30405</v>
      </c>
      <c r="S4877" s="164">
        <v>39189</v>
      </c>
      <c r="T4877" t="s">
        <v>6875</v>
      </c>
      <c r="V4877" t="s">
        <v>10592</v>
      </c>
      <c r="W4877" t="s">
        <v>10593</v>
      </c>
      <c r="X4877" t="s">
        <v>10591</v>
      </c>
      <c r="Y4877" t="s">
        <v>10592</v>
      </c>
      <c r="Z4877" t="s">
        <v>10595</v>
      </c>
      <c r="AC4877" t="s">
        <v>308</v>
      </c>
      <c r="AD4877" s="176">
        <v>1</v>
      </c>
      <c r="AE4877" s="177" t="s">
        <v>16954</v>
      </c>
    </row>
    <row r="4878" spans="1:31" x14ac:dyDescent="0.35">
      <c r="A4878" t="s">
        <v>408</v>
      </c>
      <c r="B4878">
        <v>1102</v>
      </c>
      <c r="C4878" t="s">
        <v>10591</v>
      </c>
      <c r="D4878">
        <v>62330</v>
      </c>
      <c r="E4878" t="s">
        <v>10591</v>
      </c>
      <c r="F4878" t="s">
        <v>8973</v>
      </c>
      <c r="H4878" s="174">
        <f t="shared" si="144"/>
        <v>1</v>
      </c>
      <c r="I4878">
        <v>2.8</v>
      </c>
      <c r="K4878" t="s">
        <v>404</v>
      </c>
      <c r="L4878" t="s">
        <v>297</v>
      </c>
      <c r="M4878" t="s">
        <v>398</v>
      </c>
      <c r="N4878" t="s">
        <v>2160</v>
      </c>
      <c r="O4878">
        <v>3</v>
      </c>
      <c r="P4878" t="s">
        <v>306</v>
      </c>
      <c r="Q4878" s="164">
        <v>30781</v>
      </c>
      <c r="R4878" s="164">
        <v>30929</v>
      </c>
      <c r="S4878" s="164">
        <v>33482</v>
      </c>
      <c r="T4878" t="s">
        <v>6875</v>
      </c>
      <c r="V4878" t="s">
        <v>10592</v>
      </c>
      <c r="W4878" t="s">
        <v>10593</v>
      </c>
      <c r="X4878" t="s">
        <v>10591</v>
      </c>
      <c r="Y4878" t="s">
        <v>10592</v>
      </c>
      <c r="Z4878" t="s">
        <v>10596</v>
      </c>
      <c r="AC4878" t="s">
        <v>308</v>
      </c>
      <c r="AD4878" s="176">
        <v>1</v>
      </c>
      <c r="AE4878" s="177" t="s">
        <v>16954</v>
      </c>
    </row>
    <row r="4879" spans="1:31" x14ac:dyDescent="0.35">
      <c r="A4879" t="s">
        <v>324</v>
      </c>
      <c r="B4879">
        <v>1061</v>
      </c>
      <c r="C4879" t="s">
        <v>10591</v>
      </c>
      <c r="D4879">
        <v>62330</v>
      </c>
      <c r="E4879" t="s">
        <v>10591</v>
      </c>
      <c r="F4879" t="s">
        <v>8973</v>
      </c>
      <c r="H4879" s="174">
        <f t="shared" si="144"/>
        <v>1</v>
      </c>
      <c r="I4879">
        <v>2.8</v>
      </c>
      <c r="K4879" t="s">
        <v>404</v>
      </c>
      <c r="L4879" t="s">
        <v>6279</v>
      </c>
      <c r="M4879" t="s">
        <v>398</v>
      </c>
      <c r="N4879" t="s">
        <v>2160</v>
      </c>
      <c r="O4879">
        <v>3</v>
      </c>
      <c r="P4879" t="s">
        <v>306</v>
      </c>
      <c r="Q4879" s="164">
        <v>30690</v>
      </c>
      <c r="R4879" s="164">
        <v>30926</v>
      </c>
      <c r="S4879" s="164">
        <v>35674</v>
      </c>
      <c r="T4879" t="s">
        <v>6875</v>
      </c>
      <c r="V4879" t="s">
        <v>10592</v>
      </c>
      <c r="W4879" t="s">
        <v>10593</v>
      </c>
      <c r="X4879" t="s">
        <v>10591</v>
      </c>
      <c r="Y4879" t="s">
        <v>10592</v>
      </c>
      <c r="Z4879" t="s">
        <v>10597</v>
      </c>
      <c r="AC4879" t="s">
        <v>308</v>
      </c>
      <c r="AD4879" s="176">
        <v>1</v>
      </c>
      <c r="AE4879" s="177" t="s">
        <v>16954</v>
      </c>
    </row>
    <row r="4880" spans="1:31" x14ac:dyDescent="0.35">
      <c r="A4880" t="s">
        <v>309</v>
      </c>
      <c r="B4880">
        <v>1044</v>
      </c>
      <c r="C4880" t="s">
        <v>6818</v>
      </c>
      <c r="D4880">
        <v>62330</v>
      </c>
      <c r="E4880" t="s">
        <v>10591</v>
      </c>
      <c r="F4880" t="s">
        <v>8973</v>
      </c>
      <c r="H4880" s="174">
        <f t="shared" si="144"/>
        <v>1</v>
      </c>
      <c r="I4880">
        <v>2.8</v>
      </c>
      <c r="K4880" t="s">
        <v>404</v>
      </c>
      <c r="L4880" t="s">
        <v>410</v>
      </c>
      <c r="M4880" t="s">
        <v>398</v>
      </c>
      <c r="N4880" t="s">
        <v>2160</v>
      </c>
      <c r="O4880">
        <v>3</v>
      </c>
      <c r="P4880" t="s">
        <v>306</v>
      </c>
      <c r="Q4880" s="164">
        <v>31415</v>
      </c>
      <c r="R4880" s="164">
        <v>31472</v>
      </c>
      <c r="S4880" s="164">
        <v>31472</v>
      </c>
      <c r="T4880" t="s">
        <v>6875</v>
      </c>
      <c r="V4880" t="s">
        <v>10592</v>
      </c>
      <c r="W4880" t="s">
        <v>10593</v>
      </c>
      <c r="X4880" t="s">
        <v>10591</v>
      </c>
      <c r="Y4880" t="s">
        <v>10592</v>
      </c>
      <c r="Z4880" t="s">
        <v>10598</v>
      </c>
      <c r="AC4880" t="s">
        <v>308</v>
      </c>
      <c r="AD4880" s="176">
        <v>1</v>
      </c>
      <c r="AE4880" s="177" t="s">
        <v>16954</v>
      </c>
    </row>
    <row r="4881" spans="1:31" x14ac:dyDescent="0.35">
      <c r="A4881" t="s">
        <v>309</v>
      </c>
      <c r="B4881">
        <v>1064</v>
      </c>
      <c r="C4881" t="s">
        <v>10591</v>
      </c>
      <c r="D4881">
        <v>62330</v>
      </c>
      <c r="E4881" t="s">
        <v>10591</v>
      </c>
      <c r="F4881" t="s">
        <v>8973</v>
      </c>
      <c r="H4881" s="174">
        <f t="shared" si="144"/>
        <v>1</v>
      </c>
      <c r="I4881">
        <v>2.8</v>
      </c>
      <c r="K4881" t="s">
        <v>404</v>
      </c>
      <c r="L4881" t="s">
        <v>297</v>
      </c>
      <c r="M4881" t="s">
        <v>398</v>
      </c>
      <c r="N4881" t="s">
        <v>2160</v>
      </c>
      <c r="O4881">
        <v>3</v>
      </c>
      <c r="P4881" t="s">
        <v>306</v>
      </c>
      <c r="Q4881" s="164">
        <v>30781</v>
      </c>
      <c r="R4881" s="164">
        <v>30929</v>
      </c>
      <c r="S4881" s="164">
        <v>36039</v>
      </c>
      <c r="T4881" t="s">
        <v>6875</v>
      </c>
      <c r="V4881" t="s">
        <v>10592</v>
      </c>
      <c r="W4881" t="s">
        <v>10593</v>
      </c>
      <c r="X4881" t="s">
        <v>10591</v>
      </c>
      <c r="Y4881" t="s">
        <v>10592</v>
      </c>
      <c r="Z4881" t="s">
        <v>10599</v>
      </c>
      <c r="AC4881" t="s">
        <v>308</v>
      </c>
      <c r="AD4881" s="176">
        <v>1</v>
      </c>
      <c r="AE4881" s="177" t="s">
        <v>16954</v>
      </c>
    </row>
    <row r="4882" spans="1:31" x14ac:dyDescent="0.35">
      <c r="A4882" t="s">
        <v>476</v>
      </c>
      <c r="B4882">
        <v>1077</v>
      </c>
      <c r="C4882" t="s">
        <v>10591</v>
      </c>
      <c r="D4882">
        <v>62330</v>
      </c>
      <c r="E4882" t="s">
        <v>10591</v>
      </c>
      <c r="F4882" t="s">
        <v>8973</v>
      </c>
      <c r="H4882" s="174">
        <f t="shared" si="144"/>
        <v>1</v>
      </c>
      <c r="I4882">
        <v>2.8</v>
      </c>
      <c r="K4882" t="s">
        <v>404</v>
      </c>
      <c r="L4882" t="s">
        <v>410</v>
      </c>
      <c r="M4882" t="s">
        <v>398</v>
      </c>
      <c r="N4882" t="s">
        <v>2160</v>
      </c>
      <c r="O4882">
        <v>3</v>
      </c>
      <c r="P4882" t="s">
        <v>306</v>
      </c>
      <c r="Q4882" s="164">
        <v>35804</v>
      </c>
      <c r="R4882" s="164">
        <v>36039</v>
      </c>
      <c r="S4882" s="164">
        <v>36039</v>
      </c>
      <c r="T4882" t="s">
        <v>6875</v>
      </c>
      <c r="V4882" t="s">
        <v>10592</v>
      </c>
      <c r="W4882" t="s">
        <v>10593</v>
      </c>
      <c r="X4882" t="s">
        <v>10591</v>
      </c>
      <c r="Y4882" t="s">
        <v>10592</v>
      </c>
      <c r="Z4882" t="s">
        <v>10600</v>
      </c>
      <c r="AC4882" t="s">
        <v>308</v>
      </c>
      <c r="AD4882" s="176">
        <v>1</v>
      </c>
      <c r="AE4882" s="177" t="s">
        <v>16954</v>
      </c>
    </row>
    <row r="4883" spans="1:31" x14ac:dyDescent="0.35">
      <c r="A4883" t="s">
        <v>432</v>
      </c>
      <c r="B4883">
        <v>1108</v>
      </c>
      <c r="C4883" t="s">
        <v>10591</v>
      </c>
      <c r="D4883">
        <v>62330</v>
      </c>
      <c r="E4883" t="s">
        <v>10591</v>
      </c>
      <c r="F4883" t="s">
        <v>8973</v>
      </c>
      <c r="H4883" s="174">
        <f t="shared" si="144"/>
        <v>1</v>
      </c>
      <c r="I4883">
        <v>2.8</v>
      </c>
      <c r="K4883" t="s">
        <v>404</v>
      </c>
      <c r="L4883" t="s">
        <v>297</v>
      </c>
      <c r="M4883" t="s">
        <v>398</v>
      </c>
      <c r="N4883" t="s">
        <v>2160</v>
      </c>
      <c r="O4883">
        <v>3</v>
      </c>
      <c r="P4883" t="s">
        <v>306</v>
      </c>
      <c r="Q4883" s="164">
        <v>30472</v>
      </c>
      <c r="R4883" s="164">
        <v>30442</v>
      </c>
      <c r="S4883" s="164">
        <v>32021</v>
      </c>
      <c r="T4883" t="s">
        <v>6875</v>
      </c>
      <c r="V4883" t="s">
        <v>10592</v>
      </c>
      <c r="W4883" t="s">
        <v>10593</v>
      </c>
      <c r="X4883" t="s">
        <v>10591</v>
      </c>
      <c r="Y4883" t="s">
        <v>10592</v>
      </c>
      <c r="Z4883" t="s">
        <v>10601</v>
      </c>
      <c r="AC4883" t="s">
        <v>308</v>
      </c>
      <c r="AD4883" s="176">
        <v>1</v>
      </c>
      <c r="AE4883" s="177" t="s">
        <v>16954</v>
      </c>
    </row>
    <row r="4884" spans="1:31" x14ac:dyDescent="0.35">
      <c r="A4884" t="s">
        <v>584</v>
      </c>
      <c r="B4884">
        <v>1120</v>
      </c>
      <c r="C4884" t="s">
        <v>10591</v>
      </c>
      <c r="D4884">
        <v>62330</v>
      </c>
      <c r="E4884" t="s">
        <v>10591</v>
      </c>
      <c r="F4884" t="s">
        <v>8973</v>
      </c>
      <c r="H4884" s="174">
        <f t="shared" si="144"/>
        <v>1</v>
      </c>
      <c r="I4884">
        <v>2.8</v>
      </c>
      <c r="K4884" t="s">
        <v>404</v>
      </c>
      <c r="L4884" t="s">
        <v>297</v>
      </c>
      <c r="M4884" t="s">
        <v>398</v>
      </c>
      <c r="N4884" t="s">
        <v>2160</v>
      </c>
      <c r="O4884">
        <v>3</v>
      </c>
      <c r="P4884" t="s">
        <v>306</v>
      </c>
      <c r="Q4884" t="s">
        <v>4327</v>
      </c>
      <c r="R4884" s="164">
        <v>30284</v>
      </c>
      <c r="S4884" s="164">
        <v>42248</v>
      </c>
      <c r="T4884" t="s">
        <v>6875</v>
      </c>
      <c r="V4884" t="s">
        <v>10592</v>
      </c>
      <c r="W4884" t="s">
        <v>10593</v>
      </c>
      <c r="X4884" t="s">
        <v>10591</v>
      </c>
      <c r="Y4884" t="s">
        <v>10592</v>
      </c>
      <c r="Z4884" t="s">
        <v>10602</v>
      </c>
      <c r="AC4884" t="s">
        <v>308</v>
      </c>
      <c r="AD4884" s="176">
        <v>1</v>
      </c>
      <c r="AE4884" s="177" t="s">
        <v>16954</v>
      </c>
    </row>
    <row r="4885" spans="1:31" x14ac:dyDescent="0.35">
      <c r="A4885" t="s">
        <v>403</v>
      </c>
      <c r="B4885">
        <v>1034</v>
      </c>
      <c r="C4885" t="s">
        <v>10591</v>
      </c>
      <c r="D4885">
        <v>62330</v>
      </c>
      <c r="E4885" t="s">
        <v>10591</v>
      </c>
      <c r="F4885" t="s">
        <v>8973</v>
      </c>
      <c r="H4885" s="174">
        <f t="shared" si="144"/>
        <v>1</v>
      </c>
      <c r="I4885">
        <v>2.8</v>
      </c>
      <c r="K4885" t="s">
        <v>404</v>
      </c>
      <c r="L4885" t="s">
        <v>410</v>
      </c>
      <c r="M4885" t="s">
        <v>398</v>
      </c>
      <c r="N4885" t="s">
        <v>2160</v>
      </c>
      <c r="O4885">
        <v>3</v>
      </c>
      <c r="P4885" t="s">
        <v>306</v>
      </c>
      <c r="Q4885" s="164">
        <v>33247</v>
      </c>
      <c r="R4885" s="164">
        <v>33482</v>
      </c>
      <c r="S4885" s="164">
        <v>33482</v>
      </c>
      <c r="T4885" t="s">
        <v>6875</v>
      </c>
      <c r="V4885" t="s">
        <v>10592</v>
      </c>
      <c r="W4885" t="s">
        <v>10593</v>
      </c>
      <c r="X4885" t="s">
        <v>10591</v>
      </c>
      <c r="Y4885" t="s">
        <v>10592</v>
      </c>
      <c r="Z4885" t="s">
        <v>10603</v>
      </c>
      <c r="AC4885" t="s">
        <v>308</v>
      </c>
      <c r="AD4885" s="176">
        <v>1</v>
      </c>
      <c r="AE4885" s="177" t="s">
        <v>16954</v>
      </c>
    </row>
    <row r="4886" spans="1:31" x14ac:dyDescent="0.35">
      <c r="A4886" t="s">
        <v>494</v>
      </c>
      <c r="B4886">
        <v>1051</v>
      </c>
      <c r="C4886" t="s">
        <v>6818</v>
      </c>
      <c r="D4886">
        <v>62330</v>
      </c>
      <c r="E4886" t="s">
        <v>10591</v>
      </c>
      <c r="F4886" t="s">
        <v>8973</v>
      </c>
      <c r="H4886" s="174">
        <f t="shared" si="144"/>
        <v>1</v>
      </c>
      <c r="I4886">
        <v>2.8</v>
      </c>
      <c r="K4886" t="s">
        <v>404</v>
      </c>
      <c r="L4886" t="s">
        <v>410</v>
      </c>
      <c r="M4886" t="s">
        <v>398</v>
      </c>
      <c r="N4886" t="s">
        <v>2160</v>
      </c>
      <c r="O4886">
        <v>3</v>
      </c>
      <c r="P4886" t="s">
        <v>306</v>
      </c>
      <c r="Q4886" s="164">
        <v>31415</v>
      </c>
      <c r="R4886" s="164">
        <v>31472</v>
      </c>
      <c r="S4886" s="164">
        <v>31472</v>
      </c>
      <c r="T4886" t="s">
        <v>6875</v>
      </c>
      <c r="V4886" t="s">
        <v>10592</v>
      </c>
      <c r="W4886" t="s">
        <v>10593</v>
      </c>
      <c r="X4886" t="s">
        <v>10591</v>
      </c>
      <c r="Y4886" t="s">
        <v>10592</v>
      </c>
      <c r="Z4886" t="s">
        <v>10604</v>
      </c>
      <c r="AC4886" t="s">
        <v>308</v>
      </c>
      <c r="AD4886" s="176">
        <v>1</v>
      </c>
      <c r="AE4886" s="177" t="s">
        <v>16954</v>
      </c>
    </row>
    <row r="4887" spans="1:31" x14ac:dyDescent="0.35">
      <c r="A4887" t="s">
        <v>494</v>
      </c>
      <c r="B4887">
        <v>1088</v>
      </c>
      <c r="C4887" t="s">
        <v>10591</v>
      </c>
      <c r="D4887">
        <v>62330</v>
      </c>
      <c r="E4887" t="s">
        <v>10591</v>
      </c>
      <c r="F4887" t="s">
        <v>8973</v>
      </c>
      <c r="H4887" s="174">
        <f t="shared" si="144"/>
        <v>1</v>
      </c>
      <c r="I4887">
        <v>2.8</v>
      </c>
      <c r="K4887" t="s">
        <v>404</v>
      </c>
      <c r="L4887" t="s">
        <v>297</v>
      </c>
      <c r="M4887" t="s">
        <v>398</v>
      </c>
      <c r="N4887" t="s">
        <v>2160</v>
      </c>
      <c r="O4887">
        <v>3</v>
      </c>
      <c r="P4887" t="s">
        <v>306</v>
      </c>
      <c r="Q4887" s="164">
        <v>31421</v>
      </c>
      <c r="R4887" s="164">
        <v>31656</v>
      </c>
      <c r="S4887" s="164">
        <v>39189</v>
      </c>
      <c r="T4887" t="s">
        <v>6875</v>
      </c>
      <c r="V4887" t="s">
        <v>10592</v>
      </c>
      <c r="W4887" t="s">
        <v>10593</v>
      </c>
      <c r="X4887" t="s">
        <v>10591</v>
      </c>
      <c r="Y4887" t="s">
        <v>10592</v>
      </c>
      <c r="Z4887" t="s">
        <v>10605</v>
      </c>
      <c r="AC4887" t="s">
        <v>308</v>
      </c>
      <c r="AD4887" s="176">
        <v>1</v>
      </c>
      <c r="AE4887" s="177" t="s">
        <v>16954</v>
      </c>
    </row>
    <row r="4888" spans="1:31" x14ac:dyDescent="0.35">
      <c r="A4888" t="s">
        <v>414</v>
      </c>
      <c r="B4888">
        <v>1047</v>
      </c>
      <c r="C4888" t="s">
        <v>6818</v>
      </c>
      <c r="D4888">
        <v>62330</v>
      </c>
      <c r="E4888" t="s">
        <v>10591</v>
      </c>
      <c r="F4888" t="s">
        <v>8973</v>
      </c>
      <c r="H4888" s="174">
        <f t="shared" si="144"/>
        <v>1</v>
      </c>
      <c r="I4888">
        <v>2.8</v>
      </c>
      <c r="K4888" t="s">
        <v>404</v>
      </c>
      <c r="L4888" t="s">
        <v>410</v>
      </c>
      <c r="M4888" t="s">
        <v>398</v>
      </c>
      <c r="N4888" t="s">
        <v>2160</v>
      </c>
      <c r="O4888">
        <v>3</v>
      </c>
      <c r="P4888" t="s">
        <v>306</v>
      </c>
      <c r="Q4888" s="164">
        <v>32151</v>
      </c>
      <c r="R4888" s="164">
        <v>32387</v>
      </c>
      <c r="S4888" s="164">
        <v>32387</v>
      </c>
      <c r="T4888" t="s">
        <v>6875</v>
      </c>
      <c r="V4888" t="s">
        <v>10592</v>
      </c>
      <c r="W4888" t="s">
        <v>10593</v>
      </c>
      <c r="X4888" t="s">
        <v>10591</v>
      </c>
      <c r="Y4888" t="s">
        <v>10592</v>
      </c>
      <c r="Z4888" t="s">
        <v>10606</v>
      </c>
      <c r="AC4888" t="s">
        <v>308</v>
      </c>
      <c r="AD4888" s="176">
        <v>1</v>
      </c>
      <c r="AE4888" s="177" t="s">
        <v>16954</v>
      </c>
    </row>
    <row r="4889" spans="1:31" x14ac:dyDescent="0.35">
      <c r="A4889" t="s">
        <v>414</v>
      </c>
      <c r="B4889">
        <v>1069</v>
      </c>
      <c r="C4889" t="s">
        <v>10607</v>
      </c>
      <c r="D4889">
        <v>62330</v>
      </c>
      <c r="E4889" t="s">
        <v>10591</v>
      </c>
      <c r="F4889" t="s">
        <v>8973</v>
      </c>
      <c r="H4889" s="174">
        <f t="shared" si="144"/>
        <v>1</v>
      </c>
      <c r="I4889">
        <v>2.8</v>
      </c>
      <c r="K4889" t="s">
        <v>404</v>
      </c>
      <c r="L4889" t="s">
        <v>410</v>
      </c>
      <c r="M4889" t="s">
        <v>398</v>
      </c>
      <c r="N4889" t="s">
        <v>2160</v>
      </c>
      <c r="O4889">
        <v>3</v>
      </c>
      <c r="P4889" t="s">
        <v>977</v>
      </c>
      <c r="Q4889" s="164">
        <v>31415</v>
      </c>
      <c r="R4889" s="164">
        <v>31472</v>
      </c>
      <c r="S4889" s="164">
        <v>31472</v>
      </c>
      <c r="T4889" t="s">
        <v>6875</v>
      </c>
      <c r="V4889" t="s">
        <v>10592</v>
      </c>
      <c r="W4889" t="s">
        <v>10593</v>
      </c>
      <c r="X4889" t="s">
        <v>10591</v>
      </c>
      <c r="Y4889" t="s">
        <v>10592</v>
      </c>
      <c r="Z4889" t="s">
        <v>10608</v>
      </c>
      <c r="AC4889" t="s">
        <v>308</v>
      </c>
      <c r="AD4889" s="176">
        <v>1</v>
      </c>
      <c r="AE4889" s="177" t="s">
        <v>16954</v>
      </c>
    </row>
    <row r="4890" spans="1:31" x14ac:dyDescent="0.35">
      <c r="A4890" t="s">
        <v>419</v>
      </c>
      <c r="B4890">
        <v>1037</v>
      </c>
      <c r="C4890" t="s">
        <v>10609</v>
      </c>
      <c r="D4890">
        <v>62330</v>
      </c>
      <c r="E4890" t="s">
        <v>10591</v>
      </c>
      <c r="F4890" t="s">
        <v>8973</v>
      </c>
      <c r="H4890" s="174">
        <f t="shared" si="144"/>
        <v>1</v>
      </c>
      <c r="I4890">
        <v>2.8</v>
      </c>
      <c r="K4890" t="s">
        <v>404</v>
      </c>
      <c r="L4890" t="s">
        <v>410</v>
      </c>
      <c r="M4890" t="s">
        <v>398</v>
      </c>
      <c r="N4890" t="s">
        <v>2160</v>
      </c>
      <c r="O4890">
        <v>3</v>
      </c>
      <c r="P4890" t="s">
        <v>306</v>
      </c>
      <c r="Q4890" s="164">
        <v>31415</v>
      </c>
      <c r="R4890" s="164">
        <v>31472</v>
      </c>
      <c r="S4890" s="164">
        <v>31472</v>
      </c>
      <c r="T4890" t="s">
        <v>6875</v>
      </c>
      <c r="V4890" t="s">
        <v>10592</v>
      </c>
      <c r="W4890" t="s">
        <v>10593</v>
      </c>
      <c r="X4890" t="s">
        <v>10591</v>
      </c>
      <c r="Y4890" t="s">
        <v>10592</v>
      </c>
      <c r="Z4890" t="s">
        <v>10610</v>
      </c>
      <c r="AC4890" t="s">
        <v>308</v>
      </c>
      <c r="AD4890" s="176">
        <v>1</v>
      </c>
      <c r="AE4890" s="177" t="s">
        <v>16954</v>
      </c>
    </row>
    <row r="4891" spans="1:31" x14ac:dyDescent="0.35">
      <c r="A4891" t="s">
        <v>314</v>
      </c>
      <c r="B4891">
        <v>1082</v>
      </c>
      <c r="C4891" t="s">
        <v>6818</v>
      </c>
      <c r="D4891">
        <v>62330</v>
      </c>
      <c r="E4891" t="s">
        <v>10591</v>
      </c>
      <c r="F4891" t="s">
        <v>8973</v>
      </c>
      <c r="H4891" s="174">
        <f t="shared" si="144"/>
        <v>1</v>
      </c>
      <c r="I4891">
        <v>2.8</v>
      </c>
      <c r="K4891" t="s">
        <v>404</v>
      </c>
      <c r="L4891" t="s">
        <v>410</v>
      </c>
      <c r="M4891" t="s">
        <v>398</v>
      </c>
      <c r="N4891" t="s">
        <v>2160</v>
      </c>
      <c r="O4891">
        <v>3</v>
      </c>
      <c r="P4891" t="s">
        <v>306</v>
      </c>
      <c r="Q4891" s="164">
        <v>32874</v>
      </c>
      <c r="R4891" s="164">
        <v>32874</v>
      </c>
      <c r="S4891" s="164">
        <v>32874</v>
      </c>
      <c r="T4891" t="s">
        <v>6875</v>
      </c>
      <c r="V4891" t="s">
        <v>10592</v>
      </c>
      <c r="W4891" t="s">
        <v>10593</v>
      </c>
      <c r="X4891" t="s">
        <v>10591</v>
      </c>
      <c r="Y4891" t="s">
        <v>10592</v>
      </c>
      <c r="Z4891" t="s">
        <v>10611</v>
      </c>
      <c r="AC4891" t="s">
        <v>308</v>
      </c>
      <c r="AD4891" s="176">
        <v>1</v>
      </c>
      <c r="AE4891" s="177" t="s">
        <v>16954</v>
      </c>
    </row>
    <row r="4892" spans="1:31" x14ac:dyDescent="0.35">
      <c r="A4892" t="s">
        <v>499</v>
      </c>
      <c r="B4892">
        <v>1101</v>
      </c>
      <c r="C4892" t="s">
        <v>10591</v>
      </c>
      <c r="D4892">
        <v>62330</v>
      </c>
      <c r="E4892" t="s">
        <v>10591</v>
      </c>
      <c r="F4892" t="s">
        <v>8973</v>
      </c>
      <c r="H4892" s="174">
        <f t="shared" si="144"/>
        <v>1</v>
      </c>
      <c r="I4892">
        <v>2.8</v>
      </c>
      <c r="K4892" t="s">
        <v>404</v>
      </c>
      <c r="L4892" t="s">
        <v>297</v>
      </c>
      <c r="M4892" t="s">
        <v>398</v>
      </c>
      <c r="N4892" t="s">
        <v>2160</v>
      </c>
      <c r="O4892">
        <v>3</v>
      </c>
      <c r="P4892" t="s">
        <v>306</v>
      </c>
      <c r="Q4892" s="164">
        <v>30781</v>
      </c>
      <c r="R4892" s="164">
        <v>30929</v>
      </c>
      <c r="S4892" s="164">
        <v>38231</v>
      </c>
      <c r="T4892" t="s">
        <v>6875</v>
      </c>
      <c r="V4892" t="s">
        <v>10592</v>
      </c>
      <c r="W4892" t="s">
        <v>10593</v>
      </c>
      <c r="X4892" t="s">
        <v>10591</v>
      </c>
      <c r="Y4892" t="s">
        <v>10592</v>
      </c>
      <c r="Z4892" t="s">
        <v>10612</v>
      </c>
      <c r="AC4892" t="s">
        <v>308</v>
      </c>
      <c r="AD4892" s="176">
        <v>1</v>
      </c>
      <c r="AE4892" s="177" t="s">
        <v>16954</v>
      </c>
    </row>
    <row r="4893" spans="1:31" x14ac:dyDescent="0.35">
      <c r="A4893" t="s">
        <v>566</v>
      </c>
      <c r="B4893">
        <v>1109</v>
      </c>
      <c r="C4893" t="s">
        <v>10591</v>
      </c>
      <c r="D4893">
        <v>62330</v>
      </c>
      <c r="E4893" t="s">
        <v>10591</v>
      </c>
      <c r="F4893" t="s">
        <v>8973</v>
      </c>
      <c r="H4893" s="174">
        <f t="shared" si="144"/>
        <v>1</v>
      </c>
      <c r="I4893">
        <v>2.8</v>
      </c>
      <c r="K4893" t="s">
        <v>404</v>
      </c>
      <c r="L4893" t="s">
        <v>297</v>
      </c>
      <c r="M4893" t="s">
        <v>398</v>
      </c>
      <c r="N4893" t="s">
        <v>2160</v>
      </c>
      <c r="O4893">
        <v>3</v>
      </c>
      <c r="P4893" t="s">
        <v>306</v>
      </c>
      <c r="Q4893" s="164">
        <v>31421</v>
      </c>
      <c r="R4893" s="164">
        <v>31656</v>
      </c>
      <c r="S4893" s="164">
        <v>38231</v>
      </c>
      <c r="T4893" t="s">
        <v>6875</v>
      </c>
      <c r="V4893" t="s">
        <v>10592</v>
      </c>
      <c r="W4893" t="s">
        <v>10593</v>
      </c>
      <c r="X4893" t="s">
        <v>10591</v>
      </c>
      <c r="Y4893" t="s">
        <v>10592</v>
      </c>
      <c r="Z4893" t="s">
        <v>10613</v>
      </c>
      <c r="AC4893" t="s">
        <v>308</v>
      </c>
      <c r="AD4893" s="176">
        <v>1</v>
      </c>
      <c r="AE4893" s="177" t="s">
        <v>16954</v>
      </c>
    </row>
    <row r="4894" spans="1:31" x14ac:dyDescent="0.35">
      <c r="A4894" t="s">
        <v>438</v>
      </c>
      <c r="B4894">
        <v>1046</v>
      </c>
      <c r="C4894" t="s">
        <v>10614</v>
      </c>
      <c r="D4894">
        <v>62330</v>
      </c>
      <c r="E4894" t="s">
        <v>10591</v>
      </c>
      <c r="F4894" t="s">
        <v>8973</v>
      </c>
      <c r="H4894" s="174">
        <f t="shared" si="144"/>
        <v>1</v>
      </c>
      <c r="I4894">
        <v>2.8</v>
      </c>
      <c r="K4894" t="s">
        <v>404</v>
      </c>
      <c r="L4894" t="s">
        <v>410</v>
      </c>
      <c r="M4894" t="s">
        <v>398</v>
      </c>
      <c r="N4894" t="s">
        <v>2160</v>
      </c>
      <c r="O4894">
        <v>3</v>
      </c>
      <c r="P4894" t="s">
        <v>306</v>
      </c>
      <c r="Q4894" s="164">
        <v>29681</v>
      </c>
      <c r="R4894" s="164">
        <v>29710</v>
      </c>
      <c r="S4894" s="164">
        <v>29710</v>
      </c>
      <c r="T4894" t="s">
        <v>6875</v>
      </c>
      <c r="V4894" t="s">
        <v>10592</v>
      </c>
      <c r="W4894" t="s">
        <v>10593</v>
      </c>
      <c r="X4894" t="s">
        <v>10591</v>
      </c>
      <c r="Y4894" t="s">
        <v>10592</v>
      </c>
      <c r="Z4894" t="s">
        <v>10615</v>
      </c>
      <c r="AC4894" t="s">
        <v>308</v>
      </c>
      <c r="AD4894" s="176">
        <v>1</v>
      </c>
      <c r="AE4894" s="177" t="s">
        <v>16954</v>
      </c>
    </row>
    <row r="4895" spans="1:31" x14ac:dyDescent="0.35">
      <c r="A4895" t="s">
        <v>305</v>
      </c>
      <c r="B4895">
        <v>1202</v>
      </c>
      <c r="C4895" t="s">
        <v>10616</v>
      </c>
      <c r="D4895">
        <v>62402</v>
      </c>
      <c r="E4895" t="s">
        <v>10616</v>
      </c>
      <c r="F4895" t="s">
        <v>8973</v>
      </c>
      <c r="H4895" s="174">
        <f t="shared" si="144"/>
        <v>1</v>
      </c>
      <c r="I4895">
        <v>2.6</v>
      </c>
      <c r="K4895" t="s">
        <v>404</v>
      </c>
      <c r="L4895" t="s">
        <v>297</v>
      </c>
      <c r="M4895" t="s">
        <v>398</v>
      </c>
      <c r="N4895" t="s">
        <v>2160</v>
      </c>
      <c r="O4895">
        <v>3</v>
      </c>
      <c r="P4895" t="s">
        <v>306</v>
      </c>
      <c r="Q4895" s="164">
        <v>35073</v>
      </c>
      <c r="R4895" s="164">
        <v>35309</v>
      </c>
      <c r="S4895" s="164">
        <v>41153</v>
      </c>
      <c r="T4895" t="s">
        <v>2421</v>
      </c>
      <c r="V4895" t="s">
        <v>10617</v>
      </c>
      <c r="W4895" t="s">
        <v>10618</v>
      </c>
      <c r="X4895" t="s">
        <v>10616</v>
      </c>
      <c r="Y4895" t="s">
        <v>10617</v>
      </c>
      <c r="Z4895" t="s">
        <v>10619</v>
      </c>
      <c r="AC4895" t="s">
        <v>308</v>
      </c>
      <c r="AD4895" s="176">
        <v>1</v>
      </c>
      <c r="AE4895" s="177" t="s">
        <v>16954</v>
      </c>
    </row>
    <row r="4896" spans="1:31" x14ac:dyDescent="0.35">
      <c r="A4896" t="s">
        <v>309</v>
      </c>
      <c r="B4896">
        <v>1030</v>
      </c>
      <c r="C4896" t="s">
        <v>10620</v>
      </c>
      <c r="D4896">
        <v>62611</v>
      </c>
      <c r="E4896" t="s">
        <v>10621</v>
      </c>
      <c r="F4896" t="s">
        <v>8973</v>
      </c>
      <c r="H4896">
        <v>1.1000000000000001</v>
      </c>
      <c r="I4896">
        <v>2.5</v>
      </c>
      <c r="K4896" t="s">
        <v>296</v>
      </c>
      <c r="L4896" t="s">
        <v>410</v>
      </c>
      <c r="M4896" t="s">
        <v>398</v>
      </c>
      <c r="N4896" t="s">
        <v>368</v>
      </c>
      <c r="O4896">
        <v>3</v>
      </c>
      <c r="P4896" t="s">
        <v>306</v>
      </c>
      <c r="Q4896" t="s">
        <v>786</v>
      </c>
      <c r="R4896" s="164">
        <v>34392</v>
      </c>
      <c r="T4896" t="s">
        <v>370</v>
      </c>
      <c r="V4896" t="s">
        <v>10622</v>
      </c>
      <c r="W4896" t="s">
        <v>10623</v>
      </c>
      <c r="X4896" t="s">
        <v>10621</v>
      </c>
      <c r="Y4896" t="s">
        <v>10622</v>
      </c>
      <c r="Z4896" t="s">
        <v>10624</v>
      </c>
      <c r="AC4896" t="s">
        <v>308</v>
      </c>
      <c r="AD4896" s="176">
        <v>1.1000000000000001</v>
      </c>
    </row>
    <row r="4897" spans="1:30" x14ac:dyDescent="0.35">
      <c r="A4897" t="s">
        <v>403</v>
      </c>
      <c r="B4897">
        <v>1182</v>
      </c>
      <c r="C4897" t="s">
        <v>10621</v>
      </c>
      <c r="D4897">
        <v>62611</v>
      </c>
      <c r="E4897" t="s">
        <v>10621</v>
      </c>
      <c r="F4897" t="s">
        <v>8973</v>
      </c>
      <c r="G4897" s="163">
        <v>2722.08</v>
      </c>
      <c r="H4897">
        <v>1.1000000000000001</v>
      </c>
      <c r="I4897">
        <v>2.5</v>
      </c>
      <c r="J4897" t="s">
        <v>1</v>
      </c>
      <c r="K4897" t="s">
        <v>296</v>
      </c>
      <c r="L4897" t="s">
        <v>297</v>
      </c>
      <c r="M4897" t="s">
        <v>398</v>
      </c>
      <c r="N4897" t="s">
        <v>368</v>
      </c>
      <c r="O4897">
        <v>3</v>
      </c>
      <c r="P4897" t="s">
        <v>306</v>
      </c>
      <c r="Q4897" t="s">
        <v>10625</v>
      </c>
      <c r="R4897" s="164">
        <v>43831</v>
      </c>
      <c r="T4897" t="s">
        <v>370</v>
      </c>
      <c r="V4897" t="s">
        <v>10622</v>
      </c>
      <c r="W4897" t="s">
        <v>10623</v>
      </c>
      <c r="X4897" t="s">
        <v>10621</v>
      </c>
      <c r="Y4897" t="s">
        <v>10622</v>
      </c>
      <c r="Z4897" t="s">
        <v>10626</v>
      </c>
      <c r="AA4897" t="s">
        <v>1</v>
      </c>
      <c r="AB4897" s="164">
        <v>43740</v>
      </c>
      <c r="AC4897" t="s">
        <v>308</v>
      </c>
      <c r="AD4897" s="176">
        <v>1.1000000000000001</v>
      </c>
    </row>
    <row r="4898" spans="1:30" x14ac:dyDescent="0.35">
      <c r="A4898" t="s">
        <v>454</v>
      </c>
      <c r="B4898">
        <v>1300</v>
      </c>
      <c r="C4898" t="s">
        <v>10627</v>
      </c>
      <c r="D4898">
        <v>62700</v>
      </c>
      <c r="E4898" t="s">
        <v>10627</v>
      </c>
      <c r="F4898" t="s">
        <v>8973</v>
      </c>
      <c r="H4898">
        <v>2</v>
      </c>
      <c r="I4898">
        <v>3.3</v>
      </c>
      <c r="K4898" t="s">
        <v>404</v>
      </c>
      <c r="L4898" t="s">
        <v>297</v>
      </c>
      <c r="M4898" t="s">
        <v>398</v>
      </c>
      <c r="N4898" t="s">
        <v>2437</v>
      </c>
      <c r="O4898">
        <v>3</v>
      </c>
      <c r="P4898" t="s">
        <v>306</v>
      </c>
      <c r="Q4898" s="164">
        <v>33978</v>
      </c>
      <c r="R4898" s="164">
        <v>34213</v>
      </c>
      <c r="S4898" s="164">
        <v>37865</v>
      </c>
      <c r="T4898" t="s">
        <v>2438</v>
      </c>
      <c r="V4898" t="s">
        <v>10628</v>
      </c>
      <c r="W4898" t="s">
        <v>10629</v>
      </c>
      <c r="X4898" t="s">
        <v>10627</v>
      </c>
      <c r="Y4898" t="s">
        <v>10628</v>
      </c>
      <c r="Z4898" t="s">
        <v>10630</v>
      </c>
      <c r="AC4898" t="s">
        <v>341</v>
      </c>
      <c r="AD4898" s="176">
        <v>1.3</v>
      </c>
    </row>
    <row r="4899" spans="1:30" x14ac:dyDescent="0.35">
      <c r="A4899" t="s">
        <v>291</v>
      </c>
      <c r="B4899">
        <v>1068</v>
      </c>
      <c r="C4899" t="s">
        <v>10628</v>
      </c>
      <c r="D4899">
        <v>62700</v>
      </c>
      <c r="E4899" t="s">
        <v>10627</v>
      </c>
      <c r="F4899" t="s">
        <v>8973</v>
      </c>
      <c r="H4899">
        <v>2</v>
      </c>
      <c r="I4899">
        <v>3.3</v>
      </c>
      <c r="K4899" t="s">
        <v>404</v>
      </c>
      <c r="L4899" t="s">
        <v>297</v>
      </c>
      <c r="M4899" t="s">
        <v>398</v>
      </c>
      <c r="N4899" t="s">
        <v>2437</v>
      </c>
      <c r="O4899">
        <v>3</v>
      </c>
      <c r="P4899" t="s">
        <v>1</v>
      </c>
      <c r="Q4899" s="164">
        <v>34708</v>
      </c>
      <c r="R4899" s="164">
        <v>34943</v>
      </c>
      <c r="S4899" s="164">
        <v>38231</v>
      </c>
      <c r="T4899" t="s">
        <v>2438</v>
      </c>
      <c r="V4899" t="s">
        <v>10628</v>
      </c>
      <c r="W4899" t="s">
        <v>10629</v>
      </c>
      <c r="X4899" t="s">
        <v>10627</v>
      </c>
      <c r="Y4899" t="s">
        <v>10628</v>
      </c>
      <c r="Z4899" t="s">
        <v>10631</v>
      </c>
      <c r="AC4899" t="s">
        <v>338</v>
      </c>
      <c r="AD4899" s="176">
        <v>1.3</v>
      </c>
    </row>
    <row r="4900" spans="1:30" x14ac:dyDescent="0.35">
      <c r="A4900" t="s">
        <v>305</v>
      </c>
      <c r="B4900">
        <v>1180</v>
      </c>
      <c r="C4900" t="s">
        <v>10632</v>
      </c>
      <c r="D4900">
        <v>62700</v>
      </c>
      <c r="E4900" t="s">
        <v>10627</v>
      </c>
      <c r="F4900" t="s">
        <v>8973</v>
      </c>
      <c r="H4900">
        <v>2</v>
      </c>
      <c r="I4900">
        <v>3.3</v>
      </c>
      <c r="K4900" t="s">
        <v>295</v>
      </c>
      <c r="L4900" t="s">
        <v>297</v>
      </c>
      <c r="M4900" t="s">
        <v>398</v>
      </c>
      <c r="N4900" t="s">
        <v>2437</v>
      </c>
      <c r="O4900">
        <v>3</v>
      </c>
      <c r="P4900" t="s">
        <v>1</v>
      </c>
      <c r="Q4900" s="164">
        <v>33978</v>
      </c>
      <c r="R4900" s="164">
        <v>34213</v>
      </c>
      <c r="S4900" s="164">
        <v>34943</v>
      </c>
      <c r="T4900" t="s">
        <v>2438</v>
      </c>
      <c r="V4900" t="s">
        <v>10628</v>
      </c>
      <c r="W4900" t="s">
        <v>10629</v>
      </c>
      <c r="X4900" t="s">
        <v>10627</v>
      </c>
      <c r="Y4900" t="s">
        <v>10628</v>
      </c>
      <c r="Z4900" t="s">
        <v>10633</v>
      </c>
      <c r="AC4900" t="s">
        <v>341</v>
      </c>
      <c r="AD4900" s="176">
        <v>1.3</v>
      </c>
    </row>
    <row r="4901" spans="1:30" x14ac:dyDescent="0.35">
      <c r="A4901" t="s">
        <v>317</v>
      </c>
      <c r="B4901">
        <v>1001</v>
      </c>
      <c r="C4901" t="s">
        <v>10634</v>
      </c>
      <c r="D4901">
        <v>62700</v>
      </c>
      <c r="E4901" t="s">
        <v>10627</v>
      </c>
      <c r="F4901" t="s">
        <v>8973</v>
      </c>
      <c r="H4901">
        <v>2</v>
      </c>
      <c r="I4901">
        <v>3.3</v>
      </c>
      <c r="K4901" t="s">
        <v>404</v>
      </c>
      <c r="L4901" t="s">
        <v>297</v>
      </c>
      <c r="M4901" t="s">
        <v>398</v>
      </c>
      <c r="N4901" t="s">
        <v>2437</v>
      </c>
      <c r="O4901">
        <v>3</v>
      </c>
      <c r="P4901" t="s">
        <v>306</v>
      </c>
      <c r="Q4901" t="s">
        <v>2038</v>
      </c>
      <c r="R4901" s="164">
        <v>39188</v>
      </c>
      <c r="S4901" s="164">
        <v>39188</v>
      </c>
      <c r="T4901" t="s">
        <v>2438</v>
      </c>
      <c r="V4901" t="s">
        <v>10628</v>
      </c>
      <c r="W4901" t="s">
        <v>10629</v>
      </c>
      <c r="X4901" t="s">
        <v>10627</v>
      </c>
      <c r="Y4901" t="s">
        <v>10628</v>
      </c>
      <c r="Z4901" t="s">
        <v>10635</v>
      </c>
      <c r="AC4901" t="s">
        <v>341</v>
      </c>
      <c r="AD4901" s="176">
        <v>1.3</v>
      </c>
    </row>
    <row r="4902" spans="1:30" x14ac:dyDescent="0.35">
      <c r="A4902" t="s">
        <v>317</v>
      </c>
      <c r="B4902">
        <v>1111</v>
      </c>
      <c r="C4902" t="s">
        <v>10636</v>
      </c>
      <c r="D4902">
        <v>62700</v>
      </c>
      <c r="E4902" t="s">
        <v>10627</v>
      </c>
      <c r="F4902" t="s">
        <v>8973</v>
      </c>
      <c r="H4902">
        <v>2</v>
      </c>
      <c r="I4902">
        <v>3.3</v>
      </c>
      <c r="K4902" t="s">
        <v>404</v>
      </c>
      <c r="L4902" t="s">
        <v>297</v>
      </c>
      <c r="M4902" t="s">
        <v>398</v>
      </c>
      <c r="N4902" t="s">
        <v>2437</v>
      </c>
      <c r="O4902">
        <v>3</v>
      </c>
      <c r="P4902" t="s">
        <v>306</v>
      </c>
      <c r="Q4902" s="164">
        <v>34708</v>
      </c>
      <c r="R4902" s="164">
        <v>34943</v>
      </c>
      <c r="S4902" s="164">
        <v>39188</v>
      </c>
      <c r="T4902" t="s">
        <v>2438</v>
      </c>
      <c r="V4902" t="s">
        <v>10628</v>
      </c>
      <c r="W4902" t="s">
        <v>10629</v>
      </c>
      <c r="X4902" t="s">
        <v>10627</v>
      </c>
      <c r="Y4902" t="s">
        <v>10628</v>
      </c>
      <c r="Z4902" t="s">
        <v>10637</v>
      </c>
      <c r="AC4902" t="s">
        <v>341</v>
      </c>
      <c r="AD4902" s="176">
        <v>1.3</v>
      </c>
    </row>
    <row r="4903" spans="1:30" x14ac:dyDescent="0.35">
      <c r="A4903" t="s">
        <v>317</v>
      </c>
      <c r="B4903">
        <v>1235</v>
      </c>
      <c r="C4903" t="s">
        <v>10627</v>
      </c>
      <c r="D4903">
        <v>62700</v>
      </c>
      <c r="E4903" t="s">
        <v>10627</v>
      </c>
      <c r="F4903" t="s">
        <v>8973</v>
      </c>
      <c r="G4903" s="163">
        <v>3113.17</v>
      </c>
      <c r="H4903">
        <v>2</v>
      </c>
      <c r="I4903">
        <v>3.3</v>
      </c>
      <c r="J4903" t="s">
        <v>1</v>
      </c>
      <c r="K4903" t="s">
        <v>296</v>
      </c>
      <c r="L4903" t="s">
        <v>297</v>
      </c>
      <c r="M4903" t="s">
        <v>398</v>
      </c>
      <c r="N4903" t="s">
        <v>2437</v>
      </c>
      <c r="O4903">
        <v>3</v>
      </c>
      <c r="P4903" t="s">
        <v>306</v>
      </c>
      <c r="Q4903" s="164">
        <v>43350</v>
      </c>
      <c r="R4903" s="164">
        <v>43709</v>
      </c>
      <c r="T4903" t="s">
        <v>2438</v>
      </c>
      <c r="V4903" t="s">
        <v>10628</v>
      </c>
      <c r="W4903" t="s">
        <v>10629</v>
      </c>
      <c r="X4903" t="s">
        <v>10627</v>
      </c>
      <c r="Y4903" t="s">
        <v>10628</v>
      </c>
      <c r="Z4903" t="s">
        <v>10638</v>
      </c>
      <c r="AA4903" t="s">
        <v>1</v>
      </c>
      <c r="AB4903" s="164">
        <v>43378</v>
      </c>
      <c r="AC4903" t="s">
        <v>341</v>
      </c>
      <c r="AD4903" s="176">
        <v>1.3</v>
      </c>
    </row>
    <row r="4904" spans="1:30" x14ac:dyDescent="0.35">
      <c r="A4904" t="s">
        <v>408</v>
      </c>
      <c r="B4904">
        <v>1145</v>
      </c>
      <c r="C4904" t="s">
        <v>10627</v>
      </c>
      <c r="D4904">
        <v>62700</v>
      </c>
      <c r="E4904" t="s">
        <v>10627</v>
      </c>
      <c r="F4904" t="s">
        <v>8973</v>
      </c>
      <c r="H4904">
        <v>2</v>
      </c>
      <c r="I4904">
        <v>3.3</v>
      </c>
      <c r="K4904" t="s">
        <v>296</v>
      </c>
      <c r="L4904" t="s">
        <v>297</v>
      </c>
      <c r="M4904" t="s">
        <v>398</v>
      </c>
      <c r="N4904" t="s">
        <v>2437</v>
      </c>
      <c r="O4904">
        <v>3</v>
      </c>
      <c r="P4904" t="s">
        <v>306</v>
      </c>
      <c r="Q4904" s="164">
        <v>34343</v>
      </c>
      <c r="R4904" s="164">
        <v>34578</v>
      </c>
      <c r="T4904" t="s">
        <v>2438</v>
      </c>
      <c r="V4904" t="s">
        <v>10628</v>
      </c>
      <c r="W4904" t="s">
        <v>10629</v>
      </c>
      <c r="X4904" t="s">
        <v>10627</v>
      </c>
      <c r="Y4904" t="s">
        <v>10628</v>
      </c>
      <c r="Z4904" t="s">
        <v>10639</v>
      </c>
      <c r="AC4904" t="s">
        <v>341</v>
      </c>
      <c r="AD4904" s="176">
        <v>1.3</v>
      </c>
    </row>
    <row r="4905" spans="1:30" x14ac:dyDescent="0.35">
      <c r="A4905" t="s">
        <v>469</v>
      </c>
      <c r="B4905">
        <v>1131</v>
      </c>
      <c r="C4905" t="s">
        <v>10627</v>
      </c>
      <c r="D4905">
        <v>62700</v>
      </c>
      <c r="E4905" t="s">
        <v>10627</v>
      </c>
      <c r="F4905" t="s">
        <v>8973</v>
      </c>
      <c r="H4905">
        <v>2</v>
      </c>
      <c r="I4905">
        <v>3.3</v>
      </c>
      <c r="K4905" t="s">
        <v>404</v>
      </c>
      <c r="L4905" t="s">
        <v>297</v>
      </c>
      <c r="M4905" t="s">
        <v>398</v>
      </c>
      <c r="N4905" t="s">
        <v>2437</v>
      </c>
      <c r="O4905">
        <v>3</v>
      </c>
      <c r="P4905" t="s">
        <v>306</v>
      </c>
      <c r="Q4905" s="164">
        <v>33978</v>
      </c>
      <c r="R4905" s="164">
        <v>34213</v>
      </c>
      <c r="S4905" s="164">
        <v>41518</v>
      </c>
      <c r="T4905" t="s">
        <v>2438</v>
      </c>
      <c r="V4905" t="s">
        <v>10628</v>
      </c>
      <c r="W4905" t="s">
        <v>10629</v>
      </c>
      <c r="X4905" t="s">
        <v>10627</v>
      </c>
      <c r="Y4905" t="s">
        <v>10628</v>
      </c>
      <c r="Z4905" t="s">
        <v>10640</v>
      </c>
      <c r="AC4905" t="s">
        <v>341</v>
      </c>
      <c r="AD4905" s="176">
        <v>1.3</v>
      </c>
    </row>
    <row r="4906" spans="1:30" x14ac:dyDescent="0.35">
      <c r="A4906" t="s">
        <v>324</v>
      </c>
      <c r="B4906">
        <v>1038</v>
      </c>
      <c r="C4906" t="s">
        <v>10641</v>
      </c>
      <c r="D4906">
        <v>62700</v>
      </c>
      <c r="E4906" t="s">
        <v>10627</v>
      </c>
      <c r="F4906" t="s">
        <v>8973</v>
      </c>
      <c r="H4906">
        <v>2</v>
      </c>
      <c r="I4906">
        <v>3.3</v>
      </c>
      <c r="K4906" t="s">
        <v>404</v>
      </c>
      <c r="L4906" t="s">
        <v>410</v>
      </c>
      <c r="M4906" t="s">
        <v>398</v>
      </c>
      <c r="N4906" t="s">
        <v>2437</v>
      </c>
      <c r="O4906">
        <v>3</v>
      </c>
      <c r="P4906" t="s">
        <v>306</v>
      </c>
      <c r="Q4906" s="164">
        <v>35804</v>
      </c>
      <c r="R4906" s="164">
        <v>36039</v>
      </c>
      <c r="S4906" s="164">
        <v>36039</v>
      </c>
      <c r="T4906" t="s">
        <v>2438</v>
      </c>
      <c r="V4906" t="s">
        <v>10628</v>
      </c>
      <c r="W4906" t="s">
        <v>10629</v>
      </c>
      <c r="X4906" t="s">
        <v>10627</v>
      </c>
      <c r="Y4906" t="s">
        <v>10628</v>
      </c>
      <c r="Z4906" t="s">
        <v>10642</v>
      </c>
      <c r="AC4906" t="s">
        <v>341</v>
      </c>
      <c r="AD4906" s="176">
        <v>1.3</v>
      </c>
    </row>
    <row r="4907" spans="1:30" x14ac:dyDescent="0.35">
      <c r="A4907" t="s">
        <v>309</v>
      </c>
      <c r="B4907">
        <v>1088</v>
      </c>
      <c r="C4907" t="s">
        <v>10627</v>
      </c>
      <c r="D4907">
        <v>62700</v>
      </c>
      <c r="E4907" t="s">
        <v>10627</v>
      </c>
      <c r="F4907" t="s">
        <v>8973</v>
      </c>
      <c r="H4907">
        <v>2</v>
      </c>
      <c r="I4907">
        <v>3.3</v>
      </c>
      <c r="K4907" t="s">
        <v>296</v>
      </c>
      <c r="L4907" t="s">
        <v>297</v>
      </c>
      <c r="M4907" t="s">
        <v>398</v>
      </c>
      <c r="N4907" t="s">
        <v>2437</v>
      </c>
      <c r="O4907">
        <v>3</v>
      </c>
      <c r="P4907" t="s">
        <v>306</v>
      </c>
      <c r="Q4907" s="164">
        <v>33247</v>
      </c>
      <c r="R4907" s="164">
        <v>33482</v>
      </c>
      <c r="T4907" t="s">
        <v>2438</v>
      </c>
      <c r="V4907" t="s">
        <v>10628</v>
      </c>
      <c r="W4907" t="s">
        <v>10629</v>
      </c>
      <c r="X4907" t="s">
        <v>10627</v>
      </c>
      <c r="Y4907" t="s">
        <v>10628</v>
      </c>
      <c r="Z4907" t="s">
        <v>10643</v>
      </c>
      <c r="AC4907" t="s">
        <v>341</v>
      </c>
      <c r="AD4907" s="176">
        <v>1.3</v>
      </c>
    </row>
    <row r="4908" spans="1:30" x14ac:dyDescent="0.35">
      <c r="A4908" t="s">
        <v>476</v>
      </c>
      <c r="B4908">
        <v>1094</v>
      </c>
      <c r="C4908" t="s">
        <v>10627</v>
      </c>
      <c r="D4908">
        <v>62700</v>
      </c>
      <c r="E4908" t="s">
        <v>10627</v>
      </c>
      <c r="F4908" t="s">
        <v>8973</v>
      </c>
      <c r="H4908">
        <v>2</v>
      </c>
      <c r="I4908">
        <v>3.3</v>
      </c>
      <c r="K4908" t="s">
        <v>296</v>
      </c>
      <c r="L4908" t="s">
        <v>297</v>
      </c>
      <c r="M4908" t="s">
        <v>398</v>
      </c>
      <c r="N4908" t="s">
        <v>2437</v>
      </c>
      <c r="O4908">
        <v>3</v>
      </c>
      <c r="P4908" t="s">
        <v>306</v>
      </c>
      <c r="Q4908" t="s">
        <v>786</v>
      </c>
      <c r="R4908" s="164">
        <v>34392</v>
      </c>
      <c r="T4908" t="s">
        <v>2438</v>
      </c>
      <c r="V4908" t="s">
        <v>10628</v>
      </c>
      <c r="W4908" t="s">
        <v>10629</v>
      </c>
      <c r="X4908" t="s">
        <v>10627</v>
      </c>
      <c r="Y4908" t="s">
        <v>10628</v>
      </c>
      <c r="Z4908" t="s">
        <v>10644</v>
      </c>
      <c r="AC4908" t="s">
        <v>341</v>
      </c>
      <c r="AD4908" s="176">
        <v>1.3</v>
      </c>
    </row>
    <row r="4909" spans="1:30" x14ac:dyDescent="0.35">
      <c r="A4909" t="s">
        <v>482</v>
      </c>
      <c r="B4909">
        <v>1169</v>
      </c>
      <c r="C4909" t="s">
        <v>10627</v>
      </c>
      <c r="D4909">
        <v>62700</v>
      </c>
      <c r="E4909" t="s">
        <v>10627</v>
      </c>
      <c r="F4909" t="s">
        <v>8973</v>
      </c>
      <c r="H4909">
        <v>2</v>
      </c>
      <c r="I4909">
        <v>3.3</v>
      </c>
      <c r="K4909" t="s">
        <v>296</v>
      </c>
      <c r="L4909" t="s">
        <v>297</v>
      </c>
      <c r="M4909" t="s">
        <v>398</v>
      </c>
      <c r="N4909" t="s">
        <v>2437</v>
      </c>
      <c r="O4909">
        <v>3</v>
      </c>
      <c r="P4909" t="s">
        <v>306</v>
      </c>
      <c r="Q4909" s="164">
        <v>37265</v>
      </c>
      <c r="R4909" s="164">
        <v>37500</v>
      </c>
      <c r="T4909" t="s">
        <v>2438</v>
      </c>
      <c r="V4909" t="s">
        <v>10628</v>
      </c>
      <c r="W4909" t="s">
        <v>10629</v>
      </c>
      <c r="X4909" t="s">
        <v>10627</v>
      </c>
      <c r="Y4909" t="s">
        <v>10628</v>
      </c>
      <c r="Z4909" t="s">
        <v>10645</v>
      </c>
      <c r="AC4909" t="s">
        <v>341</v>
      </c>
      <c r="AD4909" s="176">
        <v>1.3</v>
      </c>
    </row>
    <row r="4910" spans="1:30" x14ac:dyDescent="0.35">
      <c r="A4910" t="s">
        <v>584</v>
      </c>
      <c r="B4910">
        <v>1130</v>
      </c>
      <c r="C4910" t="s">
        <v>10646</v>
      </c>
      <c r="D4910">
        <v>62700</v>
      </c>
      <c r="E4910" t="s">
        <v>10627</v>
      </c>
      <c r="F4910" t="s">
        <v>8973</v>
      </c>
      <c r="H4910">
        <v>2</v>
      </c>
      <c r="I4910">
        <v>3.3</v>
      </c>
      <c r="K4910" t="s">
        <v>404</v>
      </c>
      <c r="L4910" t="s">
        <v>297</v>
      </c>
      <c r="M4910" t="s">
        <v>398</v>
      </c>
      <c r="N4910" t="s">
        <v>2437</v>
      </c>
      <c r="O4910">
        <v>3</v>
      </c>
      <c r="P4910" t="s">
        <v>306</v>
      </c>
      <c r="Q4910" s="164">
        <v>30781</v>
      </c>
      <c r="R4910" s="164">
        <v>30929</v>
      </c>
      <c r="S4910" s="164">
        <v>36404</v>
      </c>
      <c r="T4910" t="s">
        <v>2438</v>
      </c>
      <c r="V4910" t="s">
        <v>10628</v>
      </c>
      <c r="W4910" t="s">
        <v>10629</v>
      </c>
      <c r="X4910" t="s">
        <v>10627</v>
      </c>
      <c r="Y4910" t="s">
        <v>10628</v>
      </c>
      <c r="Z4910" t="s">
        <v>10647</v>
      </c>
      <c r="AC4910" t="s">
        <v>341</v>
      </c>
      <c r="AD4910" s="176">
        <v>1.3</v>
      </c>
    </row>
    <row r="4911" spans="1:30" x14ac:dyDescent="0.35">
      <c r="A4911" t="s">
        <v>584</v>
      </c>
      <c r="B4911">
        <v>1286</v>
      </c>
      <c r="C4911" t="s">
        <v>10627</v>
      </c>
      <c r="D4911">
        <v>62700</v>
      </c>
      <c r="E4911" t="s">
        <v>10627</v>
      </c>
      <c r="F4911" t="s">
        <v>8973</v>
      </c>
      <c r="H4911">
        <v>2</v>
      </c>
      <c r="I4911">
        <v>3.3</v>
      </c>
      <c r="K4911" t="s">
        <v>404</v>
      </c>
      <c r="L4911" t="s">
        <v>297</v>
      </c>
      <c r="M4911" t="s">
        <v>398</v>
      </c>
      <c r="N4911" t="s">
        <v>2437</v>
      </c>
      <c r="O4911">
        <v>3</v>
      </c>
      <c r="P4911" t="s">
        <v>306</v>
      </c>
      <c r="Q4911" s="164">
        <v>37995</v>
      </c>
      <c r="R4911" s="164">
        <v>38231</v>
      </c>
      <c r="S4911" s="164">
        <v>41883</v>
      </c>
      <c r="T4911" t="s">
        <v>2438</v>
      </c>
      <c r="V4911" t="s">
        <v>10628</v>
      </c>
      <c r="W4911" t="s">
        <v>10629</v>
      </c>
      <c r="X4911" t="s">
        <v>10627</v>
      </c>
      <c r="Y4911" t="s">
        <v>10628</v>
      </c>
      <c r="Z4911" t="s">
        <v>10648</v>
      </c>
      <c r="AC4911" t="s">
        <v>341</v>
      </c>
      <c r="AD4911" s="176">
        <v>1.3</v>
      </c>
    </row>
    <row r="4912" spans="1:30" x14ac:dyDescent="0.35">
      <c r="A4912" t="s">
        <v>375</v>
      </c>
      <c r="B4912">
        <v>1160</v>
      </c>
      <c r="C4912" t="s">
        <v>10649</v>
      </c>
      <c r="D4912">
        <v>62700</v>
      </c>
      <c r="E4912" t="s">
        <v>10627</v>
      </c>
      <c r="F4912" t="s">
        <v>8973</v>
      </c>
      <c r="H4912">
        <v>2</v>
      </c>
      <c r="I4912">
        <v>3.3</v>
      </c>
      <c r="K4912" t="s">
        <v>404</v>
      </c>
      <c r="L4912" t="s">
        <v>297</v>
      </c>
      <c r="M4912" t="s">
        <v>398</v>
      </c>
      <c r="N4912" t="s">
        <v>2437</v>
      </c>
      <c r="O4912">
        <v>3</v>
      </c>
      <c r="P4912" t="s">
        <v>1</v>
      </c>
      <c r="Q4912" s="164">
        <v>39822</v>
      </c>
      <c r="R4912" s="164">
        <v>40057</v>
      </c>
      <c r="S4912" s="164">
        <v>44782</v>
      </c>
      <c r="T4912" t="s">
        <v>2438</v>
      </c>
      <c r="V4912" t="s">
        <v>10628</v>
      </c>
      <c r="W4912" t="s">
        <v>10629</v>
      </c>
      <c r="X4912" t="s">
        <v>10627</v>
      </c>
      <c r="Y4912" t="s">
        <v>10628</v>
      </c>
      <c r="Z4912" t="s">
        <v>10650</v>
      </c>
      <c r="AC4912" t="s">
        <v>338</v>
      </c>
      <c r="AD4912" s="176">
        <v>1.3</v>
      </c>
    </row>
    <row r="4913" spans="1:31" x14ac:dyDescent="0.35">
      <c r="A4913" t="s">
        <v>434</v>
      </c>
      <c r="B4913">
        <v>1049</v>
      </c>
      <c r="C4913" t="s">
        <v>10627</v>
      </c>
      <c r="D4913">
        <v>62700</v>
      </c>
      <c r="E4913" t="s">
        <v>10627</v>
      </c>
      <c r="F4913" t="s">
        <v>8973</v>
      </c>
      <c r="H4913">
        <v>2</v>
      </c>
      <c r="I4913">
        <v>3.3</v>
      </c>
      <c r="K4913" t="s">
        <v>404</v>
      </c>
      <c r="L4913" t="s">
        <v>297</v>
      </c>
      <c r="M4913" t="s">
        <v>398</v>
      </c>
      <c r="N4913" t="s">
        <v>2437</v>
      </c>
      <c r="O4913">
        <v>3</v>
      </c>
      <c r="P4913" t="s">
        <v>306</v>
      </c>
      <c r="Q4913" s="164">
        <v>32517</v>
      </c>
      <c r="R4913" s="164">
        <v>32752</v>
      </c>
      <c r="S4913" s="164">
        <v>37622</v>
      </c>
      <c r="T4913" t="s">
        <v>2438</v>
      </c>
      <c r="V4913" t="s">
        <v>10628</v>
      </c>
      <c r="W4913" t="s">
        <v>10629</v>
      </c>
      <c r="X4913" t="s">
        <v>10627</v>
      </c>
      <c r="Y4913" t="s">
        <v>10628</v>
      </c>
      <c r="Z4913" t="s">
        <v>10651</v>
      </c>
      <c r="AC4913" t="s">
        <v>341</v>
      </c>
      <c r="AD4913" s="176">
        <v>1.3</v>
      </c>
    </row>
    <row r="4914" spans="1:31" x14ac:dyDescent="0.35">
      <c r="A4914" t="s">
        <v>434</v>
      </c>
      <c r="B4914">
        <v>1079</v>
      </c>
      <c r="C4914" t="s">
        <v>10652</v>
      </c>
      <c r="D4914">
        <v>62700</v>
      </c>
      <c r="E4914" t="s">
        <v>10627</v>
      </c>
      <c r="F4914" t="s">
        <v>8973</v>
      </c>
      <c r="H4914">
        <v>2</v>
      </c>
      <c r="I4914">
        <v>3.3</v>
      </c>
      <c r="K4914" t="s">
        <v>404</v>
      </c>
      <c r="L4914" t="s">
        <v>640</v>
      </c>
      <c r="M4914" t="s">
        <v>398</v>
      </c>
      <c r="N4914" t="s">
        <v>2437</v>
      </c>
      <c r="O4914">
        <v>3</v>
      </c>
      <c r="P4914" t="s">
        <v>306</v>
      </c>
      <c r="Q4914" s="164">
        <v>36534</v>
      </c>
      <c r="R4914" s="164">
        <v>36770</v>
      </c>
      <c r="S4914" s="164">
        <v>41153</v>
      </c>
      <c r="T4914" t="s">
        <v>2438</v>
      </c>
      <c r="V4914" t="s">
        <v>10628</v>
      </c>
      <c r="W4914" t="s">
        <v>10629</v>
      </c>
      <c r="X4914" t="s">
        <v>10627</v>
      </c>
      <c r="Y4914" t="s">
        <v>10628</v>
      </c>
      <c r="Z4914" t="s">
        <v>10653</v>
      </c>
      <c r="AC4914" t="s">
        <v>341</v>
      </c>
      <c r="AD4914" s="176">
        <v>1.3</v>
      </c>
    </row>
    <row r="4915" spans="1:31" x14ac:dyDescent="0.35">
      <c r="A4915" t="s">
        <v>403</v>
      </c>
      <c r="B4915">
        <v>1071</v>
      </c>
      <c r="C4915" t="s">
        <v>10627</v>
      </c>
      <c r="D4915">
        <v>62700</v>
      </c>
      <c r="E4915" t="s">
        <v>10627</v>
      </c>
      <c r="F4915" t="s">
        <v>8973</v>
      </c>
      <c r="H4915">
        <v>2</v>
      </c>
      <c r="I4915">
        <v>3.3</v>
      </c>
      <c r="K4915" t="s">
        <v>0</v>
      </c>
      <c r="L4915" t="s">
        <v>297</v>
      </c>
      <c r="M4915" t="s">
        <v>398</v>
      </c>
      <c r="N4915" t="s">
        <v>2437</v>
      </c>
      <c r="O4915">
        <v>3</v>
      </c>
      <c r="P4915" t="s">
        <v>306</v>
      </c>
      <c r="Q4915" s="164">
        <v>32882</v>
      </c>
      <c r="R4915" s="164">
        <v>33117</v>
      </c>
      <c r="T4915" t="s">
        <v>2438</v>
      </c>
      <c r="V4915" t="s">
        <v>10628</v>
      </c>
      <c r="W4915" t="s">
        <v>10629</v>
      </c>
      <c r="X4915" t="s">
        <v>10627</v>
      </c>
      <c r="Y4915" t="s">
        <v>10628</v>
      </c>
      <c r="Z4915" t="s">
        <v>10654</v>
      </c>
      <c r="AC4915" t="s">
        <v>341</v>
      </c>
      <c r="AD4915" s="176">
        <v>1.3</v>
      </c>
    </row>
    <row r="4916" spans="1:31" x14ac:dyDescent="0.35">
      <c r="A4916" t="s">
        <v>414</v>
      </c>
      <c r="B4916">
        <v>2003</v>
      </c>
      <c r="C4916" t="s">
        <v>10655</v>
      </c>
      <c r="D4916">
        <v>62700</v>
      </c>
      <c r="E4916" t="s">
        <v>10627</v>
      </c>
      <c r="F4916" t="s">
        <v>8973</v>
      </c>
      <c r="H4916">
        <v>2</v>
      </c>
      <c r="I4916">
        <v>3.3</v>
      </c>
      <c r="K4916" t="s">
        <v>404</v>
      </c>
      <c r="L4916" t="s">
        <v>297</v>
      </c>
      <c r="M4916" t="s">
        <v>398</v>
      </c>
      <c r="N4916" t="s">
        <v>2437</v>
      </c>
      <c r="O4916">
        <v>3</v>
      </c>
      <c r="P4916" t="s">
        <v>306</v>
      </c>
      <c r="Q4916" s="164">
        <v>34708</v>
      </c>
      <c r="R4916" s="164">
        <v>34943</v>
      </c>
      <c r="S4916" s="164">
        <v>39190</v>
      </c>
      <c r="T4916" t="s">
        <v>2438</v>
      </c>
      <c r="V4916" t="s">
        <v>10628</v>
      </c>
      <c r="W4916" t="s">
        <v>10629</v>
      </c>
      <c r="X4916" t="s">
        <v>10627</v>
      </c>
      <c r="Y4916" t="s">
        <v>10628</v>
      </c>
      <c r="Z4916" t="s">
        <v>10656</v>
      </c>
      <c r="AC4916" t="s">
        <v>341</v>
      </c>
      <c r="AD4916" s="176">
        <v>1.3</v>
      </c>
    </row>
    <row r="4917" spans="1:31" x14ac:dyDescent="0.35">
      <c r="A4917" t="s">
        <v>419</v>
      </c>
      <c r="B4917">
        <v>1044</v>
      </c>
      <c r="C4917" t="s">
        <v>10657</v>
      </c>
      <c r="D4917">
        <v>62700</v>
      </c>
      <c r="E4917" t="s">
        <v>10627</v>
      </c>
      <c r="F4917" t="s">
        <v>8973</v>
      </c>
      <c r="H4917">
        <v>2</v>
      </c>
      <c r="I4917">
        <v>3.3</v>
      </c>
      <c r="K4917" t="s">
        <v>404</v>
      </c>
      <c r="L4917" t="s">
        <v>297</v>
      </c>
      <c r="M4917" t="s">
        <v>398</v>
      </c>
      <c r="N4917" t="s">
        <v>2437</v>
      </c>
      <c r="O4917">
        <v>3</v>
      </c>
      <c r="P4917" t="s">
        <v>306</v>
      </c>
      <c r="Q4917" s="164">
        <v>29140</v>
      </c>
      <c r="R4917" s="164">
        <v>29199</v>
      </c>
      <c r="S4917" s="164">
        <v>40787</v>
      </c>
      <c r="T4917" t="s">
        <v>2438</v>
      </c>
      <c r="V4917" t="s">
        <v>10628</v>
      </c>
      <c r="W4917" t="s">
        <v>10629</v>
      </c>
      <c r="X4917" t="s">
        <v>10627</v>
      </c>
      <c r="Y4917" t="s">
        <v>10628</v>
      </c>
      <c r="Z4917" t="s">
        <v>10658</v>
      </c>
      <c r="AC4917" t="s">
        <v>341</v>
      </c>
      <c r="AD4917" s="176">
        <v>1.3</v>
      </c>
    </row>
    <row r="4918" spans="1:31" x14ac:dyDescent="0.35">
      <c r="A4918" t="s">
        <v>419</v>
      </c>
      <c r="B4918">
        <v>1089</v>
      </c>
      <c r="C4918" t="s">
        <v>9683</v>
      </c>
      <c r="D4918">
        <v>62700</v>
      </c>
      <c r="E4918" t="s">
        <v>10627</v>
      </c>
      <c r="F4918" t="s">
        <v>8973</v>
      </c>
      <c r="H4918">
        <v>2</v>
      </c>
      <c r="I4918">
        <v>3.3</v>
      </c>
      <c r="K4918" t="s">
        <v>404</v>
      </c>
      <c r="L4918" t="s">
        <v>297</v>
      </c>
      <c r="M4918" t="s">
        <v>398</v>
      </c>
      <c r="N4918" t="s">
        <v>2437</v>
      </c>
      <c r="O4918">
        <v>3</v>
      </c>
      <c r="P4918" t="s">
        <v>306</v>
      </c>
      <c r="Q4918" s="164">
        <v>32517</v>
      </c>
      <c r="R4918" s="164">
        <v>32752</v>
      </c>
      <c r="S4918" s="164">
        <v>38231</v>
      </c>
      <c r="T4918" t="s">
        <v>2438</v>
      </c>
      <c r="V4918" t="s">
        <v>10628</v>
      </c>
      <c r="W4918" t="s">
        <v>10629</v>
      </c>
      <c r="X4918" t="s">
        <v>10627</v>
      </c>
      <c r="Y4918" t="s">
        <v>10628</v>
      </c>
      <c r="Z4918" t="s">
        <v>10659</v>
      </c>
      <c r="AC4918" t="s">
        <v>341</v>
      </c>
      <c r="AD4918" s="176">
        <v>1.3</v>
      </c>
    </row>
    <row r="4919" spans="1:31" x14ac:dyDescent="0.35">
      <c r="A4919" t="s">
        <v>419</v>
      </c>
      <c r="B4919">
        <v>1118</v>
      </c>
      <c r="C4919" t="s">
        <v>10660</v>
      </c>
      <c r="D4919">
        <v>62700</v>
      </c>
      <c r="E4919" t="s">
        <v>10627</v>
      </c>
      <c r="F4919" t="s">
        <v>8973</v>
      </c>
      <c r="H4919">
        <v>2</v>
      </c>
      <c r="I4919">
        <v>3.3</v>
      </c>
      <c r="K4919" t="s">
        <v>404</v>
      </c>
      <c r="L4919" t="s">
        <v>297</v>
      </c>
      <c r="M4919" t="s">
        <v>398</v>
      </c>
      <c r="N4919" t="s">
        <v>2437</v>
      </c>
      <c r="O4919">
        <v>3</v>
      </c>
      <c r="P4919" t="s">
        <v>306</v>
      </c>
      <c r="Q4919" s="164">
        <v>34343</v>
      </c>
      <c r="R4919" s="164">
        <v>34578</v>
      </c>
      <c r="S4919" s="164">
        <v>38231</v>
      </c>
      <c r="T4919" t="s">
        <v>2438</v>
      </c>
      <c r="V4919" t="s">
        <v>10628</v>
      </c>
      <c r="W4919" t="s">
        <v>10629</v>
      </c>
      <c r="X4919" t="s">
        <v>10627</v>
      </c>
      <c r="Y4919" t="s">
        <v>10628</v>
      </c>
      <c r="Z4919" t="s">
        <v>10661</v>
      </c>
      <c r="AC4919" t="s">
        <v>341</v>
      </c>
      <c r="AD4919" s="176">
        <v>1.3</v>
      </c>
    </row>
    <row r="4920" spans="1:31" x14ac:dyDescent="0.35">
      <c r="A4920" t="s">
        <v>419</v>
      </c>
      <c r="B4920">
        <v>1182</v>
      </c>
      <c r="C4920" t="s">
        <v>10662</v>
      </c>
      <c r="D4920">
        <v>62700</v>
      </c>
      <c r="E4920" t="s">
        <v>10627</v>
      </c>
      <c r="F4920" t="s">
        <v>8973</v>
      </c>
      <c r="H4920">
        <v>2</v>
      </c>
      <c r="I4920">
        <v>3.3</v>
      </c>
      <c r="K4920" t="s">
        <v>296</v>
      </c>
      <c r="L4920" t="s">
        <v>297</v>
      </c>
      <c r="M4920" t="s">
        <v>398</v>
      </c>
      <c r="N4920" t="s">
        <v>2437</v>
      </c>
      <c r="O4920">
        <v>3</v>
      </c>
      <c r="P4920" t="s">
        <v>306</v>
      </c>
      <c r="Q4920" t="s">
        <v>1839</v>
      </c>
      <c r="R4920" s="164">
        <v>40057</v>
      </c>
      <c r="T4920" t="s">
        <v>2438</v>
      </c>
      <c r="V4920" t="s">
        <v>10628</v>
      </c>
      <c r="W4920" t="s">
        <v>10629</v>
      </c>
      <c r="X4920" t="s">
        <v>10627</v>
      </c>
      <c r="Y4920" t="s">
        <v>10628</v>
      </c>
      <c r="Z4920" t="s">
        <v>10663</v>
      </c>
      <c r="AC4920" t="s">
        <v>341</v>
      </c>
      <c r="AD4920" s="176">
        <v>1.3</v>
      </c>
    </row>
    <row r="4921" spans="1:31" x14ac:dyDescent="0.35">
      <c r="A4921" t="s">
        <v>314</v>
      </c>
      <c r="B4921">
        <v>1087</v>
      </c>
      <c r="C4921" t="s">
        <v>10627</v>
      </c>
      <c r="D4921">
        <v>62700</v>
      </c>
      <c r="E4921" t="s">
        <v>10627</v>
      </c>
      <c r="F4921" t="s">
        <v>8973</v>
      </c>
      <c r="H4921">
        <v>2</v>
      </c>
      <c r="I4921">
        <v>3.3</v>
      </c>
      <c r="K4921" t="s">
        <v>843</v>
      </c>
      <c r="L4921" t="s">
        <v>297</v>
      </c>
      <c r="M4921" t="s">
        <v>398</v>
      </c>
      <c r="N4921" t="s">
        <v>2437</v>
      </c>
      <c r="O4921">
        <v>3</v>
      </c>
      <c r="P4921" t="s">
        <v>306</v>
      </c>
      <c r="Q4921" t="s">
        <v>7005</v>
      </c>
      <c r="R4921" s="164">
        <v>38250</v>
      </c>
      <c r="T4921" t="s">
        <v>2438</v>
      </c>
      <c r="V4921" t="s">
        <v>10628</v>
      </c>
      <c r="W4921" t="s">
        <v>10629</v>
      </c>
      <c r="X4921" t="s">
        <v>10627</v>
      </c>
      <c r="Y4921" t="s">
        <v>10628</v>
      </c>
      <c r="Z4921" t="s">
        <v>10664</v>
      </c>
      <c r="AC4921" t="s">
        <v>341</v>
      </c>
      <c r="AD4921" s="176">
        <v>1.3</v>
      </c>
    </row>
    <row r="4922" spans="1:31" x14ac:dyDescent="0.35">
      <c r="A4922" t="s">
        <v>499</v>
      </c>
      <c r="B4922">
        <v>1045</v>
      </c>
      <c r="C4922" t="s">
        <v>10665</v>
      </c>
      <c r="D4922">
        <v>62700</v>
      </c>
      <c r="E4922" t="s">
        <v>10627</v>
      </c>
      <c r="F4922" t="s">
        <v>8973</v>
      </c>
      <c r="H4922">
        <v>2</v>
      </c>
      <c r="I4922">
        <v>3.3</v>
      </c>
      <c r="K4922" t="s">
        <v>404</v>
      </c>
      <c r="L4922" t="s">
        <v>410</v>
      </c>
      <c r="M4922" t="s">
        <v>398</v>
      </c>
      <c r="N4922" t="s">
        <v>2437</v>
      </c>
      <c r="O4922">
        <v>3</v>
      </c>
      <c r="P4922" t="s">
        <v>306</v>
      </c>
      <c r="Q4922" s="164">
        <v>37995</v>
      </c>
      <c r="R4922" s="164">
        <v>38231</v>
      </c>
      <c r="S4922" s="164">
        <v>38231</v>
      </c>
      <c r="T4922" t="s">
        <v>2438</v>
      </c>
      <c r="V4922" t="s">
        <v>10628</v>
      </c>
      <c r="W4922" t="s">
        <v>10629</v>
      </c>
      <c r="X4922" t="s">
        <v>10627</v>
      </c>
      <c r="Y4922" t="s">
        <v>10628</v>
      </c>
      <c r="Z4922" t="s">
        <v>10666</v>
      </c>
      <c r="AC4922" t="s">
        <v>341</v>
      </c>
      <c r="AD4922" s="176">
        <v>1.3</v>
      </c>
    </row>
    <row r="4923" spans="1:31" x14ac:dyDescent="0.35">
      <c r="A4923" t="s">
        <v>566</v>
      </c>
      <c r="B4923">
        <v>1111</v>
      </c>
      <c r="C4923" t="s">
        <v>10627</v>
      </c>
      <c r="D4923">
        <v>62700</v>
      </c>
      <c r="E4923" t="s">
        <v>10627</v>
      </c>
      <c r="F4923" t="s">
        <v>8973</v>
      </c>
      <c r="H4923">
        <v>2</v>
      </c>
      <c r="I4923">
        <v>3.3</v>
      </c>
      <c r="K4923" t="s">
        <v>0</v>
      </c>
      <c r="L4923" t="s">
        <v>297</v>
      </c>
      <c r="M4923" t="s">
        <v>398</v>
      </c>
      <c r="N4923" t="s">
        <v>2437</v>
      </c>
      <c r="O4923">
        <v>3</v>
      </c>
      <c r="P4923" t="s">
        <v>306</v>
      </c>
      <c r="Q4923" s="164">
        <v>31421</v>
      </c>
      <c r="R4923" s="164">
        <v>31656</v>
      </c>
      <c r="T4923" t="s">
        <v>2438</v>
      </c>
      <c r="V4923" t="s">
        <v>10628</v>
      </c>
      <c r="W4923" t="s">
        <v>10629</v>
      </c>
      <c r="X4923" t="s">
        <v>10627</v>
      </c>
      <c r="Y4923" t="s">
        <v>10628</v>
      </c>
      <c r="Z4923" t="s">
        <v>10667</v>
      </c>
      <c r="AC4923" t="s">
        <v>341</v>
      </c>
      <c r="AD4923" s="176">
        <v>1.3</v>
      </c>
    </row>
    <row r="4924" spans="1:31" x14ac:dyDescent="0.35">
      <c r="A4924" t="s">
        <v>291</v>
      </c>
      <c r="B4924">
        <v>1120</v>
      </c>
      <c r="C4924" t="s">
        <v>10668</v>
      </c>
      <c r="D4924">
        <v>62703</v>
      </c>
      <c r="E4924" t="s">
        <v>10665</v>
      </c>
      <c r="F4924" t="s">
        <v>8973</v>
      </c>
      <c r="H4924" s="174">
        <f t="shared" ref="H4924:H4925" si="145">AD4924</f>
        <v>1.2</v>
      </c>
      <c r="I4924">
        <v>3.3</v>
      </c>
      <c r="K4924" t="s">
        <v>0</v>
      </c>
      <c r="L4924" t="s">
        <v>297</v>
      </c>
      <c r="M4924" t="s">
        <v>398</v>
      </c>
      <c r="N4924" t="s">
        <v>2437</v>
      </c>
      <c r="O4924">
        <v>0</v>
      </c>
      <c r="P4924" t="s">
        <v>1</v>
      </c>
      <c r="Q4924" s="164">
        <v>38726</v>
      </c>
      <c r="R4924" s="164">
        <v>38961</v>
      </c>
      <c r="T4924" t="s">
        <v>2455</v>
      </c>
      <c r="V4924" t="s">
        <v>10669</v>
      </c>
      <c r="W4924" t="s">
        <v>10670</v>
      </c>
      <c r="X4924" t="s">
        <v>10665</v>
      </c>
      <c r="Y4924" t="s">
        <v>10669</v>
      </c>
      <c r="Z4924" t="s">
        <v>10671</v>
      </c>
      <c r="AC4924" t="s">
        <v>338</v>
      </c>
      <c r="AD4924" s="176">
        <v>1.2</v>
      </c>
      <c r="AE4924" s="177" t="s">
        <v>16954</v>
      </c>
    </row>
    <row r="4925" spans="1:31" x14ac:dyDescent="0.35">
      <c r="A4925" t="s">
        <v>305</v>
      </c>
      <c r="B4925">
        <v>1195</v>
      </c>
      <c r="C4925" t="s">
        <v>10672</v>
      </c>
      <c r="D4925">
        <v>62704</v>
      </c>
      <c r="E4925" t="s">
        <v>10672</v>
      </c>
      <c r="F4925" t="s">
        <v>8973</v>
      </c>
      <c r="H4925" s="174">
        <f t="shared" si="145"/>
        <v>1.1000000000000001</v>
      </c>
      <c r="I4925">
        <v>2.5</v>
      </c>
      <c r="K4925" t="s">
        <v>404</v>
      </c>
      <c r="L4925" t="s">
        <v>297</v>
      </c>
      <c r="M4925" t="s">
        <v>398</v>
      </c>
      <c r="N4925" t="s">
        <v>2437</v>
      </c>
      <c r="O4925">
        <v>3</v>
      </c>
      <c r="P4925" t="s">
        <v>306</v>
      </c>
      <c r="Q4925" s="164">
        <v>34708</v>
      </c>
      <c r="R4925" s="164">
        <v>34943</v>
      </c>
      <c r="S4925" s="164">
        <v>39189</v>
      </c>
      <c r="T4925" t="s">
        <v>10673</v>
      </c>
      <c r="V4925" t="s">
        <v>10674</v>
      </c>
      <c r="W4925" t="s">
        <v>10675</v>
      </c>
      <c r="X4925" t="s">
        <v>10672</v>
      </c>
      <c r="Y4925" t="s">
        <v>10674</v>
      </c>
      <c r="Z4925" t="s">
        <v>10676</v>
      </c>
      <c r="AC4925" t="s">
        <v>341</v>
      </c>
      <c r="AD4925" s="176">
        <v>1.1000000000000001</v>
      </c>
      <c r="AE4925" s="177" t="s">
        <v>16954</v>
      </c>
    </row>
    <row r="4926" spans="1:31" x14ac:dyDescent="0.35">
      <c r="A4926" t="s">
        <v>291</v>
      </c>
      <c r="B4926">
        <v>1067</v>
      </c>
      <c r="C4926" t="s">
        <v>10677</v>
      </c>
      <c r="D4926">
        <v>62709</v>
      </c>
      <c r="E4926" t="s">
        <v>10678</v>
      </c>
      <c r="F4926" t="s">
        <v>8973</v>
      </c>
      <c r="H4926">
        <v>2</v>
      </c>
      <c r="I4926">
        <v>3.4</v>
      </c>
      <c r="K4926" t="s">
        <v>296</v>
      </c>
      <c r="L4926" t="s">
        <v>297</v>
      </c>
      <c r="M4926" t="s">
        <v>398</v>
      </c>
      <c r="N4926" t="s">
        <v>2437</v>
      </c>
      <c r="O4926">
        <v>3</v>
      </c>
      <c r="P4926" t="s">
        <v>1</v>
      </c>
      <c r="Q4926" s="164">
        <v>34708</v>
      </c>
      <c r="R4926" s="164">
        <v>34943</v>
      </c>
      <c r="T4926" t="s">
        <v>7042</v>
      </c>
      <c r="V4926" t="s">
        <v>10679</v>
      </c>
      <c r="W4926" t="s">
        <v>10680</v>
      </c>
      <c r="X4926" t="s">
        <v>10678</v>
      </c>
      <c r="Y4926" t="s">
        <v>10679</v>
      </c>
      <c r="Z4926" t="s">
        <v>10681</v>
      </c>
      <c r="AC4926" t="s">
        <v>338</v>
      </c>
      <c r="AD4926" s="176">
        <v>1.4</v>
      </c>
    </row>
    <row r="4927" spans="1:31" x14ac:dyDescent="0.35">
      <c r="A4927" t="s">
        <v>305</v>
      </c>
      <c r="B4927">
        <v>1149</v>
      </c>
      <c r="C4927" t="s">
        <v>10678</v>
      </c>
      <c r="D4927">
        <v>62709</v>
      </c>
      <c r="E4927" t="s">
        <v>10678</v>
      </c>
      <c r="F4927" t="s">
        <v>8973</v>
      </c>
      <c r="H4927">
        <v>2</v>
      </c>
      <c r="I4927">
        <v>3.4</v>
      </c>
      <c r="K4927" t="s">
        <v>295</v>
      </c>
      <c r="L4927" t="s">
        <v>297</v>
      </c>
      <c r="M4927" t="s">
        <v>398</v>
      </c>
      <c r="N4927" t="s">
        <v>2437</v>
      </c>
      <c r="O4927">
        <v>3</v>
      </c>
      <c r="P4927" t="s">
        <v>1</v>
      </c>
      <c r="Q4927" s="164">
        <v>33247</v>
      </c>
      <c r="R4927" s="164">
        <v>33482</v>
      </c>
      <c r="S4927" s="164">
        <v>34943</v>
      </c>
      <c r="T4927" t="s">
        <v>7042</v>
      </c>
      <c r="V4927" t="s">
        <v>10679</v>
      </c>
      <c r="W4927" t="s">
        <v>10680</v>
      </c>
      <c r="X4927" t="s">
        <v>10678</v>
      </c>
      <c r="Y4927" t="s">
        <v>10679</v>
      </c>
      <c r="Z4927" t="s">
        <v>10682</v>
      </c>
      <c r="AC4927" t="s">
        <v>341</v>
      </c>
      <c r="AD4927" s="176">
        <v>1.4</v>
      </c>
    </row>
    <row r="4928" spans="1:31" x14ac:dyDescent="0.35">
      <c r="A4928" t="s">
        <v>419</v>
      </c>
      <c r="B4928">
        <v>1022</v>
      </c>
      <c r="C4928" t="s">
        <v>10678</v>
      </c>
      <c r="D4928">
        <v>62709</v>
      </c>
      <c r="E4928" t="s">
        <v>10678</v>
      </c>
      <c r="F4928" t="s">
        <v>8973</v>
      </c>
      <c r="H4928">
        <v>2</v>
      </c>
      <c r="I4928">
        <v>3.4</v>
      </c>
      <c r="K4928" t="s">
        <v>404</v>
      </c>
      <c r="L4928" t="s">
        <v>297</v>
      </c>
      <c r="M4928" t="s">
        <v>398</v>
      </c>
      <c r="N4928" t="s">
        <v>2437</v>
      </c>
      <c r="O4928">
        <v>3</v>
      </c>
      <c r="P4928" t="s">
        <v>306</v>
      </c>
      <c r="Q4928" t="s">
        <v>3958</v>
      </c>
      <c r="R4928" s="164">
        <v>39217</v>
      </c>
      <c r="S4928" s="164">
        <v>39217</v>
      </c>
      <c r="T4928" t="s">
        <v>7042</v>
      </c>
      <c r="V4928" t="s">
        <v>10679</v>
      </c>
      <c r="W4928" t="s">
        <v>10680</v>
      </c>
      <c r="X4928" t="s">
        <v>10678</v>
      </c>
      <c r="Y4928" t="s">
        <v>10679</v>
      </c>
      <c r="Z4928" t="s">
        <v>10683</v>
      </c>
      <c r="AC4928" t="s">
        <v>341</v>
      </c>
      <c r="AD4928" s="176">
        <v>1.4</v>
      </c>
    </row>
    <row r="4929" spans="1:31" x14ac:dyDescent="0.35">
      <c r="A4929" t="s">
        <v>566</v>
      </c>
      <c r="B4929">
        <v>1019</v>
      </c>
      <c r="C4929" t="s">
        <v>10678</v>
      </c>
      <c r="D4929">
        <v>62709</v>
      </c>
      <c r="E4929" t="s">
        <v>10678</v>
      </c>
      <c r="F4929" t="s">
        <v>8973</v>
      </c>
      <c r="H4929">
        <v>2</v>
      </c>
      <c r="I4929">
        <v>3.4</v>
      </c>
      <c r="K4929" t="s">
        <v>0</v>
      </c>
      <c r="L4929" t="s">
        <v>297</v>
      </c>
      <c r="M4929" t="s">
        <v>398</v>
      </c>
      <c r="N4929" t="s">
        <v>2437</v>
      </c>
      <c r="O4929">
        <v>3</v>
      </c>
      <c r="P4929" t="s">
        <v>306</v>
      </c>
      <c r="Q4929" t="s">
        <v>786</v>
      </c>
      <c r="R4929" s="164">
        <v>34392</v>
      </c>
      <c r="T4929" t="s">
        <v>7042</v>
      </c>
      <c r="V4929" t="s">
        <v>10679</v>
      </c>
      <c r="W4929" t="s">
        <v>10680</v>
      </c>
      <c r="X4929" t="s">
        <v>10678</v>
      </c>
      <c r="Y4929" t="s">
        <v>10679</v>
      </c>
      <c r="Z4929" t="s">
        <v>10684</v>
      </c>
      <c r="AC4929" t="s">
        <v>341</v>
      </c>
      <c r="AD4929" s="176">
        <v>1.4</v>
      </c>
    </row>
    <row r="4930" spans="1:31" x14ac:dyDescent="0.35">
      <c r="A4930" t="s">
        <v>324</v>
      </c>
      <c r="B4930">
        <v>1140</v>
      </c>
      <c r="C4930" t="s">
        <v>9071</v>
      </c>
      <c r="D4930">
        <v>62801</v>
      </c>
      <c r="E4930" t="s">
        <v>10685</v>
      </c>
      <c r="F4930" t="s">
        <v>8973</v>
      </c>
      <c r="H4930">
        <v>1</v>
      </c>
      <c r="I4930">
        <v>3.1</v>
      </c>
      <c r="K4930" t="s">
        <v>296</v>
      </c>
      <c r="L4930" t="s">
        <v>297</v>
      </c>
      <c r="M4930" t="s">
        <v>398</v>
      </c>
      <c r="N4930" t="s">
        <v>399</v>
      </c>
      <c r="O4930">
        <v>3</v>
      </c>
      <c r="P4930" t="s">
        <v>306</v>
      </c>
      <c r="Q4930" t="s">
        <v>10686</v>
      </c>
      <c r="R4930" s="164">
        <v>37135</v>
      </c>
      <c r="T4930" t="s">
        <v>2484</v>
      </c>
      <c r="V4930" t="s">
        <v>10687</v>
      </c>
      <c r="W4930" t="s">
        <v>10688</v>
      </c>
      <c r="X4930" t="s">
        <v>10685</v>
      </c>
      <c r="Y4930" t="s">
        <v>10687</v>
      </c>
      <c r="Z4930" t="s">
        <v>10689</v>
      </c>
      <c r="AC4930" t="s">
        <v>308</v>
      </c>
      <c r="AD4930" s="176">
        <v>1</v>
      </c>
    </row>
    <row r="4931" spans="1:31" x14ac:dyDescent="0.35">
      <c r="A4931" t="s">
        <v>432</v>
      </c>
      <c r="B4931">
        <v>1195</v>
      </c>
      <c r="C4931" t="s">
        <v>10685</v>
      </c>
      <c r="D4931">
        <v>62801</v>
      </c>
      <c r="E4931" t="s">
        <v>10685</v>
      </c>
      <c r="F4931" t="s">
        <v>8973</v>
      </c>
      <c r="H4931">
        <v>1</v>
      </c>
      <c r="I4931">
        <v>3.1</v>
      </c>
      <c r="K4931" t="s">
        <v>404</v>
      </c>
      <c r="L4931" t="s">
        <v>297</v>
      </c>
      <c r="M4931" t="s">
        <v>398</v>
      </c>
      <c r="N4931" t="s">
        <v>399</v>
      </c>
      <c r="O4931">
        <v>3</v>
      </c>
      <c r="P4931" t="s">
        <v>306</v>
      </c>
      <c r="Q4931" s="164">
        <v>36900</v>
      </c>
      <c r="R4931" s="164">
        <v>37135</v>
      </c>
      <c r="S4931" s="164">
        <v>41883</v>
      </c>
      <c r="T4931" t="s">
        <v>2484</v>
      </c>
      <c r="V4931" t="s">
        <v>10687</v>
      </c>
      <c r="W4931" t="s">
        <v>10688</v>
      </c>
      <c r="X4931" t="s">
        <v>10685</v>
      </c>
      <c r="Y4931" t="s">
        <v>10687</v>
      </c>
      <c r="Z4931" t="s">
        <v>10690</v>
      </c>
      <c r="AC4931" t="s">
        <v>308</v>
      </c>
      <c r="AD4931" s="176">
        <v>1</v>
      </c>
    </row>
    <row r="4932" spans="1:31" x14ac:dyDescent="0.35">
      <c r="A4932" t="s">
        <v>314</v>
      </c>
      <c r="B4932">
        <v>1261</v>
      </c>
      <c r="C4932" t="s">
        <v>10691</v>
      </c>
      <c r="D4932">
        <v>62801</v>
      </c>
      <c r="E4932" t="s">
        <v>10685</v>
      </c>
      <c r="F4932" t="s">
        <v>8973</v>
      </c>
      <c r="H4932">
        <v>1</v>
      </c>
      <c r="I4932">
        <v>3.1</v>
      </c>
      <c r="K4932" t="s">
        <v>0</v>
      </c>
      <c r="L4932" t="s">
        <v>297</v>
      </c>
      <c r="M4932" t="s">
        <v>398</v>
      </c>
      <c r="N4932" t="s">
        <v>399</v>
      </c>
      <c r="O4932">
        <v>3</v>
      </c>
      <c r="P4932" t="s">
        <v>306</v>
      </c>
      <c r="Q4932" t="s">
        <v>990</v>
      </c>
      <c r="R4932" s="164">
        <v>39326</v>
      </c>
      <c r="T4932" t="s">
        <v>2484</v>
      </c>
      <c r="V4932" t="s">
        <v>10687</v>
      </c>
      <c r="W4932" t="s">
        <v>10688</v>
      </c>
      <c r="X4932" t="s">
        <v>10685</v>
      </c>
      <c r="Y4932" t="s">
        <v>10687</v>
      </c>
      <c r="Z4932" t="s">
        <v>10692</v>
      </c>
      <c r="AC4932" t="s">
        <v>308</v>
      </c>
      <c r="AD4932" s="176">
        <v>1</v>
      </c>
    </row>
    <row r="4933" spans="1:31" x14ac:dyDescent="0.35">
      <c r="A4933" t="s">
        <v>314</v>
      </c>
      <c r="B4933">
        <v>1050</v>
      </c>
      <c r="C4933" t="s">
        <v>10693</v>
      </c>
      <c r="D4933">
        <v>62803</v>
      </c>
      <c r="E4933" t="s">
        <v>10693</v>
      </c>
      <c r="F4933" t="s">
        <v>8973</v>
      </c>
      <c r="H4933" s="174">
        <f>AD4933</f>
        <v>0</v>
      </c>
      <c r="I4933">
        <v>0</v>
      </c>
      <c r="K4933" t="s">
        <v>404</v>
      </c>
      <c r="L4933" t="s">
        <v>410</v>
      </c>
      <c r="M4933" t="s">
        <v>398</v>
      </c>
      <c r="N4933" t="s">
        <v>399</v>
      </c>
      <c r="O4933">
        <v>0</v>
      </c>
      <c r="P4933" t="s">
        <v>306</v>
      </c>
      <c r="Q4933" s="164">
        <v>32874</v>
      </c>
      <c r="R4933" s="164">
        <v>32874</v>
      </c>
      <c r="S4933" s="164">
        <v>32874</v>
      </c>
      <c r="T4933" t="s">
        <v>7096</v>
      </c>
      <c r="V4933" t="s">
        <v>10694</v>
      </c>
      <c r="W4933" t="s">
        <v>10695</v>
      </c>
      <c r="X4933" t="s">
        <v>10693</v>
      </c>
      <c r="Y4933" t="s">
        <v>10694</v>
      </c>
      <c r="Z4933" t="s">
        <v>10696</v>
      </c>
      <c r="AC4933" t="s">
        <v>308</v>
      </c>
      <c r="AD4933" s="176">
        <v>0</v>
      </c>
      <c r="AE4933" s="177" t="s">
        <v>16954</v>
      </c>
    </row>
    <row r="4934" spans="1:31" x14ac:dyDescent="0.35">
      <c r="A4934" t="s">
        <v>711</v>
      </c>
      <c r="B4934">
        <v>1219</v>
      </c>
      <c r="C4934" t="s">
        <v>10697</v>
      </c>
      <c r="D4934">
        <v>62804</v>
      </c>
      <c r="E4934" t="s">
        <v>10697</v>
      </c>
      <c r="F4934" t="s">
        <v>8973</v>
      </c>
      <c r="H4934">
        <v>1</v>
      </c>
      <c r="I4934">
        <v>2.4</v>
      </c>
      <c r="K4934" t="s">
        <v>0</v>
      </c>
      <c r="L4934" t="s">
        <v>297</v>
      </c>
      <c r="M4934" t="s">
        <v>398</v>
      </c>
      <c r="N4934" t="s">
        <v>299</v>
      </c>
      <c r="O4934">
        <v>3</v>
      </c>
      <c r="P4934" t="s">
        <v>306</v>
      </c>
      <c r="Q4934" s="164">
        <v>39091</v>
      </c>
      <c r="R4934" s="164">
        <v>39326</v>
      </c>
      <c r="T4934" t="s">
        <v>10698</v>
      </c>
      <c r="V4934" t="s">
        <v>10699</v>
      </c>
      <c r="W4934" t="s">
        <v>10700</v>
      </c>
      <c r="X4934" t="s">
        <v>10697</v>
      </c>
      <c r="Y4934" t="s">
        <v>10699</v>
      </c>
      <c r="Z4934" t="s">
        <v>10701</v>
      </c>
      <c r="AC4934" t="s">
        <v>308</v>
      </c>
      <c r="AD4934" s="176">
        <v>1</v>
      </c>
    </row>
    <row r="4935" spans="1:31" x14ac:dyDescent="0.35">
      <c r="A4935" t="s">
        <v>305</v>
      </c>
      <c r="B4935">
        <v>1008</v>
      </c>
      <c r="C4935" t="s">
        <v>10702</v>
      </c>
      <c r="D4935">
        <v>62805</v>
      </c>
      <c r="E4935" t="s">
        <v>7116</v>
      </c>
      <c r="F4935" t="s">
        <v>8973</v>
      </c>
      <c r="H4935" s="174">
        <f t="shared" ref="H4935:H4937" si="146">AD4935</f>
        <v>0</v>
      </c>
      <c r="I4935">
        <v>0</v>
      </c>
      <c r="K4935" t="s">
        <v>404</v>
      </c>
      <c r="L4935" t="s">
        <v>410</v>
      </c>
      <c r="M4935" t="s">
        <v>398</v>
      </c>
      <c r="N4935" t="s">
        <v>299</v>
      </c>
      <c r="O4935">
        <v>0</v>
      </c>
      <c r="P4935" t="s">
        <v>306</v>
      </c>
      <c r="Q4935" s="164">
        <v>31415</v>
      </c>
      <c r="R4935" s="164">
        <v>31472</v>
      </c>
      <c r="S4935" s="164">
        <v>31472</v>
      </c>
      <c r="T4935" t="s">
        <v>7117</v>
      </c>
      <c r="V4935" t="s">
        <v>10703</v>
      </c>
      <c r="W4935" t="s">
        <v>10704</v>
      </c>
      <c r="X4935" t="s">
        <v>10705</v>
      </c>
      <c r="Y4935" t="s">
        <v>10703</v>
      </c>
      <c r="Z4935" t="s">
        <v>10706</v>
      </c>
      <c r="AC4935" t="s">
        <v>308</v>
      </c>
      <c r="AD4935" s="176">
        <v>0</v>
      </c>
      <c r="AE4935" s="177" t="s">
        <v>16954</v>
      </c>
    </row>
    <row r="4936" spans="1:31" x14ac:dyDescent="0.35">
      <c r="A4936" t="s">
        <v>314</v>
      </c>
      <c r="B4936">
        <v>1064</v>
      </c>
      <c r="C4936" t="s">
        <v>7135</v>
      </c>
      <c r="D4936">
        <v>62805</v>
      </c>
      <c r="E4936" t="s">
        <v>7116</v>
      </c>
      <c r="F4936" t="s">
        <v>8973</v>
      </c>
      <c r="H4936" s="174">
        <f t="shared" si="146"/>
        <v>0</v>
      </c>
      <c r="I4936">
        <v>0</v>
      </c>
      <c r="K4936" t="s">
        <v>404</v>
      </c>
      <c r="L4936" t="s">
        <v>297</v>
      </c>
      <c r="M4936" t="s">
        <v>398</v>
      </c>
      <c r="N4936" t="s">
        <v>299</v>
      </c>
      <c r="O4936">
        <v>0</v>
      </c>
      <c r="P4936" t="s">
        <v>306</v>
      </c>
      <c r="Q4936" s="164">
        <v>31415</v>
      </c>
      <c r="R4936" s="164">
        <v>31472</v>
      </c>
      <c r="S4936" s="164">
        <v>31472</v>
      </c>
      <c r="T4936" t="s">
        <v>7117</v>
      </c>
      <c r="V4936" t="s">
        <v>10703</v>
      </c>
      <c r="W4936" t="s">
        <v>10704</v>
      </c>
      <c r="X4936" t="s">
        <v>10705</v>
      </c>
      <c r="Y4936" t="s">
        <v>10703</v>
      </c>
      <c r="Z4936" t="s">
        <v>10707</v>
      </c>
      <c r="AC4936" t="s">
        <v>308</v>
      </c>
      <c r="AD4936" s="176">
        <v>0</v>
      </c>
      <c r="AE4936" s="177" t="s">
        <v>16954</v>
      </c>
    </row>
    <row r="4937" spans="1:31" x14ac:dyDescent="0.35">
      <c r="A4937" t="s">
        <v>499</v>
      </c>
      <c r="B4937">
        <v>1009</v>
      </c>
      <c r="C4937" t="s">
        <v>10708</v>
      </c>
      <c r="D4937">
        <v>62805</v>
      </c>
      <c r="E4937" t="s">
        <v>7116</v>
      </c>
      <c r="F4937" t="s">
        <v>8973</v>
      </c>
      <c r="H4937" s="174">
        <f t="shared" si="146"/>
        <v>0</v>
      </c>
      <c r="I4937">
        <v>0</v>
      </c>
      <c r="K4937" t="s">
        <v>404</v>
      </c>
      <c r="L4937" t="s">
        <v>410</v>
      </c>
      <c r="M4937" t="s">
        <v>398</v>
      </c>
      <c r="N4937" t="s">
        <v>299</v>
      </c>
      <c r="O4937">
        <v>0</v>
      </c>
      <c r="P4937" t="s">
        <v>306</v>
      </c>
      <c r="Q4937" t="s">
        <v>2303</v>
      </c>
      <c r="R4937" s="164">
        <v>29798</v>
      </c>
      <c r="S4937" s="164">
        <v>29798</v>
      </c>
      <c r="T4937" t="s">
        <v>7117</v>
      </c>
      <c r="V4937" t="s">
        <v>10703</v>
      </c>
      <c r="W4937" t="s">
        <v>10704</v>
      </c>
      <c r="X4937" t="s">
        <v>10705</v>
      </c>
      <c r="Y4937" t="s">
        <v>10703</v>
      </c>
      <c r="Z4937" t="s">
        <v>10709</v>
      </c>
      <c r="AC4937" t="s">
        <v>308</v>
      </c>
      <c r="AD4937" s="176">
        <v>0</v>
      </c>
      <c r="AE4937" s="177" t="s">
        <v>16954</v>
      </c>
    </row>
    <row r="4938" spans="1:31" x14ac:dyDescent="0.35">
      <c r="A4938" t="s">
        <v>454</v>
      </c>
      <c r="B4938">
        <v>1012</v>
      </c>
      <c r="C4938" t="s">
        <v>10710</v>
      </c>
      <c r="D4938">
        <v>62900</v>
      </c>
      <c r="E4938" t="s">
        <v>10710</v>
      </c>
      <c r="F4938" t="s">
        <v>8973</v>
      </c>
      <c r="H4938">
        <v>1</v>
      </c>
      <c r="I4938">
        <v>2.9</v>
      </c>
      <c r="K4938" t="s">
        <v>296</v>
      </c>
      <c r="L4938" t="s">
        <v>410</v>
      </c>
      <c r="M4938" t="s">
        <v>398</v>
      </c>
      <c r="N4938" t="s">
        <v>2499</v>
      </c>
      <c r="O4938">
        <v>3</v>
      </c>
      <c r="P4938" t="s">
        <v>306</v>
      </c>
      <c r="Q4938" t="s">
        <v>786</v>
      </c>
      <c r="R4938" s="164">
        <v>34392</v>
      </c>
      <c r="T4938" t="s">
        <v>378</v>
      </c>
      <c r="V4938" t="s">
        <v>10711</v>
      </c>
      <c r="W4938" t="s">
        <v>10712</v>
      </c>
      <c r="X4938" t="s">
        <v>10710</v>
      </c>
      <c r="Y4938" t="s">
        <v>10711</v>
      </c>
      <c r="Z4938" t="s">
        <v>10713</v>
      </c>
      <c r="AC4938" t="s">
        <v>308</v>
      </c>
      <c r="AD4938" s="176">
        <v>1</v>
      </c>
    </row>
    <row r="4939" spans="1:31" x14ac:dyDescent="0.35">
      <c r="A4939" t="s">
        <v>454</v>
      </c>
      <c r="B4939">
        <v>1126</v>
      </c>
      <c r="C4939" t="s">
        <v>10710</v>
      </c>
      <c r="D4939">
        <v>62900</v>
      </c>
      <c r="E4939" t="s">
        <v>10710</v>
      </c>
      <c r="F4939" t="s">
        <v>8973</v>
      </c>
      <c r="H4939">
        <v>1</v>
      </c>
      <c r="I4939">
        <v>2.9</v>
      </c>
      <c r="K4939" t="s">
        <v>295</v>
      </c>
      <c r="L4939" t="s">
        <v>410</v>
      </c>
      <c r="M4939" t="s">
        <v>398</v>
      </c>
      <c r="N4939" t="s">
        <v>2499</v>
      </c>
      <c r="O4939">
        <v>3</v>
      </c>
      <c r="P4939" t="s">
        <v>1</v>
      </c>
      <c r="Q4939" s="164">
        <v>32882</v>
      </c>
      <c r="R4939" s="164">
        <v>33117</v>
      </c>
      <c r="S4939" s="164">
        <v>33117</v>
      </c>
      <c r="T4939" t="s">
        <v>378</v>
      </c>
      <c r="V4939" t="s">
        <v>10711</v>
      </c>
      <c r="W4939" t="s">
        <v>10712</v>
      </c>
      <c r="X4939" t="s">
        <v>10710</v>
      </c>
      <c r="Y4939" t="s">
        <v>10711</v>
      </c>
      <c r="Z4939" t="s">
        <v>10714</v>
      </c>
      <c r="AC4939" t="s">
        <v>308</v>
      </c>
      <c r="AD4939" s="176">
        <v>1</v>
      </c>
    </row>
    <row r="4940" spans="1:31" x14ac:dyDescent="0.35">
      <c r="A4940" t="s">
        <v>291</v>
      </c>
      <c r="B4940">
        <v>1009</v>
      </c>
      <c r="C4940" t="s">
        <v>10711</v>
      </c>
      <c r="D4940">
        <v>62900</v>
      </c>
      <c r="E4940" t="s">
        <v>10710</v>
      </c>
      <c r="F4940" t="s">
        <v>8973</v>
      </c>
      <c r="H4940">
        <v>1</v>
      </c>
      <c r="I4940">
        <v>2.9</v>
      </c>
      <c r="K4940" t="s">
        <v>296</v>
      </c>
      <c r="L4940" t="s">
        <v>297</v>
      </c>
      <c r="M4940" t="s">
        <v>398</v>
      </c>
      <c r="N4940" t="s">
        <v>2499</v>
      </c>
      <c r="O4940">
        <v>3</v>
      </c>
      <c r="P4940" t="s">
        <v>1</v>
      </c>
      <c r="Q4940" s="164">
        <v>34708</v>
      </c>
      <c r="R4940" s="164">
        <v>34943</v>
      </c>
      <c r="T4940" t="s">
        <v>378</v>
      </c>
      <c r="V4940" t="s">
        <v>10711</v>
      </c>
      <c r="W4940" t="s">
        <v>10712</v>
      </c>
      <c r="X4940" t="s">
        <v>10710</v>
      </c>
      <c r="Y4940" t="s">
        <v>10711</v>
      </c>
      <c r="Z4940" t="s">
        <v>10715</v>
      </c>
      <c r="AC4940" t="s">
        <v>304</v>
      </c>
      <c r="AD4940" s="176">
        <v>1</v>
      </c>
    </row>
    <row r="4941" spans="1:31" x14ac:dyDescent="0.35">
      <c r="A4941" t="s">
        <v>305</v>
      </c>
      <c r="B4941">
        <v>1007</v>
      </c>
      <c r="C4941" t="s">
        <v>10710</v>
      </c>
      <c r="D4941">
        <v>62900</v>
      </c>
      <c r="E4941" t="s">
        <v>10710</v>
      </c>
      <c r="F4941" t="s">
        <v>8973</v>
      </c>
      <c r="H4941">
        <v>1</v>
      </c>
      <c r="I4941">
        <v>2.9</v>
      </c>
      <c r="K4941" t="s">
        <v>404</v>
      </c>
      <c r="L4941" t="s">
        <v>410</v>
      </c>
      <c r="M4941" t="s">
        <v>398</v>
      </c>
      <c r="N4941" t="s">
        <v>2499</v>
      </c>
      <c r="O4941">
        <v>3</v>
      </c>
      <c r="P4941" t="s">
        <v>306</v>
      </c>
      <c r="Q4941" t="s">
        <v>1154</v>
      </c>
      <c r="R4941" s="164">
        <v>39189</v>
      </c>
      <c r="S4941" s="164">
        <v>39189</v>
      </c>
      <c r="T4941" t="s">
        <v>378</v>
      </c>
      <c r="V4941" t="s">
        <v>10711</v>
      </c>
      <c r="W4941" t="s">
        <v>10712</v>
      </c>
      <c r="X4941" t="s">
        <v>10710</v>
      </c>
      <c r="Y4941" t="s">
        <v>10711</v>
      </c>
      <c r="Z4941" t="s">
        <v>10716</v>
      </c>
      <c r="AC4941" t="s">
        <v>308</v>
      </c>
      <c r="AD4941" s="176">
        <v>1</v>
      </c>
    </row>
    <row r="4942" spans="1:31" x14ac:dyDescent="0.35">
      <c r="A4942" t="s">
        <v>305</v>
      </c>
      <c r="B4942">
        <v>1057</v>
      </c>
      <c r="C4942" t="s">
        <v>10710</v>
      </c>
      <c r="D4942">
        <v>62900</v>
      </c>
      <c r="E4942" t="s">
        <v>10710</v>
      </c>
      <c r="F4942" t="s">
        <v>8973</v>
      </c>
      <c r="H4942">
        <v>1</v>
      </c>
      <c r="I4942">
        <v>2.9</v>
      </c>
      <c r="K4942" t="s">
        <v>295</v>
      </c>
      <c r="L4942" t="s">
        <v>297</v>
      </c>
      <c r="M4942" t="s">
        <v>398</v>
      </c>
      <c r="N4942" t="s">
        <v>2499</v>
      </c>
      <c r="O4942">
        <v>3</v>
      </c>
      <c r="P4942" t="s">
        <v>1</v>
      </c>
      <c r="Q4942" t="s">
        <v>7149</v>
      </c>
      <c r="R4942" s="164">
        <v>29336</v>
      </c>
      <c r="S4942" s="164">
        <v>34943</v>
      </c>
      <c r="T4942" t="s">
        <v>378</v>
      </c>
      <c r="V4942" t="s">
        <v>10711</v>
      </c>
      <c r="W4942" t="s">
        <v>10712</v>
      </c>
      <c r="X4942" t="s">
        <v>10710</v>
      </c>
      <c r="Y4942" t="s">
        <v>10711</v>
      </c>
      <c r="Z4942" t="s">
        <v>10717</v>
      </c>
      <c r="AC4942" t="s">
        <v>308</v>
      </c>
      <c r="AD4942" s="176">
        <v>1</v>
      </c>
    </row>
    <row r="4943" spans="1:31" x14ac:dyDescent="0.35">
      <c r="A4943" t="s">
        <v>317</v>
      </c>
      <c r="B4943">
        <v>1006</v>
      </c>
      <c r="C4943" t="s">
        <v>10710</v>
      </c>
      <c r="D4943">
        <v>62900</v>
      </c>
      <c r="E4943" t="s">
        <v>10710</v>
      </c>
      <c r="F4943" t="s">
        <v>8973</v>
      </c>
      <c r="H4943">
        <v>1</v>
      </c>
      <c r="I4943">
        <v>2.9</v>
      </c>
      <c r="K4943" t="s">
        <v>404</v>
      </c>
      <c r="L4943" t="s">
        <v>410</v>
      </c>
      <c r="M4943" t="s">
        <v>398</v>
      </c>
      <c r="N4943" t="s">
        <v>2499</v>
      </c>
      <c r="O4943">
        <v>3</v>
      </c>
      <c r="P4943" t="s">
        <v>306</v>
      </c>
      <c r="Q4943" t="s">
        <v>786</v>
      </c>
      <c r="R4943" s="164">
        <v>34392</v>
      </c>
      <c r="S4943" s="164">
        <v>45536</v>
      </c>
      <c r="T4943" t="s">
        <v>378</v>
      </c>
      <c r="V4943" t="s">
        <v>10711</v>
      </c>
      <c r="W4943" t="s">
        <v>10712</v>
      </c>
      <c r="X4943" t="s">
        <v>10710</v>
      </c>
      <c r="Y4943" t="s">
        <v>10711</v>
      </c>
      <c r="Z4943" t="s">
        <v>10718</v>
      </c>
      <c r="AC4943" t="s">
        <v>308</v>
      </c>
      <c r="AD4943" s="176">
        <v>1</v>
      </c>
    </row>
    <row r="4944" spans="1:31" x14ac:dyDescent="0.35">
      <c r="A4944" t="s">
        <v>408</v>
      </c>
      <c r="B4944">
        <v>1014</v>
      </c>
      <c r="C4944" t="s">
        <v>10710</v>
      </c>
      <c r="D4944">
        <v>62900</v>
      </c>
      <c r="E4944" t="s">
        <v>10710</v>
      </c>
      <c r="F4944" t="s">
        <v>8973</v>
      </c>
      <c r="H4944">
        <v>1</v>
      </c>
      <c r="I4944">
        <v>2.9</v>
      </c>
      <c r="K4944" t="s">
        <v>296</v>
      </c>
      <c r="L4944" t="s">
        <v>410</v>
      </c>
      <c r="M4944" t="s">
        <v>398</v>
      </c>
      <c r="N4944" t="s">
        <v>2499</v>
      </c>
      <c r="O4944">
        <v>3</v>
      </c>
      <c r="P4944" t="s">
        <v>306</v>
      </c>
      <c r="Q4944" t="s">
        <v>786</v>
      </c>
      <c r="R4944" s="164">
        <v>34392</v>
      </c>
      <c r="T4944" t="s">
        <v>378</v>
      </c>
      <c r="V4944" t="s">
        <v>10711</v>
      </c>
      <c r="W4944" t="s">
        <v>10712</v>
      </c>
      <c r="X4944" t="s">
        <v>10710</v>
      </c>
      <c r="Y4944" t="s">
        <v>10711</v>
      </c>
      <c r="Z4944" t="s">
        <v>10719</v>
      </c>
      <c r="AC4944" t="s">
        <v>308</v>
      </c>
      <c r="AD4944" s="176">
        <v>1</v>
      </c>
    </row>
    <row r="4945" spans="1:30" x14ac:dyDescent="0.35">
      <c r="A4945" t="s">
        <v>469</v>
      </c>
      <c r="B4945">
        <v>1099</v>
      </c>
      <c r="C4945" t="s">
        <v>10710</v>
      </c>
      <c r="D4945">
        <v>62900</v>
      </c>
      <c r="E4945" t="s">
        <v>10710</v>
      </c>
      <c r="F4945" t="s">
        <v>8973</v>
      </c>
      <c r="H4945">
        <v>1</v>
      </c>
      <c r="I4945">
        <v>2.9</v>
      </c>
      <c r="K4945" t="s">
        <v>296</v>
      </c>
      <c r="L4945" t="s">
        <v>297</v>
      </c>
      <c r="M4945" t="s">
        <v>398</v>
      </c>
      <c r="N4945" t="s">
        <v>2499</v>
      </c>
      <c r="O4945">
        <v>3</v>
      </c>
      <c r="P4945" t="s">
        <v>306</v>
      </c>
      <c r="Q4945" s="164">
        <v>32151</v>
      </c>
      <c r="R4945" s="164">
        <v>32387</v>
      </c>
      <c r="T4945" t="s">
        <v>378</v>
      </c>
      <c r="V4945" t="s">
        <v>10711</v>
      </c>
      <c r="W4945" t="s">
        <v>10712</v>
      </c>
      <c r="X4945" t="s">
        <v>10710</v>
      </c>
      <c r="Y4945" t="s">
        <v>10711</v>
      </c>
      <c r="Z4945" t="s">
        <v>10720</v>
      </c>
      <c r="AC4945" t="s">
        <v>308</v>
      </c>
      <c r="AD4945" s="176">
        <v>1</v>
      </c>
    </row>
    <row r="4946" spans="1:30" x14ac:dyDescent="0.35">
      <c r="A4946" t="s">
        <v>324</v>
      </c>
      <c r="B4946">
        <v>1004</v>
      </c>
      <c r="C4946" t="s">
        <v>10710</v>
      </c>
      <c r="D4946">
        <v>62900</v>
      </c>
      <c r="E4946" t="s">
        <v>10710</v>
      </c>
      <c r="F4946" t="s">
        <v>8973</v>
      </c>
      <c r="H4946">
        <v>1</v>
      </c>
      <c r="I4946">
        <v>2.9</v>
      </c>
      <c r="K4946" t="s">
        <v>296</v>
      </c>
      <c r="L4946" t="s">
        <v>410</v>
      </c>
      <c r="M4946" t="s">
        <v>398</v>
      </c>
      <c r="N4946" t="s">
        <v>2499</v>
      </c>
      <c r="O4946">
        <v>3</v>
      </c>
      <c r="P4946" t="s">
        <v>306</v>
      </c>
      <c r="Q4946" t="s">
        <v>786</v>
      </c>
      <c r="R4946" s="164">
        <v>34392</v>
      </c>
      <c r="T4946" t="s">
        <v>378</v>
      </c>
      <c r="V4946" t="s">
        <v>10711</v>
      </c>
      <c r="W4946" t="s">
        <v>10712</v>
      </c>
      <c r="X4946" t="s">
        <v>10710</v>
      </c>
      <c r="Y4946" t="s">
        <v>10711</v>
      </c>
      <c r="Z4946" t="s">
        <v>10721</v>
      </c>
      <c r="AC4946" t="s">
        <v>308</v>
      </c>
      <c r="AD4946" s="176">
        <v>1</v>
      </c>
    </row>
    <row r="4947" spans="1:30" x14ac:dyDescent="0.35">
      <c r="A4947" t="s">
        <v>309</v>
      </c>
      <c r="B4947">
        <v>1008</v>
      </c>
      <c r="C4947" t="s">
        <v>10710</v>
      </c>
      <c r="D4947">
        <v>62900</v>
      </c>
      <c r="E4947" t="s">
        <v>10710</v>
      </c>
      <c r="F4947" t="s">
        <v>8973</v>
      </c>
      <c r="H4947">
        <v>1</v>
      </c>
      <c r="I4947">
        <v>2.9</v>
      </c>
      <c r="K4947" t="s">
        <v>296</v>
      </c>
      <c r="L4947" t="s">
        <v>410</v>
      </c>
      <c r="M4947" t="s">
        <v>398</v>
      </c>
      <c r="N4947" t="s">
        <v>2499</v>
      </c>
      <c r="O4947">
        <v>3</v>
      </c>
      <c r="P4947" t="s">
        <v>306</v>
      </c>
      <c r="Q4947" t="s">
        <v>786</v>
      </c>
      <c r="R4947" s="164">
        <v>34392</v>
      </c>
      <c r="T4947" t="s">
        <v>378</v>
      </c>
      <c r="V4947" t="s">
        <v>10711</v>
      </c>
      <c r="W4947" t="s">
        <v>10712</v>
      </c>
      <c r="X4947" t="s">
        <v>10710</v>
      </c>
      <c r="Y4947" t="s">
        <v>10711</v>
      </c>
      <c r="Z4947" t="s">
        <v>10722</v>
      </c>
      <c r="AC4947" t="s">
        <v>308</v>
      </c>
      <c r="AD4947" s="176">
        <v>1</v>
      </c>
    </row>
    <row r="4948" spans="1:30" x14ac:dyDescent="0.35">
      <c r="A4948" t="s">
        <v>309</v>
      </c>
      <c r="B4948">
        <v>90005</v>
      </c>
      <c r="C4948" t="s">
        <v>10723</v>
      </c>
      <c r="D4948">
        <v>62900</v>
      </c>
      <c r="E4948" t="s">
        <v>10710</v>
      </c>
      <c r="F4948" t="s">
        <v>8973</v>
      </c>
      <c r="H4948">
        <v>1</v>
      </c>
      <c r="I4948">
        <v>2.9</v>
      </c>
      <c r="K4948" t="s">
        <v>404</v>
      </c>
      <c r="L4948" t="s">
        <v>410</v>
      </c>
      <c r="M4948" t="s">
        <v>398</v>
      </c>
      <c r="N4948" t="s">
        <v>2499</v>
      </c>
      <c r="O4948">
        <v>3</v>
      </c>
      <c r="P4948" t="s">
        <v>306</v>
      </c>
      <c r="Q4948" t="s">
        <v>786</v>
      </c>
      <c r="R4948" s="164">
        <v>34392</v>
      </c>
      <c r="S4948" s="164">
        <v>43374</v>
      </c>
      <c r="T4948" t="s">
        <v>378</v>
      </c>
      <c r="V4948" t="s">
        <v>10711</v>
      </c>
      <c r="W4948" t="s">
        <v>10712</v>
      </c>
      <c r="X4948" t="s">
        <v>10710</v>
      </c>
      <c r="Y4948" t="s">
        <v>10711</v>
      </c>
      <c r="Z4948" t="s">
        <v>10724</v>
      </c>
      <c r="AC4948" t="s">
        <v>308</v>
      </c>
      <c r="AD4948" s="176">
        <v>1</v>
      </c>
    </row>
    <row r="4949" spans="1:30" x14ac:dyDescent="0.35">
      <c r="A4949" t="s">
        <v>476</v>
      </c>
      <c r="B4949">
        <v>1142</v>
      </c>
      <c r="C4949" t="s">
        <v>10710</v>
      </c>
      <c r="D4949">
        <v>62900</v>
      </c>
      <c r="E4949" t="s">
        <v>10710</v>
      </c>
      <c r="F4949" t="s">
        <v>8973</v>
      </c>
      <c r="H4949">
        <v>1</v>
      </c>
      <c r="I4949">
        <v>2.9</v>
      </c>
      <c r="K4949" t="s">
        <v>296</v>
      </c>
      <c r="L4949" t="s">
        <v>410</v>
      </c>
      <c r="M4949" t="s">
        <v>398</v>
      </c>
      <c r="N4949" t="s">
        <v>2499</v>
      </c>
      <c r="O4949">
        <v>3</v>
      </c>
      <c r="P4949" t="s">
        <v>306</v>
      </c>
      <c r="Q4949" s="164">
        <v>32882</v>
      </c>
      <c r="R4949" s="164">
        <v>33117</v>
      </c>
      <c r="T4949" t="s">
        <v>378</v>
      </c>
      <c r="V4949" t="s">
        <v>10711</v>
      </c>
      <c r="W4949" t="s">
        <v>10712</v>
      </c>
      <c r="X4949" t="s">
        <v>10710</v>
      </c>
      <c r="Y4949" t="s">
        <v>10711</v>
      </c>
      <c r="Z4949" t="s">
        <v>10725</v>
      </c>
      <c r="AC4949" t="s">
        <v>308</v>
      </c>
      <c r="AD4949" s="176">
        <v>1</v>
      </c>
    </row>
    <row r="4950" spans="1:30" x14ac:dyDescent="0.35">
      <c r="A4950" t="s">
        <v>482</v>
      </c>
      <c r="B4950">
        <v>1075</v>
      </c>
      <c r="C4950" t="s">
        <v>10726</v>
      </c>
      <c r="D4950">
        <v>62900</v>
      </c>
      <c r="E4950" t="s">
        <v>10710</v>
      </c>
      <c r="F4950" t="s">
        <v>8973</v>
      </c>
      <c r="H4950">
        <v>1</v>
      </c>
      <c r="I4950">
        <v>2.9</v>
      </c>
      <c r="K4950" t="s">
        <v>404</v>
      </c>
      <c r="L4950" t="s">
        <v>297</v>
      </c>
      <c r="M4950" t="s">
        <v>398</v>
      </c>
      <c r="N4950" t="s">
        <v>2499</v>
      </c>
      <c r="O4950">
        <v>3</v>
      </c>
      <c r="P4950" t="s">
        <v>306</v>
      </c>
      <c r="Q4950" s="164">
        <v>30781</v>
      </c>
      <c r="R4950" s="164">
        <v>30929</v>
      </c>
      <c r="S4950" s="164">
        <v>38231</v>
      </c>
      <c r="T4950" t="s">
        <v>378</v>
      </c>
      <c r="V4950" t="s">
        <v>10711</v>
      </c>
      <c r="W4950" t="s">
        <v>10712</v>
      </c>
      <c r="X4950" t="s">
        <v>10710</v>
      </c>
      <c r="Y4950" t="s">
        <v>10711</v>
      </c>
      <c r="Z4950" t="s">
        <v>10727</v>
      </c>
      <c r="AC4950" t="s">
        <v>308</v>
      </c>
      <c r="AD4950" s="176">
        <v>1</v>
      </c>
    </row>
    <row r="4951" spans="1:30" x14ac:dyDescent="0.35">
      <c r="A4951" t="s">
        <v>482</v>
      </c>
      <c r="B4951">
        <v>1083</v>
      </c>
      <c r="C4951" t="s">
        <v>10710</v>
      </c>
      <c r="D4951">
        <v>62900</v>
      </c>
      <c r="E4951" t="s">
        <v>10710</v>
      </c>
      <c r="F4951" t="s">
        <v>8973</v>
      </c>
      <c r="H4951">
        <v>1</v>
      </c>
      <c r="I4951">
        <v>2.9</v>
      </c>
      <c r="K4951" t="s">
        <v>296</v>
      </c>
      <c r="L4951" t="s">
        <v>297</v>
      </c>
      <c r="M4951" t="s">
        <v>398</v>
      </c>
      <c r="N4951" t="s">
        <v>2499</v>
      </c>
      <c r="O4951">
        <v>3</v>
      </c>
      <c r="P4951" t="s">
        <v>306</v>
      </c>
      <c r="Q4951" s="164">
        <v>31048</v>
      </c>
      <c r="R4951" s="164">
        <v>31048</v>
      </c>
      <c r="T4951" t="s">
        <v>378</v>
      </c>
      <c r="V4951" t="s">
        <v>10711</v>
      </c>
      <c r="W4951" t="s">
        <v>10712</v>
      </c>
      <c r="X4951" t="s">
        <v>10710</v>
      </c>
      <c r="Y4951" t="s">
        <v>10711</v>
      </c>
      <c r="Z4951" t="s">
        <v>10728</v>
      </c>
      <c r="AC4951" t="s">
        <v>308</v>
      </c>
      <c r="AD4951" s="176">
        <v>1</v>
      </c>
    </row>
    <row r="4952" spans="1:30" x14ac:dyDescent="0.35">
      <c r="A4952" t="s">
        <v>432</v>
      </c>
      <c r="B4952">
        <v>1097</v>
      </c>
      <c r="C4952" t="s">
        <v>10710</v>
      </c>
      <c r="D4952">
        <v>62900</v>
      </c>
      <c r="E4952" t="s">
        <v>10710</v>
      </c>
      <c r="F4952" t="s">
        <v>8973</v>
      </c>
      <c r="H4952">
        <v>1</v>
      </c>
      <c r="I4952">
        <v>2.9</v>
      </c>
      <c r="K4952" t="s">
        <v>296</v>
      </c>
      <c r="L4952" t="s">
        <v>297</v>
      </c>
      <c r="M4952" t="s">
        <v>398</v>
      </c>
      <c r="N4952" t="s">
        <v>2499</v>
      </c>
      <c r="O4952">
        <v>3</v>
      </c>
      <c r="P4952" t="s">
        <v>306</v>
      </c>
      <c r="Q4952" t="s">
        <v>674</v>
      </c>
      <c r="R4952" s="164">
        <v>29735</v>
      </c>
      <c r="T4952" t="s">
        <v>378</v>
      </c>
      <c r="V4952" t="s">
        <v>10711</v>
      </c>
      <c r="W4952" t="s">
        <v>10712</v>
      </c>
      <c r="X4952" t="s">
        <v>10710</v>
      </c>
      <c r="Y4952" t="s">
        <v>10711</v>
      </c>
      <c r="Z4952" t="s">
        <v>10729</v>
      </c>
      <c r="AC4952" t="s">
        <v>308</v>
      </c>
      <c r="AD4952" s="176">
        <v>1</v>
      </c>
    </row>
    <row r="4953" spans="1:30" x14ac:dyDescent="0.35">
      <c r="A4953" t="s">
        <v>375</v>
      </c>
      <c r="B4953">
        <v>1005</v>
      </c>
      <c r="C4953" t="s">
        <v>10711</v>
      </c>
      <c r="D4953">
        <v>62900</v>
      </c>
      <c r="E4953" t="s">
        <v>10710</v>
      </c>
      <c r="F4953" t="s">
        <v>8973</v>
      </c>
      <c r="H4953">
        <v>1</v>
      </c>
      <c r="I4953">
        <v>2.9</v>
      </c>
      <c r="K4953" t="s">
        <v>404</v>
      </c>
      <c r="L4953" t="s">
        <v>8992</v>
      </c>
      <c r="M4953" t="s">
        <v>398</v>
      </c>
      <c r="N4953" t="s">
        <v>2499</v>
      </c>
      <c r="O4953">
        <v>3</v>
      </c>
      <c r="P4953" t="s">
        <v>1</v>
      </c>
      <c r="Q4953" s="164">
        <v>32882</v>
      </c>
      <c r="R4953" s="164">
        <v>33117</v>
      </c>
      <c r="S4953" s="164">
        <v>44774</v>
      </c>
      <c r="T4953" t="s">
        <v>378</v>
      </c>
      <c r="V4953" t="s">
        <v>10711</v>
      </c>
      <c r="W4953" t="s">
        <v>10712</v>
      </c>
      <c r="X4953" t="s">
        <v>10710</v>
      </c>
      <c r="Y4953" t="s">
        <v>10711</v>
      </c>
      <c r="Z4953" t="s">
        <v>10730</v>
      </c>
      <c r="AA4953" t="s">
        <v>295</v>
      </c>
      <c r="AC4953" t="s">
        <v>304</v>
      </c>
      <c r="AD4953" s="176">
        <v>1</v>
      </c>
    </row>
    <row r="4954" spans="1:30" x14ac:dyDescent="0.35">
      <c r="A4954" t="s">
        <v>434</v>
      </c>
      <c r="B4954">
        <v>1052</v>
      </c>
      <c r="C4954" t="s">
        <v>10710</v>
      </c>
      <c r="D4954">
        <v>62900</v>
      </c>
      <c r="E4954" t="s">
        <v>10710</v>
      </c>
      <c r="F4954" t="s">
        <v>8973</v>
      </c>
      <c r="H4954">
        <v>1</v>
      </c>
      <c r="I4954">
        <v>2.9</v>
      </c>
      <c r="K4954" t="s">
        <v>296</v>
      </c>
      <c r="L4954" t="s">
        <v>297</v>
      </c>
      <c r="M4954" t="s">
        <v>398</v>
      </c>
      <c r="N4954" t="s">
        <v>2499</v>
      </c>
      <c r="O4954">
        <v>3</v>
      </c>
      <c r="P4954" t="s">
        <v>306</v>
      </c>
      <c r="Q4954" s="164">
        <v>32517</v>
      </c>
      <c r="R4954" s="164">
        <v>32752</v>
      </c>
      <c r="T4954" t="s">
        <v>378</v>
      </c>
      <c r="V4954" t="s">
        <v>10711</v>
      </c>
      <c r="W4954" t="s">
        <v>10712</v>
      </c>
      <c r="X4954" t="s">
        <v>10710</v>
      </c>
      <c r="Y4954" t="s">
        <v>10711</v>
      </c>
      <c r="Z4954" t="s">
        <v>10731</v>
      </c>
      <c r="AC4954" t="s">
        <v>308</v>
      </c>
      <c r="AD4954" s="176">
        <v>1</v>
      </c>
    </row>
    <row r="4955" spans="1:30" x14ac:dyDescent="0.35">
      <c r="A4955" t="s">
        <v>447</v>
      </c>
      <c r="B4955">
        <v>1285</v>
      </c>
      <c r="C4955" t="s">
        <v>10710</v>
      </c>
      <c r="D4955">
        <v>62900</v>
      </c>
      <c r="E4955" t="s">
        <v>10710</v>
      </c>
      <c r="F4955" t="s">
        <v>8973</v>
      </c>
      <c r="G4955" s="163">
        <v>2922</v>
      </c>
      <c r="H4955">
        <v>1</v>
      </c>
      <c r="I4955">
        <v>2.9</v>
      </c>
      <c r="J4955" t="s">
        <v>1</v>
      </c>
      <c r="K4955" t="s">
        <v>296</v>
      </c>
      <c r="L4955" t="s">
        <v>297</v>
      </c>
      <c r="M4955" t="s">
        <v>398</v>
      </c>
      <c r="N4955" t="s">
        <v>2499</v>
      </c>
      <c r="O4955">
        <v>3</v>
      </c>
      <c r="P4955" t="s">
        <v>306</v>
      </c>
      <c r="Q4955" s="164">
        <v>43070</v>
      </c>
      <c r="R4955" s="164">
        <v>42979</v>
      </c>
      <c r="T4955" t="s">
        <v>378</v>
      </c>
      <c r="V4955" t="s">
        <v>10711</v>
      </c>
      <c r="W4955" t="s">
        <v>10712</v>
      </c>
      <c r="X4955" t="s">
        <v>10710</v>
      </c>
      <c r="Y4955" t="s">
        <v>10711</v>
      </c>
      <c r="Z4955" t="s">
        <v>10732</v>
      </c>
      <c r="AA4955" t="s">
        <v>1</v>
      </c>
      <c r="AB4955" s="164">
        <v>42783</v>
      </c>
      <c r="AC4955" t="s">
        <v>308</v>
      </c>
      <c r="AD4955" s="176">
        <v>1</v>
      </c>
    </row>
    <row r="4956" spans="1:30" x14ac:dyDescent="0.35">
      <c r="A4956" t="s">
        <v>494</v>
      </c>
      <c r="B4956">
        <v>1007</v>
      </c>
      <c r="C4956" t="s">
        <v>10710</v>
      </c>
      <c r="D4956">
        <v>62900</v>
      </c>
      <c r="E4956" t="s">
        <v>10710</v>
      </c>
      <c r="F4956" t="s">
        <v>8973</v>
      </c>
      <c r="H4956">
        <v>1</v>
      </c>
      <c r="I4956">
        <v>2.9</v>
      </c>
      <c r="K4956" t="s">
        <v>296</v>
      </c>
      <c r="L4956" t="s">
        <v>410</v>
      </c>
      <c r="M4956" t="s">
        <v>398</v>
      </c>
      <c r="N4956" t="s">
        <v>2499</v>
      </c>
      <c r="O4956">
        <v>3</v>
      </c>
      <c r="P4956" t="s">
        <v>306</v>
      </c>
      <c r="Q4956" t="s">
        <v>786</v>
      </c>
      <c r="R4956" s="164">
        <v>34392</v>
      </c>
      <c r="T4956" t="s">
        <v>378</v>
      </c>
      <c r="V4956" t="s">
        <v>10711</v>
      </c>
      <c r="W4956" t="s">
        <v>10712</v>
      </c>
      <c r="X4956" t="s">
        <v>10710</v>
      </c>
      <c r="Y4956" t="s">
        <v>10711</v>
      </c>
      <c r="Z4956" t="s">
        <v>10733</v>
      </c>
      <c r="AC4956" t="s">
        <v>308</v>
      </c>
      <c r="AD4956" s="176">
        <v>1</v>
      </c>
    </row>
    <row r="4957" spans="1:30" x14ac:dyDescent="0.35">
      <c r="A4957" t="s">
        <v>414</v>
      </c>
      <c r="B4957">
        <v>1006</v>
      </c>
      <c r="C4957" t="s">
        <v>10710</v>
      </c>
      <c r="D4957">
        <v>62900</v>
      </c>
      <c r="E4957" t="s">
        <v>10710</v>
      </c>
      <c r="F4957" t="s">
        <v>8973</v>
      </c>
      <c r="H4957">
        <v>1</v>
      </c>
      <c r="I4957">
        <v>2.9</v>
      </c>
      <c r="K4957" t="s">
        <v>404</v>
      </c>
      <c r="L4957" t="s">
        <v>297</v>
      </c>
      <c r="M4957" t="s">
        <v>398</v>
      </c>
      <c r="N4957" t="s">
        <v>2499</v>
      </c>
      <c r="O4957">
        <v>3</v>
      </c>
      <c r="P4957" t="s">
        <v>306</v>
      </c>
      <c r="Q4957" t="s">
        <v>3397</v>
      </c>
      <c r="R4957" s="164">
        <v>40653</v>
      </c>
      <c r="S4957" s="164">
        <v>40787</v>
      </c>
      <c r="T4957" t="s">
        <v>378</v>
      </c>
      <c r="V4957" t="s">
        <v>10711</v>
      </c>
      <c r="W4957" t="s">
        <v>10712</v>
      </c>
      <c r="X4957" t="s">
        <v>10710</v>
      </c>
      <c r="Y4957" t="s">
        <v>10711</v>
      </c>
      <c r="Z4957" t="s">
        <v>10734</v>
      </c>
      <c r="AC4957" t="s">
        <v>308</v>
      </c>
      <c r="AD4957" s="176">
        <v>1</v>
      </c>
    </row>
    <row r="4958" spans="1:30" x14ac:dyDescent="0.35">
      <c r="A4958" t="s">
        <v>414</v>
      </c>
      <c r="B4958">
        <v>1093</v>
      </c>
      <c r="C4958" t="s">
        <v>10735</v>
      </c>
      <c r="D4958">
        <v>62900</v>
      </c>
      <c r="E4958" t="s">
        <v>10710</v>
      </c>
      <c r="F4958" t="s">
        <v>8973</v>
      </c>
      <c r="H4958">
        <v>1</v>
      </c>
      <c r="I4958">
        <v>2.9</v>
      </c>
      <c r="K4958" t="s">
        <v>404</v>
      </c>
      <c r="L4958" t="s">
        <v>297</v>
      </c>
      <c r="M4958" t="s">
        <v>398</v>
      </c>
      <c r="N4958" t="s">
        <v>2499</v>
      </c>
      <c r="O4958">
        <v>3</v>
      </c>
      <c r="P4958" t="s">
        <v>977</v>
      </c>
      <c r="Q4958" s="164">
        <v>34708</v>
      </c>
      <c r="R4958" s="164">
        <v>34943</v>
      </c>
      <c r="S4958" s="164">
        <v>34943</v>
      </c>
      <c r="T4958" t="s">
        <v>378</v>
      </c>
      <c r="V4958" t="s">
        <v>10711</v>
      </c>
      <c r="W4958" t="s">
        <v>10712</v>
      </c>
      <c r="X4958" t="s">
        <v>10710</v>
      </c>
      <c r="Y4958" t="s">
        <v>10711</v>
      </c>
      <c r="Z4958" t="s">
        <v>10736</v>
      </c>
      <c r="AC4958" t="s">
        <v>308</v>
      </c>
      <c r="AD4958" s="176">
        <v>1</v>
      </c>
    </row>
    <row r="4959" spans="1:30" x14ac:dyDescent="0.35">
      <c r="A4959" t="s">
        <v>314</v>
      </c>
      <c r="B4959">
        <v>1010</v>
      </c>
      <c r="C4959" t="s">
        <v>10710</v>
      </c>
      <c r="D4959">
        <v>62900</v>
      </c>
      <c r="E4959" t="s">
        <v>10710</v>
      </c>
      <c r="F4959" t="s">
        <v>8973</v>
      </c>
      <c r="H4959">
        <v>1</v>
      </c>
      <c r="I4959">
        <v>2.9</v>
      </c>
      <c r="K4959" t="s">
        <v>296</v>
      </c>
      <c r="L4959" t="s">
        <v>410</v>
      </c>
      <c r="M4959" t="s">
        <v>398</v>
      </c>
      <c r="N4959" t="s">
        <v>2499</v>
      </c>
      <c r="O4959">
        <v>3</v>
      </c>
      <c r="P4959" t="s">
        <v>306</v>
      </c>
      <c r="Q4959" t="s">
        <v>10737</v>
      </c>
      <c r="R4959" s="164">
        <v>38707</v>
      </c>
      <c r="T4959" t="s">
        <v>378</v>
      </c>
      <c r="V4959" t="s">
        <v>10711</v>
      </c>
      <c r="W4959" t="s">
        <v>10712</v>
      </c>
      <c r="X4959" t="s">
        <v>10710</v>
      </c>
      <c r="Y4959" t="s">
        <v>10711</v>
      </c>
      <c r="Z4959" t="s">
        <v>10738</v>
      </c>
      <c r="AC4959" t="s">
        <v>308</v>
      </c>
      <c r="AD4959" s="176">
        <v>1</v>
      </c>
    </row>
    <row r="4960" spans="1:30" x14ac:dyDescent="0.35">
      <c r="A4960" t="s">
        <v>711</v>
      </c>
      <c r="B4960">
        <v>1075</v>
      </c>
      <c r="C4960" t="s">
        <v>10710</v>
      </c>
      <c r="D4960">
        <v>62900</v>
      </c>
      <c r="E4960" t="s">
        <v>10710</v>
      </c>
      <c r="F4960" t="s">
        <v>8973</v>
      </c>
      <c r="H4960">
        <v>1</v>
      </c>
      <c r="I4960">
        <v>2.9</v>
      </c>
      <c r="K4960" t="s">
        <v>296</v>
      </c>
      <c r="L4960" t="s">
        <v>410</v>
      </c>
      <c r="M4960" t="s">
        <v>398</v>
      </c>
      <c r="N4960" t="s">
        <v>2499</v>
      </c>
      <c r="O4960">
        <v>3</v>
      </c>
      <c r="P4960" t="s">
        <v>306</v>
      </c>
      <c r="Q4960" t="s">
        <v>786</v>
      </c>
      <c r="R4960" s="164">
        <v>34392</v>
      </c>
      <c r="T4960" t="s">
        <v>378</v>
      </c>
      <c r="V4960" t="s">
        <v>10711</v>
      </c>
      <c r="W4960" t="s">
        <v>10712</v>
      </c>
      <c r="X4960" t="s">
        <v>10710</v>
      </c>
      <c r="Y4960" t="s">
        <v>10711</v>
      </c>
      <c r="Z4960" t="s">
        <v>10739</v>
      </c>
      <c r="AC4960" t="s">
        <v>308</v>
      </c>
      <c r="AD4960" s="176">
        <v>1</v>
      </c>
    </row>
    <row r="4961" spans="1:31" x14ac:dyDescent="0.35">
      <c r="A4961" t="s">
        <v>499</v>
      </c>
      <c r="B4961">
        <v>1008</v>
      </c>
      <c r="C4961" t="s">
        <v>10710</v>
      </c>
      <c r="D4961">
        <v>62900</v>
      </c>
      <c r="E4961" t="s">
        <v>10710</v>
      </c>
      <c r="F4961" t="s">
        <v>8973</v>
      </c>
      <c r="H4961">
        <v>1</v>
      </c>
      <c r="I4961">
        <v>2.9</v>
      </c>
      <c r="K4961" t="s">
        <v>296</v>
      </c>
      <c r="L4961" t="s">
        <v>297</v>
      </c>
      <c r="M4961" t="s">
        <v>398</v>
      </c>
      <c r="N4961" t="s">
        <v>2499</v>
      </c>
      <c r="O4961">
        <v>3</v>
      </c>
      <c r="P4961" t="s">
        <v>306</v>
      </c>
      <c r="Q4961" t="s">
        <v>786</v>
      </c>
      <c r="R4961" s="164">
        <v>34392</v>
      </c>
      <c r="T4961" t="s">
        <v>378</v>
      </c>
      <c r="V4961" t="s">
        <v>10711</v>
      </c>
      <c r="W4961" t="s">
        <v>10712</v>
      </c>
      <c r="X4961" t="s">
        <v>10710</v>
      </c>
      <c r="Y4961" t="s">
        <v>10711</v>
      </c>
      <c r="Z4961" t="s">
        <v>10740</v>
      </c>
      <c r="AC4961" t="s">
        <v>308</v>
      </c>
      <c r="AD4961" s="176">
        <v>1</v>
      </c>
    </row>
    <row r="4962" spans="1:31" x14ac:dyDescent="0.35">
      <c r="A4962" t="s">
        <v>499</v>
      </c>
      <c r="B4962">
        <v>1084</v>
      </c>
      <c r="C4962" t="s">
        <v>10735</v>
      </c>
      <c r="D4962">
        <v>62900</v>
      </c>
      <c r="E4962" t="s">
        <v>10710</v>
      </c>
      <c r="F4962" t="s">
        <v>8973</v>
      </c>
      <c r="H4962">
        <v>1</v>
      </c>
      <c r="I4962">
        <v>2.9</v>
      </c>
      <c r="K4962" t="s">
        <v>404</v>
      </c>
      <c r="L4962" t="s">
        <v>297</v>
      </c>
      <c r="M4962" t="s">
        <v>398</v>
      </c>
      <c r="N4962" t="s">
        <v>2499</v>
      </c>
      <c r="O4962">
        <v>3</v>
      </c>
      <c r="P4962" t="s">
        <v>977</v>
      </c>
      <c r="Q4962" t="s">
        <v>4543</v>
      </c>
      <c r="R4962" s="164">
        <v>30221</v>
      </c>
      <c r="S4962" s="164">
        <v>33117</v>
      </c>
      <c r="T4962" t="s">
        <v>378</v>
      </c>
      <c r="V4962" t="s">
        <v>10711</v>
      </c>
      <c r="W4962" t="s">
        <v>10712</v>
      </c>
      <c r="X4962" t="s">
        <v>10710</v>
      </c>
      <c r="Y4962" t="s">
        <v>10711</v>
      </c>
      <c r="Z4962" t="s">
        <v>10741</v>
      </c>
      <c r="AC4962" t="s">
        <v>308</v>
      </c>
      <c r="AD4962" s="176">
        <v>1</v>
      </c>
    </row>
    <row r="4963" spans="1:31" x14ac:dyDescent="0.35">
      <c r="A4963" t="s">
        <v>566</v>
      </c>
      <c r="B4963">
        <v>1067</v>
      </c>
      <c r="C4963" t="s">
        <v>10710</v>
      </c>
      <c r="D4963">
        <v>62900</v>
      </c>
      <c r="E4963" t="s">
        <v>10710</v>
      </c>
      <c r="F4963" t="s">
        <v>8973</v>
      </c>
      <c r="H4963">
        <v>1</v>
      </c>
      <c r="I4963">
        <v>2.9</v>
      </c>
      <c r="K4963" t="s">
        <v>0</v>
      </c>
      <c r="L4963" t="s">
        <v>297</v>
      </c>
      <c r="M4963" t="s">
        <v>398</v>
      </c>
      <c r="N4963" t="s">
        <v>2499</v>
      </c>
      <c r="O4963">
        <v>3</v>
      </c>
      <c r="P4963" t="s">
        <v>306</v>
      </c>
      <c r="Q4963" t="s">
        <v>786</v>
      </c>
      <c r="R4963" s="164">
        <v>34392</v>
      </c>
      <c r="T4963" t="s">
        <v>378</v>
      </c>
      <c r="V4963" t="s">
        <v>10711</v>
      </c>
      <c r="W4963" t="s">
        <v>10712</v>
      </c>
      <c r="X4963" t="s">
        <v>10710</v>
      </c>
      <c r="Y4963" t="s">
        <v>10711</v>
      </c>
      <c r="Z4963" t="s">
        <v>10742</v>
      </c>
      <c r="AC4963" t="s">
        <v>308</v>
      </c>
      <c r="AD4963" s="176">
        <v>1</v>
      </c>
    </row>
    <row r="4964" spans="1:31" x14ac:dyDescent="0.35">
      <c r="A4964" t="s">
        <v>438</v>
      </c>
      <c r="B4964">
        <v>1006</v>
      </c>
      <c r="C4964" t="s">
        <v>10710</v>
      </c>
      <c r="D4964">
        <v>62900</v>
      </c>
      <c r="E4964" t="s">
        <v>10710</v>
      </c>
      <c r="F4964" t="s">
        <v>8973</v>
      </c>
      <c r="H4964">
        <v>1</v>
      </c>
      <c r="I4964">
        <v>2.9</v>
      </c>
      <c r="K4964" t="s">
        <v>296</v>
      </c>
      <c r="L4964" t="s">
        <v>297</v>
      </c>
      <c r="M4964" t="s">
        <v>398</v>
      </c>
      <c r="N4964" t="s">
        <v>2499</v>
      </c>
      <c r="O4964">
        <v>3</v>
      </c>
      <c r="P4964" t="s">
        <v>306</v>
      </c>
      <c r="Q4964" s="164">
        <v>35473</v>
      </c>
      <c r="R4964" s="164">
        <v>35766</v>
      </c>
      <c r="T4964" t="s">
        <v>378</v>
      </c>
      <c r="V4964" t="s">
        <v>10711</v>
      </c>
      <c r="W4964" t="s">
        <v>10712</v>
      </c>
      <c r="X4964" t="s">
        <v>10710</v>
      </c>
      <c r="Y4964" t="s">
        <v>10711</v>
      </c>
      <c r="Z4964" t="s">
        <v>10743</v>
      </c>
      <c r="AC4964" t="s">
        <v>308</v>
      </c>
      <c r="AD4964" s="176">
        <v>1</v>
      </c>
    </row>
    <row r="4965" spans="1:31" x14ac:dyDescent="0.35">
      <c r="A4965" t="s">
        <v>476</v>
      </c>
      <c r="B4965">
        <v>1068</v>
      </c>
      <c r="C4965" t="s">
        <v>10744</v>
      </c>
      <c r="D4965">
        <v>62907</v>
      </c>
      <c r="E4965" t="s">
        <v>10745</v>
      </c>
      <c r="F4965" t="s">
        <v>8973</v>
      </c>
      <c r="H4965">
        <v>1</v>
      </c>
      <c r="I4965">
        <v>3</v>
      </c>
      <c r="K4965" t="s">
        <v>404</v>
      </c>
      <c r="L4965" t="s">
        <v>410</v>
      </c>
      <c r="M4965" t="s">
        <v>398</v>
      </c>
      <c r="N4965" t="s">
        <v>2499</v>
      </c>
      <c r="O4965">
        <v>3</v>
      </c>
      <c r="P4965" t="s">
        <v>306</v>
      </c>
      <c r="Q4965" s="164">
        <v>31415</v>
      </c>
      <c r="R4965" s="164">
        <v>31472</v>
      </c>
      <c r="S4965" s="164">
        <v>31472</v>
      </c>
      <c r="T4965" t="s">
        <v>7197</v>
      </c>
      <c r="V4965" t="s">
        <v>10746</v>
      </c>
      <c r="W4965" t="s">
        <v>10747</v>
      </c>
      <c r="X4965" t="s">
        <v>10745</v>
      </c>
      <c r="Y4965" t="s">
        <v>10746</v>
      </c>
      <c r="Z4965" t="s">
        <v>10748</v>
      </c>
      <c r="AC4965" t="s">
        <v>308</v>
      </c>
      <c r="AD4965" s="176">
        <v>1</v>
      </c>
    </row>
    <row r="4966" spans="1:31" x14ac:dyDescent="0.35">
      <c r="A4966" t="s">
        <v>482</v>
      </c>
      <c r="B4966">
        <v>1080</v>
      </c>
      <c r="C4966" t="s">
        <v>10745</v>
      </c>
      <c r="D4966">
        <v>62907</v>
      </c>
      <c r="E4966" t="s">
        <v>10745</v>
      </c>
      <c r="F4966" t="s">
        <v>8973</v>
      </c>
      <c r="H4966">
        <v>1</v>
      </c>
      <c r="I4966">
        <v>3</v>
      </c>
      <c r="K4966" t="s">
        <v>296</v>
      </c>
      <c r="L4966" t="s">
        <v>297</v>
      </c>
      <c r="M4966" t="s">
        <v>398</v>
      </c>
      <c r="N4966" t="s">
        <v>2499</v>
      </c>
      <c r="O4966">
        <v>3</v>
      </c>
      <c r="P4966" t="s">
        <v>306</v>
      </c>
      <c r="Q4966" s="164">
        <v>31056</v>
      </c>
      <c r="R4966" s="164">
        <v>31291</v>
      </c>
      <c r="T4966" t="s">
        <v>7197</v>
      </c>
      <c r="V4966" t="s">
        <v>10746</v>
      </c>
      <c r="W4966" t="s">
        <v>10747</v>
      </c>
      <c r="X4966" t="s">
        <v>10745</v>
      </c>
      <c r="Y4966" t="s">
        <v>10746</v>
      </c>
      <c r="Z4966" t="s">
        <v>10749</v>
      </c>
      <c r="AC4966" t="s">
        <v>308</v>
      </c>
      <c r="AD4966" s="176">
        <v>1</v>
      </c>
    </row>
    <row r="4967" spans="1:31" x14ac:dyDescent="0.35">
      <c r="A4967" t="s">
        <v>482</v>
      </c>
      <c r="B4967">
        <v>1102</v>
      </c>
      <c r="C4967" t="s">
        <v>10750</v>
      </c>
      <c r="D4967">
        <v>62907</v>
      </c>
      <c r="E4967" t="s">
        <v>10745</v>
      </c>
      <c r="F4967" t="s">
        <v>8973</v>
      </c>
      <c r="H4967">
        <v>1</v>
      </c>
      <c r="I4967">
        <v>3</v>
      </c>
      <c r="K4967" t="s">
        <v>0</v>
      </c>
      <c r="L4967" t="s">
        <v>297</v>
      </c>
      <c r="M4967" t="s">
        <v>398</v>
      </c>
      <c r="N4967" t="s">
        <v>2499</v>
      </c>
      <c r="O4967">
        <v>3</v>
      </c>
      <c r="P4967" t="s">
        <v>977</v>
      </c>
      <c r="Q4967" s="164">
        <v>31786</v>
      </c>
      <c r="R4967" s="164">
        <v>32021</v>
      </c>
      <c r="T4967" t="s">
        <v>7197</v>
      </c>
      <c r="V4967" t="s">
        <v>10746</v>
      </c>
      <c r="W4967" t="s">
        <v>10747</v>
      </c>
      <c r="X4967" t="s">
        <v>10745</v>
      </c>
      <c r="Y4967" t="s">
        <v>10746</v>
      </c>
      <c r="Z4967" t="s">
        <v>10751</v>
      </c>
      <c r="AC4967" t="s">
        <v>308</v>
      </c>
      <c r="AD4967" s="176">
        <v>1</v>
      </c>
    </row>
    <row r="4968" spans="1:31" x14ac:dyDescent="0.35">
      <c r="A4968" t="s">
        <v>305</v>
      </c>
      <c r="B4968">
        <v>1129</v>
      </c>
      <c r="C4968" t="s">
        <v>7203</v>
      </c>
      <c r="D4968">
        <v>62909</v>
      </c>
      <c r="E4968" t="s">
        <v>7203</v>
      </c>
      <c r="F4968" t="s">
        <v>8973</v>
      </c>
      <c r="H4968">
        <v>1</v>
      </c>
      <c r="I4968">
        <v>2.5</v>
      </c>
      <c r="K4968" t="s">
        <v>404</v>
      </c>
      <c r="L4968" t="s">
        <v>297</v>
      </c>
      <c r="M4968" t="s">
        <v>398</v>
      </c>
      <c r="N4968" t="s">
        <v>2499</v>
      </c>
      <c r="O4968">
        <v>3</v>
      </c>
      <c r="P4968" t="s">
        <v>306</v>
      </c>
      <c r="Q4968" s="164">
        <v>31786</v>
      </c>
      <c r="R4968" s="164">
        <v>32021</v>
      </c>
      <c r="S4968" s="164">
        <v>39189</v>
      </c>
      <c r="T4968" t="s">
        <v>2524</v>
      </c>
      <c r="V4968" t="s">
        <v>7204</v>
      </c>
      <c r="W4968" t="s">
        <v>10752</v>
      </c>
      <c r="X4968" t="s">
        <v>10753</v>
      </c>
      <c r="Y4968" t="s">
        <v>10754</v>
      </c>
      <c r="Z4968" t="s">
        <v>10755</v>
      </c>
      <c r="AC4968" t="s">
        <v>308</v>
      </c>
      <c r="AD4968" s="176">
        <v>1</v>
      </c>
    </row>
    <row r="4969" spans="1:31" x14ac:dyDescent="0.35">
      <c r="A4969" t="s">
        <v>309</v>
      </c>
      <c r="B4969">
        <v>1076</v>
      </c>
      <c r="C4969" t="s">
        <v>10756</v>
      </c>
      <c r="D4969">
        <v>62909</v>
      </c>
      <c r="E4969" t="s">
        <v>7203</v>
      </c>
      <c r="F4969" t="s">
        <v>8973</v>
      </c>
      <c r="H4969">
        <v>1</v>
      </c>
      <c r="I4969">
        <v>2.5</v>
      </c>
      <c r="K4969" t="s">
        <v>404</v>
      </c>
      <c r="L4969" t="s">
        <v>297</v>
      </c>
      <c r="M4969" t="s">
        <v>398</v>
      </c>
      <c r="N4969" t="s">
        <v>2499</v>
      </c>
      <c r="O4969">
        <v>3</v>
      </c>
      <c r="P4969" t="s">
        <v>306</v>
      </c>
      <c r="Q4969" s="164">
        <v>31421</v>
      </c>
      <c r="R4969" s="164">
        <v>31656</v>
      </c>
      <c r="S4969" s="164">
        <v>38231</v>
      </c>
      <c r="T4969" t="s">
        <v>2524</v>
      </c>
      <c r="V4969" t="s">
        <v>7204</v>
      </c>
      <c r="W4969" t="s">
        <v>10752</v>
      </c>
      <c r="X4969" t="s">
        <v>10753</v>
      </c>
      <c r="Y4969" t="s">
        <v>10754</v>
      </c>
      <c r="Z4969" t="s">
        <v>10757</v>
      </c>
      <c r="AC4969" t="s">
        <v>308</v>
      </c>
      <c r="AD4969" s="176">
        <v>1</v>
      </c>
    </row>
    <row r="4970" spans="1:31" x14ac:dyDescent="0.35">
      <c r="A4970" t="s">
        <v>476</v>
      </c>
      <c r="B4970">
        <v>1140</v>
      </c>
      <c r="C4970" t="s">
        <v>7203</v>
      </c>
      <c r="D4970">
        <v>62909</v>
      </c>
      <c r="E4970" t="s">
        <v>7203</v>
      </c>
      <c r="F4970" t="s">
        <v>8973</v>
      </c>
      <c r="H4970">
        <v>1</v>
      </c>
      <c r="I4970">
        <v>2.5</v>
      </c>
      <c r="K4970" t="s">
        <v>404</v>
      </c>
      <c r="L4970" t="s">
        <v>297</v>
      </c>
      <c r="M4970" t="s">
        <v>398</v>
      </c>
      <c r="N4970" t="s">
        <v>2499</v>
      </c>
      <c r="O4970">
        <v>3</v>
      </c>
      <c r="P4970" t="s">
        <v>306</v>
      </c>
      <c r="Q4970" s="164">
        <v>32882</v>
      </c>
      <c r="R4970" s="164">
        <v>33117</v>
      </c>
      <c r="S4970" s="164">
        <v>34943</v>
      </c>
      <c r="T4970" t="s">
        <v>2524</v>
      </c>
      <c r="V4970" t="s">
        <v>7204</v>
      </c>
      <c r="W4970" t="s">
        <v>10752</v>
      </c>
      <c r="X4970" t="s">
        <v>10753</v>
      </c>
      <c r="Y4970" t="s">
        <v>10754</v>
      </c>
      <c r="Z4970" t="s">
        <v>10758</v>
      </c>
      <c r="AC4970" t="s">
        <v>308</v>
      </c>
      <c r="AD4970" s="176">
        <v>1</v>
      </c>
    </row>
    <row r="4971" spans="1:31" x14ac:dyDescent="0.35">
      <c r="A4971" t="s">
        <v>494</v>
      </c>
      <c r="B4971">
        <v>1028</v>
      </c>
      <c r="C4971" t="s">
        <v>10759</v>
      </c>
      <c r="D4971">
        <v>62909</v>
      </c>
      <c r="E4971" t="s">
        <v>7203</v>
      </c>
      <c r="F4971" t="s">
        <v>8973</v>
      </c>
      <c r="H4971">
        <v>1</v>
      </c>
      <c r="I4971">
        <v>2.5</v>
      </c>
      <c r="K4971" t="s">
        <v>404</v>
      </c>
      <c r="L4971" t="s">
        <v>410</v>
      </c>
      <c r="M4971" t="s">
        <v>398</v>
      </c>
      <c r="N4971" t="s">
        <v>2499</v>
      </c>
      <c r="O4971">
        <v>3</v>
      </c>
      <c r="P4971" t="s">
        <v>306</v>
      </c>
      <c r="Q4971" s="164">
        <v>31415</v>
      </c>
      <c r="R4971" s="164">
        <v>31472</v>
      </c>
      <c r="S4971" s="164">
        <v>31472</v>
      </c>
      <c r="T4971" t="s">
        <v>2524</v>
      </c>
      <c r="V4971" t="s">
        <v>7204</v>
      </c>
      <c r="W4971" t="s">
        <v>10752</v>
      </c>
      <c r="X4971" t="s">
        <v>10753</v>
      </c>
      <c r="Y4971" t="s">
        <v>10754</v>
      </c>
      <c r="Z4971" t="s">
        <v>10760</v>
      </c>
      <c r="AC4971" t="s">
        <v>308</v>
      </c>
      <c r="AD4971" s="176">
        <v>1</v>
      </c>
    </row>
    <row r="4972" spans="1:31" x14ac:dyDescent="0.35">
      <c r="A4972" t="s">
        <v>314</v>
      </c>
      <c r="B4972">
        <v>1071</v>
      </c>
      <c r="C4972" t="s">
        <v>10761</v>
      </c>
      <c r="D4972">
        <v>62909</v>
      </c>
      <c r="E4972" t="s">
        <v>7203</v>
      </c>
      <c r="F4972" t="s">
        <v>8973</v>
      </c>
      <c r="H4972">
        <v>1</v>
      </c>
      <c r="I4972">
        <v>2.5</v>
      </c>
      <c r="K4972" t="s">
        <v>404</v>
      </c>
      <c r="L4972" t="s">
        <v>410</v>
      </c>
      <c r="M4972" t="s">
        <v>398</v>
      </c>
      <c r="N4972" t="s">
        <v>2499</v>
      </c>
      <c r="O4972">
        <v>3</v>
      </c>
      <c r="P4972" t="s">
        <v>306</v>
      </c>
      <c r="Q4972" t="s">
        <v>1154</v>
      </c>
      <c r="R4972" s="164">
        <v>39189</v>
      </c>
      <c r="S4972" s="164">
        <v>39189</v>
      </c>
      <c r="T4972" t="s">
        <v>2524</v>
      </c>
      <c r="V4972" t="s">
        <v>7204</v>
      </c>
      <c r="W4972" t="s">
        <v>10752</v>
      </c>
      <c r="X4972" t="s">
        <v>10753</v>
      </c>
      <c r="Y4972" t="s">
        <v>10754</v>
      </c>
      <c r="Z4972" t="s">
        <v>10762</v>
      </c>
      <c r="AC4972" t="s">
        <v>308</v>
      </c>
      <c r="AD4972" s="176">
        <v>1</v>
      </c>
    </row>
    <row r="4973" spans="1:31" x14ac:dyDescent="0.35">
      <c r="A4973" t="s">
        <v>314</v>
      </c>
      <c r="B4973">
        <v>1129</v>
      </c>
      <c r="C4973" t="s">
        <v>10763</v>
      </c>
      <c r="D4973">
        <v>62909</v>
      </c>
      <c r="E4973" t="s">
        <v>7203</v>
      </c>
      <c r="F4973" t="s">
        <v>8973</v>
      </c>
      <c r="H4973">
        <v>1</v>
      </c>
      <c r="I4973">
        <v>2.5</v>
      </c>
      <c r="K4973" t="s">
        <v>296</v>
      </c>
      <c r="L4973" t="s">
        <v>297</v>
      </c>
      <c r="M4973" t="s">
        <v>398</v>
      </c>
      <c r="N4973" t="s">
        <v>2499</v>
      </c>
      <c r="O4973">
        <v>3</v>
      </c>
      <c r="P4973" t="s">
        <v>306</v>
      </c>
      <c r="Q4973" s="164">
        <v>30448</v>
      </c>
      <c r="R4973" s="164">
        <v>30655</v>
      </c>
      <c r="T4973" t="s">
        <v>2524</v>
      </c>
      <c r="V4973" t="s">
        <v>7204</v>
      </c>
      <c r="W4973" t="s">
        <v>10752</v>
      </c>
      <c r="X4973" t="s">
        <v>10753</v>
      </c>
      <c r="Y4973" t="s">
        <v>10754</v>
      </c>
      <c r="Z4973" t="s">
        <v>10764</v>
      </c>
      <c r="AC4973" t="s">
        <v>308</v>
      </c>
      <c r="AD4973" s="176">
        <v>1</v>
      </c>
    </row>
    <row r="4974" spans="1:31" x14ac:dyDescent="0.35">
      <c r="A4974" t="s">
        <v>499</v>
      </c>
      <c r="B4974">
        <v>1057</v>
      </c>
      <c r="C4974" t="s">
        <v>7203</v>
      </c>
      <c r="D4974">
        <v>62909</v>
      </c>
      <c r="E4974" t="s">
        <v>7203</v>
      </c>
      <c r="F4974" t="s">
        <v>8973</v>
      </c>
      <c r="H4974">
        <v>1</v>
      </c>
      <c r="I4974">
        <v>2.5</v>
      </c>
      <c r="K4974" t="s">
        <v>404</v>
      </c>
      <c r="L4974" t="s">
        <v>297</v>
      </c>
      <c r="M4974" t="s">
        <v>398</v>
      </c>
      <c r="N4974" t="s">
        <v>2499</v>
      </c>
      <c r="O4974">
        <v>3</v>
      </c>
      <c r="P4974" t="s">
        <v>306</v>
      </c>
      <c r="Q4974" s="164">
        <v>33247</v>
      </c>
      <c r="R4974" s="164">
        <v>33482</v>
      </c>
      <c r="S4974" s="164">
        <v>33482</v>
      </c>
      <c r="T4974" t="s">
        <v>2524</v>
      </c>
      <c r="V4974" t="s">
        <v>7204</v>
      </c>
      <c r="W4974" t="s">
        <v>10752</v>
      </c>
      <c r="X4974" t="s">
        <v>10753</v>
      </c>
      <c r="Y4974" t="s">
        <v>10754</v>
      </c>
      <c r="Z4974" t="s">
        <v>10765</v>
      </c>
      <c r="AC4974" t="s">
        <v>308</v>
      </c>
      <c r="AD4974" s="176">
        <v>1</v>
      </c>
    </row>
    <row r="4975" spans="1:31" x14ac:dyDescent="0.35">
      <c r="A4975" t="s">
        <v>499</v>
      </c>
      <c r="B4975">
        <v>1133</v>
      </c>
      <c r="C4975" t="s">
        <v>10766</v>
      </c>
      <c r="D4975">
        <v>62909</v>
      </c>
      <c r="E4975" t="s">
        <v>7203</v>
      </c>
      <c r="F4975" t="s">
        <v>8973</v>
      </c>
      <c r="H4975">
        <v>1</v>
      </c>
      <c r="I4975">
        <v>2.5</v>
      </c>
      <c r="K4975" t="s">
        <v>404</v>
      </c>
      <c r="L4975" t="s">
        <v>297</v>
      </c>
      <c r="M4975" t="s">
        <v>398</v>
      </c>
      <c r="N4975" t="s">
        <v>2499</v>
      </c>
      <c r="O4975">
        <v>3</v>
      </c>
      <c r="P4975" t="s">
        <v>306</v>
      </c>
      <c r="Q4975" s="164">
        <v>33247</v>
      </c>
      <c r="R4975" s="164">
        <v>33482</v>
      </c>
      <c r="S4975" s="164">
        <v>38231</v>
      </c>
      <c r="T4975" t="s">
        <v>2524</v>
      </c>
      <c r="V4975" t="s">
        <v>7204</v>
      </c>
      <c r="W4975" t="s">
        <v>10752</v>
      </c>
      <c r="X4975" t="s">
        <v>10753</v>
      </c>
      <c r="Y4975" t="s">
        <v>10754</v>
      </c>
      <c r="Z4975" t="s">
        <v>10767</v>
      </c>
      <c r="AC4975" t="s">
        <v>308</v>
      </c>
      <c r="AD4975" s="176">
        <v>1</v>
      </c>
    </row>
    <row r="4976" spans="1:31" x14ac:dyDescent="0.35">
      <c r="A4976" t="s">
        <v>584</v>
      </c>
      <c r="B4976">
        <v>1049</v>
      </c>
      <c r="C4976" t="s">
        <v>10768</v>
      </c>
      <c r="D4976">
        <v>62939</v>
      </c>
      <c r="E4976" t="s">
        <v>10769</v>
      </c>
      <c r="F4976" t="s">
        <v>8973</v>
      </c>
      <c r="H4976" s="174">
        <f t="shared" ref="H4976:H4977" si="147">AD4976</f>
        <v>0</v>
      </c>
      <c r="I4976">
        <v>0</v>
      </c>
      <c r="K4976" t="s">
        <v>404</v>
      </c>
      <c r="L4976" t="s">
        <v>410</v>
      </c>
      <c r="M4976" t="s">
        <v>398</v>
      </c>
      <c r="N4976" t="s">
        <v>2499</v>
      </c>
      <c r="O4976">
        <v>3</v>
      </c>
      <c r="P4976" t="s">
        <v>306</v>
      </c>
      <c r="Q4976" s="164">
        <v>35804</v>
      </c>
      <c r="R4976" s="164">
        <v>36039</v>
      </c>
      <c r="S4976" s="164">
        <v>36039</v>
      </c>
      <c r="T4976" t="s">
        <v>10770</v>
      </c>
      <c r="V4976" t="s">
        <v>10771</v>
      </c>
      <c r="W4976" t="s">
        <v>10772</v>
      </c>
      <c r="X4976" t="s">
        <v>10769</v>
      </c>
      <c r="Y4976" t="s">
        <v>10771</v>
      </c>
      <c r="Z4976" t="s">
        <v>10773</v>
      </c>
      <c r="AC4976" t="s">
        <v>308</v>
      </c>
      <c r="AD4976" s="176">
        <v>0</v>
      </c>
      <c r="AE4976" s="177" t="s">
        <v>16954</v>
      </c>
    </row>
    <row r="4977" spans="1:31" x14ac:dyDescent="0.35">
      <c r="A4977" t="s">
        <v>584</v>
      </c>
      <c r="B4977">
        <v>1095</v>
      </c>
      <c r="C4977" t="s">
        <v>10769</v>
      </c>
      <c r="D4977">
        <v>62939</v>
      </c>
      <c r="E4977" t="s">
        <v>10769</v>
      </c>
      <c r="F4977" t="s">
        <v>8973</v>
      </c>
      <c r="H4977" s="174">
        <f t="shared" si="147"/>
        <v>0</v>
      </c>
      <c r="I4977">
        <v>0</v>
      </c>
      <c r="K4977" t="s">
        <v>404</v>
      </c>
      <c r="L4977" t="s">
        <v>410</v>
      </c>
      <c r="M4977" t="s">
        <v>398</v>
      </c>
      <c r="N4977" t="s">
        <v>2499</v>
      </c>
      <c r="O4977">
        <v>3</v>
      </c>
      <c r="P4977" t="s">
        <v>306</v>
      </c>
      <c r="Q4977" s="164">
        <v>32512</v>
      </c>
      <c r="R4977" s="164">
        <v>32599</v>
      </c>
      <c r="S4977" s="164">
        <v>32599</v>
      </c>
      <c r="T4977" t="s">
        <v>10770</v>
      </c>
      <c r="V4977" t="s">
        <v>10771</v>
      </c>
      <c r="W4977" t="s">
        <v>10772</v>
      </c>
      <c r="X4977" t="s">
        <v>10769</v>
      </c>
      <c r="Y4977" t="s">
        <v>10771</v>
      </c>
      <c r="Z4977" t="s">
        <v>10774</v>
      </c>
      <c r="AC4977" t="s">
        <v>308</v>
      </c>
      <c r="AD4977" s="176">
        <v>0</v>
      </c>
      <c r="AE4977" s="177" t="s">
        <v>16954</v>
      </c>
    </row>
    <row r="4978" spans="1:31" x14ac:dyDescent="0.35">
      <c r="A4978" t="s">
        <v>476</v>
      </c>
      <c r="B4978">
        <v>1327</v>
      </c>
      <c r="C4978" t="s">
        <v>10775</v>
      </c>
      <c r="D4978">
        <v>63002</v>
      </c>
      <c r="E4978" t="s">
        <v>10776</v>
      </c>
      <c r="F4978" t="s">
        <v>8973</v>
      </c>
      <c r="G4978" s="163">
        <v>2766.32</v>
      </c>
      <c r="H4978">
        <v>1.7</v>
      </c>
      <c r="I4978">
        <v>3.8</v>
      </c>
      <c r="J4978" t="s">
        <v>1</v>
      </c>
      <c r="K4978" t="s">
        <v>296</v>
      </c>
      <c r="L4978" t="s">
        <v>297</v>
      </c>
      <c r="M4978" t="s">
        <v>398</v>
      </c>
      <c r="N4978" t="s">
        <v>766</v>
      </c>
      <c r="O4978">
        <v>3</v>
      </c>
      <c r="P4978" t="s">
        <v>306</v>
      </c>
      <c r="Q4978" t="s">
        <v>10777</v>
      </c>
      <c r="R4978" s="164">
        <v>42979</v>
      </c>
      <c r="T4978" t="s">
        <v>2606</v>
      </c>
      <c r="V4978" t="s">
        <v>10778</v>
      </c>
      <c r="W4978" t="s">
        <v>10779</v>
      </c>
      <c r="X4978" t="s">
        <v>10776</v>
      </c>
      <c r="Y4978" t="s">
        <v>10778</v>
      </c>
      <c r="Z4978" t="s">
        <v>10780</v>
      </c>
      <c r="AA4978" t="s">
        <v>295</v>
      </c>
      <c r="AB4978" s="164">
        <v>42446</v>
      </c>
      <c r="AC4978" t="s">
        <v>366</v>
      </c>
      <c r="AD4978" s="176">
        <v>1</v>
      </c>
    </row>
    <row r="4979" spans="1:31" x14ac:dyDescent="0.35">
      <c r="A4979" t="s">
        <v>375</v>
      </c>
      <c r="B4979">
        <v>1121</v>
      </c>
      <c r="C4979" t="s">
        <v>10778</v>
      </c>
      <c r="D4979">
        <v>63002</v>
      </c>
      <c r="E4979" t="s">
        <v>10776</v>
      </c>
      <c r="F4979" t="s">
        <v>8973</v>
      </c>
      <c r="H4979">
        <v>1.7</v>
      </c>
      <c r="I4979">
        <v>3.8</v>
      </c>
      <c r="K4979" t="s">
        <v>404</v>
      </c>
      <c r="L4979" t="s">
        <v>297</v>
      </c>
      <c r="M4979" t="s">
        <v>398</v>
      </c>
      <c r="N4979" t="s">
        <v>766</v>
      </c>
      <c r="O4979">
        <v>3</v>
      </c>
      <c r="P4979" t="s">
        <v>1</v>
      </c>
      <c r="Q4979" s="164">
        <v>36900</v>
      </c>
      <c r="R4979" s="164">
        <v>37135</v>
      </c>
      <c r="S4979" s="164">
        <v>42979</v>
      </c>
      <c r="T4979" t="s">
        <v>2606</v>
      </c>
      <c r="V4979" t="s">
        <v>10778</v>
      </c>
      <c r="W4979" t="s">
        <v>10779</v>
      </c>
      <c r="X4979" t="s">
        <v>10776</v>
      </c>
      <c r="Y4979" t="s">
        <v>10778</v>
      </c>
      <c r="Z4979" t="s">
        <v>10781</v>
      </c>
      <c r="AC4979" t="s">
        <v>366</v>
      </c>
      <c r="AD4979" s="176">
        <v>1</v>
      </c>
    </row>
    <row r="4980" spans="1:31" x14ac:dyDescent="0.35">
      <c r="A4980" t="s">
        <v>566</v>
      </c>
      <c r="B4980">
        <v>1198</v>
      </c>
      <c r="C4980" t="s">
        <v>10782</v>
      </c>
      <c r="D4980">
        <v>63002</v>
      </c>
      <c r="E4980" t="s">
        <v>10776</v>
      </c>
      <c r="F4980" t="s">
        <v>8973</v>
      </c>
      <c r="H4980">
        <v>1.7</v>
      </c>
      <c r="I4980">
        <v>3.8</v>
      </c>
      <c r="K4980" t="s">
        <v>296</v>
      </c>
      <c r="L4980" t="s">
        <v>297</v>
      </c>
      <c r="M4980" t="s">
        <v>398</v>
      </c>
      <c r="N4980" t="s">
        <v>766</v>
      </c>
      <c r="O4980">
        <v>3</v>
      </c>
      <c r="P4980" t="s">
        <v>306</v>
      </c>
      <c r="Q4980" t="s">
        <v>3236</v>
      </c>
      <c r="R4980" s="164">
        <v>37500</v>
      </c>
      <c r="T4980" t="s">
        <v>2606</v>
      </c>
      <c r="V4980" t="s">
        <v>10778</v>
      </c>
      <c r="W4980" t="s">
        <v>10779</v>
      </c>
      <c r="X4980" t="s">
        <v>10776</v>
      </c>
      <c r="Y4980" t="s">
        <v>10778</v>
      </c>
      <c r="Z4980" t="s">
        <v>10783</v>
      </c>
      <c r="AC4980" t="s">
        <v>366</v>
      </c>
      <c r="AD4980" s="176">
        <v>1</v>
      </c>
    </row>
    <row r="4981" spans="1:31" x14ac:dyDescent="0.35">
      <c r="A4981" t="s">
        <v>309</v>
      </c>
      <c r="B4981">
        <v>1273</v>
      </c>
      <c r="C4981" t="s">
        <v>10784</v>
      </c>
      <c r="D4981">
        <v>63003</v>
      </c>
      <c r="E4981" t="s">
        <v>10785</v>
      </c>
      <c r="F4981" t="s">
        <v>8973</v>
      </c>
      <c r="G4981" s="163">
        <v>3183</v>
      </c>
      <c r="H4981">
        <v>1.9</v>
      </c>
      <c r="I4981">
        <v>3.5</v>
      </c>
      <c r="J4981" t="s">
        <v>1</v>
      </c>
      <c r="K4981" t="s">
        <v>296</v>
      </c>
      <c r="L4981" t="s">
        <v>297</v>
      </c>
      <c r="M4981" t="s">
        <v>398</v>
      </c>
      <c r="N4981" t="s">
        <v>1792</v>
      </c>
      <c r="O4981">
        <v>3</v>
      </c>
      <c r="P4981" t="s">
        <v>306</v>
      </c>
      <c r="Q4981" t="s">
        <v>10786</v>
      </c>
      <c r="R4981" s="164">
        <v>45170</v>
      </c>
      <c r="T4981" t="s">
        <v>2611</v>
      </c>
      <c r="V4981" t="s">
        <v>10787</v>
      </c>
      <c r="W4981" t="s">
        <v>10788</v>
      </c>
      <c r="X4981" t="s">
        <v>10785</v>
      </c>
      <c r="Y4981" t="s">
        <v>10787</v>
      </c>
      <c r="Z4981" t="s">
        <v>10789</v>
      </c>
      <c r="AA4981" t="s">
        <v>1</v>
      </c>
      <c r="AB4981" s="164">
        <v>44680</v>
      </c>
      <c r="AC4981" t="s">
        <v>341</v>
      </c>
      <c r="AD4981" s="176">
        <v>1.2</v>
      </c>
    </row>
    <row r="4982" spans="1:31" x14ac:dyDescent="0.35">
      <c r="A4982" t="s">
        <v>434</v>
      </c>
      <c r="B4982">
        <v>1071</v>
      </c>
      <c r="C4982" t="s">
        <v>10790</v>
      </c>
      <c r="D4982">
        <v>63003</v>
      </c>
      <c r="E4982" t="s">
        <v>10785</v>
      </c>
      <c r="F4982" t="s">
        <v>8973</v>
      </c>
      <c r="H4982">
        <v>1.9</v>
      </c>
      <c r="I4982">
        <v>3.5</v>
      </c>
      <c r="K4982" t="s">
        <v>296</v>
      </c>
      <c r="L4982" t="s">
        <v>410</v>
      </c>
      <c r="M4982" t="s">
        <v>398</v>
      </c>
      <c r="N4982" t="s">
        <v>1792</v>
      </c>
      <c r="O4982">
        <v>3</v>
      </c>
      <c r="P4982" t="s">
        <v>306</v>
      </c>
      <c r="Q4982" s="164">
        <v>35073</v>
      </c>
      <c r="R4982" s="164">
        <v>35309</v>
      </c>
      <c r="T4982" t="s">
        <v>2611</v>
      </c>
      <c r="V4982" t="s">
        <v>10787</v>
      </c>
      <c r="W4982" t="s">
        <v>10788</v>
      </c>
      <c r="X4982" t="s">
        <v>10785</v>
      </c>
      <c r="Y4982" t="s">
        <v>10787</v>
      </c>
      <c r="Z4982" t="s">
        <v>10791</v>
      </c>
      <c r="AC4982" t="s">
        <v>341</v>
      </c>
      <c r="AD4982" s="176">
        <v>1.2</v>
      </c>
    </row>
    <row r="4983" spans="1:31" x14ac:dyDescent="0.35">
      <c r="A4983" t="s">
        <v>314</v>
      </c>
      <c r="B4983">
        <v>1042</v>
      </c>
      <c r="C4983" t="s">
        <v>10792</v>
      </c>
      <c r="D4983">
        <v>63003</v>
      </c>
      <c r="E4983" t="s">
        <v>10785</v>
      </c>
      <c r="F4983" t="s">
        <v>8973</v>
      </c>
      <c r="H4983">
        <v>1.9</v>
      </c>
      <c r="I4983">
        <v>3.5</v>
      </c>
      <c r="K4983" t="s">
        <v>296</v>
      </c>
      <c r="L4983" t="s">
        <v>410</v>
      </c>
      <c r="M4983" t="s">
        <v>398</v>
      </c>
      <c r="N4983" t="s">
        <v>1792</v>
      </c>
      <c r="O4983">
        <v>3</v>
      </c>
      <c r="P4983" t="s">
        <v>306</v>
      </c>
      <c r="Q4983" t="s">
        <v>786</v>
      </c>
      <c r="R4983" s="164">
        <v>34392</v>
      </c>
      <c r="T4983" t="s">
        <v>2611</v>
      </c>
      <c r="V4983" t="s">
        <v>10787</v>
      </c>
      <c r="W4983" t="s">
        <v>10788</v>
      </c>
      <c r="X4983" t="s">
        <v>10785</v>
      </c>
      <c r="Y4983" t="s">
        <v>10787</v>
      </c>
      <c r="Z4983" t="s">
        <v>10793</v>
      </c>
      <c r="AC4983" t="s">
        <v>341</v>
      </c>
      <c r="AD4983" s="176">
        <v>1.2</v>
      </c>
    </row>
    <row r="4984" spans="1:31" x14ac:dyDescent="0.35">
      <c r="A4984" t="s">
        <v>566</v>
      </c>
      <c r="B4984">
        <v>1210</v>
      </c>
      <c r="C4984" t="s">
        <v>10794</v>
      </c>
      <c r="D4984">
        <v>63003</v>
      </c>
      <c r="E4984" t="s">
        <v>10785</v>
      </c>
      <c r="F4984" t="s">
        <v>8973</v>
      </c>
      <c r="H4984">
        <v>1.9</v>
      </c>
      <c r="I4984">
        <v>3.5</v>
      </c>
      <c r="K4984" t="s">
        <v>404</v>
      </c>
      <c r="L4984" t="s">
        <v>297</v>
      </c>
      <c r="M4984" t="s">
        <v>398</v>
      </c>
      <c r="N4984" t="s">
        <v>1792</v>
      </c>
      <c r="O4984">
        <v>3</v>
      </c>
      <c r="P4984" t="s">
        <v>306</v>
      </c>
      <c r="Q4984" s="164">
        <v>37995</v>
      </c>
      <c r="R4984" s="164">
        <v>38231</v>
      </c>
      <c r="S4984" s="164">
        <v>41153</v>
      </c>
      <c r="T4984" t="s">
        <v>2611</v>
      </c>
      <c r="V4984" t="s">
        <v>10787</v>
      </c>
      <c r="W4984" t="s">
        <v>10788</v>
      </c>
      <c r="X4984" t="s">
        <v>10785</v>
      </c>
      <c r="Y4984" t="s">
        <v>10787</v>
      </c>
      <c r="Z4984" t="s">
        <v>10795</v>
      </c>
      <c r="AC4984" t="s">
        <v>341</v>
      </c>
      <c r="AD4984" s="176">
        <v>1.2</v>
      </c>
    </row>
    <row r="4985" spans="1:31" x14ac:dyDescent="0.35">
      <c r="A4985" t="s">
        <v>476</v>
      </c>
      <c r="B4985">
        <v>1322</v>
      </c>
      <c r="C4985" t="s">
        <v>10796</v>
      </c>
      <c r="D4985">
        <v>63012</v>
      </c>
      <c r="E4985" t="s">
        <v>10796</v>
      </c>
      <c r="F4985" t="s">
        <v>8973</v>
      </c>
      <c r="G4985" s="163">
        <v>2849.3</v>
      </c>
      <c r="H4985">
        <v>1.9</v>
      </c>
      <c r="I4985">
        <v>2.8</v>
      </c>
      <c r="J4985" t="s">
        <v>1</v>
      </c>
      <c r="K4985" t="s">
        <v>296</v>
      </c>
      <c r="L4985" t="s">
        <v>297</v>
      </c>
      <c r="M4985" t="s">
        <v>398</v>
      </c>
      <c r="N4985" t="s">
        <v>1792</v>
      </c>
      <c r="O4985">
        <v>3</v>
      </c>
      <c r="P4985" t="s">
        <v>306</v>
      </c>
      <c r="Q4985" t="s">
        <v>10797</v>
      </c>
      <c r="R4985" s="164">
        <v>42614</v>
      </c>
      <c r="T4985" t="s">
        <v>2676</v>
      </c>
      <c r="V4985" t="s">
        <v>10798</v>
      </c>
      <c r="W4985" t="s">
        <v>10799</v>
      </c>
      <c r="X4985" t="s">
        <v>10796</v>
      </c>
      <c r="Y4985" t="s">
        <v>10798</v>
      </c>
      <c r="Z4985" t="s">
        <v>10800</v>
      </c>
      <c r="AA4985" t="s">
        <v>1</v>
      </c>
      <c r="AB4985" s="164">
        <v>42395</v>
      </c>
      <c r="AC4985" t="s">
        <v>341</v>
      </c>
      <c r="AD4985" s="176">
        <v>1</v>
      </c>
    </row>
    <row r="4986" spans="1:31" x14ac:dyDescent="0.35">
      <c r="A4986" t="s">
        <v>317</v>
      </c>
      <c r="B4986">
        <v>1119</v>
      </c>
      <c r="C4986" t="s">
        <v>10801</v>
      </c>
      <c r="D4986">
        <v>63107</v>
      </c>
      <c r="E4986" t="s">
        <v>10801</v>
      </c>
      <c r="F4986" t="s">
        <v>8973</v>
      </c>
      <c r="H4986" s="174">
        <f t="shared" ref="H4986:H4987" si="148">AD4986</f>
        <v>1.3</v>
      </c>
      <c r="I4986">
        <v>2.9</v>
      </c>
      <c r="K4986" t="s">
        <v>0</v>
      </c>
      <c r="L4986" t="s">
        <v>297</v>
      </c>
      <c r="M4986" t="s">
        <v>398</v>
      </c>
      <c r="N4986" t="s">
        <v>1038</v>
      </c>
      <c r="O4986">
        <v>3</v>
      </c>
      <c r="P4986" t="s">
        <v>306</v>
      </c>
      <c r="Q4986" s="164">
        <v>35439</v>
      </c>
      <c r="R4986" s="164">
        <v>35674</v>
      </c>
      <c r="T4986" t="s">
        <v>2722</v>
      </c>
      <c r="V4986" t="s">
        <v>10802</v>
      </c>
      <c r="W4986" t="s">
        <v>10803</v>
      </c>
      <c r="X4986" t="s">
        <v>10801</v>
      </c>
      <c r="Y4986" t="s">
        <v>10802</v>
      </c>
      <c r="Z4986" t="s">
        <v>10804</v>
      </c>
      <c r="AC4986" t="s">
        <v>308</v>
      </c>
      <c r="AD4986" s="176">
        <v>1.3</v>
      </c>
      <c r="AE4986" s="177" t="s">
        <v>16954</v>
      </c>
    </row>
    <row r="4987" spans="1:31" x14ac:dyDescent="0.35">
      <c r="A4987" t="s">
        <v>584</v>
      </c>
      <c r="B4987">
        <v>1305</v>
      </c>
      <c r="C4987" t="s">
        <v>10801</v>
      </c>
      <c r="D4987">
        <v>63107</v>
      </c>
      <c r="E4987" t="s">
        <v>10801</v>
      </c>
      <c r="F4987" t="s">
        <v>8973</v>
      </c>
      <c r="H4987" s="174">
        <f t="shared" si="148"/>
        <v>1.3</v>
      </c>
      <c r="I4987">
        <v>2.9</v>
      </c>
      <c r="K4987" t="s">
        <v>404</v>
      </c>
      <c r="L4987" t="s">
        <v>311</v>
      </c>
      <c r="M4987" t="s">
        <v>398</v>
      </c>
      <c r="N4987" t="s">
        <v>1038</v>
      </c>
      <c r="O4987">
        <v>3</v>
      </c>
      <c r="P4987" t="s">
        <v>306</v>
      </c>
      <c r="Q4987" t="s">
        <v>935</v>
      </c>
      <c r="R4987" s="164">
        <v>39326</v>
      </c>
      <c r="S4987" s="164">
        <v>45043</v>
      </c>
      <c r="T4987" t="s">
        <v>2722</v>
      </c>
      <c r="V4987" t="s">
        <v>10802</v>
      </c>
      <c r="W4987" t="s">
        <v>10803</v>
      </c>
      <c r="X4987" t="s">
        <v>10801</v>
      </c>
      <c r="Y4987" t="s">
        <v>10802</v>
      </c>
      <c r="Z4987" t="s">
        <v>10805</v>
      </c>
      <c r="AC4987" t="s">
        <v>308</v>
      </c>
      <c r="AD4987" s="176">
        <v>1.3</v>
      </c>
      <c r="AE4987" s="177" t="s">
        <v>16954</v>
      </c>
    </row>
    <row r="4988" spans="1:31" x14ac:dyDescent="0.35">
      <c r="A4988" t="s">
        <v>494</v>
      </c>
      <c r="B4988">
        <v>1221</v>
      </c>
      <c r="C4988" t="s">
        <v>10806</v>
      </c>
      <c r="D4988">
        <v>63111</v>
      </c>
      <c r="E4988" t="s">
        <v>10806</v>
      </c>
      <c r="F4988" t="s">
        <v>8973</v>
      </c>
      <c r="H4988">
        <v>2.6</v>
      </c>
      <c r="I4988">
        <v>3.3</v>
      </c>
      <c r="K4988" t="s">
        <v>296</v>
      </c>
      <c r="L4988" t="s">
        <v>297</v>
      </c>
      <c r="M4988" t="s">
        <v>398</v>
      </c>
      <c r="N4988" t="s">
        <v>1038</v>
      </c>
      <c r="O4988">
        <v>3</v>
      </c>
      <c r="P4988" t="s">
        <v>306</v>
      </c>
      <c r="Q4988" t="s">
        <v>2410</v>
      </c>
      <c r="R4988" s="164">
        <v>40787</v>
      </c>
      <c r="T4988" t="s">
        <v>10807</v>
      </c>
      <c r="V4988" t="s">
        <v>10808</v>
      </c>
      <c r="W4988" t="s">
        <v>10809</v>
      </c>
      <c r="X4988" t="s">
        <v>10806</v>
      </c>
      <c r="Y4988" t="s">
        <v>10808</v>
      </c>
      <c r="Z4988" t="s">
        <v>10810</v>
      </c>
      <c r="AC4988" t="s">
        <v>308</v>
      </c>
      <c r="AD4988" s="176">
        <v>1.2</v>
      </c>
    </row>
    <row r="4989" spans="1:31" x14ac:dyDescent="0.35">
      <c r="A4989" t="s">
        <v>317</v>
      </c>
      <c r="B4989">
        <v>1098</v>
      </c>
      <c r="C4989" t="s">
        <v>10811</v>
      </c>
      <c r="D4989">
        <v>63200</v>
      </c>
      <c r="E4989" t="s">
        <v>10812</v>
      </c>
      <c r="F4989" t="s">
        <v>8973</v>
      </c>
      <c r="H4989">
        <v>1.6</v>
      </c>
      <c r="I4989">
        <v>2.9</v>
      </c>
      <c r="K4989" t="s">
        <v>404</v>
      </c>
      <c r="L4989" t="s">
        <v>297</v>
      </c>
      <c r="M4989" t="s">
        <v>398</v>
      </c>
      <c r="N4989" t="s">
        <v>382</v>
      </c>
      <c r="O4989">
        <v>3</v>
      </c>
      <c r="P4989" t="s">
        <v>306</v>
      </c>
      <c r="Q4989" s="164">
        <v>32882</v>
      </c>
      <c r="R4989" s="164">
        <v>33117</v>
      </c>
      <c r="S4989" s="164">
        <v>45043</v>
      </c>
      <c r="T4989" t="s">
        <v>2783</v>
      </c>
      <c r="V4989" t="s">
        <v>10813</v>
      </c>
      <c r="W4989" t="s">
        <v>10814</v>
      </c>
      <c r="X4989" t="s">
        <v>10812</v>
      </c>
      <c r="Y4989" t="s">
        <v>10813</v>
      </c>
      <c r="Z4989" t="s">
        <v>10815</v>
      </c>
      <c r="AC4989" t="s">
        <v>308</v>
      </c>
      <c r="AD4989" s="176">
        <v>1.2</v>
      </c>
    </row>
    <row r="4990" spans="1:31" x14ac:dyDescent="0.35">
      <c r="A4990" t="s">
        <v>408</v>
      </c>
      <c r="B4990">
        <v>1054</v>
      </c>
      <c r="C4990" t="s">
        <v>10816</v>
      </c>
      <c r="D4990">
        <v>63200</v>
      </c>
      <c r="E4990" t="s">
        <v>10812</v>
      </c>
      <c r="F4990" t="s">
        <v>8973</v>
      </c>
      <c r="H4990">
        <v>1.6</v>
      </c>
      <c r="I4990">
        <v>2.9</v>
      </c>
      <c r="K4990" t="s">
        <v>404</v>
      </c>
      <c r="L4990" t="s">
        <v>410</v>
      </c>
      <c r="M4990" t="s">
        <v>398</v>
      </c>
      <c r="N4990" t="s">
        <v>382</v>
      </c>
      <c r="O4990">
        <v>3</v>
      </c>
      <c r="P4990" t="s">
        <v>306</v>
      </c>
      <c r="Q4990" s="164">
        <v>31783</v>
      </c>
      <c r="R4990" s="164">
        <v>31929</v>
      </c>
      <c r="S4990" s="164">
        <v>31929</v>
      </c>
      <c r="T4990" t="s">
        <v>2783</v>
      </c>
      <c r="V4990" t="s">
        <v>10813</v>
      </c>
      <c r="W4990" t="s">
        <v>10814</v>
      </c>
      <c r="X4990" t="s">
        <v>10812</v>
      </c>
      <c r="Y4990" t="s">
        <v>10813</v>
      </c>
      <c r="Z4990" t="s">
        <v>10817</v>
      </c>
      <c r="AC4990" t="s">
        <v>308</v>
      </c>
      <c r="AD4990" s="176">
        <v>1.2</v>
      </c>
    </row>
    <row r="4991" spans="1:31" x14ac:dyDescent="0.35">
      <c r="A4991" t="s">
        <v>469</v>
      </c>
      <c r="B4991">
        <v>1028</v>
      </c>
      <c r="C4991" t="s">
        <v>7500</v>
      </c>
      <c r="D4991">
        <v>63200</v>
      </c>
      <c r="E4991" t="s">
        <v>10812</v>
      </c>
      <c r="F4991" t="s">
        <v>8973</v>
      </c>
      <c r="H4991">
        <v>1.6</v>
      </c>
      <c r="I4991">
        <v>2.9</v>
      </c>
      <c r="K4991" t="s">
        <v>404</v>
      </c>
      <c r="L4991" t="s">
        <v>410</v>
      </c>
      <c r="M4991" t="s">
        <v>398</v>
      </c>
      <c r="N4991" t="s">
        <v>382</v>
      </c>
      <c r="O4991">
        <v>3</v>
      </c>
      <c r="P4991" t="s">
        <v>306</v>
      </c>
      <c r="Q4991" s="164">
        <v>31415</v>
      </c>
      <c r="R4991" s="164">
        <v>31472</v>
      </c>
      <c r="S4991" s="164">
        <v>31472</v>
      </c>
      <c r="T4991" t="s">
        <v>2783</v>
      </c>
      <c r="V4991" t="s">
        <v>10813</v>
      </c>
      <c r="W4991" t="s">
        <v>10814</v>
      </c>
      <c r="X4991" t="s">
        <v>10812</v>
      </c>
      <c r="Y4991" t="s">
        <v>10813</v>
      </c>
      <c r="Z4991" t="s">
        <v>10818</v>
      </c>
      <c r="AC4991" t="s">
        <v>308</v>
      </c>
      <c r="AD4991" s="176">
        <v>1.2</v>
      </c>
    </row>
    <row r="4992" spans="1:31" x14ac:dyDescent="0.35">
      <c r="A4992" t="s">
        <v>482</v>
      </c>
      <c r="B4992">
        <v>1030</v>
      </c>
      <c r="C4992" t="s">
        <v>10819</v>
      </c>
      <c r="D4992">
        <v>63200</v>
      </c>
      <c r="E4992" t="s">
        <v>10812</v>
      </c>
      <c r="F4992" t="s">
        <v>8973</v>
      </c>
      <c r="H4992">
        <v>1.6</v>
      </c>
      <c r="I4992">
        <v>2.9</v>
      </c>
      <c r="K4992" t="s">
        <v>296</v>
      </c>
      <c r="L4992" t="s">
        <v>8992</v>
      </c>
      <c r="M4992" t="s">
        <v>398</v>
      </c>
      <c r="N4992" t="s">
        <v>382</v>
      </c>
      <c r="O4992">
        <v>3</v>
      </c>
      <c r="P4992" t="s">
        <v>306</v>
      </c>
      <c r="Q4992" t="s">
        <v>4740</v>
      </c>
      <c r="R4992" s="164">
        <v>38744</v>
      </c>
      <c r="T4992" t="s">
        <v>2783</v>
      </c>
      <c r="V4992" t="s">
        <v>10813</v>
      </c>
      <c r="W4992" t="s">
        <v>10814</v>
      </c>
      <c r="X4992" t="s">
        <v>10812</v>
      </c>
      <c r="Y4992" t="s">
        <v>10813</v>
      </c>
      <c r="Z4992" t="s">
        <v>10820</v>
      </c>
      <c r="AA4992" t="s">
        <v>295</v>
      </c>
      <c r="AC4992" t="s">
        <v>308</v>
      </c>
      <c r="AD4992" s="176">
        <v>1.2</v>
      </c>
    </row>
    <row r="4993" spans="1:31" x14ac:dyDescent="0.35">
      <c r="A4993" t="s">
        <v>584</v>
      </c>
      <c r="B4993">
        <v>1185</v>
      </c>
      <c r="C4993" t="s">
        <v>10821</v>
      </c>
      <c r="D4993">
        <v>63200</v>
      </c>
      <c r="E4993" t="s">
        <v>10812</v>
      </c>
      <c r="F4993" t="s">
        <v>8973</v>
      </c>
      <c r="H4993">
        <v>1.6</v>
      </c>
      <c r="I4993">
        <v>2.9</v>
      </c>
      <c r="K4993" t="s">
        <v>404</v>
      </c>
      <c r="L4993" t="s">
        <v>297</v>
      </c>
      <c r="M4993" t="s">
        <v>398</v>
      </c>
      <c r="N4993" t="s">
        <v>382</v>
      </c>
      <c r="O4993">
        <v>3</v>
      </c>
      <c r="P4993" t="s">
        <v>306</v>
      </c>
      <c r="Q4993" s="164">
        <v>32517</v>
      </c>
      <c r="R4993" s="164">
        <v>32752</v>
      </c>
      <c r="S4993" s="164">
        <v>45536</v>
      </c>
      <c r="T4993" t="s">
        <v>2783</v>
      </c>
      <c r="V4993" t="s">
        <v>10813</v>
      </c>
      <c r="W4993" t="s">
        <v>10814</v>
      </c>
      <c r="X4993" t="s">
        <v>10812</v>
      </c>
      <c r="Y4993" t="s">
        <v>10813</v>
      </c>
      <c r="Z4993" t="s">
        <v>10822</v>
      </c>
      <c r="AC4993" t="s">
        <v>308</v>
      </c>
      <c r="AD4993" s="176">
        <v>1.2</v>
      </c>
    </row>
    <row r="4994" spans="1:31" x14ac:dyDescent="0.35">
      <c r="A4994" t="s">
        <v>403</v>
      </c>
      <c r="B4994">
        <v>1025</v>
      </c>
      <c r="C4994" t="s">
        <v>7500</v>
      </c>
      <c r="D4994">
        <v>63200</v>
      </c>
      <c r="E4994" t="s">
        <v>10812</v>
      </c>
      <c r="F4994" t="s">
        <v>8973</v>
      </c>
      <c r="H4994">
        <v>1.6</v>
      </c>
      <c r="I4994">
        <v>2.9</v>
      </c>
      <c r="K4994" t="s">
        <v>404</v>
      </c>
      <c r="L4994" t="s">
        <v>410</v>
      </c>
      <c r="M4994" t="s">
        <v>398</v>
      </c>
      <c r="N4994" t="s">
        <v>382</v>
      </c>
      <c r="O4994">
        <v>3</v>
      </c>
      <c r="P4994" t="s">
        <v>306</v>
      </c>
      <c r="Q4994" s="164">
        <v>37995</v>
      </c>
      <c r="R4994" s="164">
        <v>38231</v>
      </c>
      <c r="S4994" s="164">
        <v>38231</v>
      </c>
      <c r="T4994" t="s">
        <v>2783</v>
      </c>
      <c r="V4994" t="s">
        <v>10813</v>
      </c>
      <c r="W4994" t="s">
        <v>10814</v>
      </c>
      <c r="X4994" t="s">
        <v>10812</v>
      </c>
      <c r="Y4994" t="s">
        <v>10813</v>
      </c>
      <c r="Z4994" t="s">
        <v>10823</v>
      </c>
      <c r="AC4994" t="s">
        <v>308</v>
      </c>
      <c r="AD4994" s="176">
        <v>1.2</v>
      </c>
    </row>
    <row r="4995" spans="1:31" x14ac:dyDescent="0.35">
      <c r="A4995" t="s">
        <v>494</v>
      </c>
      <c r="B4995">
        <v>1033</v>
      </c>
      <c r="C4995" t="s">
        <v>10824</v>
      </c>
      <c r="D4995">
        <v>63200</v>
      </c>
      <c r="E4995" t="s">
        <v>10812</v>
      </c>
      <c r="F4995" t="s">
        <v>8973</v>
      </c>
      <c r="H4995">
        <v>1.6</v>
      </c>
      <c r="I4995">
        <v>2.9</v>
      </c>
      <c r="K4995" t="s">
        <v>404</v>
      </c>
      <c r="L4995" t="s">
        <v>297</v>
      </c>
      <c r="M4995" t="s">
        <v>398</v>
      </c>
      <c r="N4995" t="s">
        <v>382</v>
      </c>
      <c r="O4995">
        <v>3</v>
      </c>
      <c r="P4995" t="s">
        <v>306</v>
      </c>
      <c r="Q4995" s="164">
        <v>35501</v>
      </c>
      <c r="R4995" s="164">
        <v>35767</v>
      </c>
      <c r="S4995" s="164">
        <v>36404</v>
      </c>
      <c r="T4995" t="s">
        <v>2783</v>
      </c>
      <c r="V4995" t="s">
        <v>10813</v>
      </c>
      <c r="W4995" t="s">
        <v>10814</v>
      </c>
      <c r="X4995" t="s">
        <v>10812</v>
      </c>
      <c r="Y4995" t="s">
        <v>10813</v>
      </c>
      <c r="Z4995" t="s">
        <v>10825</v>
      </c>
      <c r="AC4995" t="s">
        <v>308</v>
      </c>
      <c r="AD4995" s="176">
        <v>1.2</v>
      </c>
    </row>
    <row r="4996" spans="1:31" x14ac:dyDescent="0.35">
      <c r="A4996" t="s">
        <v>566</v>
      </c>
      <c r="B4996">
        <v>1085</v>
      </c>
      <c r="C4996" t="s">
        <v>10819</v>
      </c>
      <c r="D4996">
        <v>63200</v>
      </c>
      <c r="E4996" t="s">
        <v>10812</v>
      </c>
      <c r="F4996" t="s">
        <v>8973</v>
      </c>
      <c r="H4996">
        <v>1.6</v>
      </c>
      <c r="I4996">
        <v>2.9</v>
      </c>
      <c r="K4996" t="s">
        <v>404</v>
      </c>
      <c r="L4996" t="s">
        <v>297</v>
      </c>
      <c r="M4996" t="s">
        <v>398</v>
      </c>
      <c r="N4996" t="s">
        <v>382</v>
      </c>
      <c r="O4996">
        <v>3</v>
      </c>
      <c r="P4996" t="s">
        <v>306</v>
      </c>
      <c r="Q4996" t="s">
        <v>3966</v>
      </c>
      <c r="R4996" s="164">
        <v>30497</v>
      </c>
      <c r="S4996" s="164">
        <v>44743</v>
      </c>
      <c r="T4996" t="s">
        <v>2783</v>
      </c>
      <c r="V4996" t="s">
        <v>10813</v>
      </c>
      <c r="W4996" t="s">
        <v>10814</v>
      </c>
      <c r="X4996" t="s">
        <v>10812</v>
      </c>
      <c r="Y4996" t="s">
        <v>10813</v>
      </c>
      <c r="Z4996" t="s">
        <v>10826</v>
      </c>
      <c r="AC4996" t="s">
        <v>308</v>
      </c>
      <c r="AD4996" s="176">
        <v>1.2</v>
      </c>
    </row>
    <row r="4997" spans="1:31" x14ac:dyDescent="0.35">
      <c r="A4997" t="s">
        <v>408</v>
      </c>
      <c r="B4997">
        <v>1053</v>
      </c>
      <c r="C4997" t="s">
        <v>10827</v>
      </c>
      <c r="D4997">
        <v>63201</v>
      </c>
      <c r="E4997" t="s">
        <v>10828</v>
      </c>
      <c r="F4997" t="s">
        <v>8973</v>
      </c>
      <c r="H4997">
        <v>1.6</v>
      </c>
      <c r="I4997">
        <v>3</v>
      </c>
      <c r="K4997" t="s">
        <v>404</v>
      </c>
      <c r="L4997" t="s">
        <v>410</v>
      </c>
      <c r="M4997" t="s">
        <v>398</v>
      </c>
      <c r="N4997" t="s">
        <v>382</v>
      </c>
      <c r="O4997">
        <v>3</v>
      </c>
      <c r="P4997" t="s">
        <v>306</v>
      </c>
      <c r="Q4997" s="164">
        <v>33244</v>
      </c>
      <c r="R4997" s="164">
        <v>33390</v>
      </c>
      <c r="S4997" s="164">
        <v>33390</v>
      </c>
      <c r="T4997" t="s">
        <v>2805</v>
      </c>
      <c r="V4997" t="s">
        <v>10829</v>
      </c>
      <c r="W4997" t="s">
        <v>10830</v>
      </c>
      <c r="X4997" t="s">
        <v>10828</v>
      </c>
      <c r="Y4997" t="s">
        <v>10829</v>
      </c>
      <c r="Z4997" t="s">
        <v>10831</v>
      </c>
      <c r="AC4997" t="s">
        <v>308</v>
      </c>
      <c r="AD4997" s="176">
        <v>1.2</v>
      </c>
    </row>
    <row r="4998" spans="1:31" x14ac:dyDescent="0.35">
      <c r="A4998" t="s">
        <v>408</v>
      </c>
      <c r="B4998">
        <v>1072</v>
      </c>
      <c r="C4998" t="s">
        <v>10832</v>
      </c>
      <c r="D4998">
        <v>63201</v>
      </c>
      <c r="E4998" t="s">
        <v>10828</v>
      </c>
      <c r="F4998" t="s">
        <v>8973</v>
      </c>
      <c r="H4998">
        <v>1.6</v>
      </c>
      <c r="I4998">
        <v>3</v>
      </c>
      <c r="K4998" t="s">
        <v>404</v>
      </c>
      <c r="L4998" t="s">
        <v>410</v>
      </c>
      <c r="M4998" t="s">
        <v>398</v>
      </c>
      <c r="N4998" t="s">
        <v>382</v>
      </c>
      <c r="O4998">
        <v>3</v>
      </c>
      <c r="P4998" t="s">
        <v>306</v>
      </c>
      <c r="Q4998" s="164">
        <v>31783</v>
      </c>
      <c r="R4998" s="164">
        <v>31929</v>
      </c>
      <c r="S4998" s="164">
        <v>31929</v>
      </c>
      <c r="T4998" t="s">
        <v>2805</v>
      </c>
      <c r="V4998" t="s">
        <v>10829</v>
      </c>
      <c r="W4998" t="s">
        <v>10830</v>
      </c>
      <c r="X4998" t="s">
        <v>10828</v>
      </c>
      <c r="Y4998" t="s">
        <v>10829</v>
      </c>
      <c r="Z4998" t="s">
        <v>10833</v>
      </c>
      <c r="AC4998" t="s">
        <v>308</v>
      </c>
      <c r="AD4998" s="176">
        <v>1.2</v>
      </c>
    </row>
    <row r="4999" spans="1:31" x14ac:dyDescent="0.35">
      <c r="A4999" t="s">
        <v>408</v>
      </c>
      <c r="B4999">
        <v>1110</v>
      </c>
      <c r="C4999" t="s">
        <v>10828</v>
      </c>
      <c r="D4999">
        <v>63201</v>
      </c>
      <c r="E4999" t="s">
        <v>10828</v>
      </c>
      <c r="F4999" t="s">
        <v>8973</v>
      </c>
      <c r="H4999">
        <v>1.6</v>
      </c>
      <c r="I4999">
        <v>3</v>
      </c>
      <c r="K4999" t="s">
        <v>296</v>
      </c>
      <c r="L4999" t="s">
        <v>297</v>
      </c>
      <c r="M4999" t="s">
        <v>398</v>
      </c>
      <c r="N4999" t="s">
        <v>382</v>
      </c>
      <c r="O4999">
        <v>3</v>
      </c>
      <c r="P4999" t="s">
        <v>306</v>
      </c>
      <c r="Q4999" s="164">
        <v>31421</v>
      </c>
      <c r="R4999" s="164">
        <v>31656</v>
      </c>
      <c r="T4999" t="s">
        <v>2805</v>
      </c>
      <c r="V4999" t="s">
        <v>10829</v>
      </c>
      <c r="W4999" t="s">
        <v>10830</v>
      </c>
      <c r="X4999" t="s">
        <v>10828</v>
      </c>
      <c r="Y4999" t="s">
        <v>10829</v>
      </c>
      <c r="Z4999" t="s">
        <v>10834</v>
      </c>
      <c r="AC4999" t="s">
        <v>308</v>
      </c>
      <c r="AD4999" s="176">
        <v>1.2</v>
      </c>
    </row>
    <row r="5000" spans="1:31" x14ac:dyDescent="0.35">
      <c r="A5000" t="s">
        <v>317</v>
      </c>
      <c r="B5000">
        <v>1120</v>
      </c>
      <c r="C5000" t="s">
        <v>10835</v>
      </c>
      <c r="D5000">
        <v>63204</v>
      </c>
      <c r="E5000" t="s">
        <v>10835</v>
      </c>
      <c r="F5000" t="s">
        <v>8973</v>
      </c>
      <c r="H5000" s="174">
        <f t="shared" ref="H5000:H5001" si="149">AD5000</f>
        <v>1.2</v>
      </c>
      <c r="I5000">
        <v>2.6</v>
      </c>
      <c r="K5000" t="s">
        <v>404</v>
      </c>
      <c r="L5000" t="s">
        <v>297</v>
      </c>
      <c r="M5000" t="s">
        <v>398</v>
      </c>
      <c r="N5000" t="s">
        <v>382</v>
      </c>
      <c r="O5000">
        <v>3</v>
      </c>
      <c r="P5000" t="s">
        <v>306</v>
      </c>
      <c r="Q5000" s="164">
        <v>35439</v>
      </c>
      <c r="R5000" s="164">
        <v>35674</v>
      </c>
      <c r="S5000" s="164">
        <v>45043</v>
      </c>
      <c r="T5000" t="s">
        <v>7581</v>
      </c>
      <c r="V5000" t="s">
        <v>10836</v>
      </c>
      <c r="W5000" t="s">
        <v>10837</v>
      </c>
      <c r="X5000" t="s">
        <v>10835</v>
      </c>
      <c r="Y5000" t="s">
        <v>10836</v>
      </c>
      <c r="Z5000" t="s">
        <v>10838</v>
      </c>
      <c r="AC5000" t="s">
        <v>308</v>
      </c>
      <c r="AD5000" s="176">
        <v>1.2</v>
      </c>
      <c r="AE5000" s="177" t="s">
        <v>16954</v>
      </c>
    </row>
    <row r="5001" spans="1:31" x14ac:dyDescent="0.35">
      <c r="A5001" t="s">
        <v>584</v>
      </c>
      <c r="B5001">
        <v>1323</v>
      </c>
      <c r="C5001" t="s">
        <v>10839</v>
      </c>
      <c r="D5001">
        <v>63204</v>
      </c>
      <c r="E5001" t="s">
        <v>10835</v>
      </c>
      <c r="F5001" t="s">
        <v>8973</v>
      </c>
      <c r="H5001" s="174">
        <f t="shared" si="149"/>
        <v>1.2</v>
      </c>
      <c r="I5001">
        <v>2.6</v>
      </c>
      <c r="K5001" t="s">
        <v>404</v>
      </c>
      <c r="L5001" t="s">
        <v>297</v>
      </c>
      <c r="M5001" t="s">
        <v>398</v>
      </c>
      <c r="N5001" t="s">
        <v>382</v>
      </c>
      <c r="O5001">
        <v>3</v>
      </c>
      <c r="P5001" t="s">
        <v>306</v>
      </c>
      <c r="Q5001" t="s">
        <v>2813</v>
      </c>
      <c r="R5001" s="164">
        <v>40422</v>
      </c>
      <c r="S5001" s="164">
        <v>43374</v>
      </c>
      <c r="T5001" t="s">
        <v>7581</v>
      </c>
      <c r="V5001" t="s">
        <v>10836</v>
      </c>
      <c r="W5001" t="s">
        <v>10837</v>
      </c>
      <c r="X5001" t="s">
        <v>10835</v>
      </c>
      <c r="Y5001" t="s">
        <v>10836</v>
      </c>
      <c r="Z5001" t="s">
        <v>10840</v>
      </c>
      <c r="AC5001" t="s">
        <v>308</v>
      </c>
      <c r="AD5001" s="176">
        <v>1.2</v>
      </c>
      <c r="AE5001" s="177" t="s">
        <v>16954</v>
      </c>
    </row>
    <row r="5002" spans="1:31" x14ac:dyDescent="0.35">
      <c r="A5002" t="s">
        <v>408</v>
      </c>
      <c r="B5002">
        <v>1083</v>
      </c>
      <c r="C5002" t="s">
        <v>10841</v>
      </c>
      <c r="D5002">
        <v>63205</v>
      </c>
      <c r="E5002" t="s">
        <v>10842</v>
      </c>
      <c r="F5002" t="s">
        <v>8973</v>
      </c>
      <c r="H5002">
        <v>1</v>
      </c>
      <c r="I5002">
        <v>2.9</v>
      </c>
      <c r="K5002" t="s">
        <v>404</v>
      </c>
      <c r="L5002" t="s">
        <v>410</v>
      </c>
      <c r="M5002" t="s">
        <v>398</v>
      </c>
      <c r="N5002" t="s">
        <v>2078</v>
      </c>
      <c r="O5002">
        <v>3</v>
      </c>
      <c r="P5002" t="s">
        <v>306</v>
      </c>
      <c r="Q5002" s="164">
        <v>31783</v>
      </c>
      <c r="R5002" s="164">
        <v>31929</v>
      </c>
      <c r="S5002" s="164">
        <v>31929</v>
      </c>
      <c r="T5002" t="s">
        <v>2835</v>
      </c>
      <c r="V5002" t="s">
        <v>10843</v>
      </c>
      <c r="W5002" t="s">
        <v>10844</v>
      </c>
      <c r="X5002" t="s">
        <v>10842</v>
      </c>
      <c r="Y5002" t="s">
        <v>10843</v>
      </c>
      <c r="Z5002" t="s">
        <v>10845</v>
      </c>
      <c r="AC5002" t="s">
        <v>308</v>
      </c>
      <c r="AD5002" s="176">
        <v>1</v>
      </c>
    </row>
    <row r="5003" spans="1:31" x14ac:dyDescent="0.35">
      <c r="A5003" t="s">
        <v>482</v>
      </c>
      <c r="B5003">
        <v>1057</v>
      </c>
      <c r="C5003" t="s">
        <v>10846</v>
      </c>
      <c r="D5003">
        <v>63205</v>
      </c>
      <c r="E5003" t="s">
        <v>10842</v>
      </c>
      <c r="F5003" t="s">
        <v>8973</v>
      </c>
      <c r="H5003">
        <v>1</v>
      </c>
      <c r="I5003">
        <v>2.9</v>
      </c>
      <c r="K5003" t="s">
        <v>404</v>
      </c>
      <c r="L5003" t="s">
        <v>297</v>
      </c>
      <c r="M5003" t="s">
        <v>398</v>
      </c>
      <c r="N5003" t="s">
        <v>2078</v>
      </c>
      <c r="O5003">
        <v>3</v>
      </c>
      <c r="P5003" t="s">
        <v>306</v>
      </c>
      <c r="Q5003" s="164">
        <v>29832</v>
      </c>
      <c r="R5003" s="164">
        <v>29654</v>
      </c>
      <c r="S5003" s="164">
        <v>30621</v>
      </c>
      <c r="T5003" t="s">
        <v>2835</v>
      </c>
      <c r="V5003" t="s">
        <v>10843</v>
      </c>
      <c r="W5003" t="s">
        <v>10844</v>
      </c>
      <c r="X5003" t="s">
        <v>10842</v>
      </c>
      <c r="Y5003" t="s">
        <v>10843</v>
      </c>
      <c r="Z5003" t="s">
        <v>10847</v>
      </c>
      <c r="AC5003" t="s">
        <v>308</v>
      </c>
      <c r="AD5003" s="176">
        <v>1</v>
      </c>
    </row>
    <row r="5004" spans="1:31" x14ac:dyDescent="0.35">
      <c r="A5004" t="s">
        <v>482</v>
      </c>
      <c r="B5004">
        <v>1058</v>
      </c>
      <c r="C5004" t="s">
        <v>10848</v>
      </c>
      <c r="D5004">
        <v>63205</v>
      </c>
      <c r="E5004" t="s">
        <v>10842</v>
      </c>
      <c r="F5004" t="s">
        <v>8973</v>
      </c>
      <c r="H5004">
        <v>1</v>
      </c>
      <c r="I5004">
        <v>2.9</v>
      </c>
      <c r="K5004" t="s">
        <v>404</v>
      </c>
      <c r="L5004" t="s">
        <v>297</v>
      </c>
      <c r="M5004" t="s">
        <v>398</v>
      </c>
      <c r="N5004" t="s">
        <v>2078</v>
      </c>
      <c r="O5004">
        <v>3</v>
      </c>
      <c r="P5004" t="s">
        <v>306</v>
      </c>
      <c r="Q5004" s="164">
        <v>29832</v>
      </c>
      <c r="R5004" s="164">
        <v>29654</v>
      </c>
      <c r="S5004" s="164">
        <v>30621</v>
      </c>
      <c r="T5004" t="s">
        <v>2835</v>
      </c>
      <c r="V5004" t="s">
        <v>10843</v>
      </c>
      <c r="W5004" t="s">
        <v>10844</v>
      </c>
      <c r="X5004" t="s">
        <v>10842</v>
      </c>
      <c r="Y5004" t="s">
        <v>10843</v>
      </c>
      <c r="Z5004" t="s">
        <v>10849</v>
      </c>
      <c r="AC5004" t="s">
        <v>308</v>
      </c>
      <c r="AD5004" s="176">
        <v>1</v>
      </c>
    </row>
    <row r="5005" spans="1:31" x14ac:dyDescent="0.35">
      <c r="A5005" t="s">
        <v>482</v>
      </c>
      <c r="B5005">
        <v>1074</v>
      </c>
      <c r="C5005" t="s">
        <v>10842</v>
      </c>
      <c r="D5005">
        <v>63205</v>
      </c>
      <c r="E5005" t="s">
        <v>10842</v>
      </c>
      <c r="F5005" t="s">
        <v>8973</v>
      </c>
      <c r="H5005">
        <v>1</v>
      </c>
      <c r="I5005">
        <v>2.9</v>
      </c>
      <c r="K5005" t="s">
        <v>296</v>
      </c>
      <c r="L5005" t="s">
        <v>297</v>
      </c>
      <c r="M5005" t="s">
        <v>398</v>
      </c>
      <c r="N5005" t="s">
        <v>2078</v>
      </c>
      <c r="O5005">
        <v>3</v>
      </c>
      <c r="P5005" t="s">
        <v>306</v>
      </c>
      <c r="Q5005" s="164">
        <v>30327</v>
      </c>
      <c r="R5005" s="164">
        <v>30621</v>
      </c>
      <c r="T5005" t="s">
        <v>2835</v>
      </c>
      <c r="V5005" t="s">
        <v>10843</v>
      </c>
      <c r="W5005" t="s">
        <v>10844</v>
      </c>
      <c r="X5005" t="s">
        <v>10842</v>
      </c>
      <c r="Y5005" t="s">
        <v>10843</v>
      </c>
      <c r="Z5005" t="s">
        <v>10850</v>
      </c>
      <c r="AC5005" t="s">
        <v>308</v>
      </c>
      <c r="AD5005" s="176">
        <v>1</v>
      </c>
    </row>
    <row r="5006" spans="1:31" x14ac:dyDescent="0.35">
      <c r="A5006" t="s">
        <v>482</v>
      </c>
      <c r="B5006">
        <v>1148</v>
      </c>
      <c r="C5006" t="s">
        <v>10851</v>
      </c>
      <c r="D5006">
        <v>63205</v>
      </c>
      <c r="E5006" t="s">
        <v>10842</v>
      </c>
      <c r="F5006" t="s">
        <v>8973</v>
      </c>
      <c r="H5006">
        <v>1</v>
      </c>
      <c r="I5006">
        <v>2.9</v>
      </c>
      <c r="K5006" t="s">
        <v>404</v>
      </c>
      <c r="L5006" t="s">
        <v>297</v>
      </c>
      <c r="M5006" t="s">
        <v>398</v>
      </c>
      <c r="N5006" t="s">
        <v>2078</v>
      </c>
      <c r="O5006">
        <v>3</v>
      </c>
      <c r="P5006" t="s">
        <v>306</v>
      </c>
      <c r="Q5006" s="164">
        <v>36533</v>
      </c>
      <c r="R5006" s="164">
        <v>36739</v>
      </c>
      <c r="S5006" s="164">
        <v>41883</v>
      </c>
      <c r="T5006" t="s">
        <v>2835</v>
      </c>
      <c r="V5006" t="s">
        <v>10843</v>
      </c>
      <c r="W5006" t="s">
        <v>10844</v>
      </c>
      <c r="X5006" t="s">
        <v>10842</v>
      </c>
      <c r="Y5006" t="s">
        <v>10843</v>
      </c>
      <c r="Z5006" t="s">
        <v>10852</v>
      </c>
      <c r="AC5006" t="s">
        <v>308</v>
      </c>
      <c r="AD5006" s="176">
        <v>1</v>
      </c>
    </row>
    <row r="5007" spans="1:31" x14ac:dyDescent="0.35">
      <c r="A5007" t="s">
        <v>482</v>
      </c>
      <c r="B5007">
        <v>90002</v>
      </c>
      <c r="C5007" t="s">
        <v>10853</v>
      </c>
      <c r="D5007">
        <v>63205</v>
      </c>
      <c r="E5007" t="s">
        <v>10842</v>
      </c>
      <c r="F5007" t="s">
        <v>8973</v>
      </c>
      <c r="H5007">
        <v>1</v>
      </c>
      <c r="I5007">
        <v>2.9</v>
      </c>
      <c r="K5007" t="s">
        <v>404</v>
      </c>
      <c r="L5007" t="s">
        <v>297</v>
      </c>
      <c r="M5007" t="s">
        <v>398</v>
      </c>
      <c r="N5007" t="s">
        <v>2078</v>
      </c>
      <c r="O5007">
        <v>3</v>
      </c>
      <c r="P5007" t="s">
        <v>306</v>
      </c>
      <c r="Q5007" s="164">
        <v>39825</v>
      </c>
      <c r="R5007" s="164">
        <v>40148</v>
      </c>
      <c r="S5007" s="164">
        <v>40148</v>
      </c>
      <c r="T5007" t="s">
        <v>2835</v>
      </c>
      <c r="V5007" t="s">
        <v>10843</v>
      </c>
      <c r="W5007" t="s">
        <v>10844</v>
      </c>
      <c r="X5007" t="s">
        <v>10842</v>
      </c>
      <c r="Y5007" t="s">
        <v>10843</v>
      </c>
      <c r="Z5007" t="s">
        <v>10854</v>
      </c>
      <c r="AC5007" t="s">
        <v>308</v>
      </c>
      <c r="AD5007" s="176">
        <v>1</v>
      </c>
    </row>
    <row r="5008" spans="1:31" x14ac:dyDescent="0.35">
      <c r="A5008" t="s">
        <v>419</v>
      </c>
      <c r="B5008">
        <v>1069</v>
      </c>
      <c r="C5008" t="s">
        <v>10855</v>
      </c>
      <c r="D5008">
        <v>63205</v>
      </c>
      <c r="E5008" t="s">
        <v>10842</v>
      </c>
      <c r="F5008" t="s">
        <v>8973</v>
      </c>
      <c r="H5008">
        <v>1</v>
      </c>
      <c r="I5008">
        <v>2.9</v>
      </c>
      <c r="K5008" t="s">
        <v>404</v>
      </c>
      <c r="L5008" t="s">
        <v>397</v>
      </c>
      <c r="M5008" t="s">
        <v>398</v>
      </c>
      <c r="N5008" t="s">
        <v>2078</v>
      </c>
      <c r="O5008">
        <v>3</v>
      </c>
      <c r="P5008" t="s">
        <v>306</v>
      </c>
      <c r="Q5008" s="164">
        <v>31056</v>
      </c>
      <c r="R5008" s="164">
        <v>31291</v>
      </c>
      <c r="S5008" s="164">
        <v>39217</v>
      </c>
      <c r="T5008" t="s">
        <v>2835</v>
      </c>
      <c r="V5008" t="s">
        <v>10843</v>
      </c>
      <c r="W5008" t="s">
        <v>10844</v>
      </c>
      <c r="X5008" t="s">
        <v>10842</v>
      </c>
      <c r="Y5008" t="s">
        <v>10843</v>
      </c>
      <c r="Z5008" t="s">
        <v>10856</v>
      </c>
      <c r="AC5008" t="s">
        <v>308</v>
      </c>
      <c r="AD5008" s="176">
        <v>1</v>
      </c>
    </row>
    <row r="5009" spans="1:31" x14ac:dyDescent="0.35">
      <c r="A5009" t="s">
        <v>419</v>
      </c>
      <c r="B5009">
        <v>1117</v>
      </c>
      <c r="C5009" t="s">
        <v>10857</v>
      </c>
      <c r="D5009">
        <v>63205</v>
      </c>
      <c r="E5009" t="s">
        <v>10842</v>
      </c>
      <c r="F5009" t="s">
        <v>8973</v>
      </c>
      <c r="H5009">
        <v>1</v>
      </c>
      <c r="I5009">
        <v>2.9</v>
      </c>
      <c r="K5009" t="s">
        <v>404</v>
      </c>
      <c r="L5009" t="s">
        <v>297</v>
      </c>
      <c r="M5009" t="s">
        <v>398</v>
      </c>
      <c r="N5009" t="s">
        <v>2078</v>
      </c>
      <c r="O5009">
        <v>3</v>
      </c>
      <c r="P5009" t="s">
        <v>306</v>
      </c>
      <c r="Q5009" s="164">
        <v>34343</v>
      </c>
      <c r="R5009" s="164">
        <v>34578</v>
      </c>
      <c r="S5009" s="164">
        <v>39217</v>
      </c>
      <c r="T5009" t="s">
        <v>2835</v>
      </c>
      <c r="V5009" t="s">
        <v>10843</v>
      </c>
      <c r="W5009" t="s">
        <v>10844</v>
      </c>
      <c r="X5009" t="s">
        <v>10842</v>
      </c>
      <c r="Y5009" t="s">
        <v>10843</v>
      </c>
      <c r="Z5009" t="s">
        <v>10858</v>
      </c>
      <c r="AC5009" t="s">
        <v>308</v>
      </c>
      <c r="AD5009" s="176">
        <v>1</v>
      </c>
    </row>
    <row r="5010" spans="1:31" x14ac:dyDescent="0.35">
      <c r="A5010" t="s">
        <v>314</v>
      </c>
      <c r="B5010">
        <v>1085</v>
      </c>
      <c r="C5010" t="s">
        <v>10859</v>
      </c>
      <c r="D5010">
        <v>63205</v>
      </c>
      <c r="E5010" t="s">
        <v>10842</v>
      </c>
      <c r="F5010" t="s">
        <v>8973</v>
      </c>
      <c r="H5010">
        <v>1</v>
      </c>
      <c r="I5010">
        <v>2.9</v>
      </c>
      <c r="K5010" t="s">
        <v>404</v>
      </c>
      <c r="L5010" t="s">
        <v>410</v>
      </c>
      <c r="M5010" t="s">
        <v>398</v>
      </c>
      <c r="N5010" t="s">
        <v>2078</v>
      </c>
      <c r="O5010">
        <v>3</v>
      </c>
      <c r="P5010" t="s">
        <v>306</v>
      </c>
      <c r="Q5010" t="s">
        <v>1154</v>
      </c>
      <c r="R5010" s="164">
        <v>39189</v>
      </c>
      <c r="S5010" s="164">
        <v>39189</v>
      </c>
      <c r="T5010" t="s">
        <v>2835</v>
      </c>
      <c r="V5010" t="s">
        <v>10843</v>
      </c>
      <c r="W5010" t="s">
        <v>10844</v>
      </c>
      <c r="X5010" t="s">
        <v>10842</v>
      </c>
      <c r="Y5010" t="s">
        <v>10843</v>
      </c>
      <c r="Z5010" t="s">
        <v>10860</v>
      </c>
      <c r="AC5010" t="s">
        <v>308</v>
      </c>
      <c r="AD5010" s="176">
        <v>1</v>
      </c>
    </row>
    <row r="5011" spans="1:31" x14ac:dyDescent="0.35">
      <c r="A5011" t="s">
        <v>566</v>
      </c>
      <c r="B5011">
        <v>1044</v>
      </c>
      <c r="C5011" t="s">
        <v>10861</v>
      </c>
      <c r="D5011">
        <v>63205</v>
      </c>
      <c r="E5011" t="s">
        <v>10842</v>
      </c>
      <c r="F5011" t="s">
        <v>8973</v>
      </c>
      <c r="H5011">
        <v>1</v>
      </c>
      <c r="I5011">
        <v>2.9</v>
      </c>
      <c r="K5011" t="s">
        <v>404</v>
      </c>
      <c r="L5011" t="s">
        <v>410</v>
      </c>
      <c r="M5011" t="s">
        <v>398</v>
      </c>
      <c r="N5011" t="s">
        <v>2078</v>
      </c>
      <c r="O5011">
        <v>3</v>
      </c>
      <c r="P5011" t="s">
        <v>306</v>
      </c>
      <c r="Q5011" s="164">
        <v>37995</v>
      </c>
      <c r="R5011" s="164">
        <v>38231</v>
      </c>
      <c r="S5011" s="164">
        <v>38231</v>
      </c>
      <c r="T5011" t="s">
        <v>2835</v>
      </c>
      <c r="V5011" t="s">
        <v>10843</v>
      </c>
      <c r="W5011" t="s">
        <v>10844</v>
      </c>
      <c r="X5011" t="s">
        <v>10842</v>
      </c>
      <c r="Y5011" t="s">
        <v>10843</v>
      </c>
      <c r="Z5011" t="s">
        <v>10862</v>
      </c>
      <c r="AC5011" t="s">
        <v>308</v>
      </c>
      <c r="AD5011" s="176">
        <v>1</v>
      </c>
    </row>
    <row r="5012" spans="1:31" x14ac:dyDescent="0.35">
      <c r="A5012" t="s">
        <v>566</v>
      </c>
      <c r="B5012">
        <v>1100</v>
      </c>
      <c r="C5012" t="s">
        <v>10863</v>
      </c>
      <c r="D5012">
        <v>63205</v>
      </c>
      <c r="E5012" t="s">
        <v>10842</v>
      </c>
      <c r="F5012" t="s">
        <v>8973</v>
      </c>
      <c r="H5012">
        <v>1</v>
      </c>
      <c r="I5012">
        <v>2.9</v>
      </c>
      <c r="K5012" t="s">
        <v>404</v>
      </c>
      <c r="L5012" t="s">
        <v>297</v>
      </c>
      <c r="M5012" t="s">
        <v>398</v>
      </c>
      <c r="N5012" t="s">
        <v>2078</v>
      </c>
      <c r="O5012">
        <v>3</v>
      </c>
      <c r="P5012" t="s">
        <v>306</v>
      </c>
      <c r="Q5012" s="164">
        <v>31056</v>
      </c>
      <c r="R5012" s="164">
        <v>31291</v>
      </c>
      <c r="S5012" s="164">
        <v>38231</v>
      </c>
      <c r="T5012" t="s">
        <v>2835</v>
      </c>
      <c r="V5012" t="s">
        <v>10843</v>
      </c>
      <c r="W5012" t="s">
        <v>10844</v>
      </c>
      <c r="X5012" t="s">
        <v>10842</v>
      </c>
      <c r="Y5012" t="s">
        <v>10843</v>
      </c>
      <c r="Z5012" t="s">
        <v>10864</v>
      </c>
      <c r="AC5012" t="s">
        <v>308</v>
      </c>
      <c r="AD5012" s="176">
        <v>1</v>
      </c>
    </row>
    <row r="5013" spans="1:31" x14ac:dyDescent="0.35">
      <c r="A5013" t="s">
        <v>438</v>
      </c>
      <c r="B5013">
        <v>1014</v>
      </c>
      <c r="C5013" t="s">
        <v>6438</v>
      </c>
      <c r="D5013">
        <v>63205</v>
      </c>
      <c r="E5013" t="s">
        <v>10842</v>
      </c>
      <c r="F5013" t="s">
        <v>8973</v>
      </c>
      <c r="H5013">
        <v>1</v>
      </c>
      <c r="I5013">
        <v>2.9</v>
      </c>
      <c r="K5013" t="s">
        <v>404</v>
      </c>
      <c r="L5013" t="s">
        <v>297</v>
      </c>
      <c r="M5013" t="s">
        <v>398</v>
      </c>
      <c r="N5013" t="s">
        <v>2078</v>
      </c>
      <c r="O5013">
        <v>3</v>
      </c>
      <c r="P5013" t="s">
        <v>306</v>
      </c>
      <c r="Q5013" s="164">
        <v>35804</v>
      </c>
      <c r="R5013" s="164">
        <v>36039</v>
      </c>
      <c r="S5013" s="164">
        <v>36039</v>
      </c>
      <c r="T5013" t="s">
        <v>2835</v>
      </c>
      <c r="V5013" t="s">
        <v>10843</v>
      </c>
      <c r="W5013" t="s">
        <v>10844</v>
      </c>
      <c r="X5013" t="s">
        <v>10842</v>
      </c>
      <c r="Y5013" t="s">
        <v>10843</v>
      </c>
      <c r="Z5013" t="s">
        <v>10865</v>
      </c>
      <c r="AC5013" t="s">
        <v>308</v>
      </c>
      <c r="AD5013" s="176">
        <v>1</v>
      </c>
    </row>
    <row r="5014" spans="1:31" x14ac:dyDescent="0.35">
      <c r="A5014" t="s">
        <v>314</v>
      </c>
      <c r="B5014">
        <v>1289</v>
      </c>
      <c r="C5014" t="s">
        <v>10866</v>
      </c>
      <c r="D5014">
        <v>63401</v>
      </c>
      <c r="E5014" t="s">
        <v>10867</v>
      </c>
      <c r="F5014" t="s">
        <v>8973</v>
      </c>
      <c r="H5014">
        <v>1.3</v>
      </c>
      <c r="I5014">
        <v>3</v>
      </c>
      <c r="K5014" t="s">
        <v>296</v>
      </c>
      <c r="L5014" t="s">
        <v>297</v>
      </c>
      <c r="M5014" t="s">
        <v>398</v>
      </c>
      <c r="N5014" t="s">
        <v>1957</v>
      </c>
      <c r="O5014">
        <v>3</v>
      </c>
      <c r="P5014" t="s">
        <v>306</v>
      </c>
      <c r="Q5014" t="s">
        <v>485</v>
      </c>
      <c r="R5014" s="164">
        <v>40787</v>
      </c>
      <c r="T5014" t="s">
        <v>7711</v>
      </c>
      <c r="V5014" t="s">
        <v>10868</v>
      </c>
      <c r="W5014" t="s">
        <v>10869</v>
      </c>
      <c r="X5014" t="s">
        <v>10867</v>
      </c>
      <c r="Y5014" t="s">
        <v>10868</v>
      </c>
      <c r="Z5014" t="s">
        <v>10870</v>
      </c>
      <c r="AA5014" t="s">
        <v>1</v>
      </c>
      <c r="AC5014" t="s">
        <v>366</v>
      </c>
      <c r="AD5014" s="176">
        <v>1.3</v>
      </c>
    </row>
    <row r="5015" spans="1:31" x14ac:dyDescent="0.35">
      <c r="A5015" t="s">
        <v>403</v>
      </c>
      <c r="B5015">
        <v>1101</v>
      </c>
      <c r="C5015" t="s">
        <v>10871</v>
      </c>
      <c r="D5015">
        <v>63700</v>
      </c>
      <c r="E5015" t="s">
        <v>10872</v>
      </c>
      <c r="F5015" t="s">
        <v>8973</v>
      </c>
      <c r="H5015" s="174">
        <f t="shared" ref="H5015:H5016" si="150">AD5015</f>
        <v>1.3</v>
      </c>
      <c r="I5015">
        <v>3.4</v>
      </c>
      <c r="K5015" t="s">
        <v>404</v>
      </c>
      <c r="L5015" t="s">
        <v>297</v>
      </c>
      <c r="M5015" t="s">
        <v>398</v>
      </c>
      <c r="N5015" t="s">
        <v>1161</v>
      </c>
      <c r="O5015">
        <v>3</v>
      </c>
      <c r="P5015" t="s">
        <v>306</v>
      </c>
      <c r="Q5015" s="164">
        <v>36534</v>
      </c>
      <c r="R5015" s="164">
        <v>36770</v>
      </c>
      <c r="S5015" s="164">
        <v>40148</v>
      </c>
      <c r="T5015" t="s">
        <v>7749</v>
      </c>
      <c r="V5015" t="s">
        <v>10873</v>
      </c>
      <c r="W5015" t="s">
        <v>10874</v>
      </c>
      <c r="X5015" t="s">
        <v>10872</v>
      </c>
      <c r="Y5015" t="s">
        <v>10873</v>
      </c>
      <c r="Z5015" t="s">
        <v>10875</v>
      </c>
      <c r="AC5015" t="s">
        <v>341</v>
      </c>
      <c r="AD5015" s="176">
        <v>1.3</v>
      </c>
      <c r="AE5015" s="177" t="s">
        <v>16954</v>
      </c>
    </row>
    <row r="5016" spans="1:31" x14ac:dyDescent="0.35">
      <c r="A5016" t="s">
        <v>403</v>
      </c>
      <c r="B5016">
        <v>1105</v>
      </c>
      <c r="C5016" t="s">
        <v>10872</v>
      </c>
      <c r="D5016">
        <v>63700</v>
      </c>
      <c r="E5016" t="s">
        <v>10872</v>
      </c>
      <c r="F5016" t="s">
        <v>8973</v>
      </c>
      <c r="H5016" s="174">
        <f t="shared" si="150"/>
        <v>1.3</v>
      </c>
      <c r="I5016">
        <v>3.4</v>
      </c>
      <c r="K5016" t="s">
        <v>404</v>
      </c>
      <c r="L5016" t="s">
        <v>297</v>
      </c>
      <c r="M5016" t="s">
        <v>398</v>
      </c>
      <c r="N5016" t="s">
        <v>1161</v>
      </c>
      <c r="O5016">
        <v>3</v>
      </c>
      <c r="P5016" t="s">
        <v>306</v>
      </c>
      <c r="Q5016" s="164">
        <v>36534</v>
      </c>
      <c r="R5016" s="164">
        <v>36770</v>
      </c>
      <c r="S5016" s="164">
        <v>42614</v>
      </c>
      <c r="T5016" t="s">
        <v>7749</v>
      </c>
      <c r="V5016" t="s">
        <v>10873</v>
      </c>
      <c r="W5016" t="s">
        <v>10874</v>
      </c>
      <c r="X5016" t="s">
        <v>10872</v>
      </c>
      <c r="Y5016" t="s">
        <v>10873</v>
      </c>
      <c r="Z5016" t="s">
        <v>10876</v>
      </c>
      <c r="AC5016" t="s">
        <v>341</v>
      </c>
      <c r="AD5016" s="176">
        <v>1.3</v>
      </c>
      <c r="AE5016" s="177" t="s">
        <v>16954</v>
      </c>
    </row>
    <row r="5017" spans="1:31" x14ac:dyDescent="0.35">
      <c r="A5017" t="s">
        <v>408</v>
      </c>
      <c r="B5017">
        <v>1256</v>
      </c>
      <c r="C5017" t="s">
        <v>10877</v>
      </c>
      <c r="D5017">
        <v>63702</v>
      </c>
      <c r="E5017" t="s">
        <v>10878</v>
      </c>
      <c r="F5017" t="s">
        <v>8973</v>
      </c>
      <c r="H5017">
        <v>2.6</v>
      </c>
      <c r="I5017">
        <v>2.7</v>
      </c>
      <c r="K5017" t="s">
        <v>296</v>
      </c>
      <c r="L5017" t="s">
        <v>297</v>
      </c>
      <c r="M5017" t="s">
        <v>398</v>
      </c>
      <c r="N5017" t="s">
        <v>1161</v>
      </c>
      <c r="O5017">
        <v>3</v>
      </c>
      <c r="P5017" t="s">
        <v>306</v>
      </c>
      <c r="Q5017" t="s">
        <v>10879</v>
      </c>
      <c r="R5017" s="164">
        <v>40787</v>
      </c>
      <c r="T5017" t="s">
        <v>2905</v>
      </c>
      <c r="V5017" t="s">
        <v>10880</v>
      </c>
      <c r="W5017" t="s">
        <v>10881</v>
      </c>
      <c r="X5017" t="s">
        <v>10878</v>
      </c>
      <c r="Y5017" t="s">
        <v>10880</v>
      </c>
      <c r="Z5017" t="s">
        <v>10882</v>
      </c>
      <c r="AC5017" t="s">
        <v>341</v>
      </c>
      <c r="AD5017" s="176">
        <v>1.1000000000000001</v>
      </c>
    </row>
    <row r="5018" spans="1:31" x14ac:dyDescent="0.35">
      <c r="A5018" t="s">
        <v>403</v>
      </c>
      <c r="B5018">
        <v>1144</v>
      </c>
      <c r="C5018" t="s">
        <v>10878</v>
      </c>
      <c r="D5018">
        <v>63702</v>
      </c>
      <c r="E5018" t="s">
        <v>10878</v>
      </c>
      <c r="F5018" t="s">
        <v>8973</v>
      </c>
      <c r="H5018">
        <v>2.6</v>
      </c>
      <c r="I5018">
        <v>2.7</v>
      </c>
      <c r="K5018" t="s">
        <v>404</v>
      </c>
      <c r="L5018" t="s">
        <v>297</v>
      </c>
      <c r="M5018" t="s">
        <v>398</v>
      </c>
      <c r="N5018" t="s">
        <v>1161</v>
      </c>
      <c r="O5018">
        <v>3</v>
      </c>
      <c r="P5018" t="s">
        <v>306</v>
      </c>
      <c r="Q5018" t="s">
        <v>2662</v>
      </c>
      <c r="R5018" s="164">
        <v>40057</v>
      </c>
      <c r="S5018" s="164">
        <v>42614</v>
      </c>
      <c r="T5018" t="s">
        <v>2905</v>
      </c>
      <c r="V5018" t="s">
        <v>10880</v>
      </c>
      <c r="W5018" t="s">
        <v>10881</v>
      </c>
      <c r="X5018" t="s">
        <v>10878</v>
      </c>
      <c r="Y5018" t="s">
        <v>10880</v>
      </c>
      <c r="Z5018" t="s">
        <v>10883</v>
      </c>
      <c r="AC5018" t="s">
        <v>341</v>
      </c>
      <c r="AD5018" s="176">
        <v>1.1000000000000001</v>
      </c>
    </row>
    <row r="5019" spans="1:31" x14ac:dyDescent="0.35">
      <c r="A5019" t="s">
        <v>476</v>
      </c>
      <c r="B5019">
        <v>1025</v>
      </c>
      <c r="C5019" t="s">
        <v>10884</v>
      </c>
      <c r="D5019">
        <v>63905</v>
      </c>
      <c r="E5019" t="s">
        <v>10885</v>
      </c>
      <c r="F5019" t="s">
        <v>8973</v>
      </c>
      <c r="H5019">
        <v>2</v>
      </c>
      <c r="I5019">
        <v>3.2</v>
      </c>
      <c r="K5019" t="s">
        <v>296</v>
      </c>
      <c r="L5019" t="s">
        <v>410</v>
      </c>
      <c r="M5019" t="s">
        <v>398</v>
      </c>
      <c r="N5019" t="s">
        <v>2919</v>
      </c>
      <c r="O5019">
        <v>3</v>
      </c>
      <c r="P5019" t="s">
        <v>306</v>
      </c>
      <c r="Q5019" t="s">
        <v>10886</v>
      </c>
      <c r="R5019" s="164">
        <v>38681</v>
      </c>
      <c r="T5019" t="s">
        <v>2932</v>
      </c>
      <c r="V5019" t="s">
        <v>10887</v>
      </c>
      <c r="W5019" t="s">
        <v>10888</v>
      </c>
      <c r="X5019" t="s">
        <v>10885</v>
      </c>
      <c r="Y5019" t="s">
        <v>10889</v>
      </c>
      <c r="Z5019" t="s">
        <v>10890</v>
      </c>
      <c r="AC5019" t="s">
        <v>366</v>
      </c>
      <c r="AD5019" s="176">
        <v>1.4</v>
      </c>
    </row>
    <row r="5020" spans="1:31" x14ac:dyDescent="0.35">
      <c r="A5020" t="s">
        <v>584</v>
      </c>
      <c r="B5020">
        <v>1059</v>
      </c>
      <c r="C5020" t="s">
        <v>10891</v>
      </c>
      <c r="D5020">
        <v>63905</v>
      </c>
      <c r="E5020" t="s">
        <v>10885</v>
      </c>
      <c r="F5020" t="s">
        <v>8973</v>
      </c>
      <c r="H5020">
        <v>2</v>
      </c>
      <c r="I5020">
        <v>3.2</v>
      </c>
      <c r="K5020" t="s">
        <v>404</v>
      </c>
      <c r="L5020" t="s">
        <v>297</v>
      </c>
      <c r="M5020" t="s">
        <v>398</v>
      </c>
      <c r="N5020" t="s">
        <v>2919</v>
      </c>
      <c r="O5020">
        <v>3</v>
      </c>
      <c r="P5020" t="s">
        <v>306</v>
      </c>
      <c r="Q5020" s="164">
        <v>39825</v>
      </c>
      <c r="R5020" s="164">
        <v>40148</v>
      </c>
      <c r="S5020" s="164">
        <v>40148</v>
      </c>
      <c r="T5020" t="s">
        <v>2932</v>
      </c>
      <c r="V5020" t="s">
        <v>10887</v>
      </c>
      <c r="W5020" t="s">
        <v>10888</v>
      </c>
      <c r="X5020" t="s">
        <v>10885</v>
      </c>
      <c r="Y5020" t="s">
        <v>10889</v>
      </c>
      <c r="Z5020" t="s">
        <v>10892</v>
      </c>
      <c r="AC5020" t="s">
        <v>366</v>
      </c>
      <c r="AD5020" s="176">
        <v>1.4</v>
      </c>
    </row>
    <row r="5021" spans="1:31" x14ac:dyDescent="0.35">
      <c r="A5021" t="s">
        <v>291</v>
      </c>
      <c r="B5021">
        <v>1069</v>
      </c>
      <c r="C5021" t="s">
        <v>10893</v>
      </c>
      <c r="D5021">
        <v>64203</v>
      </c>
      <c r="E5021" t="s">
        <v>10894</v>
      </c>
      <c r="F5021" t="s">
        <v>8973</v>
      </c>
      <c r="H5021">
        <v>2</v>
      </c>
      <c r="I5021">
        <v>3.4</v>
      </c>
      <c r="K5021" t="s">
        <v>296</v>
      </c>
      <c r="L5021" t="s">
        <v>297</v>
      </c>
      <c r="M5021" t="s">
        <v>398</v>
      </c>
      <c r="N5021" t="s">
        <v>2437</v>
      </c>
      <c r="O5021">
        <v>3</v>
      </c>
      <c r="P5021" t="s">
        <v>1</v>
      </c>
      <c r="Q5021" s="164">
        <v>34708</v>
      </c>
      <c r="R5021" s="164">
        <v>34943</v>
      </c>
      <c r="T5021" t="s">
        <v>2971</v>
      </c>
      <c r="V5021" t="s">
        <v>10893</v>
      </c>
      <c r="W5021" t="s">
        <v>10895</v>
      </c>
      <c r="X5021" t="s">
        <v>10894</v>
      </c>
      <c r="Y5021" t="s">
        <v>10893</v>
      </c>
      <c r="Z5021" t="s">
        <v>10896</v>
      </c>
      <c r="AC5021" t="s">
        <v>338</v>
      </c>
      <c r="AD5021" s="176">
        <v>1.3</v>
      </c>
    </row>
    <row r="5022" spans="1:31" x14ac:dyDescent="0.35">
      <c r="A5022" t="s">
        <v>305</v>
      </c>
      <c r="B5022">
        <v>1157</v>
      </c>
      <c r="C5022" t="s">
        <v>10897</v>
      </c>
      <c r="D5022">
        <v>64203</v>
      </c>
      <c r="E5022" t="s">
        <v>10894</v>
      </c>
      <c r="F5022" t="s">
        <v>8973</v>
      </c>
      <c r="H5022">
        <v>2</v>
      </c>
      <c r="I5022">
        <v>3.4</v>
      </c>
      <c r="K5022" t="s">
        <v>295</v>
      </c>
      <c r="L5022" t="s">
        <v>297</v>
      </c>
      <c r="M5022" t="s">
        <v>398</v>
      </c>
      <c r="N5022" t="s">
        <v>2437</v>
      </c>
      <c r="O5022">
        <v>3</v>
      </c>
      <c r="P5022" t="s">
        <v>1</v>
      </c>
      <c r="Q5022" s="164">
        <v>33247</v>
      </c>
      <c r="R5022" s="164">
        <v>33482</v>
      </c>
      <c r="S5022" s="164">
        <v>34943</v>
      </c>
      <c r="T5022" t="s">
        <v>2971</v>
      </c>
      <c r="V5022" t="s">
        <v>10893</v>
      </c>
      <c r="W5022" t="s">
        <v>10895</v>
      </c>
      <c r="X5022" t="s">
        <v>10894</v>
      </c>
      <c r="Y5022" t="s">
        <v>10893</v>
      </c>
      <c r="Z5022" t="s">
        <v>10898</v>
      </c>
      <c r="AC5022" t="s">
        <v>341</v>
      </c>
      <c r="AD5022" s="176">
        <v>1.3</v>
      </c>
    </row>
    <row r="5023" spans="1:31" x14ac:dyDescent="0.35">
      <c r="A5023" t="s">
        <v>375</v>
      </c>
      <c r="B5023">
        <v>1174</v>
      </c>
      <c r="C5023" t="s">
        <v>10899</v>
      </c>
      <c r="D5023">
        <v>64203</v>
      </c>
      <c r="E5023" t="s">
        <v>10894</v>
      </c>
      <c r="F5023" t="s">
        <v>8973</v>
      </c>
      <c r="H5023">
        <v>2</v>
      </c>
      <c r="I5023">
        <v>3.4</v>
      </c>
      <c r="K5023" t="s">
        <v>296</v>
      </c>
      <c r="L5023" t="s">
        <v>297</v>
      </c>
      <c r="M5023" t="s">
        <v>398</v>
      </c>
      <c r="N5023" t="s">
        <v>2437</v>
      </c>
      <c r="O5023">
        <v>3</v>
      </c>
      <c r="P5023" t="s">
        <v>1</v>
      </c>
      <c r="Q5023" t="s">
        <v>1508</v>
      </c>
      <c r="R5023" s="164">
        <v>41153</v>
      </c>
      <c r="T5023" t="s">
        <v>2971</v>
      </c>
      <c r="V5023" t="s">
        <v>10893</v>
      </c>
      <c r="W5023" t="s">
        <v>10895</v>
      </c>
      <c r="X5023" t="s">
        <v>10894</v>
      </c>
      <c r="Y5023" t="s">
        <v>10893</v>
      </c>
      <c r="Z5023" t="s">
        <v>10900</v>
      </c>
      <c r="AA5023" t="s">
        <v>295</v>
      </c>
      <c r="AC5023" t="s">
        <v>338</v>
      </c>
      <c r="AD5023" s="176">
        <v>1.3</v>
      </c>
    </row>
    <row r="5024" spans="1:31" x14ac:dyDescent="0.35">
      <c r="A5024" t="s">
        <v>566</v>
      </c>
      <c r="B5024">
        <v>1018</v>
      </c>
      <c r="C5024" t="s">
        <v>10894</v>
      </c>
      <c r="D5024">
        <v>64203</v>
      </c>
      <c r="E5024" t="s">
        <v>10894</v>
      </c>
      <c r="F5024" t="s">
        <v>8973</v>
      </c>
      <c r="H5024">
        <v>2</v>
      </c>
      <c r="I5024">
        <v>3.4</v>
      </c>
      <c r="K5024" t="s">
        <v>404</v>
      </c>
      <c r="L5024" t="s">
        <v>297</v>
      </c>
      <c r="M5024" t="s">
        <v>398</v>
      </c>
      <c r="N5024" t="s">
        <v>2437</v>
      </c>
      <c r="O5024">
        <v>3</v>
      </c>
      <c r="P5024" t="s">
        <v>306</v>
      </c>
      <c r="Q5024" s="164">
        <v>37995</v>
      </c>
      <c r="R5024" s="164">
        <v>38231</v>
      </c>
      <c r="S5024" s="164">
        <v>38231</v>
      </c>
      <c r="T5024" t="s">
        <v>2971</v>
      </c>
      <c r="V5024" t="s">
        <v>10893</v>
      </c>
      <c r="W5024" t="s">
        <v>10895</v>
      </c>
      <c r="X5024" t="s">
        <v>10894</v>
      </c>
      <c r="Y5024" t="s">
        <v>10893</v>
      </c>
      <c r="Z5024" t="s">
        <v>10901</v>
      </c>
      <c r="AC5024" t="s">
        <v>341</v>
      </c>
      <c r="AD5024" s="176">
        <v>1.3</v>
      </c>
    </row>
    <row r="5025" spans="1:31" x14ac:dyDescent="0.35">
      <c r="A5025" t="s">
        <v>419</v>
      </c>
      <c r="B5025">
        <v>1075</v>
      </c>
      <c r="C5025" t="s">
        <v>10902</v>
      </c>
      <c r="D5025">
        <v>64204</v>
      </c>
      <c r="E5025" t="s">
        <v>10903</v>
      </c>
      <c r="F5025" t="s">
        <v>8973</v>
      </c>
      <c r="H5025" s="174">
        <f t="shared" ref="H5025:H5028" si="151">AD5025</f>
        <v>1.3</v>
      </c>
      <c r="I5025">
        <v>3.6</v>
      </c>
      <c r="K5025" t="s">
        <v>404</v>
      </c>
      <c r="L5025" t="s">
        <v>297</v>
      </c>
      <c r="M5025" t="s">
        <v>398</v>
      </c>
      <c r="N5025" t="s">
        <v>2437</v>
      </c>
      <c r="O5025">
        <v>3</v>
      </c>
      <c r="P5025" t="s">
        <v>306</v>
      </c>
      <c r="Q5025" s="164">
        <v>31778</v>
      </c>
      <c r="R5025" s="164">
        <v>31778</v>
      </c>
      <c r="S5025" s="164">
        <v>42248</v>
      </c>
      <c r="T5025" t="s">
        <v>7856</v>
      </c>
      <c r="V5025" t="s">
        <v>10904</v>
      </c>
      <c r="W5025" t="s">
        <v>10905</v>
      </c>
      <c r="X5025" t="s">
        <v>10903</v>
      </c>
      <c r="Y5025" t="s">
        <v>10904</v>
      </c>
      <c r="Z5025" t="s">
        <v>10906</v>
      </c>
      <c r="AC5025" t="s">
        <v>341</v>
      </c>
      <c r="AD5025" s="176">
        <v>1.3</v>
      </c>
      <c r="AE5025" s="177" t="s">
        <v>16954</v>
      </c>
    </row>
    <row r="5026" spans="1:31" x14ac:dyDescent="0.35">
      <c r="A5026" t="s">
        <v>566</v>
      </c>
      <c r="B5026">
        <v>1144</v>
      </c>
      <c r="C5026" t="s">
        <v>10907</v>
      </c>
      <c r="D5026">
        <v>64204</v>
      </c>
      <c r="E5026" t="s">
        <v>10903</v>
      </c>
      <c r="F5026" t="s">
        <v>8973</v>
      </c>
      <c r="H5026" s="174">
        <f t="shared" si="151"/>
        <v>1.3</v>
      </c>
      <c r="I5026">
        <v>3.6</v>
      </c>
      <c r="K5026" t="s">
        <v>0</v>
      </c>
      <c r="L5026" t="s">
        <v>297</v>
      </c>
      <c r="M5026" t="s">
        <v>398</v>
      </c>
      <c r="N5026" t="s">
        <v>2437</v>
      </c>
      <c r="O5026">
        <v>3</v>
      </c>
      <c r="P5026" t="s">
        <v>306</v>
      </c>
      <c r="Q5026" s="164">
        <v>33970</v>
      </c>
      <c r="R5026" s="164">
        <v>33970</v>
      </c>
      <c r="T5026" t="s">
        <v>7856</v>
      </c>
      <c r="V5026" t="s">
        <v>10904</v>
      </c>
      <c r="W5026" t="s">
        <v>10905</v>
      </c>
      <c r="X5026" t="s">
        <v>10903</v>
      </c>
      <c r="Y5026" t="s">
        <v>10904</v>
      </c>
      <c r="Z5026" t="s">
        <v>10908</v>
      </c>
      <c r="AC5026" t="s">
        <v>341</v>
      </c>
      <c r="AD5026" s="176">
        <v>1.3</v>
      </c>
      <c r="AE5026" s="177" t="s">
        <v>16954</v>
      </c>
    </row>
    <row r="5027" spans="1:31" x14ac:dyDescent="0.35">
      <c r="A5027" t="s">
        <v>419</v>
      </c>
      <c r="B5027">
        <v>1023</v>
      </c>
      <c r="C5027" t="s">
        <v>10909</v>
      </c>
      <c r="D5027">
        <v>64205</v>
      </c>
      <c r="E5027" t="s">
        <v>10909</v>
      </c>
      <c r="F5027" t="s">
        <v>8973</v>
      </c>
      <c r="H5027" s="174">
        <f t="shared" si="151"/>
        <v>1.3</v>
      </c>
      <c r="I5027">
        <v>3.5</v>
      </c>
      <c r="K5027" t="s">
        <v>404</v>
      </c>
      <c r="L5027" t="s">
        <v>297</v>
      </c>
      <c r="M5027" t="s">
        <v>398</v>
      </c>
      <c r="N5027" t="s">
        <v>2437</v>
      </c>
      <c r="O5027">
        <v>3</v>
      </c>
      <c r="P5027" t="s">
        <v>306</v>
      </c>
      <c r="Q5027" s="164">
        <v>37995</v>
      </c>
      <c r="R5027" s="164">
        <v>38231</v>
      </c>
      <c r="S5027" s="164">
        <v>38231</v>
      </c>
      <c r="T5027" t="s">
        <v>7864</v>
      </c>
      <c r="V5027" t="s">
        <v>10910</v>
      </c>
      <c r="W5027" t="s">
        <v>10911</v>
      </c>
      <c r="X5027" t="s">
        <v>10909</v>
      </c>
      <c r="Y5027" t="s">
        <v>10910</v>
      </c>
      <c r="Z5027" t="s">
        <v>10912</v>
      </c>
      <c r="AC5027" t="s">
        <v>341</v>
      </c>
      <c r="AD5027" s="176">
        <v>1.3</v>
      </c>
      <c r="AE5027" s="177" t="s">
        <v>16954</v>
      </c>
    </row>
    <row r="5028" spans="1:31" x14ac:dyDescent="0.35">
      <c r="A5028" t="s">
        <v>566</v>
      </c>
      <c r="B5028">
        <v>1020</v>
      </c>
      <c r="C5028" t="s">
        <v>10909</v>
      </c>
      <c r="D5028">
        <v>64205</v>
      </c>
      <c r="E5028" t="s">
        <v>10909</v>
      </c>
      <c r="F5028" t="s">
        <v>8973</v>
      </c>
      <c r="H5028" s="174">
        <f t="shared" si="151"/>
        <v>1.3</v>
      </c>
      <c r="I5028">
        <v>3.5</v>
      </c>
      <c r="K5028" t="s">
        <v>404</v>
      </c>
      <c r="L5028" t="s">
        <v>297</v>
      </c>
      <c r="M5028" t="s">
        <v>398</v>
      </c>
      <c r="N5028" t="s">
        <v>2437</v>
      </c>
      <c r="O5028">
        <v>3</v>
      </c>
      <c r="P5028" t="s">
        <v>306</v>
      </c>
      <c r="Q5028" s="164">
        <v>37995</v>
      </c>
      <c r="R5028" s="164">
        <v>38231</v>
      </c>
      <c r="S5028" s="164">
        <v>38231</v>
      </c>
      <c r="T5028" t="s">
        <v>7864</v>
      </c>
      <c r="V5028" t="s">
        <v>10910</v>
      </c>
      <c r="W5028" t="s">
        <v>10911</v>
      </c>
      <c r="X5028" t="s">
        <v>10909</v>
      </c>
      <c r="Y5028" t="s">
        <v>10910</v>
      </c>
      <c r="Z5028" t="s">
        <v>10913</v>
      </c>
      <c r="AC5028" t="s">
        <v>341</v>
      </c>
      <c r="AD5028" s="176">
        <v>1.3</v>
      </c>
      <c r="AE5028" s="177" t="s">
        <v>16954</v>
      </c>
    </row>
    <row r="5029" spans="1:31" x14ac:dyDescent="0.35">
      <c r="A5029" t="s">
        <v>324</v>
      </c>
      <c r="B5029">
        <v>1086</v>
      </c>
      <c r="C5029" t="s">
        <v>10914</v>
      </c>
      <c r="D5029">
        <v>64300</v>
      </c>
      <c r="E5029" t="s">
        <v>10915</v>
      </c>
      <c r="F5029" t="s">
        <v>8973</v>
      </c>
      <c r="H5029">
        <v>2.8</v>
      </c>
      <c r="I5029">
        <v>3</v>
      </c>
      <c r="K5029" t="s">
        <v>296</v>
      </c>
      <c r="L5029" t="s">
        <v>297</v>
      </c>
      <c r="M5029" t="s">
        <v>398</v>
      </c>
      <c r="N5029" t="s">
        <v>2991</v>
      </c>
      <c r="O5029">
        <v>3</v>
      </c>
      <c r="P5029" t="s">
        <v>306</v>
      </c>
      <c r="Q5029" s="164">
        <v>33978</v>
      </c>
      <c r="R5029" s="164">
        <v>34213</v>
      </c>
      <c r="T5029" t="s">
        <v>2992</v>
      </c>
      <c r="V5029" t="s">
        <v>10916</v>
      </c>
      <c r="W5029" t="s">
        <v>10917</v>
      </c>
      <c r="X5029" t="s">
        <v>10915</v>
      </c>
      <c r="Y5029" t="s">
        <v>10916</v>
      </c>
      <c r="Z5029" t="s">
        <v>10918</v>
      </c>
      <c r="AC5029" t="s">
        <v>341</v>
      </c>
      <c r="AD5029" s="176">
        <v>1.4</v>
      </c>
    </row>
    <row r="5030" spans="1:31" x14ac:dyDescent="0.35">
      <c r="A5030" t="s">
        <v>324</v>
      </c>
      <c r="B5030">
        <v>1162</v>
      </c>
      <c r="C5030" t="s">
        <v>10919</v>
      </c>
      <c r="D5030">
        <v>64300</v>
      </c>
      <c r="E5030" t="s">
        <v>10915</v>
      </c>
      <c r="F5030" t="s">
        <v>8973</v>
      </c>
      <c r="H5030">
        <v>2.8</v>
      </c>
      <c r="I5030">
        <v>3</v>
      </c>
      <c r="K5030" t="s">
        <v>0</v>
      </c>
      <c r="L5030" t="s">
        <v>297</v>
      </c>
      <c r="M5030" t="s">
        <v>398</v>
      </c>
      <c r="N5030" t="s">
        <v>2991</v>
      </c>
      <c r="O5030">
        <v>3</v>
      </c>
      <c r="P5030" t="s">
        <v>306</v>
      </c>
      <c r="Q5030" s="164">
        <v>37683</v>
      </c>
      <c r="R5030" s="164">
        <v>37865</v>
      </c>
      <c r="T5030" t="s">
        <v>2992</v>
      </c>
      <c r="V5030" t="s">
        <v>10916</v>
      </c>
      <c r="W5030" t="s">
        <v>10917</v>
      </c>
      <c r="X5030" t="s">
        <v>10915</v>
      </c>
      <c r="Y5030" t="s">
        <v>10916</v>
      </c>
      <c r="Z5030" t="s">
        <v>10920</v>
      </c>
      <c r="AC5030" t="s">
        <v>341</v>
      </c>
      <c r="AD5030" s="176">
        <v>1.4</v>
      </c>
    </row>
    <row r="5031" spans="1:31" x14ac:dyDescent="0.35">
      <c r="A5031" t="s">
        <v>438</v>
      </c>
      <c r="B5031">
        <v>1146</v>
      </c>
      <c r="C5031" t="s">
        <v>10914</v>
      </c>
      <c r="D5031">
        <v>64300</v>
      </c>
      <c r="E5031" t="s">
        <v>10915</v>
      </c>
      <c r="F5031" t="s">
        <v>8973</v>
      </c>
      <c r="H5031">
        <v>2.8</v>
      </c>
      <c r="I5031">
        <v>3</v>
      </c>
      <c r="K5031" t="s">
        <v>404</v>
      </c>
      <c r="L5031" t="s">
        <v>297</v>
      </c>
      <c r="M5031" t="s">
        <v>398</v>
      </c>
      <c r="N5031" t="s">
        <v>2991</v>
      </c>
      <c r="O5031">
        <v>3</v>
      </c>
      <c r="P5031" t="s">
        <v>306</v>
      </c>
      <c r="Q5031" s="164">
        <v>35439</v>
      </c>
      <c r="R5031" s="164">
        <v>35674</v>
      </c>
      <c r="S5031" s="164">
        <v>39195</v>
      </c>
      <c r="T5031" t="s">
        <v>2992</v>
      </c>
      <c r="V5031" t="s">
        <v>10916</v>
      </c>
      <c r="W5031" t="s">
        <v>10917</v>
      </c>
      <c r="X5031" t="s">
        <v>10915</v>
      </c>
      <c r="Y5031" t="s">
        <v>10916</v>
      </c>
      <c r="Z5031" t="s">
        <v>10921</v>
      </c>
      <c r="AC5031" t="s">
        <v>341</v>
      </c>
      <c r="AD5031" s="176">
        <v>1.4</v>
      </c>
    </row>
    <row r="5032" spans="1:31" x14ac:dyDescent="0.35">
      <c r="A5032" t="s">
        <v>414</v>
      </c>
      <c r="B5032">
        <v>2002</v>
      </c>
      <c r="C5032" t="s">
        <v>10922</v>
      </c>
      <c r="D5032">
        <v>64307</v>
      </c>
      <c r="E5032" t="s">
        <v>10923</v>
      </c>
      <c r="F5032" t="s">
        <v>8973</v>
      </c>
      <c r="H5032" s="174">
        <f t="shared" ref="H5032:H5041" si="152">AD5032</f>
        <v>1.2</v>
      </c>
      <c r="I5032">
        <v>3.4</v>
      </c>
      <c r="K5032" t="s">
        <v>404</v>
      </c>
      <c r="L5032" t="s">
        <v>297</v>
      </c>
      <c r="M5032" t="s">
        <v>398</v>
      </c>
      <c r="N5032" t="s">
        <v>1161</v>
      </c>
      <c r="O5032">
        <v>3</v>
      </c>
      <c r="P5032" t="s">
        <v>306</v>
      </c>
      <c r="Q5032" s="164">
        <v>34708</v>
      </c>
      <c r="R5032" s="164">
        <v>34943</v>
      </c>
      <c r="S5032" s="164">
        <v>38231</v>
      </c>
      <c r="T5032" t="s">
        <v>3017</v>
      </c>
      <c r="V5032" t="s">
        <v>10924</v>
      </c>
      <c r="W5032" t="s">
        <v>10925</v>
      </c>
      <c r="X5032" t="s">
        <v>10923</v>
      </c>
      <c r="Y5032" t="s">
        <v>10924</v>
      </c>
      <c r="Z5032" t="s">
        <v>10926</v>
      </c>
      <c r="AC5032" t="s">
        <v>341</v>
      </c>
      <c r="AD5032" s="176">
        <v>1.2</v>
      </c>
      <c r="AE5032" s="177" t="s">
        <v>16954</v>
      </c>
    </row>
    <row r="5033" spans="1:31" x14ac:dyDescent="0.35">
      <c r="A5033" t="s">
        <v>419</v>
      </c>
      <c r="B5033">
        <v>1051</v>
      </c>
      <c r="C5033" t="s">
        <v>10923</v>
      </c>
      <c r="D5033">
        <v>64307</v>
      </c>
      <c r="E5033" t="s">
        <v>10923</v>
      </c>
      <c r="F5033" t="s">
        <v>8973</v>
      </c>
      <c r="H5033" s="174">
        <f t="shared" si="152"/>
        <v>1.2</v>
      </c>
      <c r="I5033">
        <v>3.4</v>
      </c>
      <c r="K5033" t="s">
        <v>404</v>
      </c>
      <c r="L5033" t="s">
        <v>297</v>
      </c>
      <c r="M5033" t="s">
        <v>398</v>
      </c>
      <c r="N5033" t="s">
        <v>1161</v>
      </c>
      <c r="O5033">
        <v>3</v>
      </c>
      <c r="P5033" t="s">
        <v>306</v>
      </c>
      <c r="Q5033" s="164">
        <v>30073</v>
      </c>
      <c r="R5033" s="164">
        <v>29987</v>
      </c>
      <c r="S5033" s="164">
        <v>40148</v>
      </c>
      <c r="T5033" t="s">
        <v>3017</v>
      </c>
      <c r="V5033" t="s">
        <v>10924</v>
      </c>
      <c r="W5033" t="s">
        <v>10925</v>
      </c>
      <c r="X5033" t="s">
        <v>10923</v>
      </c>
      <c r="Y5033" t="s">
        <v>10924</v>
      </c>
      <c r="Z5033" t="s">
        <v>10927</v>
      </c>
      <c r="AC5033" t="s">
        <v>341</v>
      </c>
      <c r="AD5033" s="176">
        <v>1.2</v>
      </c>
      <c r="AE5033" s="177" t="s">
        <v>16954</v>
      </c>
    </row>
    <row r="5034" spans="1:31" x14ac:dyDescent="0.35">
      <c r="A5034" t="s">
        <v>305</v>
      </c>
      <c r="B5034">
        <v>1025</v>
      </c>
      <c r="C5034" t="s">
        <v>10928</v>
      </c>
      <c r="D5034">
        <v>64407</v>
      </c>
      <c r="E5034" t="s">
        <v>10928</v>
      </c>
      <c r="F5034" t="s">
        <v>8973</v>
      </c>
      <c r="H5034" s="174">
        <f t="shared" si="152"/>
        <v>1.3</v>
      </c>
      <c r="I5034">
        <v>3.4</v>
      </c>
      <c r="K5034" t="s">
        <v>404</v>
      </c>
      <c r="L5034" t="s">
        <v>297</v>
      </c>
      <c r="M5034" t="s">
        <v>398</v>
      </c>
      <c r="N5034" t="s">
        <v>3031</v>
      </c>
      <c r="O5034">
        <v>3</v>
      </c>
      <c r="P5034" t="s">
        <v>306</v>
      </c>
      <c r="Q5034" s="164">
        <v>39456</v>
      </c>
      <c r="R5034" s="164">
        <v>39692</v>
      </c>
      <c r="S5034" s="164">
        <v>45036</v>
      </c>
      <c r="T5034" t="s">
        <v>7901</v>
      </c>
      <c r="V5034" t="s">
        <v>10929</v>
      </c>
      <c r="W5034" t="s">
        <v>10930</v>
      </c>
      <c r="X5034" t="s">
        <v>10931</v>
      </c>
      <c r="Y5034" t="s">
        <v>10929</v>
      </c>
      <c r="Z5034" t="s">
        <v>10932</v>
      </c>
      <c r="AC5034" t="s">
        <v>341</v>
      </c>
      <c r="AD5034" s="176">
        <v>1.3</v>
      </c>
      <c r="AE5034" s="177" t="s">
        <v>16954</v>
      </c>
    </row>
    <row r="5035" spans="1:31" x14ac:dyDescent="0.35">
      <c r="A5035" t="s">
        <v>305</v>
      </c>
      <c r="B5035">
        <v>1102</v>
      </c>
      <c r="C5035" t="s">
        <v>10933</v>
      </c>
      <c r="D5035">
        <v>64407</v>
      </c>
      <c r="E5035" t="s">
        <v>10928</v>
      </c>
      <c r="F5035" t="s">
        <v>8973</v>
      </c>
      <c r="H5035" s="174">
        <f t="shared" si="152"/>
        <v>1.3</v>
      </c>
      <c r="I5035">
        <v>3.4</v>
      </c>
      <c r="K5035" t="s">
        <v>404</v>
      </c>
      <c r="L5035" t="s">
        <v>297</v>
      </c>
      <c r="M5035" t="s">
        <v>398</v>
      </c>
      <c r="N5035" t="s">
        <v>3031</v>
      </c>
      <c r="O5035">
        <v>3</v>
      </c>
      <c r="P5035" t="s">
        <v>306</v>
      </c>
      <c r="Q5035" s="164">
        <v>31056</v>
      </c>
      <c r="R5035" s="164">
        <v>31291</v>
      </c>
      <c r="S5035" s="164">
        <v>40148</v>
      </c>
      <c r="T5035" t="s">
        <v>7901</v>
      </c>
      <c r="V5035" t="s">
        <v>10929</v>
      </c>
      <c r="W5035" t="s">
        <v>10930</v>
      </c>
      <c r="X5035" t="s">
        <v>10931</v>
      </c>
      <c r="Y5035" t="s">
        <v>10929</v>
      </c>
      <c r="Z5035" t="s">
        <v>10934</v>
      </c>
      <c r="AC5035" t="s">
        <v>341</v>
      </c>
      <c r="AD5035" s="176">
        <v>1.3</v>
      </c>
      <c r="AE5035" s="177" t="s">
        <v>16954</v>
      </c>
    </row>
    <row r="5036" spans="1:31" x14ac:dyDescent="0.35">
      <c r="A5036" t="s">
        <v>566</v>
      </c>
      <c r="B5036">
        <v>1023</v>
      </c>
      <c r="C5036" t="s">
        <v>10935</v>
      </c>
      <c r="D5036">
        <v>64407</v>
      </c>
      <c r="E5036" t="s">
        <v>10928</v>
      </c>
      <c r="F5036" t="s">
        <v>8973</v>
      </c>
      <c r="H5036" s="174">
        <f t="shared" si="152"/>
        <v>1.3</v>
      </c>
      <c r="I5036">
        <v>3.4</v>
      </c>
      <c r="K5036" t="s">
        <v>404</v>
      </c>
      <c r="L5036" t="s">
        <v>297</v>
      </c>
      <c r="M5036" t="s">
        <v>398</v>
      </c>
      <c r="N5036" t="s">
        <v>3031</v>
      </c>
      <c r="O5036">
        <v>3</v>
      </c>
      <c r="P5036" t="s">
        <v>306</v>
      </c>
      <c r="Q5036" s="164">
        <v>39825</v>
      </c>
      <c r="R5036" s="164">
        <v>40148</v>
      </c>
      <c r="S5036" s="164">
        <v>40148</v>
      </c>
      <c r="T5036" t="s">
        <v>7901</v>
      </c>
      <c r="V5036" t="s">
        <v>10929</v>
      </c>
      <c r="W5036" t="s">
        <v>10930</v>
      </c>
      <c r="X5036" t="s">
        <v>10931</v>
      </c>
      <c r="Y5036" t="s">
        <v>10929</v>
      </c>
      <c r="Z5036" t="s">
        <v>10936</v>
      </c>
      <c r="AC5036" t="s">
        <v>341</v>
      </c>
      <c r="AD5036" s="176">
        <v>1.3</v>
      </c>
      <c r="AE5036" s="177" t="s">
        <v>16954</v>
      </c>
    </row>
    <row r="5037" spans="1:31" x14ac:dyDescent="0.35">
      <c r="A5037" t="s">
        <v>566</v>
      </c>
      <c r="B5037">
        <v>1125</v>
      </c>
      <c r="C5037" t="s">
        <v>10937</v>
      </c>
      <c r="D5037">
        <v>64407</v>
      </c>
      <c r="E5037" t="s">
        <v>10928</v>
      </c>
      <c r="F5037" t="s">
        <v>8973</v>
      </c>
      <c r="H5037" s="174">
        <f t="shared" si="152"/>
        <v>1.3</v>
      </c>
      <c r="I5037">
        <v>3.4</v>
      </c>
      <c r="K5037" t="s">
        <v>404</v>
      </c>
      <c r="L5037" t="s">
        <v>297</v>
      </c>
      <c r="M5037" t="s">
        <v>398</v>
      </c>
      <c r="N5037" t="s">
        <v>3031</v>
      </c>
      <c r="O5037">
        <v>3</v>
      </c>
      <c r="P5037" t="s">
        <v>306</v>
      </c>
      <c r="Q5037" s="164">
        <v>32874</v>
      </c>
      <c r="R5037" s="164">
        <v>32874</v>
      </c>
      <c r="S5037" s="164">
        <v>38231</v>
      </c>
      <c r="T5037" t="s">
        <v>7901</v>
      </c>
      <c r="V5037" t="s">
        <v>10929</v>
      </c>
      <c r="W5037" t="s">
        <v>10930</v>
      </c>
      <c r="X5037" t="s">
        <v>10931</v>
      </c>
      <c r="Y5037" t="s">
        <v>10929</v>
      </c>
      <c r="Z5037" t="s">
        <v>10938</v>
      </c>
      <c r="AC5037" t="s">
        <v>341</v>
      </c>
      <c r="AD5037" s="176">
        <v>1.3</v>
      </c>
      <c r="AE5037" s="177" t="s">
        <v>16954</v>
      </c>
    </row>
    <row r="5038" spans="1:31" x14ac:dyDescent="0.35">
      <c r="A5038" t="s">
        <v>305</v>
      </c>
      <c r="B5038">
        <v>1034</v>
      </c>
      <c r="C5038" t="s">
        <v>10939</v>
      </c>
      <c r="D5038">
        <v>64409</v>
      </c>
      <c r="E5038" t="s">
        <v>10939</v>
      </c>
      <c r="F5038" t="s">
        <v>8973</v>
      </c>
      <c r="H5038" s="174">
        <f t="shared" si="152"/>
        <v>1.3</v>
      </c>
      <c r="I5038">
        <v>3.3</v>
      </c>
      <c r="K5038" t="s">
        <v>404</v>
      </c>
      <c r="L5038" t="s">
        <v>410</v>
      </c>
      <c r="M5038" t="s">
        <v>398</v>
      </c>
      <c r="N5038" t="s">
        <v>1161</v>
      </c>
      <c r="O5038">
        <v>3</v>
      </c>
      <c r="P5038" t="s">
        <v>306</v>
      </c>
      <c r="Q5038" t="s">
        <v>1154</v>
      </c>
      <c r="R5038" s="164">
        <v>39189</v>
      </c>
      <c r="S5038" s="164">
        <v>39189</v>
      </c>
      <c r="T5038" t="s">
        <v>7915</v>
      </c>
      <c r="V5038" t="s">
        <v>10940</v>
      </c>
      <c r="W5038" t="s">
        <v>10941</v>
      </c>
      <c r="X5038" t="s">
        <v>10939</v>
      </c>
      <c r="Y5038" t="s">
        <v>10940</v>
      </c>
      <c r="Z5038" t="s">
        <v>10942</v>
      </c>
      <c r="AC5038" t="s">
        <v>341</v>
      </c>
      <c r="AD5038" s="176">
        <v>1.3</v>
      </c>
      <c r="AE5038" s="177" t="s">
        <v>16954</v>
      </c>
    </row>
    <row r="5039" spans="1:31" x14ac:dyDescent="0.35">
      <c r="A5039" t="s">
        <v>305</v>
      </c>
      <c r="B5039">
        <v>90003</v>
      </c>
      <c r="C5039" t="s">
        <v>10943</v>
      </c>
      <c r="D5039">
        <v>64409</v>
      </c>
      <c r="E5039" t="s">
        <v>10939</v>
      </c>
      <c r="F5039" t="s">
        <v>8973</v>
      </c>
      <c r="H5039" s="174">
        <f t="shared" si="152"/>
        <v>1.3</v>
      </c>
      <c r="I5039">
        <v>3.3</v>
      </c>
      <c r="K5039" t="s">
        <v>404</v>
      </c>
      <c r="L5039" t="s">
        <v>410</v>
      </c>
      <c r="M5039" t="s">
        <v>398</v>
      </c>
      <c r="N5039" t="s">
        <v>1161</v>
      </c>
      <c r="O5039">
        <v>3</v>
      </c>
      <c r="P5039" t="s">
        <v>306</v>
      </c>
      <c r="Q5039" s="164">
        <v>34337</v>
      </c>
      <c r="R5039" s="164">
        <v>34394</v>
      </c>
      <c r="S5039" s="164">
        <v>34394</v>
      </c>
      <c r="T5039" t="s">
        <v>7915</v>
      </c>
      <c r="V5039" t="s">
        <v>10940</v>
      </c>
      <c r="W5039" t="s">
        <v>10941</v>
      </c>
      <c r="X5039" t="s">
        <v>10939</v>
      </c>
      <c r="Y5039" t="s">
        <v>10940</v>
      </c>
      <c r="Z5039" t="s">
        <v>10944</v>
      </c>
      <c r="AC5039" t="s">
        <v>341</v>
      </c>
      <c r="AD5039" s="176">
        <v>1.3</v>
      </c>
      <c r="AE5039" s="177" t="s">
        <v>16954</v>
      </c>
    </row>
    <row r="5040" spans="1:31" x14ac:dyDescent="0.35">
      <c r="A5040" t="s">
        <v>447</v>
      </c>
      <c r="B5040">
        <v>1040</v>
      </c>
      <c r="C5040" t="s">
        <v>10945</v>
      </c>
      <c r="D5040">
        <v>64409</v>
      </c>
      <c r="E5040" t="s">
        <v>10939</v>
      </c>
      <c r="F5040" t="s">
        <v>8973</v>
      </c>
      <c r="H5040" s="174">
        <f t="shared" si="152"/>
        <v>1.3</v>
      </c>
      <c r="I5040">
        <v>3.3</v>
      </c>
      <c r="K5040" t="s">
        <v>404</v>
      </c>
      <c r="L5040" t="s">
        <v>410</v>
      </c>
      <c r="M5040" t="s">
        <v>398</v>
      </c>
      <c r="N5040" t="s">
        <v>1161</v>
      </c>
      <c r="O5040">
        <v>3</v>
      </c>
      <c r="P5040" t="s">
        <v>306</v>
      </c>
      <c r="Q5040" t="s">
        <v>3913</v>
      </c>
      <c r="R5040" s="164">
        <v>42247</v>
      </c>
      <c r="S5040" s="164">
        <v>42248</v>
      </c>
      <c r="T5040" t="s">
        <v>7915</v>
      </c>
      <c r="V5040" t="s">
        <v>10940</v>
      </c>
      <c r="W5040" t="s">
        <v>10941</v>
      </c>
      <c r="X5040" t="s">
        <v>10939</v>
      </c>
      <c r="Y5040" t="s">
        <v>10940</v>
      </c>
      <c r="Z5040" t="s">
        <v>10946</v>
      </c>
      <c r="AC5040" t="s">
        <v>341</v>
      </c>
      <c r="AD5040" s="176">
        <v>1.3</v>
      </c>
      <c r="AE5040" s="177" t="s">
        <v>16954</v>
      </c>
    </row>
    <row r="5041" spans="1:31" x14ac:dyDescent="0.35">
      <c r="A5041" t="s">
        <v>566</v>
      </c>
      <c r="B5041">
        <v>1071</v>
      </c>
      <c r="C5041" t="s">
        <v>10947</v>
      </c>
      <c r="D5041">
        <v>64409</v>
      </c>
      <c r="E5041" t="s">
        <v>10939</v>
      </c>
      <c r="F5041" t="s">
        <v>8973</v>
      </c>
      <c r="H5041" s="174">
        <f t="shared" si="152"/>
        <v>1.3</v>
      </c>
      <c r="I5041">
        <v>3.3</v>
      </c>
      <c r="K5041" t="s">
        <v>404</v>
      </c>
      <c r="L5041" t="s">
        <v>297</v>
      </c>
      <c r="M5041" t="s">
        <v>398</v>
      </c>
      <c r="N5041" t="s">
        <v>1161</v>
      </c>
      <c r="O5041">
        <v>3</v>
      </c>
      <c r="P5041" t="s">
        <v>306</v>
      </c>
      <c r="Q5041" s="164">
        <v>30015</v>
      </c>
      <c r="R5041" s="164">
        <v>30074</v>
      </c>
      <c r="S5041" s="164">
        <v>32629</v>
      </c>
      <c r="T5041" t="s">
        <v>7915</v>
      </c>
      <c r="V5041" t="s">
        <v>10940</v>
      </c>
      <c r="W5041" t="s">
        <v>10941</v>
      </c>
      <c r="X5041" t="s">
        <v>10939</v>
      </c>
      <c r="Y5041" t="s">
        <v>10940</v>
      </c>
      <c r="Z5041" t="s">
        <v>10948</v>
      </c>
      <c r="AC5041" t="s">
        <v>341</v>
      </c>
      <c r="AD5041" s="176">
        <v>1.3</v>
      </c>
      <c r="AE5041" s="177" t="s">
        <v>16954</v>
      </c>
    </row>
    <row r="5042" spans="1:31" x14ac:dyDescent="0.35">
      <c r="A5042" t="s">
        <v>305</v>
      </c>
      <c r="B5042">
        <v>1037</v>
      </c>
      <c r="C5042" t="s">
        <v>10949</v>
      </c>
      <c r="D5042">
        <v>64411</v>
      </c>
      <c r="E5042" t="s">
        <v>10949</v>
      </c>
      <c r="F5042" t="s">
        <v>8973</v>
      </c>
      <c r="H5042">
        <v>2.8</v>
      </c>
      <c r="I5042">
        <v>3.6</v>
      </c>
      <c r="K5042" t="s">
        <v>296</v>
      </c>
      <c r="L5042" t="s">
        <v>8992</v>
      </c>
      <c r="M5042" t="s">
        <v>398</v>
      </c>
      <c r="N5042" t="s">
        <v>3031</v>
      </c>
      <c r="O5042">
        <v>3</v>
      </c>
      <c r="P5042" t="s">
        <v>306</v>
      </c>
      <c r="Q5042" t="s">
        <v>786</v>
      </c>
      <c r="R5042" s="164">
        <v>34392</v>
      </c>
      <c r="T5042" t="s">
        <v>3032</v>
      </c>
      <c r="V5042" t="s">
        <v>10950</v>
      </c>
      <c r="W5042" t="s">
        <v>10951</v>
      </c>
      <c r="X5042" t="s">
        <v>10949</v>
      </c>
      <c r="Y5042" t="s">
        <v>10950</v>
      </c>
      <c r="Z5042" t="s">
        <v>10952</v>
      </c>
      <c r="AA5042" t="s">
        <v>295</v>
      </c>
      <c r="AC5042" t="s">
        <v>341</v>
      </c>
      <c r="AD5042" s="176">
        <v>1.3</v>
      </c>
    </row>
    <row r="5043" spans="1:31" x14ac:dyDescent="0.35">
      <c r="A5043" t="s">
        <v>305</v>
      </c>
      <c r="B5043">
        <v>90009</v>
      </c>
      <c r="C5043" t="s">
        <v>10953</v>
      </c>
      <c r="D5043">
        <v>64411</v>
      </c>
      <c r="E5043" t="s">
        <v>10949</v>
      </c>
      <c r="F5043" t="s">
        <v>8973</v>
      </c>
      <c r="H5043">
        <v>2.8</v>
      </c>
      <c r="I5043">
        <v>3.6</v>
      </c>
      <c r="K5043" t="s">
        <v>404</v>
      </c>
      <c r="L5043" t="s">
        <v>297</v>
      </c>
      <c r="M5043" t="s">
        <v>398</v>
      </c>
      <c r="N5043" t="s">
        <v>3031</v>
      </c>
      <c r="O5043">
        <v>3</v>
      </c>
      <c r="P5043" t="s">
        <v>306</v>
      </c>
      <c r="Q5043" s="164">
        <v>39825</v>
      </c>
      <c r="R5043" s="164">
        <v>40148</v>
      </c>
      <c r="S5043" s="164">
        <v>40148</v>
      </c>
      <c r="T5043" t="s">
        <v>3032</v>
      </c>
      <c r="V5043" t="s">
        <v>10950</v>
      </c>
      <c r="W5043" t="s">
        <v>10951</v>
      </c>
      <c r="X5043" t="s">
        <v>10949</v>
      </c>
      <c r="Y5043" t="s">
        <v>10950</v>
      </c>
      <c r="Z5043" t="s">
        <v>10954</v>
      </c>
      <c r="AC5043" t="s">
        <v>341</v>
      </c>
      <c r="AD5043" s="176">
        <v>1.3</v>
      </c>
    </row>
    <row r="5044" spans="1:31" x14ac:dyDescent="0.35">
      <c r="A5044" t="s">
        <v>414</v>
      </c>
      <c r="B5044">
        <v>1039</v>
      </c>
      <c r="C5044" t="s">
        <v>10949</v>
      </c>
      <c r="D5044">
        <v>64411</v>
      </c>
      <c r="E5044" t="s">
        <v>10949</v>
      </c>
      <c r="F5044" t="s">
        <v>8973</v>
      </c>
      <c r="H5044">
        <v>2.8</v>
      </c>
      <c r="I5044">
        <v>3.6</v>
      </c>
      <c r="K5044" t="s">
        <v>404</v>
      </c>
      <c r="L5044" t="s">
        <v>297</v>
      </c>
      <c r="M5044" t="s">
        <v>398</v>
      </c>
      <c r="N5044" t="s">
        <v>3031</v>
      </c>
      <c r="O5044">
        <v>3</v>
      </c>
      <c r="P5044" t="s">
        <v>306</v>
      </c>
      <c r="Q5044" s="164">
        <v>39825</v>
      </c>
      <c r="R5044" s="164">
        <v>40148</v>
      </c>
      <c r="S5044" s="164">
        <v>40148</v>
      </c>
      <c r="T5044" t="s">
        <v>3032</v>
      </c>
      <c r="V5044" t="s">
        <v>10950</v>
      </c>
      <c r="W5044" t="s">
        <v>10951</v>
      </c>
      <c r="X5044" t="s">
        <v>10949</v>
      </c>
      <c r="Y5044" t="s">
        <v>10950</v>
      </c>
      <c r="Z5044" t="s">
        <v>10955</v>
      </c>
      <c r="AC5044" t="s">
        <v>341</v>
      </c>
      <c r="AD5044" s="176">
        <v>1.3</v>
      </c>
    </row>
    <row r="5045" spans="1:31" x14ac:dyDescent="0.35">
      <c r="A5045" t="s">
        <v>317</v>
      </c>
      <c r="B5045">
        <v>1016</v>
      </c>
      <c r="C5045" t="s">
        <v>10956</v>
      </c>
      <c r="D5045">
        <v>64513</v>
      </c>
      <c r="E5045" t="s">
        <v>10957</v>
      </c>
      <c r="F5045" t="s">
        <v>8973</v>
      </c>
      <c r="H5045" s="174">
        <f t="shared" ref="H5045:H5051" si="153">AD5045</f>
        <v>1.3</v>
      </c>
      <c r="I5045">
        <v>3.2</v>
      </c>
      <c r="K5045" t="s">
        <v>404</v>
      </c>
      <c r="L5045" t="s">
        <v>410</v>
      </c>
      <c r="M5045" t="s">
        <v>398</v>
      </c>
      <c r="N5045" t="s">
        <v>1792</v>
      </c>
      <c r="O5045">
        <v>3</v>
      </c>
      <c r="P5045" t="s">
        <v>306</v>
      </c>
      <c r="Q5045" t="s">
        <v>10958</v>
      </c>
      <c r="R5045" s="164">
        <v>33717</v>
      </c>
      <c r="S5045" s="164">
        <v>33717</v>
      </c>
      <c r="T5045" t="s">
        <v>3055</v>
      </c>
      <c r="V5045" t="s">
        <v>10959</v>
      </c>
      <c r="W5045" t="s">
        <v>10960</v>
      </c>
      <c r="X5045" t="s">
        <v>10957</v>
      </c>
      <c r="Y5045" t="s">
        <v>10959</v>
      </c>
      <c r="Z5045" t="s">
        <v>10961</v>
      </c>
      <c r="AC5045" t="s">
        <v>341</v>
      </c>
      <c r="AD5045" s="176">
        <v>1.3</v>
      </c>
      <c r="AE5045" s="177" t="s">
        <v>16954</v>
      </c>
    </row>
    <row r="5046" spans="1:31" x14ac:dyDescent="0.35">
      <c r="A5046" t="s">
        <v>438</v>
      </c>
      <c r="B5046">
        <v>1024</v>
      </c>
      <c r="C5046" t="s">
        <v>10957</v>
      </c>
      <c r="D5046">
        <v>64513</v>
      </c>
      <c r="E5046" t="s">
        <v>10957</v>
      </c>
      <c r="F5046" t="s">
        <v>8973</v>
      </c>
      <c r="H5046" s="174">
        <f t="shared" si="153"/>
        <v>1.3</v>
      </c>
      <c r="I5046">
        <v>3.2</v>
      </c>
      <c r="K5046" t="s">
        <v>404</v>
      </c>
      <c r="L5046" t="s">
        <v>297</v>
      </c>
      <c r="M5046" t="s">
        <v>398</v>
      </c>
      <c r="N5046" t="s">
        <v>1792</v>
      </c>
      <c r="O5046">
        <v>3</v>
      </c>
      <c r="P5046" t="s">
        <v>306</v>
      </c>
      <c r="Q5046" s="164">
        <v>35804</v>
      </c>
      <c r="R5046" s="164">
        <v>36039</v>
      </c>
      <c r="S5046" s="164">
        <v>36039</v>
      </c>
      <c r="T5046" t="s">
        <v>3055</v>
      </c>
      <c r="V5046" t="s">
        <v>10959</v>
      </c>
      <c r="W5046" t="s">
        <v>10960</v>
      </c>
      <c r="X5046" t="s">
        <v>10957</v>
      </c>
      <c r="Y5046" t="s">
        <v>10959</v>
      </c>
      <c r="Z5046" t="s">
        <v>10962</v>
      </c>
      <c r="AC5046" t="s">
        <v>341</v>
      </c>
      <c r="AD5046" s="176">
        <v>1.3</v>
      </c>
      <c r="AE5046" s="177" t="s">
        <v>16954</v>
      </c>
    </row>
    <row r="5047" spans="1:31" x14ac:dyDescent="0.35">
      <c r="A5047" t="s">
        <v>447</v>
      </c>
      <c r="B5047">
        <v>1054</v>
      </c>
      <c r="C5047" t="s">
        <v>10963</v>
      </c>
      <c r="D5047">
        <v>64600</v>
      </c>
      <c r="E5047" t="s">
        <v>10963</v>
      </c>
      <c r="F5047" t="s">
        <v>8973</v>
      </c>
      <c r="H5047" s="174">
        <f t="shared" si="153"/>
        <v>0</v>
      </c>
      <c r="I5047">
        <v>0</v>
      </c>
      <c r="K5047" t="s">
        <v>404</v>
      </c>
      <c r="L5047" t="s">
        <v>297</v>
      </c>
      <c r="M5047" t="s">
        <v>398</v>
      </c>
      <c r="N5047" t="s">
        <v>1792</v>
      </c>
      <c r="O5047">
        <v>3</v>
      </c>
      <c r="P5047" t="s">
        <v>306</v>
      </c>
      <c r="Q5047" s="164">
        <v>32517</v>
      </c>
      <c r="R5047" s="164">
        <v>32752</v>
      </c>
      <c r="S5047" s="164">
        <v>32752</v>
      </c>
      <c r="T5047" t="s">
        <v>10964</v>
      </c>
      <c r="V5047" t="s">
        <v>10965</v>
      </c>
      <c r="W5047" t="s">
        <v>10966</v>
      </c>
      <c r="X5047" t="s">
        <v>10963</v>
      </c>
      <c r="Y5047" t="s">
        <v>10965</v>
      </c>
      <c r="Z5047" t="s">
        <v>10967</v>
      </c>
      <c r="AC5047" t="s">
        <v>341</v>
      </c>
      <c r="AD5047" s="176">
        <v>0</v>
      </c>
      <c r="AE5047" s="177" t="s">
        <v>16954</v>
      </c>
    </row>
    <row r="5048" spans="1:31" x14ac:dyDescent="0.35">
      <c r="A5048" t="s">
        <v>408</v>
      </c>
      <c r="B5048">
        <v>1051</v>
      </c>
      <c r="C5048" t="s">
        <v>7947</v>
      </c>
      <c r="D5048">
        <v>64701</v>
      </c>
      <c r="E5048" t="s">
        <v>10968</v>
      </c>
      <c r="F5048" t="s">
        <v>8973</v>
      </c>
      <c r="H5048" s="174">
        <f t="shared" si="153"/>
        <v>1</v>
      </c>
      <c r="I5048">
        <v>2.9</v>
      </c>
      <c r="K5048" t="s">
        <v>404</v>
      </c>
      <c r="L5048" t="s">
        <v>410</v>
      </c>
      <c r="M5048" t="s">
        <v>398</v>
      </c>
      <c r="N5048" t="s">
        <v>426</v>
      </c>
      <c r="O5048">
        <v>3</v>
      </c>
      <c r="P5048" t="s">
        <v>306</v>
      </c>
      <c r="Q5048" s="164">
        <v>33244</v>
      </c>
      <c r="R5048" s="164">
        <v>33390</v>
      </c>
      <c r="S5048" s="164">
        <v>33390</v>
      </c>
      <c r="T5048" t="s">
        <v>3149</v>
      </c>
      <c r="V5048" t="s">
        <v>10969</v>
      </c>
      <c r="W5048" t="s">
        <v>10970</v>
      </c>
      <c r="X5048" t="s">
        <v>10968</v>
      </c>
      <c r="Y5048" t="s">
        <v>10969</v>
      </c>
      <c r="Z5048" t="s">
        <v>10971</v>
      </c>
      <c r="AC5048" t="s">
        <v>366</v>
      </c>
      <c r="AD5048" s="176">
        <v>1</v>
      </c>
      <c r="AE5048" s="177" t="s">
        <v>16954</v>
      </c>
    </row>
    <row r="5049" spans="1:31" x14ac:dyDescent="0.35">
      <c r="A5049" t="s">
        <v>403</v>
      </c>
      <c r="B5049">
        <v>1023</v>
      </c>
      <c r="C5049" t="s">
        <v>10968</v>
      </c>
      <c r="D5049">
        <v>64701</v>
      </c>
      <c r="E5049" t="s">
        <v>10968</v>
      </c>
      <c r="F5049" t="s">
        <v>8973</v>
      </c>
      <c r="H5049" s="174">
        <f t="shared" si="153"/>
        <v>1</v>
      </c>
      <c r="I5049">
        <v>2.9</v>
      </c>
      <c r="K5049" t="s">
        <v>296</v>
      </c>
      <c r="L5049" t="s">
        <v>410</v>
      </c>
      <c r="M5049" t="s">
        <v>398</v>
      </c>
      <c r="N5049" t="s">
        <v>426</v>
      </c>
      <c r="O5049">
        <v>3</v>
      </c>
      <c r="P5049" t="s">
        <v>306</v>
      </c>
      <c r="Q5049" t="s">
        <v>786</v>
      </c>
      <c r="R5049" s="164">
        <v>34392</v>
      </c>
      <c r="T5049" t="s">
        <v>3149</v>
      </c>
      <c r="V5049" t="s">
        <v>10969</v>
      </c>
      <c r="W5049" t="s">
        <v>10970</v>
      </c>
      <c r="X5049" t="s">
        <v>10968</v>
      </c>
      <c r="Y5049" t="s">
        <v>10969</v>
      </c>
      <c r="Z5049" t="s">
        <v>10972</v>
      </c>
      <c r="AC5049" t="s">
        <v>366</v>
      </c>
      <c r="AD5049" s="176">
        <v>1</v>
      </c>
      <c r="AE5049" s="177" t="s">
        <v>16954</v>
      </c>
    </row>
    <row r="5050" spans="1:31" x14ac:dyDescent="0.35">
      <c r="A5050" t="s">
        <v>414</v>
      </c>
      <c r="B5050">
        <v>1032</v>
      </c>
      <c r="C5050" t="s">
        <v>7947</v>
      </c>
      <c r="D5050">
        <v>64701</v>
      </c>
      <c r="E5050" t="s">
        <v>10968</v>
      </c>
      <c r="F5050" t="s">
        <v>8973</v>
      </c>
      <c r="H5050" s="174">
        <f t="shared" si="153"/>
        <v>1</v>
      </c>
      <c r="I5050">
        <v>2.9</v>
      </c>
      <c r="K5050" t="s">
        <v>404</v>
      </c>
      <c r="L5050" t="s">
        <v>410</v>
      </c>
      <c r="M5050" t="s">
        <v>398</v>
      </c>
      <c r="N5050" t="s">
        <v>426</v>
      </c>
      <c r="O5050">
        <v>3</v>
      </c>
      <c r="P5050" t="s">
        <v>306</v>
      </c>
      <c r="Q5050" t="s">
        <v>4368</v>
      </c>
      <c r="R5050" s="164">
        <v>29385</v>
      </c>
      <c r="S5050" s="164">
        <v>29385</v>
      </c>
      <c r="T5050" t="s">
        <v>3149</v>
      </c>
      <c r="V5050" t="s">
        <v>10969</v>
      </c>
      <c r="W5050" t="s">
        <v>10970</v>
      </c>
      <c r="X5050" t="s">
        <v>10968</v>
      </c>
      <c r="Y5050" t="s">
        <v>10969</v>
      </c>
      <c r="Z5050" t="s">
        <v>10973</v>
      </c>
      <c r="AC5050" t="s">
        <v>366</v>
      </c>
      <c r="AD5050" s="176">
        <v>1</v>
      </c>
      <c r="AE5050" s="177" t="s">
        <v>16954</v>
      </c>
    </row>
    <row r="5051" spans="1:31" x14ac:dyDescent="0.35">
      <c r="A5051" t="s">
        <v>314</v>
      </c>
      <c r="B5051">
        <v>1044</v>
      </c>
      <c r="C5051" t="s">
        <v>7947</v>
      </c>
      <c r="D5051">
        <v>64701</v>
      </c>
      <c r="E5051" t="s">
        <v>10968</v>
      </c>
      <c r="F5051" t="s">
        <v>8973</v>
      </c>
      <c r="H5051" s="174">
        <f t="shared" si="153"/>
        <v>1</v>
      </c>
      <c r="I5051">
        <v>2.9</v>
      </c>
      <c r="K5051" t="s">
        <v>404</v>
      </c>
      <c r="L5051" t="s">
        <v>410</v>
      </c>
      <c r="M5051" t="s">
        <v>398</v>
      </c>
      <c r="N5051" t="s">
        <v>426</v>
      </c>
      <c r="O5051">
        <v>3</v>
      </c>
      <c r="P5051" t="s">
        <v>306</v>
      </c>
      <c r="Q5051" s="164">
        <v>32874</v>
      </c>
      <c r="R5051" s="164">
        <v>32874</v>
      </c>
      <c r="S5051" s="164">
        <v>32874</v>
      </c>
      <c r="T5051" t="s">
        <v>3149</v>
      </c>
      <c r="V5051" t="s">
        <v>10969</v>
      </c>
      <c r="W5051" t="s">
        <v>10970</v>
      </c>
      <c r="X5051" t="s">
        <v>10968</v>
      </c>
      <c r="Y5051" t="s">
        <v>10969</v>
      </c>
      <c r="Z5051" t="s">
        <v>10974</v>
      </c>
      <c r="AC5051" t="s">
        <v>366</v>
      </c>
      <c r="AD5051" s="176">
        <v>1</v>
      </c>
      <c r="AE5051" s="177" t="s">
        <v>16954</v>
      </c>
    </row>
    <row r="5052" spans="1:31" x14ac:dyDescent="0.35">
      <c r="A5052" t="s">
        <v>291</v>
      </c>
      <c r="B5052">
        <v>1060</v>
      </c>
      <c r="C5052" t="s">
        <v>10975</v>
      </c>
      <c r="D5052">
        <v>64900</v>
      </c>
      <c r="E5052" t="s">
        <v>10976</v>
      </c>
      <c r="F5052" t="s">
        <v>8973</v>
      </c>
      <c r="H5052">
        <v>2.6</v>
      </c>
      <c r="I5052">
        <v>3.3</v>
      </c>
      <c r="K5052" t="s">
        <v>404</v>
      </c>
      <c r="L5052" t="s">
        <v>297</v>
      </c>
      <c r="M5052" t="s">
        <v>398</v>
      </c>
      <c r="N5052" t="s">
        <v>3226</v>
      </c>
      <c r="O5052">
        <v>3</v>
      </c>
      <c r="P5052" t="s">
        <v>1</v>
      </c>
      <c r="Q5052" s="164">
        <v>34708</v>
      </c>
      <c r="R5052" s="164">
        <v>34943</v>
      </c>
      <c r="S5052" s="164">
        <v>39191</v>
      </c>
      <c r="T5052" t="s">
        <v>3227</v>
      </c>
      <c r="V5052" t="s">
        <v>10977</v>
      </c>
      <c r="W5052" t="s">
        <v>10978</v>
      </c>
      <c r="X5052" t="s">
        <v>10976</v>
      </c>
      <c r="Y5052" t="s">
        <v>10977</v>
      </c>
      <c r="Z5052" t="s">
        <v>10979</v>
      </c>
      <c r="AC5052" t="s">
        <v>338</v>
      </c>
      <c r="AD5052" s="176">
        <v>1.4</v>
      </c>
    </row>
    <row r="5053" spans="1:31" x14ac:dyDescent="0.35">
      <c r="A5053" t="s">
        <v>324</v>
      </c>
      <c r="B5053">
        <v>1113</v>
      </c>
      <c r="C5053" t="s">
        <v>10980</v>
      </c>
      <c r="D5053">
        <v>64900</v>
      </c>
      <c r="E5053" t="s">
        <v>10976</v>
      </c>
      <c r="F5053" t="s">
        <v>8973</v>
      </c>
      <c r="H5053">
        <v>2.6</v>
      </c>
      <c r="I5053">
        <v>3.3</v>
      </c>
      <c r="K5053" t="s">
        <v>404</v>
      </c>
      <c r="L5053" t="s">
        <v>640</v>
      </c>
      <c r="M5053" t="s">
        <v>398</v>
      </c>
      <c r="N5053" t="s">
        <v>3226</v>
      </c>
      <c r="O5053">
        <v>3</v>
      </c>
      <c r="P5053" t="s">
        <v>306</v>
      </c>
      <c r="Q5053" s="164">
        <v>35804</v>
      </c>
      <c r="R5053" s="164">
        <v>36039</v>
      </c>
      <c r="S5053" s="164">
        <v>40787</v>
      </c>
      <c r="T5053" t="s">
        <v>3227</v>
      </c>
      <c r="V5053" t="s">
        <v>10977</v>
      </c>
      <c r="W5053" t="s">
        <v>10978</v>
      </c>
      <c r="X5053" t="s">
        <v>10976</v>
      </c>
      <c r="Y5053" t="s">
        <v>10977</v>
      </c>
      <c r="Z5053" t="s">
        <v>10981</v>
      </c>
      <c r="AC5053" t="s">
        <v>341</v>
      </c>
      <c r="AD5053" s="176">
        <v>1.4</v>
      </c>
    </row>
    <row r="5054" spans="1:31" x14ac:dyDescent="0.35">
      <c r="A5054" t="s">
        <v>324</v>
      </c>
      <c r="B5054">
        <v>1248</v>
      </c>
      <c r="C5054" t="s">
        <v>10982</v>
      </c>
      <c r="D5054">
        <v>64900</v>
      </c>
      <c r="E5054" t="s">
        <v>10976</v>
      </c>
      <c r="F5054" t="s">
        <v>8973</v>
      </c>
      <c r="H5054">
        <v>2.6</v>
      </c>
      <c r="I5054">
        <v>3.3</v>
      </c>
      <c r="K5054" t="s">
        <v>296</v>
      </c>
      <c r="L5054" t="s">
        <v>297</v>
      </c>
      <c r="M5054" t="s">
        <v>398</v>
      </c>
      <c r="N5054" t="s">
        <v>3226</v>
      </c>
      <c r="O5054">
        <v>3</v>
      </c>
      <c r="P5054" t="s">
        <v>306</v>
      </c>
      <c r="Q5054" s="164">
        <v>40243</v>
      </c>
      <c r="R5054" s="164">
        <v>40422</v>
      </c>
      <c r="T5054" t="s">
        <v>3227</v>
      </c>
      <c r="V5054" t="s">
        <v>10977</v>
      </c>
      <c r="W5054" t="s">
        <v>10978</v>
      </c>
      <c r="X5054" t="s">
        <v>10976</v>
      </c>
      <c r="Y5054" t="s">
        <v>10977</v>
      </c>
      <c r="Z5054" t="s">
        <v>10983</v>
      </c>
      <c r="AC5054" t="s">
        <v>341</v>
      </c>
      <c r="AD5054" s="176">
        <v>1.4</v>
      </c>
    </row>
    <row r="5055" spans="1:31" x14ac:dyDescent="0.35">
      <c r="A5055" t="s">
        <v>414</v>
      </c>
      <c r="B5055">
        <v>1051</v>
      </c>
      <c r="C5055" t="s">
        <v>10976</v>
      </c>
      <c r="D5055">
        <v>64900</v>
      </c>
      <c r="E5055" t="s">
        <v>10976</v>
      </c>
      <c r="F5055" t="s">
        <v>8973</v>
      </c>
      <c r="H5055">
        <v>2.6</v>
      </c>
      <c r="I5055">
        <v>3.3</v>
      </c>
      <c r="K5055" t="s">
        <v>296</v>
      </c>
      <c r="L5055" t="s">
        <v>410</v>
      </c>
      <c r="M5055" t="s">
        <v>398</v>
      </c>
      <c r="N5055" t="s">
        <v>3226</v>
      </c>
      <c r="O5055">
        <v>3</v>
      </c>
      <c r="P5055" t="s">
        <v>306</v>
      </c>
      <c r="Q5055" t="s">
        <v>786</v>
      </c>
      <c r="R5055" s="164">
        <v>34392</v>
      </c>
      <c r="T5055" t="s">
        <v>3227</v>
      </c>
      <c r="V5055" t="s">
        <v>10977</v>
      </c>
      <c r="W5055" t="s">
        <v>10978</v>
      </c>
      <c r="X5055" t="s">
        <v>10976</v>
      </c>
      <c r="Y5055" t="s">
        <v>10977</v>
      </c>
      <c r="Z5055" t="s">
        <v>10984</v>
      </c>
      <c r="AC5055" t="s">
        <v>341</v>
      </c>
      <c r="AD5055" s="176">
        <v>1.4</v>
      </c>
    </row>
    <row r="5056" spans="1:31" x14ac:dyDescent="0.35">
      <c r="A5056" t="s">
        <v>414</v>
      </c>
      <c r="B5056">
        <v>1112</v>
      </c>
      <c r="C5056" t="s">
        <v>10985</v>
      </c>
      <c r="D5056">
        <v>64900</v>
      </c>
      <c r="E5056" t="s">
        <v>10976</v>
      </c>
      <c r="F5056" t="s">
        <v>8973</v>
      </c>
      <c r="H5056">
        <v>2.6</v>
      </c>
      <c r="I5056">
        <v>3.3</v>
      </c>
      <c r="K5056" t="s">
        <v>295</v>
      </c>
      <c r="L5056" t="s">
        <v>297</v>
      </c>
      <c r="M5056" t="s">
        <v>398</v>
      </c>
      <c r="N5056" t="s">
        <v>3226</v>
      </c>
      <c r="O5056">
        <v>3</v>
      </c>
      <c r="P5056" t="s">
        <v>977</v>
      </c>
      <c r="Q5056" s="164">
        <v>31048</v>
      </c>
      <c r="R5056" s="164">
        <v>31048</v>
      </c>
      <c r="S5056" s="164">
        <v>34943</v>
      </c>
      <c r="T5056" t="s">
        <v>3227</v>
      </c>
      <c r="V5056" t="s">
        <v>10977</v>
      </c>
      <c r="W5056" t="s">
        <v>10978</v>
      </c>
      <c r="X5056" t="s">
        <v>10976</v>
      </c>
      <c r="Y5056" t="s">
        <v>10977</v>
      </c>
      <c r="Z5056" t="s">
        <v>10986</v>
      </c>
      <c r="AC5056" t="s">
        <v>341</v>
      </c>
      <c r="AD5056" s="176">
        <v>1.4</v>
      </c>
    </row>
    <row r="5057" spans="1:30" x14ac:dyDescent="0.35">
      <c r="A5057" t="s">
        <v>454</v>
      </c>
      <c r="B5057">
        <v>1041</v>
      </c>
      <c r="C5057" t="s">
        <v>10987</v>
      </c>
      <c r="D5057">
        <v>65203</v>
      </c>
      <c r="E5057" t="s">
        <v>10987</v>
      </c>
      <c r="F5057" t="s">
        <v>8973</v>
      </c>
      <c r="H5057">
        <v>2.4</v>
      </c>
      <c r="I5057">
        <v>3.4</v>
      </c>
      <c r="K5057" t="s">
        <v>404</v>
      </c>
      <c r="L5057" t="s">
        <v>753</v>
      </c>
      <c r="M5057" t="s">
        <v>398</v>
      </c>
      <c r="N5057" t="s">
        <v>333</v>
      </c>
      <c r="O5057">
        <v>3</v>
      </c>
      <c r="P5057" t="s">
        <v>306</v>
      </c>
      <c r="Q5057" t="s">
        <v>3913</v>
      </c>
      <c r="R5057" s="164">
        <v>42247</v>
      </c>
      <c r="S5057" s="164">
        <v>42248</v>
      </c>
      <c r="T5057" t="s">
        <v>8066</v>
      </c>
      <c r="V5057" t="s">
        <v>10988</v>
      </c>
      <c r="W5057" t="s">
        <v>10989</v>
      </c>
      <c r="X5057" t="s">
        <v>10987</v>
      </c>
      <c r="Y5057" t="s">
        <v>10988</v>
      </c>
      <c r="Z5057" t="s">
        <v>10990</v>
      </c>
      <c r="AC5057" t="s">
        <v>341</v>
      </c>
      <c r="AD5057" s="176">
        <v>1.3</v>
      </c>
    </row>
    <row r="5058" spans="1:30" x14ac:dyDescent="0.35">
      <c r="A5058" t="s">
        <v>454</v>
      </c>
      <c r="B5058">
        <v>1042</v>
      </c>
      <c r="C5058" t="s">
        <v>10987</v>
      </c>
      <c r="D5058">
        <v>65203</v>
      </c>
      <c r="E5058" t="s">
        <v>10987</v>
      </c>
      <c r="F5058" t="s">
        <v>8973</v>
      </c>
      <c r="H5058">
        <v>2.4</v>
      </c>
      <c r="I5058">
        <v>3.4</v>
      </c>
      <c r="K5058" t="s">
        <v>295</v>
      </c>
      <c r="L5058" t="s">
        <v>410</v>
      </c>
      <c r="M5058" t="s">
        <v>398</v>
      </c>
      <c r="N5058" t="s">
        <v>333</v>
      </c>
      <c r="O5058">
        <v>3</v>
      </c>
      <c r="P5058" t="s">
        <v>1</v>
      </c>
      <c r="Q5058" s="164">
        <v>32882</v>
      </c>
      <c r="R5058" s="164">
        <v>33117</v>
      </c>
      <c r="S5058" s="164">
        <v>33117</v>
      </c>
      <c r="T5058" t="s">
        <v>8066</v>
      </c>
      <c r="V5058" t="s">
        <v>10988</v>
      </c>
      <c r="W5058" t="s">
        <v>10989</v>
      </c>
      <c r="X5058" t="s">
        <v>10987</v>
      </c>
      <c r="Y5058" t="s">
        <v>10988</v>
      </c>
      <c r="Z5058" t="s">
        <v>10991</v>
      </c>
      <c r="AC5058" t="s">
        <v>341</v>
      </c>
      <c r="AD5058" s="176">
        <v>1.3</v>
      </c>
    </row>
    <row r="5059" spans="1:30" x14ac:dyDescent="0.35">
      <c r="A5059" t="s">
        <v>454</v>
      </c>
      <c r="B5059">
        <v>1163</v>
      </c>
      <c r="C5059" t="s">
        <v>10992</v>
      </c>
      <c r="D5059">
        <v>65203</v>
      </c>
      <c r="E5059" t="s">
        <v>10987</v>
      </c>
      <c r="F5059" t="s">
        <v>8973</v>
      </c>
      <c r="H5059">
        <v>2.4</v>
      </c>
      <c r="I5059">
        <v>3.4</v>
      </c>
      <c r="K5059" t="s">
        <v>404</v>
      </c>
      <c r="L5059" t="s">
        <v>410</v>
      </c>
      <c r="M5059" t="s">
        <v>398</v>
      </c>
      <c r="N5059" t="s">
        <v>333</v>
      </c>
      <c r="O5059">
        <v>3</v>
      </c>
      <c r="P5059" t="s">
        <v>306</v>
      </c>
      <c r="Q5059" t="s">
        <v>1487</v>
      </c>
      <c r="R5059" s="164">
        <v>29371</v>
      </c>
      <c r="S5059" s="164">
        <v>34943</v>
      </c>
      <c r="T5059" t="s">
        <v>8066</v>
      </c>
      <c r="V5059" t="s">
        <v>10988</v>
      </c>
      <c r="W5059" t="s">
        <v>10989</v>
      </c>
      <c r="X5059" t="s">
        <v>10987</v>
      </c>
      <c r="Y5059" t="s">
        <v>10988</v>
      </c>
      <c r="Z5059" t="s">
        <v>10993</v>
      </c>
      <c r="AC5059" t="s">
        <v>341</v>
      </c>
      <c r="AD5059" s="176">
        <v>1.3</v>
      </c>
    </row>
    <row r="5060" spans="1:30" x14ac:dyDescent="0.35">
      <c r="A5060" t="s">
        <v>291</v>
      </c>
      <c r="B5060">
        <v>1065</v>
      </c>
      <c r="C5060" t="s">
        <v>10994</v>
      </c>
      <c r="D5060">
        <v>65203</v>
      </c>
      <c r="E5060" t="s">
        <v>10987</v>
      </c>
      <c r="F5060" t="s">
        <v>8973</v>
      </c>
      <c r="H5060">
        <v>2.4</v>
      </c>
      <c r="I5060">
        <v>3.4</v>
      </c>
      <c r="K5060" t="s">
        <v>296</v>
      </c>
      <c r="L5060" t="s">
        <v>297</v>
      </c>
      <c r="M5060" t="s">
        <v>398</v>
      </c>
      <c r="N5060" t="s">
        <v>333</v>
      </c>
      <c r="O5060">
        <v>3</v>
      </c>
      <c r="P5060" t="s">
        <v>1</v>
      </c>
      <c r="Q5060" s="164">
        <v>34708</v>
      </c>
      <c r="R5060" s="164">
        <v>34943</v>
      </c>
      <c r="T5060" t="s">
        <v>8066</v>
      </c>
      <c r="V5060" t="s">
        <v>10988</v>
      </c>
      <c r="W5060" t="s">
        <v>10989</v>
      </c>
      <c r="X5060" t="s">
        <v>10987</v>
      </c>
      <c r="Y5060" t="s">
        <v>10988</v>
      </c>
      <c r="Z5060" t="s">
        <v>10995</v>
      </c>
      <c r="AC5060" t="s">
        <v>338</v>
      </c>
      <c r="AD5060" s="176">
        <v>1.3</v>
      </c>
    </row>
    <row r="5061" spans="1:30" x14ac:dyDescent="0.35">
      <c r="A5061" t="s">
        <v>305</v>
      </c>
      <c r="B5061">
        <v>1021</v>
      </c>
      <c r="C5061" t="s">
        <v>10987</v>
      </c>
      <c r="D5061">
        <v>65203</v>
      </c>
      <c r="E5061" t="s">
        <v>10987</v>
      </c>
      <c r="F5061" t="s">
        <v>8973</v>
      </c>
      <c r="H5061">
        <v>2.4</v>
      </c>
      <c r="I5061">
        <v>3.4</v>
      </c>
      <c r="K5061" t="s">
        <v>404</v>
      </c>
      <c r="L5061" t="s">
        <v>410</v>
      </c>
      <c r="M5061" t="s">
        <v>398</v>
      </c>
      <c r="N5061" t="s">
        <v>333</v>
      </c>
      <c r="O5061">
        <v>3</v>
      </c>
      <c r="P5061" t="s">
        <v>306</v>
      </c>
      <c r="Q5061" t="s">
        <v>2594</v>
      </c>
      <c r="R5061" s="164">
        <v>41407</v>
      </c>
      <c r="S5061" s="164">
        <v>41518</v>
      </c>
      <c r="T5061" t="s">
        <v>8066</v>
      </c>
      <c r="V5061" t="s">
        <v>10988</v>
      </c>
      <c r="W5061" t="s">
        <v>10989</v>
      </c>
      <c r="X5061" t="s">
        <v>10987</v>
      </c>
      <c r="Y5061" t="s">
        <v>10988</v>
      </c>
      <c r="Z5061" t="s">
        <v>10996</v>
      </c>
      <c r="AC5061" t="s">
        <v>341</v>
      </c>
      <c r="AD5061" s="176">
        <v>1.3</v>
      </c>
    </row>
    <row r="5062" spans="1:30" x14ac:dyDescent="0.35">
      <c r="A5062" t="s">
        <v>305</v>
      </c>
      <c r="B5062">
        <v>1055</v>
      </c>
      <c r="C5062" t="s">
        <v>10987</v>
      </c>
      <c r="D5062">
        <v>65203</v>
      </c>
      <c r="E5062" t="s">
        <v>10987</v>
      </c>
      <c r="F5062" t="s">
        <v>8973</v>
      </c>
      <c r="H5062">
        <v>2.4</v>
      </c>
      <c r="I5062">
        <v>3.4</v>
      </c>
      <c r="K5062" t="s">
        <v>295</v>
      </c>
      <c r="L5062" t="s">
        <v>297</v>
      </c>
      <c r="M5062" t="s">
        <v>398</v>
      </c>
      <c r="N5062" t="s">
        <v>333</v>
      </c>
      <c r="O5062">
        <v>3</v>
      </c>
      <c r="P5062" t="s">
        <v>1</v>
      </c>
      <c r="Q5062" t="s">
        <v>2395</v>
      </c>
      <c r="R5062" s="164">
        <v>29311</v>
      </c>
      <c r="S5062" s="164">
        <v>34943</v>
      </c>
      <c r="T5062" t="s">
        <v>8066</v>
      </c>
      <c r="V5062" t="s">
        <v>10988</v>
      </c>
      <c r="W5062" t="s">
        <v>10989</v>
      </c>
      <c r="X5062" t="s">
        <v>10987</v>
      </c>
      <c r="Y5062" t="s">
        <v>10988</v>
      </c>
      <c r="Z5062" t="s">
        <v>10997</v>
      </c>
      <c r="AC5062" t="s">
        <v>341</v>
      </c>
      <c r="AD5062" s="176">
        <v>1.3</v>
      </c>
    </row>
    <row r="5063" spans="1:30" x14ac:dyDescent="0.35">
      <c r="A5063" t="s">
        <v>305</v>
      </c>
      <c r="B5063">
        <v>90004</v>
      </c>
      <c r="C5063" t="s">
        <v>10998</v>
      </c>
      <c r="D5063">
        <v>65203</v>
      </c>
      <c r="E5063" t="s">
        <v>10987</v>
      </c>
      <c r="F5063" t="s">
        <v>8973</v>
      </c>
      <c r="H5063">
        <v>2.4</v>
      </c>
      <c r="I5063">
        <v>3.4</v>
      </c>
      <c r="K5063" t="s">
        <v>404</v>
      </c>
      <c r="L5063" t="s">
        <v>297</v>
      </c>
      <c r="M5063" t="s">
        <v>398</v>
      </c>
      <c r="N5063" t="s">
        <v>333</v>
      </c>
      <c r="O5063">
        <v>3</v>
      </c>
      <c r="P5063" t="s">
        <v>306</v>
      </c>
      <c r="Q5063" s="164">
        <v>39825</v>
      </c>
      <c r="R5063" s="164">
        <v>40148</v>
      </c>
      <c r="S5063" s="164">
        <v>40148</v>
      </c>
      <c r="T5063" t="s">
        <v>8066</v>
      </c>
      <c r="V5063" t="s">
        <v>10988</v>
      </c>
      <c r="W5063" t="s">
        <v>10989</v>
      </c>
      <c r="X5063" t="s">
        <v>10987</v>
      </c>
      <c r="Y5063" t="s">
        <v>10988</v>
      </c>
      <c r="Z5063" t="s">
        <v>10999</v>
      </c>
      <c r="AC5063" t="s">
        <v>341</v>
      </c>
      <c r="AD5063" s="176">
        <v>1.3</v>
      </c>
    </row>
    <row r="5064" spans="1:30" x14ac:dyDescent="0.35">
      <c r="A5064" t="s">
        <v>408</v>
      </c>
      <c r="B5064">
        <v>1043</v>
      </c>
      <c r="C5064" t="s">
        <v>10987</v>
      </c>
      <c r="D5064">
        <v>65203</v>
      </c>
      <c r="E5064" t="s">
        <v>10987</v>
      </c>
      <c r="F5064" t="s">
        <v>8973</v>
      </c>
      <c r="H5064">
        <v>2.4</v>
      </c>
      <c r="I5064">
        <v>3.4</v>
      </c>
      <c r="K5064" t="s">
        <v>296</v>
      </c>
      <c r="L5064" t="s">
        <v>410</v>
      </c>
      <c r="M5064" t="s">
        <v>398</v>
      </c>
      <c r="N5064" t="s">
        <v>333</v>
      </c>
      <c r="O5064">
        <v>3</v>
      </c>
      <c r="P5064" t="s">
        <v>306</v>
      </c>
      <c r="Q5064" t="s">
        <v>786</v>
      </c>
      <c r="R5064" s="164">
        <v>34392</v>
      </c>
      <c r="T5064" t="s">
        <v>8066</v>
      </c>
      <c r="V5064" t="s">
        <v>10988</v>
      </c>
      <c r="W5064" t="s">
        <v>10989</v>
      </c>
      <c r="X5064" t="s">
        <v>10987</v>
      </c>
      <c r="Y5064" t="s">
        <v>10988</v>
      </c>
      <c r="Z5064" t="s">
        <v>11000</v>
      </c>
      <c r="AC5064" t="s">
        <v>341</v>
      </c>
      <c r="AD5064" s="176">
        <v>1.3</v>
      </c>
    </row>
    <row r="5065" spans="1:30" x14ac:dyDescent="0.35">
      <c r="A5065" t="s">
        <v>408</v>
      </c>
      <c r="B5065">
        <v>1044</v>
      </c>
      <c r="C5065" t="s">
        <v>11001</v>
      </c>
      <c r="D5065">
        <v>65203</v>
      </c>
      <c r="E5065" t="s">
        <v>10987</v>
      </c>
      <c r="F5065" t="s">
        <v>8973</v>
      </c>
      <c r="H5065">
        <v>2.4</v>
      </c>
      <c r="I5065">
        <v>3.4</v>
      </c>
      <c r="K5065" t="s">
        <v>404</v>
      </c>
      <c r="L5065" t="s">
        <v>410</v>
      </c>
      <c r="M5065" t="s">
        <v>398</v>
      </c>
      <c r="N5065" t="s">
        <v>333</v>
      </c>
      <c r="O5065">
        <v>3</v>
      </c>
      <c r="P5065" t="s">
        <v>306</v>
      </c>
      <c r="Q5065" t="s">
        <v>2038</v>
      </c>
      <c r="R5065" s="164">
        <v>39188</v>
      </c>
      <c r="S5065" s="164">
        <v>39188</v>
      </c>
      <c r="T5065" t="s">
        <v>8066</v>
      </c>
      <c r="V5065" t="s">
        <v>10988</v>
      </c>
      <c r="W5065" t="s">
        <v>10989</v>
      </c>
      <c r="X5065" t="s">
        <v>10987</v>
      </c>
      <c r="Y5065" t="s">
        <v>10988</v>
      </c>
      <c r="Z5065" t="s">
        <v>11002</v>
      </c>
      <c r="AC5065" t="s">
        <v>341</v>
      </c>
      <c r="AD5065" s="176">
        <v>1.3</v>
      </c>
    </row>
    <row r="5066" spans="1:30" x14ac:dyDescent="0.35">
      <c r="A5066" t="s">
        <v>408</v>
      </c>
      <c r="B5066">
        <v>1045</v>
      </c>
      <c r="C5066" t="s">
        <v>11003</v>
      </c>
      <c r="D5066">
        <v>65203</v>
      </c>
      <c r="E5066" t="s">
        <v>10987</v>
      </c>
      <c r="F5066" t="s">
        <v>8973</v>
      </c>
      <c r="H5066">
        <v>2.4</v>
      </c>
      <c r="I5066">
        <v>3.4</v>
      </c>
      <c r="K5066" t="s">
        <v>404</v>
      </c>
      <c r="L5066" t="s">
        <v>410</v>
      </c>
      <c r="M5066" t="s">
        <v>398</v>
      </c>
      <c r="N5066" t="s">
        <v>333</v>
      </c>
      <c r="O5066">
        <v>3</v>
      </c>
      <c r="P5066" t="s">
        <v>306</v>
      </c>
      <c r="Q5066" s="164">
        <v>31415</v>
      </c>
      <c r="R5066" s="164">
        <v>31472</v>
      </c>
      <c r="S5066" s="164">
        <v>31472</v>
      </c>
      <c r="T5066" t="s">
        <v>8066</v>
      </c>
      <c r="V5066" t="s">
        <v>10988</v>
      </c>
      <c r="W5066" t="s">
        <v>10989</v>
      </c>
      <c r="X5066" t="s">
        <v>10987</v>
      </c>
      <c r="Y5066" t="s">
        <v>10988</v>
      </c>
      <c r="Z5066" t="s">
        <v>11004</v>
      </c>
      <c r="AC5066" t="s">
        <v>341</v>
      </c>
      <c r="AD5066" s="176">
        <v>1.3</v>
      </c>
    </row>
    <row r="5067" spans="1:30" x14ac:dyDescent="0.35">
      <c r="A5067" t="s">
        <v>324</v>
      </c>
      <c r="B5067">
        <v>1018</v>
      </c>
      <c r="C5067" t="s">
        <v>11005</v>
      </c>
      <c r="D5067">
        <v>65203</v>
      </c>
      <c r="E5067" t="s">
        <v>10987</v>
      </c>
      <c r="F5067" t="s">
        <v>8973</v>
      </c>
      <c r="H5067">
        <v>2.4</v>
      </c>
      <c r="I5067">
        <v>3.4</v>
      </c>
      <c r="K5067" t="s">
        <v>404</v>
      </c>
      <c r="L5067" t="s">
        <v>410</v>
      </c>
      <c r="M5067" t="s">
        <v>398</v>
      </c>
      <c r="N5067" t="s">
        <v>333</v>
      </c>
      <c r="O5067">
        <v>3</v>
      </c>
      <c r="P5067" t="s">
        <v>306</v>
      </c>
      <c r="Q5067" s="164">
        <v>28495</v>
      </c>
      <c r="R5067" s="164">
        <v>28611</v>
      </c>
      <c r="S5067" s="164">
        <v>37407</v>
      </c>
      <c r="T5067" t="s">
        <v>8066</v>
      </c>
      <c r="V5067" t="s">
        <v>10988</v>
      </c>
      <c r="W5067" t="s">
        <v>10989</v>
      </c>
      <c r="X5067" t="s">
        <v>10987</v>
      </c>
      <c r="Y5067" t="s">
        <v>10988</v>
      </c>
      <c r="Z5067" t="s">
        <v>11006</v>
      </c>
      <c r="AC5067" t="s">
        <v>341</v>
      </c>
      <c r="AD5067" s="176">
        <v>1.3</v>
      </c>
    </row>
    <row r="5068" spans="1:30" x14ac:dyDescent="0.35">
      <c r="A5068" t="s">
        <v>324</v>
      </c>
      <c r="B5068">
        <v>1019</v>
      </c>
      <c r="C5068" t="s">
        <v>10987</v>
      </c>
      <c r="D5068">
        <v>65203</v>
      </c>
      <c r="E5068" t="s">
        <v>10987</v>
      </c>
      <c r="F5068" t="s">
        <v>8973</v>
      </c>
      <c r="H5068">
        <v>2.4</v>
      </c>
      <c r="I5068">
        <v>3.4</v>
      </c>
      <c r="K5068" t="s">
        <v>296</v>
      </c>
      <c r="L5068" t="s">
        <v>8992</v>
      </c>
      <c r="M5068" t="s">
        <v>398</v>
      </c>
      <c r="N5068" t="s">
        <v>333</v>
      </c>
      <c r="O5068">
        <v>3</v>
      </c>
      <c r="P5068" t="s">
        <v>306</v>
      </c>
      <c r="Q5068" t="s">
        <v>786</v>
      </c>
      <c r="R5068" s="164">
        <v>34392</v>
      </c>
      <c r="T5068" t="s">
        <v>8066</v>
      </c>
      <c r="V5068" t="s">
        <v>10988</v>
      </c>
      <c r="W5068" t="s">
        <v>10989</v>
      </c>
      <c r="X5068" t="s">
        <v>10987</v>
      </c>
      <c r="Y5068" t="s">
        <v>10988</v>
      </c>
      <c r="Z5068" t="s">
        <v>11007</v>
      </c>
      <c r="AA5068" t="s">
        <v>295</v>
      </c>
      <c r="AC5068" t="s">
        <v>341</v>
      </c>
      <c r="AD5068" s="176">
        <v>1.3</v>
      </c>
    </row>
    <row r="5069" spans="1:30" x14ac:dyDescent="0.35">
      <c r="A5069" t="s">
        <v>324</v>
      </c>
      <c r="B5069">
        <v>1072</v>
      </c>
      <c r="C5069" t="s">
        <v>10987</v>
      </c>
      <c r="D5069">
        <v>65203</v>
      </c>
      <c r="E5069" t="s">
        <v>10987</v>
      </c>
      <c r="F5069" t="s">
        <v>8973</v>
      </c>
      <c r="H5069">
        <v>2.4</v>
      </c>
      <c r="I5069">
        <v>3.4</v>
      </c>
      <c r="K5069" t="s">
        <v>404</v>
      </c>
      <c r="L5069" t="s">
        <v>297</v>
      </c>
      <c r="M5069" t="s">
        <v>398</v>
      </c>
      <c r="N5069" t="s">
        <v>333</v>
      </c>
      <c r="O5069">
        <v>3</v>
      </c>
      <c r="P5069" t="s">
        <v>306</v>
      </c>
      <c r="Q5069" s="164">
        <v>31421</v>
      </c>
      <c r="R5069" s="164">
        <v>31656</v>
      </c>
      <c r="S5069" s="164">
        <v>40787</v>
      </c>
      <c r="T5069" t="s">
        <v>8066</v>
      </c>
      <c r="V5069" t="s">
        <v>10988</v>
      </c>
      <c r="W5069" t="s">
        <v>10989</v>
      </c>
      <c r="X5069" t="s">
        <v>10987</v>
      </c>
      <c r="Y5069" t="s">
        <v>10988</v>
      </c>
      <c r="Z5069" t="s">
        <v>11008</v>
      </c>
      <c r="AC5069" t="s">
        <v>341</v>
      </c>
      <c r="AD5069" s="176">
        <v>1.3</v>
      </c>
    </row>
    <row r="5070" spans="1:30" x14ac:dyDescent="0.35">
      <c r="A5070" t="s">
        <v>324</v>
      </c>
      <c r="B5070">
        <v>1081</v>
      </c>
      <c r="C5070" t="s">
        <v>11009</v>
      </c>
      <c r="D5070">
        <v>65203</v>
      </c>
      <c r="E5070" t="s">
        <v>10987</v>
      </c>
      <c r="F5070" t="s">
        <v>8973</v>
      </c>
      <c r="H5070">
        <v>2.4</v>
      </c>
      <c r="I5070">
        <v>3.4</v>
      </c>
      <c r="K5070" t="s">
        <v>404</v>
      </c>
      <c r="L5070" t="s">
        <v>297</v>
      </c>
      <c r="M5070" t="s">
        <v>398</v>
      </c>
      <c r="N5070" t="s">
        <v>333</v>
      </c>
      <c r="O5070">
        <v>3</v>
      </c>
      <c r="P5070" t="s">
        <v>306</v>
      </c>
      <c r="Q5070" s="164">
        <v>32882</v>
      </c>
      <c r="R5070" s="164">
        <v>33117</v>
      </c>
      <c r="S5070" s="164">
        <v>36039</v>
      </c>
      <c r="T5070" t="s">
        <v>8066</v>
      </c>
      <c r="V5070" t="s">
        <v>10988</v>
      </c>
      <c r="W5070" t="s">
        <v>10989</v>
      </c>
      <c r="X5070" t="s">
        <v>10987</v>
      </c>
      <c r="Y5070" t="s">
        <v>10988</v>
      </c>
      <c r="Z5070" t="s">
        <v>11010</v>
      </c>
      <c r="AC5070" t="s">
        <v>341</v>
      </c>
      <c r="AD5070" s="176">
        <v>1.3</v>
      </c>
    </row>
    <row r="5071" spans="1:30" x14ac:dyDescent="0.35">
      <c r="A5071" t="s">
        <v>309</v>
      </c>
      <c r="B5071">
        <v>1026</v>
      </c>
      <c r="C5071" t="s">
        <v>10987</v>
      </c>
      <c r="D5071">
        <v>65203</v>
      </c>
      <c r="E5071" t="s">
        <v>10987</v>
      </c>
      <c r="F5071" t="s">
        <v>8973</v>
      </c>
      <c r="H5071">
        <v>2.4</v>
      </c>
      <c r="I5071">
        <v>3.4</v>
      </c>
      <c r="K5071" t="s">
        <v>296</v>
      </c>
      <c r="L5071" t="s">
        <v>410</v>
      </c>
      <c r="M5071" t="s">
        <v>398</v>
      </c>
      <c r="N5071" t="s">
        <v>333</v>
      </c>
      <c r="O5071">
        <v>3</v>
      </c>
      <c r="P5071" t="s">
        <v>306</v>
      </c>
      <c r="Q5071" t="s">
        <v>786</v>
      </c>
      <c r="R5071" s="164">
        <v>34392</v>
      </c>
      <c r="T5071" t="s">
        <v>8066</v>
      </c>
      <c r="V5071" t="s">
        <v>10988</v>
      </c>
      <c r="W5071" t="s">
        <v>10989</v>
      </c>
      <c r="X5071" t="s">
        <v>10987</v>
      </c>
      <c r="Y5071" t="s">
        <v>10988</v>
      </c>
      <c r="Z5071" t="s">
        <v>11011</v>
      </c>
      <c r="AC5071" t="s">
        <v>341</v>
      </c>
      <c r="AD5071" s="176">
        <v>1.3</v>
      </c>
    </row>
    <row r="5072" spans="1:30" x14ac:dyDescent="0.35">
      <c r="A5072" t="s">
        <v>309</v>
      </c>
      <c r="B5072">
        <v>1056</v>
      </c>
      <c r="C5072" t="s">
        <v>11012</v>
      </c>
      <c r="D5072">
        <v>65203</v>
      </c>
      <c r="E5072" t="s">
        <v>10987</v>
      </c>
      <c r="F5072" t="s">
        <v>8973</v>
      </c>
      <c r="H5072">
        <v>2.4</v>
      </c>
      <c r="I5072">
        <v>3.4</v>
      </c>
      <c r="K5072" t="s">
        <v>404</v>
      </c>
      <c r="L5072" t="s">
        <v>297</v>
      </c>
      <c r="M5072" t="s">
        <v>398</v>
      </c>
      <c r="N5072" t="s">
        <v>333</v>
      </c>
      <c r="O5072">
        <v>3</v>
      </c>
      <c r="P5072" t="s">
        <v>306</v>
      </c>
      <c r="Q5072" s="164">
        <v>29716</v>
      </c>
      <c r="R5072" s="164">
        <v>29864</v>
      </c>
      <c r="S5072" s="164">
        <v>36039</v>
      </c>
      <c r="T5072" t="s">
        <v>8066</v>
      </c>
      <c r="V5072" t="s">
        <v>10988</v>
      </c>
      <c r="W5072" t="s">
        <v>10989</v>
      </c>
      <c r="X5072" t="s">
        <v>10987</v>
      </c>
      <c r="Y5072" t="s">
        <v>10988</v>
      </c>
      <c r="Z5072" t="s">
        <v>11013</v>
      </c>
      <c r="AC5072" t="s">
        <v>341</v>
      </c>
      <c r="AD5072" s="176">
        <v>1.3</v>
      </c>
    </row>
    <row r="5073" spans="1:30" x14ac:dyDescent="0.35">
      <c r="A5073" t="s">
        <v>309</v>
      </c>
      <c r="B5073">
        <v>90001</v>
      </c>
      <c r="C5073" t="s">
        <v>11014</v>
      </c>
      <c r="D5073">
        <v>65203</v>
      </c>
      <c r="E5073" t="s">
        <v>10987</v>
      </c>
      <c r="F5073" t="s">
        <v>8973</v>
      </c>
      <c r="H5073">
        <v>2.4</v>
      </c>
      <c r="I5073">
        <v>3.4</v>
      </c>
      <c r="K5073" t="s">
        <v>404</v>
      </c>
      <c r="L5073" t="s">
        <v>410</v>
      </c>
      <c r="M5073" t="s">
        <v>398</v>
      </c>
      <c r="N5073" t="s">
        <v>333</v>
      </c>
      <c r="O5073">
        <v>3</v>
      </c>
      <c r="P5073" t="s">
        <v>306</v>
      </c>
      <c r="Q5073" s="164">
        <v>34337</v>
      </c>
      <c r="R5073" s="164">
        <v>34394</v>
      </c>
      <c r="S5073" s="164">
        <v>34394</v>
      </c>
      <c r="T5073" t="s">
        <v>8066</v>
      </c>
      <c r="V5073" t="s">
        <v>10988</v>
      </c>
      <c r="W5073" t="s">
        <v>10989</v>
      </c>
      <c r="X5073" t="s">
        <v>10987</v>
      </c>
      <c r="Y5073" t="s">
        <v>10988</v>
      </c>
      <c r="Z5073" t="s">
        <v>11015</v>
      </c>
      <c r="AC5073" t="s">
        <v>341</v>
      </c>
      <c r="AD5073" s="176">
        <v>1.3</v>
      </c>
    </row>
    <row r="5074" spans="1:30" x14ac:dyDescent="0.35">
      <c r="A5074" t="s">
        <v>476</v>
      </c>
      <c r="B5074">
        <v>1033</v>
      </c>
      <c r="C5074" t="s">
        <v>10987</v>
      </c>
      <c r="D5074">
        <v>65203</v>
      </c>
      <c r="E5074" t="s">
        <v>10987</v>
      </c>
      <c r="F5074" t="s">
        <v>8973</v>
      </c>
      <c r="H5074">
        <v>2.4</v>
      </c>
      <c r="I5074">
        <v>3.4</v>
      </c>
      <c r="K5074" t="s">
        <v>404</v>
      </c>
      <c r="L5074" t="s">
        <v>410</v>
      </c>
      <c r="M5074" t="s">
        <v>398</v>
      </c>
      <c r="N5074" t="s">
        <v>333</v>
      </c>
      <c r="O5074">
        <v>3</v>
      </c>
      <c r="P5074" t="s">
        <v>306</v>
      </c>
      <c r="Q5074" t="s">
        <v>786</v>
      </c>
      <c r="R5074" s="164">
        <v>34392</v>
      </c>
      <c r="S5074" s="164">
        <v>45043</v>
      </c>
      <c r="T5074" t="s">
        <v>8066</v>
      </c>
      <c r="V5074" t="s">
        <v>10988</v>
      </c>
      <c r="W5074" t="s">
        <v>10989</v>
      </c>
      <c r="X5074" t="s">
        <v>10987</v>
      </c>
      <c r="Y5074" t="s">
        <v>10988</v>
      </c>
      <c r="Z5074" t="s">
        <v>11016</v>
      </c>
      <c r="AC5074" t="s">
        <v>341</v>
      </c>
      <c r="AD5074" s="176">
        <v>1.3</v>
      </c>
    </row>
    <row r="5075" spans="1:30" x14ac:dyDescent="0.35">
      <c r="A5075" t="s">
        <v>476</v>
      </c>
      <c r="B5075">
        <v>90006</v>
      </c>
      <c r="C5075" t="s">
        <v>11017</v>
      </c>
      <c r="D5075">
        <v>65203</v>
      </c>
      <c r="E5075" t="s">
        <v>10987</v>
      </c>
      <c r="F5075" t="s">
        <v>8973</v>
      </c>
      <c r="H5075">
        <v>2.4</v>
      </c>
      <c r="I5075">
        <v>3.4</v>
      </c>
      <c r="K5075" t="s">
        <v>404</v>
      </c>
      <c r="L5075" t="s">
        <v>410</v>
      </c>
      <c r="M5075" t="s">
        <v>398</v>
      </c>
      <c r="N5075" t="s">
        <v>333</v>
      </c>
      <c r="O5075">
        <v>3</v>
      </c>
      <c r="P5075" t="s">
        <v>306</v>
      </c>
      <c r="Q5075" t="s">
        <v>786</v>
      </c>
      <c r="R5075" s="164">
        <v>34392</v>
      </c>
      <c r="T5075" t="s">
        <v>8066</v>
      </c>
      <c r="V5075" t="s">
        <v>10988</v>
      </c>
      <c r="W5075" t="s">
        <v>10989</v>
      </c>
      <c r="X5075" t="s">
        <v>10987</v>
      </c>
      <c r="Y5075" t="s">
        <v>10988</v>
      </c>
      <c r="Z5075" t="s">
        <v>11018</v>
      </c>
      <c r="AC5075" t="s">
        <v>341</v>
      </c>
      <c r="AD5075" s="176">
        <v>1.3</v>
      </c>
    </row>
    <row r="5076" spans="1:30" x14ac:dyDescent="0.35">
      <c r="A5076" t="s">
        <v>482</v>
      </c>
      <c r="B5076">
        <v>1027</v>
      </c>
      <c r="C5076" t="s">
        <v>10987</v>
      </c>
      <c r="D5076">
        <v>65203</v>
      </c>
      <c r="E5076" t="s">
        <v>10987</v>
      </c>
      <c r="F5076" t="s">
        <v>8973</v>
      </c>
      <c r="H5076">
        <v>2.4</v>
      </c>
      <c r="I5076">
        <v>3.4</v>
      </c>
      <c r="K5076" t="s">
        <v>404</v>
      </c>
      <c r="L5076" t="s">
        <v>410</v>
      </c>
      <c r="M5076" t="s">
        <v>398</v>
      </c>
      <c r="N5076" t="s">
        <v>333</v>
      </c>
      <c r="O5076">
        <v>3</v>
      </c>
      <c r="P5076" t="s">
        <v>306</v>
      </c>
      <c r="Q5076" s="164">
        <v>37995</v>
      </c>
      <c r="R5076" s="164">
        <v>38231</v>
      </c>
      <c r="S5076" s="164">
        <v>38231</v>
      </c>
      <c r="T5076" t="s">
        <v>8066</v>
      </c>
      <c r="V5076" t="s">
        <v>10988</v>
      </c>
      <c r="W5076" t="s">
        <v>10989</v>
      </c>
      <c r="X5076" t="s">
        <v>10987</v>
      </c>
      <c r="Y5076" t="s">
        <v>10988</v>
      </c>
      <c r="Z5076" t="s">
        <v>11019</v>
      </c>
      <c r="AC5076" t="s">
        <v>341</v>
      </c>
      <c r="AD5076" s="176">
        <v>1.3</v>
      </c>
    </row>
    <row r="5077" spans="1:30" x14ac:dyDescent="0.35">
      <c r="A5077" t="s">
        <v>482</v>
      </c>
      <c r="B5077">
        <v>90004</v>
      </c>
      <c r="C5077" t="s">
        <v>11020</v>
      </c>
      <c r="D5077">
        <v>65203</v>
      </c>
      <c r="E5077" t="s">
        <v>10987</v>
      </c>
      <c r="F5077" t="s">
        <v>8973</v>
      </c>
      <c r="H5077">
        <v>2.4</v>
      </c>
      <c r="I5077">
        <v>3.4</v>
      </c>
      <c r="K5077" t="s">
        <v>404</v>
      </c>
      <c r="L5077" t="s">
        <v>410</v>
      </c>
      <c r="M5077" t="s">
        <v>398</v>
      </c>
      <c r="N5077" t="s">
        <v>333</v>
      </c>
      <c r="O5077">
        <v>3</v>
      </c>
      <c r="P5077" t="s">
        <v>306</v>
      </c>
      <c r="Q5077" s="164">
        <v>34337</v>
      </c>
      <c r="R5077" s="164">
        <v>34394</v>
      </c>
      <c r="S5077" s="164">
        <v>34394</v>
      </c>
      <c r="T5077" t="s">
        <v>8066</v>
      </c>
      <c r="V5077" t="s">
        <v>10988</v>
      </c>
      <c r="W5077" t="s">
        <v>10989</v>
      </c>
      <c r="X5077" t="s">
        <v>10987</v>
      </c>
      <c r="Y5077" t="s">
        <v>10988</v>
      </c>
      <c r="Z5077" t="s">
        <v>11021</v>
      </c>
      <c r="AC5077" t="s">
        <v>341</v>
      </c>
      <c r="AD5077" s="176">
        <v>1.3</v>
      </c>
    </row>
    <row r="5078" spans="1:30" x14ac:dyDescent="0.35">
      <c r="A5078" t="s">
        <v>432</v>
      </c>
      <c r="B5078">
        <v>1033</v>
      </c>
      <c r="C5078" t="s">
        <v>10987</v>
      </c>
      <c r="D5078">
        <v>65203</v>
      </c>
      <c r="E5078" t="s">
        <v>10987</v>
      </c>
      <c r="F5078" t="s">
        <v>8973</v>
      </c>
      <c r="H5078">
        <v>2.4</v>
      </c>
      <c r="I5078">
        <v>3.4</v>
      </c>
      <c r="K5078" t="s">
        <v>404</v>
      </c>
      <c r="L5078" t="s">
        <v>297</v>
      </c>
      <c r="M5078" t="s">
        <v>398</v>
      </c>
      <c r="N5078" t="s">
        <v>333</v>
      </c>
      <c r="O5078">
        <v>3</v>
      </c>
      <c r="P5078" t="s">
        <v>306</v>
      </c>
      <c r="Q5078" s="164">
        <v>39825</v>
      </c>
      <c r="R5078" s="164">
        <v>40148</v>
      </c>
      <c r="S5078" s="164">
        <v>40148</v>
      </c>
      <c r="T5078" t="s">
        <v>8066</v>
      </c>
      <c r="V5078" t="s">
        <v>10988</v>
      </c>
      <c r="W5078" t="s">
        <v>10989</v>
      </c>
      <c r="X5078" t="s">
        <v>10987</v>
      </c>
      <c r="Y5078" t="s">
        <v>10988</v>
      </c>
      <c r="Z5078" t="s">
        <v>11022</v>
      </c>
      <c r="AC5078" t="s">
        <v>341</v>
      </c>
      <c r="AD5078" s="176">
        <v>1.3</v>
      </c>
    </row>
    <row r="5079" spans="1:30" x14ac:dyDescent="0.35">
      <c r="A5079" t="s">
        <v>584</v>
      </c>
      <c r="B5079">
        <v>1033</v>
      </c>
      <c r="C5079" t="s">
        <v>10987</v>
      </c>
      <c r="D5079">
        <v>65203</v>
      </c>
      <c r="E5079" t="s">
        <v>10987</v>
      </c>
      <c r="F5079" t="s">
        <v>8973</v>
      </c>
      <c r="H5079">
        <v>2.4</v>
      </c>
      <c r="I5079">
        <v>3.4</v>
      </c>
      <c r="K5079" t="s">
        <v>296</v>
      </c>
      <c r="L5079" t="s">
        <v>8992</v>
      </c>
      <c r="M5079" t="s">
        <v>398</v>
      </c>
      <c r="N5079" t="s">
        <v>333</v>
      </c>
      <c r="O5079">
        <v>3</v>
      </c>
      <c r="P5079" t="s">
        <v>306</v>
      </c>
      <c r="Q5079" t="s">
        <v>786</v>
      </c>
      <c r="R5079" s="164">
        <v>34392</v>
      </c>
      <c r="T5079" t="s">
        <v>8066</v>
      </c>
      <c r="V5079" t="s">
        <v>10988</v>
      </c>
      <c r="W5079" t="s">
        <v>10989</v>
      </c>
      <c r="X5079" t="s">
        <v>10987</v>
      </c>
      <c r="Y5079" t="s">
        <v>10988</v>
      </c>
      <c r="Z5079" t="s">
        <v>11023</v>
      </c>
      <c r="AA5079" t="s">
        <v>295</v>
      </c>
      <c r="AC5079" t="s">
        <v>341</v>
      </c>
      <c r="AD5079" s="176">
        <v>1.3</v>
      </c>
    </row>
    <row r="5080" spans="1:30" x14ac:dyDescent="0.35">
      <c r="A5080" t="s">
        <v>584</v>
      </c>
      <c r="B5080">
        <v>1034</v>
      </c>
      <c r="C5080" t="s">
        <v>11024</v>
      </c>
      <c r="D5080">
        <v>65203</v>
      </c>
      <c r="E5080" t="s">
        <v>10987</v>
      </c>
      <c r="F5080" t="s">
        <v>8973</v>
      </c>
      <c r="H5080">
        <v>2.4</v>
      </c>
      <c r="I5080">
        <v>3.4</v>
      </c>
      <c r="K5080" t="s">
        <v>404</v>
      </c>
      <c r="L5080" t="s">
        <v>410</v>
      </c>
      <c r="M5080" t="s">
        <v>398</v>
      </c>
      <c r="N5080" t="s">
        <v>333</v>
      </c>
      <c r="O5080">
        <v>3</v>
      </c>
      <c r="P5080" t="s">
        <v>306</v>
      </c>
      <c r="Q5080" s="164">
        <v>31415</v>
      </c>
      <c r="R5080" s="164">
        <v>31472</v>
      </c>
      <c r="S5080" s="164">
        <v>31472</v>
      </c>
      <c r="T5080" t="s">
        <v>8066</v>
      </c>
      <c r="V5080" t="s">
        <v>10988</v>
      </c>
      <c r="W5080" t="s">
        <v>10989</v>
      </c>
      <c r="X5080" t="s">
        <v>10987</v>
      </c>
      <c r="Y5080" t="s">
        <v>10988</v>
      </c>
      <c r="Z5080" t="s">
        <v>11025</v>
      </c>
      <c r="AC5080" t="s">
        <v>341</v>
      </c>
      <c r="AD5080" s="176">
        <v>1.3</v>
      </c>
    </row>
    <row r="5081" spans="1:30" x14ac:dyDescent="0.35">
      <c r="A5081" t="s">
        <v>375</v>
      </c>
      <c r="B5081">
        <v>1063</v>
      </c>
      <c r="C5081" t="s">
        <v>10988</v>
      </c>
      <c r="D5081">
        <v>65203</v>
      </c>
      <c r="E5081" t="s">
        <v>10987</v>
      </c>
      <c r="F5081" t="s">
        <v>8973</v>
      </c>
      <c r="H5081">
        <v>2.4</v>
      </c>
      <c r="I5081">
        <v>3.4</v>
      </c>
      <c r="K5081" t="s">
        <v>0</v>
      </c>
      <c r="L5081" t="s">
        <v>297</v>
      </c>
      <c r="M5081" t="s">
        <v>398</v>
      </c>
      <c r="N5081" t="s">
        <v>333</v>
      </c>
      <c r="O5081">
        <v>3</v>
      </c>
      <c r="P5081" t="s">
        <v>1</v>
      </c>
      <c r="Q5081" s="164">
        <v>32882</v>
      </c>
      <c r="R5081" s="164">
        <v>33117</v>
      </c>
      <c r="T5081" t="s">
        <v>8066</v>
      </c>
      <c r="V5081" t="s">
        <v>10988</v>
      </c>
      <c r="W5081" t="s">
        <v>10989</v>
      </c>
      <c r="X5081" t="s">
        <v>10987</v>
      </c>
      <c r="Y5081" t="s">
        <v>10988</v>
      </c>
      <c r="Z5081" t="s">
        <v>11026</v>
      </c>
      <c r="AA5081" t="s">
        <v>295</v>
      </c>
      <c r="AC5081" t="s">
        <v>338</v>
      </c>
      <c r="AD5081" s="176">
        <v>1.3</v>
      </c>
    </row>
    <row r="5082" spans="1:30" x14ac:dyDescent="0.35">
      <c r="A5082" t="s">
        <v>375</v>
      </c>
      <c r="B5082">
        <v>1114</v>
      </c>
      <c r="C5082" t="s">
        <v>11027</v>
      </c>
      <c r="D5082">
        <v>65203</v>
      </c>
      <c r="E5082" t="s">
        <v>10987</v>
      </c>
      <c r="F5082" t="s">
        <v>8973</v>
      </c>
      <c r="H5082">
        <v>2.4</v>
      </c>
      <c r="I5082">
        <v>3.4</v>
      </c>
      <c r="K5082" t="s">
        <v>404</v>
      </c>
      <c r="L5082" t="s">
        <v>297</v>
      </c>
      <c r="M5082" t="s">
        <v>398</v>
      </c>
      <c r="N5082" t="s">
        <v>333</v>
      </c>
      <c r="O5082">
        <v>3</v>
      </c>
      <c r="P5082" t="s">
        <v>1</v>
      </c>
      <c r="Q5082" s="164">
        <v>36169</v>
      </c>
      <c r="R5082" s="164">
        <v>36404</v>
      </c>
      <c r="S5082" s="164">
        <v>38231</v>
      </c>
      <c r="T5082" t="s">
        <v>8066</v>
      </c>
      <c r="V5082" t="s">
        <v>10988</v>
      </c>
      <c r="W5082" t="s">
        <v>10989</v>
      </c>
      <c r="X5082" t="s">
        <v>10987</v>
      </c>
      <c r="Y5082" t="s">
        <v>10988</v>
      </c>
      <c r="Z5082" t="s">
        <v>11028</v>
      </c>
      <c r="AC5082" t="s">
        <v>338</v>
      </c>
      <c r="AD5082" s="176">
        <v>1.3</v>
      </c>
    </row>
    <row r="5083" spans="1:30" x14ac:dyDescent="0.35">
      <c r="A5083" t="s">
        <v>434</v>
      </c>
      <c r="B5083">
        <v>1011</v>
      </c>
      <c r="C5083" t="s">
        <v>10987</v>
      </c>
      <c r="D5083">
        <v>65203</v>
      </c>
      <c r="E5083" t="s">
        <v>10987</v>
      </c>
      <c r="F5083" t="s">
        <v>8973</v>
      </c>
      <c r="H5083">
        <v>2.4</v>
      </c>
      <c r="I5083">
        <v>3.4</v>
      </c>
      <c r="K5083" t="s">
        <v>404</v>
      </c>
      <c r="L5083" t="s">
        <v>410</v>
      </c>
      <c r="M5083" t="s">
        <v>398</v>
      </c>
      <c r="N5083" t="s">
        <v>333</v>
      </c>
      <c r="O5083">
        <v>3</v>
      </c>
      <c r="P5083" t="s">
        <v>306</v>
      </c>
      <c r="Q5083" s="164">
        <v>37995</v>
      </c>
      <c r="R5083" s="164">
        <v>38231</v>
      </c>
      <c r="S5083" s="164">
        <v>38231</v>
      </c>
      <c r="T5083" t="s">
        <v>8066</v>
      </c>
      <c r="V5083" t="s">
        <v>10988</v>
      </c>
      <c r="W5083" t="s">
        <v>10989</v>
      </c>
      <c r="X5083" t="s">
        <v>10987</v>
      </c>
      <c r="Y5083" t="s">
        <v>10988</v>
      </c>
      <c r="Z5083" t="s">
        <v>11029</v>
      </c>
      <c r="AC5083" t="s">
        <v>341</v>
      </c>
      <c r="AD5083" s="176">
        <v>1.3</v>
      </c>
    </row>
    <row r="5084" spans="1:30" x14ac:dyDescent="0.35">
      <c r="A5084" t="s">
        <v>403</v>
      </c>
      <c r="B5084">
        <v>1021</v>
      </c>
      <c r="C5084" t="s">
        <v>11030</v>
      </c>
      <c r="D5084">
        <v>65203</v>
      </c>
      <c r="E5084" t="s">
        <v>10987</v>
      </c>
      <c r="F5084" t="s">
        <v>8973</v>
      </c>
      <c r="H5084">
        <v>2.4</v>
      </c>
      <c r="I5084">
        <v>3.4</v>
      </c>
      <c r="K5084" t="s">
        <v>404</v>
      </c>
      <c r="L5084" t="s">
        <v>410</v>
      </c>
      <c r="M5084" t="s">
        <v>398</v>
      </c>
      <c r="N5084" t="s">
        <v>333</v>
      </c>
      <c r="O5084">
        <v>3</v>
      </c>
      <c r="P5084" t="s">
        <v>306</v>
      </c>
      <c r="Q5084" t="s">
        <v>2594</v>
      </c>
      <c r="R5084" s="164">
        <v>41407</v>
      </c>
      <c r="S5084" s="164">
        <v>41518</v>
      </c>
      <c r="T5084" t="s">
        <v>8066</v>
      </c>
      <c r="V5084" t="s">
        <v>10988</v>
      </c>
      <c r="W5084" t="s">
        <v>10989</v>
      </c>
      <c r="X5084" t="s">
        <v>10987</v>
      </c>
      <c r="Y5084" t="s">
        <v>10988</v>
      </c>
      <c r="Z5084" t="s">
        <v>11031</v>
      </c>
      <c r="AC5084" t="s">
        <v>341</v>
      </c>
      <c r="AD5084" s="176">
        <v>1.3</v>
      </c>
    </row>
    <row r="5085" spans="1:30" x14ac:dyDescent="0.35">
      <c r="A5085" t="s">
        <v>403</v>
      </c>
      <c r="B5085">
        <v>1045</v>
      </c>
      <c r="C5085" t="s">
        <v>11032</v>
      </c>
      <c r="D5085">
        <v>65203</v>
      </c>
      <c r="E5085" t="s">
        <v>10987</v>
      </c>
      <c r="F5085" t="s">
        <v>8973</v>
      </c>
      <c r="H5085">
        <v>2.4</v>
      </c>
      <c r="I5085">
        <v>3.4</v>
      </c>
      <c r="K5085" t="s">
        <v>404</v>
      </c>
      <c r="L5085" t="s">
        <v>4103</v>
      </c>
      <c r="M5085" t="s">
        <v>398</v>
      </c>
      <c r="N5085" t="s">
        <v>333</v>
      </c>
      <c r="O5085">
        <v>3</v>
      </c>
      <c r="P5085" t="s">
        <v>306</v>
      </c>
      <c r="Q5085" s="164">
        <v>30015</v>
      </c>
      <c r="R5085" s="164">
        <v>30074</v>
      </c>
      <c r="S5085" s="164">
        <v>36404</v>
      </c>
      <c r="T5085" t="s">
        <v>8066</v>
      </c>
      <c r="V5085" t="s">
        <v>10988</v>
      </c>
      <c r="W5085" t="s">
        <v>10989</v>
      </c>
      <c r="X5085" t="s">
        <v>10987</v>
      </c>
      <c r="Y5085" t="s">
        <v>10988</v>
      </c>
      <c r="Z5085" t="s">
        <v>11033</v>
      </c>
      <c r="AC5085" t="s">
        <v>341</v>
      </c>
      <c r="AD5085" s="176">
        <v>1.3</v>
      </c>
    </row>
    <row r="5086" spans="1:30" x14ac:dyDescent="0.35">
      <c r="A5086" t="s">
        <v>447</v>
      </c>
      <c r="B5086">
        <v>1023</v>
      </c>
      <c r="C5086" t="s">
        <v>11034</v>
      </c>
      <c r="D5086">
        <v>65203</v>
      </c>
      <c r="E5086" t="s">
        <v>10987</v>
      </c>
      <c r="F5086" t="s">
        <v>8973</v>
      </c>
      <c r="H5086">
        <v>2.4</v>
      </c>
      <c r="I5086">
        <v>3.4</v>
      </c>
      <c r="K5086" t="s">
        <v>404</v>
      </c>
      <c r="L5086" t="s">
        <v>410</v>
      </c>
      <c r="M5086" t="s">
        <v>398</v>
      </c>
      <c r="N5086" t="s">
        <v>333</v>
      </c>
      <c r="O5086">
        <v>3</v>
      </c>
      <c r="P5086" t="s">
        <v>306</v>
      </c>
      <c r="Q5086" s="164">
        <v>36743</v>
      </c>
      <c r="R5086" s="164">
        <v>36654</v>
      </c>
      <c r="S5086" s="164">
        <v>37407</v>
      </c>
      <c r="T5086" t="s">
        <v>8066</v>
      </c>
      <c r="V5086" t="s">
        <v>10988</v>
      </c>
      <c r="W5086" t="s">
        <v>10989</v>
      </c>
      <c r="X5086" t="s">
        <v>10987</v>
      </c>
      <c r="Y5086" t="s">
        <v>10988</v>
      </c>
      <c r="Z5086" t="s">
        <v>11035</v>
      </c>
      <c r="AC5086" t="s">
        <v>341</v>
      </c>
      <c r="AD5086" s="176">
        <v>1.3</v>
      </c>
    </row>
    <row r="5087" spans="1:30" x14ac:dyDescent="0.35">
      <c r="A5087" t="s">
        <v>447</v>
      </c>
      <c r="B5087">
        <v>1027</v>
      </c>
      <c r="C5087" t="s">
        <v>11036</v>
      </c>
      <c r="D5087">
        <v>65203</v>
      </c>
      <c r="E5087" t="s">
        <v>10987</v>
      </c>
      <c r="F5087" t="s">
        <v>8973</v>
      </c>
      <c r="H5087">
        <v>2.4</v>
      </c>
      <c r="I5087">
        <v>3.4</v>
      </c>
      <c r="K5087" t="s">
        <v>0</v>
      </c>
      <c r="L5087" t="s">
        <v>410</v>
      </c>
      <c r="M5087" t="s">
        <v>398</v>
      </c>
      <c r="N5087" t="s">
        <v>333</v>
      </c>
      <c r="O5087">
        <v>3</v>
      </c>
      <c r="P5087" t="s">
        <v>306</v>
      </c>
      <c r="Q5087" t="s">
        <v>11037</v>
      </c>
      <c r="R5087" s="164">
        <v>37042</v>
      </c>
      <c r="T5087" t="s">
        <v>8066</v>
      </c>
      <c r="V5087" t="s">
        <v>10988</v>
      </c>
      <c r="W5087" t="s">
        <v>10989</v>
      </c>
      <c r="X5087" t="s">
        <v>10987</v>
      </c>
      <c r="Y5087" t="s">
        <v>10988</v>
      </c>
      <c r="Z5087" t="s">
        <v>11038</v>
      </c>
      <c r="AC5087" t="s">
        <v>341</v>
      </c>
      <c r="AD5087" s="176">
        <v>1.3</v>
      </c>
    </row>
    <row r="5088" spans="1:30" x14ac:dyDescent="0.35">
      <c r="A5088" t="s">
        <v>494</v>
      </c>
      <c r="B5088">
        <v>1026</v>
      </c>
      <c r="C5088" t="s">
        <v>10987</v>
      </c>
      <c r="D5088">
        <v>65203</v>
      </c>
      <c r="E5088" t="s">
        <v>10987</v>
      </c>
      <c r="F5088" t="s">
        <v>8973</v>
      </c>
      <c r="H5088">
        <v>2.4</v>
      </c>
      <c r="I5088">
        <v>3.4</v>
      </c>
      <c r="K5088" t="s">
        <v>296</v>
      </c>
      <c r="L5088" t="s">
        <v>410</v>
      </c>
      <c r="M5088" t="s">
        <v>398</v>
      </c>
      <c r="N5088" t="s">
        <v>333</v>
      </c>
      <c r="O5088">
        <v>3</v>
      </c>
      <c r="P5088" t="s">
        <v>306</v>
      </c>
      <c r="Q5088" t="s">
        <v>786</v>
      </c>
      <c r="R5088" s="164">
        <v>34392</v>
      </c>
      <c r="T5088" t="s">
        <v>8066</v>
      </c>
      <c r="V5088" t="s">
        <v>10988</v>
      </c>
      <c r="W5088" t="s">
        <v>10989</v>
      </c>
      <c r="X5088" t="s">
        <v>10987</v>
      </c>
      <c r="Y5088" t="s">
        <v>10988</v>
      </c>
      <c r="Z5088" t="s">
        <v>11039</v>
      </c>
      <c r="AC5088" t="s">
        <v>341</v>
      </c>
      <c r="AD5088" s="176">
        <v>1.3</v>
      </c>
    </row>
    <row r="5089" spans="1:30" x14ac:dyDescent="0.35">
      <c r="A5089" t="s">
        <v>494</v>
      </c>
      <c r="B5089">
        <v>1115</v>
      </c>
      <c r="C5089" t="s">
        <v>11040</v>
      </c>
      <c r="D5089">
        <v>65203</v>
      </c>
      <c r="E5089" t="s">
        <v>10987</v>
      </c>
      <c r="F5089" t="s">
        <v>8973</v>
      </c>
      <c r="H5089">
        <v>2.4</v>
      </c>
      <c r="I5089">
        <v>3.4</v>
      </c>
      <c r="K5089" t="s">
        <v>404</v>
      </c>
      <c r="L5089" t="s">
        <v>297</v>
      </c>
      <c r="M5089" t="s">
        <v>398</v>
      </c>
      <c r="N5089" t="s">
        <v>333</v>
      </c>
      <c r="O5089">
        <v>3</v>
      </c>
      <c r="P5089" t="s">
        <v>306</v>
      </c>
      <c r="Q5089" s="164">
        <v>33612</v>
      </c>
      <c r="R5089" s="164">
        <v>33848</v>
      </c>
      <c r="S5089" s="164">
        <v>40148</v>
      </c>
      <c r="T5089" t="s">
        <v>8066</v>
      </c>
      <c r="V5089" t="s">
        <v>10988</v>
      </c>
      <c r="W5089" t="s">
        <v>10989</v>
      </c>
      <c r="X5089" t="s">
        <v>10987</v>
      </c>
      <c r="Y5089" t="s">
        <v>10988</v>
      </c>
      <c r="Z5089" t="s">
        <v>11041</v>
      </c>
      <c r="AC5089" t="s">
        <v>341</v>
      </c>
      <c r="AD5089" s="176">
        <v>1.3</v>
      </c>
    </row>
    <row r="5090" spans="1:30" x14ac:dyDescent="0.35">
      <c r="A5090" t="s">
        <v>414</v>
      </c>
      <c r="B5090">
        <v>1029</v>
      </c>
      <c r="C5090" t="s">
        <v>10987</v>
      </c>
      <c r="D5090">
        <v>65203</v>
      </c>
      <c r="E5090" t="s">
        <v>10987</v>
      </c>
      <c r="F5090" t="s">
        <v>8973</v>
      </c>
      <c r="H5090">
        <v>2.4</v>
      </c>
      <c r="I5090">
        <v>3.4</v>
      </c>
      <c r="K5090" t="s">
        <v>404</v>
      </c>
      <c r="L5090" t="s">
        <v>410</v>
      </c>
      <c r="M5090" t="s">
        <v>398</v>
      </c>
      <c r="N5090" t="s">
        <v>333</v>
      </c>
      <c r="O5090">
        <v>3</v>
      </c>
      <c r="P5090" t="s">
        <v>306</v>
      </c>
      <c r="Q5090" s="164">
        <v>37995</v>
      </c>
      <c r="R5090" s="164">
        <v>38231</v>
      </c>
      <c r="S5090" s="164">
        <v>38231</v>
      </c>
      <c r="T5090" t="s">
        <v>8066</v>
      </c>
      <c r="V5090" t="s">
        <v>10988</v>
      </c>
      <c r="W5090" t="s">
        <v>10989</v>
      </c>
      <c r="X5090" t="s">
        <v>10987</v>
      </c>
      <c r="Y5090" t="s">
        <v>10988</v>
      </c>
      <c r="Z5090" t="s">
        <v>11042</v>
      </c>
      <c r="AC5090" t="s">
        <v>341</v>
      </c>
      <c r="AD5090" s="176">
        <v>1.3</v>
      </c>
    </row>
    <row r="5091" spans="1:30" x14ac:dyDescent="0.35">
      <c r="A5091" t="s">
        <v>414</v>
      </c>
      <c r="B5091">
        <v>1116</v>
      </c>
      <c r="C5091" t="s">
        <v>11043</v>
      </c>
      <c r="D5091">
        <v>65203</v>
      </c>
      <c r="E5091" t="s">
        <v>10987</v>
      </c>
      <c r="F5091" t="s">
        <v>8973</v>
      </c>
      <c r="H5091">
        <v>2.4</v>
      </c>
      <c r="I5091">
        <v>3.4</v>
      </c>
      <c r="K5091" t="s">
        <v>404</v>
      </c>
      <c r="L5091" t="s">
        <v>297</v>
      </c>
      <c r="M5091" t="s">
        <v>398</v>
      </c>
      <c r="N5091" t="s">
        <v>333</v>
      </c>
      <c r="O5091">
        <v>3</v>
      </c>
      <c r="P5091" t="s">
        <v>977</v>
      </c>
      <c r="Q5091" s="164">
        <v>31048</v>
      </c>
      <c r="R5091" s="164">
        <v>31048</v>
      </c>
      <c r="S5091" s="164">
        <v>34943</v>
      </c>
      <c r="T5091" t="s">
        <v>8066</v>
      </c>
      <c r="V5091" t="s">
        <v>10988</v>
      </c>
      <c r="W5091" t="s">
        <v>10989</v>
      </c>
      <c r="X5091" t="s">
        <v>10987</v>
      </c>
      <c r="Y5091" t="s">
        <v>10988</v>
      </c>
      <c r="Z5091" t="s">
        <v>11044</v>
      </c>
      <c r="AC5091" t="s">
        <v>341</v>
      </c>
      <c r="AD5091" s="176">
        <v>1.3</v>
      </c>
    </row>
    <row r="5092" spans="1:30" x14ac:dyDescent="0.35">
      <c r="A5092" t="s">
        <v>419</v>
      </c>
      <c r="B5092">
        <v>1020</v>
      </c>
      <c r="C5092" t="s">
        <v>11036</v>
      </c>
      <c r="D5092">
        <v>65203</v>
      </c>
      <c r="E5092" t="s">
        <v>10987</v>
      </c>
      <c r="F5092" t="s">
        <v>8973</v>
      </c>
      <c r="H5092">
        <v>2.4</v>
      </c>
      <c r="I5092">
        <v>3.4</v>
      </c>
      <c r="K5092" t="s">
        <v>404</v>
      </c>
      <c r="L5092" t="s">
        <v>297</v>
      </c>
      <c r="M5092" t="s">
        <v>398</v>
      </c>
      <c r="N5092" t="s">
        <v>333</v>
      </c>
      <c r="O5092">
        <v>3</v>
      </c>
      <c r="P5092" t="s">
        <v>306</v>
      </c>
      <c r="Q5092" t="s">
        <v>11045</v>
      </c>
      <c r="R5092" s="164">
        <v>39436</v>
      </c>
      <c r="S5092" s="164">
        <v>39436</v>
      </c>
      <c r="T5092" t="s">
        <v>8066</v>
      </c>
      <c r="V5092" t="s">
        <v>10988</v>
      </c>
      <c r="W5092" t="s">
        <v>10989</v>
      </c>
      <c r="X5092" t="s">
        <v>10987</v>
      </c>
      <c r="Y5092" t="s">
        <v>10988</v>
      </c>
      <c r="Z5092" t="s">
        <v>11046</v>
      </c>
      <c r="AC5092" t="s">
        <v>341</v>
      </c>
      <c r="AD5092" s="176">
        <v>1.3</v>
      </c>
    </row>
    <row r="5093" spans="1:30" x14ac:dyDescent="0.35">
      <c r="A5093" t="s">
        <v>314</v>
      </c>
      <c r="B5093">
        <v>1036</v>
      </c>
      <c r="C5093" t="s">
        <v>10987</v>
      </c>
      <c r="D5093">
        <v>65203</v>
      </c>
      <c r="E5093" t="s">
        <v>10987</v>
      </c>
      <c r="F5093" t="s">
        <v>8973</v>
      </c>
      <c r="H5093">
        <v>2.4</v>
      </c>
      <c r="I5093">
        <v>3.4</v>
      </c>
      <c r="K5093" t="s">
        <v>296</v>
      </c>
      <c r="L5093" t="s">
        <v>410</v>
      </c>
      <c r="M5093" t="s">
        <v>398</v>
      </c>
      <c r="N5093" t="s">
        <v>333</v>
      </c>
      <c r="O5093">
        <v>3</v>
      </c>
      <c r="P5093" t="s">
        <v>306</v>
      </c>
      <c r="Q5093" t="s">
        <v>8123</v>
      </c>
      <c r="R5093" s="164">
        <v>41754</v>
      </c>
      <c r="T5093" t="s">
        <v>8066</v>
      </c>
      <c r="V5093" t="s">
        <v>10988</v>
      </c>
      <c r="W5093" t="s">
        <v>10989</v>
      </c>
      <c r="X5093" t="s">
        <v>10987</v>
      </c>
      <c r="Y5093" t="s">
        <v>10988</v>
      </c>
      <c r="Z5093" t="s">
        <v>11047</v>
      </c>
      <c r="AC5093" t="s">
        <v>341</v>
      </c>
      <c r="AD5093" s="176">
        <v>1.3</v>
      </c>
    </row>
    <row r="5094" spans="1:30" x14ac:dyDescent="0.35">
      <c r="A5094" t="s">
        <v>314</v>
      </c>
      <c r="B5094">
        <v>1037</v>
      </c>
      <c r="C5094" t="s">
        <v>11001</v>
      </c>
      <c r="D5094">
        <v>65203</v>
      </c>
      <c r="E5094" t="s">
        <v>10987</v>
      </c>
      <c r="F5094" t="s">
        <v>8973</v>
      </c>
      <c r="H5094">
        <v>2.4</v>
      </c>
      <c r="I5094">
        <v>3.4</v>
      </c>
      <c r="K5094" t="s">
        <v>404</v>
      </c>
      <c r="L5094" t="s">
        <v>297</v>
      </c>
      <c r="M5094" t="s">
        <v>398</v>
      </c>
      <c r="N5094" t="s">
        <v>333</v>
      </c>
      <c r="O5094">
        <v>3</v>
      </c>
      <c r="P5094" t="s">
        <v>306</v>
      </c>
      <c r="Q5094" t="s">
        <v>786</v>
      </c>
      <c r="R5094" s="164">
        <v>34392</v>
      </c>
      <c r="S5094" s="164">
        <v>45536</v>
      </c>
      <c r="T5094" t="s">
        <v>8066</v>
      </c>
      <c r="V5094" t="s">
        <v>10988</v>
      </c>
      <c r="W5094" t="s">
        <v>10989</v>
      </c>
      <c r="X5094" t="s">
        <v>10987</v>
      </c>
      <c r="Y5094" t="s">
        <v>10988</v>
      </c>
      <c r="Z5094" t="s">
        <v>11048</v>
      </c>
      <c r="AC5094" t="s">
        <v>341</v>
      </c>
      <c r="AD5094" s="176">
        <v>1.3</v>
      </c>
    </row>
    <row r="5095" spans="1:30" x14ac:dyDescent="0.35">
      <c r="A5095" t="s">
        <v>314</v>
      </c>
      <c r="B5095">
        <v>1038</v>
      </c>
      <c r="C5095" t="s">
        <v>10987</v>
      </c>
      <c r="D5095">
        <v>65203</v>
      </c>
      <c r="E5095" t="s">
        <v>10987</v>
      </c>
      <c r="F5095" t="s">
        <v>8973</v>
      </c>
      <c r="H5095">
        <v>2.4</v>
      </c>
      <c r="I5095">
        <v>3.4</v>
      </c>
      <c r="K5095" t="s">
        <v>404</v>
      </c>
      <c r="L5095" t="s">
        <v>410</v>
      </c>
      <c r="M5095" t="s">
        <v>398</v>
      </c>
      <c r="N5095" t="s">
        <v>333</v>
      </c>
      <c r="O5095">
        <v>3</v>
      </c>
      <c r="P5095" t="s">
        <v>306</v>
      </c>
      <c r="Q5095" t="s">
        <v>2594</v>
      </c>
      <c r="R5095" s="164">
        <v>41407</v>
      </c>
      <c r="S5095" s="164">
        <v>41518</v>
      </c>
      <c r="T5095" t="s">
        <v>8066</v>
      </c>
      <c r="V5095" t="s">
        <v>10988</v>
      </c>
      <c r="W5095" t="s">
        <v>10989</v>
      </c>
      <c r="X5095" t="s">
        <v>10987</v>
      </c>
      <c r="Y5095" t="s">
        <v>10988</v>
      </c>
      <c r="Z5095" t="s">
        <v>11049</v>
      </c>
      <c r="AC5095" t="s">
        <v>341</v>
      </c>
      <c r="AD5095" s="176">
        <v>1.3</v>
      </c>
    </row>
    <row r="5096" spans="1:30" x14ac:dyDescent="0.35">
      <c r="A5096" t="s">
        <v>711</v>
      </c>
      <c r="B5096">
        <v>1027</v>
      </c>
      <c r="C5096" t="s">
        <v>10987</v>
      </c>
      <c r="D5096">
        <v>65203</v>
      </c>
      <c r="E5096" t="s">
        <v>10987</v>
      </c>
      <c r="F5096" t="s">
        <v>8973</v>
      </c>
      <c r="H5096">
        <v>2.4</v>
      </c>
      <c r="I5096">
        <v>3.4</v>
      </c>
      <c r="K5096" t="s">
        <v>296</v>
      </c>
      <c r="L5096" t="s">
        <v>410</v>
      </c>
      <c r="M5096" t="s">
        <v>398</v>
      </c>
      <c r="N5096" t="s">
        <v>333</v>
      </c>
      <c r="O5096">
        <v>3</v>
      </c>
      <c r="P5096" t="s">
        <v>306</v>
      </c>
      <c r="Q5096" t="s">
        <v>786</v>
      </c>
      <c r="R5096" s="164">
        <v>34392</v>
      </c>
      <c r="T5096" t="s">
        <v>8066</v>
      </c>
      <c r="V5096" t="s">
        <v>10988</v>
      </c>
      <c r="W5096" t="s">
        <v>10989</v>
      </c>
      <c r="X5096" t="s">
        <v>10987</v>
      </c>
      <c r="Y5096" t="s">
        <v>10988</v>
      </c>
      <c r="Z5096" t="s">
        <v>11050</v>
      </c>
      <c r="AC5096" t="s">
        <v>341</v>
      </c>
      <c r="AD5096" s="176">
        <v>1.3</v>
      </c>
    </row>
    <row r="5097" spans="1:30" x14ac:dyDescent="0.35">
      <c r="A5097" t="s">
        <v>711</v>
      </c>
      <c r="B5097">
        <v>1151</v>
      </c>
      <c r="C5097" t="s">
        <v>11051</v>
      </c>
      <c r="D5097">
        <v>65203</v>
      </c>
      <c r="E5097" t="s">
        <v>10987</v>
      </c>
      <c r="F5097" t="s">
        <v>8973</v>
      </c>
      <c r="H5097">
        <v>2.4</v>
      </c>
      <c r="I5097">
        <v>3.4</v>
      </c>
      <c r="K5097" t="s">
        <v>404</v>
      </c>
      <c r="L5097" t="s">
        <v>297</v>
      </c>
      <c r="M5097" t="s">
        <v>398</v>
      </c>
      <c r="N5097" t="s">
        <v>333</v>
      </c>
      <c r="O5097">
        <v>3</v>
      </c>
      <c r="P5097" t="s">
        <v>306</v>
      </c>
      <c r="Q5097" s="164">
        <v>34343</v>
      </c>
      <c r="R5097" s="164">
        <v>34578</v>
      </c>
      <c r="S5097" s="164">
        <v>39188</v>
      </c>
      <c r="T5097" t="s">
        <v>8066</v>
      </c>
      <c r="V5097" t="s">
        <v>10988</v>
      </c>
      <c r="W5097" t="s">
        <v>10989</v>
      </c>
      <c r="X5097" t="s">
        <v>10987</v>
      </c>
      <c r="Y5097" t="s">
        <v>10988</v>
      </c>
      <c r="Z5097" t="s">
        <v>11052</v>
      </c>
      <c r="AC5097" t="s">
        <v>341</v>
      </c>
      <c r="AD5097" s="176">
        <v>1.3</v>
      </c>
    </row>
    <row r="5098" spans="1:30" x14ac:dyDescent="0.35">
      <c r="A5098" t="s">
        <v>711</v>
      </c>
      <c r="B5098">
        <v>90011</v>
      </c>
      <c r="C5098" t="s">
        <v>9652</v>
      </c>
      <c r="D5098">
        <v>65203</v>
      </c>
      <c r="E5098" t="s">
        <v>10987</v>
      </c>
      <c r="F5098" t="s">
        <v>8973</v>
      </c>
      <c r="H5098">
        <v>2.4</v>
      </c>
      <c r="I5098">
        <v>3.4</v>
      </c>
      <c r="K5098" t="s">
        <v>404</v>
      </c>
      <c r="L5098" t="s">
        <v>297</v>
      </c>
      <c r="M5098" t="s">
        <v>398</v>
      </c>
      <c r="N5098" t="s">
        <v>333</v>
      </c>
      <c r="O5098">
        <v>3</v>
      </c>
      <c r="P5098" t="s">
        <v>306</v>
      </c>
      <c r="Q5098" s="164">
        <v>39825</v>
      </c>
      <c r="R5098" s="164">
        <v>40148</v>
      </c>
      <c r="S5098" s="164">
        <v>40148</v>
      </c>
      <c r="T5098" t="s">
        <v>8066</v>
      </c>
      <c r="V5098" t="s">
        <v>10988</v>
      </c>
      <c r="W5098" t="s">
        <v>10989</v>
      </c>
      <c r="X5098" t="s">
        <v>10987</v>
      </c>
      <c r="Y5098" t="s">
        <v>10988</v>
      </c>
      <c r="Z5098" t="s">
        <v>11053</v>
      </c>
      <c r="AC5098" t="s">
        <v>341</v>
      </c>
      <c r="AD5098" s="176">
        <v>1.3</v>
      </c>
    </row>
    <row r="5099" spans="1:30" x14ac:dyDescent="0.35">
      <c r="A5099" t="s">
        <v>499</v>
      </c>
      <c r="B5099">
        <v>1026</v>
      </c>
      <c r="C5099" t="s">
        <v>10987</v>
      </c>
      <c r="D5099">
        <v>65203</v>
      </c>
      <c r="E5099" t="s">
        <v>10987</v>
      </c>
      <c r="F5099" t="s">
        <v>8973</v>
      </c>
      <c r="H5099">
        <v>2.4</v>
      </c>
      <c r="I5099">
        <v>3.4</v>
      </c>
      <c r="K5099" t="s">
        <v>404</v>
      </c>
      <c r="L5099" t="s">
        <v>410</v>
      </c>
      <c r="M5099" t="s">
        <v>398</v>
      </c>
      <c r="N5099" t="s">
        <v>333</v>
      </c>
      <c r="O5099">
        <v>3</v>
      </c>
      <c r="P5099" t="s">
        <v>306</v>
      </c>
      <c r="Q5099" s="164">
        <v>40917</v>
      </c>
      <c r="R5099" s="164">
        <v>41153</v>
      </c>
      <c r="S5099" s="164">
        <v>41153</v>
      </c>
      <c r="T5099" t="s">
        <v>8066</v>
      </c>
      <c r="V5099" t="s">
        <v>10988</v>
      </c>
      <c r="W5099" t="s">
        <v>10989</v>
      </c>
      <c r="X5099" t="s">
        <v>10987</v>
      </c>
      <c r="Y5099" t="s">
        <v>10988</v>
      </c>
      <c r="Z5099" t="s">
        <v>11054</v>
      </c>
      <c r="AC5099" t="s">
        <v>341</v>
      </c>
      <c r="AD5099" s="176">
        <v>1.3</v>
      </c>
    </row>
    <row r="5100" spans="1:30" x14ac:dyDescent="0.35">
      <c r="A5100" t="s">
        <v>499</v>
      </c>
      <c r="B5100">
        <v>90005</v>
      </c>
      <c r="C5100" t="s">
        <v>9652</v>
      </c>
      <c r="D5100">
        <v>65203</v>
      </c>
      <c r="E5100" t="s">
        <v>10987</v>
      </c>
      <c r="F5100" t="s">
        <v>8973</v>
      </c>
      <c r="H5100">
        <v>2.4</v>
      </c>
      <c r="I5100">
        <v>3.4</v>
      </c>
      <c r="K5100" t="s">
        <v>404</v>
      </c>
      <c r="L5100" t="s">
        <v>410</v>
      </c>
      <c r="M5100" t="s">
        <v>398</v>
      </c>
      <c r="N5100" t="s">
        <v>333</v>
      </c>
      <c r="O5100">
        <v>3</v>
      </c>
      <c r="P5100" t="s">
        <v>306</v>
      </c>
      <c r="Q5100" s="164">
        <v>34337</v>
      </c>
      <c r="R5100" s="164">
        <v>34394</v>
      </c>
      <c r="S5100" s="164">
        <v>34394</v>
      </c>
      <c r="T5100" t="s">
        <v>8066</v>
      </c>
      <c r="V5100" t="s">
        <v>10988</v>
      </c>
      <c r="W5100" t="s">
        <v>10989</v>
      </c>
      <c r="X5100" t="s">
        <v>10987</v>
      </c>
      <c r="Y5100" t="s">
        <v>10988</v>
      </c>
      <c r="Z5100" t="s">
        <v>11055</v>
      </c>
      <c r="AC5100" t="s">
        <v>341</v>
      </c>
      <c r="AD5100" s="176">
        <v>1.3</v>
      </c>
    </row>
    <row r="5101" spans="1:30" x14ac:dyDescent="0.35">
      <c r="A5101" t="s">
        <v>566</v>
      </c>
      <c r="B5101">
        <v>1010</v>
      </c>
      <c r="C5101" t="s">
        <v>10987</v>
      </c>
      <c r="D5101">
        <v>65203</v>
      </c>
      <c r="E5101" t="s">
        <v>10987</v>
      </c>
      <c r="F5101" t="s">
        <v>8973</v>
      </c>
      <c r="H5101">
        <v>2.4</v>
      </c>
      <c r="I5101">
        <v>3.4</v>
      </c>
      <c r="K5101" t="s">
        <v>404</v>
      </c>
      <c r="L5101" t="s">
        <v>297</v>
      </c>
      <c r="M5101" t="s">
        <v>398</v>
      </c>
      <c r="N5101" t="s">
        <v>333</v>
      </c>
      <c r="O5101">
        <v>3</v>
      </c>
      <c r="P5101" t="s">
        <v>306</v>
      </c>
      <c r="Q5101" t="s">
        <v>4428</v>
      </c>
      <c r="R5101" s="164">
        <v>37243</v>
      </c>
      <c r="S5101" s="164">
        <v>37347</v>
      </c>
      <c r="T5101" t="s">
        <v>8066</v>
      </c>
      <c r="V5101" t="s">
        <v>10988</v>
      </c>
      <c r="W5101" t="s">
        <v>10989</v>
      </c>
      <c r="X5101" t="s">
        <v>10987</v>
      </c>
      <c r="Y5101" t="s">
        <v>10988</v>
      </c>
      <c r="Z5101" t="s">
        <v>11056</v>
      </c>
      <c r="AC5101" t="s">
        <v>341</v>
      </c>
      <c r="AD5101" s="176">
        <v>1.3</v>
      </c>
    </row>
    <row r="5102" spans="1:30" x14ac:dyDescent="0.35">
      <c r="A5102" t="s">
        <v>566</v>
      </c>
      <c r="B5102">
        <v>1011</v>
      </c>
      <c r="C5102" t="s">
        <v>11005</v>
      </c>
      <c r="D5102">
        <v>65203</v>
      </c>
      <c r="E5102" t="s">
        <v>10987</v>
      </c>
      <c r="F5102" t="s">
        <v>8973</v>
      </c>
      <c r="H5102">
        <v>2.4</v>
      </c>
      <c r="I5102">
        <v>3.4</v>
      </c>
      <c r="K5102" t="s">
        <v>404</v>
      </c>
      <c r="L5102" t="s">
        <v>410</v>
      </c>
      <c r="M5102" t="s">
        <v>398</v>
      </c>
      <c r="N5102" t="s">
        <v>333</v>
      </c>
      <c r="O5102">
        <v>3</v>
      </c>
      <c r="P5102" t="s">
        <v>306</v>
      </c>
      <c r="Q5102" t="s">
        <v>6844</v>
      </c>
      <c r="R5102" s="164">
        <v>39195</v>
      </c>
      <c r="S5102" s="164">
        <v>39195</v>
      </c>
      <c r="T5102" t="s">
        <v>8066</v>
      </c>
      <c r="V5102" t="s">
        <v>10988</v>
      </c>
      <c r="W5102" t="s">
        <v>10989</v>
      </c>
      <c r="X5102" t="s">
        <v>10987</v>
      </c>
      <c r="Y5102" t="s">
        <v>10988</v>
      </c>
      <c r="Z5102" t="s">
        <v>11057</v>
      </c>
      <c r="AC5102" t="s">
        <v>341</v>
      </c>
      <c r="AD5102" s="176">
        <v>1.3</v>
      </c>
    </row>
    <row r="5103" spans="1:30" x14ac:dyDescent="0.35">
      <c r="A5103" t="s">
        <v>566</v>
      </c>
      <c r="B5103">
        <v>1150</v>
      </c>
      <c r="C5103" t="s">
        <v>11058</v>
      </c>
      <c r="D5103">
        <v>65203</v>
      </c>
      <c r="E5103" t="s">
        <v>10987</v>
      </c>
      <c r="F5103" t="s">
        <v>8973</v>
      </c>
      <c r="H5103">
        <v>2.4</v>
      </c>
      <c r="I5103">
        <v>3.4</v>
      </c>
      <c r="K5103" t="s">
        <v>404</v>
      </c>
      <c r="L5103" t="s">
        <v>297</v>
      </c>
      <c r="M5103" t="s">
        <v>398</v>
      </c>
      <c r="N5103" t="s">
        <v>333</v>
      </c>
      <c r="O5103">
        <v>3</v>
      </c>
      <c r="P5103" t="s">
        <v>306</v>
      </c>
      <c r="Q5103" s="164">
        <v>34708</v>
      </c>
      <c r="R5103" s="164">
        <v>34943</v>
      </c>
      <c r="S5103" s="164">
        <v>39195</v>
      </c>
      <c r="T5103" t="s">
        <v>8066</v>
      </c>
      <c r="V5103" t="s">
        <v>10988</v>
      </c>
      <c r="W5103" t="s">
        <v>10989</v>
      </c>
      <c r="X5103" t="s">
        <v>10987</v>
      </c>
      <c r="Y5103" t="s">
        <v>10988</v>
      </c>
      <c r="Z5103" t="s">
        <v>11059</v>
      </c>
      <c r="AC5103" t="s">
        <v>341</v>
      </c>
      <c r="AD5103" s="176">
        <v>1.3</v>
      </c>
    </row>
    <row r="5104" spans="1:30" x14ac:dyDescent="0.35">
      <c r="A5104" t="s">
        <v>438</v>
      </c>
      <c r="B5104">
        <v>1022</v>
      </c>
      <c r="C5104" t="s">
        <v>10987</v>
      </c>
      <c r="D5104">
        <v>65203</v>
      </c>
      <c r="E5104" t="s">
        <v>10987</v>
      </c>
      <c r="F5104" t="s">
        <v>8973</v>
      </c>
      <c r="H5104">
        <v>2.4</v>
      </c>
      <c r="I5104">
        <v>3.4</v>
      </c>
      <c r="K5104" t="s">
        <v>404</v>
      </c>
      <c r="L5104" t="s">
        <v>297</v>
      </c>
      <c r="M5104" t="s">
        <v>398</v>
      </c>
      <c r="N5104" t="s">
        <v>333</v>
      </c>
      <c r="O5104">
        <v>3</v>
      </c>
      <c r="P5104" t="s">
        <v>306</v>
      </c>
      <c r="Q5104" s="164">
        <v>39091</v>
      </c>
      <c r="R5104" s="164">
        <v>39326</v>
      </c>
      <c r="S5104" s="164">
        <v>39326</v>
      </c>
      <c r="T5104" t="s">
        <v>8066</v>
      </c>
      <c r="V5104" t="s">
        <v>10988</v>
      </c>
      <c r="W5104" t="s">
        <v>10989</v>
      </c>
      <c r="X5104" t="s">
        <v>10987</v>
      </c>
      <c r="Y5104" t="s">
        <v>10988</v>
      </c>
      <c r="Z5104" t="s">
        <v>11060</v>
      </c>
      <c r="AC5104" t="s">
        <v>341</v>
      </c>
      <c r="AD5104" s="176">
        <v>1.3</v>
      </c>
    </row>
    <row r="5105" spans="1:30" x14ac:dyDescent="0.35">
      <c r="A5105" t="s">
        <v>438</v>
      </c>
      <c r="B5105">
        <v>1188</v>
      </c>
      <c r="C5105" t="s">
        <v>11061</v>
      </c>
      <c r="D5105">
        <v>65203</v>
      </c>
      <c r="E5105" t="s">
        <v>10987</v>
      </c>
      <c r="F5105" t="s">
        <v>8973</v>
      </c>
      <c r="H5105">
        <v>2.4</v>
      </c>
      <c r="I5105">
        <v>3.4</v>
      </c>
      <c r="K5105" t="s">
        <v>296</v>
      </c>
      <c r="L5105" t="s">
        <v>297</v>
      </c>
      <c r="M5105" t="s">
        <v>398</v>
      </c>
      <c r="N5105" t="s">
        <v>333</v>
      </c>
      <c r="O5105">
        <v>3</v>
      </c>
      <c r="P5105" t="s">
        <v>306</v>
      </c>
      <c r="Q5105" s="164">
        <v>38545</v>
      </c>
      <c r="R5105" s="164">
        <v>38961</v>
      </c>
      <c r="T5105" t="s">
        <v>8066</v>
      </c>
      <c r="V5105" t="s">
        <v>10988</v>
      </c>
      <c r="W5105" t="s">
        <v>10989</v>
      </c>
      <c r="X5105" t="s">
        <v>10987</v>
      </c>
      <c r="Y5105" t="s">
        <v>10988</v>
      </c>
      <c r="Z5105" t="s">
        <v>11062</v>
      </c>
      <c r="AC5105" t="s">
        <v>341</v>
      </c>
      <c r="AD5105" s="176">
        <v>1.3</v>
      </c>
    </row>
    <row r="5106" spans="1:30" x14ac:dyDescent="0.35">
      <c r="A5106" t="s">
        <v>317</v>
      </c>
      <c r="B5106">
        <v>1105</v>
      </c>
      <c r="C5106" t="s">
        <v>11063</v>
      </c>
      <c r="D5106">
        <v>65300</v>
      </c>
      <c r="E5106" t="s">
        <v>11064</v>
      </c>
      <c r="F5106" t="s">
        <v>8973</v>
      </c>
      <c r="H5106">
        <v>2.8</v>
      </c>
      <c r="I5106">
        <v>3.9</v>
      </c>
      <c r="K5106" t="s">
        <v>404</v>
      </c>
      <c r="L5106" t="s">
        <v>297</v>
      </c>
      <c r="M5106" t="s">
        <v>398</v>
      </c>
      <c r="N5106" t="s">
        <v>3283</v>
      </c>
      <c r="O5106">
        <v>3</v>
      </c>
      <c r="P5106" t="s">
        <v>306</v>
      </c>
      <c r="Q5106" s="164">
        <v>33612</v>
      </c>
      <c r="R5106" s="164">
        <v>33848</v>
      </c>
      <c r="S5106" s="164">
        <v>38231</v>
      </c>
      <c r="T5106" t="s">
        <v>3284</v>
      </c>
      <c r="V5106" t="s">
        <v>11065</v>
      </c>
      <c r="W5106" t="s">
        <v>11066</v>
      </c>
      <c r="X5106" t="s">
        <v>11064</v>
      </c>
      <c r="Y5106" t="s">
        <v>11065</v>
      </c>
      <c r="Z5106" t="s">
        <v>11067</v>
      </c>
      <c r="AC5106" t="s">
        <v>341</v>
      </c>
      <c r="AD5106" s="176">
        <v>1.4</v>
      </c>
    </row>
    <row r="5107" spans="1:30" x14ac:dyDescent="0.35">
      <c r="A5107" t="s">
        <v>432</v>
      </c>
      <c r="B5107">
        <v>1100</v>
      </c>
      <c r="C5107" t="s">
        <v>9792</v>
      </c>
      <c r="D5107">
        <v>65300</v>
      </c>
      <c r="E5107" t="s">
        <v>11064</v>
      </c>
      <c r="F5107" t="s">
        <v>8973</v>
      </c>
      <c r="H5107">
        <v>2.8</v>
      </c>
      <c r="I5107">
        <v>3.9</v>
      </c>
      <c r="K5107" t="s">
        <v>296</v>
      </c>
      <c r="L5107" t="s">
        <v>297</v>
      </c>
      <c r="M5107" t="s">
        <v>398</v>
      </c>
      <c r="N5107" t="s">
        <v>3283</v>
      </c>
      <c r="O5107">
        <v>3</v>
      </c>
      <c r="P5107" t="s">
        <v>306</v>
      </c>
      <c r="Q5107" s="164">
        <v>30073</v>
      </c>
      <c r="R5107" s="164">
        <v>29987</v>
      </c>
      <c r="T5107" t="s">
        <v>3284</v>
      </c>
      <c r="V5107" t="s">
        <v>11065</v>
      </c>
      <c r="W5107" t="s">
        <v>11066</v>
      </c>
      <c r="X5107" t="s">
        <v>11064</v>
      </c>
      <c r="Y5107" t="s">
        <v>11065</v>
      </c>
      <c r="Z5107" t="s">
        <v>11068</v>
      </c>
      <c r="AC5107" t="s">
        <v>341</v>
      </c>
      <c r="AD5107" s="176">
        <v>1.4</v>
      </c>
    </row>
    <row r="5108" spans="1:30" x14ac:dyDescent="0.35">
      <c r="A5108" t="s">
        <v>476</v>
      </c>
      <c r="B5108">
        <v>1003</v>
      </c>
      <c r="C5108" t="s">
        <v>11069</v>
      </c>
      <c r="D5108">
        <v>65500</v>
      </c>
      <c r="E5108" t="s">
        <v>11070</v>
      </c>
      <c r="F5108" t="s">
        <v>8973</v>
      </c>
      <c r="H5108">
        <v>2.8</v>
      </c>
      <c r="I5108">
        <v>3.7</v>
      </c>
      <c r="K5108" t="s">
        <v>404</v>
      </c>
      <c r="L5108" t="s">
        <v>410</v>
      </c>
      <c r="M5108" t="s">
        <v>398</v>
      </c>
      <c r="N5108" t="s">
        <v>879</v>
      </c>
      <c r="O5108">
        <v>3</v>
      </c>
      <c r="P5108" t="s">
        <v>306</v>
      </c>
      <c r="Q5108" t="s">
        <v>11071</v>
      </c>
      <c r="R5108" s="164">
        <v>33481</v>
      </c>
      <c r="S5108" s="164">
        <v>33481</v>
      </c>
      <c r="T5108" t="s">
        <v>3311</v>
      </c>
      <c r="V5108" t="s">
        <v>11072</v>
      </c>
      <c r="W5108" t="s">
        <v>11073</v>
      </c>
      <c r="X5108" t="s">
        <v>11070</v>
      </c>
      <c r="Y5108" t="s">
        <v>11072</v>
      </c>
      <c r="Z5108" t="s">
        <v>11074</v>
      </c>
      <c r="AC5108" t="s">
        <v>341</v>
      </c>
      <c r="AD5108" s="176">
        <v>1.3</v>
      </c>
    </row>
    <row r="5109" spans="1:30" x14ac:dyDescent="0.35">
      <c r="A5109" t="s">
        <v>432</v>
      </c>
      <c r="B5109">
        <v>1112</v>
      </c>
      <c r="C5109" t="s">
        <v>11069</v>
      </c>
      <c r="D5109">
        <v>65500</v>
      </c>
      <c r="E5109" t="s">
        <v>11070</v>
      </c>
      <c r="F5109" t="s">
        <v>8973</v>
      </c>
      <c r="H5109">
        <v>2.8</v>
      </c>
      <c r="I5109">
        <v>3.7</v>
      </c>
      <c r="K5109" t="s">
        <v>404</v>
      </c>
      <c r="L5109" t="s">
        <v>297</v>
      </c>
      <c r="M5109" t="s">
        <v>398</v>
      </c>
      <c r="N5109" t="s">
        <v>879</v>
      </c>
      <c r="O5109">
        <v>3</v>
      </c>
      <c r="P5109" t="s">
        <v>306</v>
      </c>
      <c r="Q5109" s="164">
        <v>30781</v>
      </c>
      <c r="R5109" s="164">
        <v>30929</v>
      </c>
      <c r="S5109" s="164">
        <v>38231</v>
      </c>
      <c r="T5109" t="s">
        <v>3311</v>
      </c>
      <c r="V5109" t="s">
        <v>11072</v>
      </c>
      <c r="W5109" t="s">
        <v>11073</v>
      </c>
      <c r="X5109" t="s">
        <v>11070</v>
      </c>
      <c r="Y5109" t="s">
        <v>11072</v>
      </c>
      <c r="Z5109" t="s">
        <v>11075</v>
      </c>
      <c r="AC5109" t="s">
        <v>341</v>
      </c>
      <c r="AD5109" s="176">
        <v>1.3</v>
      </c>
    </row>
    <row r="5110" spans="1:30" x14ac:dyDescent="0.35">
      <c r="A5110" t="s">
        <v>432</v>
      </c>
      <c r="B5110">
        <v>1253</v>
      </c>
      <c r="C5110" t="s">
        <v>11076</v>
      </c>
      <c r="D5110">
        <v>65500</v>
      </c>
      <c r="E5110" t="s">
        <v>11070</v>
      </c>
      <c r="F5110" t="s">
        <v>8973</v>
      </c>
      <c r="H5110">
        <v>2.8</v>
      </c>
      <c r="I5110">
        <v>3.7</v>
      </c>
      <c r="K5110" t="s">
        <v>296</v>
      </c>
      <c r="L5110" t="s">
        <v>297</v>
      </c>
      <c r="M5110" t="s">
        <v>398</v>
      </c>
      <c r="N5110" t="s">
        <v>879</v>
      </c>
      <c r="O5110">
        <v>3</v>
      </c>
      <c r="P5110" t="s">
        <v>306</v>
      </c>
      <c r="Q5110" s="164">
        <v>39667</v>
      </c>
      <c r="R5110" s="164">
        <v>39692</v>
      </c>
      <c r="T5110" t="s">
        <v>3311</v>
      </c>
      <c r="V5110" t="s">
        <v>11072</v>
      </c>
      <c r="W5110" t="s">
        <v>11073</v>
      </c>
      <c r="X5110" t="s">
        <v>11070</v>
      </c>
      <c r="Y5110" t="s">
        <v>11072</v>
      </c>
      <c r="Z5110" t="s">
        <v>11077</v>
      </c>
      <c r="AC5110" t="s">
        <v>341</v>
      </c>
      <c r="AD5110" s="176">
        <v>1.3</v>
      </c>
    </row>
    <row r="5111" spans="1:30" x14ac:dyDescent="0.35">
      <c r="A5111" t="s">
        <v>584</v>
      </c>
      <c r="B5111">
        <v>1229</v>
      </c>
      <c r="C5111" t="s">
        <v>11076</v>
      </c>
      <c r="D5111">
        <v>65500</v>
      </c>
      <c r="E5111" t="s">
        <v>11070</v>
      </c>
      <c r="F5111" t="s">
        <v>8973</v>
      </c>
      <c r="H5111">
        <v>2.8</v>
      </c>
      <c r="I5111">
        <v>3.7</v>
      </c>
      <c r="K5111" t="s">
        <v>296</v>
      </c>
      <c r="L5111" t="s">
        <v>297</v>
      </c>
      <c r="M5111" t="s">
        <v>398</v>
      </c>
      <c r="N5111" t="s">
        <v>879</v>
      </c>
      <c r="O5111">
        <v>3</v>
      </c>
      <c r="P5111" t="s">
        <v>306</v>
      </c>
      <c r="Q5111" s="164">
        <v>35804</v>
      </c>
      <c r="R5111" s="164">
        <v>36039</v>
      </c>
      <c r="T5111" t="s">
        <v>3311</v>
      </c>
      <c r="V5111" t="s">
        <v>11072</v>
      </c>
      <c r="W5111" t="s">
        <v>11073</v>
      </c>
      <c r="X5111" t="s">
        <v>11070</v>
      </c>
      <c r="Y5111" t="s">
        <v>11072</v>
      </c>
      <c r="Z5111" t="s">
        <v>11078</v>
      </c>
      <c r="AC5111" t="s">
        <v>341</v>
      </c>
      <c r="AD5111" s="176">
        <v>1.3</v>
      </c>
    </row>
    <row r="5112" spans="1:30" x14ac:dyDescent="0.35">
      <c r="A5112" t="s">
        <v>291</v>
      </c>
      <c r="B5112">
        <v>1143</v>
      </c>
      <c r="C5112" t="s">
        <v>11079</v>
      </c>
      <c r="D5112">
        <v>65503</v>
      </c>
      <c r="E5112" t="s">
        <v>11080</v>
      </c>
      <c r="F5112" t="s">
        <v>8973</v>
      </c>
      <c r="H5112">
        <v>2.6</v>
      </c>
      <c r="I5112">
        <v>3.3</v>
      </c>
      <c r="K5112" t="s">
        <v>296</v>
      </c>
      <c r="L5112" t="s">
        <v>297</v>
      </c>
      <c r="M5112" t="s">
        <v>398</v>
      </c>
      <c r="N5112" t="s">
        <v>879</v>
      </c>
      <c r="O5112">
        <v>3</v>
      </c>
      <c r="P5112" t="s">
        <v>1</v>
      </c>
      <c r="Q5112" t="s">
        <v>463</v>
      </c>
      <c r="R5112" s="164">
        <v>41152</v>
      </c>
      <c r="T5112" t="s">
        <v>3349</v>
      </c>
      <c r="V5112" t="s">
        <v>11081</v>
      </c>
      <c r="W5112" t="s">
        <v>11082</v>
      </c>
      <c r="X5112" t="s">
        <v>11080</v>
      </c>
      <c r="Y5112" t="s">
        <v>11081</v>
      </c>
      <c r="Z5112" t="s">
        <v>11083</v>
      </c>
      <c r="AC5112" t="s">
        <v>338</v>
      </c>
      <c r="AD5112" s="176">
        <v>1.3</v>
      </c>
    </row>
    <row r="5113" spans="1:30" x14ac:dyDescent="0.35">
      <c r="A5113" t="s">
        <v>305</v>
      </c>
      <c r="B5113">
        <v>1272</v>
      </c>
      <c r="C5113" t="s">
        <v>11084</v>
      </c>
      <c r="D5113">
        <v>65503</v>
      </c>
      <c r="E5113" t="s">
        <v>11080</v>
      </c>
      <c r="F5113" t="s">
        <v>8973</v>
      </c>
      <c r="H5113">
        <v>2.6</v>
      </c>
      <c r="I5113">
        <v>3.3</v>
      </c>
      <c r="K5113" t="s">
        <v>0</v>
      </c>
      <c r="L5113" t="s">
        <v>297</v>
      </c>
      <c r="M5113" t="s">
        <v>398</v>
      </c>
      <c r="N5113" t="s">
        <v>879</v>
      </c>
      <c r="O5113">
        <v>3</v>
      </c>
      <c r="P5113" t="s">
        <v>306</v>
      </c>
      <c r="Q5113" t="s">
        <v>427</v>
      </c>
      <c r="R5113" s="164">
        <v>38961</v>
      </c>
      <c r="T5113" t="s">
        <v>3349</v>
      </c>
      <c r="V5113" t="s">
        <v>11081</v>
      </c>
      <c r="W5113" t="s">
        <v>11082</v>
      </c>
      <c r="X5113" t="s">
        <v>11080</v>
      </c>
      <c r="Y5113" t="s">
        <v>11081</v>
      </c>
      <c r="Z5113" t="s">
        <v>11085</v>
      </c>
      <c r="AC5113" t="s">
        <v>341</v>
      </c>
      <c r="AD5113" s="176">
        <v>1.3</v>
      </c>
    </row>
    <row r="5114" spans="1:30" x14ac:dyDescent="0.35">
      <c r="A5114" t="s">
        <v>408</v>
      </c>
      <c r="B5114">
        <v>1214</v>
      </c>
      <c r="C5114" t="s">
        <v>11080</v>
      </c>
      <c r="D5114">
        <v>65503</v>
      </c>
      <c r="E5114" t="s">
        <v>11080</v>
      </c>
      <c r="F5114" t="s">
        <v>8973</v>
      </c>
      <c r="H5114">
        <v>2.6</v>
      </c>
      <c r="I5114">
        <v>3.3</v>
      </c>
      <c r="K5114" t="s">
        <v>296</v>
      </c>
      <c r="L5114" t="s">
        <v>297</v>
      </c>
      <c r="M5114" t="s">
        <v>398</v>
      </c>
      <c r="N5114" t="s">
        <v>879</v>
      </c>
      <c r="O5114">
        <v>3</v>
      </c>
      <c r="P5114" t="s">
        <v>306</v>
      </c>
      <c r="Q5114" s="164">
        <v>39091</v>
      </c>
      <c r="R5114" s="164">
        <v>39326</v>
      </c>
      <c r="T5114" t="s">
        <v>3349</v>
      </c>
      <c r="V5114" t="s">
        <v>11081</v>
      </c>
      <c r="W5114" t="s">
        <v>11082</v>
      </c>
      <c r="X5114" t="s">
        <v>11080</v>
      </c>
      <c r="Y5114" t="s">
        <v>11081</v>
      </c>
      <c r="Z5114" t="s">
        <v>11086</v>
      </c>
      <c r="AC5114" t="s">
        <v>341</v>
      </c>
      <c r="AD5114" s="176">
        <v>1.3</v>
      </c>
    </row>
    <row r="5115" spans="1:30" x14ac:dyDescent="0.35">
      <c r="A5115" t="s">
        <v>324</v>
      </c>
      <c r="B5115">
        <v>1247</v>
      </c>
      <c r="C5115" t="s">
        <v>11080</v>
      </c>
      <c r="D5115">
        <v>65503</v>
      </c>
      <c r="E5115" t="s">
        <v>11080</v>
      </c>
      <c r="F5115" t="s">
        <v>8973</v>
      </c>
      <c r="H5115">
        <v>2.6</v>
      </c>
      <c r="I5115">
        <v>3.3</v>
      </c>
      <c r="K5115" t="s">
        <v>296</v>
      </c>
      <c r="L5115" t="s">
        <v>297</v>
      </c>
      <c r="M5115" t="s">
        <v>398</v>
      </c>
      <c r="N5115" t="s">
        <v>879</v>
      </c>
      <c r="O5115">
        <v>3</v>
      </c>
      <c r="P5115" t="s">
        <v>306</v>
      </c>
      <c r="Q5115" t="s">
        <v>8176</v>
      </c>
      <c r="R5115" s="164">
        <v>40422</v>
      </c>
      <c r="T5115" t="s">
        <v>3349</v>
      </c>
      <c r="V5115" t="s">
        <v>11081</v>
      </c>
      <c r="W5115" t="s">
        <v>11082</v>
      </c>
      <c r="X5115" t="s">
        <v>11080</v>
      </c>
      <c r="Y5115" t="s">
        <v>11081</v>
      </c>
      <c r="Z5115" t="s">
        <v>11087</v>
      </c>
      <c r="AC5115" t="s">
        <v>341</v>
      </c>
      <c r="AD5115" s="176">
        <v>1.3</v>
      </c>
    </row>
    <row r="5116" spans="1:30" x14ac:dyDescent="0.35">
      <c r="A5116" t="s">
        <v>309</v>
      </c>
      <c r="B5116">
        <v>1195</v>
      </c>
      <c r="C5116" t="s">
        <v>11080</v>
      </c>
      <c r="D5116">
        <v>65503</v>
      </c>
      <c r="E5116" t="s">
        <v>11080</v>
      </c>
      <c r="F5116" t="s">
        <v>8973</v>
      </c>
      <c r="H5116">
        <v>2.6</v>
      </c>
      <c r="I5116">
        <v>3.3</v>
      </c>
      <c r="K5116" t="s">
        <v>296</v>
      </c>
      <c r="L5116" t="s">
        <v>297</v>
      </c>
      <c r="M5116" t="s">
        <v>398</v>
      </c>
      <c r="N5116" t="s">
        <v>879</v>
      </c>
      <c r="O5116">
        <v>3</v>
      </c>
      <c r="P5116" t="s">
        <v>306</v>
      </c>
      <c r="Q5116" s="164">
        <v>40552</v>
      </c>
      <c r="R5116" s="164">
        <v>40787</v>
      </c>
      <c r="T5116" t="s">
        <v>3349</v>
      </c>
      <c r="V5116" t="s">
        <v>11081</v>
      </c>
      <c r="W5116" t="s">
        <v>11082</v>
      </c>
      <c r="X5116" t="s">
        <v>11080</v>
      </c>
      <c r="Y5116" t="s">
        <v>11081</v>
      </c>
      <c r="Z5116" t="s">
        <v>11088</v>
      </c>
      <c r="AC5116" t="s">
        <v>341</v>
      </c>
      <c r="AD5116" s="176">
        <v>1.3</v>
      </c>
    </row>
    <row r="5117" spans="1:30" x14ac:dyDescent="0.35">
      <c r="A5117" t="s">
        <v>584</v>
      </c>
      <c r="B5117">
        <v>1309</v>
      </c>
      <c r="C5117" t="s">
        <v>11089</v>
      </c>
      <c r="D5117">
        <v>65503</v>
      </c>
      <c r="E5117" t="s">
        <v>11080</v>
      </c>
      <c r="F5117" t="s">
        <v>8973</v>
      </c>
      <c r="H5117">
        <v>2.6</v>
      </c>
      <c r="I5117">
        <v>3.3</v>
      </c>
      <c r="K5117" t="s">
        <v>296</v>
      </c>
      <c r="L5117" t="s">
        <v>11090</v>
      </c>
      <c r="M5117" t="s">
        <v>398</v>
      </c>
      <c r="N5117" t="s">
        <v>879</v>
      </c>
      <c r="O5117">
        <v>3</v>
      </c>
      <c r="P5117" t="s">
        <v>306</v>
      </c>
      <c r="Q5117" s="164">
        <v>39456</v>
      </c>
      <c r="R5117" s="164">
        <v>39692</v>
      </c>
      <c r="T5117" t="s">
        <v>3349</v>
      </c>
      <c r="V5117" t="s">
        <v>11081</v>
      </c>
      <c r="W5117" t="s">
        <v>11082</v>
      </c>
      <c r="X5117" t="s">
        <v>11080</v>
      </c>
      <c r="Y5117" t="s">
        <v>11081</v>
      </c>
      <c r="Z5117" t="s">
        <v>11091</v>
      </c>
      <c r="AA5117" t="s">
        <v>295</v>
      </c>
      <c r="AC5117" t="s">
        <v>341</v>
      </c>
      <c r="AD5117" s="176">
        <v>1.3</v>
      </c>
    </row>
    <row r="5118" spans="1:30" x14ac:dyDescent="0.35">
      <c r="A5118" t="s">
        <v>403</v>
      </c>
      <c r="B5118">
        <v>1217</v>
      </c>
      <c r="C5118" t="s">
        <v>11092</v>
      </c>
      <c r="D5118">
        <v>65503</v>
      </c>
      <c r="E5118" t="s">
        <v>11080</v>
      </c>
      <c r="F5118" t="s">
        <v>8973</v>
      </c>
      <c r="G5118" s="163">
        <v>4580.42</v>
      </c>
      <c r="H5118">
        <v>2.6</v>
      </c>
      <c r="I5118">
        <v>3.3</v>
      </c>
      <c r="J5118" t="s">
        <v>295</v>
      </c>
      <c r="K5118" t="s">
        <v>296</v>
      </c>
      <c r="L5118" t="s">
        <v>297</v>
      </c>
      <c r="M5118" t="s">
        <v>398</v>
      </c>
      <c r="N5118" t="s">
        <v>879</v>
      </c>
      <c r="O5118">
        <v>3</v>
      </c>
      <c r="P5118" t="s">
        <v>306</v>
      </c>
      <c r="Q5118" t="s">
        <v>11093</v>
      </c>
      <c r="R5118" s="164">
        <v>46266</v>
      </c>
      <c r="T5118" t="s">
        <v>3349</v>
      </c>
      <c r="V5118" t="s">
        <v>11081</v>
      </c>
      <c r="W5118" t="s">
        <v>11082</v>
      </c>
      <c r="X5118" t="s">
        <v>11080</v>
      </c>
      <c r="Y5118" t="s">
        <v>11081</v>
      </c>
      <c r="Z5118" t="s">
        <v>11094</v>
      </c>
      <c r="AA5118" t="s">
        <v>1</v>
      </c>
      <c r="AB5118" s="164">
        <v>45862</v>
      </c>
      <c r="AC5118" t="s">
        <v>341</v>
      </c>
      <c r="AD5118" s="176">
        <v>1.3</v>
      </c>
    </row>
    <row r="5119" spans="1:30" x14ac:dyDescent="0.35">
      <c r="A5119" t="s">
        <v>447</v>
      </c>
      <c r="B5119">
        <v>1242</v>
      </c>
      <c r="C5119" t="s">
        <v>11095</v>
      </c>
      <c r="D5119">
        <v>65503</v>
      </c>
      <c r="E5119" t="s">
        <v>11080</v>
      </c>
      <c r="F5119" t="s">
        <v>8973</v>
      </c>
      <c r="H5119">
        <v>2.6</v>
      </c>
      <c r="I5119">
        <v>3.3</v>
      </c>
      <c r="K5119" t="s">
        <v>296</v>
      </c>
      <c r="L5119" t="s">
        <v>297</v>
      </c>
      <c r="M5119" t="s">
        <v>398</v>
      </c>
      <c r="N5119" t="s">
        <v>879</v>
      </c>
      <c r="O5119">
        <v>3</v>
      </c>
      <c r="P5119" t="s">
        <v>306</v>
      </c>
      <c r="Q5119" t="s">
        <v>911</v>
      </c>
      <c r="R5119" s="164">
        <v>40422</v>
      </c>
      <c r="T5119" t="s">
        <v>3349</v>
      </c>
      <c r="V5119" t="s">
        <v>11081</v>
      </c>
      <c r="W5119" t="s">
        <v>11082</v>
      </c>
      <c r="X5119" t="s">
        <v>11080</v>
      </c>
      <c r="Y5119" t="s">
        <v>11081</v>
      </c>
      <c r="Z5119" t="s">
        <v>11096</v>
      </c>
      <c r="AC5119" t="s">
        <v>341</v>
      </c>
      <c r="AD5119" s="176">
        <v>1.3</v>
      </c>
    </row>
    <row r="5120" spans="1:30" x14ac:dyDescent="0.35">
      <c r="A5120" t="s">
        <v>499</v>
      </c>
      <c r="B5120">
        <v>1183</v>
      </c>
      <c r="C5120" t="s">
        <v>11080</v>
      </c>
      <c r="D5120">
        <v>65503</v>
      </c>
      <c r="E5120" t="s">
        <v>11080</v>
      </c>
      <c r="F5120" t="s">
        <v>8973</v>
      </c>
      <c r="H5120">
        <v>2.6</v>
      </c>
      <c r="I5120">
        <v>3.3</v>
      </c>
      <c r="K5120" t="s">
        <v>296</v>
      </c>
      <c r="L5120" t="s">
        <v>297</v>
      </c>
      <c r="M5120" t="s">
        <v>398</v>
      </c>
      <c r="N5120" t="s">
        <v>879</v>
      </c>
      <c r="O5120">
        <v>3</v>
      </c>
      <c r="P5120" t="s">
        <v>306</v>
      </c>
      <c r="Q5120" t="s">
        <v>11097</v>
      </c>
      <c r="R5120" s="164">
        <v>38596</v>
      </c>
      <c r="T5120" t="s">
        <v>3349</v>
      </c>
      <c r="V5120" t="s">
        <v>11081</v>
      </c>
      <c r="W5120" t="s">
        <v>11082</v>
      </c>
      <c r="X5120" t="s">
        <v>11080</v>
      </c>
      <c r="Y5120" t="s">
        <v>11081</v>
      </c>
      <c r="Z5120" t="s">
        <v>11098</v>
      </c>
      <c r="AC5120" t="s">
        <v>341</v>
      </c>
      <c r="AD5120" s="176">
        <v>1.3</v>
      </c>
    </row>
    <row r="5121" spans="1:30" x14ac:dyDescent="0.35">
      <c r="A5121" t="s">
        <v>438</v>
      </c>
      <c r="B5121">
        <v>1204</v>
      </c>
      <c r="C5121" t="s">
        <v>11099</v>
      </c>
      <c r="D5121">
        <v>65503</v>
      </c>
      <c r="E5121" t="s">
        <v>11080</v>
      </c>
      <c r="F5121" t="s">
        <v>8973</v>
      </c>
      <c r="H5121">
        <v>2.6</v>
      </c>
      <c r="I5121">
        <v>3.3</v>
      </c>
      <c r="K5121" t="s">
        <v>0</v>
      </c>
      <c r="L5121" t="s">
        <v>297</v>
      </c>
      <c r="M5121" t="s">
        <v>398</v>
      </c>
      <c r="N5121" t="s">
        <v>879</v>
      </c>
      <c r="O5121">
        <v>3</v>
      </c>
      <c r="P5121" t="s">
        <v>306</v>
      </c>
      <c r="Q5121" t="s">
        <v>6962</v>
      </c>
      <c r="R5121" s="164">
        <v>40422</v>
      </c>
      <c r="T5121" t="s">
        <v>3349</v>
      </c>
      <c r="V5121" t="s">
        <v>11081</v>
      </c>
      <c r="W5121" t="s">
        <v>11082</v>
      </c>
      <c r="X5121" t="s">
        <v>11080</v>
      </c>
      <c r="Y5121" t="s">
        <v>11081</v>
      </c>
      <c r="Z5121" t="s">
        <v>11100</v>
      </c>
      <c r="AC5121" t="s">
        <v>341</v>
      </c>
      <c r="AD5121" s="176">
        <v>1.3</v>
      </c>
    </row>
    <row r="5122" spans="1:30" x14ac:dyDescent="0.35">
      <c r="A5122" t="s">
        <v>454</v>
      </c>
      <c r="B5122">
        <v>1354</v>
      </c>
      <c r="C5122" t="s">
        <v>11101</v>
      </c>
      <c r="D5122">
        <v>65613</v>
      </c>
      <c r="E5122" t="s">
        <v>11101</v>
      </c>
      <c r="F5122" t="s">
        <v>8973</v>
      </c>
      <c r="H5122">
        <v>2.4</v>
      </c>
      <c r="I5122">
        <v>3.4</v>
      </c>
      <c r="K5122" t="s">
        <v>296</v>
      </c>
      <c r="L5122" t="s">
        <v>297</v>
      </c>
      <c r="M5122" t="s">
        <v>398</v>
      </c>
      <c r="N5122" t="s">
        <v>333</v>
      </c>
      <c r="O5122">
        <v>3</v>
      </c>
      <c r="P5122" t="s">
        <v>306</v>
      </c>
      <c r="Q5122" s="164">
        <v>37383</v>
      </c>
      <c r="R5122" s="164">
        <v>37500</v>
      </c>
      <c r="T5122" t="s">
        <v>3376</v>
      </c>
      <c r="V5122" t="s">
        <v>11102</v>
      </c>
      <c r="W5122" t="s">
        <v>11103</v>
      </c>
      <c r="X5122" t="s">
        <v>11101</v>
      </c>
      <c r="Y5122" t="s">
        <v>11102</v>
      </c>
      <c r="Z5122" t="s">
        <v>11104</v>
      </c>
      <c r="AA5122" t="s">
        <v>295</v>
      </c>
      <c r="AC5122" t="s">
        <v>341</v>
      </c>
      <c r="AD5122" s="176">
        <v>1.3</v>
      </c>
    </row>
    <row r="5123" spans="1:30" x14ac:dyDescent="0.35">
      <c r="A5123" t="s">
        <v>291</v>
      </c>
      <c r="B5123">
        <v>1064</v>
      </c>
      <c r="C5123" t="s">
        <v>11102</v>
      </c>
      <c r="D5123">
        <v>65613</v>
      </c>
      <c r="E5123" t="s">
        <v>11101</v>
      </c>
      <c r="F5123" t="s">
        <v>8973</v>
      </c>
      <c r="H5123">
        <v>2.4</v>
      </c>
      <c r="I5123">
        <v>3.4</v>
      </c>
      <c r="K5123" t="s">
        <v>843</v>
      </c>
      <c r="L5123" t="s">
        <v>297</v>
      </c>
      <c r="M5123" t="s">
        <v>398</v>
      </c>
      <c r="N5123" t="s">
        <v>333</v>
      </c>
      <c r="O5123">
        <v>3</v>
      </c>
      <c r="P5123" t="s">
        <v>1</v>
      </c>
      <c r="Q5123" s="164">
        <v>34708</v>
      </c>
      <c r="R5123" s="164">
        <v>34943</v>
      </c>
      <c r="T5123" t="s">
        <v>3376</v>
      </c>
      <c r="V5123" t="s">
        <v>11102</v>
      </c>
      <c r="W5123" t="s">
        <v>11103</v>
      </c>
      <c r="X5123" t="s">
        <v>11101</v>
      </c>
      <c r="Y5123" t="s">
        <v>11102</v>
      </c>
      <c r="Z5123" t="s">
        <v>11105</v>
      </c>
      <c r="AC5123" t="s">
        <v>338</v>
      </c>
      <c r="AD5123" s="176">
        <v>1.3</v>
      </c>
    </row>
    <row r="5124" spans="1:30" x14ac:dyDescent="0.35">
      <c r="A5124" t="s">
        <v>305</v>
      </c>
      <c r="B5124">
        <v>1246</v>
      </c>
      <c r="C5124" t="s">
        <v>11106</v>
      </c>
      <c r="D5124">
        <v>65613</v>
      </c>
      <c r="E5124" t="s">
        <v>11101</v>
      </c>
      <c r="F5124" t="s">
        <v>8973</v>
      </c>
      <c r="H5124">
        <v>2.4</v>
      </c>
      <c r="I5124">
        <v>3.4</v>
      </c>
      <c r="K5124" t="s">
        <v>296</v>
      </c>
      <c r="L5124" t="s">
        <v>297</v>
      </c>
      <c r="M5124" t="s">
        <v>398</v>
      </c>
      <c r="N5124" t="s">
        <v>333</v>
      </c>
      <c r="O5124">
        <v>3</v>
      </c>
      <c r="P5124" t="s">
        <v>306</v>
      </c>
      <c r="Q5124" s="164">
        <v>37202</v>
      </c>
      <c r="R5124" s="164">
        <v>37135</v>
      </c>
      <c r="T5124" t="s">
        <v>3376</v>
      </c>
      <c r="V5124" t="s">
        <v>11102</v>
      </c>
      <c r="W5124" t="s">
        <v>11103</v>
      </c>
      <c r="X5124" t="s">
        <v>11101</v>
      </c>
      <c r="Y5124" t="s">
        <v>11102</v>
      </c>
      <c r="Z5124" t="s">
        <v>11107</v>
      </c>
      <c r="AC5124" t="s">
        <v>341</v>
      </c>
      <c r="AD5124" s="176">
        <v>1.3</v>
      </c>
    </row>
    <row r="5125" spans="1:30" x14ac:dyDescent="0.35">
      <c r="A5125" t="s">
        <v>408</v>
      </c>
      <c r="B5125">
        <v>1038</v>
      </c>
      <c r="C5125" t="s">
        <v>11108</v>
      </c>
      <c r="D5125">
        <v>65613</v>
      </c>
      <c r="E5125" t="s">
        <v>11101</v>
      </c>
      <c r="F5125" t="s">
        <v>8973</v>
      </c>
      <c r="H5125">
        <v>2.4</v>
      </c>
      <c r="I5125">
        <v>3.4</v>
      </c>
      <c r="K5125" t="s">
        <v>404</v>
      </c>
      <c r="L5125" t="s">
        <v>410</v>
      </c>
      <c r="M5125" t="s">
        <v>398</v>
      </c>
      <c r="N5125" t="s">
        <v>333</v>
      </c>
      <c r="O5125">
        <v>3</v>
      </c>
      <c r="P5125" t="s">
        <v>306</v>
      </c>
      <c r="Q5125" t="s">
        <v>2038</v>
      </c>
      <c r="R5125" s="164">
        <v>39188</v>
      </c>
      <c r="S5125" s="164">
        <v>39188</v>
      </c>
      <c r="T5125" t="s">
        <v>3376</v>
      </c>
      <c r="V5125" t="s">
        <v>11102</v>
      </c>
      <c r="W5125" t="s">
        <v>11103</v>
      </c>
      <c r="X5125" t="s">
        <v>11101</v>
      </c>
      <c r="Y5125" t="s">
        <v>11102</v>
      </c>
      <c r="Z5125" t="s">
        <v>11109</v>
      </c>
      <c r="AC5125" t="s">
        <v>341</v>
      </c>
      <c r="AD5125" s="176">
        <v>1.3</v>
      </c>
    </row>
    <row r="5126" spans="1:30" x14ac:dyDescent="0.35">
      <c r="A5126" t="s">
        <v>408</v>
      </c>
      <c r="B5126">
        <v>1303</v>
      </c>
      <c r="C5126" t="s">
        <v>11101</v>
      </c>
      <c r="D5126">
        <v>65613</v>
      </c>
      <c r="E5126" t="s">
        <v>11101</v>
      </c>
      <c r="F5126" t="s">
        <v>8973</v>
      </c>
      <c r="H5126">
        <v>2.4</v>
      </c>
      <c r="I5126">
        <v>3.4</v>
      </c>
      <c r="K5126" t="s">
        <v>296</v>
      </c>
      <c r="L5126" t="s">
        <v>297</v>
      </c>
      <c r="M5126" t="s">
        <v>398</v>
      </c>
      <c r="N5126" t="s">
        <v>333</v>
      </c>
      <c r="O5126">
        <v>3</v>
      </c>
      <c r="P5126" t="s">
        <v>306</v>
      </c>
      <c r="Q5126" t="s">
        <v>2402</v>
      </c>
      <c r="R5126" s="164">
        <v>42248</v>
      </c>
      <c r="T5126" t="s">
        <v>3376</v>
      </c>
      <c r="V5126" t="s">
        <v>11102</v>
      </c>
      <c r="W5126" t="s">
        <v>11103</v>
      </c>
      <c r="X5126" t="s">
        <v>11101</v>
      </c>
      <c r="Y5126" t="s">
        <v>11102</v>
      </c>
      <c r="Z5126" t="s">
        <v>11110</v>
      </c>
      <c r="AC5126" t="s">
        <v>341</v>
      </c>
      <c r="AD5126" s="176">
        <v>1.3</v>
      </c>
    </row>
    <row r="5127" spans="1:30" x14ac:dyDescent="0.35">
      <c r="A5127" t="s">
        <v>469</v>
      </c>
      <c r="B5127">
        <v>1065</v>
      </c>
      <c r="C5127" t="s">
        <v>11101</v>
      </c>
      <c r="D5127">
        <v>65613</v>
      </c>
      <c r="E5127" t="s">
        <v>11101</v>
      </c>
      <c r="F5127" t="s">
        <v>8973</v>
      </c>
      <c r="H5127">
        <v>2.4</v>
      </c>
      <c r="I5127">
        <v>3.4</v>
      </c>
      <c r="K5127" t="s">
        <v>296</v>
      </c>
      <c r="L5127" t="s">
        <v>297</v>
      </c>
      <c r="M5127" t="s">
        <v>398</v>
      </c>
      <c r="N5127" t="s">
        <v>333</v>
      </c>
      <c r="O5127">
        <v>3</v>
      </c>
      <c r="P5127" t="s">
        <v>306</v>
      </c>
      <c r="Q5127" s="164">
        <v>30321</v>
      </c>
      <c r="R5127" s="164">
        <v>30437</v>
      </c>
      <c r="T5127" t="s">
        <v>3376</v>
      </c>
      <c r="V5127" t="s">
        <v>11102</v>
      </c>
      <c r="W5127" t="s">
        <v>11103</v>
      </c>
      <c r="X5127" t="s">
        <v>11101</v>
      </c>
      <c r="Y5127" t="s">
        <v>11102</v>
      </c>
      <c r="Z5127" t="s">
        <v>11111</v>
      </c>
      <c r="AA5127" t="s">
        <v>1</v>
      </c>
      <c r="AC5127" t="s">
        <v>341</v>
      </c>
      <c r="AD5127" s="176">
        <v>1.3</v>
      </c>
    </row>
    <row r="5128" spans="1:30" x14ac:dyDescent="0.35">
      <c r="A5128" t="s">
        <v>324</v>
      </c>
      <c r="B5128">
        <v>1045</v>
      </c>
      <c r="C5128" t="s">
        <v>11101</v>
      </c>
      <c r="D5128">
        <v>65613</v>
      </c>
      <c r="E5128" t="s">
        <v>11101</v>
      </c>
      <c r="F5128" t="s">
        <v>8973</v>
      </c>
      <c r="H5128">
        <v>2.4</v>
      </c>
      <c r="I5128">
        <v>3.4</v>
      </c>
      <c r="K5128" t="s">
        <v>404</v>
      </c>
      <c r="L5128" t="s">
        <v>410</v>
      </c>
      <c r="M5128" t="s">
        <v>398</v>
      </c>
      <c r="N5128" t="s">
        <v>333</v>
      </c>
      <c r="O5128">
        <v>3</v>
      </c>
      <c r="P5128" t="s">
        <v>306</v>
      </c>
      <c r="Q5128" s="164">
        <v>31415</v>
      </c>
      <c r="R5128" s="164">
        <v>31472</v>
      </c>
      <c r="S5128" s="164">
        <v>31472</v>
      </c>
      <c r="T5128" t="s">
        <v>3376</v>
      </c>
      <c r="V5128" t="s">
        <v>11102</v>
      </c>
      <c r="W5128" t="s">
        <v>11103</v>
      </c>
      <c r="X5128" t="s">
        <v>11101</v>
      </c>
      <c r="Y5128" t="s">
        <v>11102</v>
      </c>
      <c r="Z5128" t="s">
        <v>11112</v>
      </c>
      <c r="AC5128" t="s">
        <v>341</v>
      </c>
      <c r="AD5128" s="176">
        <v>1.3</v>
      </c>
    </row>
    <row r="5129" spans="1:30" x14ac:dyDescent="0.35">
      <c r="A5129" t="s">
        <v>324</v>
      </c>
      <c r="B5129">
        <v>1112</v>
      </c>
      <c r="C5129" t="s">
        <v>11101</v>
      </c>
      <c r="D5129">
        <v>65613</v>
      </c>
      <c r="E5129" t="s">
        <v>11101</v>
      </c>
      <c r="F5129" t="s">
        <v>8973</v>
      </c>
      <c r="H5129">
        <v>2.4</v>
      </c>
      <c r="I5129">
        <v>3.4</v>
      </c>
      <c r="K5129" t="s">
        <v>296</v>
      </c>
      <c r="L5129" t="s">
        <v>5670</v>
      </c>
      <c r="M5129" t="s">
        <v>398</v>
      </c>
      <c r="N5129" t="s">
        <v>333</v>
      </c>
      <c r="O5129">
        <v>3</v>
      </c>
      <c r="P5129" t="s">
        <v>306</v>
      </c>
      <c r="Q5129" s="164">
        <v>36075</v>
      </c>
      <c r="R5129" s="164">
        <v>36039</v>
      </c>
      <c r="T5129" t="s">
        <v>3376</v>
      </c>
      <c r="V5129" t="s">
        <v>11102</v>
      </c>
      <c r="W5129" t="s">
        <v>11103</v>
      </c>
      <c r="X5129" t="s">
        <v>11101</v>
      </c>
      <c r="Y5129" t="s">
        <v>11102</v>
      </c>
      <c r="Z5129" t="s">
        <v>11113</v>
      </c>
      <c r="AC5129" t="s">
        <v>341</v>
      </c>
      <c r="AD5129" s="176">
        <v>1.3</v>
      </c>
    </row>
    <row r="5130" spans="1:30" x14ac:dyDescent="0.35">
      <c r="A5130" t="s">
        <v>476</v>
      </c>
      <c r="B5130">
        <v>1030</v>
      </c>
      <c r="C5130" t="s">
        <v>11101</v>
      </c>
      <c r="D5130">
        <v>65613</v>
      </c>
      <c r="E5130" t="s">
        <v>11101</v>
      </c>
      <c r="F5130" t="s">
        <v>8973</v>
      </c>
      <c r="H5130">
        <v>2.4</v>
      </c>
      <c r="I5130">
        <v>3.4</v>
      </c>
      <c r="K5130" t="s">
        <v>296</v>
      </c>
      <c r="L5130" t="s">
        <v>410</v>
      </c>
      <c r="M5130" t="s">
        <v>398</v>
      </c>
      <c r="N5130" t="s">
        <v>333</v>
      </c>
      <c r="O5130">
        <v>3</v>
      </c>
      <c r="P5130" t="s">
        <v>306</v>
      </c>
      <c r="Q5130" t="s">
        <v>786</v>
      </c>
      <c r="R5130" s="164">
        <v>34392</v>
      </c>
      <c r="T5130" t="s">
        <v>3376</v>
      </c>
      <c r="V5130" t="s">
        <v>11102</v>
      </c>
      <c r="W5130" t="s">
        <v>11103</v>
      </c>
      <c r="X5130" t="s">
        <v>11101</v>
      </c>
      <c r="Y5130" t="s">
        <v>11102</v>
      </c>
      <c r="Z5130" t="s">
        <v>11114</v>
      </c>
      <c r="AC5130" t="s">
        <v>341</v>
      </c>
      <c r="AD5130" s="176">
        <v>1.3</v>
      </c>
    </row>
    <row r="5131" spans="1:30" x14ac:dyDescent="0.35">
      <c r="A5131" t="s">
        <v>482</v>
      </c>
      <c r="B5131">
        <v>1049</v>
      </c>
      <c r="C5131" t="s">
        <v>11101</v>
      </c>
      <c r="D5131">
        <v>65613</v>
      </c>
      <c r="E5131" t="s">
        <v>11101</v>
      </c>
      <c r="F5131" t="s">
        <v>8973</v>
      </c>
      <c r="H5131">
        <v>2.4</v>
      </c>
      <c r="I5131">
        <v>3.4</v>
      </c>
      <c r="K5131" t="s">
        <v>296</v>
      </c>
      <c r="L5131" t="s">
        <v>297</v>
      </c>
      <c r="M5131" t="s">
        <v>398</v>
      </c>
      <c r="N5131" t="s">
        <v>333</v>
      </c>
      <c r="O5131">
        <v>3</v>
      </c>
      <c r="P5131" t="s">
        <v>306</v>
      </c>
      <c r="Q5131" t="s">
        <v>1513</v>
      </c>
      <c r="R5131" s="164">
        <v>29280</v>
      </c>
      <c r="T5131" t="s">
        <v>3376</v>
      </c>
      <c r="V5131" t="s">
        <v>11102</v>
      </c>
      <c r="W5131" t="s">
        <v>11103</v>
      </c>
      <c r="X5131" t="s">
        <v>11101</v>
      </c>
      <c r="Y5131" t="s">
        <v>11102</v>
      </c>
      <c r="Z5131" t="s">
        <v>11115</v>
      </c>
      <c r="AA5131" t="s">
        <v>295</v>
      </c>
      <c r="AC5131" t="s">
        <v>341</v>
      </c>
      <c r="AD5131" s="176">
        <v>1.3</v>
      </c>
    </row>
    <row r="5132" spans="1:30" x14ac:dyDescent="0.35">
      <c r="A5132" t="s">
        <v>432</v>
      </c>
      <c r="B5132">
        <v>1030</v>
      </c>
      <c r="C5132" t="s">
        <v>11101</v>
      </c>
      <c r="D5132">
        <v>65613</v>
      </c>
      <c r="E5132" t="s">
        <v>11101</v>
      </c>
      <c r="F5132" t="s">
        <v>8973</v>
      </c>
      <c r="H5132">
        <v>2.4</v>
      </c>
      <c r="I5132">
        <v>3.4</v>
      </c>
      <c r="K5132" t="s">
        <v>404</v>
      </c>
      <c r="L5132" t="s">
        <v>297</v>
      </c>
      <c r="M5132" t="s">
        <v>398</v>
      </c>
      <c r="N5132" t="s">
        <v>333</v>
      </c>
      <c r="O5132">
        <v>3</v>
      </c>
      <c r="P5132" t="s">
        <v>306</v>
      </c>
      <c r="Q5132" s="164">
        <v>37995</v>
      </c>
      <c r="R5132" s="164">
        <v>38231</v>
      </c>
      <c r="S5132" s="164">
        <v>38231</v>
      </c>
      <c r="T5132" t="s">
        <v>3376</v>
      </c>
      <c r="V5132" t="s">
        <v>11102</v>
      </c>
      <c r="W5132" t="s">
        <v>11103</v>
      </c>
      <c r="X5132" t="s">
        <v>11101</v>
      </c>
      <c r="Y5132" t="s">
        <v>11102</v>
      </c>
      <c r="Z5132" t="s">
        <v>11116</v>
      </c>
      <c r="AC5132" t="s">
        <v>341</v>
      </c>
      <c r="AD5132" s="176">
        <v>1.3</v>
      </c>
    </row>
    <row r="5133" spans="1:30" x14ac:dyDescent="0.35">
      <c r="A5133" t="s">
        <v>584</v>
      </c>
      <c r="B5133">
        <v>1178</v>
      </c>
      <c r="C5133" t="s">
        <v>11117</v>
      </c>
      <c r="D5133">
        <v>65613</v>
      </c>
      <c r="E5133" t="s">
        <v>11101</v>
      </c>
      <c r="F5133" t="s">
        <v>8973</v>
      </c>
      <c r="H5133">
        <v>2.4</v>
      </c>
      <c r="I5133">
        <v>3.4</v>
      </c>
      <c r="K5133" t="s">
        <v>296</v>
      </c>
      <c r="L5133" t="s">
        <v>297</v>
      </c>
      <c r="M5133" t="s">
        <v>398</v>
      </c>
      <c r="N5133" t="s">
        <v>333</v>
      </c>
      <c r="O5133">
        <v>3</v>
      </c>
      <c r="P5133" t="s">
        <v>306</v>
      </c>
      <c r="Q5133" s="164">
        <v>32152</v>
      </c>
      <c r="R5133" s="164">
        <v>32417</v>
      </c>
      <c r="T5133" t="s">
        <v>3376</v>
      </c>
      <c r="V5133" t="s">
        <v>11102</v>
      </c>
      <c r="W5133" t="s">
        <v>11103</v>
      </c>
      <c r="X5133" t="s">
        <v>11101</v>
      </c>
      <c r="Y5133" t="s">
        <v>11102</v>
      </c>
      <c r="Z5133" t="s">
        <v>11118</v>
      </c>
      <c r="AA5133" t="s">
        <v>295</v>
      </c>
      <c r="AC5133" t="s">
        <v>341</v>
      </c>
      <c r="AD5133" s="176">
        <v>1.3</v>
      </c>
    </row>
    <row r="5134" spans="1:30" x14ac:dyDescent="0.35">
      <c r="A5134" t="s">
        <v>375</v>
      </c>
      <c r="B5134">
        <v>1215</v>
      </c>
      <c r="C5134" t="s">
        <v>11102</v>
      </c>
      <c r="D5134">
        <v>65613</v>
      </c>
      <c r="E5134" t="s">
        <v>11101</v>
      </c>
      <c r="F5134" t="s">
        <v>8973</v>
      </c>
      <c r="G5134" s="163">
        <v>2714.82</v>
      </c>
      <c r="H5134">
        <v>2.4</v>
      </c>
      <c r="I5134">
        <v>3.4</v>
      </c>
      <c r="J5134" t="s">
        <v>1</v>
      </c>
      <c r="K5134" t="s">
        <v>296</v>
      </c>
      <c r="L5134" t="s">
        <v>297</v>
      </c>
      <c r="M5134" t="s">
        <v>398</v>
      </c>
      <c r="N5134" t="s">
        <v>333</v>
      </c>
      <c r="O5134">
        <v>3</v>
      </c>
      <c r="P5134" t="s">
        <v>1</v>
      </c>
      <c r="Q5134" t="s">
        <v>5283</v>
      </c>
      <c r="R5134" s="164">
        <v>45170</v>
      </c>
      <c r="T5134" t="s">
        <v>3376</v>
      </c>
      <c r="V5134" t="s">
        <v>11102</v>
      </c>
      <c r="W5134" t="s">
        <v>11103</v>
      </c>
      <c r="X5134" t="s">
        <v>11101</v>
      </c>
      <c r="Y5134" t="s">
        <v>11102</v>
      </c>
      <c r="Z5134" t="s">
        <v>11119</v>
      </c>
      <c r="AA5134" t="s">
        <v>295</v>
      </c>
      <c r="AB5134" s="164">
        <v>44867</v>
      </c>
      <c r="AC5134" t="s">
        <v>338</v>
      </c>
      <c r="AD5134" s="176">
        <v>1.3</v>
      </c>
    </row>
    <row r="5135" spans="1:30" x14ac:dyDescent="0.35">
      <c r="A5135" t="s">
        <v>403</v>
      </c>
      <c r="B5135">
        <v>1017</v>
      </c>
      <c r="C5135" t="s">
        <v>11101</v>
      </c>
      <c r="D5135">
        <v>65613</v>
      </c>
      <c r="E5135" t="s">
        <v>11101</v>
      </c>
      <c r="F5135" t="s">
        <v>8973</v>
      </c>
      <c r="H5135">
        <v>2.4</v>
      </c>
      <c r="I5135">
        <v>3.4</v>
      </c>
      <c r="K5135" t="s">
        <v>404</v>
      </c>
      <c r="L5135" t="s">
        <v>410</v>
      </c>
      <c r="M5135" t="s">
        <v>398</v>
      </c>
      <c r="N5135" t="s">
        <v>333</v>
      </c>
      <c r="O5135">
        <v>3</v>
      </c>
      <c r="P5135" t="s">
        <v>306</v>
      </c>
      <c r="Q5135" s="164">
        <v>35804</v>
      </c>
      <c r="R5135" s="164">
        <v>36039</v>
      </c>
      <c r="S5135" s="164">
        <v>36039</v>
      </c>
      <c r="T5135" t="s">
        <v>3376</v>
      </c>
      <c r="V5135" t="s">
        <v>11102</v>
      </c>
      <c r="W5135" t="s">
        <v>11103</v>
      </c>
      <c r="X5135" t="s">
        <v>11101</v>
      </c>
      <c r="Y5135" t="s">
        <v>11102</v>
      </c>
      <c r="Z5135" t="s">
        <v>11120</v>
      </c>
      <c r="AC5135" t="s">
        <v>341</v>
      </c>
      <c r="AD5135" s="176">
        <v>1.3</v>
      </c>
    </row>
    <row r="5136" spans="1:30" x14ac:dyDescent="0.35">
      <c r="A5136" t="s">
        <v>447</v>
      </c>
      <c r="B5136">
        <v>1024</v>
      </c>
      <c r="C5136" t="s">
        <v>11101</v>
      </c>
      <c r="D5136">
        <v>65613</v>
      </c>
      <c r="E5136" t="s">
        <v>11101</v>
      </c>
      <c r="F5136" t="s">
        <v>8973</v>
      </c>
      <c r="H5136">
        <v>2.4</v>
      </c>
      <c r="I5136">
        <v>3.4</v>
      </c>
      <c r="K5136" t="s">
        <v>296</v>
      </c>
      <c r="L5136" t="s">
        <v>8992</v>
      </c>
      <c r="M5136" t="s">
        <v>398</v>
      </c>
      <c r="N5136" t="s">
        <v>333</v>
      </c>
      <c r="O5136">
        <v>3</v>
      </c>
      <c r="P5136" t="s">
        <v>306</v>
      </c>
      <c r="Q5136" t="s">
        <v>786</v>
      </c>
      <c r="R5136" s="164">
        <v>34392</v>
      </c>
      <c r="T5136" t="s">
        <v>3376</v>
      </c>
      <c r="V5136" t="s">
        <v>11102</v>
      </c>
      <c r="W5136" t="s">
        <v>11103</v>
      </c>
      <c r="X5136" t="s">
        <v>11101</v>
      </c>
      <c r="Y5136" t="s">
        <v>11102</v>
      </c>
      <c r="Z5136" t="s">
        <v>11121</v>
      </c>
      <c r="AA5136" t="s">
        <v>295</v>
      </c>
      <c r="AC5136" t="s">
        <v>341</v>
      </c>
      <c r="AD5136" s="176">
        <v>1.3</v>
      </c>
    </row>
    <row r="5137" spans="1:31" x14ac:dyDescent="0.35">
      <c r="A5137" t="s">
        <v>494</v>
      </c>
      <c r="B5137">
        <v>1023</v>
      </c>
      <c r="C5137" t="s">
        <v>11101</v>
      </c>
      <c r="D5137">
        <v>65613</v>
      </c>
      <c r="E5137" t="s">
        <v>11101</v>
      </c>
      <c r="F5137" t="s">
        <v>8973</v>
      </c>
      <c r="H5137">
        <v>2.4</v>
      </c>
      <c r="I5137">
        <v>3.4</v>
      </c>
      <c r="K5137" t="s">
        <v>296</v>
      </c>
      <c r="L5137" t="s">
        <v>410</v>
      </c>
      <c r="M5137" t="s">
        <v>398</v>
      </c>
      <c r="N5137" t="s">
        <v>333</v>
      </c>
      <c r="O5137">
        <v>3</v>
      </c>
      <c r="P5137" t="s">
        <v>306</v>
      </c>
      <c r="Q5137" t="s">
        <v>11122</v>
      </c>
      <c r="R5137" s="164">
        <v>38337</v>
      </c>
      <c r="T5137" t="s">
        <v>3376</v>
      </c>
      <c r="V5137" t="s">
        <v>11102</v>
      </c>
      <c r="W5137" t="s">
        <v>11103</v>
      </c>
      <c r="X5137" t="s">
        <v>11101</v>
      </c>
      <c r="Y5137" t="s">
        <v>11102</v>
      </c>
      <c r="Z5137" t="s">
        <v>11123</v>
      </c>
      <c r="AC5137" t="s">
        <v>341</v>
      </c>
      <c r="AD5137" s="176">
        <v>1.3</v>
      </c>
    </row>
    <row r="5138" spans="1:31" x14ac:dyDescent="0.35">
      <c r="A5138" t="s">
        <v>414</v>
      </c>
      <c r="B5138">
        <v>1026</v>
      </c>
      <c r="C5138" t="s">
        <v>11101</v>
      </c>
      <c r="D5138">
        <v>65613</v>
      </c>
      <c r="E5138" t="s">
        <v>11101</v>
      </c>
      <c r="F5138" t="s">
        <v>8973</v>
      </c>
      <c r="H5138">
        <v>2.4</v>
      </c>
      <c r="I5138">
        <v>3.4</v>
      </c>
      <c r="K5138" t="s">
        <v>296</v>
      </c>
      <c r="L5138" t="s">
        <v>410</v>
      </c>
      <c r="M5138" t="s">
        <v>398</v>
      </c>
      <c r="N5138" t="s">
        <v>333</v>
      </c>
      <c r="O5138">
        <v>3</v>
      </c>
      <c r="P5138" t="s">
        <v>306</v>
      </c>
      <c r="Q5138" t="s">
        <v>786</v>
      </c>
      <c r="R5138" s="164">
        <v>34392</v>
      </c>
      <c r="T5138" t="s">
        <v>3376</v>
      </c>
      <c r="V5138" t="s">
        <v>11102</v>
      </c>
      <c r="W5138" t="s">
        <v>11103</v>
      </c>
      <c r="X5138" t="s">
        <v>11101</v>
      </c>
      <c r="Y5138" t="s">
        <v>11102</v>
      </c>
      <c r="Z5138" t="s">
        <v>11124</v>
      </c>
      <c r="AC5138" t="s">
        <v>341</v>
      </c>
      <c r="AD5138" s="176">
        <v>1.3</v>
      </c>
    </row>
    <row r="5139" spans="1:31" x14ac:dyDescent="0.35">
      <c r="A5139" t="s">
        <v>414</v>
      </c>
      <c r="B5139">
        <v>1110</v>
      </c>
      <c r="C5139" t="s">
        <v>11125</v>
      </c>
      <c r="D5139">
        <v>65613</v>
      </c>
      <c r="E5139" t="s">
        <v>11101</v>
      </c>
      <c r="F5139" t="s">
        <v>8973</v>
      </c>
      <c r="H5139">
        <v>2.4</v>
      </c>
      <c r="I5139">
        <v>3.4</v>
      </c>
      <c r="K5139" t="s">
        <v>295</v>
      </c>
      <c r="L5139" t="s">
        <v>297</v>
      </c>
      <c r="M5139" t="s">
        <v>398</v>
      </c>
      <c r="N5139" t="s">
        <v>333</v>
      </c>
      <c r="O5139">
        <v>3</v>
      </c>
      <c r="P5139" t="s">
        <v>977</v>
      </c>
      <c r="Q5139" s="164">
        <v>31048</v>
      </c>
      <c r="R5139" s="164">
        <v>31048</v>
      </c>
      <c r="S5139" s="164">
        <v>34943</v>
      </c>
      <c r="T5139" t="s">
        <v>3376</v>
      </c>
      <c r="V5139" t="s">
        <v>11102</v>
      </c>
      <c r="W5139" t="s">
        <v>11103</v>
      </c>
      <c r="X5139" t="s">
        <v>11101</v>
      </c>
      <c r="Y5139" t="s">
        <v>11102</v>
      </c>
      <c r="Z5139" t="s">
        <v>11126</v>
      </c>
      <c r="AC5139" t="s">
        <v>341</v>
      </c>
      <c r="AD5139" s="176">
        <v>1.3</v>
      </c>
    </row>
    <row r="5140" spans="1:31" x14ac:dyDescent="0.35">
      <c r="A5140" t="s">
        <v>419</v>
      </c>
      <c r="B5140">
        <v>1018</v>
      </c>
      <c r="C5140" t="s">
        <v>11127</v>
      </c>
      <c r="D5140">
        <v>65613</v>
      </c>
      <c r="E5140" t="s">
        <v>11101</v>
      </c>
      <c r="F5140" t="s">
        <v>8973</v>
      </c>
      <c r="H5140">
        <v>2.4</v>
      </c>
      <c r="I5140">
        <v>3.4</v>
      </c>
      <c r="K5140" t="s">
        <v>296</v>
      </c>
      <c r="L5140" t="s">
        <v>297</v>
      </c>
      <c r="M5140" t="s">
        <v>398</v>
      </c>
      <c r="N5140" t="s">
        <v>333</v>
      </c>
      <c r="O5140">
        <v>3</v>
      </c>
      <c r="P5140" t="s">
        <v>306</v>
      </c>
      <c r="Q5140" t="s">
        <v>8393</v>
      </c>
      <c r="R5140" s="164">
        <v>37434</v>
      </c>
      <c r="T5140" t="s">
        <v>3376</v>
      </c>
      <c r="V5140" t="s">
        <v>11102</v>
      </c>
      <c r="W5140" t="s">
        <v>11103</v>
      </c>
      <c r="X5140" t="s">
        <v>11101</v>
      </c>
      <c r="Y5140" t="s">
        <v>11102</v>
      </c>
      <c r="Z5140" t="s">
        <v>11128</v>
      </c>
      <c r="AC5140" t="s">
        <v>341</v>
      </c>
      <c r="AD5140" s="176">
        <v>1.3</v>
      </c>
    </row>
    <row r="5141" spans="1:31" x14ac:dyDescent="0.35">
      <c r="A5141" t="s">
        <v>419</v>
      </c>
      <c r="B5141">
        <v>1169</v>
      </c>
      <c r="C5141" t="s">
        <v>11129</v>
      </c>
      <c r="D5141">
        <v>65613</v>
      </c>
      <c r="E5141" t="s">
        <v>11101</v>
      </c>
      <c r="F5141" t="s">
        <v>8973</v>
      </c>
      <c r="H5141">
        <v>2.4</v>
      </c>
      <c r="I5141">
        <v>3.4</v>
      </c>
      <c r="K5141" t="s">
        <v>404</v>
      </c>
      <c r="L5141" t="s">
        <v>5670</v>
      </c>
      <c r="M5141" t="s">
        <v>398</v>
      </c>
      <c r="N5141" t="s">
        <v>333</v>
      </c>
      <c r="O5141">
        <v>3</v>
      </c>
      <c r="P5141" t="s">
        <v>306</v>
      </c>
      <c r="Q5141" s="164">
        <v>38361</v>
      </c>
      <c r="R5141" s="164">
        <v>38596</v>
      </c>
      <c r="S5141" s="164">
        <v>41883</v>
      </c>
      <c r="T5141" t="s">
        <v>3376</v>
      </c>
      <c r="V5141" t="s">
        <v>11102</v>
      </c>
      <c r="W5141" t="s">
        <v>11103</v>
      </c>
      <c r="X5141" t="s">
        <v>11101</v>
      </c>
      <c r="Y5141" t="s">
        <v>11102</v>
      </c>
      <c r="Z5141" t="s">
        <v>11130</v>
      </c>
      <c r="AC5141" t="s">
        <v>341</v>
      </c>
      <c r="AD5141" s="176">
        <v>1.3</v>
      </c>
    </row>
    <row r="5142" spans="1:31" x14ac:dyDescent="0.35">
      <c r="A5142" t="s">
        <v>499</v>
      </c>
      <c r="B5142">
        <v>1025</v>
      </c>
      <c r="C5142" t="s">
        <v>11101</v>
      </c>
      <c r="D5142">
        <v>65613</v>
      </c>
      <c r="E5142" t="s">
        <v>11101</v>
      </c>
      <c r="F5142" t="s">
        <v>8973</v>
      </c>
      <c r="H5142">
        <v>2.4</v>
      </c>
      <c r="I5142">
        <v>3.4</v>
      </c>
      <c r="K5142" t="s">
        <v>404</v>
      </c>
      <c r="L5142" t="s">
        <v>297</v>
      </c>
      <c r="M5142" t="s">
        <v>398</v>
      </c>
      <c r="N5142" t="s">
        <v>333</v>
      </c>
      <c r="O5142">
        <v>3</v>
      </c>
      <c r="P5142" t="s">
        <v>306</v>
      </c>
      <c r="Q5142" s="164">
        <v>37995</v>
      </c>
      <c r="R5142" s="164">
        <v>38231</v>
      </c>
      <c r="S5142" s="164">
        <v>38231</v>
      </c>
      <c r="T5142" t="s">
        <v>3376</v>
      </c>
      <c r="V5142" t="s">
        <v>11102</v>
      </c>
      <c r="W5142" t="s">
        <v>11103</v>
      </c>
      <c r="X5142" t="s">
        <v>11101</v>
      </c>
      <c r="Y5142" t="s">
        <v>11102</v>
      </c>
      <c r="Z5142" t="s">
        <v>11131</v>
      </c>
      <c r="AC5142" t="s">
        <v>341</v>
      </c>
      <c r="AD5142" s="176">
        <v>1.3</v>
      </c>
    </row>
    <row r="5143" spans="1:31" x14ac:dyDescent="0.35">
      <c r="A5143" t="s">
        <v>566</v>
      </c>
      <c r="B5143">
        <v>1008</v>
      </c>
      <c r="C5143" t="s">
        <v>11108</v>
      </c>
      <c r="D5143">
        <v>65613</v>
      </c>
      <c r="E5143" t="s">
        <v>11101</v>
      </c>
      <c r="F5143" t="s">
        <v>8973</v>
      </c>
      <c r="H5143">
        <v>2.4</v>
      </c>
      <c r="I5143">
        <v>3.4</v>
      </c>
      <c r="K5143" t="s">
        <v>404</v>
      </c>
      <c r="L5143" t="s">
        <v>297</v>
      </c>
      <c r="M5143" t="s">
        <v>398</v>
      </c>
      <c r="N5143" t="s">
        <v>333</v>
      </c>
      <c r="O5143">
        <v>3</v>
      </c>
      <c r="P5143" t="s">
        <v>306</v>
      </c>
      <c r="Q5143" s="164">
        <v>31415</v>
      </c>
      <c r="R5143" s="164">
        <v>31472</v>
      </c>
      <c r="S5143" s="164">
        <v>31472</v>
      </c>
      <c r="T5143" t="s">
        <v>3376</v>
      </c>
      <c r="V5143" t="s">
        <v>11102</v>
      </c>
      <c r="W5143" t="s">
        <v>11103</v>
      </c>
      <c r="X5143" t="s">
        <v>11101</v>
      </c>
      <c r="Y5143" t="s">
        <v>11102</v>
      </c>
      <c r="Z5143" t="s">
        <v>11132</v>
      </c>
      <c r="AC5143" t="s">
        <v>341</v>
      </c>
      <c r="AD5143" s="176">
        <v>1.3</v>
      </c>
    </row>
    <row r="5144" spans="1:31" x14ac:dyDescent="0.35">
      <c r="A5144" t="s">
        <v>566</v>
      </c>
      <c r="B5144">
        <v>1056</v>
      </c>
      <c r="C5144" t="s">
        <v>11101</v>
      </c>
      <c r="D5144">
        <v>65613</v>
      </c>
      <c r="E5144" t="s">
        <v>11101</v>
      </c>
      <c r="F5144" t="s">
        <v>8973</v>
      </c>
      <c r="H5144">
        <v>2.4</v>
      </c>
      <c r="I5144">
        <v>3.4</v>
      </c>
      <c r="K5144" t="s">
        <v>404</v>
      </c>
      <c r="L5144" t="s">
        <v>297</v>
      </c>
      <c r="M5144" t="s">
        <v>398</v>
      </c>
      <c r="N5144" t="s">
        <v>333</v>
      </c>
      <c r="O5144">
        <v>3</v>
      </c>
      <c r="P5144" t="s">
        <v>306</v>
      </c>
      <c r="Q5144" t="s">
        <v>2182</v>
      </c>
      <c r="R5144" s="164">
        <v>28488</v>
      </c>
      <c r="S5144" s="164">
        <v>39195</v>
      </c>
      <c r="T5144" t="s">
        <v>3376</v>
      </c>
      <c r="V5144" t="s">
        <v>11102</v>
      </c>
      <c r="W5144" t="s">
        <v>11103</v>
      </c>
      <c r="X5144" t="s">
        <v>11101</v>
      </c>
      <c r="Y5144" t="s">
        <v>11102</v>
      </c>
      <c r="Z5144" t="s">
        <v>11133</v>
      </c>
      <c r="AC5144" t="s">
        <v>341</v>
      </c>
      <c r="AD5144" s="176">
        <v>1.3</v>
      </c>
    </row>
    <row r="5145" spans="1:31" x14ac:dyDescent="0.35">
      <c r="A5145" t="s">
        <v>566</v>
      </c>
      <c r="B5145">
        <v>1313</v>
      </c>
      <c r="C5145" t="s">
        <v>11101</v>
      </c>
      <c r="D5145">
        <v>65613</v>
      </c>
      <c r="E5145" t="s">
        <v>11101</v>
      </c>
      <c r="F5145" t="s">
        <v>8973</v>
      </c>
      <c r="G5145" s="163">
        <v>2580.7600000000002</v>
      </c>
      <c r="H5145">
        <v>2.4</v>
      </c>
      <c r="I5145">
        <v>3.4</v>
      </c>
      <c r="J5145" t="s">
        <v>1</v>
      </c>
      <c r="K5145" t="s">
        <v>296</v>
      </c>
      <c r="L5145" t="s">
        <v>297</v>
      </c>
      <c r="M5145" t="s">
        <v>398</v>
      </c>
      <c r="N5145" t="s">
        <v>333</v>
      </c>
      <c r="O5145">
        <v>3</v>
      </c>
      <c r="P5145" t="s">
        <v>306</v>
      </c>
      <c r="Q5145" t="s">
        <v>8527</v>
      </c>
      <c r="R5145" s="164">
        <v>44805</v>
      </c>
      <c r="T5145" t="s">
        <v>3376</v>
      </c>
      <c r="V5145" t="s">
        <v>11102</v>
      </c>
      <c r="W5145" t="s">
        <v>11103</v>
      </c>
      <c r="X5145" t="s">
        <v>11101</v>
      </c>
      <c r="Y5145" t="s">
        <v>11102</v>
      </c>
      <c r="Z5145" t="s">
        <v>11134</v>
      </c>
      <c r="AA5145" t="s">
        <v>295</v>
      </c>
      <c r="AB5145" s="164">
        <v>44617</v>
      </c>
      <c r="AC5145" t="s">
        <v>341</v>
      </c>
      <c r="AD5145" s="176">
        <v>1.3</v>
      </c>
    </row>
    <row r="5146" spans="1:31" x14ac:dyDescent="0.35">
      <c r="A5146" t="s">
        <v>454</v>
      </c>
      <c r="B5146">
        <v>1400</v>
      </c>
      <c r="C5146" t="s">
        <v>11135</v>
      </c>
      <c r="D5146">
        <v>65700</v>
      </c>
      <c r="E5146" t="s">
        <v>11136</v>
      </c>
      <c r="F5146" t="s">
        <v>8973</v>
      </c>
      <c r="H5146" s="174">
        <f t="shared" ref="H5146:H5155" si="154">AD5146</f>
        <v>1.1000000000000001</v>
      </c>
      <c r="I5146">
        <v>3</v>
      </c>
      <c r="K5146" t="s">
        <v>404</v>
      </c>
      <c r="L5146" t="s">
        <v>297</v>
      </c>
      <c r="M5146" t="s">
        <v>398</v>
      </c>
      <c r="N5146" t="s">
        <v>333</v>
      </c>
      <c r="O5146">
        <v>3</v>
      </c>
      <c r="P5146" t="s">
        <v>306</v>
      </c>
      <c r="Q5146" t="s">
        <v>7693</v>
      </c>
      <c r="R5146" s="164">
        <v>39692</v>
      </c>
      <c r="S5146" s="164">
        <v>43344</v>
      </c>
      <c r="T5146" t="s">
        <v>8412</v>
      </c>
      <c r="V5146" t="s">
        <v>11137</v>
      </c>
      <c r="W5146" t="s">
        <v>11138</v>
      </c>
      <c r="X5146" t="s">
        <v>11136</v>
      </c>
      <c r="Y5146" t="s">
        <v>11137</v>
      </c>
      <c r="Z5146" t="s">
        <v>11139</v>
      </c>
      <c r="AC5146" t="s">
        <v>341</v>
      </c>
      <c r="AD5146" s="176">
        <v>1.1000000000000001</v>
      </c>
      <c r="AE5146" s="177" t="s">
        <v>16954</v>
      </c>
    </row>
    <row r="5147" spans="1:31" x14ac:dyDescent="0.35">
      <c r="A5147" t="s">
        <v>584</v>
      </c>
      <c r="B5147">
        <v>1251</v>
      </c>
      <c r="C5147" t="s">
        <v>11140</v>
      </c>
      <c r="D5147">
        <v>65700</v>
      </c>
      <c r="E5147" t="s">
        <v>11136</v>
      </c>
      <c r="F5147" t="s">
        <v>8973</v>
      </c>
      <c r="H5147" s="174">
        <f t="shared" si="154"/>
        <v>1.1000000000000001</v>
      </c>
      <c r="I5147">
        <v>3</v>
      </c>
      <c r="K5147" t="s">
        <v>404</v>
      </c>
      <c r="L5147" t="s">
        <v>297</v>
      </c>
      <c r="M5147" t="s">
        <v>398</v>
      </c>
      <c r="N5147" t="s">
        <v>333</v>
      </c>
      <c r="O5147">
        <v>3</v>
      </c>
      <c r="P5147" t="s">
        <v>306</v>
      </c>
      <c r="Q5147" s="164">
        <v>36534</v>
      </c>
      <c r="R5147" s="164">
        <v>36770</v>
      </c>
      <c r="S5147" s="164">
        <v>42248</v>
      </c>
      <c r="T5147" t="s">
        <v>8412</v>
      </c>
      <c r="V5147" t="s">
        <v>11137</v>
      </c>
      <c r="W5147" t="s">
        <v>11138</v>
      </c>
      <c r="X5147" t="s">
        <v>11136</v>
      </c>
      <c r="Y5147" t="s">
        <v>11137</v>
      </c>
      <c r="Z5147" t="s">
        <v>11141</v>
      </c>
      <c r="AC5147" t="s">
        <v>341</v>
      </c>
      <c r="AD5147" s="176">
        <v>1.1000000000000001</v>
      </c>
      <c r="AE5147" s="177" t="s">
        <v>16954</v>
      </c>
    </row>
    <row r="5148" spans="1:31" x14ac:dyDescent="0.35">
      <c r="A5148" t="s">
        <v>403</v>
      </c>
      <c r="B5148">
        <v>1132</v>
      </c>
      <c r="C5148" t="s">
        <v>11142</v>
      </c>
      <c r="D5148">
        <v>65701</v>
      </c>
      <c r="E5148" t="s">
        <v>11142</v>
      </c>
      <c r="F5148" t="s">
        <v>8973</v>
      </c>
      <c r="H5148" s="174">
        <f t="shared" si="154"/>
        <v>1.5</v>
      </c>
      <c r="I5148">
        <v>3</v>
      </c>
      <c r="K5148" t="s">
        <v>296</v>
      </c>
      <c r="L5148" t="s">
        <v>297</v>
      </c>
      <c r="M5148" t="s">
        <v>398</v>
      </c>
      <c r="N5148" t="s">
        <v>1792</v>
      </c>
      <c r="O5148">
        <v>3</v>
      </c>
      <c r="P5148" t="s">
        <v>306</v>
      </c>
      <c r="Q5148" s="164">
        <v>39661</v>
      </c>
      <c r="R5148" s="164">
        <v>39692</v>
      </c>
      <c r="T5148" t="s">
        <v>11143</v>
      </c>
      <c r="V5148" t="s">
        <v>11144</v>
      </c>
      <c r="W5148" t="s">
        <v>11145</v>
      </c>
      <c r="X5148" t="s">
        <v>11142</v>
      </c>
      <c r="Y5148" t="s">
        <v>11144</v>
      </c>
      <c r="Z5148" t="s">
        <v>11146</v>
      </c>
      <c r="AC5148" t="s">
        <v>341</v>
      </c>
      <c r="AD5148" s="176">
        <v>1.5</v>
      </c>
      <c r="AE5148" s="177" t="s">
        <v>16954</v>
      </c>
    </row>
    <row r="5149" spans="1:31" x14ac:dyDescent="0.35">
      <c r="A5149" t="s">
        <v>454</v>
      </c>
      <c r="B5149">
        <v>1376</v>
      </c>
      <c r="C5149" t="s">
        <v>11147</v>
      </c>
      <c r="D5149">
        <v>65900</v>
      </c>
      <c r="E5149" t="s">
        <v>11147</v>
      </c>
      <c r="F5149" t="s">
        <v>8973</v>
      </c>
      <c r="H5149" s="174">
        <f t="shared" si="154"/>
        <v>1.1000000000000001</v>
      </c>
      <c r="I5149">
        <v>3.2</v>
      </c>
      <c r="K5149" t="s">
        <v>404</v>
      </c>
      <c r="L5149" t="s">
        <v>297</v>
      </c>
      <c r="M5149" t="s">
        <v>398</v>
      </c>
      <c r="N5149" t="s">
        <v>1957</v>
      </c>
      <c r="O5149">
        <v>3</v>
      </c>
      <c r="P5149" t="s">
        <v>306</v>
      </c>
      <c r="Q5149" s="164">
        <v>38361</v>
      </c>
      <c r="R5149" s="164">
        <v>38596</v>
      </c>
      <c r="S5149" s="164">
        <v>40909</v>
      </c>
      <c r="T5149" t="s">
        <v>3412</v>
      </c>
      <c r="V5149" t="s">
        <v>11148</v>
      </c>
      <c r="W5149" t="s">
        <v>11149</v>
      </c>
      <c r="X5149" t="s">
        <v>11147</v>
      </c>
      <c r="Y5149" t="s">
        <v>11148</v>
      </c>
      <c r="Z5149" t="s">
        <v>11150</v>
      </c>
      <c r="AC5149" t="s">
        <v>366</v>
      </c>
      <c r="AD5149" s="176">
        <v>1.1000000000000001</v>
      </c>
      <c r="AE5149" s="177" t="s">
        <v>16954</v>
      </c>
    </row>
    <row r="5150" spans="1:31" x14ac:dyDescent="0.35">
      <c r="A5150" t="s">
        <v>432</v>
      </c>
      <c r="B5150">
        <v>1003</v>
      </c>
      <c r="C5150" t="s">
        <v>11151</v>
      </c>
      <c r="D5150">
        <v>65900</v>
      </c>
      <c r="E5150" t="s">
        <v>11147</v>
      </c>
      <c r="F5150" t="s">
        <v>8973</v>
      </c>
      <c r="H5150" s="174">
        <f t="shared" si="154"/>
        <v>1.1000000000000001</v>
      </c>
      <c r="I5150">
        <v>3.2</v>
      </c>
      <c r="K5150" t="s">
        <v>404</v>
      </c>
      <c r="L5150" t="s">
        <v>297</v>
      </c>
      <c r="M5150" t="s">
        <v>398</v>
      </c>
      <c r="N5150" t="s">
        <v>1957</v>
      </c>
      <c r="O5150">
        <v>3</v>
      </c>
      <c r="P5150" t="s">
        <v>306</v>
      </c>
      <c r="Q5150" s="164">
        <v>31415</v>
      </c>
      <c r="R5150" s="164">
        <v>31472</v>
      </c>
      <c r="S5150" s="164">
        <v>31472</v>
      </c>
      <c r="T5150" t="s">
        <v>3412</v>
      </c>
      <c r="V5150" t="s">
        <v>11148</v>
      </c>
      <c r="W5150" t="s">
        <v>11149</v>
      </c>
      <c r="X5150" t="s">
        <v>11147</v>
      </c>
      <c r="Y5150" t="s">
        <v>11148</v>
      </c>
      <c r="Z5150" t="s">
        <v>11152</v>
      </c>
      <c r="AC5150" t="s">
        <v>366</v>
      </c>
      <c r="AD5150" s="176">
        <v>1.1000000000000001</v>
      </c>
      <c r="AE5150" s="177" t="s">
        <v>16954</v>
      </c>
    </row>
    <row r="5151" spans="1:31" x14ac:dyDescent="0.35">
      <c r="A5151" t="s">
        <v>408</v>
      </c>
      <c r="B5151">
        <v>1106</v>
      </c>
      <c r="C5151" t="s">
        <v>11153</v>
      </c>
      <c r="D5151">
        <v>66301</v>
      </c>
      <c r="E5151" t="s">
        <v>11154</v>
      </c>
      <c r="F5151" t="s">
        <v>8973</v>
      </c>
      <c r="H5151" s="174">
        <f t="shared" si="154"/>
        <v>1.3</v>
      </c>
      <c r="I5151">
        <v>3.9</v>
      </c>
      <c r="K5151" t="s">
        <v>404</v>
      </c>
      <c r="L5151" t="s">
        <v>397</v>
      </c>
      <c r="M5151" t="s">
        <v>398</v>
      </c>
      <c r="N5151" t="s">
        <v>879</v>
      </c>
      <c r="O5151">
        <v>3</v>
      </c>
      <c r="P5151" t="s">
        <v>306</v>
      </c>
      <c r="Q5151" s="164">
        <v>31168</v>
      </c>
      <c r="R5151" s="164">
        <v>31052</v>
      </c>
      <c r="S5151" s="164">
        <v>34790</v>
      </c>
      <c r="T5151" t="s">
        <v>8436</v>
      </c>
      <c r="V5151" t="s">
        <v>11155</v>
      </c>
      <c r="W5151" t="s">
        <v>11156</v>
      </c>
      <c r="X5151" t="s">
        <v>11154</v>
      </c>
      <c r="Y5151" t="s">
        <v>11155</v>
      </c>
      <c r="Z5151" t="s">
        <v>11157</v>
      </c>
      <c r="AC5151" t="s">
        <v>341</v>
      </c>
      <c r="AD5151" s="176">
        <v>1.3</v>
      </c>
      <c r="AE5151" s="177" t="s">
        <v>16954</v>
      </c>
    </row>
    <row r="5152" spans="1:31" x14ac:dyDescent="0.35">
      <c r="A5152" t="s">
        <v>438</v>
      </c>
      <c r="B5152">
        <v>1184</v>
      </c>
      <c r="C5152" t="s">
        <v>11154</v>
      </c>
      <c r="D5152">
        <v>66301</v>
      </c>
      <c r="E5152" t="s">
        <v>11154</v>
      </c>
      <c r="F5152" t="s">
        <v>8973</v>
      </c>
      <c r="H5152" s="174">
        <f t="shared" si="154"/>
        <v>1.3</v>
      </c>
      <c r="I5152">
        <v>3.9</v>
      </c>
      <c r="K5152" t="s">
        <v>404</v>
      </c>
      <c r="L5152" t="s">
        <v>297</v>
      </c>
      <c r="M5152" t="s">
        <v>398</v>
      </c>
      <c r="N5152" t="s">
        <v>879</v>
      </c>
      <c r="O5152">
        <v>3</v>
      </c>
      <c r="P5152" t="s">
        <v>306</v>
      </c>
      <c r="Q5152" s="164">
        <v>38361</v>
      </c>
      <c r="R5152" s="164">
        <v>38596</v>
      </c>
      <c r="S5152" s="164">
        <v>41883</v>
      </c>
      <c r="T5152" t="s">
        <v>8436</v>
      </c>
      <c r="V5152" t="s">
        <v>11155</v>
      </c>
      <c r="W5152" t="s">
        <v>11156</v>
      </c>
      <c r="X5152" t="s">
        <v>11154</v>
      </c>
      <c r="Y5152" t="s">
        <v>11155</v>
      </c>
      <c r="Z5152" t="s">
        <v>11158</v>
      </c>
      <c r="AC5152" t="s">
        <v>341</v>
      </c>
      <c r="AD5152" s="176">
        <v>1.3</v>
      </c>
      <c r="AE5152" s="177" t="s">
        <v>16954</v>
      </c>
    </row>
    <row r="5153" spans="1:31" x14ac:dyDescent="0.35">
      <c r="A5153" t="s">
        <v>447</v>
      </c>
      <c r="B5153">
        <v>1042</v>
      </c>
      <c r="C5153" t="s">
        <v>11159</v>
      </c>
      <c r="D5153">
        <v>66405</v>
      </c>
      <c r="E5153" t="s">
        <v>8444</v>
      </c>
      <c r="F5153" t="s">
        <v>8973</v>
      </c>
      <c r="H5153" s="174">
        <f t="shared" si="154"/>
        <v>0</v>
      </c>
      <c r="I5153">
        <v>0</v>
      </c>
      <c r="K5153" t="s">
        <v>404</v>
      </c>
      <c r="L5153" t="s">
        <v>410</v>
      </c>
      <c r="M5153" t="s">
        <v>398</v>
      </c>
      <c r="N5153" t="s">
        <v>3418</v>
      </c>
      <c r="O5153">
        <v>0</v>
      </c>
      <c r="P5153" t="s">
        <v>306</v>
      </c>
      <c r="Q5153" s="164">
        <v>31415</v>
      </c>
      <c r="R5153" s="164">
        <v>31472</v>
      </c>
      <c r="S5153" s="164">
        <v>31472</v>
      </c>
      <c r="T5153" t="s">
        <v>3435</v>
      </c>
      <c r="V5153" t="s">
        <v>8452</v>
      </c>
      <c r="W5153" t="s">
        <v>11160</v>
      </c>
      <c r="X5153" t="s">
        <v>11161</v>
      </c>
      <c r="Y5153" t="s">
        <v>8452</v>
      </c>
      <c r="Z5153" t="s">
        <v>11162</v>
      </c>
      <c r="AC5153" t="s">
        <v>341</v>
      </c>
      <c r="AD5153" s="176">
        <v>0</v>
      </c>
      <c r="AE5153" s="177" t="s">
        <v>16954</v>
      </c>
    </row>
    <row r="5154" spans="1:31" x14ac:dyDescent="0.35">
      <c r="A5154" t="s">
        <v>447</v>
      </c>
      <c r="B5154">
        <v>1062</v>
      </c>
      <c r="C5154" t="s">
        <v>11163</v>
      </c>
      <c r="D5154">
        <v>66405</v>
      </c>
      <c r="E5154" t="s">
        <v>8444</v>
      </c>
      <c r="F5154" t="s">
        <v>8973</v>
      </c>
      <c r="H5154" s="174">
        <f t="shared" si="154"/>
        <v>0</v>
      </c>
      <c r="I5154">
        <v>0</v>
      </c>
      <c r="K5154" t="s">
        <v>404</v>
      </c>
      <c r="L5154" t="s">
        <v>297</v>
      </c>
      <c r="M5154" t="s">
        <v>398</v>
      </c>
      <c r="N5154" t="s">
        <v>3418</v>
      </c>
      <c r="O5154">
        <v>0</v>
      </c>
      <c r="P5154" t="s">
        <v>306</v>
      </c>
      <c r="Q5154" t="s">
        <v>1513</v>
      </c>
      <c r="R5154" s="164">
        <v>29280</v>
      </c>
      <c r="S5154" s="164">
        <v>31472</v>
      </c>
      <c r="T5154" t="s">
        <v>3435</v>
      </c>
      <c r="V5154" t="s">
        <v>8452</v>
      </c>
      <c r="W5154" t="s">
        <v>11160</v>
      </c>
      <c r="X5154" t="s">
        <v>11161</v>
      </c>
      <c r="Y5154" t="s">
        <v>8452</v>
      </c>
      <c r="Z5154" t="s">
        <v>11164</v>
      </c>
      <c r="AC5154" t="s">
        <v>341</v>
      </c>
      <c r="AD5154" s="176">
        <v>0</v>
      </c>
      <c r="AE5154" s="177" t="s">
        <v>16954</v>
      </c>
    </row>
    <row r="5155" spans="1:31" x14ac:dyDescent="0.35">
      <c r="A5155" t="s">
        <v>476</v>
      </c>
      <c r="B5155">
        <v>1026</v>
      </c>
      <c r="C5155" t="s">
        <v>11165</v>
      </c>
      <c r="D5155">
        <v>66500</v>
      </c>
      <c r="E5155" t="s">
        <v>11165</v>
      </c>
      <c r="F5155" t="s">
        <v>8973</v>
      </c>
      <c r="H5155" s="174">
        <f t="shared" si="154"/>
        <v>1.1000000000000001</v>
      </c>
      <c r="I5155">
        <v>3.2</v>
      </c>
      <c r="K5155" t="s">
        <v>404</v>
      </c>
      <c r="L5155" t="s">
        <v>410</v>
      </c>
      <c r="M5155" t="s">
        <v>398</v>
      </c>
      <c r="N5155" t="s">
        <v>8537</v>
      </c>
      <c r="O5155">
        <v>3</v>
      </c>
      <c r="P5155" t="s">
        <v>306</v>
      </c>
      <c r="Q5155" s="164">
        <v>35804</v>
      </c>
      <c r="R5155" s="164">
        <v>36039</v>
      </c>
      <c r="S5155" s="164">
        <v>36039</v>
      </c>
      <c r="T5155" t="s">
        <v>8538</v>
      </c>
      <c r="V5155" t="s">
        <v>11166</v>
      </c>
      <c r="W5155" t="s">
        <v>11167</v>
      </c>
      <c r="X5155" t="s">
        <v>11165</v>
      </c>
      <c r="Y5155" t="s">
        <v>11166</v>
      </c>
      <c r="Z5155" t="s">
        <v>11168</v>
      </c>
      <c r="AC5155" t="s">
        <v>366</v>
      </c>
      <c r="AD5155" s="176">
        <v>1.1000000000000001</v>
      </c>
      <c r="AE5155" s="177" t="s">
        <v>16954</v>
      </c>
    </row>
    <row r="5156" spans="1:31" x14ac:dyDescent="0.35">
      <c r="A5156" t="s">
        <v>317</v>
      </c>
      <c r="B5156">
        <v>1201</v>
      </c>
      <c r="C5156" t="s">
        <v>11169</v>
      </c>
      <c r="D5156">
        <v>66600</v>
      </c>
      <c r="E5156" t="s">
        <v>11170</v>
      </c>
      <c r="F5156" t="s">
        <v>8973</v>
      </c>
      <c r="H5156">
        <v>2.6</v>
      </c>
      <c r="I5156">
        <v>4.2</v>
      </c>
      <c r="K5156" t="s">
        <v>296</v>
      </c>
      <c r="L5156" t="s">
        <v>297</v>
      </c>
      <c r="M5156" t="s">
        <v>398</v>
      </c>
      <c r="N5156" t="s">
        <v>3276</v>
      </c>
      <c r="O5156">
        <v>3</v>
      </c>
      <c r="P5156" t="s">
        <v>306</v>
      </c>
      <c r="Q5156" s="164">
        <v>41644</v>
      </c>
      <c r="R5156" s="164">
        <v>41760</v>
      </c>
      <c r="T5156" t="s">
        <v>3491</v>
      </c>
      <c r="V5156" t="s">
        <v>11171</v>
      </c>
      <c r="W5156" t="s">
        <v>11172</v>
      </c>
      <c r="X5156" t="s">
        <v>11170</v>
      </c>
      <c r="Y5156" t="s">
        <v>11173</v>
      </c>
      <c r="Z5156" t="s">
        <v>11174</v>
      </c>
      <c r="AC5156" t="s">
        <v>341</v>
      </c>
      <c r="AD5156" s="176">
        <v>1.8</v>
      </c>
    </row>
    <row r="5157" spans="1:31" x14ac:dyDescent="0.35">
      <c r="A5157" t="s">
        <v>317</v>
      </c>
      <c r="B5157">
        <v>1202</v>
      </c>
      <c r="C5157" t="s">
        <v>11175</v>
      </c>
      <c r="D5157">
        <v>66600</v>
      </c>
      <c r="E5157" t="s">
        <v>11170</v>
      </c>
      <c r="F5157" t="s">
        <v>8973</v>
      </c>
      <c r="H5157">
        <v>2.6</v>
      </c>
      <c r="I5157">
        <v>4.2</v>
      </c>
      <c r="K5157" t="s">
        <v>296</v>
      </c>
      <c r="L5157" t="s">
        <v>297</v>
      </c>
      <c r="M5157" t="s">
        <v>398</v>
      </c>
      <c r="N5157" t="s">
        <v>3276</v>
      </c>
      <c r="O5157">
        <v>3</v>
      </c>
      <c r="P5157" t="s">
        <v>306</v>
      </c>
      <c r="Q5157" s="164">
        <v>41644</v>
      </c>
      <c r="R5157" s="164">
        <v>41760</v>
      </c>
      <c r="T5157" t="s">
        <v>3491</v>
      </c>
      <c r="V5157" t="s">
        <v>11171</v>
      </c>
      <c r="W5157" t="s">
        <v>11172</v>
      </c>
      <c r="X5157" t="s">
        <v>11170</v>
      </c>
      <c r="Y5157" t="s">
        <v>11173</v>
      </c>
      <c r="Z5157" t="s">
        <v>11176</v>
      </c>
      <c r="AC5157" t="s">
        <v>341</v>
      </c>
      <c r="AD5157" s="176">
        <v>1.8</v>
      </c>
    </row>
    <row r="5158" spans="1:31" x14ac:dyDescent="0.35">
      <c r="A5158" t="s">
        <v>408</v>
      </c>
      <c r="B5158">
        <v>1318</v>
      </c>
      <c r="C5158" t="s">
        <v>11177</v>
      </c>
      <c r="D5158">
        <v>66600</v>
      </c>
      <c r="E5158" t="s">
        <v>11170</v>
      </c>
      <c r="F5158" t="s">
        <v>8973</v>
      </c>
      <c r="G5158" s="163">
        <v>4758</v>
      </c>
      <c r="H5158">
        <v>2.6</v>
      </c>
      <c r="I5158">
        <v>4.2</v>
      </c>
      <c r="J5158" t="s">
        <v>295</v>
      </c>
      <c r="K5158" t="s">
        <v>296</v>
      </c>
      <c r="L5158" t="s">
        <v>297</v>
      </c>
      <c r="M5158" t="s">
        <v>398</v>
      </c>
      <c r="N5158" t="s">
        <v>3276</v>
      </c>
      <c r="O5158">
        <v>3</v>
      </c>
      <c r="P5158" t="s">
        <v>306</v>
      </c>
      <c r="Q5158" t="s">
        <v>7196</v>
      </c>
      <c r="R5158" s="164">
        <v>43709</v>
      </c>
      <c r="T5158" t="s">
        <v>3491</v>
      </c>
      <c r="V5158" t="s">
        <v>11171</v>
      </c>
      <c r="W5158" t="s">
        <v>11172</v>
      </c>
      <c r="X5158" t="s">
        <v>11170</v>
      </c>
      <c r="Y5158" t="s">
        <v>11173</v>
      </c>
      <c r="Z5158" t="s">
        <v>11178</v>
      </c>
      <c r="AA5158" t="s">
        <v>1</v>
      </c>
      <c r="AB5158" s="164">
        <v>42640</v>
      </c>
      <c r="AC5158" t="s">
        <v>341</v>
      </c>
      <c r="AD5158" s="176">
        <v>1.8</v>
      </c>
    </row>
    <row r="5159" spans="1:31" x14ac:dyDescent="0.35">
      <c r="A5159" t="s">
        <v>408</v>
      </c>
      <c r="B5159">
        <v>1320</v>
      </c>
      <c r="C5159" t="s">
        <v>11179</v>
      </c>
      <c r="D5159">
        <v>66600</v>
      </c>
      <c r="E5159" t="s">
        <v>11170</v>
      </c>
      <c r="F5159" t="s">
        <v>8973</v>
      </c>
      <c r="G5159" s="163">
        <v>4758</v>
      </c>
      <c r="H5159">
        <v>2.6</v>
      </c>
      <c r="I5159">
        <v>4.2</v>
      </c>
      <c r="J5159" t="s">
        <v>295</v>
      </c>
      <c r="K5159" t="s">
        <v>296</v>
      </c>
      <c r="L5159" t="s">
        <v>297</v>
      </c>
      <c r="M5159" t="s">
        <v>398</v>
      </c>
      <c r="N5159" t="s">
        <v>3276</v>
      </c>
      <c r="O5159">
        <v>3</v>
      </c>
      <c r="P5159" t="s">
        <v>306</v>
      </c>
      <c r="Q5159" t="s">
        <v>11180</v>
      </c>
      <c r="R5159" s="164">
        <v>43709</v>
      </c>
      <c r="T5159" t="s">
        <v>3491</v>
      </c>
      <c r="V5159" t="s">
        <v>11171</v>
      </c>
      <c r="W5159" t="s">
        <v>11172</v>
      </c>
      <c r="X5159" t="s">
        <v>11170</v>
      </c>
      <c r="Y5159" t="s">
        <v>11173</v>
      </c>
      <c r="Z5159" t="s">
        <v>11181</v>
      </c>
      <c r="AA5159" t="s">
        <v>1</v>
      </c>
      <c r="AB5159" s="164">
        <v>42712</v>
      </c>
      <c r="AC5159" t="s">
        <v>341</v>
      </c>
      <c r="AD5159" s="176">
        <v>1.8</v>
      </c>
    </row>
    <row r="5160" spans="1:31" x14ac:dyDescent="0.35">
      <c r="A5160" t="s">
        <v>476</v>
      </c>
      <c r="B5160">
        <v>1337</v>
      </c>
      <c r="C5160" t="s">
        <v>11175</v>
      </c>
      <c r="D5160">
        <v>66600</v>
      </c>
      <c r="E5160" t="s">
        <v>11170</v>
      </c>
      <c r="F5160" t="s">
        <v>8973</v>
      </c>
      <c r="G5160" s="163">
        <v>4352.0600000000004</v>
      </c>
      <c r="H5160">
        <v>2.6</v>
      </c>
      <c r="I5160">
        <v>4.2</v>
      </c>
      <c r="J5160" t="s">
        <v>295</v>
      </c>
      <c r="K5160" t="s">
        <v>296</v>
      </c>
      <c r="L5160" t="s">
        <v>297</v>
      </c>
      <c r="M5160" t="s">
        <v>398</v>
      </c>
      <c r="N5160" t="s">
        <v>3276</v>
      </c>
      <c r="O5160">
        <v>3</v>
      </c>
      <c r="P5160" t="s">
        <v>306</v>
      </c>
      <c r="Q5160" s="164">
        <v>42826</v>
      </c>
      <c r="R5160" s="164">
        <v>42979</v>
      </c>
      <c r="T5160" t="s">
        <v>3491</v>
      </c>
      <c r="V5160" t="s">
        <v>11171</v>
      </c>
      <c r="W5160" t="s">
        <v>11172</v>
      </c>
      <c r="X5160" t="s">
        <v>11170</v>
      </c>
      <c r="Y5160" t="s">
        <v>11173</v>
      </c>
      <c r="Z5160" t="s">
        <v>11182</v>
      </c>
      <c r="AA5160" t="s">
        <v>295</v>
      </c>
      <c r="AB5160" s="164">
        <v>42752</v>
      </c>
      <c r="AC5160" t="s">
        <v>341</v>
      </c>
      <c r="AD5160" s="176">
        <v>1.8</v>
      </c>
    </row>
    <row r="5161" spans="1:31" x14ac:dyDescent="0.35">
      <c r="A5161" t="s">
        <v>454</v>
      </c>
      <c r="B5161">
        <v>1197</v>
      </c>
      <c r="C5161" t="s">
        <v>11183</v>
      </c>
      <c r="D5161">
        <v>67000</v>
      </c>
      <c r="E5161" t="s">
        <v>11183</v>
      </c>
      <c r="F5161" t="s">
        <v>8973</v>
      </c>
      <c r="H5161">
        <v>2.6</v>
      </c>
      <c r="I5161">
        <v>3.4</v>
      </c>
      <c r="K5161" t="s">
        <v>404</v>
      </c>
      <c r="L5161" t="s">
        <v>297</v>
      </c>
      <c r="M5161" t="s">
        <v>398</v>
      </c>
      <c r="N5161" t="s">
        <v>879</v>
      </c>
      <c r="O5161">
        <v>3</v>
      </c>
      <c r="P5161" t="s">
        <v>306</v>
      </c>
      <c r="Q5161" s="164">
        <v>30595</v>
      </c>
      <c r="R5161" s="164">
        <v>30477</v>
      </c>
      <c r="S5161" s="164">
        <v>38231</v>
      </c>
      <c r="T5161" t="s">
        <v>390</v>
      </c>
      <c r="V5161" t="s">
        <v>11184</v>
      </c>
      <c r="W5161" t="s">
        <v>11185</v>
      </c>
      <c r="X5161" t="s">
        <v>11183</v>
      </c>
      <c r="Y5161" t="s">
        <v>11184</v>
      </c>
      <c r="Z5161" t="s">
        <v>11186</v>
      </c>
      <c r="AC5161" t="s">
        <v>341</v>
      </c>
      <c r="AD5161" s="176">
        <v>1.3</v>
      </c>
    </row>
    <row r="5162" spans="1:31" x14ac:dyDescent="0.35">
      <c r="A5162" t="s">
        <v>324</v>
      </c>
      <c r="B5162">
        <v>1155</v>
      </c>
      <c r="C5162" t="s">
        <v>11187</v>
      </c>
      <c r="D5162">
        <v>67000</v>
      </c>
      <c r="E5162" t="s">
        <v>11183</v>
      </c>
      <c r="F5162" t="s">
        <v>8973</v>
      </c>
      <c r="H5162">
        <v>2.6</v>
      </c>
      <c r="I5162">
        <v>3.4</v>
      </c>
      <c r="K5162" t="s">
        <v>296</v>
      </c>
      <c r="L5162" t="s">
        <v>297</v>
      </c>
      <c r="M5162" t="s">
        <v>398</v>
      </c>
      <c r="N5162" t="s">
        <v>879</v>
      </c>
      <c r="O5162">
        <v>3</v>
      </c>
      <c r="P5162" t="s">
        <v>306</v>
      </c>
      <c r="Q5162" s="164">
        <v>37383</v>
      </c>
      <c r="R5162" s="164">
        <v>37500</v>
      </c>
      <c r="T5162" t="s">
        <v>390</v>
      </c>
      <c r="V5162" t="s">
        <v>11184</v>
      </c>
      <c r="W5162" t="s">
        <v>11185</v>
      </c>
      <c r="X5162" t="s">
        <v>11183</v>
      </c>
      <c r="Y5162" t="s">
        <v>11184</v>
      </c>
      <c r="Z5162" t="s">
        <v>11188</v>
      </c>
      <c r="AC5162" t="s">
        <v>341</v>
      </c>
      <c r="AD5162" s="176">
        <v>1.3</v>
      </c>
    </row>
    <row r="5163" spans="1:31" x14ac:dyDescent="0.35">
      <c r="A5163" t="s">
        <v>476</v>
      </c>
      <c r="B5163">
        <v>1054</v>
      </c>
      <c r="C5163" t="s">
        <v>11183</v>
      </c>
      <c r="D5163">
        <v>67000</v>
      </c>
      <c r="E5163" t="s">
        <v>11183</v>
      </c>
      <c r="F5163" t="s">
        <v>8973</v>
      </c>
      <c r="H5163">
        <v>2.6</v>
      </c>
      <c r="I5163">
        <v>3.4</v>
      </c>
      <c r="K5163" t="s">
        <v>296</v>
      </c>
      <c r="L5163" t="s">
        <v>410</v>
      </c>
      <c r="M5163" t="s">
        <v>398</v>
      </c>
      <c r="N5163" t="s">
        <v>879</v>
      </c>
      <c r="O5163">
        <v>3</v>
      </c>
      <c r="P5163" t="s">
        <v>306</v>
      </c>
      <c r="Q5163" t="s">
        <v>786</v>
      </c>
      <c r="R5163" s="164">
        <v>34392</v>
      </c>
      <c r="T5163" t="s">
        <v>390</v>
      </c>
      <c r="V5163" t="s">
        <v>11184</v>
      </c>
      <c r="W5163" t="s">
        <v>11185</v>
      </c>
      <c r="X5163" t="s">
        <v>11183</v>
      </c>
      <c r="Y5163" t="s">
        <v>11184</v>
      </c>
      <c r="Z5163" t="s">
        <v>11189</v>
      </c>
      <c r="AC5163" t="s">
        <v>341</v>
      </c>
      <c r="AD5163" s="176">
        <v>1.3</v>
      </c>
    </row>
    <row r="5164" spans="1:31" x14ac:dyDescent="0.35">
      <c r="A5164" t="s">
        <v>432</v>
      </c>
      <c r="B5164">
        <v>1187</v>
      </c>
      <c r="C5164" t="s">
        <v>11190</v>
      </c>
      <c r="D5164">
        <v>67000</v>
      </c>
      <c r="E5164" t="s">
        <v>11183</v>
      </c>
      <c r="F5164" t="s">
        <v>8973</v>
      </c>
      <c r="H5164">
        <v>2.6</v>
      </c>
      <c r="I5164">
        <v>3.4</v>
      </c>
      <c r="K5164" t="s">
        <v>404</v>
      </c>
      <c r="L5164" t="s">
        <v>297</v>
      </c>
      <c r="M5164" t="s">
        <v>398</v>
      </c>
      <c r="N5164" t="s">
        <v>879</v>
      </c>
      <c r="O5164">
        <v>3</v>
      </c>
      <c r="P5164" t="s">
        <v>306</v>
      </c>
      <c r="Q5164" s="164">
        <v>36169</v>
      </c>
      <c r="R5164" s="164">
        <v>36404</v>
      </c>
      <c r="S5164" s="164">
        <v>41518</v>
      </c>
      <c r="T5164" t="s">
        <v>390</v>
      </c>
      <c r="V5164" t="s">
        <v>11184</v>
      </c>
      <c r="W5164" t="s">
        <v>11185</v>
      </c>
      <c r="X5164" t="s">
        <v>11183</v>
      </c>
      <c r="Y5164" t="s">
        <v>11184</v>
      </c>
      <c r="Z5164" t="s">
        <v>11191</v>
      </c>
      <c r="AC5164" t="s">
        <v>341</v>
      </c>
      <c r="AD5164" s="176">
        <v>1.3</v>
      </c>
    </row>
    <row r="5165" spans="1:31" x14ac:dyDescent="0.35">
      <c r="A5165" t="s">
        <v>432</v>
      </c>
      <c r="B5165">
        <v>1217</v>
      </c>
      <c r="C5165" t="s">
        <v>11192</v>
      </c>
      <c r="D5165">
        <v>67000</v>
      </c>
      <c r="E5165" t="s">
        <v>11183</v>
      </c>
      <c r="F5165" t="s">
        <v>8973</v>
      </c>
      <c r="H5165">
        <v>2.6</v>
      </c>
      <c r="I5165">
        <v>3.4</v>
      </c>
      <c r="K5165" t="s">
        <v>404</v>
      </c>
      <c r="L5165" t="s">
        <v>297</v>
      </c>
      <c r="M5165" t="s">
        <v>398</v>
      </c>
      <c r="N5165" t="s">
        <v>879</v>
      </c>
      <c r="O5165">
        <v>3</v>
      </c>
      <c r="P5165" t="s">
        <v>306</v>
      </c>
      <c r="Q5165" s="164">
        <v>37622</v>
      </c>
      <c r="R5165" s="164">
        <v>37622</v>
      </c>
      <c r="S5165" s="164">
        <v>40148</v>
      </c>
      <c r="T5165" t="s">
        <v>390</v>
      </c>
      <c r="V5165" t="s">
        <v>11184</v>
      </c>
      <c r="W5165" t="s">
        <v>11185</v>
      </c>
      <c r="X5165" t="s">
        <v>11183</v>
      </c>
      <c r="Y5165" t="s">
        <v>11184</v>
      </c>
      <c r="Z5165" t="s">
        <v>11193</v>
      </c>
      <c r="AC5165" t="s">
        <v>341</v>
      </c>
      <c r="AD5165" s="176">
        <v>1.3</v>
      </c>
    </row>
    <row r="5166" spans="1:31" x14ac:dyDescent="0.35">
      <c r="A5166" t="s">
        <v>494</v>
      </c>
      <c r="B5166">
        <v>1087</v>
      </c>
      <c r="C5166" t="s">
        <v>11183</v>
      </c>
      <c r="D5166">
        <v>67000</v>
      </c>
      <c r="E5166" t="s">
        <v>11183</v>
      </c>
      <c r="F5166" t="s">
        <v>8973</v>
      </c>
      <c r="H5166">
        <v>2.6</v>
      </c>
      <c r="I5166">
        <v>3.4</v>
      </c>
      <c r="K5166" t="s">
        <v>404</v>
      </c>
      <c r="L5166" t="s">
        <v>297</v>
      </c>
      <c r="M5166" t="s">
        <v>398</v>
      </c>
      <c r="N5166" t="s">
        <v>879</v>
      </c>
      <c r="O5166">
        <v>3</v>
      </c>
      <c r="P5166" t="s">
        <v>306</v>
      </c>
      <c r="Q5166" s="164">
        <v>31421</v>
      </c>
      <c r="R5166" s="164">
        <v>31656</v>
      </c>
      <c r="S5166" s="164">
        <v>40148</v>
      </c>
      <c r="T5166" t="s">
        <v>390</v>
      </c>
      <c r="V5166" t="s">
        <v>11184</v>
      </c>
      <c r="W5166" t="s">
        <v>11185</v>
      </c>
      <c r="X5166" t="s">
        <v>11183</v>
      </c>
      <c r="Y5166" t="s">
        <v>11184</v>
      </c>
      <c r="Z5166" t="s">
        <v>11194</v>
      </c>
      <c r="AC5166" t="s">
        <v>341</v>
      </c>
      <c r="AD5166" s="176">
        <v>1.3</v>
      </c>
    </row>
    <row r="5167" spans="1:31" x14ac:dyDescent="0.35">
      <c r="A5167" t="s">
        <v>314</v>
      </c>
      <c r="B5167">
        <v>1128</v>
      </c>
      <c r="C5167" t="s">
        <v>11183</v>
      </c>
      <c r="D5167">
        <v>67000</v>
      </c>
      <c r="E5167" t="s">
        <v>11183</v>
      </c>
      <c r="F5167" t="s">
        <v>8973</v>
      </c>
      <c r="H5167">
        <v>2.6</v>
      </c>
      <c r="I5167">
        <v>3.4</v>
      </c>
      <c r="K5167" t="s">
        <v>404</v>
      </c>
      <c r="L5167" t="s">
        <v>297</v>
      </c>
      <c r="M5167" t="s">
        <v>398</v>
      </c>
      <c r="N5167" t="s">
        <v>879</v>
      </c>
      <c r="O5167">
        <v>3</v>
      </c>
      <c r="P5167" t="s">
        <v>306</v>
      </c>
      <c r="Q5167" t="s">
        <v>3966</v>
      </c>
      <c r="R5167" s="164">
        <v>30497</v>
      </c>
      <c r="S5167" s="164">
        <v>36647</v>
      </c>
      <c r="T5167" t="s">
        <v>390</v>
      </c>
      <c r="V5167" t="s">
        <v>11184</v>
      </c>
      <c r="W5167" t="s">
        <v>11185</v>
      </c>
      <c r="X5167" t="s">
        <v>11183</v>
      </c>
      <c r="Y5167" t="s">
        <v>11184</v>
      </c>
      <c r="Z5167" t="s">
        <v>11195</v>
      </c>
      <c r="AC5167" t="s">
        <v>341</v>
      </c>
      <c r="AD5167" s="176">
        <v>1.3</v>
      </c>
    </row>
    <row r="5168" spans="1:31" x14ac:dyDescent="0.35">
      <c r="A5168" t="s">
        <v>711</v>
      </c>
      <c r="B5168">
        <v>1207</v>
      </c>
      <c r="C5168" t="s">
        <v>11183</v>
      </c>
      <c r="D5168">
        <v>67000</v>
      </c>
      <c r="E5168" t="s">
        <v>11183</v>
      </c>
      <c r="F5168" t="s">
        <v>8973</v>
      </c>
      <c r="H5168">
        <v>2.6</v>
      </c>
      <c r="I5168">
        <v>3.4</v>
      </c>
      <c r="K5168" t="s">
        <v>404</v>
      </c>
      <c r="L5168" t="s">
        <v>297</v>
      </c>
      <c r="M5168" t="s">
        <v>398</v>
      </c>
      <c r="N5168" t="s">
        <v>879</v>
      </c>
      <c r="O5168">
        <v>3</v>
      </c>
      <c r="P5168" t="s">
        <v>306</v>
      </c>
      <c r="Q5168" s="164">
        <v>38361</v>
      </c>
      <c r="R5168" s="164">
        <v>38596</v>
      </c>
      <c r="S5168" s="164">
        <v>41883</v>
      </c>
      <c r="T5168" t="s">
        <v>390</v>
      </c>
      <c r="V5168" t="s">
        <v>11184</v>
      </c>
      <c r="W5168" t="s">
        <v>11185</v>
      </c>
      <c r="X5168" t="s">
        <v>11183</v>
      </c>
      <c r="Y5168" t="s">
        <v>11184</v>
      </c>
      <c r="Z5168" t="s">
        <v>11196</v>
      </c>
      <c r="AC5168" t="s">
        <v>341</v>
      </c>
      <c r="AD5168" s="176">
        <v>1.3</v>
      </c>
    </row>
    <row r="5169" spans="1:31" x14ac:dyDescent="0.35">
      <c r="A5169" t="s">
        <v>566</v>
      </c>
      <c r="B5169">
        <v>1113</v>
      </c>
      <c r="C5169" t="s">
        <v>11183</v>
      </c>
      <c r="D5169">
        <v>67000</v>
      </c>
      <c r="E5169" t="s">
        <v>11183</v>
      </c>
      <c r="F5169" t="s">
        <v>8973</v>
      </c>
      <c r="H5169">
        <v>2.6</v>
      </c>
      <c r="I5169">
        <v>3.4</v>
      </c>
      <c r="K5169" t="s">
        <v>404</v>
      </c>
      <c r="L5169" t="s">
        <v>397</v>
      </c>
      <c r="M5169" t="s">
        <v>398</v>
      </c>
      <c r="N5169" t="s">
        <v>879</v>
      </c>
      <c r="O5169">
        <v>3</v>
      </c>
      <c r="P5169" t="s">
        <v>306</v>
      </c>
      <c r="Q5169" s="164">
        <v>31421</v>
      </c>
      <c r="R5169" s="164">
        <v>31656</v>
      </c>
      <c r="S5169" s="164">
        <v>32629</v>
      </c>
      <c r="T5169" t="s">
        <v>390</v>
      </c>
      <c r="V5169" t="s">
        <v>11184</v>
      </c>
      <c r="W5169" t="s">
        <v>11185</v>
      </c>
      <c r="X5169" t="s">
        <v>11183</v>
      </c>
      <c r="Y5169" t="s">
        <v>11184</v>
      </c>
      <c r="Z5169" t="s">
        <v>11197</v>
      </c>
      <c r="AC5169" t="s">
        <v>341</v>
      </c>
      <c r="AD5169" s="176">
        <v>1.3</v>
      </c>
    </row>
    <row r="5170" spans="1:31" x14ac:dyDescent="0.35">
      <c r="A5170" t="s">
        <v>566</v>
      </c>
      <c r="B5170">
        <v>1123</v>
      </c>
      <c r="C5170" t="s">
        <v>11183</v>
      </c>
      <c r="D5170">
        <v>67000</v>
      </c>
      <c r="E5170" t="s">
        <v>11183</v>
      </c>
      <c r="F5170" t="s">
        <v>8973</v>
      </c>
      <c r="H5170">
        <v>2.6</v>
      </c>
      <c r="I5170">
        <v>3.4</v>
      </c>
      <c r="K5170" t="s">
        <v>404</v>
      </c>
      <c r="L5170" t="s">
        <v>297</v>
      </c>
      <c r="M5170" t="s">
        <v>398</v>
      </c>
      <c r="N5170" t="s">
        <v>879</v>
      </c>
      <c r="O5170">
        <v>3</v>
      </c>
      <c r="P5170" t="s">
        <v>306</v>
      </c>
      <c r="Q5170" s="164">
        <v>32517</v>
      </c>
      <c r="R5170" s="164">
        <v>32752</v>
      </c>
      <c r="S5170" s="164">
        <v>37347</v>
      </c>
      <c r="T5170" t="s">
        <v>390</v>
      </c>
      <c r="V5170" t="s">
        <v>11184</v>
      </c>
      <c r="W5170" t="s">
        <v>11185</v>
      </c>
      <c r="X5170" t="s">
        <v>11183</v>
      </c>
      <c r="Y5170" t="s">
        <v>11184</v>
      </c>
      <c r="Z5170" t="s">
        <v>11198</v>
      </c>
      <c r="AC5170" t="s">
        <v>341</v>
      </c>
      <c r="AD5170" s="176">
        <v>1.3</v>
      </c>
    </row>
    <row r="5171" spans="1:31" x14ac:dyDescent="0.35">
      <c r="A5171" t="s">
        <v>438</v>
      </c>
      <c r="B5171">
        <v>1159</v>
      </c>
      <c r="C5171" t="s">
        <v>11183</v>
      </c>
      <c r="D5171">
        <v>67000</v>
      </c>
      <c r="E5171" t="s">
        <v>11183</v>
      </c>
      <c r="F5171" t="s">
        <v>8973</v>
      </c>
      <c r="H5171">
        <v>2.6</v>
      </c>
      <c r="I5171">
        <v>3.4</v>
      </c>
      <c r="K5171" t="s">
        <v>296</v>
      </c>
      <c r="L5171" t="s">
        <v>297</v>
      </c>
      <c r="M5171" t="s">
        <v>398</v>
      </c>
      <c r="N5171" t="s">
        <v>879</v>
      </c>
      <c r="O5171">
        <v>3</v>
      </c>
      <c r="P5171" t="s">
        <v>306</v>
      </c>
      <c r="Q5171" s="164">
        <v>36534</v>
      </c>
      <c r="R5171" s="164">
        <v>36770</v>
      </c>
      <c r="T5171" t="s">
        <v>390</v>
      </c>
      <c r="V5171" t="s">
        <v>11184</v>
      </c>
      <c r="W5171" t="s">
        <v>11185</v>
      </c>
      <c r="X5171" t="s">
        <v>11183</v>
      </c>
      <c r="Y5171" t="s">
        <v>11184</v>
      </c>
      <c r="Z5171" t="s">
        <v>11199</v>
      </c>
      <c r="AC5171" t="s">
        <v>341</v>
      </c>
      <c r="AD5171" s="176">
        <v>1.3</v>
      </c>
    </row>
    <row r="5172" spans="1:31" x14ac:dyDescent="0.35">
      <c r="A5172" t="s">
        <v>434</v>
      </c>
      <c r="B5172">
        <v>1072</v>
      </c>
      <c r="C5172" t="s">
        <v>11200</v>
      </c>
      <c r="D5172">
        <v>67001</v>
      </c>
      <c r="E5172" t="s">
        <v>11201</v>
      </c>
      <c r="F5172" t="s">
        <v>8973</v>
      </c>
      <c r="H5172">
        <v>2.6</v>
      </c>
      <c r="I5172">
        <v>3</v>
      </c>
      <c r="K5172" t="s">
        <v>296</v>
      </c>
      <c r="L5172" t="s">
        <v>297</v>
      </c>
      <c r="M5172" t="s">
        <v>398</v>
      </c>
      <c r="N5172" t="s">
        <v>879</v>
      </c>
      <c r="O5172">
        <v>3</v>
      </c>
      <c r="P5172" t="s">
        <v>306</v>
      </c>
      <c r="Q5172" s="164">
        <v>35073</v>
      </c>
      <c r="R5172" s="164">
        <v>35309</v>
      </c>
      <c r="T5172" t="s">
        <v>8619</v>
      </c>
      <c r="V5172" t="s">
        <v>11202</v>
      </c>
      <c r="W5172" t="s">
        <v>11203</v>
      </c>
      <c r="X5172" t="s">
        <v>11201</v>
      </c>
      <c r="Y5172" t="s">
        <v>11202</v>
      </c>
      <c r="Z5172" t="s">
        <v>11204</v>
      </c>
      <c r="AC5172" t="s">
        <v>341</v>
      </c>
      <c r="AD5172" s="176">
        <v>1.2</v>
      </c>
    </row>
    <row r="5173" spans="1:31" x14ac:dyDescent="0.35">
      <c r="A5173" t="s">
        <v>434</v>
      </c>
      <c r="B5173">
        <v>1141</v>
      </c>
      <c r="C5173" t="s">
        <v>11205</v>
      </c>
      <c r="D5173">
        <v>67003</v>
      </c>
      <c r="E5173" t="s">
        <v>11205</v>
      </c>
      <c r="F5173" t="s">
        <v>8973</v>
      </c>
      <c r="H5173" s="174">
        <f>AD5173</f>
        <v>1.2</v>
      </c>
      <c r="I5173">
        <v>3.3</v>
      </c>
      <c r="K5173" t="s">
        <v>0</v>
      </c>
      <c r="L5173" t="s">
        <v>297</v>
      </c>
      <c r="M5173" t="s">
        <v>398</v>
      </c>
      <c r="N5173" t="s">
        <v>1161</v>
      </c>
      <c r="O5173">
        <v>3</v>
      </c>
      <c r="P5173" t="s">
        <v>306</v>
      </c>
      <c r="Q5173" t="s">
        <v>3614</v>
      </c>
      <c r="R5173" s="164">
        <v>42248</v>
      </c>
      <c r="T5173" t="s">
        <v>8626</v>
      </c>
      <c r="V5173" t="s">
        <v>11206</v>
      </c>
      <c r="W5173" t="s">
        <v>11207</v>
      </c>
      <c r="X5173" t="s">
        <v>11205</v>
      </c>
      <c r="Y5173" t="s">
        <v>11206</v>
      </c>
      <c r="Z5173" t="s">
        <v>11208</v>
      </c>
      <c r="AC5173" t="s">
        <v>341</v>
      </c>
      <c r="AD5173" s="176">
        <v>1.2</v>
      </c>
      <c r="AE5173" s="177" t="s">
        <v>16954</v>
      </c>
    </row>
    <row r="5174" spans="1:31" x14ac:dyDescent="0.35">
      <c r="A5174" t="s">
        <v>482</v>
      </c>
      <c r="B5174">
        <v>1112</v>
      </c>
      <c r="C5174" t="s">
        <v>11209</v>
      </c>
      <c r="D5174">
        <v>67009</v>
      </c>
      <c r="E5174" t="s">
        <v>11209</v>
      </c>
      <c r="F5174" t="s">
        <v>8973</v>
      </c>
      <c r="H5174" s="174">
        <f>AD5174</f>
        <v>1.2</v>
      </c>
      <c r="I5174">
        <v>3.2</v>
      </c>
      <c r="K5174" t="s">
        <v>404</v>
      </c>
      <c r="L5174" t="s">
        <v>297</v>
      </c>
      <c r="M5174" t="s">
        <v>398</v>
      </c>
      <c r="N5174" t="s">
        <v>3418</v>
      </c>
      <c r="O5174">
        <v>3</v>
      </c>
      <c r="P5174" t="s">
        <v>306</v>
      </c>
      <c r="Q5174" s="164">
        <v>33612</v>
      </c>
      <c r="R5174" s="164">
        <v>33848</v>
      </c>
      <c r="S5174" s="164">
        <v>36008</v>
      </c>
      <c r="T5174" t="s">
        <v>11210</v>
      </c>
      <c r="V5174" t="s">
        <v>11211</v>
      </c>
      <c r="W5174" t="s">
        <v>11212</v>
      </c>
      <c r="X5174" t="s">
        <v>11209</v>
      </c>
      <c r="Y5174" t="s">
        <v>11211</v>
      </c>
      <c r="Z5174" t="s">
        <v>11213</v>
      </c>
      <c r="AC5174" t="s">
        <v>341</v>
      </c>
      <c r="AD5174" s="176">
        <v>1.2</v>
      </c>
      <c r="AE5174" s="177" t="s">
        <v>16953</v>
      </c>
    </row>
    <row r="5175" spans="1:31" x14ac:dyDescent="0.35">
      <c r="A5175" t="s">
        <v>432</v>
      </c>
      <c r="B5175">
        <v>1087</v>
      </c>
      <c r="C5175" t="s">
        <v>11214</v>
      </c>
      <c r="D5175">
        <v>67011</v>
      </c>
      <c r="E5175" t="s">
        <v>11214</v>
      </c>
      <c r="F5175" t="s">
        <v>8973</v>
      </c>
      <c r="H5175" s="174">
        <f>AD5175</f>
        <v>0</v>
      </c>
      <c r="I5175">
        <v>0</v>
      </c>
      <c r="K5175" t="s">
        <v>404</v>
      </c>
      <c r="L5175" t="s">
        <v>410</v>
      </c>
      <c r="M5175" t="s">
        <v>398</v>
      </c>
      <c r="N5175" t="s">
        <v>1888</v>
      </c>
      <c r="O5175">
        <v>0</v>
      </c>
      <c r="P5175" t="s">
        <v>306</v>
      </c>
      <c r="Q5175" s="164">
        <v>32151</v>
      </c>
      <c r="R5175" s="164">
        <v>32387</v>
      </c>
      <c r="S5175" s="164">
        <v>32387</v>
      </c>
      <c r="T5175" t="s">
        <v>8632</v>
      </c>
      <c r="V5175" t="s">
        <v>11215</v>
      </c>
      <c r="W5175" t="s">
        <v>11216</v>
      </c>
      <c r="X5175" t="s">
        <v>11214</v>
      </c>
      <c r="Y5175" t="s">
        <v>11215</v>
      </c>
      <c r="Z5175" t="s">
        <v>11217</v>
      </c>
      <c r="AC5175" t="s">
        <v>366</v>
      </c>
      <c r="AD5175" s="176">
        <v>0</v>
      </c>
      <c r="AE5175" s="177" t="s">
        <v>16954</v>
      </c>
    </row>
    <row r="5176" spans="1:31" x14ac:dyDescent="0.35">
      <c r="A5176" t="s">
        <v>408</v>
      </c>
      <c r="B5176">
        <v>1286</v>
      </c>
      <c r="C5176" t="s">
        <v>11218</v>
      </c>
      <c r="D5176">
        <v>67019</v>
      </c>
      <c r="E5176" t="s">
        <v>11219</v>
      </c>
      <c r="F5176" t="s">
        <v>8973</v>
      </c>
      <c r="H5176">
        <v>2.6</v>
      </c>
      <c r="I5176">
        <v>3.3</v>
      </c>
      <c r="K5176" t="s">
        <v>296</v>
      </c>
      <c r="L5176" t="s">
        <v>297</v>
      </c>
      <c r="M5176" t="s">
        <v>398</v>
      </c>
      <c r="N5176" t="s">
        <v>3276</v>
      </c>
      <c r="O5176">
        <v>3</v>
      </c>
      <c r="P5176" t="s">
        <v>306</v>
      </c>
      <c r="Q5176" t="s">
        <v>1559</v>
      </c>
      <c r="R5176" s="164">
        <v>42248</v>
      </c>
      <c r="T5176" t="s">
        <v>8640</v>
      </c>
      <c r="V5176" t="s">
        <v>11220</v>
      </c>
      <c r="W5176" t="s">
        <v>11221</v>
      </c>
      <c r="X5176" t="s">
        <v>11219</v>
      </c>
      <c r="Y5176" t="s">
        <v>11220</v>
      </c>
      <c r="Z5176" t="s">
        <v>11222</v>
      </c>
      <c r="AC5176" t="s">
        <v>341</v>
      </c>
      <c r="AD5176" s="176">
        <v>1.4</v>
      </c>
    </row>
    <row r="5177" spans="1:31" x14ac:dyDescent="0.35">
      <c r="A5177" t="s">
        <v>469</v>
      </c>
      <c r="B5177">
        <v>1051</v>
      </c>
      <c r="C5177" t="s">
        <v>11218</v>
      </c>
      <c r="D5177">
        <v>67019</v>
      </c>
      <c r="E5177" t="s">
        <v>11219</v>
      </c>
      <c r="F5177" t="s">
        <v>8973</v>
      </c>
      <c r="H5177">
        <v>2.6</v>
      </c>
      <c r="I5177">
        <v>3.3</v>
      </c>
      <c r="K5177" t="s">
        <v>296</v>
      </c>
      <c r="L5177" t="s">
        <v>297</v>
      </c>
      <c r="M5177" t="s">
        <v>398</v>
      </c>
      <c r="N5177" t="s">
        <v>3276</v>
      </c>
      <c r="O5177">
        <v>3</v>
      </c>
      <c r="P5177" t="s">
        <v>306</v>
      </c>
      <c r="Q5177" t="s">
        <v>5278</v>
      </c>
      <c r="R5177" s="164">
        <v>29455</v>
      </c>
      <c r="T5177" t="s">
        <v>8640</v>
      </c>
      <c r="V5177" t="s">
        <v>11220</v>
      </c>
      <c r="W5177" t="s">
        <v>11221</v>
      </c>
      <c r="X5177" t="s">
        <v>11219</v>
      </c>
      <c r="Y5177" t="s">
        <v>11220</v>
      </c>
      <c r="Z5177" t="s">
        <v>11223</v>
      </c>
      <c r="AC5177" t="s">
        <v>341</v>
      </c>
      <c r="AD5177" s="176">
        <v>1.4</v>
      </c>
    </row>
    <row r="5178" spans="1:31" x14ac:dyDescent="0.35">
      <c r="A5178" t="s">
        <v>309</v>
      </c>
      <c r="B5178">
        <v>1002</v>
      </c>
      <c r="C5178" t="s">
        <v>11224</v>
      </c>
      <c r="D5178">
        <v>67019</v>
      </c>
      <c r="E5178" t="s">
        <v>11219</v>
      </c>
      <c r="F5178" t="s">
        <v>8973</v>
      </c>
      <c r="H5178">
        <v>2.6</v>
      </c>
      <c r="I5178">
        <v>3.3</v>
      </c>
      <c r="K5178" t="s">
        <v>404</v>
      </c>
      <c r="L5178" t="s">
        <v>410</v>
      </c>
      <c r="M5178" t="s">
        <v>398</v>
      </c>
      <c r="N5178" t="s">
        <v>3276</v>
      </c>
      <c r="O5178">
        <v>3</v>
      </c>
      <c r="P5178" t="s">
        <v>306</v>
      </c>
      <c r="Q5178" s="164">
        <v>35073</v>
      </c>
      <c r="R5178" s="164">
        <v>35309</v>
      </c>
      <c r="S5178" s="164">
        <v>35309</v>
      </c>
      <c r="T5178" t="s">
        <v>8640</v>
      </c>
      <c r="V5178" t="s">
        <v>11220</v>
      </c>
      <c r="W5178" t="s">
        <v>11221</v>
      </c>
      <c r="X5178" t="s">
        <v>11219</v>
      </c>
      <c r="Y5178" t="s">
        <v>11220</v>
      </c>
      <c r="Z5178" t="s">
        <v>11225</v>
      </c>
      <c r="AC5178" t="s">
        <v>341</v>
      </c>
      <c r="AD5178" s="176">
        <v>1.4</v>
      </c>
    </row>
    <row r="5179" spans="1:31" x14ac:dyDescent="0.35">
      <c r="A5179" t="s">
        <v>476</v>
      </c>
      <c r="B5179">
        <v>1346</v>
      </c>
      <c r="C5179" t="s">
        <v>11226</v>
      </c>
      <c r="D5179">
        <v>67600</v>
      </c>
      <c r="E5179" t="s">
        <v>11226</v>
      </c>
      <c r="F5179" t="s">
        <v>8973</v>
      </c>
      <c r="G5179" s="163">
        <v>3022.8</v>
      </c>
      <c r="H5179">
        <v>2.8</v>
      </c>
      <c r="I5179">
        <v>3.2</v>
      </c>
      <c r="J5179" t="s">
        <v>1</v>
      </c>
      <c r="K5179" t="s">
        <v>296</v>
      </c>
      <c r="L5179" t="s">
        <v>297</v>
      </c>
      <c r="M5179" t="s">
        <v>398</v>
      </c>
      <c r="N5179" t="s">
        <v>2991</v>
      </c>
      <c r="O5179">
        <v>3</v>
      </c>
      <c r="P5179" t="s">
        <v>306</v>
      </c>
      <c r="Q5179" t="s">
        <v>4779</v>
      </c>
      <c r="R5179" s="164">
        <v>43344</v>
      </c>
      <c r="T5179" t="s">
        <v>3598</v>
      </c>
      <c r="V5179" t="s">
        <v>11227</v>
      </c>
      <c r="W5179" t="s">
        <v>11228</v>
      </c>
      <c r="X5179" t="s">
        <v>11226</v>
      </c>
      <c r="Y5179" t="s">
        <v>11227</v>
      </c>
      <c r="Z5179" t="s">
        <v>11229</v>
      </c>
      <c r="AA5179" t="s">
        <v>295</v>
      </c>
      <c r="AB5179" s="164">
        <v>42975</v>
      </c>
      <c r="AC5179" t="s">
        <v>341</v>
      </c>
      <c r="AD5179" s="176">
        <v>1.4</v>
      </c>
    </row>
    <row r="5180" spans="1:31" x14ac:dyDescent="0.35">
      <c r="A5180" t="s">
        <v>432</v>
      </c>
      <c r="B5180">
        <v>1255</v>
      </c>
      <c r="C5180" t="s">
        <v>11226</v>
      </c>
      <c r="D5180">
        <v>67600</v>
      </c>
      <c r="E5180" t="s">
        <v>11226</v>
      </c>
      <c r="F5180" t="s">
        <v>8973</v>
      </c>
      <c r="H5180">
        <v>2.8</v>
      </c>
      <c r="I5180">
        <v>3.2</v>
      </c>
      <c r="K5180" t="s">
        <v>296</v>
      </c>
      <c r="L5180" t="s">
        <v>297</v>
      </c>
      <c r="M5180" t="s">
        <v>398</v>
      </c>
      <c r="N5180" t="s">
        <v>2991</v>
      </c>
      <c r="O5180">
        <v>3</v>
      </c>
      <c r="P5180" t="s">
        <v>306</v>
      </c>
      <c r="Q5180" t="s">
        <v>1839</v>
      </c>
      <c r="R5180" s="164">
        <v>39692</v>
      </c>
      <c r="T5180" t="s">
        <v>3598</v>
      </c>
      <c r="V5180" t="s">
        <v>11227</v>
      </c>
      <c r="W5180" t="s">
        <v>11228</v>
      </c>
      <c r="X5180" t="s">
        <v>11226</v>
      </c>
      <c r="Y5180" t="s">
        <v>11227</v>
      </c>
      <c r="Z5180" t="s">
        <v>11230</v>
      </c>
      <c r="AC5180" t="s">
        <v>341</v>
      </c>
      <c r="AD5180" s="176">
        <v>1.4</v>
      </c>
    </row>
    <row r="5181" spans="1:31" x14ac:dyDescent="0.35">
      <c r="A5181" t="s">
        <v>454</v>
      </c>
      <c r="B5181">
        <v>1267</v>
      </c>
      <c r="C5181" t="s">
        <v>11231</v>
      </c>
      <c r="D5181">
        <v>68200</v>
      </c>
      <c r="E5181" t="s">
        <v>11231</v>
      </c>
      <c r="F5181" t="s">
        <v>8973</v>
      </c>
      <c r="H5181">
        <v>2.4</v>
      </c>
      <c r="I5181">
        <v>3.4</v>
      </c>
      <c r="K5181" t="s">
        <v>295</v>
      </c>
      <c r="L5181" t="s">
        <v>297</v>
      </c>
      <c r="M5181" t="s">
        <v>398</v>
      </c>
      <c r="N5181" t="s">
        <v>634</v>
      </c>
      <c r="O5181">
        <v>3</v>
      </c>
      <c r="P5181" t="s">
        <v>1</v>
      </c>
      <c r="Q5181" s="164">
        <v>32517</v>
      </c>
      <c r="R5181" s="164">
        <v>32752</v>
      </c>
      <c r="S5181" s="164">
        <v>33117</v>
      </c>
      <c r="T5181" t="s">
        <v>3661</v>
      </c>
      <c r="V5181" t="s">
        <v>11232</v>
      </c>
      <c r="W5181" t="s">
        <v>11233</v>
      </c>
      <c r="X5181" t="s">
        <v>11231</v>
      </c>
      <c r="Y5181" t="s">
        <v>11232</v>
      </c>
      <c r="Z5181" t="s">
        <v>11234</v>
      </c>
      <c r="AC5181" t="s">
        <v>341</v>
      </c>
      <c r="AD5181" s="176">
        <v>1.2</v>
      </c>
    </row>
    <row r="5182" spans="1:31" x14ac:dyDescent="0.35">
      <c r="A5182" t="s">
        <v>291</v>
      </c>
      <c r="B5182">
        <v>1063</v>
      </c>
      <c r="C5182" t="s">
        <v>11235</v>
      </c>
      <c r="D5182">
        <v>68200</v>
      </c>
      <c r="E5182" t="s">
        <v>11231</v>
      </c>
      <c r="F5182" t="s">
        <v>8973</v>
      </c>
      <c r="H5182">
        <v>2.4</v>
      </c>
      <c r="I5182">
        <v>3.4</v>
      </c>
      <c r="K5182" t="s">
        <v>296</v>
      </c>
      <c r="L5182" t="s">
        <v>297</v>
      </c>
      <c r="M5182" t="s">
        <v>398</v>
      </c>
      <c r="N5182" t="s">
        <v>634</v>
      </c>
      <c r="O5182">
        <v>3</v>
      </c>
      <c r="P5182" t="s">
        <v>1</v>
      </c>
      <c r="Q5182" s="164">
        <v>34708</v>
      </c>
      <c r="R5182" s="164">
        <v>34943</v>
      </c>
      <c r="T5182" t="s">
        <v>3661</v>
      </c>
      <c r="V5182" t="s">
        <v>11232</v>
      </c>
      <c r="W5182" t="s">
        <v>11233</v>
      </c>
      <c r="X5182" t="s">
        <v>11231</v>
      </c>
      <c r="Y5182" t="s">
        <v>11232</v>
      </c>
      <c r="Z5182" t="s">
        <v>11236</v>
      </c>
      <c r="AC5182" t="s">
        <v>338</v>
      </c>
      <c r="AD5182" s="176">
        <v>1.2</v>
      </c>
    </row>
    <row r="5183" spans="1:31" x14ac:dyDescent="0.35">
      <c r="A5183" t="s">
        <v>305</v>
      </c>
      <c r="B5183">
        <v>1104</v>
      </c>
      <c r="C5183" t="s">
        <v>11237</v>
      </c>
      <c r="D5183">
        <v>68200</v>
      </c>
      <c r="E5183" t="s">
        <v>11231</v>
      </c>
      <c r="F5183" t="s">
        <v>8973</v>
      </c>
      <c r="H5183">
        <v>2.4</v>
      </c>
      <c r="I5183">
        <v>3.4</v>
      </c>
      <c r="K5183" t="s">
        <v>404</v>
      </c>
      <c r="L5183" t="s">
        <v>297</v>
      </c>
      <c r="M5183" t="s">
        <v>398</v>
      </c>
      <c r="N5183" t="s">
        <v>634</v>
      </c>
      <c r="O5183">
        <v>3</v>
      </c>
      <c r="P5183" t="s">
        <v>306</v>
      </c>
      <c r="Q5183" s="164">
        <v>31051</v>
      </c>
      <c r="R5183" s="164">
        <v>31138</v>
      </c>
      <c r="S5183" s="164">
        <v>36039</v>
      </c>
      <c r="T5183" t="s">
        <v>3661</v>
      </c>
      <c r="V5183" t="s">
        <v>11232</v>
      </c>
      <c r="W5183" t="s">
        <v>11233</v>
      </c>
      <c r="X5183" t="s">
        <v>11231</v>
      </c>
      <c r="Y5183" t="s">
        <v>11232</v>
      </c>
      <c r="Z5183" t="s">
        <v>11238</v>
      </c>
      <c r="AC5183" t="s">
        <v>341</v>
      </c>
      <c r="AD5183" s="176">
        <v>1.2</v>
      </c>
    </row>
    <row r="5184" spans="1:31" x14ac:dyDescent="0.35">
      <c r="A5184" t="s">
        <v>305</v>
      </c>
      <c r="B5184">
        <v>1155</v>
      </c>
      <c r="C5184" t="s">
        <v>11239</v>
      </c>
      <c r="D5184">
        <v>68200</v>
      </c>
      <c r="E5184" t="s">
        <v>11231</v>
      </c>
      <c r="F5184" t="s">
        <v>8973</v>
      </c>
      <c r="H5184">
        <v>2.4</v>
      </c>
      <c r="I5184">
        <v>3.4</v>
      </c>
      <c r="K5184" t="s">
        <v>295</v>
      </c>
      <c r="L5184" t="s">
        <v>297</v>
      </c>
      <c r="M5184" t="s">
        <v>398</v>
      </c>
      <c r="N5184" t="s">
        <v>634</v>
      </c>
      <c r="O5184">
        <v>3</v>
      </c>
      <c r="P5184" t="s">
        <v>1</v>
      </c>
      <c r="Q5184" s="164">
        <v>33247</v>
      </c>
      <c r="R5184" s="164">
        <v>33482</v>
      </c>
      <c r="S5184" s="164">
        <v>34943</v>
      </c>
      <c r="T5184" t="s">
        <v>3661</v>
      </c>
      <c r="V5184" t="s">
        <v>11232</v>
      </c>
      <c r="W5184" t="s">
        <v>11233</v>
      </c>
      <c r="X5184" t="s">
        <v>11231</v>
      </c>
      <c r="Y5184" t="s">
        <v>11232</v>
      </c>
      <c r="Z5184" t="s">
        <v>11240</v>
      </c>
      <c r="AC5184" t="s">
        <v>341</v>
      </c>
      <c r="AD5184" s="176">
        <v>1.2</v>
      </c>
    </row>
    <row r="5185" spans="1:31" x14ac:dyDescent="0.35">
      <c r="A5185" t="s">
        <v>305</v>
      </c>
      <c r="B5185">
        <v>1241</v>
      </c>
      <c r="C5185" t="s">
        <v>11241</v>
      </c>
      <c r="D5185">
        <v>68200</v>
      </c>
      <c r="E5185" t="s">
        <v>11231</v>
      </c>
      <c r="F5185" t="s">
        <v>8973</v>
      </c>
      <c r="H5185">
        <v>2.4</v>
      </c>
      <c r="I5185">
        <v>3.4</v>
      </c>
      <c r="K5185" t="s">
        <v>404</v>
      </c>
      <c r="L5185" t="s">
        <v>297</v>
      </c>
      <c r="M5185" t="s">
        <v>398</v>
      </c>
      <c r="N5185" t="s">
        <v>634</v>
      </c>
      <c r="O5185">
        <v>3</v>
      </c>
      <c r="P5185" t="s">
        <v>306</v>
      </c>
      <c r="Q5185" s="164">
        <v>36900</v>
      </c>
      <c r="R5185" s="164">
        <v>37135</v>
      </c>
      <c r="S5185" s="164">
        <v>40148</v>
      </c>
      <c r="T5185" t="s">
        <v>3661</v>
      </c>
      <c r="V5185" t="s">
        <v>11232</v>
      </c>
      <c r="W5185" t="s">
        <v>11233</v>
      </c>
      <c r="X5185" t="s">
        <v>11231</v>
      </c>
      <c r="Y5185" t="s">
        <v>11232</v>
      </c>
      <c r="Z5185" t="s">
        <v>11242</v>
      </c>
      <c r="AC5185" t="s">
        <v>341</v>
      </c>
      <c r="AD5185" s="176">
        <v>1.2</v>
      </c>
    </row>
    <row r="5186" spans="1:31" x14ac:dyDescent="0.35">
      <c r="A5186" t="s">
        <v>324</v>
      </c>
      <c r="B5186">
        <v>1010</v>
      </c>
      <c r="C5186" t="s">
        <v>11243</v>
      </c>
      <c r="D5186">
        <v>68200</v>
      </c>
      <c r="E5186" t="s">
        <v>11231</v>
      </c>
      <c r="F5186" t="s">
        <v>8973</v>
      </c>
      <c r="H5186">
        <v>2.4</v>
      </c>
      <c r="I5186">
        <v>3.4</v>
      </c>
      <c r="K5186" t="s">
        <v>296</v>
      </c>
      <c r="L5186" t="s">
        <v>410</v>
      </c>
      <c r="M5186" t="s">
        <v>398</v>
      </c>
      <c r="N5186" t="s">
        <v>634</v>
      </c>
      <c r="O5186">
        <v>3</v>
      </c>
      <c r="P5186" t="s">
        <v>306</v>
      </c>
      <c r="Q5186" t="s">
        <v>11244</v>
      </c>
      <c r="R5186" s="164">
        <v>37217</v>
      </c>
      <c r="T5186" t="s">
        <v>3661</v>
      </c>
      <c r="V5186" t="s">
        <v>11232</v>
      </c>
      <c r="W5186" t="s">
        <v>11233</v>
      </c>
      <c r="X5186" t="s">
        <v>11231</v>
      </c>
      <c r="Y5186" t="s">
        <v>11232</v>
      </c>
      <c r="Z5186" t="s">
        <v>11245</v>
      </c>
      <c r="AC5186" t="s">
        <v>341</v>
      </c>
      <c r="AD5186" s="176">
        <v>1.2</v>
      </c>
    </row>
    <row r="5187" spans="1:31" x14ac:dyDescent="0.35">
      <c r="A5187" t="s">
        <v>476</v>
      </c>
      <c r="B5187">
        <v>1018</v>
      </c>
      <c r="C5187" t="s">
        <v>11246</v>
      </c>
      <c r="D5187">
        <v>68200</v>
      </c>
      <c r="E5187" t="s">
        <v>11231</v>
      </c>
      <c r="F5187" t="s">
        <v>8973</v>
      </c>
      <c r="H5187">
        <v>2.4</v>
      </c>
      <c r="I5187">
        <v>3.4</v>
      </c>
      <c r="K5187" t="s">
        <v>296</v>
      </c>
      <c r="L5187" t="s">
        <v>8992</v>
      </c>
      <c r="M5187" t="s">
        <v>398</v>
      </c>
      <c r="N5187" t="s">
        <v>634</v>
      </c>
      <c r="O5187">
        <v>3</v>
      </c>
      <c r="P5187" t="s">
        <v>306</v>
      </c>
      <c r="Q5187" t="s">
        <v>786</v>
      </c>
      <c r="R5187" s="164">
        <v>34392</v>
      </c>
      <c r="T5187" t="s">
        <v>3661</v>
      </c>
      <c r="V5187" t="s">
        <v>11232</v>
      </c>
      <c r="W5187" t="s">
        <v>11233</v>
      </c>
      <c r="X5187" t="s">
        <v>11231</v>
      </c>
      <c r="Y5187" t="s">
        <v>11232</v>
      </c>
      <c r="Z5187" t="s">
        <v>11247</v>
      </c>
      <c r="AA5187" t="s">
        <v>295</v>
      </c>
      <c r="AC5187" t="s">
        <v>341</v>
      </c>
      <c r="AD5187" s="176">
        <v>1.2</v>
      </c>
    </row>
    <row r="5188" spans="1:31" x14ac:dyDescent="0.35">
      <c r="A5188" t="s">
        <v>432</v>
      </c>
      <c r="B5188">
        <v>1080</v>
      </c>
      <c r="C5188" t="s">
        <v>11231</v>
      </c>
      <c r="D5188">
        <v>68200</v>
      </c>
      <c r="E5188" t="s">
        <v>11231</v>
      </c>
      <c r="F5188" t="s">
        <v>8973</v>
      </c>
      <c r="H5188">
        <v>2.4</v>
      </c>
      <c r="I5188">
        <v>3.4</v>
      </c>
      <c r="K5188" t="s">
        <v>296</v>
      </c>
      <c r="L5188" t="s">
        <v>297</v>
      </c>
      <c r="M5188" t="s">
        <v>398</v>
      </c>
      <c r="N5188" t="s">
        <v>634</v>
      </c>
      <c r="O5188">
        <v>3</v>
      </c>
      <c r="P5188" t="s">
        <v>306</v>
      </c>
      <c r="Q5188" t="s">
        <v>2395</v>
      </c>
      <c r="R5188" s="164">
        <v>29311</v>
      </c>
      <c r="T5188" t="s">
        <v>3661</v>
      </c>
      <c r="V5188" t="s">
        <v>11232</v>
      </c>
      <c r="W5188" t="s">
        <v>11233</v>
      </c>
      <c r="X5188" t="s">
        <v>11231</v>
      </c>
      <c r="Y5188" t="s">
        <v>11232</v>
      </c>
      <c r="Z5188" t="s">
        <v>11248</v>
      </c>
      <c r="AC5188" t="s">
        <v>341</v>
      </c>
      <c r="AD5188" s="176">
        <v>1.2</v>
      </c>
    </row>
    <row r="5189" spans="1:31" x14ac:dyDescent="0.35">
      <c r="A5189" t="s">
        <v>584</v>
      </c>
      <c r="B5189">
        <v>1375</v>
      </c>
      <c r="C5189" t="s">
        <v>11231</v>
      </c>
      <c r="D5189">
        <v>68200</v>
      </c>
      <c r="E5189" t="s">
        <v>11231</v>
      </c>
      <c r="F5189" t="s">
        <v>8973</v>
      </c>
      <c r="G5189" s="163">
        <v>2849.3</v>
      </c>
      <c r="H5189">
        <v>2.4</v>
      </c>
      <c r="I5189">
        <v>3.4</v>
      </c>
      <c r="J5189" t="s">
        <v>1</v>
      </c>
      <c r="K5189" t="s">
        <v>296</v>
      </c>
      <c r="L5189" t="s">
        <v>297</v>
      </c>
      <c r="M5189" t="s">
        <v>398</v>
      </c>
      <c r="N5189" t="s">
        <v>634</v>
      </c>
      <c r="O5189">
        <v>3</v>
      </c>
      <c r="P5189" t="s">
        <v>306</v>
      </c>
      <c r="Q5189" s="164">
        <v>43227</v>
      </c>
      <c r="R5189" s="164">
        <v>43709</v>
      </c>
      <c r="T5189" t="s">
        <v>3661</v>
      </c>
      <c r="V5189" t="s">
        <v>11232</v>
      </c>
      <c r="W5189" t="s">
        <v>11233</v>
      </c>
      <c r="X5189" t="s">
        <v>11231</v>
      </c>
      <c r="Y5189" t="s">
        <v>11232</v>
      </c>
      <c r="Z5189" t="s">
        <v>11249</v>
      </c>
      <c r="AA5189" t="s">
        <v>295</v>
      </c>
      <c r="AB5189" s="164">
        <v>43325</v>
      </c>
      <c r="AC5189" t="s">
        <v>341</v>
      </c>
      <c r="AD5189" s="176">
        <v>1.2</v>
      </c>
    </row>
    <row r="5190" spans="1:31" x14ac:dyDescent="0.35">
      <c r="A5190" t="s">
        <v>494</v>
      </c>
      <c r="B5190">
        <v>1016</v>
      </c>
      <c r="C5190" t="s">
        <v>11231</v>
      </c>
      <c r="D5190">
        <v>68200</v>
      </c>
      <c r="E5190" t="s">
        <v>11231</v>
      </c>
      <c r="F5190" t="s">
        <v>8973</v>
      </c>
      <c r="H5190">
        <v>2.4</v>
      </c>
      <c r="I5190">
        <v>3.4</v>
      </c>
      <c r="K5190" t="s">
        <v>296</v>
      </c>
      <c r="L5190" t="s">
        <v>297</v>
      </c>
      <c r="M5190" t="s">
        <v>398</v>
      </c>
      <c r="N5190" t="s">
        <v>634</v>
      </c>
      <c r="O5190">
        <v>3</v>
      </c>
      <c r="P5190" t="s">
        <v>306</v>
      </c>
      <c r="Q5190" t="s">
        <v>11250</v>
      </c>
      <c r="R5190" s="164">
        <v>40203</v>
      </c>
      <c r="T5190" t="s">
        <v>3661</v>
      </c>
      <c r="V5190" t="s">
        <v>11232</v>
      </c>
      <c r="W5190" t="s">
        <v>11233</v>
      </c>
      <c r="X5190" t="s">
        <v>11231</v>
      </c>
      <c r="Y5190" t="s">
        <v>11232</v>
      </c>
      <c r="Z5190" t="s">
        <v>11251</v>
      </c>
      <c r="AC5190" t="s">
        <v>341</v>
      </c>
      <c r="AD5190" s="176">
        <v>1.2</v>
      </c>
    </row>
    <row r="5191" spans="1:31" x14ac:dyDescent="0.35">
      <c r="A5191" t="s">
        <v>414</v>
      </c>
      <c r="B5191">
        <v>1021</v>
      </c>
      <c r="C5191" t="s">
        <v>11231</v>
      </c>
      <c r="D5191">
        <v>68200</v>
      </c>
      <c r="E5191" t="s">
        <v>11231</v>
      </c>
      <c r="F5191" t="s">
        <v>8973</v>
      </c>
      <c r="H5191">
        <v>2.4</v>
      </c>
      <c r="I5191">
        <v>3.4</v>
      </c>
      <c r="K5191" t="s">
        <v>404</v>
      </c>
      <c r="L5191" t="s">
        <v>410</v>
      </c>
      <c r="M5191" t="s">
        <v>398</v>
      </c>
      <c r="N5191" t="s">
        <v>634</v>
      </c>
      <c r="O5191">
        <v>3</v>
      </c>
      <c r="P5191" t="s">
        <v>306</v>
      </c>
      <c r="Q5191" t="s">
        <v>4368</v>
      </c>
      <c r="R5191" s="164">
        <v>29385</v>
      </c>
      <c r="S5191" s="164">
        <v>29385</v>
      </c>
      <c r="T5191" t="s">
        <v>3661</v>
      </c>
      <c r="V5191" t="s">
        <v>11232</v>
      </c>
      <c r="W5191" t="s">
        <v>11233</v>
      </c>
      <c r="X5191" t="s">
        <v>11231</v>
      </c>
      <c r="Y5191" t="s">
        <v>11232</v>
      </c>
      <c r="Z5191" t="s">
        <v>11252</v>
      </c>
      <c r="AC5191" t="s">
        <v>341</v>
      </c>
      <c r="AD5191" s="176">
        <v>1.2</v>
      </c>
    </row>
    <row r="5192" spans="1:31" x14ac:dyDescent="0.35">
      <c r="A5192" t="s">
        <v>314</v>
      </c>
      <c r="B5192">
        <v>1165</v>
      </c>
      <c r="C5192" t="s">
        <v>11253</v>
      </c>
      <c r="D5192">
        <v>68200</v>
      </c>
      <c r="E5192" t="s">
        <v>11231</v>
      </c>
      <c r="F5192" t="s">
        <v>8973</v>
      </c>
      <c r="H5192">
        <v>2.4</v>
      </c>
      <c r="I5192">
        <v>3.4</v>
      </c>
      <c r="K5192" t="s">
        <v>404</v>
      </c>
      <c r="L5192" t="s">
        <v>297</v>
      </c>
      <c r="M5192" t="s">
        <v>398</v>
      </c>
      <c r="N5192" t="s">
        <v>634</v>
      </c>
      <c r="O5192">
        <v>3</v>
      </c>
      <c r="P5192" t="s">
        <v>306</v>
      </c>
      <c r="Q5192" s="164">
        <v>32882</v>
      </c>
      <c r="R5192" s="164">
        <v>33117</v>
      </c>
      <c r="S5192" s="164">
        <v>38596</v>
      </c>
      <c r="T5192" t="s">
        <v>3661</v>
      </c>
      <c r="V5192" t="s">
        <v>11232</v>
      </c>
      <c r="W5192" t="s">
        <v>11233</v>
      </c>
      <c r="X5192" t="s">
        <v>11231</v>
      </c>
      <c r="Y5192" t="s">
        <v>11232</v>
      </c>
      <c r="Z5192" t="s">
        <v>11254</v>
      </c>
      <c r="AC5192" t="s">
        <v>341</v>
      </c>
      <c r="AD5192" s="176">
        <v>1.2</v>
      </c>
    </row>
    <row r="5193" spans="1:31" x14ac:dyDescent="0.35">
      <c r="A5193" t="s">
        <v>434</v>
      </c>
      <c r="B5193">
        <v>1091</v>
      </c>
      <c r="C5193" t="s">
        <v>11255</v>
      </c>
      <c r="D5193">
        <v>68205</v>
      </c>
      <c r="E5193" t="s">
        <v>11255</v>
      </c>
      <c r="F5193" t="s">
        <v>8973</v>
      </c>
      <c r="H5193" s="174">
        <f>AD5193</f>
        <v>1.2</v>
      </c>
      <c r="I5193">
        <v>3</v>
      </c>
      <c r="K5193" t="s">
        <v>404</v>
      </c>
      <c r="L5193" t="s">
        <v>297</v>
      </c>
      <c r="M5193" t="s">
        <v>398</v>
      </c>
      <c r="N5193" t="s">
        <v>634</v>
      </c>
      <c r="O5193">
        <v>3</v>
      </c>
      <c r="P5193" t="s">
        <v>306</v>
      </c>
      <c r="Q5193" s="164">
        <v>38661</v>
      </c>
      <c r="R5193" s="164">
        <v>38596</v>
      </c>
      <c r="S5193" s="164">
        <v>45536</v>
      </c>
      <c r="T5193" t="s">
        <v>3689</v>
      </c>
      <c r="V5193" t="s">
        <v>11256</v>
      </c>
      <c r="W5193" t="s">
        <v>11257</v>
      </c>
      <c r="X5193" t="s">
        <v>11255</v>
      </c>
      <c r="Y5193" t="s">
        <v>11256</v>
      </c>
      <c r="Z5193" t="s">
        <v>11258</v>
      </c>
      <c r="AC5193" t="s">
        <v>341</v>
      </c>
      <c r="AD5193" s="176">
        <v>1.2</v>
      </c>
      <c r="AE5193" s="177" t="s">
        <v>16954</v>
      </c>
    </row>
    <row r="5194" spans="1:31" x14ac:dyDescent="0.35">
      <c r="A5194" t="s">
        <v>469</v>
      </c>
      <c r="B5194">
        <v>1005</v>
      </c>
      <c r="C5194" t="s">
        <v>11259</v>
      </c>
      <c r="D5194">
        <v>68401</v>
      </c>
      <c r="E5194" t="s">
        <v>11260</v>
      </c>
      <c r="F5194" t="s">
        <v>8973</v>
      </c>
      <c r="H5194">
        <v>8.5</v>
      </c>
      <c r="I5194">
        <v>3.5</v>
      </c>
      <c r="K5194" t="s">
        <v>296</v>
      </c>
      <c r="L5194" t="s">
        <v>410</v>
      </c>
      <c r="M5194" t="s">
        <v>398</v>
      </c>
      <c r="N5194" t="s">
        <v>1153</v>
      </c>
      <c r="O5194">
        <v>3.5</v>
      </c>
      <c r="P5194" t="s">
        <v>306</v>
      </c>
      <c r="Q5194" t="s">
        <v>786</v>
      </c>
      <c r="R5194" s="164">
        <v>34392</v>
      </c>
      <c r="T5194" t="s">
        <v>8773</v>
      </c>
      <c r="V5194" t="s">
        <v>11261</v>
      </c>
      <c r="W5194" t="s">
        <v>11262</v>
      </c>
      <c r="X5194" t="s">
        <v>11260</v>
      </c>
      <c r="Y5194" t="s">
        <v>11261</v>
      </c>
      <c r="Z5194" t="s">
        <v>11263</v>
      </c>
      <c r="AC5194" t="s">
        <v>341</v>
      </c>
      <c r="AD5194" s="176">
        <v>5.9</v>
      </c>
    </row>
    <row r="5195" spans="1:31" x14ac:dyDescent="0.35">
      <c r="A5195" t="s">
        <v>419</v>
      </c>
      <c r="B5195">
        <v>1002</v>
      </c>
      <c r="C5195" t="s">
        <v>11264</v>
      </c>
      <c r="D5195">
        <v>68401</v>
      </c>
      <c r="E5195" t="s">
        <v>11260</v>
      </c>
      <c r="F5195" t="s">
        <v>8973</v>
      </c>
      <c r="H5195">
        <v>8.5</v>
      </c>
      <c r="I5195">
        <v>3.5</v>
      </c>
      <c r="K5195" t="s">
        <v>296</v>
      </c>
      <c r="L5195" t="s">
        <v>311</v>
      </c>
      <c r="M5195" t="s">
        <v>398</v>
      </c>
      <c r="N5195" t="s">
        <v>1153</v>
      </c>
      <c r="O5195">
        <v>3.5</v>
      </c>
      <c r="P5195" t="s">
        <v>306</v>
      </c>
      <c r="Q5195" t="s">
        <v>786</v>
      </c>
      <c r="R5195" s="164">
        <v>34392</v>
      </c>
      <c r="T5195" t="s">
        <v>8773</v>
      </c>
      <c r="V5195" t="s">
        <v>11261</v>
      </c>
      <c r="W5195" t="s">
        <v>11262</v>
      </c>
      <c r="X5195" t="s">
        <v>11260</v>
      </c>
      <c r="Y5195" t="s">
        <v>11261</v>
      </c>
      <c r="Z5195" t="s">
        <v>11265</v>
      </c>
      <c r="AC5195" t="s">
        <v>341</v>
      </c>
      <c r="AD5195" s="176">
        <v>5.9</v>
      </c>
    </row>
    <row r="5196" spans="1:31" x14ac:dyDescent="0.35">
      <c r="A5196" t="s">
        <v>314</v>
      </c>
      <c r="B5196">
        <v>1003</v>
      </c>
      <c r="C5196" t="s">
        <v>11266</v>
      </c>
      <c r="D5196">
        <v>68401</v>
      </c>
      <c r="E5196" t="s">
        <v>11260</v>
      </c>
      <c r="F5196" t="s">
        <v>8973</v>
      </c>
      <c r="H5196">
        <v>8.5</v>
      </c>
      <c r="I5196">
        <v>3.5</v>
      </c>
      <c r="K5196" t="s">
        <v>404</v>
      </c>
      <c r="L5196" t="s">
        <v>297</v>
      </c>
      <c r="M5196" t="s">
        <v>398</v>
      </c>
      <c r="N5196" t="s">
        <v>1153</v>
      </c>
      <c r="O5196">
        <v>3.5</v>
      </c>
      <c r="P5196" t="s">
        <v>306</v>
      </c>
      <c r="Q5196" t="s">
        <v>2594</v>
      </c>
      <c r="R5196" s="164">
        <v>41407</v>
      </c>
      <c r="S5196" s="164">
        <v>41518</v>
      </c>
      <c r="T5196" t="s">
        <v>8773</v>
      </c>
      <c r="V5196" t="s">
        <v>11261</v>
      </c>
      <c r="W5196" t="s">
        <v>11262</v>
      </c>
      <c r="X5196" t="s">
        <v>11260</v>
      </c>
      <c r="Y5196" t="s">
        <v>11261</v>
      </c>
      <c r="Z5196" t="s">
        <v>11267</v>
      </c>
      <c r="AC5196" t="s">
        <v>341</v>
      </c>
      <c r="AD5196" s="176">
        <v>5.9</v>
      </c>
    </row>
    <row r="5197" spans="1:31" x14ac:dyDescent="0.35">
      <c r="A5197" t="s">
        <v>314</v>
      </c>
      <c r="B5197">
        <v>90002</v>
      </c>
      <c r="C5197" t="s">
        <v>11268</v>
      </c>
      <c r="D5197">
        <v>68401</v>
      </c>
      <c r="E5197" t="s">
        <v>11260</v>
      </c>
      <c r="F5197" t="s">
        <v>8973</v>
      </c>
      <c r="H5197">
        <v>8.5</v>
      </c>
      <c r="I5197">
        <v>3.5</v>
      </c>
      <c r="K5197" t="s">
        <v>404</v>
      </c>
      <c r="L5197" t="s">
        <v>410</v>
      </c>
      <c r="M5197" t="s">
        <v>398</v>
      </c>
      <c r="N5197" t="s">
        <v>1153</v>
      </c>
      <c r="O5197">
        <v>3.5</v>
      </c>
      <c r="P5197" t="s">
        <v>306</v>
      </c>
      <c r="Q5197" t="s">
        <v>2594</v>
      </c>
      <c r="R5197" s="164">
        <v>41407</v>
      </c>
      <c r="S5197" s="164">
        <v>41518</v>
      </c>
      <c r="T5197" t="s">
        <v>8773</v>
      </c>
      <c r="V5197" t="s">
        <v>11261</v>
      </c>
      <c r="W5197" t="s">
        <v>11262</v>
      </c>
      <c r="X5197" t="s">
        <v>11260</v>
      </c>
      <c r="Y5197" t="s">
        <v>11261</v>
      </c>
      <c r="Z5197" t="s">
        <v>11269</v>
      </c>
      <c r="AC5197" t="s">
        <v>341</v>
      </c>
      <c r="AD5197" s="176">
        <v>5.9</v>
      </c>
    </row>
    <row r="5198" spans="1:31" x14ac:dyDescent="0.35">
      <c r="A5198" t="s">
        <v>482</v>
      </c>
      <c r="B5198">
        <v>1088</v>
      </c>
      <c r="C5198" t="s">
        <v>11270</v>
      </c>
      <c r="D5198">
        <v>68403</v>
      </c>
      <c r="E5198" t="s">
        <v>11270</v>
      </c>
      <c r="F5198" t="s">
        <v>8973</v>
      </c>
      <c r="H5198" s="174">
        <f>AD5198</f>
        <v>1.2</v>
      </c>
      <c r="I5198">
        <v>2.9</v>
      </c>
      <c r="K5198" t="s">
        <v>404</v>
      </c>
      <c r="L5198" t="s">
        <v>297</v>
      </c>
      <c r="M5198" t="s">
        <v>398</v>
      </c>
      <c r="N5198" t="s">
        <v>603</v>
      </c>
      <c r="O5198">
        <v>3</v>
      </c>
      <c r="P5198" t="s">
        <v>306</v>
      </c>
      <c r="Q5198" s="164">
        <v>31421</v>
      </c>
      <c r="R5198" s="164">
        <v>31656</v>
      </c>
      <c r="S5198" s="164">
        <v>35309</v>
      </c>
      <c r="T5198" t="s">
        <v>11271</v>
      </c>
      <c r="V5198" t="s">
        <v>11272</v>
      </c>
      <c r="W5198" t="s">
        <v>11273</v>
      </c>
      <c r="X5198" t="s">
        <v>11270</v>
      </c>
      <c r="Y5198" t="s">
        <v>11272</v>
      </c>
      <c r="Z5198" t="s">
        <v>11274</v>
      </c>
      <c r="AC5198" t="s">
        <v>308</v>
      </c>
      <c r="AD5198" s="176">
        <v>1.2</v>
      </c>
      <c r="AE5198" s="177" t="s">
        <v>16953</v>
      </c>
    </row>
    <row r="5199" spans="1:31" x14ac:dyDescent="0.35">
      <c r="A5199" t="s">
        <v>482</v>
      </c>
      <c r="B5199">
        <v>1034</v>
      </c>
      <c r="C5199" t="s">
        <v>11275</v>
      </c>
      <c r="D5199">
        <v>68500</v>
      </c>
      <c r="E5199" t="s">
        <v>11275</v>
      </c>
      <c r="F5199" t="s">
        <v>8973</v>
      </c>
      <c r="H5199">
        <v>3</v>
      </c>
      <c r="I5199">
        <v>4.2</v>
      </c>
      <c r="K5199" t="s">
        <v>843</v>
      </c>
      <c r="L5199" t="s">
        <v>297</v>
      </c>
      <c r="M5199" t="s">
        <v>398</v>
      </c>
      <c r="N5199" t="s">
        <v>1032</v>
      </c>
      <c r="O5199">
        <v>3</v>
      </c>
      <c r="P5199" t="s">
        <v>306</v>
      </c>
      <c r="Q5199" s="164">
        <v>31783</v>
      </c>
      <c r="R5199" s="164">
        <v>31929</v>
      </c>
      <c r="T5199" t="s">
        <v>11276</v>
      </c>
      <c r="V5199" t="s">
        <v>11277</v>
      </c>
      <c r="W5199" t="s">
        <v>11278</v>
      </c>
      <c r="X5199" t="s">
        <v>11275</v>
      </c>
      <c r="Y5199" t="s">
        <v>11277</v>
      </c>
      <c r="Z5199" t="s">
        <v>11279</v>
      </c>
      <c r="AC5199" t="s">
        <v>341</v>
      </c>
      <c r="AD5199" s="176">
        <v>1.4</v>
      </c>
    </row>
    <row r="5200" spans="1:31" x14ac:dyDescent="0.35">
      <c r="A5200" t="s">
        <v>419</v>
      </c>
      <c r="B5200">
        <v>1100</v>
      </c>
      <c r="C5200" t="s">
        <v>11280</v>
      </c>
      <c r="D5200">
        <v>68515</v>
      </c>
      <c r="E5200" t="s">
        <v>11281</v>
      </c>
      <c r="F5200" t="s">
        <v>8973</v>
      </c>
      <c r="H5200" s="174">
        <f>AD5200</f>
        <v>1.2</v>
      </c>
      <c r="I5200">
        <v>3.4</v>
      </c>
      <c r="K5200" t="s">
        <v>404</v>
      </c>
      <c r="L5200" t="s">
        <v>297</v>
      </c>
      <c r="M5200" t="s">
        <v>398</v>
      </c>
      <c r="N5200" t="s">
        <v>2437</v>
      </c>
      <c r="O5200">
        <v>3</v>
      </c>
      <c r="P5200" t="s">
        <v>306</v>
      </c>
      <c r="Q5200" s="164">
        <v>33247</v>
      </c>
      <c r="R5200" s="164">
        <v>33482</v>
      </c>
      <c r="S5200" s="164">
        <v>36039</v>
      </c>
      <c r="T5200" t="s">
        <v>8780</v>
      </c>
      <c r="V5200" t="s">
        <v>11282</v>
      </c>
      <c r="W5200" t="s">
        <v>11283</v>
      </c>
      <c r="X5200" t="s">
        <v>11281</v>
      </c>
      <c r="Y5200" t="s">
        <v>11282</v>
      </c>
      <c r="Z5200" t="s">
        <v>11284</v>
      </c>
      <c r="AC5200" t="s">
        <v>341</v>
      </c>
      <c r="AD5200" s="176">
        <v>1.2</v>
      </c>
      <c r="AE5200" s="177" t="s">
        <v>16954</v>
      </c>
    </row>
    <row r="5201" spans="1:31" x14ac:dyDescent="0.35">
      <c r="A5201" t="s">
        <v>482</v>
      </c>
      <c r="B5201">
        <v>1033</v>
      </c>
      <c r="C5201" t="s">
        <v>11285</v>
      </c>
      <c r="D5201">
        <v>68600</v>
      </c>
      <c r="E5201" t="s">
        <v>11285</v>
      </c>
      <c r="F5201" t="s">
        <v>8973</v>
      </c>
      <c r="H5201">
        <v>3</v>
      </c>
      <c r="I5201">
        <v>4.7</v>
      </c>
      <c r="K5201" t="s">
        <v>296</v>
      </c>
      <c r="L5201" t="s">
        <v>297</v>
      </c>
      <c r="M5201" t="s">
        <v>398</v>
      </c>
      <c r="N5201" t="s">
        <v>1032</v>
      </c>
      <c r="O5201">
        <v>3</v>
      </c>
      <c r="P5201" t="s">
        <v>306</v>
      </c>
      <c r="Q5201" t="s">
        <v>786</v>
      </c>
      <c r="R5201" s="164">
        <v>34392</v>
      </c>
      <c r="T5201" t="s">
        <v>3700</v>
      </c>
      <c r="V5201" t="s">
        <v>11286</v>
      </c>
      <c r="W5201" t="s">
        <v>11287</v>
      </c>
      <c r="X5201" t="s">
        <v>11285</v>
      </c>
      <c r="Y5201" t="s">
        <v>11286</v>
      </c>
      <c r="Z5201" t="s">
        <v>11288</v>
      </c>
      <c r="AC5201" t="s">
        <v>341</v>
      </c>
      <c r="AD5201" s="176">
        <v>1.4</v>
      </c>
    </row>
    <row r="5202" spans="1:31" x14ac:dyDescent="0.35">
      <c r="A5202" t="s">
        <v>314</v>
      </c>
      <c r="B5202">
        <v>1021</v>
      </c>
      <c r="C5202" t="s">
        <v>11289</v>
      </c>
      <c r="D5202">
        <v>68600</v>
      </c>
      <c r="E5202" t="s">
        <v>11285</v>
      </c>
      <c r="F5202" t="s">
        <v>8973</v>
      </c>
      <c r="H5202">
        <v>3</v>
      </c>
      <c r="I5202">
        <v>4.7</v>
      </c>
      <c r="K5202" t="s">
        <v>404</v>
      </c>
      <c r="L5202" t="s">
        <v>410</v>
      </c>
      <c r="M5202" t="s">
        <v>398</v>
      </c>
      <c r="N5202" t="s">
        <v>1032</v>
      </c>
      <c r="O5202">
        <v>3</v>
      </c>
      <c r="P5202" t="s">
        <v>306</v>
      </c>
      <c r="Q5202" t="s">
        <v>1154</v>
      </c>
      <c r="R5202" s="164">
        <v>39189</v>
      </c>
      <c r="S5202" s="164">
        <v>39189</v>
      </c>
      <c r="T5202" t="s">
        <v>3700</v>
      </c>
      <c r="V5202" t="s">
        <v>11286</v>
      </c>
      <c r="W5202" t="s">
        <v>11287</v>
      </c>
      <c r="X5202" t="s">
        <v>11285</v>
      </c>
      <c r="Y5202" t="s">
        <v>11286</v>
      </c>
      <c r="Z5202" t="s">
        <v>11290</v>
      </c>
      <c r="AC5202" t="s">
        <v>341</v>
      </c>
      <c r="AD5202" s="176">
        <v>1.4</v>
      </c>
    </row>
    <row r="5203" spans="1:31" x14ac:dyDescent="0.35">
      <c r="A5203" t="s">
        <v>499</v>
      </c>
      <c r="B5203">
        <v>1038</v>
      </c>
      <c r="C5203" t="s">
        <v>11285</v>
      </c>
      <c r="D5203">
        <v>68600</v>
      </c>
      <c r="E5203" t="s">
        <v>11285</v>
      </c>
      <c r="F5203" t="s">
        <v>8973</v>
      </c>
      <c r="H5203">
        <v>3</v>
      </c>
      <c r="I5203">
        <v>4.7</v>
      </c>
      <c r="K5203" t="s">
        <v>404</v>
      </c>
      <c r="L5203" t="s">
        <v>297</v>
      </c>
      <c r="M5203" t="s">
        <v>398</v>
      </c>
      <c r="N5203" t="s">
        <v>1032</v>
      </c>
      <c r="O5203">
        <v>3</v>
      </c>
      <c r="P5203" t="s">
        <v>306</v>
      </c>
      <c r="Q5203" s="164">
        <v>39825</v>
      </c>
      <c r="R5203" s="164">
        <v>40148</v>
      </c>
      <c r="S5203" s="164">
        <v>40148</v>
      </c>
      <c r="T5203" t="s">
        <v>3700</v>
      </c>
      <c r="V5203" t="s">
        <v>11286</v>
      </c>
      <c r="W5203" t="s">
        <v>11287</v>
      </c>
      <c r="X5203" t="s">
        <v>11285</v>
      </c>
      <c r="Y5203" t="s">
        <v>11286</v>
      </c>
      <c r="Z5203" t="s">
        <v>11291</v>
      </c>
      <c r="AC5203" t="s">
        <v>341</v>
      </c>
      <c r="AD5203" s="176">
        <v>1.4</v>
      </c>
    </row>
    <row r="5204" spans="1:31" x14ac:dyDescent="0.35">
      <c r="A5204" t="s">
        <v>499</v>
      </c>
      <c r="B5204">
        <v>1135</v>
      </c>
      <c r="C5204" t="s">
        <v>11292</v>
      </c>
      <c r="D5204">
        <v>68600</v>
      </c>
      <c r="E5204" t="s">
        <v>11285</v>
      </c>
      <c r="F5204" t="s">
        <v>8973</v>
      </c>
      <c r="H5204">
        <v>3</v>
      </c>
      <c r="I5204">
        <v>4.7</v>
      </c>
      <c r="K5204" t="s">
        <v>404</v>
      </c>
      <c r="L5204" t="s">
        <v>297</v>
      </c>
      <c r="M5204" t="s">
        <v>398</v>
      </c>
      <c r="N5204" t="s">
        <v>1032</v>
      </c>
      <c r="O5204">
        <v>3</v>
      </c>
      <c r="P5204" t="s">
        <v>306</v>
      </c>
      <c r="Q5204" s="164">
        <v>33247</v>
      </c>
      <c r="R5204" s="164">
        <v>33482</v>
      </c>
      <c r="S5204" s="164">
        <v>38231</v>
      </c>
      <c r="T5204" t="s">
        <v>3700</v>
      </c>
      <c r="V5204" t="s">
        <v>11286</v>
      </c>
      <c r="W5204" t="s">
        <v>11287</v>
      </c>
      <c r="X5204" t="s">
        <v>11285</v>
      </c>
      <c r="Y5204" t="s">
        <v>11286</v>
      </c>
      <c r="Z5204" t="s">
        <v>11293</v>
      </c>
      <c r="AC5204" t="s">
        <v>341</v>
      </c>
      <c r="AD5204" s="176">
        <v>1.4</v>
      </c>
    </row>
    <row r="5205" spans="1:31" x14ac:dyDescent="0.35">
      <c r="A5205" t="s">
        <v>454</v>
      </c>
      <c r="B5205">
        <v>1227</v>
      </c>
      <c r="C5205" t="s">
        <v>11294</v>
      </c>
      <c r="D5205">
        <v>68900</v>
      </c>
      <c r="E5205" t="s">
        <v>11294</v>
      </c>
      <c r="F5205" t="s">
        <v>8973</v>
      </c>
      <c r="H5205">
        <v>1</v>
      </c>
      <c r="I5205">
        <v>3</v>
      </c>
      <c r="K5205" t="s">
        <v>296</v>
      </c>
      <c r="L5205" t="s">
        <v>297</v>
      </c>
      <c r="M5205" t="s">
        <v>398</v>
      </c>
      <c r="N5205" t="s">
        <v>7223</v>
      </c>
      <c r="O5205">
        <v>3</v>
      </c>
      <c r="P5205" t="s">
        <v>306</v>
      </c>
      <c r="Q5205" s="164">
        <v>31229</v>
      </c>
      <c r="R5205" s="164">
        <v>31054</v>
      </c>
      <c r="T5205" t="s">
        <v>8789</v>
      </c>
      <c r="V5205" t="s">
        <v>11295</v>
      </c>
      <c r="W5205" t="s">
        <v>11296</v>
      </c>
      <c r="X5205" t="s">
        <v>11294</v>
      </c>
      <c r="Y5205" t="s">
        <v>11297</v>
      </c>
      <c r="Z5205" t="s">
        <v>11298</v>
      </c>
      <c r="AC5205" t="s">
        <v>308</v>
      </c>
      <c r="AD5205" s="176">
        <v>1</v>
      </c>
    </row>
    <row r="5206" spans="1:31" x14ac:dyDescent="0.35">
      <c r="A5206" t="s">
        <v>408</v>
      </c>
      <c r="B5206">
        <v>1196</v>
      </c>
      <c r="C5206" t="s">
        <v>11294</v>
      </c>
      <c r="D5206">
        <v>68900</v>
      </c>
      <c r="E5206" t="s">
        <v>11294</v>
      </c>
      <c r="F5206" t="s">
        <v>8973</v>
      </c>
      <c r="H5206">
        <v>1</v>
      </c>
      <c r="I5206">
        <v>3</v>
      </c>
      <c r="K5206" t="s">
        <v>296</v>
      </c>
      <c r="L5206" t="s">
        <v>297</v>
      </c>
      <c r="M5206" t="s">
        <v>398</v>
      </c>
      <c r="N5206" t="s">
        <v>7223</v>
      </c>
      <c r="O5206">
        <v>3</v>
      </c>
      <c r="P5206" t="s">
        <v>306</v>
      </c>
      <c r="Q5206" s="164">
        <v>38023</v>
      </c>
      <c r="R5206" s="164">
        <v>38231</v>
      </c>
      <c r="T5206" t="s">
        <v>8789</v>
      </c>
      <c r="V5206" t="s">
        <v>11295</v>
      </c>
      <c r="W5206" t="s">
        <v>11296</v>
      </c>
      <c r="X5206" t="s">
        <v>11294</v>
      </c>
      <c r="Y5206" t="s">
        <v>11297</v>
      </c>
      <c r="Z5206" t="s">
        <v>11299</v>
      </c>
      <c r="AC5206" t="s">
        <v>308</v>
      </c>
      <c r="AD5206" s="176">
        <v>1</v>
      </c>
    </row>
    <row r="5207" spans="1:31" x14ac:dyDescent="0.35">
      <c r="A5207" t="s">
        <v>324</v>
      </c>
      <c r="B5207">
        <v>1029</v>
      </c>
      <c r="C5207" t="s">
        <v>11294</v>
      </c>
      <c r="D5207">
        <v>68900</v>
      </c>
      <c r="E5207" t="s">
        <v>11294</v>
      </c>
      <c r="F5207" t="s">
        <v>8973</v>
      </c>
      <c r="H5207">
        <v>1</v>
      </c>
      <c r="I5207">
        <v>3</v>
      </c>
      <c r="K5207" t="s">
        <v>296</v>
      </c>
      <c r="L5207" t="s">
        <v>297</v>
      </c>
      <c r="M5207" t="s">
        <v>398</v>
      </c>
      <c r="N5207" t="s">
        <v>7223</v>
      </c>
      <c r="O5207">
        <v>3</v>
      </c>
      <c r="P5207" t="s">
        <v>306</v>
      </c>
      <c r="Q5207" t="s">
        <v>483</v>
      </c>
      <c r="R5207" s="164">
        <v>40693</v>
      </c>
      <c r="T5207" t="s">
        <v>8789</v>
      </c>
      <c r="V5207" t="s">
        <v>11295</v>
      </c>
      <c r="W5207" t="s">
        <v>11296</v>
      </c>
      <c r="X5207" t="s">
        <v>11294</v>
      </c>
      <c r="Y5207" t="s">
        <v>11297</v>
      </c>
      <c r="Z5207" t="s">
        <v>11300</v>
      </c>
      <c r="AC5207" t="s">
        <v>308</v>
      </c>
      <c r="AD5207" s="176">
        <v>1</v>
      </c>
    </row>
    <row r="5208" spans="1:31" x14ac:dyDescent="0.35">
      <c r="A5208" t="s">
        <v>309</v>
      </c>
      <c r="B5208">
        <v>1144</v>
      </c>
      <c r="C5208" t="s">
        <v>11294</v>
      </c>
      <c r="D5208">
        <v>68900</v>
      </c>
      <c r="E5208" t="s">
        <v>11294</v>
      </c>
      <c r="F5208" t="s">
        <v>8973</v>
      </c>
      <c r="H5208">
        <v>1</v>
      </c>
      <c r="I5208">
        <v>3</v>
      </c>
      <c r="K5208" t="s">
        <v>296</v>
      </c>
      <c r="L5208" t="s">
        <v>297</v>
      </c>
      <c r="M5208" t="s">
        <v>398</v>
      </c>
      <c r="N5208" t="s">
        <v>7223</v>
      </c>
      <c r="O5208">
        <v>3</v>
      </c>
      <c r="P5208" t="s">
        <v>306</v>
      </c>
      <c r="Q5208" s="164">
        <v>37265</v>
      </c>
      <c r="R5208" s="164">
        <v>37500</v>
      </c>
      <c r="T5208" t="s">
        <v>8789</v>
      </c>
      <c r="V5208" t="s">
        <v>11295</v>
      </c>
      <c r="W5208" t="s">
        <v>11296</v>
      </c>
      <c r="X5208" t="s">
        <v>11294</v>
      </c>
      <c r="Y5208" t="s">
        <v>11297</v>
      </c>
      <c r="Z5208" t="s">
        <v>11301</v>
      </c>
      <c r="AC5208" t="s">
        <v>308</v>
      </c>
      <c r="AD5208" s="176">
        <v>1</v>
      </c>
    </row>
    <row r="5209" spans="1:31" x14ac:dyDescent="0.35">
      <c r="A5209" t="s">
        <v>482</v>
      </c>
      <c r="B5209">
        <v>1084</v>
      </c>
      <c r="C5209" t="s">
        <v>11302</v>
      </c>
      <c r="D5209">
        <v>68900</v>
      </c>
      <c r="E5209" t="s">
        <v>11294</v>
      </c>
      <c r="F5209" t="s">
        <v>8973</v>
      </c>
      <c r="H5209">
        <v>1</v>
      </c>
      <c r="I5209">
        <v>3</v>
      </c>
      <c r="K5209" t="s">
        <v>404</v>
      </c>
      <c r="L5209" t="s">
        <v>297</v>
      </c>
      <c r="M5209" t="s">
        <v>398</v>
      </c>
      <c r="N5209" t="s">
        <v>7223</v>
      </c>
      <c r="O5209">
        <v>3</v>
      </c>
      <c r="P5209" t="s">
        <v>306</v>
      </c>
      <c r="Q5209" s="164">
        <v>31048</v>
      </c>
      <c r="R5209" s="164">
        <v>31048</v>
      </c>
      <c r="S5209" s="164">
        <v>36039</v>
      </c>
      <c r="T5209" t="s">
        <v>8789</v>
      </c>
      <c r="V5209" t="s">
        <v>11295</v>
      </c>
      <c r="W5209" t="s">
        <v>11296</v>
      </c>
      <c r="X5209" t="s">
        <v>11294</v>
      </c>
      <c r="Y5209" t="s">
        <v>11297</v>
      </c>
      <c r="Z5209" t="s">
        <v>11303</v>
      </c>
      <c r="AC5209" t="s">
        <v>308</v>
      </c>
      <c r="AD5209" s="176">
        <v>1</v>
      </c>
    </row>
    <row r="5210" spans="1:31" x14ac:dyDescent="0.35">
      <c r="A5210" t="s">
        <v>432</v>
      </c>
      <c r="B5210">
        <v>1278</v>
      </c>
      <c r="C5210" t="s">
        <v>11304</v>
      </c>
      <c r="D5210">
        <v>68900</v>
      </c>
      <c r="E5210" t="s">
        <v>11294</v>
      </c>
      <c r="F5210" t="s">
        <v>8973</v>
      </c>
      <c r="H5210">
        <v>1</v>
      </c>
      <c r="I5210">
        <v>3</v>
      </c>
      <c r="K5210" t="s">
        <v>296</v>
      </c>
      <c r="L5210" t="s">
        <v>297</v>
      </c>
      <c r="M5210" t="s">
        <v>398</v>
      </c>
      <c r="N5210" t="s">
        <v>7223</v>
      </c>
      <c r="O5210">
        <v>3</v>
      </c>
      <c r="P5210" t="s">
        <v>306</v>
      </c>
      <c r="Q5210" t="s">
        <v>6435</v>
      </c>
      <c r="R5210" s="164">
        <v>41518</v>
      </c>
      <c r="T5210" t="s">
        <v>8789</v>
      </c>
      <c r="V5210" t="s">
        <v>11295</v>
      </c>
      <c r="W5210" t="s">
        <v>11296</v>
      </c>
      <c r="X5210" t="s">
        <v>11294</v>
      </c>
      <c r="Y5210" t="s">
        <v>11297</v>
      </c>
      <c r="Z5210" t="s">
        <v>11305</v>
      </c>
      <c r="AC5210" t="s">
        <v>308</v>
      </c>
      <c r="AD5210" s="176">
        <v>1</v>
      </c>
    </row>
    <row r="5211" spans="1:31" x14ac:dyDescent="0.35">
      <c r="A5211" t="s">
        <v>494</v>
      </c>
      <c r="B5211">
        <v>1186</v>
      </c>
      <c r="C5211" t="s">
        <v>11294</v>
      </c>
      <c r="D5211">
        <v>68900</v>
      </c>
      <c r="E5211" t="s">
        <v>11294</v>
      </c>
      <c r="F5211" t="s">
        <v>8973</v>
      </c>
      <c r="H5211">
        <v>1</v>
      </c>
      <c r="I5211">
        <v>3</v>
      </c>
      <c r="K5211" t="s">
        <v>296</v>
      </c>
      <c r="L5211" t="s">
        <v>297</v>
      </c>
      <c r="M5211" t="s">
        <v>398</v>
      </c>
      <c r="N5211" t="s">
        <v>7223</v>
      </c>
      <c r="O5211">
        <v>3</v>
      </c>
      <c r="P5211" t="s">
        <v>306</v>
      </c>
      <c r="Q5211" s="164">
        <v>37265</v>
      </c>
      <c r="R5211" s="164">
        <v>37500</v>
      </c>
      <c r="T5211" t="s">
        <v>8789</v>
      </c>
      <c r="V5211" t="s">
        <v>11295</v>
      </c>
      <c r="W5211" t="s">
        <v>11296</v>
      </c>
      <c r="X5211" t="s">
        <v>11294</v>
      </c>
      <c r="Y5211" t="s">
        <v>11297</v>
      </c>
      <c r="Z5211" t="s">
        <v>11306</v>
      </c>
      <c r="AC5211" t="s">
        <v>308</v>
      </c>
      <c r="AD5211" s="176">
        <v>1</v>
      </c>
    </row>
    <row r="5212" spans="1:31" x14ac:dyDescent="0.35">
      <c r="A5212" t="s">
        <v>566</v>
      </c>
      <c r="B5212">
        <v>1054</v>
      </c>
      <c r="C5212" t="s">
        <v>11307</v>
      </c>
      <c r="D5212">
        <v>68900</v>
      </c>
      <c r="E5212" t="s">
        <v>11294</v>
      </c>
      <c r="F5212" t="s">
        <v>8973</v>
      </c>
      <c r="H5212">
        <v>1</v>
      </c>
      <c r="I5212">
        <v>3</v>
      </c>
      <c r="K5212" t="s">
        <v>404</v>
      </c>
      <c r="L5212" t="s">
        <v>297</v>
      </c>
      <c r="M5212" t="s">
        <v>398</v>
      </c>
      <c r="N5212" t="s">
        <v>7223</v>
      </c>
      <c r="O5212">
        <v>3</v>
      </c>
      <c r="P5212" t="s">
        <v>306</v>
      </c>
      <c r="Q5212" t="s">
        <v>2395</v>
      </c>
      <c r="R5212" s="164">
        <v>29311</v>
      </c>
      <c r="S5212" s="164">
        <v>44743</v>
      </c>
      <c r="T5212" t="s">
        <v>8789</v>
      </c>
      <c r="V5212" t="s">
        <v>11295</v>
      </c>
      <c r="W5212" t="s">
        <v>11296</v>
      </c>
      <c r="X5212" t="s">
        <v>11294</v>
      </c>
      <c r="Y5212" t="s">
        <v>11297</v>
      </c>
      <c r="Z5212" t="s">
        <v>11308</v>
      </c>
      <c r="AC5212" t="s">
        <v>308</v>
      </c>
      <c r="AD5212" s="176">
        <v>1</v>
      </c>
    </row>
    <row r="5213" spans="1:31" x14ac:dyDescent="0.35">
      <c r="A5213" t="s">
        <v>584</v>
      </c>
      <c r="B5213">
        <v>1237</v>
      </c>
      <c r="C5213" t="s">
        <v>11309</v>
      </c>
      <c r="D5213">
        <v>68902</v>
      </c>
      <c r="E5213" t="s">
        <v>11309</v>
      </c>
      <c r="F5213" t="s">
        <v>8973</v>
      </c>
      <c r="H5213" s="174">
        <f t="shared" ref="H5213:H5218" si="155">AD5213</f>
        <v>1</v>
      </c>
      <c r="I5213">
        <v>3.1</v>
      </c>
      <c r="K5213" t="s">
        <v>404</v>
      </c>
      <c r="L5213" t="s">
        <v>297</v>
      </c>
      <c r="M5213" t="s">
        <v>398</v>
      </c>
      <c r="N5213" t="s">
        <v>299</v>
      </c>
      <c r="O5213">
        <v>3</v>
      </c>
      <c r="P5213" t="s">
        <v>306</v>
      </c>
      <c r="Q5213" s="164">
        <v>36169</v>
      </c>
      <c r="R5213" s="164">
        <v>36404</v>
      </c>
      <c r="S5213" s="164">
        <v>41883</v>
      </c>
      <c r="T5213" t="s">
        <v>8806</v>
      </c>
      <c r="V5213" t="s">
        <v>11310</v>
      </c>
      <c r="W5213" t="s">
        <v>11311</v>
      </c>
      <c r="X5213" t="s">
        <v>11309</v>
      </c>
      <c r="Y5213" t="s">
        <v>11310</v>
      </c>
      <c r="Z5213" t="s">
        <v>11312</v>
      </c>
      <c r="AC5213" t="s">
        <v>308</v>
      </c>
      <c r="AD5213" s="176">
        <v>1</v>
      </c>
      <c r="AE5213" s="177" t="s">
        <v>16954</v>
      </c>
    </row>
    <row r="5214" spans="1:31" x14ac:dyDescent="0.35">
      <c r="A5214" t="s">
        <v>584</v>
      </c>
      <c r="B5214">
        <v>1073</v>
      </c>
      <c r="C5214" t="s">
        <v>11313</v>
      </c>
      <c r="D5214">
        <v>68905</v>
      </c>
      <c r="E5214" t="s">
        <v>11314</v>
      </c>
      <c r="F5214" t="s">
        <v>8973</v>
      </c>
      <c r="H5214" s="174">
        <f t="shared" si="155"/>
        <v>1.1000000000000001</v>
      </c>
      <c r="I5214">
        <v>2.8</v>
      </c>
      <c r="K5214" t="s">
        <v>404</v>
      </c>
      <c r="L5214" t="s">
        <v>297</v>
      </c>
      <c r="M5214" t="s">
        <v>398</v>
      </c>
      <c r="N5214" t="s">
        <v>1792</v>
      </c>
      <c r="O5214">
        <v>3</v>
      </c>
      <c r="P5214" t="s">
        <v>306</v>
      </c>
      <c r="Q5214" t="s">
        <v>786</v>
      </c>
      <c r="R5214" s="164">
        <v>34392</v>
      </c>
      <c r="S5214" s="164">
        <v>45536</v>
      </c>
      <c r="T5214" t="s">
        <v>8817</v>
      </c>
      <c r="V5214" t="s">
        <v>11315</v>
      </c>
      <c r="W5214" t="s">
        <v>11316</v>
      </c>
      <c r="X5214" t="s">
        <v>11314</v>
      </c>
      <c r="Y5214" t="s">
        <v>11315</v>
      </c>
      <c r="Z5214" t="s">
        <v>11317</v>
      </c>
      <c r="AC5214" t="s">
        <v>341</v>
      </c>
      <c r="AD5214" s="176">
        <v>1.1000000000000001</v>
      </c>
      <c r="AE5214" s="177" t="s">
        <v>16954</v>
      </c>
    </row>
    <row r="5215" spans="1:31" x14ac:dyDescent="0.35">
      <c r="A5215" t="s">
        <v>408</v>
      </c>
      <c r="B5215">
        <v>1056</v>
      </c>
      <c r="C5215" t="s">
        <v>8821</v>
      </c>
      <c r="D5215">
        <v>69000</v>
      </c>
      <c r="E5215" t="s">
        <v>8822</v>
      </c>
      <c r="F5215" t="s">
        <v>8973</v>
      </c>
      <c r="H5215" s="174">
        <f t="shared" si="155"/>
        <v>0</v>
      </c>
      <c r="I5215">
        <v>0</v>
      </c>
      <c r="K5215" t="s">
        <v>404</v>
      </c>
      <c r="L5215" t="s">
        <v>410</v>
      </c>
      <c r="M5215" t="s">
        <v>398</v>
      </c>
      <c r="N5215" t="s">
        <v>360</v>
      </c>
      <c r="O5215">
        <v>0</v>
      </c>
      <c r="P5215" t="s">
        <v>306</v>
      </c>
      <c r="Q5215" s="164">
        <v>32143</v>
      </c>
      <c r="R5215" s="164">
        <v>32143</v>
      </c>
      <c r="S5215" s="164">
        <v>32143</v>
      </c>
      <c r="T5215" t="s">
        <v>8823</v>
      </c>
      <c r="V5215" t="s">
        <v>11318</v>
      </c>
      <c r="W5215" t="s">
        <v>11319</v>
      </c>
      <c r="X5215" t="s">
        <v>11320</v>
      </c>
      <c r="Y5215" t="s">
        <v>11321</v>
      </c>
      <c r="Z5215" t="s">
        <v>11322</v>
      </c>
      <c r="AC5215" t="s">
        <v>366</v>
      </c>
      <c r="AD5215" s="176">
        <v>0</v>
      </c>
      <c r="AE5215" s="177" t="s">
        <v>16954</v>
      </c>
    </row>
    <row r="5216" spans="1:31" x14ac:dyDescent="0.35">
      <c r="A5216" t="s">
        <v>324</v>
      </c>
      <c r="B5216">
        <v>1074</v>
      </c>
      <c r="C5216" t="s">
        <v>11323</v>
      </c>
      <c r="D5216">
        <v>69005</v>
      </c>
      <c r="E5216" t="s">
        <v>11324</v>
      </c>
      <c r="F5216" t="s">
        <v>8973</v>
      </c>
      <c r="H5216" s="174">
        <f t="shared" si="155"/>
        <v>1.6</v>
      </c>
      <c r="I5216">
        <v>2.9</v>
      </c>
      <c r="K5216" t="s">
        <v>404</v>
      </c>
      <c r="L5216" t="s">
        <v>297</v>
      </c>
      <c r="M5216" t="s">
        <v>398</v>
      </c>
      <c r="N5216" t="s">
        <v>3708</v>
      </c>
      <c r="O5216">
        <v>3</v>
      </c>
      <c r="P5216" t="s">
        <v>306</v>
      </c>
      <c r="Q5216" s="164">
        <v>32143</v>
      </c>
      <c r="R5216" s="164">
        <v>32143</v>
      </c>
      <c r="S5216" s="164">
        <v>36039</v>
      </c>
      <c r="T5216" t="s">
        <v>3709</v>
      </c>
      <c r="V5216" t="s">
        <v>11325</v>
      </c>
      <c r="W5216" t="s">
        <v>11326</v>
      </c>
      <c r="X5216" t="s">
        <v>11324</v>
      </c>
      <c r="Y5216" t="s">
        <v>11325</v>
      </c>
      <c r="Z5216" t="s">
        <v>11327</v>
      </c>
      <c r="AC5216" t="s">
        <v>366</v>
      </c>
      <c r="AD5216" s="176">
        <v>1.6</v>
      </c>
      <c r="AE5216" s="177" t="s">
        <v>16954</v>
      </c>
    </row>
    <row r="5217" spans="1:31" x14ac:dyDescent="0.35">
      <c r="A5217" t="s">
        <v>476</v>
      </c>
      <c r="B5217">
        <v>1022</v>
      </c>
      <c r="C5217" t="s">
        <v>11328</v>
      </c>
      <c r="D5217">
        <v>69005</v>
      </c>
      <c r="E5217" t="s">
        <v>11324</v>
      </c>
      <c r="F5217" t="s">
        <v>8973</v>
      </c>
      <c r="H5217" s="174">
        <f t="shared" si="155"/>
        <v>1.6</v>
      </c>
      <c r="I5217">
        <v>2.9</v>
      </c>
      <c r="K5217" t="s">
        <v>404</v>
      </c>
      <c r="L5217" t="s">
        <v>410</v>
      </c>
      <c r="M5217" t="s">
        <v>398</v>
      </c>
      <c r="N5217" t="s">
        <v>3708</v>
      </c>
      <c r="O5217">
        <v>3</v>
      </c>
      <c r="P5217" t="s">
        <v>306</v>
      </c>
      <c r="Q5217" s="164">
        <v>31415</v>
      </c>
      <c r="R5217" s="164">
        <v>31472</v>
      </c>
      <c r="S5217" s="164">
        <v>31472</v>
      </c>
      <c r="T5217" t="s">
        <v>3709</v>
      </c>
      <c r="V5217" t="s">
        <v>11325</v>
      </c>
      <c r="W5217" t="s">
        <v>11326</v>
      </c>
      <c r="X5217" t="s">
        <v>11324</v>
      </c>
      <c r="Y5217" t="s">
        <v>11325</v>
      </c>
      <c r="Z5217" t="s">
        <v>11329</v>
      </c>
      <c r="AC5217" t="s">
        <v>366</v>
      </c>
      <c r="AD5217" s="176">
        <v>1.6</v>
      </c>
      <c r="AE5217" s="177" t="s">
        <v>16954</v>
      </c>
    </row>
    <row r="5218" spans="1:31" x14ac:dyDescent="0.35">
      <c r="A5218" t="s">
        <v>432</v>
      </c>
      <c r="B5218">
        <v>1088</v>
      </c>
      <c r="C5218" t="s">
        <v>11324</v>
      </c>
      <c r="D5218">
        <v>69005</v>
      </c>
      <c r="E5218" t="s">
        <v>11324</v>
      </c>
      <c r="F5218" t="s">
        <v>8973</v>
      </c>
      <c r="H5218" s="174">
        <f t="shared" si="155"/>
        <v>1.6</v>
      </c>
      <c r="I5218">
        <v>2.9</v>
      </c>
      <c r="K5218" t="s">
        <v>404</v>
      </c>
      <c r="L5218" t="s">
        <v>410</v>
      </c>
      <c r="M5218" t="s">
        <v>398</v>
      </c>
      <c r="N5218" t="s">
        <v>3708</v>
      </c>
      <c r="O5218">
        <v>3</v>
      </c>
      <c r="P5218" t="s">
        <v>306</v>
      </c>
      <c r="Q5218" s="164">
        <v>37995</v>
      </c>
      <c r="R5218" s="164">
        <v>38231</v>
      </c>
      <c r="S5218" s="164">
        <v>38231</v>
      </c>
      <c r="T5218" t="s">
        <v>3709</v>
      </c>
      <c r="V5218" t="s">
        <v>11325</v>
      </c>
      <c r="W5218" t="s">
        <v>11326</v>
      </c>
      <c r="X5218" t="s">
        <v>11324</v>
      </c>
      <c r="Y5218" t="s">
        <v>11325</v>
      </c>
      <c r="Z5218" t="s">
        <v>11330</v>
      </c>
      <c r="AC5218" t="s">
        <v>366</v>
      </c>
      <c r="AD5218" s="176">
        <v>1.6</v>
      </c>
      <c r="AE5218" s="177" t="s">
        <v>16954</v>
      </c>
    </row>
    <row r="5219" spans="1:31" x14ac:dyDescent="0.35">
      <c r="A5219" t="s">
        <v>305</v>
      </c>
      <c r="B5219">
        <v>1070</v>
      </c>
      <c r="C5219" t="s">
        <v>11331</v>
      </c>
      <c r="D5219">
        <v>69100</v>
      </c>
      <c r="E5219" t="s">
        <v>11332</v>
      </c>
      <c r="F5219" t="s">
        <v>8973</v>
      </c>
      <c r="H5219">
        <v>2.4</v>
      </c>
      <c r="I5219">
        <v>3.3</v>
      </c>
      <c r="K5219" t="s">
        <v>404</v>
      </c>
      <c r="L5219" t="s">
        <v>297</v>
      </c>
      <c r="M5219" t="s">
        <v>398</v>
      </c>
      <c r="N5219" t="s">
        <v>1564</v>
      </c>
      <c r="O5219">
        <v>3</v>
      </c>
      <c r="P5219" t="s">
        <v>306</v>
      </c>
      <c r="Q5219" t="s">
        <v>2200</v>
      </c>
      <c r="R5219" s="164">
        <v>29586</v>
      </c>
      <c r="S5219" s="164">
        <v>40148</v>
      </c>
      <c r="T5219" t="s">
        <v>3720</v>
      </c>
      <c r="V5219" t="s">
        <v>11333</v>
      </c>
      <c r="W5219" t="s">
        <v>11334</v>
      </c>
      <c r="X5219" t="s">
        <v>11332</v>
      </c>
      <c r="Y5219" t="s">
        <v>11333</v>
      </c>
      <c r="Z5219" t="s">
        <v>11335</v>
      </c>
      <c r="AC5219" t="s">
        <v>341</v>
      </c>
      <c r="AD5219" s="176">
        <v>1.2</v>
      </c>
    </row>
    <row r="5220" spans="1:31" x14ac:dyDescent="0.35">
      <c r="A5220" t="s">
        <v>305</v>
      </c>
      <c r="B5220">
        <v>1274</v>
      </c>
      <c r="C5220" t="s">
        <v>11336</v>
      </c>
      <c r="D5220">
        <v>69100</v>
      </c>
      <c r="E5220" t="s">
        <v>11332</v>
      </c>
      <c r="F5220" t="s">
        <v>8973</v>
      </c>
      <c r="H5220">
        <v>2.4</v>
      </c>
      <c r="I5220">
        <v>3.3</v>
      </c>
      <c r="K5220" t="s">
        <v>296</v>
      </c>
      <c r="L5220" t="s">
        <v>311</v>
      </c>
      <c r="M5220" t="s">
        <v>398</v>
      </c>
      <c r="N5220" t="s">
        <v>1564</v>
      </c>
      <c r="O5220">
        <v>3</v>
      </c>
      <c r="P5220" t="s">
        <v>306</v>
      </c>
      <c r="Q5220" s="164">
        <v>39091</v>
      </c>
      <c r="R5220" s="164">
        <v>39326</v>
      </c>
      <c r="T5220" t="s">
        <v>3720</v>
      </c>
      <c r="V5220" t="s">
        <v>11333</v>
      </c>
      <c r="W5220" t="s">
        <v>11334</v>
      </c>
      <c r="X5220" t="s">
        <v>11332</v>
      </c>
      <c r="Y5220" t="s">
        <v>11333</v>
      </c>
      <c r="Z5220" t="s">
        <v>11337</v>
      </c>
      <c r="AC5220" t="s">
        <v>341</v>
      </c>
      <c r="AD5220" s="176">
        <v>1.2</v>
      </c>
    </row>
    <row r="5221" spans="1:31" x14ac:dyDescent="0.35">
      <c r="A5221" t="s">
        <v>324</v>
      </c>
      <c r="B5221">
        <v>1367</v>
      </c>
      <c r="C5221" t="s">
        <v>11336</v>
      </c>
      <c r="D5221">
        <v>69100</v>
      </c>
      <c r="E5221" t="s">
        <v>11332</v>
      </c>
      <c r="F5221" t="s">
        <v>8973</v>
      </c>
      <c r="G5221" s="163">
        <v>4554.8100000000004</v>
      </c>
      <c r="H5221">
        <v>2.4</v>
      </c>
      <c r="I5221">
        <v>3.3</v>
      </c>
      <c r="J5221" t="s">
        <v>295</v>
      </c>
      <c r="K5221" t="s">
        <v>296</v>
      </c>
      <c r="L5221" t="s">
        <v>297</v>
      </c>
      <c r="M5221" t="s">
        <v>398</v>
      </c>
      <c r="N5221" t="s">
        <v>1564</v>
      </c>
      <c r="O5221">
        <v>3</v>
      </c>
      <c r="P5221" t="s">
        <v>306</v>
      </c>
      <c r="Q5221" s="164">
        <v>44503</v>
      </c>
      <c r="R5221" s="164">
        <v>44440</v>
      </c>
      <c r="T5221" t="s">
        <v>3720</v>
      </c>
      <c r="V5221" t="s">
        <v>11333</v>
      </c>
      <c r="W5221" t="s">
        <v>11334</v>
      </c>
      <c r="X5221" t="s">
        <v>11332</v>
      </c>
      <c r="Y5221" t="s">
        <v>11333</v>
      </c>
      <c r="Z5221" t="s">
        <v>11338</v>
      </c>
      <c r="AA5221" t="s">
        <v>1</v>
      </c>
      <c r="AB5221" s="164">
        <v>44673</v>
      </c>
      <c r="AC5221" t="s">
        <v>341</v>
      </c>
      <c r="AD5221" s="176">
        <v>1.2</v>
      </c>
    </row>
    <row r="5222" spans="1:31" x14ac:dyDescent="0.35">
      <c r="A5222" t="s">
        <v>482</v>
      </c>
      <c r="B5222">
        <v>1211</v>
      </c>
      <c r="C5222" t="s">
        <v>11336</v>
      </c>
      <c r="D5222">
        <v>69100</v>
      </c>
      <c r="E5222" t="s">
        <v>11332</v>
      </c>
      <c r="F5222" t="s">
        <v>8973</v>
      </c>
      <c r="H5222">
        <v>2.4</v>
      </c>
      <c r="I5222">
        <v>3.3</v>
      </c>
      <c r="K5222" t="s">
        <v>296</v>
      </c>
      <c r="L5222" t="s">
        <v>4103</v>
      </c>
      <c r="M5222" t="s">
        <v>398</v>
      </c>
      <c r="N5222" t="s">
        <v>1564</v>
      </c>
      <c r="O5222">
        <v>3</v>
      </c>
      <c r="P5222" t="s">
        <v>306</v>
      </c>
      <c r="Q5222" t="s">
        <v>6962</v>
      </c>
      <c r="R5222" s="164">
        <v>40422</v>
      </c>
      <c r="T5222" t="s">
        <v>3720</v>
      </c>
      <c r="V5222" t="s">
        <v>11333</v>
      </c>
      <c r="W5222" t="s">
        <v>11334</v>
      </c>
      <c r="X5222" t="s">
        <v>11332</v>
      </c>
      <c r="Y5222" t="s">
        <v>11333</v>
      </c>
      <c r="Z5222" t="s">
        <v>11339</v>
      </c>
      <c r="AA5222" t="s">
        <v>295</v>
      </c>
      <c r="AC5222" t="s">
        <v>341</v>
      </c>
      <c r="AD5222" s="176">
        <v>1.2</v>
      </c>
    </row>
    <row r="5223" spans="1:31" x14ac:dyDescent="0.35">
      <c r="A5223" t="s">
        <v>432</v>
      </c>
      <c r="B5223">
        <v>1082</v>
      </c>
      <c r="C5223" t="s">
        <v>11340</v>
      </c>
      <c r="D5223">
        <v>69100</v>
      </c>
      <c r="E5223" t="s">
        <v>11332</v>
      </c>
      <c r="F5223" t="s">
        <v>8973</v>
      </c>
      <c r="H5223">
        <v>2.4</v>
      </c>
      <c r="I5223">
        <v>3.3</v>
      </c>
      <c r="K5223" t="s">
        <v>404</v>
      </c>
      <c r="L5223" t="s">
        <v>297</v>
      </c>
      <c r="M5223" t="s">
        <v>398</v>
      </c>
      <c r="N5223" t="s">
        <v>1564</v>
      </c>
      <c r="O5223">
        <v>3</v>
      </c>
      <c r="P5223" t="s">
        <v>306</v>
      </c>
      <c r="Q5223" t="s">
        <v>2200</v>
      </c>
      <c r="R5223" s="164">
        <v>29586</v>
      </c>
      <c r="S5223" s="164">
        <v>36039</v>
      </c>
      <c r="T5223" t="s">
        <v>3720</v>
      </c>
      <c r="V5223" t="s">
        <v>11333</v>
      </c>
      <c r="W5223" t="s">
        <v>11334</v>
      </c>
      <c r="X5223" t="s">
        <v>11332</v>
      </c>
      <c r="Y5223" t="s">
        <v>11333</v>
      </c>
      <c r="Z5223" t="s">
        <v>11341</v>
      </c>
      <c r="AC5223" t="s">
        <v>341</v>
      </c>
      <c r="AD5223" s="176">
        <v>1.2</v>
      </c>
    </row>
    <row r="5224" spans="1:31" x14ac:dyDescent="0.35">
      <c r="A5224" t="s">
        <v>434</v>
      </c>
      <c r="B5224">
        <v>1186</v>
      </c>
      <c r="C5224" t="s">
        <v>11336</v>
      </c>
      <c r="D5224">
        <v>69100</v>
      </c>
      <c r="E5224" t="s">
        <v>11332</v>
      </c>
      <c r="F5224" t="s">
        <v>8973</v>
      </c>
      <c r="G5224" s="163">
        <v>4788.54</v>
      </c>
      <c r="H5224">
        <v>2.4</v>
      </c>
      <c r="I5224">
        <v>3.3</v>
      </c>
      <c r="J5224" t="s">
        <v>295</v>
      </c>
      <c r="K5224" t="s">
        <v>296</v>
      </c>
      <c r="L5224" t="s">
        <v>297</v>
      </c>
      <c r="M5224" t="s">
        <v>398</v>
      </c>
      <c r="N5224" t="s">
        <v>1564</v>
      </c>
      <c r="O5224">
        <v>3</v>
      </c>
      <c r="P5224" t="s">
        <v>306</v>
      </c>
      <c r="Q5224" t="s">
        <v>11342</v>
      </c>
      <c r="R5224" s="164">
        <v>45901</v>
      </c>
      <c r="T5224" t="s">
        <v>3720</v>
      </c>
      <c r="V5224" t="s">
        <v>11333</v>
      </c>
      <c r="W5224" t="s">
        <v>11334</v>
      </c>
      <c r="X5224" t="s">
        <v>11332</v>
      </c>
      <c r="Y5224" t="s">
        <v>11333</v>
      </c>
      <c r="Z5224" t="s">
        <v>11343</v>
      </c>
      <c r="AA5224" t="s">
        <v>295</v>
      </c>
      <c r="AB5224" s="164">
        <v>45840</v>
      </c>
      <c r="AC5224" t="s">
        <v>341</v>
      </c>
      <c r="AD5224" s="176">
        <v>1.2</v>
      </c>
    </row>
    <row r="5225" spans="1:31" x14ac:dyDescent="0.35">
      <c r="A5225" t="s">
        <v>447</v>
      </c>
      <c r="B5225">
        <v>1028</v>
      </c>
      <c r="C5225" t="s">
        <v>11080</v>
      </c>
      <c r="D5225">
        <v>69100</v>
      </c>
      <c r="E5225" t="s">
        <v>11332</v>
      </c>
      <c r="F5225" t="s">
        <v>8973</v>
      </c>
      <c r="H5225">
        <v>2.4</v>
      </c>
      <c r="I5225">
        <v>3.3</v>
      </c>
      <c r="K5225" t="s">
        <v>404</v>
      </c>
      <c r="L5225" t="s">
        <v>410</v>
      </c>
      <c r="M5225" t="s">
        <v>398</v>
      </c>
      <c r="N5225" t="s">
        <v>1564</v>
      </c>
      <c r="O5225">
        <v>3</v>
      </c>
      <c r="P5225" t="s">
        <v>306</v>
      </c>
      <c r="Q5225" s="164">
        <v>35804</v>
      </c>
      <c r="R5225" s="164">
        <v>36039</v>
      </c>
      <c r="S5225" s="164">
        <v>36039</v>
      </c>
      <c r="T5225" t="s">
        <v>3720</v>
      </c>
      <c r="V5225" t="s">
        <v>11333</v>
      </c>
      <c r="W5225" t="s">
        <v>11334</v>
      </c>
      <c r="X5225" t="s">
        <v>11332</v>
      </c>
      <c r="Y5225" t="s">
        <v>11333</v>
      </c>
      <c r="Z5225" t="s">
        <v>11344</v>
      </c>
      <c r="AC5225" t="s">
        <v>341</v>
      </c>
      <c r="AD5225" s="176">
        <v>1.2</v>
      </c>
    </row>
    <row r="5226" spans="1:31" x14ac:dyDescent="0.35">
      <c r="A5226" t="s">
        <v>438</v>
      </c>
      <c r="B5226">
        <v>1123</v>
      </c>
      <c r="C5226" t="s">
        <v>11345</v>
      </c>
      <c r="D5226">
        <v>69100</v>
      </c>
      <c r="E5226" t="s">
        <v>11332</v>
      </c>
      <c r="F5226" t="s">
        <v>8973</v>
      </c>
      <c r="H5226">
        <v>2.4</v>
      </c>
      <c r="I5226">
        <v>3.3</v>
      </c>
      <c r="K5226" t="s">
        <v>843</v>
      </c>
      <c r="L5226" t="s">
        <v>10384</v>
      </c>
      <c r="M5226" t="s">
        <v>398</v>
      </c>
      <c r="N5226" t="s">
        <v>1564</v>
      </c>
      <c r="O5226">
        <v>3</v>
      </c>
      <c r="P5226" t="s">
        <v>306</v>
      </c>
      <c r="Q5226" s="164">
        <v>33978</v>
      </c>
      <c r="R5226" s="164">
        <v>34213</v>
      </c>
      <c r="T5226" t="s">
        <v>3720</v>
      </c>
      <c r="V5226" t="s">
        <v>11333</v>
      </c>
      <c r="W5226" t="s">
        <v>11334</v>
      </c>
      <c r="X5226" t="s">
        <v>11332</v>
      </c>
      <c r="Y5226" t="s">
        <v>11333</v>
      </c>
      <c r="Z5226" t="s">
        <v>11346</v>
      </c>
      <c r="AA5226" t="s">
        <v>295</v>
      </c>
      <c r="AC5226" t="s">
        <v>341</v>
      </c>
      <c r="AD5226" s="176">
        <v>1.2</v>
      </c>
    </row>
    <row r="5227" spans="1:31" x14ac:dyDescent="0.35">
      <c r="A5227" t="s">
        <v>434</v>
      </c>
      <c r="B5227">
        <v>1112</v>
      </c>
      <c r="C5227" t="s">
        <v>11336</v>
      </c>
      <c r="D5227">
        <v>69101</v>
      </c>
      <c r="E5227" t="s">
        <v>11347</v>
      </c>
      <c r="F5227" t="s">
        <v>8973</v>
      </c>
      <c r="H5227">
        <v>2.4</v>
      </c>
      <c r="I5227">
        <v>3.2</v>
      </c>
      <c r="K5227" t="s">
        <v>296</v>
      </c>
      <c r="L5227" t="s">
        <v>297</v>
      </c>
      <c r="M5227" t="s">
        <v>398</v>
      </c>
      <c r="N5227" t="s">
        <v>1564</v>
      </c>
      <c r="O5227">
        <v>3</v>
      </c>
      <c r="P5227" t="s">
        <v>306</v>
      </c>
      <c r="Q5227" s="164">
        <v>40552</v>
      </c>
      <c r="R5227" s="164">
        <v>40787</v>
      </c>
      <c r="T5227" t="s">
        <v>11348</v>
      </c>
      <c r="V5227" t="s">
        <v>11349</v>
      </c>
      <c r="W5227" t="s">
        <v>11350</v>
      </c>
      <c r="X5227" t="s">
        <v>11347</v>
      </c>
      <c r="Y5227" t="s">
        <v>11349</v>
      </c>
      <c r="Z5227" t="s">
        <v>11351</v>
      </c>
      <c r="AC5227" t="s">
        <v>341</v>
      </c>
      <c r="AD5227" s="176">
        <v>1.2</v>
      </c>
    </row>
    <row r="5228" spans="1:31" x14ac:dyDescent="0.35">
      <c r="A5228" t="s">
        <v>711</v>
      </c>
      <c r="B5228">
        <v>1199</v>
      </c>
      <c r="C5228" t="s">
        <v>11352</v>
      </c>
      <c r="D5228">
        <v>69302</v>
      </c>
      <c r="E5228" t="s">
        <v>11051</v>
      </c>
      <c r="F5228" t="s">
        <v>8973</v>
      </c>
      <c r="H5228">
        <v>1.7</v>
      </c>
      <c r="I5228">
        <v>3.4</v>
      </c>
      <c r="K5228" t="s">
        <v>296</v>
      </c>
      <c r="L5228" t="s">
        <v>297</v>
      </c>
      <c r="M5228" t="s">
        <v>398</v>
      </c>
      <c r="N5228" t="s">
        <v>333</v>
      </c>
      <c r="O5228">
        <v>3</v>
      </c>
      <c r="P5228" t="s">
        <v>306</v>
      </c>
      <c r="Q5228" s="164">
        <v>36900</v>
      </c>
      <c r="R5228" s="164">
        <v>37135</v>
      </c>
      <c r="T5228" t="s">
        <v>8868</v>
      </c>
      <c r="V5228" t="s">
        <v>11353</v>
      </c>
      <c r="W5228" t="s">
        <v>11354</v>
      </c>
      <c r="X5228" t="s">
        <v>11051</v>
      </c>
      <c r="Y5228" t="s">
        <v>11353</v>
      </c>
      <c r="Z5228" t="s">
        <v>11355</v>
      </c>
      <c r="AA5228" t="s">
        <v>295</v>
      </c>
      <c r="AC5228" t="s">
        <v>341</v>
      </c>
      <c r="AD5228" s="176">
        <v>1.3</v>
      </c>
    </row>
    <row r="5229" spans="1:31" x14ac:dyDescent="0.35">
      <c r="A5229" t="s">
        <v>584</v>
      </c>
      <c r="B5229">
        <v>1379</v>
      </c>
      <c r="C5229" t="s">
        <v>11356</v>
      </c>
      <c r="D5229">
        <v>69402</v>
      </c>
      <c r="E5229" t="s">
        <v>11357</v>
      </c>
      <c r="F5229" t="s">
        <v>8973</v>
      </c>
      <c r="G5229" s="163">
        <v>3093.22</v>
      </c>
      <c r="H5229">
        <v>1.4</v>
      </c>
      <c r="I5229">
        <v>3</v>
      </c>
      <c r="J5229" t="s">
        <v>1</v>
      </c>
      <c r="K5229" t="s">
        <v>296</v>
      </c>
      <c r="L5229" t="s">
        <v>297</v>
      </c>
      <c r="M5229" t="s">
        <v>398</v>
      </c>
      <c r="N5229" t="s">
        <v>360</v>
      </c>
      <c r="O5229">
        <v>3</v>
      </c>
      <c r="P5229" t="s">
        <v>306</v>
      </c>
      <c r="Q5229" t="s">
        <v>11358</v>
      </c>
      <c r="R5229" s="164">
        <v>43709</v>
      </c>
      <c r="T5229" t="s">
        <v>11359</v>
      </c>
      <c r="V5229" t="s">
        <v>11360</v>
      </c>
      <c r="W5229" t="s">
        <v>11361</v>
      </c>
      <c r="X5229" t="s">
        <v>11357</v>
      </c>
      <c r="Y5229" t="s">
        <v>11360</v>
      </c>
      <c r="Z5229" t="s">
        <v>11362</v>
      </c>
      <c r="AA5229" t="s">
        <v>1</v>
      </c>
      <c r="AB5229" s="164">
        <v>43452</v>
      </c>
      <c r="AC5229" t="s">
        <v>366</v>
      </c>
      <c r="AD5229" s="176">
        <v>1.4</v>
      </c>
    </row>
    <row r="5230" spans="1:31" x14ac:dyDescent="0.35">
      <c r="A5230" t="s">
        <v>317</v>
      </c>
      <c r="B5230">
        <v>1195</v>
      </c>
      <c r="C5230" t="s">
        <v>11363</v>
      </c>
      <c r="D5230">
        <v>69403</v>
      </c>
      <c r="E5230" t="s">
        <v>11364</v>
      </c>
      <c r="F5230" t="s">
        <v>8973</v>
      </c>
      <c r="H5230">
        <v>2</v>
      </c>
      <c r="I5230">
        <v>3.4</v>
      </c>
      <c r="K5230" t="s">
        <v>296</v>
      </c>
      <c r="L5230" t="s">
        <v>297</v>
      </c>
      <c r="M5230" t="s">
        <v>398</v>
      </c>
      <c r="N5230" t="s">
        <v>360</v>
      </c>
      <c r="O5230">
        <v>3</v>
      </c>
      <c r="P5230" t="s">
        <v>306</v>
      </c>
      <c r="Q5230" t="s">
        <v>2272</v>
      </c>
      <c r="R5230" s="164">
        <v>41153</v>
      </c>
      <c r="T5230" t="s">
        <v>3751</v>
      </c>
      <c r="V5230" t="s">
        <v>11365</v>
      </c>
      <c r="W5230" t="s">
        <v>11366</v>
      </c>
      <c r="X5230" t="s">
        <v>11364</v>
      </c>
      <c r="Y5230" t="s">
        <v>11365</v>
      </c>
      <c r="Z5230" t="s">
        <v>11367</v>
      </c>
      <c r="AC5230" t="s">
        <v>366</v>
      </c>
      <c r="AD5230" s="176">
        <v>1.4</v>
      </c>
    </row>
    <row r="5231" spans="1:31" x14ac:dyDescent="0.35">
      <c r="A5231" t="s">
        <v>469</v>
      </c>
      <c r="B5231">
        <v>1142</v>
      </c>
      <c r="C5231" t="s">
        <v>11368</v>
      </c>
      <c r="D5231">
        <v>69403</v>
      </c>
      <c r="E5231" t="s">
        <v>11364</v>
      </c>
      <c r="F5231" t="s">
        <v>8973</v>
      </c>
      <c r="H5231">
        <v>2</v>
      </c>
      <c r="I5231">
        <v>3.4</v>
      </c>
      <c r="K5231" t="s">
        <v>296</v>
      </c>
      <c r="L5231" t="s">
        <v>410</v>
      </c>
      <c r="M5231" t="s">
        <v>398</v>
      </c>
      <c r="N5231" t="s">
        <v>360</v>
      </c>
      <c r="O5231">
        <v>3</v>
      </c>
      <c r="P5231" t="s">
        <v>306</v>
      </c>
      <c r="Q5231" t="s">
        <v>2591</v>
      </c>
      <c r="R5231" s="164">
        <v>35309</v>
      </c>
      <c r="T5231" t="s">
        <v>3751</v>
      </c>
      <c r="V5231" t="s">
        <v>11365</v>
      </c>
      <c r="W5231" t="s">
        <v>11366</v>
      </c>
      <c r="X5231" t="s">
        <v>11364</v>
      </c>
      <c r="Y5231" t="s">
        <v>11365</v>
      </c>
      <c r="Z5231" t="s">
        <v>11369</v>
      </c>
      <c r="AC5231" t="s">
        <v>366</v>
      </c>
      <c r="AD5231" s="176">
        <v>1.4</v>
      </c>
    </row>
    <row r="5232" spans="1:31" x14ac:dyDescent="0.35">
      <c r="A5232" t="s">
        <v>309</v>
      </c>
      <c r="B5232">
        <v>1110</v>
      </c>
      <c r="C5232" t="s">
        <v>11370</v>
      </c>
      <c r="D5232">
        <v>69403</v>
      </c>
      <c r="E5232" t="s">
        <v>11364</v>
      </c>
      <c r="F5232" t="s">
        <v>8973</v>
      </c>
      <c r="H5232">
        <v>2</v>
      </c>
      <c r="I5232">
        <v>3.4</v>
      </c>
      <c r="K5232" t="s">
        <v>404</v>
      </c>
      <c r="L5232" t="s">
        <v>297</v>
      </c>
      <c r="M5232" t="s">
        <v>398</v>
      </c>
      <c r="N5232" t="s">
        <v>360</v>
      </c>
      <c r="O5232">
        <v>3</v>
      </c>
      <c r="P5232" t="s">
        <v>306</v>
      </c>
      <c r="Q5232" s="164">
        <v>35804</v>
      </c>
      <c r="R5232" s="164">
        <v>36039</v>
      </c>
      <c r="S5232" s="164">
        <v>45536</v>
      </c>
      <c r="T5232" t="s">
        <v>3751</v>
      </c>
      <c r="V5232" t="s">
        <v>11365</v>
      </c>
      <c r="W5232" t="s">
        <v>11366</v>
      </c>
      <c r="X5232" t="s">
        <v>11364</v>
      </c>
      <c r="Y5232" t="s">
        <v>11365</v>
      </c>
      <c r="Z5232" t="s">
        <v>11371</v>
      </c>
      <c r="AC5232" t="s">
        <v>366</v>
      </c>
      <c r="AD5232" s="176">
        <v>1.4</v>
      </c>
    </row>
    <row r="5233" spans="1:31" x14ac:dyDescent="0.35">
      <c r="A5233" t="s">
        <v>476</v>
      </c>
      <c r="B5233">
        <v>1039</v>
      </c>
      <c r="C5233" t="s">
        <v>11372</v>
      </c>
      <c r="D5233">
        <v>69403</v>
      </c>
      <c r="E5233" t="s">
        <v>11364</v>
      </c>
      <c r="F5233" t="s">
        <v>8973</v>
      </c>
      <c r="H5233">
        <v>2</v>
      </c>
      <c r="I5233">
        <v>3.4</v>
      </c>
      <c r="K5233" t="s">
        <v>404</v>
      </c>
      <c r="L5233" t="s">
        <v>410</v>
      </c>
      <c r="M5233" t="s">
        <v>398</v>
      </c>
      <c r="N5233" t="s">
        <v>360</v>
      </c>
      <c r="O5233">
        <v>3</v>
      </c>
      <c r="P5233" t="s">
        <v>306</v>
      </c>
      <c r="Q5233" s="164">
        <v>31415</v>
      </c>
      <c r="R5233" s="164">
        <v>31472</v>
      </c>
      <c r="S5233" s="164">
        <v>31472</v>
      </c>
      <c r="T5233" t="s">
        <v>3751</v>
      </c>
      <c r="V5233" t="s">
        <v>11365</v>
      </c>
      <c r="W5233" t="s">
        <v>11366</v>
      </c>
      <c r="X5233" t="s">
        <v>11364</v>
      </c>
      <c r="Y5233" t="s">
        <v>11365</v>
      </c>
      <c r="Z5233" t="s">
        <v>11373</v>
      </c>
      <c r="AC5233" t="s">
        <v>366</v>
      </c>
      <c r="AD5233" s="176">
        <v>1.4</v>
      </c>
    </row>
    <row r="5234" spans="1:31" x14ac:dyDescent="0.35">
      <c r="A5234" t="s">
        <v>476</v>
      </c>
      <c r="B5234">
        <v>1343</v>
      </c>
      <c r="C5234" t="s">
        <v>11374</v>
      </c>
      <c r="D5234">
        <v>69403</v>
      </c>
      <c r="E5234" t="s">
        <v>11364</v>
      </c>
      <c r="F5234" t="s">
        <v>8973</v>
      </c>
      <c r="G5234" s="163">
        <v>4706</v>
      </c>
      <c r="H5234">
        <v>2</v>
      </c>
      <c r="I5234">
        <v>3.4</v>
      </c>
      <c r="J5234" t="s">
        <v>295</v>
      </c>
      <c r="K5234" t="s">
        <v>296</v>
      </c>
      <c r="L5234" t="s">
        <v>297</v>
      </c>
      <c r="M5234" t="s">
        <v>398</v>
      </c>
      <c r="N5234" t="s">
        <v>360</v>
      </c>
      <c r="O5234">
        <v>3</v>
      </c>
      <c r="P5234" t="s">
        <v>306</v>
      </c>
      <c r="Q5234" t="s">
        <v>1440</v>
      </c>
      <c r="R5234" s="164">
        <v>43344</v>
      </c>
      <c r="T5234" t="s">
        <v>3751</v>
      </c>
      <c r="V5234" t="s">
        <v>11365</v>
      </c>
      <c r="W5234" t="s">
        <v>11366</v>
      </c>
      <c r="X5234" t="s">
        <v>11364</v>
      </c>
      <c r="Y5234" t="s">
        <v>11365</v>
      </c>
      <c r="Z5234" t="s">
        <v>11375</v>
      </c>
      <c r="AA5234" t="s">
        <v>1</v>
      </c>
      <c r="AB5234" s="164">
        <v>42900</v>
      </c>
      <c r="AC5234" t="s">
        <v>366</v>
      </c>
      <c r="AD5234" s="176">
        <v>1.4</v>
      </c>
    </row>
    <row r="5235" spans="1:31" x14ac:dyDescent="0.35">
      <c r="A5235" t="s">
        <v>584</v>
      </c>
      <c r="B5235">
        <v>1021</v>
      </c>
      <c r="C5235" t="s">
        <v>11376</v>
      </c>
      <c r="D5235">
        <v>69403</v>
      </c>
      <c r="E5235" t="s">
        <v>11364</v>
      </c>
      <c r="F5235" t="s">
        <v>8973</v>
      </c>
      <c r="H5235">
        <v>2</v>
      </c>
      <c r="I5235">
        <v>3.4</v>
      </c>
      <c r="K5235" t="s">
        <v>296</v>
      </c>
      <c r="L5235" t="s">
        <v>297</v>
      </c>
      <c r="M5235" t="s">
        <v>398</v>
      </c>
      <c r="N5235" t="s">
        <v>360</v>
      </c>
      <c r="O5235">
        <v>3</v>
      </c>
      <c r="P5235" t="s">
        <v>306</v>
      </c>
      <c r="Q5235" t="s">
        <v>786</v>
      </c>
      <c r="R5235" s="164">
        <v>34392</v>
      </c>
      <c r="T5235" t="s">
        <v>3751</v>
      </c>
      <c r="V5235" t="s">
        <v>11365</v>
      </c>
      <c r="W5235" t="s">
        <v>11366</v>
      </c>
      <c r="X5235" t="s">
        <v>11364</v>
      </c>
      <c r="Y5235" t="s">
        <v>11365</v>
      </c>
      <c r="Z5235" t="s">
        <v>11377</v>
      </c>
      <c r="AC5235" t="s">
        <v>366</v>
      </c>
      <c r="AD5235" s="176">
        <v>1.4</v>
      </c>
    </row>
    <row r="5236" spans="1:31" x14ac:dyDescent="0.35">
      <c r="A5236" t="s">
        <v>403</v>
      </c>
      <c r="B5236">
        <v>1113</v>
      </c>
      <c r="C5236" t="s">
        <v>11378</v>
      </c>
      <c r="D5236">
        <v>69403</v>
      </c>
      <c r="E5236" t="s">
        <v>11364</v>
      </c>
      <c r="F5236" t="s">
        <v>8973</v>
      </c>
      <c r="H5236">
        <v>2</v>
      </c>
      <c r="I5236">
        <v>3.4</v>
      </c>
      <c r="K5236" t="s">
        <v>296</v>
      </c>
      <c r="L5236" t="s">
        <v>297</v>
      </c>
      <c r="M5236" t="s">
        <v>398</v>
      </c>
      <c r="N5236" t="s">
        <v>360</v>
      </c>
      <c r="O5236">
        <v>3</v>
      </c>
      <c r="P5236" t="s">
        <v>306</v>
      </c>
      <c r="Q5236" s="164">
        <v>37265</v>
      </c>
      <c r="R5236" s="164">
        <v>37500</v>
      </c>
      <c r="T5236" t="s">
        <v>3751</v>
      </c>
      <c r="V5236" t="s">
        <v>11365</v>
      </c>
      <c r="W5236" t="s">
        <v>11366</v>
      </c>
      <c r="X5236" t="s">
        <v>11364</v>
      </c>
      <c r="Y5236" t="s">
        <v>11365</v>
      </c>
      <c r="Z5236" t="s">
        <v>11379</v>
      </c>
      <c r="AA5236" t="s">
        <v>1</v>
      </c>
      <c r="AC5236" t="s">
        <v>366</v>
      </c>
      <c r="AD5236" s="176">
        <v>1.4</v>
      </c>
    </row>
    <row r="5237" spans="1:31" x14ac:dyDescent="0.35">
      <c r="A5237" t="s">
        <v>403</v>
      </c>
      <c r="B5237">
        <v>1116</v>
      </c>
      <c r="C5237" t="s">
        <v>11380</v>
      </c>
      <c r="D5237">
        <v>69403</v>
      </c>
      <c r="E5237" t="s">
        <v>11364</v>
      </c>
      <c r="F5237" t="s">
        <v>8973</v>
      </c>
      <c r="H5237">
        <v>2</v>
      </c>
      <c r="I5237">
        <v>3.4</v>
      </c>
      <c r="K5237" t="s">
        <v>296</v>
      </c>
      <c r="L5237" t="s">
        <v>297</v>
      </c>
      <c r="M5237" t="s">
        <v>398</v>
      </c>
      <c r="N5237" t="s">
        <v>360</v>
      </c>
      <c r="O5237">
        <v>3</v>
      </c>
      <c r="P5237" t="s">
        <v>306</v>
      </c>
      <c r="Q5237" t="s">
        <v>2062</v>
      </c>
      <c r="R5237" s="164">
        <v>38231</v>
      </c>
      <c r="T5237" t="s">
        <v>3751</v>
      </c>
      <c r="V5237" t="s">
        <v>11365</v>
      </c>
      <c r="W5237" t="s">
        <v>11366</v>
      </c>
      <c r="X5237" t="s">
        <v>11364</v>
      </c>
      <c r="Y5237" t="s">
        <v>11365</v>
      </c>
      <c r="Z5237" t="s">
        <v>11381</v>
      </c>
      <c r="AA5237" t="s">
        <v>1</v>
      </c>
      <c r="AC5237" t="s">
        <v>366</v>
      </c>
      <c r="AD5237" s="176">
        <v>1.4</v>
      </c>
    </row>
    <row r="5238" spans="1:31" x14ac:dyDescent="0.35">
      <c r="A5238" t="s">
        <v>711</v>
      </c>
      <c r="B5238">
        <v>1149</v>
      </c>
      <c r="C5238" t="s">
        <v>8899</v>
      </c>
      <c r="D5238">
        <v>69403</v>
      </c>
      <c r="E5238" t="s">
        <v>11364</v>
      </c>
      <c r="F5238" t="s">
        <v>8973</v>
      </c>
      <c r="H5238">
        <v>2</v>
      </c>
      <c r="I5238">
        <v>3.4</v>
      </c>
      <c r="K5238" t="s">
        <v>404</v>
      </c>
      <c r="L5238" t="s">
        <v>297</v>
      </c>
      <c r="M5238" t="s">
        <v>398</v>
      </c>
      <c r="N5238" t="s">
        <v>360</v>
      </c>
      <c r="O5238">
        <v>3</v>
      </c>
      <c r="P5238" t="s">
        <v>306</v>
      </c>
      <c r="Q5238" s="164">
        <v>33978</v>
      </c>
      <c r="R5238" s="164">
        <v>34213</v>
      </c>
      <c r="S5238" s="164">
        <v>45536</v>
      </c>
      <c r="T5238" t="s">
        <v>3751</v>
      </c>
      <c r="V5238" t="s">
        <v>11365</v>
      </c>
      <c r="W5238" t="s">
        <v>11366</v>
      </c>
      <c r="X5238" t="s">
        <v>11364</v>
      </c>
      <c r="Y5238" t="s">
        <v>11365</v>
      </c>
      <c r="Z5238" t="s">
        <v>11382</v>
      </c>
      <c r="AC5238" t="s">
        <v>366</v>
      </c>
      <c r="AD5238" s="176">
        <v>1.4</v>
      </c>
    </row>
    <row r="5239" spans="1:31" x14ac:dyDescent="0.35">
      <c r="A5239" t="s">
        <v>711</v>
      </c>
      <c r="B5239">
        <v>1187</v>
      </c>
      <c r="C5239" t="s">
        <v>10325</v>
      </c>
      <c r="D5239">
        <v>69405</v>
      </c>
      <c r="E5239" t="s">
        <v>8911</v>
      </c>
      <c r="F5239" t="s">
        <v>8973</v>
      </c>
      <c r="H5239" s="174">
        <f t="shared" ref="H5239:H5240" si="156">AD5239</f>
        <v>1.1000000000000001</v>
      </c>
      <c r="I5239">
        <v>3.2</v>
      </c>
      <c r="K5239" t="s">
        <v>404</v>
      </c>
      <c r="L5239" t="s">
        <v>5670</v>
      </c>
      <c r="M5239" t="s">
        <v>398</v>
      </c>
      <c r="N5239" t="s">
        <v>1939</v>
      </c>
      <c r="O5239">
        <v>3</v>
      </c>
      <c r="P5239" t="s">
        <v>306</v>
      </c>
      <c r="Q5239" s="164">
        <v>36534</v>
      </c>
      <c r="R5239" s="164">
        <v>36770</v>
      </c>
      <c r="S5239" s="164">
        <v>42614</v>
      </c>
      <c r="T5239" t="s">
        <v>8907</v>
      </c>
      <c r="V5239" t="s">
        <v>8911</v>
      </c>
      <c r="W5239" t="s">
        <v>11383</v>
      </c>
      <c r="X5239" t="s">
        <v>8911</v>
      </c>
      <c r="Y5239" t="s">
        <v>8911</v>
      </c>
      <c r="Z5239" t="s">
        <v>11384</v>
      </c>
      <c r="AC5239" t="s">
        <v>366</v>
      </c>
      <c r="AD5239" s="176">
        <v>1.1000000000000001</v>
      </c>
      <c r="AE5239" s="177" t="s">
        <v>16954</v>
      </c>
    </row>
    <row r="5240" spans="1:31" x14ac:dyDescent="0.35">
      <c r="A5240" t="s">
        <v>711</v>
      </c>
      <c r="B5240">
        <v>1188</v>
      </c>
      <c r="C5240" t="s">
        <v>10323</v>
      </c>
      <c r="D5240">
        <v>69405</v>
      </c>
      <c r="E5240" t="s">
        <v>8911</v>
      </c>
      <c r="F5240" t="s">
        <v>8973</v>
      </c>
      <c r="H5240" s="174">
        <f t="shared" si="156"/>
        <v>1.1000000000000001</v>
      </c>
      <c r="I5240">
        <v>3.2</v>
      </c>
      <c r="K5240" t="s">
        <v>404</v>
      </c>
      <c r="L5240" t="s">
        <v>5670</v>
      </c>
      <c r="M5240" t="s">
        <v>398</v>
      </c>
      <c r="N5240" t="s">
        <v>1939</v>
      </c>
      <c r="O5240">
        <v>3</v>
      </c>
      <c r="P5240" t="s">
        <v>306</v>
      </c>
      <c r="Q5240" s="164">
        <v>36534</v>
      </c>
      <c r="R5240" s="164">
        <v>36770</v>
      </c>
      <c r="S5240" s="164">
        <v>42614</v>
      </c>
      <c r="T5240" t="s">
        <v>8907</v>
      </c>
      <c r="V5240" t="s">
        <v>8911</v>
      </c>
      <c r="W5240" t="s">
        <v>11383</v>
      </c>
      <c r="X5240" t="s">
        <v>8911</v>
      </c>
      <c r="Y5240" t="s">
        <v>8911</v>
      </c>
      <c r="Z5240" t="s">
        <v>11385</v>
      </c>
      <c r="AC5240" t="s">
        <v>366</v>
      </c>
      <c r="AD5240" s="176">
        <v>1.1000000000000001</v>
      </c>
      <c r="AE5240" s="177" t="s">
        <v>16954</v>
      </c>
    </row>
    <row r="5241" spans="1:31" x14ac:dyDescent="0.35">
      <c r="A5241" t="s">
        <v>432</v>
      </c>
      <c r="B5241">
        <v>1316</v>
      </c>
      <c r="C5241" t="s">
        <v>11386</v>
      </c>
      <c r="D5241">
        <v>69412</v>
      </c>
      <c r="E5241" t="s">
        <v>11386</v>
      </c>
      <c r="F5241" t="s">
        <v>8973</v>
      </c>
      <c r="G5241" s="163">
        <v>7977.1</v>
      </c>
      <c r="H5241">
        <v>2</v>
      </c>
      <c r="I5241">
        <v>2.4</v>
      </c>
      <c r="J5241" t="s">
        <v>295</v>
      </c>
      <c r="K5241" t="s">
        <v>296</v>
      </c>
      <c r="L5241" t="s">
        <v>311</v>
      </c>
      <c r="M5241" t="s">
        <v>398</v>
      </c>
      <c r="N5241" t="s">
        <v>360</v>
      </c>
      <c r="O5241">
        <v>3</v>
      </c>
      <c r="P5241" t="s">
        <v>306</v>
      </c>
      <c r="Q5241" s="164">
        <v>43133</v>
      </c>
      <c r="R5241" s="164">
        <v>43709</v>
      </c>
      <c r="T5241" t="s">
        <v>11387</v>
      </c>
      <c r="V5241" t="s">
        <v>11388</v>
      </c>
      <c r="W5241" t="s">
        <v>11389</v>
      </c>
      <c r="X5241" t="s">
        <v>11386</v>
      </c>
      <c r="Y5241" t="s">
        <v>11388</v>
      </c>
      <c r="Z5241" t="s">
        <v>11390</v>
      </c>
      <c r="AA5241" t="s">
        <v>1</v>
      </c>
      <c r="AB5241" s="164">
        <v>43223</v>
      </c>
      <c r="AC5241" t="s">
        <v>366</v>
      </c>
      <c r="AD5241" s="176">
        <v>1.7</v>
      </c>
    </row>
    <row r="5242" spans="1:31" x14ac:dyDescent="0.35">
      <c r="A5242" t="s">
        <v>314</v>
      </c>
      <c r="B5242">
        <v>1023</v>
      </c>
      <c r="C5242" t="s">
        <v>3755</v>
      </c>
      <c r="D5242">
        <v>69625</v>
      </c>
      <c r="E5242" t="s">
        <v>3755</v>
      </c>
      <c r="F5242" t="s">
        <v>8973</v>
      </c>
      <c r="H5242" s="174">
        <f t="shared" ref="H5242:H5244" si="157">AD5242</f>
        <v>1.3</v>
      </c>
      <c r="I5242">
        <v>2.2000000000000002</v>
      </c>
      <c r="K5242" t="s">
        <v>404</v>
      </c>
      <c r="L5242" t="s">
        <v>297</v>
      </c>
      <c r="M5242" t="s">
        <v>398</v>
      </c>
      <c r="N5242" t="s">
        <v>426</v>
      </c>
      <c r="O5242">
        <v>3</v>
      </c>
      <c r="P5242" t="s">
        <v>306</v>
      </c>
      <c r="Q5242" s="164">
        <v>35948</v>
      </c>
      <c r="R5242" s="164">
        <v>35832</v>
      </c>
      <c r="S5242" s="164">
        <v>35916</v>
      </c>
      <c r="T5242" t="s">
        <v>3756</v>
      </c>
      <c r="V5242" t="s">
        <v>3757</v>
      </c>
      <c r="W5242" t="s">
        <v>11391</v>
      </c>
      <c r="X5242" t="s">
        <v>11392</v>
      </c>
      <c r="Y5242" t="s">
        <v>11393</v>
      </c>
      <c r="Z5242" t="s">
        <v>11394</v>
      </c>
      <c r="AC5242" t="s">
        <v>366</v>
      </c>
      <c r="AD5242" s="176">
        <v>1.3</v>
      </c>
      <c r="AE5242" s="177" t="s">
        <v>16954</v>
      </c>
    </row>
    <row r="5243" spans="1:31" x14ac:dyDescent="0.35">
      <c r="A5243" t="s">
        <v>584</v>
      </c>
      <c r="B5243">
        <v>1050</v>
      </c>
      <c r="C5243" t="s">
        <v>11395</v>
      </c>
      <c r="D5243">
        <v>69805</v>
      </c>
      <c r="E5243" t="s">
        <v>11396</v>
      </c>
      <c r="F5243" t="s">
        <v>8973</v>
      </c>
      <c r="H5243" s="174">
        <f t="shared" si="157"/>
        <v>1.2</v>
      </c>
      <c r="I5243">
        <v>3.3</v>
      </c>
      <c r="K5243" t="s">
        <v>404</v>
      </c>
      <c r="L5243" t="s">
        <v>410</v>
      </c>
      <c r="M5243" t="s">
        <v>398</v>
      </c>
      <c r="N5243" t="s">
        <v>5059</v>
      </c>
      <c r="O5243">
        <v>3</v>
      </c>
      <c r="P5243" t="s">
        <v>306</v>
      </c>
      <c r="Q5243" s="164">
        <v>31415</v>
      </c>
      <c r="R5243" s="164">
        <v>31472</v>
      </c>
      <c r="S5243" s="164">
        <v>31472</v>
      </c>
      <c r="T5243" t="s">
        <v>11397</v>
      </c>
      <c r="V5243" t="s">
        <v>11398</v>
      </c>
      <c r="W5243" t="s">
        <v>11399</v>
      </c>
      <c r="X5243" t="s">
        <v>11396</v>
      </c>
      <c r="Y5243" t="s">
        <v>11398</v>
      </c>
      <c r="Z5243" t="s">
        <v>11400</v>
      </c>
      <c r="AC5243" t="s">
        <v>341</v>
      </c>
      <c r="AD5243" s="176">
        <v>1.2</v>
      </c>
      <c r="AE5243" s="177" t="s">
        <v>16954</v>
      </c>
    </row>
    <row r="5244" spans="1:31" x14ac:dyDescent="0.35">
      <c r="A5244" t="s">
        <v>584</v>
      </c>
      <c r="B5244">
        <v>1082</v>
      </c>
      <c r="C5244" t="s">
        <v>11396</v>
      </c>
      <c r="D5244">
        <v>69805</v>
      </c>
      <c r="E5244" t="s">
        <v>11396</v>
      </c>
      <c r="F5244" t="s">
        <v>8973</v>
      </c>
      <c r="H5244" s="174">
        <f t="shared" si="157"/>
        <v>1.2</v>
      </c>
      <c r="I5244">
        <v>3.3</v>
      </c>
      <c r="K5244" t="s">
        <v>404</v>
      </c>
      <c r="L5244" t="s">
        <v>297</v>
      </c>
      <c r="M5244" t="s">
        <v>398</v>
      </c>
      <c r="N5244" t="s">
        <v>5059</v>
      </c>
      <c r="O5244">
        <v>3</v>
      </c>
      <c r="P5244" t="s">
        <v>306</v>
      </c>
      <c r="Q5244" t="s">
        <v>3913</v>
      </c>
      <c r="R5244" s="164">
        <v>42247</v>
      </c>
      <c r="S5244" s="164">
        <v>42248</v>
      </c>
      <c r="T5244" t="s">
        <v>11397</v>
      </c>
      <c r="V5244" t="s">
        <v>11398</v>
      </c>
      <c r="W5244" t="s">
        <v>11399</v>
      </c>
      <c r="X5244" t="s">
        <v>11396</v>
      </c>
      <c r="Y5244" t="s">
        <v>11398</v>
      </c>
      <c r="Z5244" t="s">
        <v>11401</v>
      </c>
      <c r="AC5244" t="s">
        <v>341</v>
      </c>
      <c r="AD5244" s="176">
        <v>1.2</v>
      </c>
      <c r="AE5244" s="177" t="s">
        <v>16954</v>
      </c>
    </row>
    <row r="5245" spans="1:31" x14ac:dyDescent="0.35">
      <c r="A5245" t="s">
        <v>454</v>
      </c>
      <c r="B5245">
        <v>1471</v>
      </c>
      <c r="C5245" t="s">
        <v>11402</v>
      </c>
      <c r="D5245">
        <v>70100</v>
      </c>
      <c r="E5245" t="s">
        <v>11403</v>
      </c>
      <c r="F5245" t="s">
        <v>11404</v>
      </c>
      <c r="G5245" s="163">
        <v>7276.5</v>
      </c>
      <c r="H5245">
        <v>1</v>
      </c>
      <c r="I5245">
        <v>1.3</v>
      </c>
      <c r="J5245" t="s">
        <v>295</v>
      </c>
      <c r="K5245" t="s">
        <v>296</v>
      </c>
      <c r="L5245" t="s">
        <v>640</v>
      </c>
      <c r="M5245" t="s">
        <v>398</v>
      </c>
      <c r="N5245" t="s">
        <v>399</v>
      </c>
      <c r="O5245">
        <v>1.5</v>
      </c>
      <c r="P5245" t="s">
        <v>306</v>
      </c>
      <c r="Q5245" t="s">
        <v>11405</v>
      </c>
      <c r="R5245" s="164">
        <v>42979</v>
      </c>
      <c r="T5245" t="s">
        <v>300</v>
      </c>
      <c r="V5245" t="s">
        <v>11406</v>
      </c>
      <c r="W5245" t="s">
        <v>11407</v>
      </c>
      <c r="X5245" t="s">
        <v>11403</v>
      </c>
      <c r="Y5245" t="s">
        <v>11406</v>
      </c>
      <c r="Z5245" t="s">
        <v>11408</v>
      </c>
      <c r="AA5245" t="s">
        <v>1</v>
      </c>
      <c r="AB5245" s="164">
        <v>42825</v>
      </c>
      <c r="AC5245" t="s">
        <v>308</v>
      </c>
      <c r="AD5245" s="176">
        <v>1</v>
      </c>
    </row>
    <row r="5246" spans="1:31" x14ac:dyDescent="0.35">
      <c r="A5246" t="s">
        <v>305</v>
      </c>
      <c r="B5246">
        <v>1333</v>
      </c>
      <c r="C5246" t="s">
        <v>11403</v>
      </c>
      <c r="D5246">
        <v>70100</v>
      </c>
      <c r="E5246" t="s">
        <v>11403</v>
      </c>
      <c r="F5246" t="s">
        <v>11404</v>
      </c>
      <c r="G5246" s="163">
        <v>6745.29</v>
      </c>
      <c r="H5246">
        <v>1</v>
      </c>
      <c r="I5246">
        <v>1.3</v>
      </c>
      <c r="J5246" t="s">
        <v>295</v>
      </c>
      <c r="K5246" t="s">
        <v>296</v>
      </c>
      <c r="L5246" t="s">
        <v>640</v>
      </c>
      <c r="M5246" t="s">
        <v>398</v>
      </c>
      <c r="N5246" t="s">
        <v>399</v>
      </c>
      <c r="O5246">
        <v>1.5</v>
      </c>
      <c r="P5246" t="s">
        <v>306</v>
      </c>
      <c r="Q5246" t="s">
        <v>11409</v>
      </c>
      <c r="R5246" s="164">
        <v>44805</v>
      </c>
      <c r="T5246" t="s">
        <v>300</v>
      </c>
      <c r="V5246" t="s">
        <v>11406</v>
      </c>
      <c r="W5246" t="s">
        <v>11407</v>
      </c>
      <c r="X5246" t="s">
        <v>11403</v>
      </c>
      <c r="Y5246" t="s">
        <v>11406</v>
      </c>
      <c r="Z5246" t="s">
        <v>11410</v>
      </c>
      <c r="AA5246" t="s">
        <v>1</v>
      </c>
      <c r="AB5246" s="164">
        <v>44665</v>
      </c>
      <c r="AC5246" t="s">
        <v>308</v>
      </c>
      <c r="AD5246" s="176">
        <v>1</v>
      </c>
    </row>
    <row r="5247" spans="1:31" x14ac:dyDescent="0.35">
      <c r="A5247" t="s">
        <v>324</v>
      </c>
      <c r="B5247">
        <v>1191</v>
      </c>
      <c r="C5247" t="s">
        <v>11403</v>
      </c>
      <c r="D5247">
        <v>70100</v>
      </c>
      <c r="E5247" t="s">
        <v>11403</v>
      </c>
      <c r="F5247" t="s">
        <v>11404</v>
      </c>
      <c r="H5247">
        <v>1</v>
      </c>
      <c r="I5247">
        <v>1.3</v>
      </c>
      <c r="K5247" t="s">
        <v>296</v>
      </c>
      <c r="L5247" t="s">
        <v>640</v>
      </c>
      <c r="M5247" t="s">
        <v>398</v>
      </c>
      <c r="N5247" t="s">
        <v>399</v>
      </c>
      <c r="O5247">
        <v>1.5</v>
      </c>
      <c r="P5247" t="s">
        <v>306</v>
      </c>
      <c r="Q5247" t="s">
        <v>470</v>
      </c>
      <c r="R5247" s="164">
        <v>38961</v>
      </c>
      <c r="T5247" t="s">
        <v>300</v>
      </c>
      <c r="V5247" t="s">
        <v>11406</v>
      </c>
      <c r="W5247" t="s">
        <v>11407</v>
      </c>
      <c r="X5247" t="s">
        <v>11403</v>
      </c>
      <c r="Y5247" t="s">
        <v>11406</v>
      </c>
      <c r="Z5247" t="s">
        <v>11411</v>
      </c>
      <c r="AA5247" t="s">
        <v>295</v>
      </c>
      <c r="AC5247" t="s">
        <v>308</v>
      </c>
      <c r="AD5247" s="176">
        <v>1</v>
      </c>
    </row>
    <row r="5248" spans="1:31" x14ac:dyDescent="0.35">
      <c r="A5248" t="s">
        <v>476</v>
      </c>
      <c r="B5248">
        <v>1298</v>
      </c>
      <c r="C5248" t="s">
        <v>3867</v>
      </c>
      <c r="D5248">
        <v>70100</v>
      </c>
      <c r="E5248" t="s">
        <v>11403</v>
      </c>
      <c r="F5248" t="s">
        <v>11404</v>
      </c>
      <c r="H5248">
        <v>1</v>
      </c>
      <c r="I5248">
        <v>1.3</v>
      </c>
      <c r="K5248" t="s">
        <v>296</v>
      </c>
      <c r="L5248" t="s">
        <v>410</v>
      </c>
      <c r="M5248" t="s">
        <v>398</v>
      </c>
      <c r="N5248" t="s">
        <v>399</v>
      </c>
      <c r="O5248">
        <v>1.5</v>
      </c>
      <c r="P5248" t="s">
        <v>306</v>
      </c>
      <c r="Q5248" t="s">
        <v>1665</v>
      </c>
      <c r="R5248" s="164">
        <v>41883</v>
      </c>
      <c r="T5248" t="s">
        <v>300</v>
      </c>
      <c r="V5248" t="s">
        <v>11406</v>
      </c>
      <c r="W5248" t="s">
        <v>11407</v>
      </c>
      <c r="X5248" t="s">
        <v>11403</v>
      </c>
      <c r="Y5248" t="s">
        <v>11406</v>
      </c>
      <c r="Z5248" t="s">
        <v>11412</v>
      </c>
      <c r="AC5248" t="s">
        <v>308</v>
      </c>
      <c r="AD5248" s="176">
        <v>1</v>
      </c>
    </row>
    <row r="5249" spans="1:30" x14ac:dyDescent="0.35">
      <c r="A5249" t="s">
        <v>584</v>
      </c>
      <c r="B5249">
        <v>1369</v>
      </c>
      <c r="C5249" t="s">
        <v>11403</v>
      </c>
      <c r="D5249">
        <v>70100</v>
      </c>
      <c r="E5249" t="s">
        <v>11403</v>
      </c>
      <c r="F5249" t="s">
        <v>11404</v>
      </c>
      <c r="G5249" s="163">
        <v>7640</v>
      </c>
      <c r="H5249">
        <v>1</v>
      </c>
      <c r="I5249">
        <v>1.3</v>
      </c>
      <c r="J5249" t="s">
        <v>295</v>
      </c>
      <c r="K5249" t="s">
        <v>296</v>
      </c>
      <c r="L5249" t="s">
        <v>640</v>
      </c>
      <c r="M5249" t="s">
        <v>398</v>
      </c>
      <c r="N5249" t="s">
        <v>399</v>
      </c>
      <c r="O5249">
        <v>1.5</v>
      </c>
      <c r="P5249" t="s">
        <v>306</v>
      </c>
      <c r="Q5249" t="s">
        <v>11413</v>
      </c>
      <c r="R5249" s="164">
        <v>43344</v>
      </c>
      <c r="T5249" t="s">
        <v>300</v>
      </c>
      <c r="V5249" t="s">
        <v>11406</v>
      </c>
      <c r="W5249" t="s">
        <v>11407</v>
      </c>
      <c r="X5249" t="s">
        <v>11403</v>
      </c>
      <c r="Y5249" t="s">
        <v>11406</v>
      </c>
      <c r="Z5249" t="s">
        <v>11414</v>
      </c>
      <c r="AA5249" t="s">
        <v>1</v>
      </c>
      <c r="AB5249" s="164">
        <v>43026</v>
      </c>
      <c r="AC5249" t="s">
        <v>308</v>
      </c>
      <c r="AD5249" s="176">
        <v>1</v>
      </c>
    </row>
    <row r="5250" spans="1:30" x14ac:dyDescent="0.35">
      <c r="A5250" t="s">
        <v>434</v>
      </c>
      <c r="B5250">
        <v>1107</v>
      </c>
      <c r="C5250" t="s">
        <v>11403</v>
      </c>
      <c r="D5250">
        <v>70100</v>
      </c>
      <c r="E5250" t="s">
        <v>11403</v>
      </c>
      <c r="F5250" t="s">
        <v>11404</v>
      </c>
      <c r="H5250">
        <v>1</v>
      </c>
      <c r="I5250">
        <v>1.3</v>
      </c>
      <c r="K5250" t="s">
        <v>404</v>
      </c>
      <c r="L5250" t="s">
        <v>640</v>
      </c>
      <c r="M5250" t="s">
        <v>398</v>
      </c>
      <c r="N5250" t="s">
        <v>399</v>
      </c>
      <c r="O5250">
        <v>1.5</v>
      </c>
      <c r="P5250" t="s">
        <v>306</v>
      </c>
      <c r="Q5250" s="164">
        <v>40032</v>
      </c>
      <c r="R5250" s="164">
        <v>40057</v>
      </c>
      <c r="S5250" s="164">
        <v>42614</v>
      </c>
      <c r="T5250" t="s">
        <v>300</v>
      </c>
      <c r="V5250" t="s">
        <v>11406</v>
      </c>
      <c r="W5250" t="s">
        <v>11407</v>
      </c>
      <c r="X5250" t="s">
        <v>11403</v>
      </c>
      <c r="Y5250" t="s">
        <v>11406</v>
      </c>
      <c r="Z5250" t="s">
        <v>11415</v>
      </c>
      <c r="AC5250" t="s">
        <v>308</v>
      </c>
      <c r="AD5250" s="176">
        <v>1</v>
      </c>
    </row>
    <row r="5251" spans="1:30" x14ac:dyDescent="0.35">
      <c r="A5251" t="s">
        <v>314</v>
      </c>
      <c r="B5251">
        <v>1262</v>
      </c>
      <c r="C5251" t="s">
        <v>11403</v>
      </c>
      <c r="D5251">
        <v>70100</v>
      </c>
      <c r="E5251" t="s">
        <v>11403</v>
      </c>
      <c r="F5251" t="s">
        <v>11404</v>
      </c>
      <c r="H5251">
        <v>1</v>
      </c>
      <c r="I5251">
        <v>1.3</v>
      </c>
      <c r="K5251" t="s">
        <v>296</v>
      </c>
      <c r="L5251" t="s">
        <v>640</v>
      </c>
      <c r="M5251" t="s">
        <v>398</v>
      </c>
      <c r="N5251" t="s">
        <v>399</v>
      </c>
      <c r="O5251">
        <v>1.5</v>
      </c>
      <c r="P5251" t="s">
        <v>306</v>
      </c>
      <c r="Q5251" s="164">
        <v>39756</v>
      </c>
      <c r="R5251" s="164">
        <v>39692</v>
      </c>
      <c r="T5251" t="s">
        <v>300</v>
      </c>
      <c r="V5251" t="s">
        <v>11406</v>
      </c>
      <c r="W5251" t="s">
        <v>11407</v>
      </c>
      <c r="X5251" t="s">
        <v>11403</v>
      </c>
      <c r="Y5251" t="s">
        <v>11406</v>
      </c>
      <c r="Z5251" t="s">
        <v>11416</v>
      </c>
      <c r="AC5251" t="s">
        <v>308</v>
      </c>
      <c r="AD5251" s="176">
        <v>1</v>
      </c>
    </row>
    <row r="5252" spans="1:30" x14ac:dyDescent="0.35">
      <c r="A5252" t="s">
        <v>711</v>
      </c>
      <c r="B5252">
        <v>1252</v>
      </c>
      <c r="C5252" t="s">
        <v>3867</v>
      </c>
      <c r="D5252">
        <v>70100</v>
      </c>
      <c r="E5252" t="s">
        <v>11403</v>
      </c>
      <c r="F5252" t="s">
        <v>11404</v>
      </c>
      <c r="G5252" s="163">
        <v>7276.5</v>
      </c>
      <c r="H5252">
        <v>1</v>
      </c>
      <c r="I5252">
        <v>1.3</v>
      </c>
      <c r="J5252" t="s">
        <v>295</v>
      </c>
      <c r="K5252" t="s">
        <v>296</v>
      </c>
      <c r="L5252" t="s">
        <v>640</v>
      </c>
      <c r="M5252" t="s">
        <v>398</v>
      </c>
      <c r="N5252" t="s">
        <v>399</v>
      </c>
      <c r="O5252">
        <v>1.5</v>
      </c>
      <c r="P5252" t="s">
        <v>306</v>
      </c>
      <c r="Q5252" t="s">
        <v>11417</v>
      </c>
      <c r="R5252" s="164">
        <v>43221</v>
      </c>
      <c r="T5252" t="s">
        <v>300</v>
      </c>
      <c r="V5252" t="s">
        <v>11406</v>
      </c>
      <c r="W5252" t="s">
        <v>11407</v>
      </c>
      <c r="X5252" t="s">
        <v>11403</v>
      </c>
      <c r="Y5252" t="s">
        <v>11406</v>
      </c>
      <c r="Z5252" t="s">
        <v>11418</v>
      </c>
      <c r="AA5252" t="s">
        <v>295</v>
      </c>
      <c r="AB5252" s="164">
        <v>42985</v>
      </c>
      <c r="AC5252" t="s">
        <v>308</v>
      </c>
      <c r="AD5252" s="176">
        <v>1</v>
      </c>
    </row>
    <row r="5253" spans="1:30" x14ac:dyDescent="0.35">
      <c r="A5253" t="s">
        <v>499</v>
      </c>
      <c r="B5253">
        <v>1221</v>
      </c>
      <c r="C5253" t="s">
        <v>11403</v>
      </c>
      <c r="D5253">
        <v>70100</v>
      </c>
      <c r="E5253" t="s">
        <v>11403</v>
      </c>
      <c r="F5253" t="s">
        <v>11404</v>
      </c>
      <c r="G5253" s="163">
        <v>4870</v>
      </c>
      <c r="H5253">
        <v>1</v>
      </c>
      <c r="I5253">
        <v>1.3</v>
      </c>
      <c r="J5253" t="s">
        <v>295</v>
      </c>
      <c r="K5253" t="s">
        <v>296</v>
      </c>
      <c r="L5253" t="s">
        <v>640</v>
      </c>
      <c r="M5253" t="s">
        <v>398</v>
      </c>
      <c r="N5253" t="s">
        <v>399</v>
      </c>
      <c r="O5253">
        <v>1.5</v>
      </c>
      <c r="P5253" t="s">
        <v>306</v>
      </c>
      <c r="Q5253" s="164">
        <v>42558</v>
      </c>
      <c r="R5253" s="164">
        <v>42979</v>
      </c>
      <c r="T5253" t="s">
        <v>300</v>
      </c>
      <c r="V5253" t="s">
        <v>11406</v>
      </c>
      <c r="W5253" t="s">
        <v>11407</v>
      </c>
      <c r="X5253" t="s">
        <v>11403</v>
      </c>
      <c r="Y5253" t="s">
        <v>11406</v>
      </c>
      <c r="Z5253" t="s">
        <v>11419</v>
      </c>
      <c r="AA5253" t="s">
        <v>1</v>
      </c>
      <c r="AB5253" s="164">
        <v>42636</v>
      </c>
      <c r="AC5253" t="s">
        <v>308</v>
      </c>
      <c r="AD5253" s="176">
        <v>1</v>
      </c>
    </row>
    <row r="5254" spans="1:30" x14ac:dyDescent="0.35">
      <c r="A5254" t="s">
        <v>454</v>
      </c>
      <c r="B5254">
        <v>1391</v>
      </c>
      <c r="C5254" t="s">
        <v>11420</v>
      </c>
      <c r="D5254">
        <v>70101</v>
      </c>
      <c r="E5254" t="s">
        <v>11421</v>
      </c>
      <c r="F5254" t="s">
        <v>11404</v>
      </c>
      <c r="H5254">
        <v>1</v>
      </c>
      <c r="I5254">
        <v>0.7</v>
      </c>
      <c r="K5254" t="s">
        <v>296</v>
      </c>
      <c r="L5254" t="s">
        <v>397</v>
      </c>
      <c r="M5254" t="s">
        <v>398</v>
      </c>
      <c r="N5254" t="s">
        <v>399</v>
      </c>
      <c r="O5254">
        <v>1</v>
      </c>
      <c r="P5254" t="s">
        <v>306</v>
      </c>
      <c r="Q5254" s="164">
        <v>39091</v>
      </c>
      <c r="R5254" s="164">
        <v>39326</v>
      </c>
      <c r="T5254" t="s">
        <v>11422</v>
      </c>
      <c r="V5254" t="s">
        <v>11423</v>
      </c>
      <c r="W5254" t="s">
        <v>11424</v>
      </c>
      <c r="X5254" t="s">
        <v>11421</v>
      </c>
      <c r="Y5254" t="s">
        <v>11423</v>
      </c>
      <c r="Z5254" t="s">
        <v>11425</v>
      </c>
      <c r="AC5254" t="s">
        <v>308</v>
      </c>
      <c r="AD5254" s="176">
        <v>1</v>
      </c>
    </row>
    <row r="5255" spans="1:30" x14ac:dyDescent="0.35">
      <c r="A5255" t="s">
        <v>408</v>
      </c>
      <c r="B5255">
        <v>1237</v>
      </c>
      <c r="C5255" t="s">
        <v>11426</v>
      </c>
      <c r="D5255">
        <v>70101</v>
      </c>
      <c r="E5255" t="s">
        <v>11421</v>
      </c>
      <c r="F5255" t="s">
        <v>11404</v>
      </c>
      <c r="H5255">
        <v>1</v>
      </c>
      <c r="I5255">
        <v>0.7</v>
      </c>
      <c r="K5255" t="s">
        <v>296</v>
      </c>
      <c r="L5255" t="s">
        <v>397</v>
      </c>
      <c r="M5255" t="s">
        <v>398</v>
      </c>
      <c r="N5255" t="s">
        <v>399</v>
      </c>
      <c r="O5255">
        <v>1</v>
      </c>
      <c r="P5255" t="s">
        <v>306</v>
      </c>
      <c r="Q5255" s="164">
        <v>40060</v>
      </c>
      <c r="R5255" s="164">
        <v>40057</v>
      </c>
      <c r="T5255" t="s">
        <v>11422</v>
      </c>
      <c r="V5255" t="s">
        <v>11423</v>
      </c>
      <c r="W5255" t="s">
        <v>11424</v>
      </c>
      <c r="X5255" t="s">
        <v>11421</v>
      </c>
      <c r="Y5255" t="s">
        <v>11423</v>
      </c>
      <c r="Z5255" t="s">
        <v>11427</v>
      </c>
      <c r="AC5255" t="s">
        <v>308</v>
      </c>
      <c r="AD5255" s="176">
        <v>1</v>
      </c>
    </row>
    <row r="5256" spans="1:30" x14ac:dyDescent="0.35">
      <c r="A5256" t="s">
        <v>314</v>
      </c>
      <c r="B5256">
        <v>1198</v>
      </c>
      <c r="C5256" t="s">
        <v>11428</v>
      </c>
      <c r="D5256">
        <v>70101</v>
      </c>
      <c r="E5256" t="s">
        <v>11421</v>
      </c>
      <c r="F5256" t="s">
        <v>11404</v>
      </c>
      <c r="H5256">
        <v>1</v>
      </c>
      <c r="I5256">
        <v>0.7</v>
      </c>
      <c r="K5256" t="s">
        <v>296</v>
      </c>
      <c r="L5256" t="s">
        <v>397</v>
      </c>
      <c r="M5256" t="s">
        <v>398</v>
      </c>
      <c r="N5256" t="s">
        <v>399</v>
      </c>
      <c r="O5256">
        <v>1</v>
      </c>
      <c r="P5256" t="s">
        <v>306</v>
      </c>
      <c r="Q5256" s="164">
        <v>35804</v>
      </c>
      <c r="R5256" s="164">
        <v>36039</v>
      </c>
      <c r="T5256" t="s">
        <v>11422</v>
      </c>
      <c r="V5256" t="s">
        <v>11423</v>
      </c>
      <c r="W5256" t="s">
        <v>11424</v>
      </c>
      <c r="X5256" t="s">
        <v>11421</v>
      </c>
      <c r="Y5256" t="s">
        <v>11423</v>
      </c>
      <c r="Z5256" t="s">
        <v>11429</v>
      </c>
      <c r="AC5256" t="s">
        <v>308</v>
      </c>
      <c r="AD5256" s="176">
        <v>1</v>
      </c>
    </row>
    <row r="5257" spans="1:30" x14ac:dyDescent="0.35">
      <c r="A5257" t="s">
        <v>432</v>
      </c>
      <c r="B5257">
        <v>1342</v>
      </c>
      <c r="C5257" t="s">
        <v>11430</v>
      </c>
      <c r="D5257">
        <v>70102</v>
      </c>
      <c r="E5257" t="s">
        <v>11431</v>
      </c>
      <c r="F5257" t="s">
        <v>11404</v>
      </c>
      <c r="G5257" s="163">
        <v>4429</v>
      </c>
      <c r="H5257">
        <v>1.1000000000000001</v>
      </c>
      <c r="I5257">
        <v>0.9</v>
      </c>
      <c r="J5257" t="s">
        <v>295</v>
      </c>
      <c r="K5257" t="s">
        <v>296</v>
      </c>
      <c r="L5257" t="s">
        <v>397</v>
      </c>
      <c r="M5257" t="s">
        <v>398</v>
      </c>
      <c r="N5257" t="s">
        <v>399</v>
      </c>
      <c r="O5257">
        <v>1</v>
      </c>
      <c r="P5257" t="s">
        <v>306</v>
      </c>
      <c r="Q5257" t="s">
        <v>11432</v>
      </c>
      <c r="R5257" s="164">
        <v>45170</v>
      </c>
      <c r="T5257" t="s">
        <v>3869</v>
      </c>
      <c r="V5257" t="s">
        <v>11433</v>
      </c>
      <c r="W5257" t="s">
        <v>11434</v>
      </c>
      <c r="X5257" t="s">
        <v>11431</v>
      </c>
      <c r="Y5257" t="s">
        <v>11433</v>
      </c>
      <c r="Z5257" t="s">
        <v>11435</v>
      </c>
      <c r="AA5257" t="s">
        <v>1</v>
      </c>
      <c r="AB5257" s="164">
        <v>45079</v>
      </c>
      <c r="AC5257" t="s">
        <v>308</v>
      </c>
      <c r="AD5257" s="176">
        <v>1.1000000000000001</v>
      </c>
    </row>
    <row r="5258" spans="1:30" x14ac:dyDescent="0.35">
      <c r="A5258" t="s">
        <v>314</v>
      </c>
      <c r="B5258">
        <v>1225</v>
      </c>
      <c r="C5258" t="s">
        <v>11431</v>
      </c>
      <c r="D5258">
        <v>70102</v>
      </c>
      <c r="E5258" t="s">
        <v>11431</v>
      </c>
      <c r="F5258" t="s">
        <v>11404</v>
      </c>
      <c r="H5258">
        <v>1.1000000000000001</v>
      </c>
      <c r="I5258">
        <v>0.9</v>
      </c>
      <c r="K5258" t="s">
        <v>296</v>
      </c>
      <c r="L5258" t="s">
        <v>397</v>
      </c>
      <c r="M5258" t="s">
        <v>398</v>
      </c>
      <c r="N5258" t="s">
        <v>399</v>
      </c>
      <c r="O5258">
        <v>1</v>
      </c>
      <c r="P5258" t="s">
        <v>306</v>
      </c>
      <c r="Q5258" t="s">
        <v>3093</v>
      </c>
      <c r="R5258" s="164">
        <v>37135</v>
      </c>
      <c r="T5258" t="s">
        <v>3869</v>
      </c>
      <c r="V5258" t="s">
        <v>11433</v>
      </c>
      <c r="W5258" t="s">
        <v>11434</v>
      </c>
      <c r="X5258" t="s">
        <v>11431</v>
      </c>
      <c r="Y5258" t="s">
        <v>11433</v>
      </c>
      <c r="Z5258" t="s">
        <v>11436</v>
      </c>
      <c r="AC5258" t="s">
        <v>308</v>
      </c>
      <c r="AD5258" s="176">
        <v>1.1000000000000001</v>
      </c>
    </row>
    <row r="5259" spans="1:30" x14ac:dyDescent="0.35">
      <c r="A5259" t="s">
        <v>324</v>
      </c>
      <c r="B5259">
        <v>1161</v>
      </c>
      <c r="C5259" t="s">
        <v>11437</v>
      </c>
      <c r="D5259">
        <v>70103</v>
      </c>
      <c r="E5259" t="s">
        <v>11437</v>
      </c>
      <c r="F5259" t="s">
        <v>11404</v>
      </c>
      <c r="H5259">
        <v>1</v>
      </c>
      <c r="I5259">
        <v>0.8</v>
      </c>
      <c r="K5259" t="s">
        <v>404</v>
      </c>
      <c r="L5259" t="s">
        <v>640</v>
      </c>
      <c r="M5259" t="s">
        <v>398</v>
      </c>
      <c r="N5259" t="s">
        <v>399</v>
      </c>
      <c r="O5259">
        <v>1</v>
      </c>
      <c r="P5259" t="s">
        <v>306</v>
      </c>
      <c r="Q5259" t="s">
        <v>11438</v>
      </c>
      <c r="R5259" s="164">
        <v>37865</v>
      </c>
      <c r="S5259" s="164">
        <v>43374</v>
      </c>
      <c r="T5259" t="s">
        <v>11439</v>
      </c>
      <c r="V5259" t="s">
        <v>11440</v>
      </c>
      <c r="W5259" t="s">
        <v>11441</v>
      </c>
      <c r="X5259" t="s">
        <v>11437</v>
      </c>
      <c r="Y5259" t="s">
        <v>11440</v>
      </c>
      <c r="Z5259" t="s">
        <v>11442</v>
      </c>
      <c r="AC5259" t="s">
        <v>308</v>
      </c>
      <c r="AD5259" s="176">
        <v>1</v>
      </c>
    </row>
    <row r="5260" spans="1:30" x14ac:dyDescent="0.35">
      <c r="A5260" t="s">
        <v>324</v>
      </c>
      <c r="B5260">
        <v>1451</v>
      </c>
      <c r="C5260" t="s">
        <v>11443</v>
      </c>
      <c r="D5260">
        <v>70103</v>
      </c>
      <c r="E5260" t="s">
        <v>11437</v>
      </c>
      <c r="F5260" t="s">
        <v>11404</v>
      </c>
      <c r="G5260" s="163">
        <v>5400</v>
      </c>
      <c r="H5260">
        <v>1</v>
      </c>
      <c r="I5260">
        <v>0.8</v>
      </c>
      <c r="J5260" t="s">
        <v>295</v>
      </c>
      <c r="K5260" t="s">
        <v>296</v>
      </c>
      <c r="L5260" t="s">
        <v>397</v>
      </c>
      <c r="M5260" t="s">
        <v>398</v>
      </c>
      <c r="N5260" t="s">
        <v>399</v>
      </c>
      <c r="O5260">
        <v>1</v>
      </c>
      <c r="P5260" t="s">
        <v>306</v>
      </c>
      <c r="Q5260" s="164">
        <v>45693</v>
      </c>
      <c r="R5260" s="164">
        <v>45901</v>
      </c>
      <c r="T5260" t="s">
        <v>11439</v>
      </c>
      <c r="V5260" t="s">
        <v>11440</v>
      </c>
      <c r="W5260" t="s">
        <v>11441</v>
      </c>
      <c r="X5260" t="s">
        <v>11437</v>
      </c>
      <c r="Y5260" t="s">
        <v>11440</v>
      </c>
      <c r="Z5260" t="s">
        <v>11444</v>
      </c>
      <c r="AA5260" t="s">
        <v>1</v>
      </c>
      <c r="AB5260" s="164">
        <v>45861</v>
      </c>
      <c r="AC5260" t="s">
        <v>308</v>
      </c>
      <c r="AD5260" s="176">
        <v>1</v>
      </c>
    </row>
    <row r="5261" spans="1:30" x14ac:dyDescent="0.35">
      <c r="A5261" t="s">
        <v>476</v>
      </c>
      <c r="B5261">
        <v>1388</v>
      </c>
      <c r="C5261" t="s">
        <v>11445</v>
      </c>
      <c r="D5261">
        <v>70103</v>
      </c>
      <c r="E5261" t="s">
        <v>11437</v>
      </c>
      <c r="F5261" t="s">
        <v>11404</v>
      </c>
      <c r="G5261" s="163">
        <v>3651.66</v>
      </c>
      <c r="H5261">
        <v>1</v>
      </c>
      <c r="I5261">
        <v>0.8</v>
      </c>
      <c r="J5261" t="s">
        <v>295</v>
      </c>
      <c r="K5261" t="s">
        <v>296</v>
      </c>
      <c r="L5261" t="s">
        <v>397</v>
      </c>
      <c r="M5261" t="s">
        <v>398</v>
      </c>
      <c r="N5261" t="s">
        <v>399</v>
      </c>
      <c r="O5261">
        <v>1</v>
      </c>
      <c r="P5261" t="s">
        <v>306</v>
      </c>
      <c r="Q5261" t="s">
        <v>11446</v>
      </c>
      <c r="R5261" s="164">
        <v>45536</v>
      </c>
      <c r="T5261" t="s">
        <v>11439</v>
      </c>
      <c r="V5261" t="s">
        <v>11440</v>
      </c>
      <c r="W5261" t="s">
        <v>11441</v>
      </c>
      <c r="X5261" t="s">
        <v>11437</v>
      </c>
      <c r="Y5261" t="s">
        <v>11440</v>
      </c>
      <c r="Z5261" t="s">
        <v>11447</v>
      </c>
      <c r="AA5261" t="s">
        <v>295</v>
      </c>
      <c r="AB5261" s="164">
        <v>45107</v>
      </c>
      <c r="AC5261" t="s">
        <v>308</v>
      </c>
      <c r="AD5261" s="176">
        <v>1</v>
      </c>
    </row>
    <row r="5262" spans="1:30" x14ac:dyDescent="0.35">
      <c r="A5262" t="s">
        <v>482</v>
      </c>
      <c r="B5262">
        <v>1300</v>
      </c>
      <c r="C5262" t="s">
        <v>11448</v>
      </c>
      <c r="D5262">
        <v>70103</v>
      </c>
      <c r="E5262" t="s">
        <v>11437</v>
      </c>
      <c r="F5262" t="s">
        <v>11404</v>
      </c>
      <c r="G5262" s="163">
        <v>3238.32</v>
      </c>
      <c r="H5262">
        <v>1</v>
      </c>
      <c r="I5262">
        <v>0.8</v>
      </c>
      <c r="J5262" t="s">
        <v>1</v>
      </c>
      <c r="K5262" t="s">
        <v>296</v>
      </c>
      <c r="L5262" t="s">
        <v>397</v>
      </c>
      <c r="M5262" t="s">
        <v>398</v>
      </c>
      <c r="N5262" t="s">
        <v>399</v>
      </c>
      <c r="O5262">
        <v>1</v>
      </c>
      <c r="P5262" t="s">
        <v>306</v>
      </c>
      <c r="Q5262" s="164">
        <v>44775</v>
      </c>
      <c r="R5262" s="164">
        <v>45170</v>
      </c>
      <c r="T5262" t="s">
        <v>11439</v>
      </c>
      <c r="V5262" t="s">
        <v>11440</v>
      </c>
      <c r="W5262" t="s">
        <v>11441</v>
      </c>
      <c r="X5262" t="s">
        <v>11437</v>
      </c>
      <c r="Y5262" t="s">
        <v>11440</v>
      </c>
      <c r="Z5262" t="s">
        <v>11449</v>
      </c>
      <c r="AA5262" t="s">
        <v>1</v>
      </c>
      <c r="AB5262" s="164">
        <v>44658</v>
      </c>
      <c r="AC5262" t="s">
        <v>308</v>
      </c>
      <c r="AD5262" s="176">
        <v>1</v>
      </c>
    </row>
    <row r="5263" spans="1:30" x14ac:dyDescent="0.35">
      <c r="A5263" t="s">
        <v>584</v>
      </c>
      <c r="B5263">
        <v>1280</v>
      </c>
      <c r="C5263" t="s">
        <v>11437</v>
      </c>
      <c r="D5263">
        <v>70103</v>
      </c>
      <c r="E5263" t="s">
        <v>11437</v>
      </c>
      <c r="F5263" t="s">
        <v>11404</v>
      </c>
      <c r="H5263">
        <v>1</v>
      </c>
      <c r="I5263">
        <v>0.8</v>
      </c>
      <c r="K5263" t="s">
        <v>404</v>
      </c>
      <c r="L5263" t="s">
        <v>397</v>
      </c>
      <c r="M5263" t="s">
        <v>398</v>
      </c>
      <c r="N5263" t="s">
        <v>399</v>
      </c>
      <c r="O5263">
        <v>1</v>
      </c>
      <c r="P5263" t="s">
        <v>306</v>
      </c>
      <c r="Q5263" s="164">
        <v>37622</v>
      </c>
      <c r="R5263" s="164">
        <v>37622</v>
      </c>
      <c r="S5263" s="164">
        <v>45043</v>
      </c>
      <c r="T5263" t="s">
        <v>11439</v>
      </c>
      <c r="V5263" t="s">
        <v>11440</v>
      </c>
      <c r="W5263" t="s">
        <v>11441</v>
      </c>
      <c r="X5263" t="s">
        <v>11437</v>
      </c>
      <c r="Y5263" t="s">
        <v>11440</v>
      </c>
      <c r="Z5263" t="s">
        <v>11450</v>
      </c>
      <c r="AC5263" t="s">
        <v>308</v>
      </c>
      <c r="AD5263" s="176">
        <v>1</v>
      </c>
    </row>
    <row r="5264" spans="1:30" x14ac:dyDescent="0.35">
      <c r="A5264" t="s">
        <v>403</v>
      </c>
      <c r="B5264">
        <v>1193</v>
      </c>
      <c r="C5264" t="s">
        <v>11443</v>
      </c>
      <c r="D5264">
        <v>70103</v>
      </c>
      <c r="E5264" t="s">
        <v>11437</v>
      </c>
      <c r="F5264" t="s">
        <v>11404</v>
      </c>
      <c r="G5264" s="163">
        <v>2722.08</v>
      </c>
      <c r="H5264">
        <v>1</v>
      </c>
      <c r="I5264">
        <v>0.8</v>
      </c>
      <c r="J5264" t="s">
        <v>1</v>
      </c>
      <c r="K5264" t="s">
        <v>0</v>
      </c>
      <c r="L5264" t="s">
        <v>397</v>
      </c>
      <c r="M5264" t="s">
        <v>398</v>
      </c>
      <c r="N5264" t="s">
        <v>399</v>
      </c>
      <c r="O5264">
        <v>1</v>
      </c>
      <c r="P5264" t="s">
        <v>306</v>
      </c>
      <c r="Q5264" t="s">
        <v>11451</v>
      </c>
      <c r="R5264" s="164">
        <v>44440</v>
      </c>
      <c r="T5264" t="s">
        <v>11439</v>
      </c>
      <c r="V5264" t="s">
        <v>11440</v>
      </c>
      <c r="W5264" t="s">
        <v>11441</v>
      </c>
      <c r="X5264" t="s">
        <v>11437</v>
      </c>
      <c r="Y5264" t="s">
        <v>11440</v>
      </c>
      <c r="Z5264" t="s">
        <v>11452</v>
      </c>
      <c r="AA5264" t="s">
        <v>1</v>
      </c>
      <c r="AB5264" s="164">
        <v>44484</v>
      </c>
      <c r="AC5264" t="s">
        <v>308</v>
      </c>
      <c r="AD5264" s="176">
        <v>1</v>
      </c>
    </row>
    <row r="5265" spans="1:31" x14ac:dyDescent="0.35">
      <c r="A5265" t="s">
        <v>494</v>
      </c>
      <c r="B5265">
        <v>1192</v>
      </c>
      <c r="C5265" t="s">
        <v>11437</v>
      </c>
      <c r="D5265">
        <v>70103</v>
      </c>
      <c r="E5265" t="s">
        <v>11437</v>
      </c>
      <c r="F5265" t="s">
        <v>11404</v>
      </c>
      <c r="H5265">
        <v>1</v>
      </c>
      <c r="I5265">
        <v>0.8</v>
      </c>
      <c r="K5265" t="s">
        <v>404</v>
      </c>
      <c r="L5265" t="s">
        <v>397</v>
      </c>
      <c r="M5265" t="s">
        <v>398</v>
      </c>
      <c r="N5265" t="s">
        <v>399</v>
      </c>
      <c r="O5265">
        <v>1</v>
      </c>
      <c r="P5265" t="s">
        <v>306</v>
      </c>
      <c r="Q5265" s="164">
        <v>38726</v>
      </c>
      <c r="R5265" s="164">
        <v>38961</v>
      </c>
      <c r="S5265" s="164">
        <v>43374</v>
      </c>
      <c r="T5265" t="s">
        <v>11439</v>
      </c>
      <c r="V5265" t="s">
        <v>11440</v>
      </c>
      <c r="W5265" t="s">
        <v>11441</v>
      </c>
      <c r="X5265" t="s">
        <v>11437</v>
      </c>
      <c r="Y5265" t="s">
        <v>11440</v>
      </c>
      <c r="Z5265" t="s">
        <v>11453</v>
      </c>
      <c r="AC5265" t="s">
        <v>308</v>
      </c>
      <c r="AD5265" s="176">
        <v>1</v>
      </c>
    </row>
    <row r="5266" spans="1:31" x14ac:dyDescent="0.35">
      <c r="A5266" t="s">
        <v>314</v>
      </c>
      <c r="B5266">
        <v>1233</v>
      </c>
      <c r="C5266" t="s">
        <v>11437</v>
      </c>
      <c r="D5266">
        <v>70103</v>
      </c>
      <c r="E5266" t="s">
        <v>11437</v>
      </c>
      <c r="F5266" t="s">
        <v>11404</v>
      </c>
      <c r="H5266">
        <v>1</v>
      </c>
      <c r="I5266">
        <v>0.8</v>
      </c>
      <c r="K5266" t="s">
        <v>404</v>
      </c>
      <c r="L5266" t="s">
        <v>397</v>
      </c>
      <c r="M5266" t="s">
        <v>398</v>
      </c>
      <c r="N5266" t="s">
        <v>399</v>
      </c>
      <c r="O5266">
        <v>1</v>
      </c>
      <c r="P5266" t="s">
        <v>306</v>
      </c>
      <c r="Q5266" s="164">
        <v>37658</v>
      </c>
      <c r="R5266" s="164">
        <v>37865</v>
      </c>
      <c r="S5266" s="164">
        <v>45043</v>
      </c>
      <c r="T5266" t="s">
        <v>11439</v>
      </c>
      <c r="V5266" t="s">
        <v>11440</v>
      </c>
      <c r="W5266" t="s">
        <v>11441</v>
      </c>
      <c r="X5266" t="s">
        <v>11437</v>
      </c>
      <c r="Y5266" t="s">
        <v>11440</v>
      </c>
      <c r="Z5266" t="s">
        <v>11454</v>
      </c>
      <c r="AC5266" t="s">
        <v>308</v>
      </c>
      <c r="AD5266" s="176">
        <v>1</v>
      </c>
    </row>
    <row r="5267" spans="1:31" x14ac:dyDescent="0.35">
      <c r="A5267" t="s">
        <v>314</v>
      </c>
      <c r="B5267">
        <v>1326</v>
      </c>
      <c r="C5267" t="s">
        <v>11443</v>
      </c>
      <c r="D5267">
        <v>70103</v>
      </c>
      <c r="E5267" t="s">
        <v>11437</v>
      </c>
      <c r="F5267" t="s">
        <v>11404</v>
      </c>
      <c r="G5267" s="163">
        <v>6000</v>
      </c>
      <c r="H5267">
        <v>1</v>
      </c>
      <c r="I5267">
        <v>0.8</v>
      </c>
      <c r="J5267" t="s">
        <v>295</v>
      </c>
      <c r="K5267" t="s">
        <v>296</v>
      </c>
      <c r="L5267" t="s">
        <v>397</v>
      </c>
      <c r="M5267" t="s">
        <v>398</v>
      </c>
      <c r="N5267" t="s">
        <v>399</v>
      </c>
      <c r="O5267">
        <v>1</v>
      </c>
      <c r="P5267" t="s">
        <v>306</v>
      </c>
      <c r="Q5267" s="164">
        <v>43134</v>
      </c>
      <c r="R5267" s="164">
        <v>43344</v>
      </c>
      <c r="T5267" t="s">
        <v>11439</v>
      </c>
      <c r="V5267" t="s">
        <v>11440</v>
      </c>
      <c r="W5267" t="s">
        <v>11441</v>
      </c>
      <c r="X5267" t="s">
        <v>11437</v>
      </c>
      <c r="Y5267" t="s">
        <v>11440</v>
      </c>
      <c r="Z5267" t="s">
        <v>11455</v>
      </c>
      <c r="AA5267" t="s">
        <v>1</v>
      </c>
      <c r="AB5267" s="164">
        <v>43202</v>
      </c>
      <c r="AC5267" t="s">
        <v>308</v>
      </c>
      <c r="AD5267" s="176">
        <v>1</v>
      </c>
    </row>
    <row r="5268" spans="1:31" x14ac:dyDescent="0.35">
      <c r="A5268" t="s">
        <v>408</v>
      </c>
      <c r="B5268">
        <v>1228</v>
      </c>
      <c r="C5268" t="s">
        <v>11456</v>
      </c>
      <c r="D5268">
        <v>70104</v>
      </c>
      <c r="E5268" t="s">
        <v>11456</v>
      </c>
      <c r="F5268" t="s">
        <v>11404</v>
      </c>
      <c r="H5268" s="174">
        <f t="shared" ref="H5268:H5271" si="158">AD5268</f>
        <v>1</v>
      </c>
      <c r="I5268">
        <v>0.9</v>
      </c>
      <c r="K5268" t="s">
        <v>404</v>
      </c>
      <c r="L5268" t="s">
        <v>397</v>
      </c>
      <c r="M5268" t="s">
        <v>398</v>
      </c>
      <c r="N5268" t="s">
        <v>399</v>
      </c>
      <c r="O5268">
        <v>1</v>
      </c>
      <c r="P5268" t="s">
        <v>306</v>
      </c>
      <c r="Q5268" t="s">
        <v>3220</v>
      </c>
      <c r="R5268" s="164">
        <v>39692</v>
      </c>
      <c r="S5268" s="164">
        <v>45376</v>
      </c>
      <c r="T5268" t="s">
        <v>3875</v>
      </c>
      <c r="V5268" t="s">
        <v>11457</v>
      </c>
      <c r="W5268" t="s">
        <v>11458</v>
      </c>
      <c r="X5268" t="s">
        <v>11456</v>
      </c>
      <c r="Y5268" t="s">
        <v>11457</v>
      </c>
      <c r="Z5268" t="s">
        <v>11459</v>
      </c>
      <c r="AC5268" t="s">
        <v>308</v>
      </c>
      <c r="AD5268" s="176">
        <v>1</v>
      </c>
      <c r="AE5268" s="177" t="s">
        <v>16954</v>
      </c>
    </row>
    <row r="5269" spans="1:31" x14ac:dyDescent="0.35">
      <c r="A5269" t="s">
        <v>711</v>
      </c>
      <c r="B5269">
        <v>1230</v>
      </c>
      <c r="C5269" t="s">
        <v>11460</v>
      </c>
      <c r="D5269">
        <v>70105</v>
      </c>
      <c r="E5269" t="s">
        <v>11460</v>
      </c>
      <c r="F5269" t="s">
        <v>11404</v>
      </c>
      <c r="H5269" s="174">
        <f t="shared" si="158"/>
        <v>1.9</v>
      </c>
      <c r="I5269">
        <v>0.7</v>
      </c>
      <c r="K5269" t="s">
        <v>404</v>
      </c>
      <c r="L5269" t="s">
        <v>640</v>
      </c>
      <c r="M5269" t="s">
        <v>398</v>
      </c>
      <c r="N5269" t="s">
        <v>399</v>
      </c>
      <c r="O5269">
        <v>1.5</v>
      </c>
      <c r="P5269" t="s">
        <v>306</v>
      </c>
      <c r="Q5269" s="164">
        <v>39814</v>
      </c>
      <c r="R5269" s="164">
        <v>39814</v>
      </c>
      <c r="S5269" s="164">
        <v>43782</v>
      </c>
      <c r="T5269" t="s">
        <v>11461</v>
      </c>
      <c r="V5269" t="s">
        <v>11462</v>
      </c>
      <c r="W5269" t="s">
        <v>11463</v>
      </c>
      <c r="X5269" t="s">
        <v>11460</v>
      </c>
      <c r="Y5269" t="s">
        <v>11462</v>
      </c>
      <c r="Z5269" t="s">
        <v>11464</v>
      </c>
      <c r="AC5269" t="s">
        <v>308</v>
      </c>
      <c r="AD5269" s="176">
        <v>1.9</v>
      </c>
      <c r="AE5269" s="177" t="s">
        <v>16954</v>
      </c>
    </row>
    <row r="5270" spans="1:31" x14ac:dyDescent="0.35">
      <c r="A5270" t="s">
        <v>314</v>
      </c>
      <c r="B5270">
        <v>1321</v>
      </c>
      <c r="C5270" t="s">
        <v>11465</v>
      </c>
      <c r="D5270">
        <v>70106</v>
      </c>
      <c r="E5270" t="s">
        <v>11465</v>
      </c>
      <c r="F5270" t="s">
        <v>11404</v>
      </c>
      <c r="G5270" s="163">
        <v>6500</v>
      </c>
      <c r="H5270" s="174">
        <f t="shared" si="158"/>
        <v>1</v>
      </c>
      <c r="I5270">
        <v>0.8</v>
      </c>
      <c r="J5270" t="s">
        <v>295</v>
      </c>
      <c r="K5270" t="s">
        <v>404</v>
      </c>
      <c r="L5270" t="s">
        <v>397</v>
      </c>
      <c r="M5270" t="s">
        <v>398</v>
      </c>
      <c r="N5270" t="s">
        <v>399</v>
      </c>
      <c r="O5270">
        <v>1</v>
      </c>
      <c r="P5270" t="s">
        <v>306</v>
      </c>
      <c r="Q5270" t="s">
        <v>11466</v>
      </c>
      <c r="R5270" s="164">
        <v>42979</v>
      </c>
      <c r="S5270" s="164">
        <v>44805</v>
      </c>
      <c r="T5270" t="s">
        <v>9016</v>
      </c>
      <c r="V5270" t="s">
        <v>11467</v>
      </c>
      <c r="W5270" t="s">
        <v>11468</v>
      </c>
      <c r="X5270" t="s">
        <v>11465</v>
      </c>
      <c r="Y5270" t="s">
        <v>11467</v>
      </c>
      <c r="Z5270" t="s">
        <v>11469</v>
      </c>
      <c r="AA5270" t="s">
        <v>1</v>
      </c>
      <c r="AB5270" s="164">
        <v>42965</v>
      </c>
      <c r="AC5270" t="s">
        <v>308</v>
      </c>
      <c r="AD5270" s="176">
        <v>1</v>
      </c>
      <c r="AE5270" s="177" t="s">
        <v>16954</v>
      </c>
    </row>
    <row r="5271" spans="1:31" x14ac:dyDescent="0.35">
      <c r="A5271" t="s">
        <v>434</v>
      </c>
      <c r="B5271">
        <v>1168</v>
      </c>
      <c r="C5271" t="s">
        <v>11470</v>
      </c>
      <c r="D5271">
        <v>70198</v>
      </c>
      <c r="E5271" t="s">
        <v>11470</v>
      </c>
      <c r="F5271" t="s">
        <v>11404</v>
      </c>
      <c r="G5271" s="163">
        <v>5400</v>
      </c>
      <c r="H5271" s="174">
        <f t="shared" si="158"/>
        <v>1</v>
      </c>
      <c r="I5271">
        <v>0.8</v>
      </c>
      <c r="J5271" t="s">
        <v>295</v>
      </c>
      <c r="K5271" t="s">
        <v>296</v>
      </c>
      <c r="L5271" t="s">
        <v>397</v>
      </c>
      <c r="M5271" t="s">
        <v>398</v>
      </c>
      <c r="N5271" t="s">
        <v>299</v>
      </c>
      <c r="O5271">
        <v>1</v>
      </c>
      <c r="P5271" t="s">
        <v>306</v>
      </c>
      <c r="Q5271" s="164">
        <v>43136</v>
      </c>
      <c r="R5271" s="164">
        <v>43466</v>
      </c>
      <c r="T5271" t="s">
        <v>11471</v>
      </c>
      <c r="V5271" t="s">
        <v>11472</v>
      </c>
      <c r="W5271" t="s">
        <v>11473</v>
      </c>
      <c r="X5271" t="s">
        <v>11470</v>
      </c>
      <c r="Y5271" t="s">
        <v>11472</v>
      </c>
      <c r="Z5271" t="s">
        <v>11474</v>
      </c>
      <c r="AA5271" t="s">
        <v>1</v>
      </c>
      <c r="AB5271" s="164">
        <v>43325</v>
      </c>
      <c r="AC5271" t="s">
        <v>308</v>
      </c>
      <c r="AD5271" s="176">
        <v>1</v>
      </c>
      <c r="AE5271" s="177" t="s">
        <v>16954</v>
      </c>
    </row>
    <row r="5272" spans="1:31" x14ac:dyDescent="0.35">
      <c r="A5272" t="s">
        <v>454</v>
      </c>
      <c r="B5272">
        <v>1473</v>
      </c>
      <c r="C5272" t="s">
        <v>11475</v>
      </c>
      <c r="D5272">
        <v>70200</v>
      </c>
      <c r="E5272" t="s">
        <v>11476</v>
      </c>
      <c r="F5272" t="s">
        <v>11404</v>
      </c>
      <c r="G5272" s="163">
        <v>4830</v>
      </c>
      <c r="H5272">
        <v>1</v>
      </c>
      <c r="I5272">
        <v>1.1000000000000001</v>
      </c>
      <c r="J5272" t="s">
        <v>295</v>
      </c>
      <c r="K5272" t="s">
        <v>296</v>
      </c>
      <c r="L5272" t="s">
        <v>397</v>
      </c>
      <c r="M5272" t="s">
        <v>398</v>
      </c>
      <c r="N5272" t="s">
        <v>299</v>
      </c>
      <c r="O5272">
        <v>1</v>
      </c>
      <c r="P5272" t="s">
        <v>306</v>
      </c>
      <c r="Q5272" s="164">
        <v>42920</v>
      </c>
      <c r="R5272" s="164">
        <v>43101</v>
      </c>
      <c r="T5272" t="s">
        <v>320</v>
      </c>
      <c r="V5272" t="s">
        <v>11477</v>
      </c>
      <c r="W5272" t="s">
        <v>11478</v>
      </c>
      <c r="X5272" t="s">
        <v>11479</v>
      </c>
      <c r="Y5272" t="s">
        <v>11480</v>
      </c>
      <c r="Z5272" t="s">
        <v>11481</v>
      </c>
      <c r="AA5272" t="s">
        <v>1</v>
      </c>
      <c r="AB5272" s="164">
        <v>42900</v>
      </c>
      <c r="AC5272" t="s">
        <v>308</v>
      </c>
      <c r="AD5272" s="176">
        <v>1</v>
      </c>
    </row>
    <row r="5273" spans="1:31" x14ac:dyDescent="0.35">
      <c r="A5273" t="s">
        <v>305</v>
      </c>
      <c r="B5273">
        <v>1293</v>
      </c>
      <c r="C5273" t="s">
        <v>11482</v>
      </c>
      <c r="D5273">
        <v>70200</v>
      </c>
      <c r="E5273" t="s">
        <v>11476</v>
      </c>
      <c r="F5273" t="s">
        <v>11404</v>
      </c>
      <c r="H5273">
        <v>1</v>
      </c>
      <c r="I5273">
        <v>1.1000000000000001</v>
      </c>
      <c r="K5273" t="s">
        <v>296</v>
      </c>
      <c r="L5273" t="s">
        <v>397</v>
      </c>
      <c r="M5273" t="s">
        <v>398</v>
      </c>
      <c r="N5273" t="s">
        <v>299</v>
      </c>
      <c r="O5273">
        <v>1</v>
      </c>
      <c r="P5273" t="s">
        <v>306</v>
      </c>
      <c r="Q5273" t="s">
        <v>3791</v>
      </c>
      <c r="R5273" s="164">
        <v>41518</v>
      </c>
      <c r="T5273" t="s">
        <v>320</v>
      </c>
      <c r="V5273" t="s">
        <v>11477</v>
      </c>
      <c r="W5273" t="s">
        <v>11478</v>
      </c>
      <c r="X5273" t="s">
        <v>11479</v>
      </c>
      <c r="Y5273" t="s">
        <v>11480</v>
      </c>
      <c r="Z5273" t="s">
        <v>11483</v>
      </c>
      <c r="AC5273" t="s">
        <v>308</v>
      </c>
      <c r="AD5273" s="176">
        <v>1</v>
      </c>
    </row>
    <row r="5274" spans="1:31" x14ac:dyDescent="0.35">
      <c r="A5274" t="s">
        <v>317</v>
      </c>
      <c r="B5274">
        <v>1109</v>
      </c>
      <c r="C5274" t="s">
        <v>11476</v>
      </c>
      <c r="D5274">
        <v>70200</v>
      </c>
      <c r="E5274" t="s">
        <v>11476</v>
      </c>
      <c r="F5274" t="s">
        <v>11404</v>
      </c>
      <c r="H5274">
        <v>1</v>
      </c>
      <c r="I5274">
        <v>1.1000000000000001</v>
      </c>
      <c r="K5274" t="s">
        <v>843</v>
      </c>
      <c r="L5274" t="s">
        <v>397</v>
      </c>
      <c r="M5274" t="s">
        <v>398</v>
      </c>
      <c r="N5274" t="s">
        <v>299</v>
      </c>
      <c r="O5274">
        <v>1</v>
      </c>
      <c r="P5274" t="s">
        <v>306</v>
      </c>
      <c r="Q5274" s="164">
        <v>33978</v>
      </c>
      <c r="R5274" s="164">
        <v>34213</v>
      </c>
      <c r="T5274" t="s">
        <v>320</v>
      </c>
      <c r="V5274" t="s">
        <v>11477</v>
      </c>
      <c r="W5274" t="s">
        <v>11478</v>
      </c>
      <c r="X5274" t="s">
        <v>11479</v>
      </c>
      <c r="Y5274" t="s">
        <v>11480</v>
      </c>
      <c r="Z5274" t="s">
        <v>11484</v>
      </c>
      <c r="AC5274" t="s">
        <v>308</v>
      </c>
      <c r="AD5274" s="176">
        <v>1</v>
      </c>
    </row>
    <row r="5275" spans="1:31" x14ac:dyDescent="0.35">
      <c r="A5275" t="s">
        <v>317</v>
      </c>
      <c r="B5275">
        <v>1198</v>
      </c>
      <c r="C5275" t="s">
        <v>11476</v>
      </c>
      <c r="D5275">
        <v>70200</v>
      </c>
      <c r="E5275" t="s">
        <v>11476</v>
      </c>
      <c r="F5275" t="s">
        <v>11404</v>
      </c>
      <c r="G5275" s="163">
        <v>3676.15</v>
      </c>
      <c r="H5275">
        <v>1</v>
      </c>
      <c r="I5275">
        <v>1.1000000000000001</v>
      </c>
      <c r="J5275" t="s">
        <v>295</v>
      </c>
      <c r="K5275" t="s">
        <v>404</v>
      </c>
      <c r="L5275" t="s">
        <v>397</v>
      </c>
      <c r="M5275" t="s">
        <v>398</v>
      </c>
      <c r="N5275" t="s">
        <v>299</v>
      </c>
      <c r="O5275">
        <v>1</v>
      </c>
      <c r="P5275" t="s">
        <v>306</v>
      </c>
      <c r="Q5275" t="s">
        <v>3087</v>
      </c>
      <c r="R5275" s="164">
        <v>42248</v>
      </c>
      <c r="S5275" s="164">
        <v>45536</v>
      </c>
      <c r="T5275" t="s">
        <v>320</v>
      </c>
      <c r="V5275" t="s">
        <v>11477</v>
      </c>
      <c r="W5275" t="s">
        <v>11478</v>
      </c>
      <c r="X5275" t="s">
        <v>11479</v>
      </c>
      <c r="Y5275" t="s">
        <v>11480</v>
      </c>
      <c r="Z5275" t="s">
        <v>11485</v>
      </c>
      <c r="AA5275" t="s">
        <v>1</v>
      </c>
      <c r="AB5275" s="164">
        <v>42433</v>
      </c>
      <c r="AC5275" t="s">
        <v>308</v>
      </c>
      <c r="AD5275" s="176">
        <v>1</v>
      </c>
    </row>
    <row r="5276" spans="1:31" x14ac:dyDescent="0.35">
      <c r="A5276" t="s">
        <v>408</v>
      </c>
      <c r="B5276">
        <v>1229</v>
      </c>
      <c r="C5276" t="s">
        <v>11475</v>
      </c>
      <c r="D5276">
        <v>70200</v>
      </c>
      <c r="E5276" t="s">
        <v>11476</v>
      </c>
      <c r="F5276" t="s">
        <v>11404</v>
      </c>
      <c r="H5276">
        <v>1</v>
      </c>
      <c r="I5276">
        <v>1.1000000000000001</v>
      </c>
      <c r="K5276" t="s">
        <v>296</v>
      </c>
      <c r="L5276" t="s">
        <v>397</v>
      </c>
      <c r="M5276" t="s">
        <v>398</v>
      </c>
      <c r="N5276" t="s">
        <v>299</v>
      </c>
      <c r="O5276">
        <v>1</v>
      </c>
      <c r="P5276" t="s">
        <v>306</v>
      </c>
      <c r="Q5276" t="s">
        <v>11486</v>
      </c>
      <c r="R5276" s="164">
        <v>39692</v>
      </c>
      <c r="T5276" t="s">
        <v>320</v>
      </c>
      <c r="V5276" t="s">
        <v>11477</v>
      </c>
      <c r="W5276" t="s">
        <v>11478</v>
      </c>
      <c r="X5276" t="s">
        <v>11479</v>
      </c>
      <c r="Y5276" t="s">
        <v>11480</v>
      </c>
      <c r="Z5276" t="s">
        <v>11487</v>
      </c>
      <c r="AC5276" t="s">
        <v>308</v>
      </c>
      <c r="AD5276" s="176">
        <v>1</v>
      </c>
    </row>
    <row r="5277" spans="1:31" x14ac:dyDescent="0.35">
      <c r="A5277" t="s">
        <v>408</v>
      </c>
      <c r="B5277">
        <v>1246</v>
      </c>
      <c r="C5277" t="s">
        <v>11488</v>
      </c>
      <c r="D5277">
        <v>70200</v>
      </c>
      <c r="E5277" t="s">
        <v>11476</v>
      </c>
      <c r="F5277" t="s">
        <v>11404</v>
      </c>
      <c r="H5277">
        <v>1</v>
      </c>
      <c r="I5277">
        <v>1.1000000000000001</v>
      </c>
      <c r="K5277" t="s">
        <v>296</v>
      </c>
      <c r="L5277" t="s">
        <v>397</v>
      </c>
      <c r="M5277" t="s">
        <v>398</v>
      </c>
      <c r="N5277" t="s">
        <v>299</v>
      </c>
      <c r="O5277">
        <v>1</v>
      </c>
      <c r="P5277" t="s">
        <v>306</v>
      </c>
      <c r="Q5277" s="164">
        <v>40002</v>
      </c>
      <c r="R5277" s="164">
        <v>40057</v>
      </c>
      <c r="T5277" t="s">
        <v>320</v>
      </c>
      <c r="V5277" t="s">
        <v>11477</v>
      </c>
      <c r="W5277" t="s">
        <v>11478</v>
      </c>
      <c r="X5277" t="s">
        <v>11479</v>
      </c>
      <c r="Y5277" t="s">
        <v>11480</v>
      </c>
      <c r="Z5277" t="s">
        <v>11489</v>
      </c>
      <c r="AC5277" t="s">
        <v>308</v>
      </c>
      <c r="AD5277" s="176">
        <v>1</v>
      </c>
    </row>
    <row r="5278" spans="1:31" x14ac:dyDescent="0.35">
      <c r="A5278" t="s">
        <v>324</v>
      </c>
      <c r="B5278">
        <v>1323</v>
      </c>
      <c r="C5278" t="s">
        <v>11490</v>
      </c>
      <c r="D5278">
        <v>70200</v>
      </c>
      <c r="E5278" t="s">
        <v>11476</v>
      </c>
      <c r="F5278" t="s">
        <v>11404</v>
      </c>
      <c r="G5278" s="163">
        <v>5100</v>
      </c>
      <c r="H5278">
        <v>1</v>
      </c>
      <c r="I5278">
        <v>1.1000000000000001</v>
      </c>
      <c r="J5278" t="s">
        <v>295</v>
      </c>
      <c r="K5278" t="s">
        <v>296</v>
      </c>
      <c r="L5278" t="s">
        <v>397</v>
      </c>
      <c r="M5278" t="s">
        <v>398</v>
      </c>
      <c r="N5278" t="s">
        <v>299</v>
      </c>
      <c r="O5278">
        <v>1</v>
      </c>
      <c r="P5278" t="s">
        <v>306</v>
      </c>
      <c r="Q5278" t="s">
        <v>11491</v>
      </c>
      <c r="R5278" s="164">
        <v>42979</v>
      </c>
      <c r="T5278" t="s">
        <v>320</v>
      </c>
      <c r="V5278" t="s">
        <v>11477</v>
      </c>
      <c r="W5278" t="s">
        <v>11478</v>
      </c>
      <c r="X5278" t="s">
        <v>11479</v>
      </c>
      <c r="Y5278" t="s">
        <v>11480</v>
      </c>
      <c r="Z5278" t="s">
        <v>11492</v>
      </c>
      <c r="AA5278" t="s">
        <v>1</v>
      </c>
      <c r="AB5278" s="164">
        <v>42850</v>
      </c>
      <c r="AC5278" t="s">
        <v>308</v>
      </c>
      <c r="AD5278" s="176">
        <v>1</v>
      </c>
    </row>
    <row r="5279" spans="1:31" x14ac:dyDescent="0.35">
      <c r="A5279" t="s">
        <v>476</v>
      </c>
      <c r="B5279">
        <v>1154</v>
      </c>
      <c r="C5279" t="s">
        <v>11493</v>
      </c>
      <c r="D5279">
        <v>70200</v>
      </c>
      <c r="E5279" t="s">
        <v>11476</v>
      </c>
      <c r="F5279" t="s">
        <v>11404</v>
      </c>
      <c r="H5279">
        <v>1</v>
      </c>
      <c r="I5279">
        <v>1.1000000000000001</v>
      </c>
      <c r="K5279" t="s">
        <v>404</v>
      </c>
      <c r="L5279" t="s">
        <v>397</v>
      </c>
      <c r="M5279" t="s">
        <v>398</v>
      </c>
      <c r="N5279" t="s">
        <v>299</v>
      </c>
      <c r="O5279">
        <v>1</v>
      </c>
      <c r="P5279" t="s">
        <v>306</v>
      </c>
      <c r="Q5279" s="164">
        <v>34343</v>
      </c>
      <c r="R5279" s="164">
        <v>34578</v>
      </c>
      <c r="S5279" s="164">
        <v>39188</v>
      </c>
      <c r="T5279" t="s">
        <v>320</v>
      </c>
      <c r="V5279" t="s">
        <v>11477</v>
      </c>
      <c r="W5279" t="s">
        <v>11478</v>
      </c>
      <c r="X5279" t="s">
        <v>11479</v>
      </c>
      <c r="Y5279" t="s">
        <v>11480</v>
      </c>
      <c r="Z5279" t="s">
        <v>11494</v>
      </c>
      <c r="AC5279" t="s">
        <v>308</v>
      </c>
      <c r="AD5279" s="176">
        <v>1</v>
      </c>
    </row>
    <row r="5280" spans="1:31" x14ac:dyDescent="0.35">
      <c r="A5280" t="s">
        <v>476</v>
      </c>
      <c r="B5280">
        <v>1392</v>
      </c>
      <c r="C5280" t="s">
        <v>11495</v>
      </c>
      <c r="D5280">
        <v>70200</v>
      </c>
      <c r="E5280" t="s">
        <v>11476</v>
      </c>
      <c r="F5280" t="s">
        <v>11404</v>
      </c>
      <c r="G5280" s="163">
        <v>3761.2</v>
      </c>
      <c r="H5280">
        <v>1</v>
      </c>
      <c r="I5280">
        <v>1.1000000000000001</v>
      </c>
      <c r="J5280" t="s">
        <v>295</v>
      </c>
      <c r="K5280" t="s">
        <v>296</v>
      </c>
      <c r="L5280" t="s">
        <v>397</v>
      </c>
      <c r="M5280" t="s">
        <v>398</v>
      </c>
      <c r="N5280" t="s">
        <v>299</v>
      </c>
      <c r="O5280">
        <v>1</v>
      </c>
      <c r="P5280" t="s">
        <v>306</v>
      </c>
      <c r="Q5280" t="s">
        <v>11446</v>
      </c>
      <c r="R5280" s="164">
        <v>45170</v>
      </c>
      <c r="T5280" t="s">
        <v>320</v>
      </c>
      <c r="V5280" t="s">
        <v>11477</v>
      </c>
      <c r="W5280" t="s">
        <v>11478</v>
      </c>
      <c r="X5280" t="s">
        <v>11479</v>
      </c>
      <c r="Y5280" t="s">
        <v>11480</v>
      </c>
      <c r="Z5280" t="s">
        <v>11496</v>
      </c>
      <c r="AA5280" t="s">
        <v>1</v>
      </c>
      <c r="AB5280" s="164">
        <v>45083</v>
      </c>
      <c r="AC5280" t="s">
        <v>308</v>
      </c>
      <c r="AD5280" s="176">
        <v>1</v>
      </c>
    </row>
    <row r="5281" spans="1:31" x14ac:dyDescent="0.35">
      <c r="A5281" t="s">
        <v>482</v>
      </c>
      <c r="B5281">
        <v>1291</v>
      </c>
      <c r="C5281" t="s">
        <v>11476</v>
      </c>
      <c r="D5281">
        <v>70200</v>
      </c>
      <c r="E5281" t="s">
        <v>11476</v>
      </c>
      <c r="F5281" t="s">
        <v>11404</v>
      </c>
      <c r="G5281" s="163">
        <v>3238.31</v>
      </c>
      <c r="H5281">
        <v>1</v>
      </c>
      <c r="I5281">
        <v>1.1000000000000001</v>
      </c>
      <c r="J5281" t="s">
        <v>1</v>
      </c>
      <c r="K5281" t="s">
        <v>296</v>
      </c>
      <c r="L5281" t="s">
        <v>397</v>
      </c>
      <c r="M5281" t="s">
        <v>398</v>
      </c>
      <c r="N5281" t="s">
        <v>299</v>
      </c>
      <c r="O5281">
        <v>1</v>
      </c>
      <c r="P5281" t="s">
        <v>306</v>
      </c>
      <c r="Q5281" s="164">
        <v>44200</v>
      </c>
      <c r="R5281" s="164">
        <v>44562</v>
      </c>
      <c r="T5281" t="s">
        <v>320</v>
      </c>
      <c r="V5281" t="s">
        <v>11477</v>
      </c>
      <c r="W5281" t="s">
        <v>11478</v>
      </c>
      <c r="X5281" t="s">
        <v>11479</v>
      </c>
      <c r="Y5281" t="s">
        <v>11480</v>
      </c>
      <c r="Z5281" t="s">
        <v>11497</v>
      </c>
      <c r="AA5281" t="s">
        <v>1</v>
      </c>
      <c r="AB5281" s="164">
        <v>44476</v>
      </c>
      <c r="AC5281" t="s">
        <v>308</v>
      </c>
      <c r="AD5281" s="176">
        <v>1</v>
      </c>
    </row>
    <row r="5282" spans="1:31" x14ac:dyDescent="0.35">
      <c r="A5282" t="s">
        <v>482</v>
      </c>
      <c r="B5282">
        <v>1294</v>
      </c>
      <c r="C5282" t="s">
        <v>11498</v>
      </c>
      <c r="D5282">
        <v>70200</v>
      </c>
      <c r="E5282" t="s">
        <v>11476</v>
      </c>
      <c r="F5282" t="s">
        <v>11404</v>
      </c>
      <c r="G5282" s="163">
        <v>2720.52</v>
      </c>
      <c r="H5282">
        <v>1</v>
      </c>
      <c r="I5282">
        <v>1.1000000000000001</v>
      </c>
      <c r="J5282" t="s">
        <v>1</v>
      </c>
      <c r="K5282" t="s">
        <v>296</v>
      </c>
      <c r="L5282" t="s">
        <v>397</v>
      </c>
      <c r="M5282" t="s">
        <v>398</v>
      </c>
      <c r="N5282" t="s">
        <v>299</v>
      </c>
      <c r="O5282">
        <v>1</v>
      </c>
      <c r="P5282" t="s">
        <v>306</v>
      </c>
      <c r="Q5282" s="164">
        <v>44775</v>
      </c>
      <c r="R5282" s="164">
        <v>45170</v>
      </c>
      <c r="T5282" t="s">
        <v>320</v>
      </c>
      <c r="V5282" t="s">
        <v>11477</v>
      </c>
      <c r="W5282" t="s">
        <v>11478</v>
      </c>
      <c r="X5282" t="s">
        <v>11479</v>
      </c>
      <c r="Y5282" t="s">
        <v>11480</v>
      </c>
      <c r="Z5282" t="s">
        <v>11499</v>
      </c>
      <c r="AA5282" t="s">
        <v>1</v>
      </c>
      <c r="AB5282" s="164">
        <v>44649</v>
      </c>
      <c r="AC5282" t="s">
        <v>308</v>
      </c>
      <c r="AD5282" s="176">
        <v>1</v>
      </c>
    </row>
    <row r="5283" spans="1:31" x14ac:dyDescent="0.35">
      <c r="A5283" t="s">
        <v>432</v>
      </c>
      <c r="B5283">
        <v>1191</v>
      </c>
      <c r="C5283" t="s">
        <v>11476</v>
      </c>
      <c r="D5283">
        <v>70200</v>
      </c>
      <c r="E5283" t="s">
        <v>11476</v>
      </c>
      <c r="F5283" t="s">
        <v>11404</v>
      </c>
      <c r="H5283">
        <v>1</v>
      </c>
      <c r="I5283">
        <v>1.1000000000000001</v>
      </c>
      <c r="K5283" t="s">
        <v>404</v>
      </c>
      <c r="L5283" t="s">
        <v>397</v>
      </c>
      <c r="M5283" t="s">
        <v>398</v>
      </c>
      <c r="N5283" t="s">
        <v>299</v>
      </c>
      <c r="O5283">
        <v>1</v>
      </c>
      <c r="P5283" t="s">
        <v>306</v>
      </c>
      <c r="Q5283" s="164">
        <v>36534</v>
      </c>
      <c r="R5283" s="164">
        <v>36770</v>
      </c>
      <c r="S5283" s="164">
        <v>41883</v>
      </c>
      <c r="T5283" t="s">
        <v>320</v>
      </c>
      <c r="V5283" t="s">
        <v>11477</v>
      </c>
      <c r="W5283" t="s">
        <v>11478</v>
      </c>
      <c r="X5283" t="s">
        <v>11479</v>
      </c>
      <c r="Y5283" t="s">
        <v>11480</v>
      </c>
      <c r="Z5283" t="s">
        <v>11500</v>
      </c>
      <c r="AC5283" t="s">
        <v>308</v>
      </c>
      <c r="AD5283" s="176">
        <v>1</v>
      </c>
    </row>
    <row r="5284" spans="1:31" x14ac:dyDescent="0.35">
      <c r="A5284" t="s">
        <v>584</v>
      </c>
      <c r="B5284">
        <v>1356</v>
      </c>
      <c r="C5284" t="s">
        <v>11501</v>
      </c>
      <c r="D5284">
        <v>70200</v>
      </c>
      <c r="E5284" t="s">
        <v>11476</v>
      </c>
      <c r="F5284" t="s">
        <v>11404</v>
      </c>
      <c r="G5284" s="163">
        <v>4874.88</v>
      </c>
      <c r="H5284">
        <v>1</v>
      </c>
      <c r="I5284">
        <v>1.1000000000000001</v>
      </c>
      <c r="J5284" t="s">
        <v>295</v>
      </c>
      <c r="K5284" t="s">
        <v>296</v>
      </c>
      <c r="L5284" t="s">
        <v>397</v>
      </c>
      <c r="M5284" t="s">
        <v>398</v>
      </c>
      <c r="N5284" t="s">
        <v>299</v>
      </c>
      <c r="O5284">
        <v>1</v>
      </c>
      <c r="P5284" t="s">
        <v>306</v>
      </c>
      <c r="Q5284" t="s">
        <v>11502</v>
      </c>
      <c r="R5284" s="164">
        <v>42491</v>
      </c>
      <c r="T5284" t="s">
        <v>320</v>
      </c>
      <c r="V5284" t="s">
        <v>11477</v>
      </c>
      <c r="W5284" t="s">
        <v>11478</v>
      </c>
      <c r="X5284" t="s">
        <v>11479</v>
      </c>
      <c r="Y5284" t="s">
        <v>11480</v>
      </c>
      <c r="Z5284" t="s">
        <v>11503</v>
      </c>
      <c r="AA5284" t="s">
        <v>1</v>
      </c>
      <c r="AB5284" s="164">
        <v>42437</v>
      </c>
      <c r="AC5284" t="s">
        <v>308</v>
      </c>
      <c r="AD5284" s="176">
        <v>1</v>
      </c>
    </row>
    <row r="5285" spans="1:31" x14ac:dyDescent="0.35">
      <c r="A5285" t="s">
        <v>447</v>
      </c>
      <c r="B5285">
        <v>1224</v>
      </c>
      <c r="C5285" t="s">
        <v>11504</v>
      </c>
      <c r="D5285">
        <v>70200</v>
      </c>
      <c r="E5285" t="s">
        <v>11476</v>
      </c>
      <c r="F5285" t="s">
        <v>11404</v>
      </c>
      <c r="H5285">
        <v>1</v>
      </c>
      <c r="I5285">
        <v>1.1000000000000001</v>
      </c>
      <c r="K5285" t="s">
        <v>404</v>
      </c>
      <c r="L5285" t="s">
        <v>397</v>
      </c>
      <c r="M5285" t="s">
        <v>398</v>
      </c>
      <c r="N5285" t="s">
        <v>299</v>
      </c>
      <c r="O5285">
        <v>1</v>
      </c>
      <c r="P5285" t="s">
        <v>306</v>
      </c>
      <c r="Q5285" s="164">
        <v>39456</v>
      </c>
      <c r="R5285" s="164">
        <v>39692</v>
      </c>
      <c r="S5285" s="164">
        <v>45043</v>
      </c>
      <c r="T5285" t="s">
        <v>320</v>
      </c>
      <c r="V5285" t="s">
        <v>11477</v>
      </c>
      <c r="W5285" t="s">
        <v>11478</v>
      </c>
      <c r="X5285" t="s">
        <v>11479</v>
      </c>
      <c r="Y5285" t="s">
        <v>11480</v>
      </c>
      <c r="Z5285" t="s">
        <v>11505</v>
      </c>
      <c r="AC5285" t="s">
        <v>308</v>
      </c>
      <c r="AD5285" s="176">
        <v>1</v>
      </c>
    </row>
    <row r="5286" spans="1:31" x14ac:dyDescent="0.35">
      <c r="A5286" t="s">
        <v>419</v>
      </c>
      <c r="B5286">
        <v>1145</v>
      </c>
      <c r="C5286" t="s">
        <v>11476</v>
      </c>
      <c r="D5286">
        <v>70200</v>
      </c>
      <c r="E5286" t="s">
        <v>11476</v>
      </c>
      <c r="F5286" t="s">
        <v>11404</v>
      </c>
      <c r="H5286">
        <v>1</v>
      </c>
      <c r="I5286">
        <v>1.1000000000000001</v>
      </c>
      <c r="K5286" t="s">
        <v>296</v>
      </c>
      <c r="L5286" t="s">
        <v>397</v>
      </c>
      <c r="M5286" t="s">
        <v>398</v>
      </c>
      <c r="N5286" t="s">
        <v>299</v>
      </c>
      <c r="O5286">
        <v>1</v>
      </c>
      <c r="P5286" t="s">
        <v>306</v>
      </c>
      <c r="Q5286" t="s">
        <v>9760</v>
      </c>
      <c r="R5286" s="164">
        <v>36404</v>
      </c>
      <c r="T5286" t="s">
        <v>320</v>
      </c>
      <c r="V5286" t="s">
        <v>11477</v>
      </c>
      <c r="W5286" t="s">
        <v>11478</v>
      </c>
      <c r="X5286" t="s">
        <v>11479</v>
      </c>
      <c r="Y5286" t="s">
        <v>11480</v>
      </c>
      <c r="Z5286" t="s">
        <v>11506</v>
      </c>
      <c r="AC5286" t="s">
        <v>308</v>
      </c>
      <c r="AD5286" s="176">
        <v>1</v>
      </c>
    </row>
    <row r="5287" spans="1:31" x14ac:dyDescent="0.35">
      <c r="A5287" t="s">
        <v>314</v>
      </c>
      <c r="B5287">
        <v>1337</v>
      </c>
      <c r="C5287" t="s">
        <v>11507</v>
      </c>
      <c r="D5287">
        <v>70200</v>
      </c>
      <c r="E5287" t="s">
        <v>11476</v>
      </c>
      <c r="F5287" t="s">
        <v>11404</v>
      </c>
      <c r="G5287" s="163">
        <v>4887.2700000000004</v>
      </c>
      <c r="H5287">
        <v>1</v>
      </c>
      <c r="I5287">
        <v>1.1000000000000001</v>
      </c>
      <c r="J5287" t="s">
        <v>295</v>
      </c>
      <c r="K5287" t="s">
        <v>296</v>
      </c>
      <c r="L5287" t="s">
        <v>397</v>
      </c>
      <c r="M5287" t="s">
        <v>398</v>
      </c>
      <c r="N5287" t="s">
        <v>299</v>
      </c>
      <c r="O5287">
        <v>1</v>
      </c>
      <c r="P5287" t="s">
        <v>306</v>
      </c>
      <c r="Q5287" t="s">
        <v>8882</v>
      </c>
      <c r="R5287" s="164">
        <v>44440</v>
      </c>
      <c r="T5287" t="s">
        <v>320</v>
      </c>
      <c r="V5287" t="s">
        <v>11477</v>
      </c>
      <c r="W5287" t="s">
        <v>11478</v>
      </c>
      <c r="X5287" t="s">
        <v>11479</v>
      </c>
      <c r="Y5287" t="s">
        <v>11480</v>
      </c>
      <c r="Z5287" t="s">
        <v>11508</v>
      </c>
      <c r="AA5287" t="s">
        <v>1</v>
      </c>
      <c r="AB5287" s="164">
        <v>44606</v>
      </c>
      <c r="AC5287" t="s">
        <v>308</v>
      </c>
      <c r="AD5287" s="176">
        <v>1</v>
      </c>
    </row>
    <row r="5288" spans="1:31" x14ac:dyDescent="0.35">
      <c r="A5288" t="s">
        <v>584</v>
      </c>
      <c r="B5288">
        <v>1234</v>
      </c>
      <c r="C5288" t="s">
        <v>11509</v>
      </c>
      <c r="D5288">
        <v>70201</v>
      </c>
      <c r="E5288" t="s">
        <v>11510</v>
      </c>
      <c r="F5288" t="s">
        <v>11404</v>
      </c>
      <c r="H5288" s="174">
        <f>AD5288</f>
        <v>1</v>
      </c>
      <c r="I5288">
        <v>0.6</v>
      </c>
      <c r="K5288" t="s">
        <v>404</v>
      </c>
      <c r="L5288" t="s">
        <v>397</v>
      </c>
      <c r="M5288" t="s">
        <v>398</v>
      </c>
      <c r="N5288" t="s">
        <v>399</v>
      </c>
      <c r="O5288">
        <v>1</v>
      </c>
      <c r="P5288" t="s">
        <v>306</v>
      </c>
      <c r="Q5288" s="164">
        <v>36161</v>
      </c>
      <c r="R5288" s="164">
        <v>36161</v>
      </c>
      <c r="S5288" s="164">
        <v>41883</v>
      </c>
      <c r="T5288" t="s">
        <v>3973</v>
      </c>
      <c r="V5288" t="s">
        <v>11511</v>
      </c>
      <c r="W5288" t="s">
        <v>11512</v>
      </c>
      <c r="X5288" t="s">
        <v>11510</v>
      </c>
      <c r="Y5288" t="s">
        <v>11511</v>
      </c>
      <c r="Z5288" t="s">
        <v>11513</v>
      </c>
      <c r="AC5288" t="s">
        <v>308</v>
      </c>
      <c r="AD5288" s="176">
        <v>1</v>
      </c>
      <c r="AE5288" s="177" t="s">
        <v>16954</v>
      </c>
    </row>
    <row r="5289" spans="1:31" x14ac:dyDescent="0.35">
      <c r="A5289" t="s">
        <v>454</v>
      </c>
      <c r="B5289">
        <v>1312</v>
      </c>
      <c r="C5289" t="s">
        <v>9120</v>
      </c>
      <c r="D5289">
        <v>70202</v>
      </c>
      <c r="E5289" t="s">
        <v>9120</v>
      </c>
      <c r="F5289" t="s">
        <v>11404</v>
      </c>
      <c r="H5289">
        <v>1</v>
      </c>
      <c r="I5289">
        <v>0.9</v>
      </c>
      <c r="K5289" t="s">
        <v>404</v>
      </c>
      <c r="L5289" t="s">
        <v>397</v>
      </c>
      <c r="M5289" t="s">
        <v>398</v>
      </c>
      <c r="N5289" t="s">
        <v>299</v>
      </c>
      <c r="O5289">
        <v>1</v>
      </c>
      <c r="P5289" t="s">
        <v>306</v>
      </c>
      <c r="Q5289" s="164">
        <v>35073</v>
      </c>
      <c r="R5289" s="164">
        <v>35309</v>
      </c>
      <c r="S5289" s="164">
        <v>37500</v>
      </c>
      <c r="T5289" t="s">
        <v>4001</v>
      </c>
      <c r="V5289" t="s">
        <v>11514</v>
      </c>
      <c r="W5289" t="s">
        <v>11515</v>
      </c>
      <c r="X5289" t="s">
        <v>9120</v>
      </c>
      <c r="Y5289" t="s">
        <v>11514</v>
      </c>
      <c r="Z5289" t="s">
        <v>11516</v>
      </c>
      <c r="AC5289" t="s">
        <v>308</v>
      </c>
      <c r="AD5289" s="176">
        <v>1</v>
      </c>
    </row>
    <row r="5290" spans="1:31" x14ac:dyDescent="0.35">
      <c r="A5290" t="s">
        <v>454</v>
      </c>
      <c r="B5290">
        <v>1422</v>
      </c>
      <c r="C5290" t="s">
        <v>9120</v>
      </c>
      <c r="D5290">
        <v>70202</v>
      </c>
      <c r="E5290" t="s">
        <v>9120</v>
      </c>
      <c r="F5290" t="s">
        <v>11404</v>
      </c>
      <c r="H5290">
        <v>1</v>
      </c>
      <c r="I5290">
        <v>0.9</v>
      </c>
      <c r="K5290" t="s">
        <v>296</v>
      </c>
      <c r="L5290" t="s">
        <v>397</v>
      </c>
      <c r="M5290" t="s">
        <v>398</v>
      </c>
      <c r="N5290" t="s">
        <v>299</v>
      </c>
      <c r="O5290">
        <v>1</v>
      </c>
      <c r="P5290" t="s">
        <v>306</v>
      </c>
      <c r="Q5290" t="s">
        <v>485</v>
      </c>
      <c r="R5290" s="164">
        <v>40909</v>
      </c>
      <c r="T5290" t="s">
        <v>4001</v>
      </c>
      <c r="V5290" t="s">
        <v>11514</v>
      </c>
      <c r="W5290" t="s">
        <v>11515</v>
      </c>
      <c r="X5290" t="s">
        <v>9120</v>
      </c>
      <c r="Y5290" t="s">
        <v>11514</v>
      </c>
      <c r="Z5290" t="s">
        <v>11517</v>
      </c>
      <c r="AC5290" t="s">
        <v>308</v>
      </c>
      <c r="AD5290" s="176">
        <v>1</v>
      </c>
    </row>
    <row r="5291" spans="1:31" x14ac:dyDescent="0.35">
      <c r="A5291" t="s">
        <v>291</v>
      </c>
      <c r="B5291">
        <v>1128</v>
      </c>
      <c r="C5291" t="s">
        <v>11514</v>
      </c>
      <c r="D5291">
        <v>70202</v>
      </c>
      <c r="E5291" t="s">
        <v>9120</v>
      </c>
      <c r="F5291" t="s">
        <v>11404</v>
      </c>
      <c r="H5291">
        <v>1</v>
      </c>
      <c r="I5291">
        <v>0.9</v>
      </c>
      <c r="K5291" t="s">
        <v>296</v>
      </c>
      <c r="L5291" t="s">
        <v>397</v>
      </c>
      <c r="M5291" t="s">
        <v>398</v>
      </c>
      <c r="N5291" t="s">
        <v>299</v>
      </c>
      <c r="O5291">
        <v>1</v>
      </c>
      <c r="P5291" t="s">
        <v>1</v>
      </c>
      <c r="Q5291" t="s">
        <v>11518</v>
      </c>
      <c r="R5291" s="164">
        <v>39203</v>
      </c>
      <c r="T5291" t="s">
        <v>4001</v>
      </c>
      <c r="V5291" t="s">
        <v>11514</v>
      </c>
      <c r="W5291" t="s">
        <v>11515</v>
      </c>
      <c r="X5291" t="s">
        <v>9120</v>
      </c>
      <c r="Y5291" t="s">
        <v>11514</v>
      </c>
      <c r="Z5291" t="s">
        <v>11519</v>
      </c>
      <c r="AC5291" t="s">
        <v>304</v>
      </c>
      <c r="AD5291" s="176">
        <v>1</v>
      </c>
    </row>
    <row r="5292" spans="1:31" x14ac:dyDescent="0.35">
      <c r="A5292" t="s">
        <v>305</v>
      </c>
      <c r="B5292">
        <v>1296</v>
      </c>
      <c r="C5292" t="s">
        <v>9120</v>
      </c>
      <c r="D5292">
        <v>70202</v>
      </c>
      <c r="E5292" t="s">
        <v>9120</v>
      </c>
      <c r="F5292" t="s">
        <v>11404</v>
      </c>
      <c r="H5292">
        <v>1</v>
      </c>
      <c r="I5292">
        <v>0.9</v>
      </c>
      <c r="K5292" t="s">
        <v>296</v>
      </c>
      <c r="L5292" t="s">
        <v>640</v>
      </c>
      <c r="M5292" t="s">
        <v>398</v>
      </c>
      <c r="N5292" t="s">
        <v>299</v>
      </c>
      <c r="O5292">
        <v>1</v>
      </c>
      <c r="P5292" t="s">
        <v>306</v>
      </c>
      <c r="Q5292" t="s">
        <v>2793</v>
      </c>
      <c r="R5292" s="164">
        <v>41640</v>
      </c>
      <c r="T5292" t="s">
        <v>4001</v>
      </c>
      <c r="V5292" t="s">
        <v>11514</v>
      </c>
      <c r="W5292" t="s">
        <v>11515</v>
      </c>
      <c r="X5292" t="s">
        <v>9120</v>
      </c>
      <c r="Y5292" t="s">
        <v>11514</v>
      </c>
      <c r="Z5292" t="s">
        <v>11520</v>
      </c>
      <c r="AC5292" t="s">
        <v>308</v>
      </c>
      <c r="AD5292" s="176">
        <v>1</v>
      </c>
    </row>
    <row r="5293" spans="1:31" x14ac:dyDescent="0.35">
      <c r="A5293" t="s">
        <v>408</v>
      </c>
      <c r="B5293">
        <v>1192</v>
      </c>
      <c r="C5293" t="s">
        <v>9120</v>
      </c>
      <c r="D5293">
        <v>70202</v>
      </c>
      <c r="E5293" t="s">
        <v>9120</v>
      </c>
      <c r="F5293" t="s">
        <v>11404</v>
      </c>
      <c r="H5293">
        <v>1</v>
      </c>
      <c r="I5293">
        <v>0.9</v>
      </c>
      <c r="K5293" t="s">
        <v>296</v>
      </c>
      <c r="L5293" t="s">
        <v>640</v>
      </c>
      <c r="M5293" t="s">
        <v>398</v>
      </c>
      <c r="N5293" t="s">
        <v>299</v>
      </c>
      <c r="O5293">
        <v>1</v>
      </c>
      <c r="P5293" t="s">
        <v>306</v>
      </c>
      <c r="Q5293" s="164">
        <v>37658</v>
      </c>
      <c r="R5293" s="164">
        <v>37865</v>
      </c>
      <c r="T5293" t="s">
        <v>4001</v>
      </c>
      <c r="V5293" t="s">
        <v>11514</v>
      </c>
      <c r="W5293" t="s">
        <v>11515</v>
      </c>
      <c r="X5293" t="s">
        <v>9120</v>
      </c>
      <c r="Y5293" t="s">
        <v>11514</v>
      </c>
      <c r="Z5293" t="s">
        <v>11521</v>
      </c>
      <c r="AC5293" t="s">
        <v>308</v>
      </c>
      <c r="AD5293" s="176">
        <v>1</v>
      </c>
    </row>
    <row r="5294" spans="1:31" x14ac:dyDescent="0.35">
      <c r="A5294" t="s">
        <v>469</v>
      </c>
      <c r="B5294">
        <v>1136</v>
      </c>
      <c r="C5294" t="s">
        <v>11522</v>
      </c>
      <c r="D5294">
        <v>70202</v>
      </c>
      <c r="E5294" t="s">
        <v>9120</v>
      </c>
      <c r="F5294" t="s">
        <v>11404</v>
      </c>
      <c r="H5294">
        <v>1</v>
      </c>
      <c r="I5294">
        <v>0.9</v>
      </c>
      <c r="K5294" t="s">
        <v>296</v>
      </c>
      <c r="L5294" t="s">
        <v>397</v>
      </c>
      <c r="M5294" t="s">
        <v>398</v>
      </c>
      <c r="N5294" t="s">
        <v>299</v>
      </c>
      <c r="O5294">
        <v>1</v>
      </c>
      <c r="P5294" t="s">
        <v>306</v>
      </c>
      <c r="Q5294" s="164">
        <v>34708</v>
      </c>
      <c r="R5294" s="164">
        <v>34943</v>
      </c>
      <c r="T5294" t="s">
        <v>4001</v>
      </c>
      <c r="V5294" t="s">
        <v>11514</v>
      </c>
      <c r="W5294" t="s">
        <v>11515</v>
      </c>
      <c r="X5294" t="s">
        <v>9120</v>
      </c>
      <c r="Y5294" t="s">
        <v>11514</v>
      </c>
      <c r="Z5294" t="s">
        <v>11523</v>
      </c>
      <c r="AC5294" t="s">
        <v>308</v>
      </c>
      <c r="AD5294" s="176">
        <v>1</v>
      </c>
    </row>
    <row r="5295" spans="1:31" x14ac:dyDescent="0.35">
      <c r="A5295" t="s">
        <v>309</v>
      </c>
      <c r="B5295">
        <v>1215</v>
      </c>
      <c r="C5295" t="s">
        <v>9120</v>
      </c>
      <c r="D5295">
        <v>70202</v>
      </c>
      <c r="E5295" t="s">
        <v>9120</v>
      </c>
      <c r="F5295" t="s">
        <v>11404</v>
      </c>
      <c r="H5295">
        <v>1</v>
      </c>
      <c r="I5295">
        <v>0.9</v>
      </c>
      <c r="K5295" t="s">
        <v>296</v>
      </c>
      <c r="L5295" t="s">
        <v>397</v>
      </c>
      <c r="M5295" t="s">
        <v>398</v>
      </c>
      <c r="N5295" t="s">
        <v>299</v>
      </c>
      <c r="O5295">
        <v>1</v>
      </c>
      <c r="P5295" t="s">
        <v>306</v>
      </c>
      <c r="Q5295" s="164">
        <v>41124</v>
      </c>
      <c r="R5295" s="164">
        <v>41153</v>
      </c>
      <c r="T5295" t="s">
        <v>4001</v>
      </c>
      <c r="V5295" t="s">
        <v>11514</v>
      </c>
      <c r="W5295" t="s">
        <v>11515</v>
      </c>
      <c r="X5295" t="s">
        <v>9120</v>
      </c>
      <c r="Y5295" t="s">
        <v>11514</v>
      </c>
      <c r="Z5295" t="s">
        <v>11524</v>
      </c>
      <c r="AC5295" t="s">
        <v>308</v>
      </c>
      <c r="AD5295" s="176">
        <v>1</v>
      </c>
    </row>
    <row r="5296" spans="1:31" x14ac:dyDescent="0.35">
      <c r="A5296" t="s">
        <v>476</v>
      </c>
      <c r="B5296">
        <v>1243</v>
      </c>
      <c r="C5296" t="s">
        <v>9120</v>
      </c>
      <c r="D5296">
        <v>70202</v>
      </c>
      <c r="E5296" t="s">
        <v>9120</v>
      </c>
      <c r="F5296" t="s">
        <v>11404</v>
      </c>
      <c r="H5296">
        <v>1</v>
      </c>
      <c r="I5296">
        <v>0.9</v>
      </c>
      <c r="K5296" t="s">
        <v>296</v>
      </c>
      <c r="L5296" t="s">
        <v>397</v>
      </c>
      <c r="M5296" t="s">
        <v>398</v>
      </c>
      <c r="N5296" t="s">
        <v>299</v>
      </c>
      <c r="O5296">
        <v>1</v>
      </c>
      <c r="P5296" t="s">
        <v>306</v>
      </c>
      <c r="Q5296" t="s">
        <v>2762</v>
      </c>
      <c r="R5296" s="164">
        <v>38961</v>
      </c>
      <c r="T5296" t="s">
        <v>4001</v>
      </c>
      <c r="V5296" t="s">
        <v>11514</v>
      </c>
      <c r="W5296" t="s">
        <v>11515</v>
      </c>
      <c r="X5296" t="s">
        <v>9120</v>
      </c>
      <c r="Y5296" t="s">
        <v>11514</v>
      </c>
      <c r="Z5296" t="s">
        <v>11525</v>
      </c>
      <c r="AC5296" t="s">
        <v>308</v>
      </c>
      <c r="AD5296" s="176">
        <v>1</v>
      </c>
    </row>
    <row r="5297" spans="1:30" x14ac:dyDescent="0.35">
      <c r="A5297" t="s">
        <v>482</v>
      </c>
      <c r="B5297">
        <v>1187</v>
      </c>
      <c r="C5297" t="s">
        <v>9120</v>
      </c>
      <c r="D5297">
        <v>70202</v>
      </c>
      <c r="E5297" t="s">
        <v>9120</v>
      </c>
      <c r="F5297" t="s">
        <v>11404</v>
      </c>
      <c r="H5297">
        <v>1</v>
      </c>
      <c r="I5297">
        <v>0.9</v>
      </c>
      <c r="K5297" t="s">
        <v>296</v>
      </c>
      <c r="L5297" t="s">
        <v>397</v>
      </c>
      <c r="M5297" t="s">
        <v>398</v>
      </c>
      <c r="N5297" t="s">
        <v>299</v>
      </c>
      <c r="O5297">
        <v>1</v>
      </c>
      <c r="P5297" t="s">
        <v>306</v>
      </c>
      <c r="Q5297" s="164">
        <v>39031</v>
      </c>
      <c r="R5297" s="164">
        <v>39326</v>
      </c>
      <c r="T5297" t="s">
        <v>4001</v>
      </c>
      <c r="V5297" t="s">
        <v>11514</v>
      </c>
      <c r="W5297" t="s">
        <v>11515</v>
      </c>
      <c r="X5297" t="s">
        <v>9120</v>
      </c>
      <c r="Y5297" t="s">
        <v>11514</v>
      </c>
      <c r="Z5297" t="s">
        <v>11526</v>
      </c>
      <c r="AC5297" t="s">
        <v>308</v>
      </c>
      <c r="AD5297" s="176">
        <v>1</v>
      </c>
    </row>
    <row r="5298" spans="1:30" x14ac:dyDescent="0.35">
      <c r="A5298" t="s">
        <v>432</v>
      </c>
      <c r="B5298">
        <v>1153</v>
      </c>
      <c r="C5298" t="s">
        <v>9131</v>
      </c>
      <c r="D5298">
        <v>70202</v>
      </c>
      <c r="E5298" t="s">
        <v>9120</v>
      </c>
      <c r="F5298" t="s">
        <v>11404</v>
      </c>
      <c r="H5298">
        <v>1</v>
      </c>
      <c r="I5298">
        <v>0.9</v>
      </c>
      <c r="K5298" t="s">
        <v>404</v>
      </c>
      <c r="L5298" t="s">
        <v>397</v>
      </c>
      <c r="M5298" t="s">
        <v>398</v>
      </c>
      <c r="N5298" t="s">
        <v>299</v>
      </c>
      <c r="O5298">
        <v>1</v>
      </c>
      <c r="P5298" t="s">
        <v>306</v>
      </c>
      <c r="Q5298" s="164">
        <v>33247</v>
      </c>
      <c r="R5298" s="164">
        <v>33482</v>
      </c>
      <c r="S5298" s="164">
        <v>39212</v>
      </c>
      <c r="T5298" t="s">
        <v>4001</v>
      </c>
      <c r="V5298" t="s">
        <v>11514</v>
      </c>
      <c r="W5298" t="s">
        <v>11515</v>
      </c>
      <c r="X5298" t="s">
        <v>9120</v>
      </c>
      <c r="Y5298" t="s">
        <v>11514</v>
      </c>
      <c r="Z5298" t="s">
        <v>11527</v>
      </c>
      <c r="AC5298" t="s">
        <v>308</v>
      </c>
      <c r="AD5298" s="176">
        <v>1</v>
      </c>
    </row>
    <row r="5299" spans="1:30" x14ac:dyDescent="0.35">
      <c r="A5299" t="s">
        <v>432</v>
      </c>
      <c r="B5299">
        <v>1248</v>
      </c>
      <c r="C5299" t="s">
        <v>9120</v>
      </c>
      <c r="D5299">
        <v>70202</v>
      </c>
      <c r="E5299" t="s">
        <v>9120</v>
      </c>
      <c r="F5299" t="s">
        <v>11404</v>
      </c>
      <c r="H5299">
        <v>1</v>
      </c>
      <c r="I5299">
        <v>0.9</v>
      </c>
      <c r="K5299" t="s">
        <v>296</v>
      </c>
      <c r="L5299" t="s">
        <v>397</v>
      </c>
      <c r="M5299" t="s">
        <v>398</v>
      </c>
      <c r="N5299" t="s">
        <v>299</v>
      </c>
      <c r="O5299">
        <v>1</v>
      </c>
      <c r="P5299" t="s">
        <v>306</v>
      </c>
      <c r="Q5299" t="s">
        <v>4812</v>
      </c>
      <c r="R5299" s="164">
        <v>39326</v>
      </c>
      <c r="T5299" t="s">
        <v>4001</v>
      </c>
      <c r="V5299" t="s">
        <v>11514</v>
      </c>
      <c r="W5299" t="s">
        <v>11515</v>
      </c>
      <c r="X5299" t="s">
        <v>9120</v>
      </c>
      <c r="Y5299" t="s">
        <v>11514</v>
      </c>
      <c r="Z5299" t="s">
        <v>11528</v>
      </c>
      <c r="AC5299" t="s">
        <v>308</v>
      </c>
      <c r="AD5299" s="176">
        <v>1</v>
      </c>
    </row>
    <row r="5300" spans="1:30" x14ac:dyDescent="0.35">
      <c r="A5300" t="s">
        <v>584</v>
      </c>
      <c r="B5300">
        <v>1198</v>
      </c>
      <c r="C5300" t="s">
        <v>11529</v>
      </c>
      <c r="D5300">
        <v>70202</v>
      </c>
      <c r="E5300" t="s">
        <v>9120</v>
      </c>
      <c r="F5300" t="s">
        <v>11404</v>
      </c>
      <c r="H5300">
        <v>1</v>
      </c>
      <c r="I5300">
        <v>0.9</v>
      </c>
      <c r="K5300" t="s">
        <v>296</v>
      </c>
      <c r="L5300" t="s">
        <v>397</v>
      </c>
      <c r="M5300" t="s">
        <v>398</v>
      </c>
      <c r="N5300" t="s">
        <v>299</v>
      </c>
      <c r="O5300">
        <v>1</v>
      </c>
      <c r="P5300" t="s">
        <v>306</v>
      </c>
      <c r="Q5300" s="164">
        <v>33247</v>
      </c>
      <c r="R5300" s="164">
        <v>33482</v>
      </c>
      <c r="T5300" t="s">
        <v>4001</v>
      </c>
      <c r="V5300" t="s">
        <v>11514</v>
      </c>
      <c r="W5300" t="s">
        <v>11515</v>
      </c>
      <c r="X5300" t="s">
        <v>9120</v>
      </c>
      <c r="Y5300" t="s">
        <v>11514</v>
      </c>
      <c r="Z5300" t="s">
        <v>11530</v>
      </c>
      <c r="AC5300" t="s">
        <v>308</v>
      </c>
      <c r="AD5300" s="176">
        <v>1</v>
      </c>
    </row>
    <row r="5301" spans="1:30" x14ac:dyDescent="0.35">
      <c r="A5301" t="s">
        <v>447</v>
      </c>
      <c r="B5301">
        <v>1178</v>
      </c>
      <c r="C5301" t="s">
        <v>11531</v>
      </c>
      <c r="D5301">
        <v>70202</v>
      </c>
      <c r="E5301" t="s">
        <v>9120</v>
      </c>
      <c r="F5301" t="s">
        <v>11404</v>
      </c>
      <c r="H5301">
        <v>1</v>
      </c>
      <c r="I5301">
        <v>0.9</v>
      </c>
      <c r="K5301" t="s">
        <v>0</v>
      </c>
      <c r="L5301" t="s">
        <v>397</v>
      </c>
      <c r="M5301" t="s">
        <v>398</v>
      </c>
      <c r="N5301" t="s">
        <v>299</v>
      </c>
      <c r="O5301">
        <v>1</v>
      </c>
      <c r="P5301" t="s">
        <v>306</v>
      </c>
      <c r="Q5301" t="s">
        <v>11532</v>
      </c>
      <c r="R5301" s="164">
        <v>37135</v>
      </c>
      <c r="T5301" t="s">
        <v>4001</v>
      </c>
      <c r="V5301" t="s">
        <v>11514</v>
      </c>
      <c r="W5301" t="s">
        <v>11515</v>
      </c>
      <c r="X5301" t="s">
        <v>9120</v>
      </c>
      <c r="Y5301" t="s">
        <v>11514</v>
      </c>
      <c r="Z5301" t="s">
        <v>11533</v>
      </c>
      <c r="AA5301" t="s">
        <v>1</v>
      </c>
      <c r="AC5301" t="s">
        <v>308</v>
      </c>
      <c r="AD5301" s="176">
        <v>1</v>
      </c>
    </row>
    <row r="5302" spans="1:30" x14ac:dyDescent="0.35">
      <c r="A5302" t="s">
        <v>494</v>
      </c>
      <c r="B5302">
        <v>1111</v>
      </c>
      <c r="C5302" t="s">
        <v>9120</v>
      </c>
      <c r="D5302">
        <v>70202</v>
      </c>
      <c r="E5302" t="s">
        <v>9120</v>
      </c>
      <c r="F5302" t="s">
        <v>11404</v>
      </c>
      <c r="H5302">
        <v>1</v>
      </c>
      <c r="I5302">
        <v>0.9</v>
      </c>
      <c r="K5302" t="s">
        <v>296</v>
      </c>
      <c r="L5302" t="s">
        <v>397</v>
      </c>
      <c r="M5302" t="s">
        <v>398</v>
      </c>
      <c r="N5302" t="s">
        <v>299</v>
      </c>
      <c r="O5302">
        <v>1</v>
      </c>
      <c r="P5302" t="s">
        <v>306</v>
      </c>
      <c r="Q5302" s="164">
        <v>33612</v>
      </c>
      <c r="R5302" s="164">
        <v>33848</v>
      </c>
      <c r="T5302" t="s">
        <v>4001</v>
      </c>
      <c r="V5302" t="s">
        <v>11514</v>
      </c>
      <c r="W5302" t="s">
        <v>11515</v>
      </c>
      <c r="X5302" t="s">
        <v>9120</v>
      </c>
      <c r="Y5302" t="s">
        <v>11514</v>
      </c>
      <c r="Z5302" t="s">
        <v>11534</v>
      </c>
      <c r="AC5302" t="s">
        <v>308</v>
      </c>
      <c r="AD5302" s="176">
        <v>1</v>
      </c>
    </row>
    <row r="5303" spans="1:30" x14ac:dyDescent="0.35">
      <c r="A5303" t="s">
        <v>419</v>
      </c>
      <c r="B5303">
        <v>1121</v>
      </c>
      <c r="C5303" t="s">
        <v>9120</v>
      </c>
      <c r="D5303">
        <v>70202</v>
      </c>
      <c r="E5303" t="s">
        <v>9120</v>
      </c>
      <c r="F5303" t="s">
        <v>11404</v>
      </c>
      <c r="H5303">
        <v>1</v>
      </c>
      <c r="I5303">
        <v>0.9</v>
      </c>
      <c r="K5303" t="s">
        <v>404</v>
      </c>
      <c r="L5303" t="s">
        <v>397</v>
      </c>
      <c r="M5303" t="s">
        <v>398</v>
      </c>
      <c r="N5303" t="s">
        <v>299</v>
      </c>
      <c r="O5303">
        <v>1</v>
      </c>
      <c r="P5303" t="s">
        <v>306</v>
      </c>
      <c r="Q5303" s="164">
        <v>34700</v>
      </c>
      <c r="R5303" s="164">
        <v>34700</v>
      </c>
      <c r="S5303" s="164">
        <v>38231</v>
      </c>
      <c r="T5303" t="s">
        <v>4001</v>
      </c>
      <c r="V5303" t="s">
        <v>11514</v>
      </c>
      <c r="W5303" t="s">
        <v>11515</v>
      </c>
      <c r="X5303" t="s">
        <v>9120</v>
      </c>
      <c r="Y5303" t="s">
        <v>11514</v>
      </c>
      <c r="Z5303" t="s">
        <v>11535</v>
      </c>
      <c r="AC5303" t="s">
        <v>308</v>
      </c>
      <c r="AD5303" s="176">
        <v>1</v>
      </c>
    </row>
    <row r="5304" spans="1:30" x14ac:dyDescent="0.35">
      <c r="A5304" t="s">
        <v>314</v>
      </c>
      <c r="B5304">
        <v>1116</v>
      </c>
      <c r="C5304" t="s">
        <v>9120</v>
      </c>
      <c r="D5304">
        <v>70202</v>
      </c>
      <c r="E5304" t="s">
        <v>9120</v>
      </c>
      <c r="F5304" t="s">
        <v>11404</v>
      </c>
      <c r="H5304">
        <v>1</v>
      </c>
      <c r="I5304">
        <v>0.9</v>
      </c>
      <c r="K5304" t="s">
        <v>296</v>
      </c>
      <c r="L5304" t="s">
        <v>397</v>
      </c>
      <c r="M5304" t="s">
        <v>398</v>
      </c>
      <c r="N5304" t="s">
        <v>299</v>
      </c>
      <c r="O5304">
        <v>1</v>
      </c>
      <c r="P5304" t="s">
        <v>306</v>
      </c>
      <c r="Q5304" t="s">
        <v>674</v>
      </c>
      <c r="R5304" s="164">
        <v>29735</v>
      </c>
      <c r="T5304" t="s">
        <v>4001</v>
      </c>
      <c r="V5304" t="s">
        <v>11514</v>
      </c>
      <c r="W5304" t="s">
        <v>11515</v>
      </c>
      <c r="X5304" t="s">
        <v>9120</v>
      </c>
      <c r="Y5304" t="s">
        <v>11514</v>
      </c>
      <c r="Z5304" t="s">
        <v>11536</v>
      </c>
      <c r="AC5304" t="s">
        <v>308</v>
      </c>
      <c r="AD5304" s="176">
        <v>1</v>
      </c>
    </row>
    <row r="5305" spans="1:30" x14ac:dyDescent="0.35">
      <c r="A5305" t="s">
        <v>711</v>
      </c>
      <c r="B5305">
        <v>1150</v>
      </c>
      <c r="C5305" t="s">
        <v>9120</v>
      </c>
      <c r="D5305">
        <v>70202</v>
      </c>
      <c r="E5305" t="s">
        <v>9120</v>
      </c>
      <c r="F5305" t="s">
        <v>11404</v>
      </c>
      <c r="H5305">
        <v>1</v>
      </c>
      <c r="I5305">
        <v>0.9</v>
      </c>
      <c r="K5305" t="s">
        <v>296</v>
      </c>
      <c r="L5305" t="s">
        <v>397</v>
      </c>
      <c r="M5305" t="s">
        <v>398</v>
      </c>
      <c r="N5305" t="s">
        <v>299</v>
      </c>
      <c r="O5305">
        <v>1</v>
      </c>
      <c r="P5305" t="s">
        <v>306</v>
      </c>
      <c r="Q5305" t="s">
        <v>11537</v>
      </c>
      <c r="R5305" s="164">
        <v>34578</v>
      </c>
      <c r="T5305" t="s">
        <v>4001</v>
      </c>
      <c r="V5305" t="s">
        <v>11514</v>
      </c>
      <c r="W5305" t="s">
        <v>11515</v>
      </c>
      <c r="X5305" t="s">
        <v>9120</v>
      </c>
      <c r="Y5305" t="s">
        <v>11514</v>
      </c>
      <c r="Z5305" t="s">
        <v>11538</v>
      </c>
      <c r="AC5305" t="s">
        <v>308</v>
      </c>
      <c r="AD5305" s="176">
        <v>1</v>
      </c>
    </row>
    <row r="5306" spans="1:30" x14ac:dyDescent="0.35">
      <c r="A5306" t="s">
        <v>499</v>
      </c>
      <c r="B5306">
        <v>1200</v>
      </c>
      <c r="C5306" t="s">
        <v>9120</v>
      </c>
      <c r="D5306">
        <v>70202</v>
      </c>
      <c r="E5306" t="s">
        <v>9120</v>
      </c>
      <c r="F5306" t="s">
        <v>11404</v>
      </c>
      <c r="H5306">
        <v>1</v>
      </c>
      <c r="I5306">
        <v>0.9</v>
      </c>
      <c r="K5306" t="s">
        <v>296</v>
      </c>
      <c r="L5306" t="s">
        <v>397</v>
      </c>
      <c r="M5306" t="s">
        <v>398</v>
      </c>
      <c r="N5306" t="s">
        <v>299</v>
      </c>
      <c r="O5306">
        <v>1</v>
      </c>
      <c r="P5306" t="s">
        <v>306</v>
      </c>
      <c r="Q5306" s="164">
        <v>40060</v>
      </c>
      <c r="R5306" s="164">
        <v>40057</v>
      </c>
      <c r="T5306" t="s">
        <v>4001</v>
      </c>
      <c r="V5306" t="s">
        <v>11514</v>
      </c>
      <c r="W5306" t="s">
        <v>11515</v>
      </c>
      <c r="X5306" t="s">
        <v>9120</v>
      </c>
      <c r="Y5306" t="s">
        <v>11514</v>
      </c>
      <c r="Z5306" t="s">
        <v>11539</v>
      </c>
      <c r="AC5306" t="s">
        <v>308</v>
      </c>
      <c r="AD5306" s="176">
        <v>1</v>
      </c>
    </row>
    <row r="5307" spans="1:30" x14ac:dyDescent="0.35">
      <c r="A5307" t="s">
        <v>566</v>
      </c>
      <c r="B5307">
        <v>1252</v>
      </c>
      <c r="C5307" t="s">
        <v>9120</v>
      </c>
      <c r="D5307">
        <v>70202</v>
      </c>
      <c r="E5307" t="s">
        <v>9120</v>
      </c>
      <c r="F5307" t="s">
        <v>11404</v>
      </c>
      <c r="H5307">
        <v>1</v>
      </c>
      <c r="I5307">
        <v>0.9</v>
      </c>
      <c r="K5307" t="s">
        <v>0</v>
      </c>
      <c r="L5307" t="s">
        <v>640</v>
      </c>
      <c r="M5307" t="s">
        <v>398</v>
      </c>
      <c r="N5307" t="s">
        <v>299</v>
      </c>
      <c r="O5307">
        <v>1</v>
      </c>
      <c r="P5307" t="s">
        <v>306</v>
      </c>
      <c r="Q5307" s="164">
        <v>40909</v>
      </c>
      <c r="R5307" s="164">
        <v>40909</v>
      </c>
      <c r="T5307" t="s">
        <v>4001</v>
      </c>
      <c r="V5307" t="s">
        <v>11514</v>
      </c>
      <c r="W5307" t="s">
        <v>11515</v>
      </c>
      <c r="X5307" t="s">
        <v>9120</v>
      </c>
      <c r="Y5307" t="s">
        <v>11514</v>
      </c>
      <c r="Z5307" t="s">
        <v>11540</v>
      </c>
      <c r="AC5307" t="s">
        <v>308</v>
      </c>
      <c r="AD5307" s="176">
        <v>1</v>
      </c>
    </row>
    <row r="5308" spans="1:30" x14ac:dyDescent="0.35">
      <c r="A5308" t="s">
        <v>438</v>
      </c>
      <c r="B5308">
        <v>1167</v>
      </c>
      <c r="C5308" t="s">
        <v>11541</v>
      </c>
      <c r="D5308">
        <v>70202</v>
      </c>
      <c r="E5308" t="s">
        <v>9120</v>
      </c>
      <c r="F5308" t="s">
        <v>11404</v>
      </c>
      <c r="H5308">
        <v>1</v>
      </c>
      <c r="I5308">
        <v>0.9</v>
      </c>
      <c r="K5308" t="s">
        <v>296</v>
      </c>
      <c r="L5308" t="s">
        <v>397</v>
      </c>
      <c r="M5308" t="s">
        <v>398</v>
      </c>
      <c r="N5308" t="s">
        <v>299</v>
      </c>
      <c r="O5308">
        <v>1</v>
      </c>
      <c r="P5308" t="s">
        <v>306</v>
      </c>
      <c r="Q5308" t="s">
        <v>11542</v>
      </c>
      <c r="R5308" s="164">
        <v>37257</v>
      </c>
      <c r="T5308" t="s">
        <v>4001</v>
      </c>
      <c r="V5308" t="s">
        <v>11514</v>
      </c>
      <c r="W5308" t="s">
        <v>11515</v>
      </c>
      <c r="X5308" t="s">
        <v>9120</v>
      </c>
      <c r="Y5308" t="s">
        <v>11514</v>
      </c>
      <c r="Z5308" t="s">
        <v>11543</v>
      </c>
      <c r="AC5308" t="s">
        <v>308</v>
      </c>
      <c r="AD5308" s="176">
        <v>1</v>
      </c>
    </row>
    <row r="5309" spans="1:30" x14ac:dyDescent="0.35">
      <c r="A5309" t="s">
        <v>408</v>
      </c>
      <c r="B5309">
        <v>1282</v>
      </c>
      <c r="C5309" t="s">
        <v>11544</v>
      </c>
      <c r="D5309">
        <v>70203</v>
      </c>
      <c r="E5309" t="s">
        <v>11544</v>
      </c>
      <c r="F5309" t="s">
        <v>11404</v>
      </c>
      <c r="H5309">
        <v>1</v>
      </c>
      <c r="I5309">
        <v>1.5</v>
      </c>
      <c r="K5309" t="s">
        <v>296</v>
      </c>
      <c r="L5309" t="s">
        <v>640</v>
      </c>
      <c r="M5309" t="s">
        <v>398</v>
      </c>
      <c r="N5309" t="s">
        <v>299</v>
      </c>
      <c r="O5309">
        <v>1.5</v>
      </c>
      <c r="P5309" t="s">
        <v>306</v>
      </c>
      <c r="Q5309" s="164">
        <v>41310</v>
      </c>
      <c r="R5309" s="164">
        <v>41518</v>
      </c>
      <c r="T5309" t="s">
        <v>4015</v>
      </c>
      <c r="V5309" t="s">
        <v>11545</v>
      </c>
      <c r="W5309" t="s">
        <v>11546</v>
      </c>
      <c r="X5309" t="s">
        <v>11547</v>
      </c>
      <c r="Y5309" t="s">
        <v>11545</v>
      </c>
      <c r="Z5309" t="s">
        <v>11548</v>
      </c>
      <c r="AA5309" t="s">
        <v>295</v>
      </c>
      <c r="AC5309" t="s">
        <v>308</v>
      </c>
      <c r="AD5309" s="176">
        <v>1</v>
      </c>
    </row>
    <row r="5310" spans="1:30" x14ac:dyDescent="0.35">
      <c r="A5310" t="s">
        <v>584</v>
      </c>
      <c r="B5310">
        <v>1235</v>
      </c>
      <c r="C5310" t="s">
        <v>11544</v>
      </c>
      <c r="D5310">
        <v>70203</v>
      </c>
      <c r="E5310" t="s">
        <v>11544</v>
      </c>
      <c r="F5310" t="s">
        <v>11404</v>
      </c>
      <c r="H5310">
        <v>1</v>
      </c>
      <c r="I5310">
        <v>1.5</v>
      </c>
      <c r="K5310" t="s">
        <v>296</v>
      </c>
      <c r="L5310" t="s">
        <v>640</v>
      </c>
      <c r="M5310" t="s">
        <v>398</v>
      </c>
      <c r="N5310" t="s">
        <v>299</v>
      </c>
      <c r="O5310">
        <v>1.5</v>
      </c>
      <c r="P5310" t="s">
        <v>306</v>
      </c>
      <c r="Q5310" s="164">
        <v>36169</v>
      </c>
      <c r="R5310" s="164">
        <v>36404</v>
      </c>
      <c r="T5310" t="s">
        <v>4015</v>
      </c>
      <c r="V5310" t="s">
        <v>11545</v>
      </c>
      <c r="W5310" t="s">
        <v>11546</v>
      </c>
      <c r="X5310" t="s">
        <v>11547</v>
      </c>
      <c r="Y5310" t="s">
        <v>11545</v>
      </c>
      <c r="Z5310" t="s">
        <v>11549</v>
      </c>
      <c r="AC5310" t="s">
        <v>308</v>
      </c>
      <c r="AD5310" s="176">
        <v>1</v>
      </c>
    </row>
    <row r="5311" spans="1:30" x14ac:dyDescent="0.35">
      <c r="A5311" t="s">
        <v>314</v>
      </c>
      <c r="B5311">
        <v>1304</v>
      </c>
      <c r="C5311" t="s">
        <v>11550</v>
      </c>
      <c r="D5311">
        <v>70203</v>
      </c>
      <c r="E5311" t="s">
        <v>11544</v>
      </c>
      <c r="F5311" t="s">
        <v>11404</v>
      </c>
      <c r="H5311">
        <v>1</v>
      </c>
      <c r="I5311">
        <v>1.5</v>
      </c>
      <c r="K5311" t="s">
        <v>0</v>
      </c>
      <c r="L5311" t="s">
        <v>640</v>
      </c>
      <c r="M5311" t="s">
        <v>398</v>
      </c>
      <c r="N5311" t="s">
        <v>299</v>
      </c>
      <c r="O5311">
        <v>1.5</v>
      </c>
      <c r="P5311" t="s">
        <v>306</v>
      </c>
      <c r="Q5311" t="s">
        <v>5115</v>
      </c>
      <c r="R5311" s="164">
        <v>42005</v>
      </c>
      <c r="T5311" t="s">
        <v>4015</v>
      </c>
      <c r="V5311" t="s">
        <v>11545</v>
      </c>
      <c r="W5311" t="s">
        <v>11546</v>
      </c>
      <c r="X5311" t="s">
        <v>11547</v>
      </c>
      <c r="Y5311" t="s">
        <v>11545</v>
      </c>
      <c r="Z5311" t="s">
        <v>11551</v>
      </c>
      <c r="AC5311" t="s">
        <v>308</v>
      </c>
      <c r="AD5311" s="176">
        <v>1</v>
      </c>
    </row>
    <row r="5312" spans="1:30" x14ac:dyDescent="0.35">
      <c r="A5312" t="s">
        <v>711</v>
      </c>
      <c r="B5312">
        <v>1229</v>
      </c>
      <c r="C5312" t="s">
        <v>11552</v>
      </c>
      <c r="D5312">
        <v>70204</v>
      </c>
      <c r="E5312" t="s">
        <v>11552</v>
      </c>
      <c r="F5312" t="s">
        <v>11404</v>
      </c>
      <c r="H5312">
        <v>1.3</v>
      </c>
      <c r="I5312">
        <v>1.3</v>
      </c>
      <c r="K5312" t="s">
        <v>296</v>
      </c>
      <c r="L5312" t="s">
        <v>397</v>
      </c>
      <c r="M5312" t="s">
        <v>398</v>
      </c>
      <c r="N5312" t="s">
        <v>299</v>
      </c>
      <c r="O5312">
        <v>1</v>
      </c>
      <c r="P5312" t="s">
        <v>306</v>
      </c>
      <c r="Q5312" s="164">
        <v>39794</v>
      </c>
      <c r="R5312" s="164">
        <v>40057</v>
      </c>
      <c r="T5312" t="s">
        <v>9135</v>
      </c>
      <c r="V5312" t="s">
        <v>11553</v>
      </c>
      <c r="W5312" t="s">
        <v>11554</v>
      </c>
      <c r="X5312" t="s">
        <v>11552</v>
      </c>
      <c r="Y5312" t="s">
        <v>11553</v>
      </c>
      <c r="Z5312" t="s">
        <v>11555</v>
      </c>
      <c r="AC5312" t="s">
        <v>308</v>
      </c>
      <c r="AD5312" s="176">
        <v>1.3</v>
      </c>
    </row>
    <row r="5313" spans="1:31" x14ac:dyDescent="0.35">
      <c r="A5313" t="s">
        <v>432</v>
      </c>
      <c r="B5313">
        <v>1192</v>
      </c>
      <c r="C5313" t="s">
        <v>11556</v>
      </c>
      <c r="D5313">
        <v>70205</v>
      </c>
      <c r="E5313" t="s">
        <v>11556</v>
      </c>
      <c r="F5313" t="s">
        <v>11404</v>
      </c>
      <c r="H5313" s="174">
        <f t="shared" ref="H5313:H5314" si="159">AD5313</f>
        <v>1</v>
      </c>
      <c r="I5313">
        <v>1</v>
      </c>
      <c r="K5313" t="s">
        <v>404</v>
      </c>
      <c r="L5313" t="s">
        <v>397</v>
      </c>
      <c r="M5313" t="s">
        <v>398</v>
      </c>
      <c r="N5313" t="s">
        <v>299</v>
      </c>
      <c r="O5313">
        <v>1</v>
      </c>
      <c r="P5313" t="s">
        <v>306</v>
      </c>
      <c r="Q5313" s="164">
        <v>36534</v>
      </c>
      <c r="R5313" s="164">
        <v>36770</v>
      </c>
      <c r="S5313" s="164">
        <v>40787</v>
      </c>
      <c r="T5313" t="s">
        <v>428</v>
      </c>
      <c r="V5313" t="s">
        <v>11557</v>
      </c>
      <c r="W5313" t="s">
        <v>11558</v>
      </c>
      <c r="X5313" t="s">
        <v>11556</v>
      </c>
      <c r="Y5313" t="s">
        <v>11557</v>
      </c>
      <c r="Z5313" t="s">
        <v>11559</v>
      </c>
      <c r="AC5313" t="s">
        <v>308</v>
      </c>
      <c r="AD5313" s="176">
        <v>1</v>
      </c>
      <c r="AE5313" s="177" t="s">
        <v>16954</v>
      </c>
    </row>
    <row r="5314" spans="1:31" x14ac:dyDescent="0.35">
      <c r="A5314" t="s">
        <v>476</v>
      </c>
      <c r="B5314">
        <v>1210</v>
      </c>
      <c r="C5314" t="s">
        <v>11560</v>
      </c>
      <c r="D5314">
        <v>70206</v>
      </c>
      <c r="E5314" t="s">
        <v>11561</v>
      </c>
      <c r="F5314" t="s">
        <v>11404</v>
      </c>
      <c r="H5314" s="174">
        <f t="shared" si="159"/>
        <v>1</v>
      </c>
      <c r="I5314">
        <v>0.5</v>
      </c>
      <c r="K5314" t="s">
        <v>404</v>
      </c>
      <c r="L5314" t="s">
        <v>11562</v>
      </c>
      <c r="M5314" t="s">
        <v>398</v>
      </c>
      <c r="N5314" t="s">
        <v>299</v>
      </c>
      <c r="O5314">
        <v>0.5</v>
      </c>
      <c r="P5314" t="s">
        <v>306</v>
      </c>
      <c r="Q5314" s="164">
        <v>36530</v>
      </c>
      <c r="R5314" s="164">
        <v>36647</v>
      </c>
      <c r="S5314" s="164">
        <v>42979</v>
      </c>
      <c r="T5314" t="s">
        <v>443</v>
      </c>
      <c r="V5314" t="s">
        <v>11563</v>
      </c>
      <c r="W5314" t="s">
        <v>11564</v>
      </c>
      <c r="X5314" t="s">
        <v>11561</v>
      </c>
      <c r="Y5314" t="s">
        <v>11563</v>
      </c>
      <c r="Z5314" t="s">
        <v>11565</v>
      </c>
      <c r="AC5314" t="s">
        <v>308</v>
      </c>
      <c r="AD5314" s="176">
        <v>1</v>
      </c>
      <c r="AE5314" s="177" t="s">
        <v>16954</v>
      </c>
    </row>
    <row r="5315" spans="1:31" x14ac:dyDescent="0.35">
      <c r="A5315" t="s">
        <v>454</v>
      </c>
      <c r="B5315">
        <v>1445</v>
      </c>
      <c r="C5315" t="s">
        <v>11561</v>
      </c>
      <c r="D5315">
        <v>70207</v>
      </c>
      <c r="E5315" t="s">
        <v>11561</v>
      </c>
      <c r="F5315" t="s">
        <v>11404</v>
      </c>
      <c r="H5315">
        <v>1</v>
      </c>
      <c r="I5315">
        <v>1.1000000000000001</v>
      </c>
      <c r="K5315" t="s">
        <v>296</v>
      </c>
      <c r="L5315" t="s">
        <v>397</v>
      </c>
      <c r="M5315" t="s">
        <v>398</v>
      </c>
      <c r="N5315" t="s">
        <v>299</v>
      </c>
      <c r="O5315">
        <v>1</v>
      </c>
      <c r="P5315" t="s">
        <v>306</v>
      </c>
      <c r="Q5315" t="s">
        <v>609</v>
      </c>
      <c r="R5315" s="164">
        <v>41640</v>
      </c>
      <c r="T5315" t="s">
        <v>450</v>
      </c>
      <c r="V5315" t="s">
        <v>11563</v>
      </c>
      <c r="W5315" t="s">
        <v>11564</v>
      </c>
      <c r="X5315" t="s">
        <v>11561</v>
      </c>
      <c r="Y5315" t="s">
        <v>11563</v>
      </c>
      <c r="Z5315" t="s">
        <v>11566</v>
      </c>
      <c r="AA5315" t="s">
        <v>295</v>
      </c>
      <c r="AC5315" t="s">
        <v>308</v>
      </c>
      <c r="AD5315" s="176">
        <v>1</v>
      </c>
    </row>
    <row r="5316" spans="1:31" x14ac:dyDescent="0.35">
      <c r="A5316" t="s">
        <v>305</v>
      </c>
      <c r="B5316">
        <v>1305</v>
      </c>
      <c r="C5316" t="s">
        <v>11561</v>
      </c>
      <c r="D5316">
        <v>70207</v>
      </c>
      <c r="E5316" t="s">
        <v>11561</v>
      </c>
      <c r="F5316" t="s">
        <v>11404</v>
      </c>
      <c r="G5316" s="163">
        <v>5803.7</v>
      </c>
      <c r="H5316">
        <v>1</v>
      </c>
      <c r="I5316">
        <v>1.1000000000000001</v>
      </c>
      <c r="J5316" t="s">
        <v>295</v>
      </c>
      <c r="K5316" t="s">
        <v>296</v>
      </c>
      <c r="L5316" t="s">
        <v>397</v>
      </c>
      <c r="M5316" t="s">
        <v>398</v>
      </c>
      <c r="N5316" t="s">
        <v>299</v>
      </c>
      <c r="O5316">
        <v>1</v>
      </c>
      <c r="P5316" t="s">
        <v>306</v>
      </c>
      <c r="Q5316" t="s">
        <v>11567</v>
      </c>
      <c r="R5316" s="164">
        <v>42979</v>
      </c>
      <c r="T5316" t="s">
        <v>450</v>
      </c>
      <c r="V5316" t="s">
        <v>11563</v>
      </c>
      <c r="W5316" t="s">
        <v>11564</v>
      </c>
      <c r="X5316" t="s">
        <v>11561</v>
      </c>
      <c r="Y5316" t="s">
        <v>11563</v>
      </c>
      <c r="Z5316" t="s">
        <v>11568</v>
      </c>
      <c r="AA5316" t="s">
        <v>1</v>
      </c>
      <c r="AB5316" s="164">
        <v>42629</v>
      </c>
      <c r="AC5316" t="s">
        <v>308</v>
      </c>
      <c r="AD5316" s="176">
        <v>1</v>
      </c>
    </row>
    <row r="5317" spans="1:31" x14ac:dyDescent="0.35">
      <c r="A5317" t="s">
        <v>317</v>
      </c>
      <c r="B5317">
        <v>1233</v>
      </c>
      <c r="C5317" t="s">
        <v>11569</v>
      </c>
      <c r="D5317">
        <v>70207</v>
      </c>
      <c r="E5317" t="s">
        <v>11561</v>
      </c>
      <c r="F5317" t="s">
        <v>11404</v>
      </c>
      <c r="G5317" s="163">
        <v>3786.44</v>
      </c>
      <c r="H5317">
        <v>1</v>
      </c>
      <c r="I5317">
        <v>1.1000000000000001</v>
      </c>
      <c r="J5317" t="s">
        <v>295</v>
      </c>
      <c r="K5317" t="s">
        <v>296</v>
      </c>
      <c r="L5317" t="s">
        <v>397</v>
      </c>
      <c r="M5317" t="s">
        <v>398</v>
      </c>
      <c r="N5317" t="s">
        <v>299</v>
      </c>
      <c r="O5317">
        <v>1</v>
      </c>
      <c r="P5317" t="s">
        <v>306</v>
      </c>
      <c r="Q5317" s="164">
        <v>43435</v>
      </c>
      <c r="R5317" s="164">
        <v>43221</v>
      </c>
      <c r="T5317" t="s">
        <v>450</v>
      </c>
      <c r="V5317" t="s">
        <v>11563</v>
      </c>
      <c r="W5317" t="s">
        <v>11564</v>
      </c>
      <c r="X5317" t="s">
        <v>11561</v>
      </c>
      <c r="Y5317" t="s">
        <v>11563</v>
      </c>
      <c r="Z5317" t="s">
        <v>11570</v>
      </c>
      <c r="AA5317" t="s">
        <v>1</v>
      </c>
      <c r="AB5317" s="164">
        <v>43202</v>
      </c>
      <c r="AC5317" t="s">
        <v>308</v>
      </c>
      <c r="AD5317" s="176">
        <v>1</v>
      </c>
    </row>
    <row r="5318" spans="1:31" x14ac:dyDescent="0.35">
      <c r="A5318" t="s">
        <v>317</v>
      </c>
      <c r="B5318">
        <v>1254</v>
      </c>
      <c r="C5318" t="s">
        <v>11561</v>
      </c>
      <c r="D5318">
        <v>70207</v>
      </c>
      <c r="E5318" t="s">
        <v>11561</v>
      </c>
      <c r="F5318" t="s">
        <v>11404</v>
      </c>
      <c r="G5318" s="163">
        <v>2720.24</v>
      </c>
      <c r="H5318">
        <v>1</v>
      </c>
      <c r="I5318">
        <v>1.1000000000000001</v>
      </c>
      <c r="J5318" t="s">
        <v>1</v>
      </c>
      <c r="K5318" t="s">
        <v>296</v>
      </c>
      <c r="L5318" t="s">
        <v>397</v>
      </c>
      <c r="M5318" t="s">
        <v>398</v>
      </c>
      <c r="N5318" t="s">
        <v>299</v>
      </c>
      <c r="O5318">
        <v>1</v>
      </c>
      <c r="P5318" t="s">
        <v>306</v>
      </c>
      <c r="Q5318" t="s">
        <v>11571</v>
      </c>
      <c r="R5318" s="164">
        <v>44440</v>
      </c>
      <c r="T5318" t="s">
        <v>450</v>
      </c>
      <c r="V5318" t="s">
        <v>11563</v>
      </c>
      <c r="W5318" t="s">
        <v>11564</v>
      </c>
      <c r="X5318" t="s">
        <v>11561</v>
      </c>
      <c r="Y5318" t="s">
        <v>11563</v>
      </c>
      <c r="Z5318" t="s">
        <v>11572</v>
      </c>
      <c r="AA5318" t="s">
        <v>1</v>
      </c>
      <c r="AB5318" s="164">
        <v>44606</v>
      </c>
      <c r="AC5318" t="s">
        <v>308</v>
      </c>
      <c r="AD5318" s="176">
        <v>1</v>
      </c>
    </row>
    <row r="5319" spans="1:31" x14ac:dyDescent="0.35">
      <c r="A5319" t="s">
        <v>408</v>
      </c>
      <c r="B5319">
        <v>1206</v>
      </c>
      <c r="C5319" t="s">
        <v>11573</v>
      </c>
      <c r="D5319">
        <v>70207</v>
      </c>
      <c r="E5319" t="s">
        <v>11561</v>
      </c>
      <c r="F5319" t="s">
        <v>11404</v>
      </c>
      <c r="H5319">
        <v>1</v>
      </c>
      <c r="I5319">
        <v>1.1000000000000001</v>
      </c>
      <c r="K5319" t="s">
        <v>296</v>
      </c>
      <c r="L5319" t="s">
        <v>640</v>
      </c>
      <c r="M5319" t="s">
        <v>398</v>
      </c>
      <c r="N5319" t="s">
        <v>299</v>
      </c>
      <c r="O5319">
        <v>1</v>
      </c>
      <c r="P5319" t="s">
        <v>306</v>
      </c>
      <c r="Q5319" t="s">
        <v>427</v>
      </c>
      <c r="R5319" s="164">
        <v>38961</v>
      </c>
      <c r="T5319" t="s">
        <v>450</v>
      </c>
      <c r="V5319" t="s">
        <v>11563</v>
      </c>
      <c r="W5319" t="s">
        <v>11564</v>
      </c>
      <c r="X5319" t="s">
        <v>11561</v>
      </c>
      <c r="Y5319" t="s">
        <v>11563</v>
      </c>
      <c r="Z5319" t="s">
        <v>11574</v>
      </c>
      <c r="AA5319" t="s">
        <v>1</v>
      </c>
      <c r="AC5319" t="s">
        <v>308</v>
      </c>
      <c r="AD5319" s="176">
        <v>1</v>
      </c>
    </row>
    <row r="5320" spans="1:31" x14ac:dyDescent="0.35">
      <c r="A5320" t="s">
        <v>408</v>
      </c>
      <c r="B5320">
        <v>1344</v>
      </c>
      <c r="C5320" t="s">
        <v>11561</v>
      </c>
      <c r="D5320">
        <v>70207</v>
      </c>
      <c r="E5320" t="s">
        <v>11561</v>
      </c>
      <c r="F5320" t="s">
        <v>11404</v>
      </c>
      <c r="G5320" s="163">
        <v>4634.5</v>
      </c>
      <c r="H5320">
        <v>1</v>
      </c>
      <c r="I5320">
        <v>1.1000000000000001</v>
      </c>
      <c r="J5320" t="s">
        <v>295</v>
      </c>
      <c r="K5320" t="s">
        <v>296</v>
      </c>
      <c r="L5320" t="s">
        <v>397</v>
      </c>
      <c r="M5320" t="s">
        <v>398</v>
      </c>
      <c r="N5320" t="s">
        <v>299</v>
      </c>
      <c r="O5320">
        <v>1</v>
      </c>
      <c r="P5320" t="s">
        <v>306</v>
      </c>
      <c r="Q5320" t="s">
        <v>11575</v>
      </c>
      <c r="R5320" s="164">
        <v>45536</v>
      </c>
      <c r="T5320" t="s">
        <v>450</v>
      </c>
      <c r="V5320" t="s">
        <v>11563</v>
      </c>
      <c r="W5320" t="s">
        <v>11564</v>
      </c>
      <c r="X5320" t="s">
        <v>11561</v>
      </c>
      <c r="Y5320" t="s">
        <v>11563</v>
      </c>
      <c r="Z5320" t="s">
        <v>11576</v>
      </c>
      <c r="AA5320" t="s">
        <v>1</v>
      </c>
      <c r="AB5320" s="164">
        <v>45320</v>
      </c>
      <c r="AC5320" t="s">
        <v>308</v>
      </c>
      <c r="AD5320" s="176">
        <v>1</v>
      </c>
    </row>
    <row r="5321" spans="1:31" x14ac:dyDescent="0.35">
      <c r="A5321" t="s">
        <v>324</v>
      </c>
      <c r="B5321">
        <v>1268</v>
      </c>
      <c r="C5321" t="s">
        <v>11561</v>
      </c>
      <c r="D5321">
        <v>70207</v>
      </c>
      <c r="E5321" t="s">
        <v>11561</v>
      </c>
      <c r="F5321" t="s">
        <v>11404</v>
      </c>
      <c r="H5321">
        <v>1</v>
      </c>
      <c r="I5321">
        <v>1.1000000000000001</v>
      </c>
      <c r="K5321" t="s">
        <v>296</v>
      </c>
      <c r="L5321" t="s">
        <v>397</v>
      </c>
      <c r="M5321" t="s">
        <v>398</v>
      </c>
      <c r="N5321" t="s">
        <v>299</v>
      </c>
      <c r="O5321">
        <v>1</v>
      </c>
      <c r="P5321" t="s">
        <v>306</v>
      </c>
      <c r="Q5321" s="164">
        <v>41244</v>
      </c>
      <c r="R5321" s="164">
        <v>41030</v>
      </c>
      <c r="T5321" t="s">
        <v>450</v>
      </c>
      <c r="V5321" t="s">
        <v>11563</v>
      </c>
      <c r="W5321" t="s">
        <v>11564</v>
      </c>
      <c r="X5321" t="s">
        <v>11561</v>
      </c>
      <c r="Y5321" t="s">
        <v>11563</v>
      </c>
      <c r="Z5321" t="s">
        <v>11577</v>
      </c>
      <c r="AC5321" t="s">
        <v>308</v>
      </c>
      <c r="AD5321" s="176">
        <v>1</v>
      </c>
    </row>
    <row r="5322" spans="1:31" x14ac:dyDescent="0.35">
      <c r="A5322" t="s">
        <v>324</v>
      </c>
      <c r="B5322">
        <v>1421</v>
      </c>
      <c r="C5322" t="s">
        <v>11578</v>
      </c>
      <c r="D5322">
        <v>70207</v>
      </c>
      <c r="E5322" t="s">
        <v>11561</v>
      </c>
      <c r="F5322" t="s">
        <v>11404</v>
      </c>
      <c r="G5322" s="163">
        <v>6317</v>
      </c>
      <c r="H5322">
        <v>1</v>
      </c>
      <c r="I5322">
        <v>1.1000000000000001</v>
      </c>
      <c r="J5322" t="s">
        <v>295</v>
      </c>
      <c r="K5322" t="s">
        <v>296</v>
      </c>
      <c r="L5322" t="s">
        <v>397</v>
      </c>
      <c r="M5322" t="s">
        <v>398</v>
      </c>
      <c r="N5322" t="s">
        <v>299</v>
      </c>
      <c r="O5322">
        <v>1</v>
      </c>
      <c r="P5322" t="s">
        <v>306</v>
      </c>
      <c r="Q5322" t="s">
        <v>1555</v>
      </c>
      <c r="R5322" s="164">
        <v>45536</v>
      </c>
      <c r="T5322" t="s">
        <v>450</v>
      </c>
      <c r="V5322" t="s">
        <v>11563</v>
      </c>
      <c r="W5322" t="s">
        <v>11564</v>
      </c>
      <c r="X5322" t="s">
        <v>11561</v>
      </c>
      <c r="Y5322" t="s">
        <v>11563</v>
      </c>
      <c r="Z5322" t="s">
        <v>11579</v>
      </c>
      <c r="AA5322" t="s">
        <v>1</v>
      </c>
      <c r="AB5322" s="164">
        <v>45295</v>
      </c>
      <c r="AC5322" t="s">
        <v>308</v>
      </c>
      <c r="AD5322" s="176">
        <v>1</v>
      </c>
    </row>
    <row r="5323" spans="1:31" x14ac:dyDescent="0.35">
      <c r="A5323" t="s">
        <v>309</v>
      </c>
      <c r="B5323">
        <v>1218</v>
      </c>
      <c r="C5323" t="s">
        <v>11561</v>
      </c>
      <c r="D5323">
        <v>70207</v>
      </c>
      <c r="E5323" t="s">
        <v>11561</v>
      </c>
      <c r="F5323" t="s">
        <v>11404</v>
      </c>
      <c r="H5323">
        <v>1</v>
      </c>
      <c r="I5323">
        <v>1.1000000000000001</v>
      </c>
      <c r="K5323" t="s">
        <v>296</v>
      </c>
      <c r="L5323" t="s">
        <v>397</v>
      </c>
      <c r="M5323" t="s">
        <v>398</v>
      </c>
      <c r="N5323" t="s">
        <v>299</v>
      </c>
      <c r="O5323">
        <v>1</v>
      </c>
      <c r="P5323" t="s">
        <v>306</v>
      </c>
      <c r="Q5323" t="s">
        <v>10176</v>
      </c>
      <c r="R5323" s="164">
        <v>41518</v>
      </c>
      <c r="T5323" t="s">
        <v>450</v>
      </c>
      <c r="V5323" t="s">
        <v>11563</v>
      </c>
      <c r="W5323" t="s">
        <v>11564</v>
      </c>
      <c r="X5323" t="s">
        <v>11561</v>
      </c>
      <c r="Y5323" t="s">
        <v>11563</v>
      </c>
      <c r="Z5323" t="s">
        <v>11580</v>
      </c>
      <c r="AC5323" t="s">
        <v>308</v>
      </c>
      <c r="AD5323" s="176">
        <v>1</v>
      </c>
    </row>
    <row r="5324" spans="1:31" x14ac:dyDescent="0.35">
      <c r="A5324" t="s">
        <v>309</v>
      </c>
      <c r="B5324">
        <v>1291</v>
      </c>
      <c r="C5324" t="s">
        <v>11581</v>
      </c>
      <c r="D5324">
        <v>70207</v>
      </c>
      <c r="E5324" t="s">
        <v>11561</v>
      </c>
      <c r="F5324" t="s">
        <v>11404</v>
      </c>
      <c r="G5324" s="163">
        <v>3635</v>
      </c>
      <c r="H5324">
        <v>1</v>
      </c>
      <c r="I5324">
        <v>1.1000000000000001</v>
      </c>
      <c r="J5324" t="s">
        <v>295</v>
      </c>
      <c r="K5324" t="s">
        <v>296</v>
      </c>
      <c r="L5324" t="s">
        <v>397</v>
      </c>
      <c r="M5324" t="s">
        <v>398</v>
      </c>
      <c r="N5324" t="s">
        <v>299</v>
      </c>
      <c r="O5324">
        <v>1</v>
      </c>
      <c r="P5324" t="s">
        <v>306</v>
      </c>
      <c r="Q5324" s="164">
        <v>45905</v>
      </c>
      <c r="R5324" s="164">
        <v>46266</v>
      </c>
      <c r="T5324" t="s">
        <v>450</v>
      </c>
      <c r="V5324" t="s">
        <v>11563</v>
      </c>
      <c r="W5324" t="s">
        <v>11564</v>
      </c>
      <c r="X5324" t="s">
        <v>11561</v>
      </c>
      <c r="Y5324" t="s">
        <v>11563</v>
      </c>
      <c r="Z5324" t="s">
        <v>11582</v>
      </c>
      <c r="AA5324" t="s">
        <v>1</v>
      </c>
      <c r="AB5324" s="164">
        <v>45867</v>
      </c>
      <c r="AC5324" t="s">
        <v>308</v>
      </c>
      <c r="AD5324" s="176">
        <v>1</v>
      </c>
    </row>
    <row r="5325" spans="1:31" x14ac:dyDescent="0.35">
      <c r="A5325" t="s">
        <v>476</v>
      </c>
      <c r="B5325">
        <v>1292</v>
      </c>
      <c r="C5325" t="s">
        <v>11561</v>
      </c>
      <c r="D5325">
        <v>70207</v>
      </c>
      <c r="E5325" t="s">
        <v>11561</v>
      </c>
      <c r="F5325" t="s">
        <v>11404</v>
      </c>
      <c r="H5325">
        <v>1</v>
      </c>
      <c r="I5325">
        <v>1.1000000000000001</v>
      </c>
      <c r="K5325" t="s">
        <v>296</v>
      </c>
      <c r="L5325" t="s">
        <v>397</v>
      </c>
      <c r="M5325" t="s">
        <v>398</v>
      </c>
      <c r="N5325" t="s">
        <v>299</v>
      </c>
      <c r="O5325">
        <v>1</v>
      </c>
      <c r="P5325" t="s">
        <v>306</v>
      </c>
      <c r="Q5325" t="s">
        <v>3791</v>
      </c>
      <c r="R5325" s="164">
        <v>41275</v>
      </c>
      <c r="T5325" t="s">
        <v>450</v>
      </c>
      <c r="V5325" t="s">
        <v>11563</v>
      </c>
      <c r="W5325" t="s">
        <v>11564</v>
      </c>
      <c r="X5325" t="s">
        <v>11561</v>
      </c>
      <c r="Y5325" t="s">
        <v>11563</v>
      </c>
      <c r="Z5325" t="s">
        <v>11583</v>
      </c>
      <c r="AC5325" t="s">
        <v>308</v>
      </c>
      <c r="AD5325" s="176">
        <v>1</v>
      </c>
    </row>
    <row r="5326" spans="1:31" x14ac:dyDescent="0.35">
      <c r="A5326" t="s">
        <v>482</v>
      </c>
      <c r="B5326">
        <v>1279</v>
      </c>
      <c r="C5326" t="s">
        <v>11581</v>
      </c>
      <c r="D5326">
        <v>70207</v>
      </c>
      <c r="E5326" t="s">
        <v>11561</v>
      </c>
      <c r="F5326" t="s">
        <v>11404</v>
      </c>
      <c r="G5326" s="163">
        <v>3493.34</v>
      </c>
      <c r="H5326">
        <v>1</v>
      </c>
      <c r="I5326">
        <v>1.1000000000000001</v>
      </c>
      <c r="J5326" t="s">
        <v>1</v>
      </c>
      <c r="K5326" t="s">
        <v>296</v>
      </c>
      <c r="L5326" t="s">
        <v>397</v>
      </c>
      <c r="M5326" t="s">
        <v>398</v>
      </c>
      <c r="N5326" t="s">
        <v>299</v>
      </c>
      <c r="O5326">
        <v>1</v>
      </c>
      <c r="P5326" t="s">
        <v>306</v>
      </c>
      <c r="Q5326" s="164">
        <v>43012</v>
      </c>
      <c r="R5326" s="164">
        <v>42826</v>
      </c>
      <c r="T5326" t="s">
        <v>450</v>
      </c>
      <c r="V5326" t="s">
        <v>11563</v>
      </c>
      <c r="W5326" t="s">
        <v>11564</v>
      </c>
      <c r="X5326" t="s">
        <v>11561</v>
      </c>
      <c r="Y5326" t="s">
        <v>11563</v>
      </c>
      <c r="Z5326" t="s">
        <v>11584</v>
      </c>
      <c r="AA5326" t="s">
        <v>1</v>
      </c>
      <c r="AB5326" s="164">
        <v>42900</v>
      </c>
      <c r="AC5326" t="s">
        <v>308</v>
      </c>
      <c r="AD5326" s="176">
        <v>1</v>
      </c>
    </row>
    <row r="5327" spans="1:31" x14ac:dyDescent="0.35">
      <c r="A5327" t="s">
        <v>432</v>
      </c>
      <c r="B5327">
        <v>1290</v>
      </c>
      <c r="C5327" t="s">
        <v>11561</v>
      </c>
      <c r="D5327">
        <v>70207</v>
      </c>
      <c r="E5327" t="s">
        <v>11561</v>
      </c>
      <c r="F5327" t="s">
        <v>11404</v>
      </c>
      <c r="H5327">
        <v>1</v>
      </c>
      <c r="I5327">
        <v>1.1000000000000001</v>
      </c>
      <c r="K5327" t="s">
        <v>296</v>
      </c>
      <c r="L5327" t="s">
        <v>410</v>
      </c>
      <c r="M5327" t="s">
        <v>398</v>
      </c>
      <c r="N5327" t="s">
        <v>299</v>
      </c>
      <c r="O5327">
        <v>1</v>
      </c>
      <c r="P5327" t="s">
        <v>306</v>
      </c>
      <c r="Q5327" t="s">
        <v>616</v>
      </c>
      <c r="R5327" s="164">
        <v>41883</v>
      </c>
      <c r="T5327" t="s">
        <v>450</v>
      </c>
      <c r="V5327" t="s">
        <v>11563</v>
      </c>
      <c r="W5327" t="s">
        <v>11564</v>
      </c>
      <c r="X5327" t="s">
        <v>11561</v>
      </c>
      <c r="Y5327" t="s">
        <v>11563</v>
      </c>
      <c r="Z5327" t="s">
        <v>11585</v>
      </c>
      <c r="AC5327" t="s">
        <v>308</v>
      </c>
      <c r="AD5327" s="176">
        <v>1</v>
      </c>
    </row>
    <row r="5328" spans="1:31" x14ac:dyDescent="0.35">
      <c r="A5328" t="s">
        <v>584</v>
      </c>
      <c r="B5328">
        <v>1296</v>
      </c>
      <c r="C5328" t="s">
        <v>11581</v>
      </c>
      <c r="D5328">
        <v>70207</v>
      </c>
      <c r="E5328" t="s">
        <v>11561</v>
      </c>
      <c r="F5328" t="s">
        <v>11404</v>
      </c>
      <c r="H5328">
        <v>1</v>
      </c>
      <c r="I5328">
        <v>1.1000000000000001</v>
      </c>
      <c r="K5328" t="s">
        <v>296</v>
      </c>
      <c r="L5328" t="s">
        <v>397</v>
      </c>
      <c r="M5328" t="s">
        <v>398</v>
      </c>
      <c r="N5328" t="s">
        <v>299</v>
      </c>
      <c r="O5328">
        <v>1</v>
      </c>
      <c r="P5328" t="s">
        <v>306</v>
      </c>
      <c r="Q5328" s="164">
        <v>38476</v>
      </c>
      <c r="R5328" s="164">
        <v>38596</v>
      </c>
      <c r="T5328" t="s">
        <v>450</v>
      </c>
      <c r="V5328" t="s">
        <v>11563</v>
      </c>
      <c r="W5328" t="s">
        <v>11564</v>
      </c>
      <c r="X5328" t="s">
        <v>11561</v>
      </c>
      <c r="Y5328" t="s">
        <v>11563</v>
      </c>
      <c r="Z5328" t="s">
        <v>11586</v>
      </c>
      <c r="AA5328" t="s">
        <v>1</v>
      </c>
      <c r="AC5328" t="s">
        <v>308</v>
      </c>
      <c r="AD5328" s="176">
        <v>1</v>
      </c>
    </row>
    <row r="5329" spans="1:30" x14ac:dyDescent="0.35">
      <c r="A5329" t="s">
        <v>403</v>
      </c>
      <c r="B5329">
        <v>1174</v>
      </c>
      <c r="C5329" t="s">
        <v>11561</v>
      </c>
      <c r="D5329">
        <v>70207</v>
      </c>
      <c r="E5329" t="s">
        <v>11561</v>
      </c>
      <c r="F5329" t="s">
        <v>11404</v>
      </c>
      <c r="G5329" s="163">
        <v>2850</v>
      </c>
      <c r="H5329">
        <v>1</v>
      </c>
      <c r="I5329">
        <v>1.1000000000000001</v>
      </c>
      <c r="J5329" t="s">
        <v>1</v>
      </c>
      <c r="K5329" t="s">
        <v>296</v>
      </c>
      <c r="L5329" t="s">
        <v>397</v>
      </c>
      <c r="M5329" t="s">
        <v>398</v>
      </c>
      <c r="N5329" t="s">
        <v>299</v>
      </c>
      <c r="O5329">
        <v>1</v>
      </c>
      <c r="P5329" t="s">
        <v>306</v>
      </c>
      <c r="Q5329" t="s">
        <v>11587</v>
      </c>
      <c r="R5329" s="164">
        <v>43101</v>
      </c>
      <c r="T5329" t="s">
        <v>450</v>
      </c>
      <c r="V5329" t="s">
        <v>11563</v>
      </c>
      <c r="W5329" t="s">
        <v>11564</v>
      </c>
      <c r="X5329" t="s">
        <v>11561</v>
      </c>
      <c r="Y5329" t="s">
        <v>11563</v>
      </c>
      <c r="Z5329" t="s">
        <v>11588</v>
      </c>
      <c r="AA5329" t="s">
        <v>1</v>
      </c>
      <c r="AB5329" s="164">
        <v>43049</v>
      </c>
      <c r="AC5329" t="s">
        <v>308</v>
      </c>
      <c r="AD5329" s="176">
        <v>1</v>
      </c>
    </row>
    <row r="5330" spans="1:30" x14ac:dyDescent="0.35">
      <c r="A5330" t="s">
        <v>447</v>
      </c>
      <c r="B5330">
        <v>1270</v>
      </c>
      <c r="C5330" t="s">
        <v>11561</v>
      </c>
      <c r="D5330">
        <v>70207</v>
      </c>
      <c r="E5330" t="s">
        <v>11561</v>
      </c>
      <c r="F5330" t="s">
        <v>11404</v>
      </c>
      <c r="G5330" s="163">
        <v>5635</v>
      </c>
      <c r="H5330">
        <v>1</v>
      </c>
      <c r="I5330">
        <v>1.1000000000000001</v>
      </c>
      <c r="J5330" t="s">
        <v>295</v>
      </c>
      <c r="K5330" t="s">
        <v>0</v>
      </c>
      <c r="L5330" t="s">
        <v>397</v>
      </c>
      <c r="M5330" t="s">
        <v>398</v>
      </c>
      <c r="N5330" t="s">
        <v>299</v>
      </c>
      <c r="O5330">
        <v>1</v>
      </c>
      <c r="P5330" t="s">
        <v>306</v>
      </c>
      <c r="Q5330" s="164">
        <v>42646</v>
      </c>
      <c r="R5330" s="164">
        <v>42614</v>
      </c>
      <c r="T5330" t="s">
        <v>450</v>
      </c>
      <c r="V5330" t="s">
        <v>11563</v>
      </c>
      <c r="W5330" t="s">
        <v>11564</v>
      </c>
      <c r="X5330" t="s">
        <v>11561</v>
      </c>
      <c r="Y5330" t="s">
        <v>11563</v>
      </c>
      <c r="Z5330" t="s">
        <v>11589</v>
      </c>
      <c r="AA5330" t="s">
        <v>1</v>
      </c>
      <c r="AB5330" s="164">
        <v>42598</v>
      </c>
      <c r="AC5330" t="s">
        <v>308</v>
      </c>
      <c r="AD5330" s="176">
        <v>1</v>
      </c>
    </row>
    <row r="5331" spans="1:30" x14ac:dyDescent="0.35">
      <c r="A5331" t="s">
        <v>494</v>
      </c>
      <c r="B5331">
        <v>1249</v>
      </c>
      <c r="C5331" t="s">
        <v>11561</v>
      </c>
      <c r="D5331">
        <v>70207</v>
      </c>
      <c r="E5331" t="s">
        <v>11561</v>
      </c>
      <c r="F5331" t="s">
        <v>11404</v>
      </c>
      <c r="G5331" s="163">
        <v>4098.2</v>
      </c>
      <c r="H5331">
        <v>1</v>
      </c>
      <c r="I5331">
        <v>1.1000000000000001</v>
      </c>
      <c r="J5331" t="s">
        <v>295</v>
      </c>
      <c r="K5331" t="s">
        <v>296</v>
      </c>
      <c r="L5331" t="s">
        <v>397</v>
      </c>
      <c r="M5331" t="s">
        <v>398</v>
      </c>
      <c r="N5331" t="s">
        <v>299</v>
      </c>
      <c r="O5331">
        <v>1</v>
      </c>
      <c r="P5331" t="s">
        <v>306</v>
      </c>
      <c r="Q5331" t="s">
        <v>4447</v>
      </c>
      <c r="R5331" s="164">
        <v>45901</v>
      </c>
      <c r="T5331" t="s">
        <v>450</v>
      </c>
      <c r="V5331" t="s">
        <v>11563</v>
      </c>
      <c r="W5331" t="s">
        <v>11564</v>
      </c>
      <c r="X5331" t="s">
        <v>11561</v>
      </c>
      <c r="Y5331" t="s">
        <v>11563</v>
      </c>
      <c r="Z5331" t="s">
        <v>11590</v>
      </c>
      <c r="AA5331" t="s">
        <v>1</v>
      </c>
      <c r="AB5331" s="164">
        <v>45471</v>
      </c>
      <c r="AC5331" t="s">
        <v>308</v>
      </c>
      <c r="AD5331" s="176">
        <v>1</v>
      </c>
    </row>
    <row r="5332" spans="1:30" x14ac:dyDescent="0.35">
      <c r="A5332" t="s">
        <v>414</v>
      </c>
      <c r="B5332">
        <v>1256</v>
      </c>
      <c r="C5332" t="s">
        <v>11561</v>
      </c>
      <c r="D5332">
        <v>70207</v>
      </c>
      <c r="E5332" t="s">
        <v>11561</v>
      </c>
      <c r="F5332" t="s">
        <v>11404</v>
      </c>
      <c r="G5332" s="163">
        <v>2720.56</v>
      </c>
      <c r="H5332">
        <v>1</v>
      </c>
      <c r="I5332">
        <v>1.1000000000000001</v>
      </c>
      <c r="J5332" t="s">
        <v>1</v>
      </c>
      <c r="K5332" t="s">
        <v>296</v>
      </c>
      <c r="L5332" t="s">
        <v>397</v>
      </c>
      <c r="M5332" t="s">
        <v>398</v>
      </c>
      <c r="N5332" t="s">
        <v>299</v>
      </c>
      <c r="O5332">
        <v>1</v>
      </c>
      <c r="P5332" t="s">
        <v>306</v>
      </c>
      <c r="Q5332" t="s">
        <v>11591</v>
      </c>
      <c r="R5332" s="164">
        <v>45901</v>
      </c>
      <c r="T5332" t="s">
        <v>450</v>
      </c>
      <c r="V5332" t="s">
        <v>11563</v>
      </c>
      <c r="W5332" t="s">
        <v>11564</v>
      </c>
      <c r="X5332" t="s">
        <v>11561</v>
      </c>
      <c r="Y5332" t="s">
        <v>11563</v>
      </c>
      <c r="Z5332" t="s">
        <v>11592</v>
      </c>
      <c r="AA5332" t="s">
        <v>1</v>
      </c>
      <c r="AB5332" s="164">
        <v>45533</v>
      </c>
      <c r="AC5332" t="s">
        <v>308</v>
      </c>
      <c r="AD5332" s="176">
        <v>1</v>
      </c>
    </row>
    <row r="5333" spans="1:30" x14ac:dyDescent="0.35">
      <c r="A5333" t="s">
        <v>419</v>
      </c>
      <c r="B5333">
        <v>1217</v>
      </c>
      <c r="C5333" t="s">
        <v>11561</v>
      </c>
      <c r="D5333">
        <v>70207</v>
      </c>
      <c r="E5333" t="s">
        <v>11561</v>
      </c>
      <c r="F5333" t="s">
        <v>11404</v>
      </c>
      <c r="G5333" s="163">
        <v>3362</v>
      </c>
      <c r="H5333">
        <v>1</v>
      </c>
      <c r="I5333">
        <v>1.1000000000000001</v>
      </c>
      <c r="J5333" t="s">
        <v>1</v>
      </c>
      <c r="K5333" t="s">
        <v>296</v>
      </c>
      <c r="L5333" t="s">
        <v>397</v>
      </c>
      <c r="M5333" t="s">
        <v>398</v>
      </c>
      <c r="N5333" t="s">
        <v>299</v>
      </c>
      <c r="O5333">
        <v>1</v>
      </c>
      <c r="P5333" t="s">
        <v>306</v>
      </c>
      <c r="Q5333" t="s">
        <v>11593</v>
      </c>
      <c r="R5333" s="164">
        <v>43344</v>
      </c>
      <c r="T5333" t="s">
        <v>450</v>
      </c>
      <c r="V5333" t="s">
        <v>11563</v>
      </c>
      <c r="W5333" t="s">
        <v>11564</v>
      </c>
      <c r="X5333" t="s">
        <v>11561</v>
      </c>
      <c r="Y5333" t="s">
        <v>11563</v>
      </c>
      <c r="Z5333" t="s">
        <v>11594</v>
      </c>
      <c r="AA5333" t="s">
        <v>1</v>
      </c>
      <c r="AB5333" s="164">
        <v>43182</v>
      </c>
      <c r="AC5333" t="s">
        <v>308</v>
      </c>
      <c r="AD5333" s="176">
        <v>1</v>
      </c>
    </row>
    <row r="5334" spans="1:30" x14ac:dyDescent="0.35">
      <c r="A5334" t="s">
        <v>314</v>
      </c>
      <c r="B5334">
        <v>1273</v>
      </c>
      <c r="C5334" t="s">
        <v>11595</v>
      </c>
      <c r="D5334">
        <v>70207</v>
      </c>
      <c r="E5334" t="s">
        <v>11561</v>
      </c>
      <c r="F5334" t="s">
        <v>11404</v>
      </c>
      <c r="H5334">
        <v>1</v>
      </c>
      <c r="I5334">
        <v>1.1000000000000001</v>
      </c>
      <c r="K5334" t="s">
        <v>296</v>
      </c>
      <c r="L5334" t="s">
        <v>397</v>
      </c>
      <c r="M5334" t="s">
        <v>398</v>
      </c>
      <c r="N5334" t="s">
        <v>299</v>
      </c>
      <c r="O5334">
        <v>1</v>
      </c>
      <c r="P5334" t="s">
        <v>306</v>
      </c>
      <c r="Q5334" s="164">
        <v>40119</v>
      </c>
      <c r="R5334" s="164">
        <v>40057</v>
      </c>
      <c r="T5334" t="s">
        <v>450</v>
      </c>
      <c r="V5334" t="s">
        <v>11563</v>
      </c>
      <c r="W5334" t="s">
        <v>11564</v>
      </c>
      <c r="X5334" t="s">
        <v>11561</v>
      </c>
      <c r="Y5334" t="s">
        <v>11563</v>
      </c>
      <c r="Z5334" t="s">
        <v>11596</v>
      </c>
      <c r="AC5334" t="s">
        <v>308</v>
      </c>
      <c r="AD5334" s="176">
        <v>1</v>
      </c>
    </row>
    <row r="5335" spans="1:30" x14ac:dyDescent="0.35">
      <c r="A5335" t="s">
        <v>314</v>
      </c>
      <c r="B5335">
        <v>1287</v>
      </c>
      <c r="C5335" t="s">
        <v>11581</v>
      </c>
      <c r="D5335">
        <v>70207</v>
      </c>
      <c r="E5335" t="s">
        <v>11561</v>
      </c>
      <c r="F5335" t="s">
        <v>11404</v>
      </c>
      <c r="H5335">
        <v>1</v>
      </c>
      <c r="I5335">
        <v>1.1000000000000001</v>
      </c>
      <c r="K5335" t="s">
        <v>296</v>
      </c>
      <c r="L5335" t="s">
        <v>397</v>
      </c>
      <c r="M5335" t="s">
        <v>398</v>
      </c>
      <c r="N5335" t="s">
        <v>299</v>
      </c>
      <c r="O5335">
        <v>1</v>
      </c>
      <c r="P5335" t="s">
        <v>306</v>
      </c>
      <c r="Q5335" t="s">
        <v>1649</v>
      </c>
      <c r="R5335" s="164">
        <v>40787</v>
      </c>
      <c r="T5335" t="s">
        <v>450</v>
      </c>
      <c r="V5335" t="s">
        <v>11563</v>
      </c>
      <c r="W5335" t="s">
        <v>11564</v>
      </c>
      <c r="X5335" t="s">
        <v>11561</v>
      </c>
      <c r="Y5335" t="s">
        <v>11563</v>
      </c>
      <c r="Z5335" t="s">
        <v>11597</v>
      </c>
      <c r="AC5335" t="s">
        <v>308</v>
      </c>
      <c r="AD5335" s="176">
        <v>1</v>
      </c>
    </row>
    <row r="5336" spans="1:30" x14ac:dyDescent="0.35">
      <c r="A5336" t="s">
        <v>711</v>
      </c>
      <c r="B5336">
        <v>1228</v>
      </c>
      <c r="C5336" t="s">
        <v>11561</v>
      </c>
      <c r="D5336">
        <v>70207</v>
      </c>
      <c r="E5336" t="s">
        <v>11561</v>
      </c>
      <c r="F5336" t="s">
        <v>11404</v>
      </c>
      <c r="H5336">
        <v>1</v>
      </c>
      <c r="I5336">
        <v>1.1000000000000001</v>
      </c>
      <c r="K5336" t="s">
        <v>296</v>
      </c>
      <c r="L5336" t="s">
        <v>397</v>
      </c>
      <c r="M5336" t="s">
        <v>398</v>
      </c>
      <c r="N5336" t="s">
        <v>299</v>
      </c>
      <c r="O5336">
        <v>1</v>
      </c>
      <c r="P5336" t="s">
        <v>306</v>
      </c>
      <c r="Q5336" t="s">
        <v>1951</v>
      </c>
      <c r="R5336" s="164">
        <v>40057</v>
      </c>
      <c r="T5336" t="s">
        <v>450</v>
      </c>
      <c r="V5336" t="s">
        <v>11563</v>
      </c>
      <c r="W5336" t="s">
        <v>11564</v>
      </c>
      <c r="X5336" t="s">
        <v>11561</v>
      </c>
      <c r="Y5336" t="s">
        <v>11563</v>
      </c>
      <c r="Z5336" t="s">
        <v>11598</v>
      </c>
      <c r="AC5336" t="s">
        <v>308</v>
      </c>
      <c r="AD5336" s="176">
        <v>1</v>
      </c>
    </row>
    <row r="5337" spans="1:30" x14ac:dyDescent="0.35">
      <c r="A5337" t="s">
        <v>499</v>
      </c>
      <c r="B5337">
        <v>1233</v>
      </c>
      <c r="C5337" t="s">
        <v>11561</v>
      </c>
      <c r="D5337">
        <v>70207</v>
      </c>
      <c r="E5337" t="s">
        <v>11561</v>
      </c>
      <c r="F5337" t="s">
        <v>11404</v>
      </c>
      <c r="G5337" s="163">
        <v>6000</v>
      </c>
      <c r="H5337">
        <v>1</v>
      </c>
      <c r="I5337">
        <v>1.1000000000000001</v>
      </c>
      <c r="J5337" t="s">
        <v>295</v>
      </c>
      <c r="K5337" t="s">
        <v>296</v>
      </c>
      <c r="L5337" t="s">
        <v>397</v>
      </c>
      <c r="M5337" t="s">
        <v>398</v>
      </c>
      <c r="N5337" t="s">
        <v>299</v>
      </c>
      <c r="O5337">
        <v>1</v>
      </c>
      <c r="P5337" t="s">
        <v>306</v>
      </c>
      <c r="Q5337" s="164">
        <v>44287</v>
      </c>
      <c r="R5337" s="164">
        <v>44317</v>
      </c>
      <c r="T5337" t="s">
        <v>450</v>
      </c>
      <c r="V5337" t="s">
        <v>11563</v>
      </c>
      <c r="W5337" t="s">
        <v>11564</v>
      </c>
      <c r="X5337" t="s">
        <v>11561</v>
      </c>
      <c r="Y5337" t="s">
        <v>11563</v>
      </c>
      <c r="Z5337" t="s">
        <v>11599</v>
      </c>
      <c r="AA5337" t="s">
        <v>1</v>
      </c>
      <c r="AB5337" s="164">
        <v>44341</v>
      </c>
      <c r="AC5337" t="s">
        <v>308</v>
      </c>
      <c r="AD5337" s="176">
        <v>1</v>
      </c>
    </row>
    <row r="5338" spans="1:30" x14ac:dyDescent="0.35">
      <c r="A5338" t="s">
        <v>566</v>
      </c>
      <c r="B5338">
        <v>1259</v>
      </c>
      <c r="C5338" t="s">
        <v>11561</v>
      </c>
      <c r="D5338">
        <v>70207</v>
      </c>
      <c r="E5338" t="s">
        <v>11561</v>
      </c>
      <c r="F5338" t="s">
        <v>11404</v>
      </c>
      <c r="H5338">
        <v>1</v>
      </c>
      <c r="I5338">
        <v>1.1000000000000001</v>
      </c>
      <c r="K5338" t="s">
        <v>0</v>
      </c>
      <c r="L5338" t="s">
        <v>397</v>
      </c>
      <c r="M5338" t="s">
        <v>398</v>
      </c>
      <c r="N5338" t="s">
        <v>299</v>
      </c>
      <c r="O5338">
        <v>1</v>
      </c>
      <c r="P5338" t="s">
        <v>306</v>
      </c>
      <c r="Q5338" s="164">
        <v>41250</v>
      </c>
      <c r="R5338" s="164">
        <v>41153</v>
      </c>
      <c r="T5338" t="s">
        <v>450</v>
      </c>
      <c r="V5338" t="s">
        <v>11563</v>
      </c>
      <c r="W5338" t="s">
        <v>11564</v>
      </c>
      <c r="X5338" t="s">
        <v>11561</v>
      </c>
      <c r="Y5338" t="s">
        <v>11563</v>
      </c>
      <c r="Z5338" t="s">
        <v>11600</v>
      </c>
      <c r="AC5338" t="s">
        <v>308</v>
      </c>
      <c r="AD5338" s="176">
        <v>1</v>
      </c>
    </row>
    <row r="5339" spans="1:30" x14ac:dyDescent="0.35">
      <c r="A5339" t="s">
        <v>305</v>
      </c>
      <c r="B5339">
        <v>1331</v>
      </c>
      <c r="C5339" t="s">
        <v>11601</v>
      </c>
      <c r="D5339">
        <v>70208</v>
      </c>
      <c r="E5339" t="s">
        <v>11601</v>
      </c>
      <c r="F5339" t="s">
        <v>11404</v>
      </c>
      <c r="G5339" s="163">
        <v>4794.16</v>
      </c>
      <c r="H5339">
        <v>1.1000000000000001</v>
      </c>
      <c r="I5339">
        <v>1.7</v>
      </c>
      <c r="J5339" t="s">
        <v>295</v>
      </c>
      <c r="K5339" t="s">
        <v>296</v>
      </c>
      <c r="L5339" t="s">
        <v>640</v>
      </c>
      <c r="M5339" t="s">
        <v>398</v>
      </c>
      <c r="N5339" t="s">
        <v>299</v>
      </c>
      <c r="O5339">
        <v>2</v>
      </c>
      <c r="P5339" t="s">
        <v>306</v>
      </c>
      <c r="Q5339" s="164">
        <v>44233</v>
      </c>
      <c r="R5339" s="164">
        <v>44562</v>
      </c>
      <c r="T5339" t="s">
        <v>457</v>
      </c>
      <c r="V5339" t="s">
        <v>11602</v>
      </c>
      <c r="W5339" t="s">
        <v>11603</v>
      </c>
      <c r="X5339" t="s">
        <v>11604</v>
      </c>
      <c r="Y5339" t="s">
        <v>11605</v>
      </c>
      <c r="Z5339" t="s">
        <v>11606</v>
      </c>
      <c r="AA5339" t="s">
        <v>295</v>
      </c>
      <c r="AB5339" s="164">
        <v>44607</v>
      </c>
      <c r="AC5339" t="s">
        <v>308</v>
      </c>
      <c r="AD5339" s="176">
        <v>1.1000000000000001</v>
      </c>
    </row>
    <row r="5340" spans="1:30" x14ac:dyDescent="0.35">
      <c r="A5340" t="s">
        <v>408</v>
      </c>
      <c r="B5340">
        <v>1261</v>
      </c>
      <c r="C5340" t="s">
        <v>11601</v>
      </c>
      <c r="D5340">
        <v>70208</v>
      </c>
      <c r="E5340" t="s">
        <v>11601</v>
      </c>
      <c r="F5340" t="s">
        <v>11404</v>
      </c>
      <c r="H5340">
        <v>1.1000000000000001</v>
      </c>
      <c r="I5340">
        <v>1.7</v>
      </c>
      <c r="K5340" t="s">
        <v>296</v>
      </c>
      <c r="L5340" t="s">
        <v>753</v>
      </c>
      <c r="M5340" t="s">
        <v>398</v>
      </c>
      <c r="N5340" t="s">
        <v>299</v>
      </c>
      <c r="O5340">
        <v>2</v>
      </c>
      <c r="P5340" t="s">
        <v>306</v>
      </c>
      <c r="Q5340" t="s">
        <v>8163</v>
      </c>
      <c r="R5340" s="164">
        <v>40664</v>
      </c>
      <c r="T5340" t="s">
        <v>457</v>
      </c>
      <c r="V5340" t="s">
        <v>11602</v>
      </c>
      <c r="W5340" t="s">
        <v>11603</v>
      </c>
      <c r="X5340" t="s">
        <v>11604</v>
      </c>
      <c r="Y5340" t="s">
        <v>11605</v>
      </c>
      <c r="Z5340" t="s">
        <v>11607</v>
      </c>
      <c r="AC5340" t="s">
        <v>308</v>
      </c>
      <c r="AD5340" s="176">
        <v>1.1000000000000001</v>
      </c>
    </row>
    <row r="5341" spans="1:30" x14ac:dyDescent="0.35">
      <c r="A5341" t="s">
        <v>482</v>
      </c>
      <c r="B5341">
        <v>1281</v>
      </c>
      <c r="C5341" t="s">
        <v>11601</v>
      </c>
      <c r="D5341">
        <v>70208</v>
      </c>
      <c r="E5341" t="s">
        <v>11601</v>
      </c>
      <c r="F5341" t="s">
        <v>11404</v>
      </c>
      <c r="G5341" s="163">
        <v>3598.14</v>
      </c>
      <c r="H5341">
        <v>1.1000000000000001</v>
      </c>
      <c r="I5341">
        <v>1.7</v>
      </c>
      <c r="J5341" t="s">
        <v>1</v>
      </c>
      <c r="K5341" t="s">
        <v>296</v>
      </c>
      <c r="L5341" t="s">
        <v>753</v>
      </c>
      <c r="M5341" t="s">
        <v>398</v>
      </c>
      <c r="N5341" t="s">
        <v>299</v>
      </c>
      <c r="O5341">
        <v>2</v>
      </c>
      <c r="P5341" t="s">
        <v>306</v>
      </c>
      <c r="Q5341" s="164">
        <v>43012</v>
      </c>
      <c r="R5341" s="164">
        <v>43344</v>
      </c>
      <c r="T5341" t="s">
        <v>457</v>
      </c>
      <c r="V5341" t="s">
        <v>11602</v>
      </c>
      <c r="W5341" t="s">
        <v>11603</v>
      </c>
      <c r="X5341" t="s">
        <v>11604</v>
      </c>
      <c r="Y5341" t="s">
        <v>11605</v>
      </c>
      <c r="Z5341" t="s">
        <v>11608</v>
      </c>
      <c r="AA5341" t="s">
        <v>1</v>
      </c>
      <c r="AB5341" s="164">
        <v>42900</v>
      </c>
      <c r="AC5341" t="s">
        <v>308</v>
      </c>
      <c r="AD5341" s="176">
        <v>1.1000000000000001</v>
      </c>
    </row>
    <row r="5342" spans="1:30" x14ac:dyDescent="0.35">
      <c r="A5342" t="s">
        <v>584</v>
      </c>
      <c r="B5342">
        <v>1315</v>
      </c>
      <c r="C5342" t="s">
        <v>11601</v>
      </c>
      <c r="D5342">
        <v>70208</v>
      </c>
      <c r="E5342" t="s">
        <v>11601</v>
      </c>
      <c r="F5342" t="s">
        <v>11404</v>
      </c>
      <c r="H5342">
        <v>1.1000000000000001</v>
      </c>
      <c r="I5342">
        <v>1.7</v>
      </c>
      <c r="K5342" t="s">
        <v>296</v>
      </c>
      <c r="L5342" t="s">
        <v>753</v>
      </c>
      <c r="M5342" t="s">
        <v>398</v>
      </c>
      <c r="N5342" t="s">
        <v>299</v>
      </c>
      <c r="O5342">
        <v>2</v>
      </c>
      <c r="P5342" t="s">
        <v>306</v>
      </c>
      <c r="Q5342" s="164">
        <v>40155</v>
      </c>
      <c r="R5342" s="164">
        <v>40057</v>
      </c>
      <c r="T5342" t="s">
        <v>457</v>
      </c>
      <c r="V5342" t="s">
        <v>11602</v>
      </c>
      <c r="W5342" t="s">
        <v>11603</v>
      </c>
      <c r="X5342" t="s">
        <v>11604</v>
      </c>
      <c r="Y5342" t="s">
        <v>11605</v>
      </c>
      <c r="Z5342" t="s">
        <v>11609</v>
      </c>
      <c r="AC5342" t="s">
        <v>308</v>
      </c>
      <c r="AD5342" s="176">
        <v>1.1000000000000001</v>
      </c>
    </row>
    <row r="5343" spans="1:30" x14ac:dyDescent="0.35">
      <c r="A5343" t="s">
        <v>419</v>
      </c>
      <c r="B5343">
        <v>1224</v>
      </c>
      <c r="C5343" t="s">
        <v>11601</v>
      </c>
      <c r="D5343">
        <v>70208</v>
      </c>
      <c r="E5343" t="s">
        <v>11601</v>
      </c>
      <c r="F5343" t="s">
        <v>11404</v>
      </c>
      <c r="G5343" s="163">
        <v>3025</v>
      </c>
      <c r="H5343">
        <v>1.1000000000000001</v>
      </c>
      <c r="I5343">
        <v>1.7</v>
      </c>
      <c r="J5343" t="s">
        <v>1</v>
      </c>
      <c r="K5343" t="s">
        <v>296</v>
      </c>
      <c r="L5343" t="s">
        <v>753</v>
      </c>
      <c r="M5343" t="s">
        <v>398</v>
      </c>
      <c r="N5343" t="s">
        <v>299</v>
      </c>
      <c r="O5343">
        <v>2</v>
      </c>
      <c r="P5343" t="s">
        <v>306</v>
      </c>
      <c r="Q5343" t="s">
        <v>11610</v>
      </c>
      <c r="R5343" s="164">
        <v>43831</v>
      </c>
      <c r="T5343" t="s">
        <v>457</v>
      </c>
      <c r="V5343" t="s">
        <v>11602</v>
      </c>
      <c r="W5343" t="s">
        <v>11603</v>
      </c>
      <c r="X5343" t="s">
        <v>11604</v>
      </c>
      <c r="Y5343" t="s">
        <v>11605</v>
      </c>
      <c r="Z5343" t="s">
        <v>11611</v>
      </c>
      <c r="AA5343" t="s">
        <v>1</v>
      </c>
      <c r="AB5343" s="164">
        <v>44276</v>
      </c>
      <c r="AC5343" t="s">
        <v>308</v>
      </c>
      <c r="AD5343" s="176">
        <v>1.1000000000000001</v>
      </c>
    </row>
    <row r="5344" spans="1:30" x14ac:dyDescent="0.35">
      <c r="A5344" t="s">
        <v>566</v>
      </c>
      <c r="B5344">
        <v>1282</v>
      </c>
      <c r="C5344" t="s">
        <v>11601</v>
      </c>
      <c r="D5344">
        <v>70208</v>
      </c>
      <c r="E5344" t="s">
        <v>11601</v>
      </c>
      <c r="F5344" t="s">
        <v>11404</v>
      </c>
      <c r="G5344" s="163">
        <v>3160</v>
      </c>
      <c r="H5344">
        <v>1.1000000000000001</v>
      </c>
      <c r="I5344">
        <v>1.7</v>
      </c>
      <c r="J5344" t="s">
        <v>1</v>
      </c>
      <c r="K5344" t="s">
        <v>0</v>
      </c>
      <c r="L5344" t="s">
        <v>753</v>
      </c>
      <c r="M5344" t="s">
        <v>398</v>
      </c>
      <c r="N5344" t="s">
        <v>299</v>
      </c>
      <c r="O5344">
        <v>2</v>
      </c>
      <c r="P5344" t="s">
        <v>306</v>
      </c>
      <c r="Q5344" s="164">
        <v>42371</v>
      </c>
      <c r="R5344" s="164">
        <v>42614</v>
      </c>
      <c r="T5344" t="s">
        <v>457</v>
      </c>
      <c r="V5344" t="s">
        <v>11602</v>
      </c>
      <c r="W5344" t="s">
        <v>11603</v>
      </c>
      <c r="X5344" t="s">
        <v>11604</v>
      </c>
      <c r="Y5344" t="s">
        <v>11605</v>
      </c>
      <c r="Z5344" t="s">
        <v>11612</v>
      </c>
      <c r="AA5344" t="s">
        <v>1</v>
      </c>
      <c r="AB5344" s="164">
        <v>42426</v>
      </c>
      <c r="AC5344" t="s">
        <v>308</v>
      </c>
      <c r="AD5344" s="176">
        <v>1.1000000000000001</v>
      </c>
    </row>
    <row r="5345" spans="1:31" x14ac:dyDescent="0.35">
      <c r="A5345" t="s">
        <v>454</v>
      </c>
      <c r="B5345">
        <v>1414</v>
      </c>
      <c r="C5345" t="s">
        <v>11613</v>
      </c>
      <c r="D5345">
        <v>70209</v>
      </c>
      <c r="E5345" t="s">
        <v>11613</v>
      </c>
      <c r="F5345" t="s">
        <v>11404</v>
      </c>
      <c r="H5345" s="174">
        <f t="shared" ref="H5345:H5346" si="160">AD5345</f>
        <v>1.2</v>
      </c>
      <c r="I5345">
        <v>1</v>
      </c>
      <c r="K5345" t="s">
        <v>296</v>
      </c>
      <c r="L5345" t="s">
        <v>640</v>
      </c>
      <c r="M5345" t="s">
        <v>398</v>
      </c>
      <c r="N5345" t="s">
        <v>299</v>
      </c>
      <c r="O5345">
        <v>1</v>
      </c>
      <c r="P5345" t="s">
        <v>306</v>
      </c>
      <c r="Q5345" t="s">
        <v>1592</v>
      </c>
      <c r="R5345" s="164">
        <v>40422</v>
      </c>
      <c r="T5345" t="s">
        <v>9146</v>
      </c>
      <c r="V5345" t="s">
        <v>11614</v>
      </c>
      <c r="W5345" t="s">
        <v>11615</v>
      </c>
      <c r="X5345" t="s">
        <v>11613</v>
      </c>
      <c r="Y5345" t="s">
        <v>11614</v>
      </c>
      <c r="Z5345" t="s">
        <v>11616</v>
      </c>
      <c r="AC5345" t="s">
        <v>308</v>
      </c>
      <c r="AD5345" s="176">
        <v>1.2</v>
      </c>
      <c r="AE5345" s="177" t="s">
        <v>16954</v>
      </c>
    </row>
    <row r="5346" spans="1:31" x14ac:dyDescent="0.35">
      <c r="A5346" t="s">
        <v>476</v>
      </c>
      <c r="B5346">
        <v>1190</v>
      </c>
      <c r="C5346" t="s">
        <v>11617</v>
      </c>
      <c r="D5346">
        <v>70210</v>
      </c>
      <c r="E5346" t="s">
        <v>11617</v>
      </c>
      <c r="F5346" t="s">
        <v>11404</v>
      </c>
      <c r="H5346" s="174">
        <f t="shared" si="160"/>
        <v>1</v>
      </c>
      <c r="I5346">
        <v>0.9</v>
      </c>
      <c r="K5346" t="s">
        <v>404</v>
      </c>
      <c r="L5346" t="s">
        <v>397</v>
      </c>
      <c r="M5346" t="s">
        <v>398</v>
      </c>
      <c r="N5346" t="s">
        <v>299</v>
      </c>
      <c r="O5346">
        <v>1</v>
      </c>
      <c r="P5346" t="s">
        <v>306</v>
      </c>
      <c r="Q5346" s="164">
        <v>36169</v>
      </c>
      <c r="R5346" s="164">
        <v>36404</v>
      </c>
      <c r="S5346" s="164">
        <v>40787</v>
      </c>
      <c r="T5346" t="s">
        <v>11618</v>
      </c>
      <c r="V5346" t="s">
        <v>11619</v>
      </c>
      <c r="W5346" t="s">
        <v>11620</v>
      </c>
      <c r="X5346" t="s">
        <v>11617</v>
      </c>
      <c r="Y5346" t="s">
        <v>11619</v>
      </c>
      <c r="Z5346" t="s">
        <v>11621</v>
      </c>
      <c r="AC5346" t="s">
        <v>308</v>
      </c>
      <c r="AD5346" s="176">
        <v>1</v>
      </c>
      <c r="AE5346" s="177" t="s">
        <v>16954</v>
      </c>
    </row>
    <row r="5347" spans="1:31" x14ac:dyDescent="0.35">
      <c r="A5347" t="s">
        <v>482</v>
      </c>
      <c r="B5347">
        <v>1130</v>
      </c>
      <c r="C5347" t="s">
        <v>11622</v>
      </c>
      <c r="D5347">
        <v>70211</v>
      </c>
      <c r="E5347" t="s">
        <v>11622</v>
      </c>
      <c r="F5347" t="s">
        <v>11404</v>
      </c>
      <c r="H5347" s="174">
        <f>AD5347</f>
        <v>1.1000000000000001</v>
      </c>
      <c r="I5347">
        <v>0.8</v>
      </c>
      <c r="K5347" t="s">
        <v>296</v>
      </c>
      <c r="L5347" t="s">
        <v>640</v>
      </c>
      <c r="M5347" t="s">
        <v>398</v>
      </c>
      <c r="N5347" t="s">
        <v>299</v>
      </c>
      <c r="O5347">
        <v>1.5</v>
      </c>
      <c r="P5347" t="s">
        <v>306</v>
      </c>
      <c r="Q5347" s="164">
        <v>35796</v>
      </c>
      <c r="R5347" s="164">
        <v>35796</v>
      </c>
      <c r="T5347" t="s">
        <v>4020</v>
      </c>
      <c r="V5347" t="s">
        <v>11623</v>
      </c>
      <c r="W5347" t="s">
        <v>11624</v>
      </c>
      <c r="X5347" t="s">
        <v>11622</v>
      </c>
      <c r="Y5347" t="s">
        <v>11623</v>
      </c>
      <c r="Z5347" t="s">
        <v>11625</v>
      </c>
      <c r="AC5347" t="s">
        <v>308</v>
      </c>
      <c r="AD5347" s="176">
        <v>1.1000000000000001</v>
      </c>
      <c r="AE5347" s="177" t="s">
        <v>16953</v>
      </c>
    </row>
    <row r="5348" spans="1:31" x14ac:dyDescent="0.35">
      <c r="A5348" t="s">
        <v>408</v>
      </c>
      <c r="B5348">
        <v>1312</v>
      </c>
      <c r="C5348" t="s">
        <v>11626</v>
      </c>
      <c r="D5348">
        <v>70212</v>
      </c>
      <c r="E5348" t="s">
        <v>11627</v>
      </c>
      <c r="F5348" t="s">
        <v>11404</v>
      </c>
      <c r="G5348" s="163">
        <v>4292</v>
      </c>
      <c r="H5348">
        <v>1.3</v>
      </c>
      <c r="I5348">
        <v>1</v>
      </c>
      <c r="J5348" t="s">
        <v>295</v>
      </c>
      <c r="K5348" t="s">
        <v>404</v>
      </c>
      <c r="L5348" t="s">
        <v>397</v>
      </c>
      <c r="M5348" t="s">
        <v>398</v>
      </c>
      <c r="N5348" t="s">
        <v>299</v>
      </c>
      <c r="O5348">
        <v>1</v>
      </c>
      <c r="P5348" t="s">
        <v>306</v>
      </c>
      <c r="Q5348" t="s">
        <v>8044</v>
      </c>
      <c r="R5348" s="164">
        <v>42614</v>
      </c>
      <c r="S5348" s="164">
        <v>45352</v>
      </c>
      <c r="T5348" t="s">
        <v>11628</v>
      </c>
      <c r="V5348" t="s">
        <v>11629</v>
      </c>
      <c r="W5348" t="s">
        <v>11630</v>
      </c>
      <c r="X5348" t="s">
        <v>11627</v>
      </c>
      <c r="Y5348" t="s">
        <v>11629</v>
      </c>
      <c r="Z5348" t="s">
        <v>11631</v>
      </c>
      <c r="AA5348" t="s">
        <v>295</v>
      </c>
      <c r="AB5348" s="164">
        <v>42424</v>
      </c>
      <c r="AC5348" t="s">
        <v>308</v>
      </c>
      <c r="AD5348" s="176">
        <v>1.3</v>
      </c>
    </row>
    <row r="5349" spans="1:31" x14ac:dyDescent="0.35">
      <c r="A5349" t="s">
        <v>432</v>
      </c>
      <c r="B5349">
        <v>1298</v>
      </c>
      <c r="C5349" t="s">
        <v>11632</v>
      </c>
      <c r="D5349">
        <v>70212</v>
      </c>
      <c r="E5349" t="s">
        <v>11627</v>
      </c>
      <c r="F5349" t="s">
        <v>11404</v>
      </c>
      <c r="H5349">
        <v>1.3</v>
      </c>
      <c r="I5349">
        <v>1</v>
      </c>
      <c r="K5349" t="s">
        <v>296</v>
      </c>
      <c r="L5349" t="s">
        <v>640</v>
      </c>
      <c r="M5349" t="s">
        <v>398</v>
      </c>
      <c r="N5349" t="s">
        <v>299</v>
      </c>
      <c r="O5349">
        <v>1</v>
      </c>
      <c r="P5349" t="s">
        <v>306</v>
      </c>
      <c r="Q5349" t="s">
        <v>2173</v>
      </c>
      <c r="R5349" s="164">
        <v>42248</v>
      </c>
      <c r="T5349" t="s">
        <v>11628</v>
      </c>
      <c r="V5349" t="s">
        <v>11629</v>
      </c>
      <c r="W5349" t="s">
        <v>11630</v>
      </c>
      <c r="X5349" t="s">
        <v>11627</v>
      </c>
      <c r="Y5349" t="s">
        <v>11629</v>
      </c>
      <c r="Z5349" t="s">
        <v>11633</v>
      </c>
      <c r="AC5349" t="s">
        <v>308</v>
      </c>
      <c r="AD5349" s="176">
        <v>1.3</v>
      </c>
    </row>
    <row r="5350" spans="1:31" x14ac:dyDescent="0.35">
      <c r="A5350" t="s">
        <v>494</v>
      </c>
      <c r="B5350">
        <v>1200</v>
      </c>
      <c r="C5350" t="s">
        <v>11634</v>
      </c>
      <c r="D5350">
        <v>70212</v>
      </c>
      <c r="E5350" t="s">
        <v>11627</v>
      </c>
      <c r="F5350" t="s">
        <v>11404</v>
      </c>
      <c r="H5350">
        <v>1.3</v>
      </c>
      <c r="I5350">
        <v>1</v>
      </c>
      <c r="K5350" t="s">
        <v>296</v>
      </c>
      <c r="L5350" t="s">
        <v>397</v>
      </c>
      <c r="M5350" t="s">
        <v>398</v>
      </c>
      <c r="N5350" t="s">
        <v>299</v>
      </c>
      <c r="O5350">
        <v>1</v>
      </c>
      <c r="P5350" t="s">
        <v>306</v>
      </c>
      <c r="Q5350" s="164">
        <v>39091</v>
      </c>
      <c r="R5350" s="164">
        <v>39326</v>
      </c>
      <c r="T5350" t="s">
        <v>11628</v>
      </c>
      <c r="V5350" t="s">
        <v>11629</v>
      </c>
      <c r="W5350" t="s">
        <v>11630</v>
      </c>
      <c r="X5350" t="s">
        <v>11627</v>
      </c>
      <c r="Y5350" t="s">
        <v>11629</v>
      </c>
      <c r="Z5350" t="s">
        <v>11635</v>
      </c>
      <c r="AA5350" t="s">
        <v>1</v>
      </c>
      <c r="AC5350" t="s">
        <v>308</v>
      </c>
      <c r="AD5350" s="176">
        <v>1.3</v>
      </c>
    </row>
    <row r="5351" spans="1:31" x14ac:dyDescent="0.35">
      <c r="A5351" t="s">
        <v>482</v>
      </c>
      <c r="B5351">
        <v>1188</v>
      </c>
      <c r="C5351" t="s">
        <v>11636</v>
      </c>
      <c r="D5351">
        <v>70213</v>
      </c>
      <c r="E5351" t="s">
        <v>11636</v>
      </c>
      <c r="F5351" t="s">
        <v>11404</v>
      </c>
      <c r="H5351" s="174">
        <f>AD5351</f>
        <v>1</v>
      </c>
      <c r="I5351">
        <v>0.4</v>
      </c>
      <c r="K5351" t="s">
        <v>0</v>
      </c>
      <c r="L5351" t="s">
        <v>502</v>
      </c>
      <c r="M5351" t="s">
        <v>398</v>
      </c>
      <c r="N5351" t="s">
        <v>299</v>
      </c>
      <c r="O5351">
        <v>0.5</v>
      </c>
      <c r="P5351" t="s">
        <v>306</v>
      </c>
      <c r="Q5351" s="164">
        <v>39091</v>
      </c>
      <c r="R5351" s="164">
        <v>39326</v>
      </c>
      <c r="T5351" t="s">
        <v>11637</v>
      </c>
      <c r="V5351" t="s">
        <v>11638</v>
      </c>
      <c r="W5351" t="s">
        <v>11639</v>
      </c>
      <c r="X5351" t="s">
        <v>11636</v>
      </c>
      <c r="Y5351" t="s">
        <v>11638</v>
      </c>
      <c r="Z5351" t="s">
        <v>11640</v>
      </c>
      <c r="AC5351" t="s">
        <v>308</v>
      </c>
      <c r="AD5351" s="176">
        <v>1</v>
      </c>
      <c r="AE5351" s="177" t="s">
        <v>16953</v>
      </c>
    </row>
    <row r="5352" spans="1:31" x14ac:dyDescent="0.35">
      <c r="A5352" t="s">
        <v>499</v>
      </c>
      <c r="B5352">
        <v>1197</v>
      </c>
      <c r="C5352" t="s">
        <v>11636</v>
      </c>
      <c r="D5352">
        <v>70213</v>
      </c>
      <c r="E5352" t="s">
        <v>11636</v>
      </c>
      <c r="F5352" t="s">
        <v>11404</v>
      </c>
      <c r="H5352" s="174">
        <f>AD5352</f>
        <v>1</v>
      </c>
      <c r="I5352">
        <v>0.4</v>
      </c>
      <c r="K5352" t="s">
        <v>404</v>
      </c>
      <c r="L5352" t="s">
        <v>502</v>
      </c>
      <c r="M5352" t="s">
        <v>398</v>
      </c>
      <c r="N5352" t="s">
        <v>299</v>
      </c>
      <c r="O5352">
        <v>0.5</v>
      </c>
      <c r="P5352" t="s">
        <v>306</v>
      </c>
      <c r="Q5352" s="164">
        <v>40119</v>
      </c>
      <c r="R5352" s="164">
        <v>39934</v>
      </c>
      <c r="S5352" s="164">
        <v>42614</v>
      </c>
      <c r="T5352" t="s">
        <v>11637</v>
      </c>
      <c r="V5352" t="s">
        <v>11638</v>
      </c>
      <c r="W5352" t="s">
        <v>11639</v>
      </c>
      <c r="X5352" t="s">
        <v>11636</v>
      </c>
      <c r="Y5352" t="s">
        <v>11638</v>
      </c>
      <c r="Z5352" t="s">
        <v>11641</v>
      </c>
      <c r="AC5352" t="s">
        <v>308</v>
      </c>
      <c r="AD5352" s="176">
        <v>1</v>
      </c>
      <c r="AE5352" s="177" t="s">
        <v>16954</v>
      </c>
    </row>
    <row r="5353" spans="1:31" x14ac:dyDescent="0.35">
      <c r="A5353" t="s">
        <v>447</v>
      </c>
      <c r="B5353">
        <v>1234</v>
      </c>
      <c r="C5353" t="s">
        <v>11642</v>
      </c>
      <c r="D5353">
        <v>70214</v>
      </c>
      <c r="E5353" t="s">
        <v>11642</v>
      </c>
      <c r="F5353" t="s">
        <v>11404</v>
      </c>
      <c r="H5353">
        <v>1</v>
      </c>
      <c r="I5353">
        <v>0.4</v>
      </c>
      <c r="K5353" t="s">
        <v>296</v>
      </c>
      <c r="L5353" t="s">
        <v>502</v>
      </c>
      <c r="M5353" t="s">
        <v>398</v>
      </c>
      <c r="N5353" t="s">
        <v>299</v>
      </c>
      <c r="O5353">
        <v>0.5</v>
      </c>
      <c r="P5353" t="s">
        <v>306</v>
      </c>
      <c r="Q5353" t="s">
        <v>1580</v>
      </c>
      <c r="R5353" s="164">
        <v>39692</v>
      </c>
      <c r="T5353" t="s">
        <v>503</v>
      </c>
      <c r="V5353" t="s">
        <v>11643</v>
      </c>
      <c r="W5353" t="s">
        <v>11644</v>
      </c>
      <c r="X5353" t="s">
        <v>11642</v>
      </c>
      <c r="Y5353" t="s">
        <v>11643</v>
      </c>
      <c r="Z5353" t="s">
        <v>11645</v>
      </c>
      <c r="AC5353" t="s">
        <v>308</v>
      </c>
      <c r="AD5353" s="176">
        <v>1</v>
      </c>
    </row>
    <row r="5354" spans="1:31" x14ac:dyDescent="0.35">
      <c r="A5354" t="s">
        <v>432</v>
      </c>
      <c r="B5354">
        <v>1257</v>
      </c>
      <c r="C5354" t="s">
        <v>11646</v>
      </c>
      <c r="D5354">
        <v>70215</v>
      </c>
      <c r="E5354" t="s">
        <v>11646</v>
      </c>
      <c r="F5354" t="s">
        <v>11404</v>
      </c>
      <c r="H5354">
        <v>1</v>
      </c>
      <c r="I5354">
        <v>1</v>
      </c>
      <c r="K5354" t="s">
        <v>404</v>
      </c>
      <c r="L5354" t="s">
        <v>640</v>
      </c>
      <c r="M5354" t="s">
        <v>398</v>
      </c>
      <c r="N5354" t="s">
        <v>299</v>
      </c>
      <c r="O5354">
        <v>1</v>
      </c>
      <c r="P5354" t="s">
        <v>306</v>
      </c>
      <c r="Q5354" s="164">
        <v>39814</v>
      </c>
      <c r="R5354" s="164">
        <v>39814</v>
      </c>
      <c r="S5354" s="164">
        <v>42979</v>
      </c>
      <c r="T5354" t="s">
        <v>11647</v>
      </c>
      <c r="V5354" t="s">
        <v>11648</v>
      </c>
      <c r="W5354" t="s">
        <v>11649</v>
      </c>
      <c r="X5354" t="s">
        <v>11646</v>
      </c>
      <c r="Y5354" t="s">
        <v>11648</v>
      </c>
      <c r="Z5354" t="s">
        <v>11650</v>
      </c>
      <c r="AC5354" t="s">
        <v>308</v>
      </c>
      <c r="AD5354" s="176">
        <v>1</v>
      </c>
    </row>
    <row r="5355" spans="1:31" x14ac:dyDescent="0.35">
      <c r="A5355" t="s">
        <v>711</v>
      </c>
      <c r="B5355">
        <v>1257</v>
      </c>
      <c r="C5355" t="s">
        <v>11651</v>
      </c>
      <c r="D5355">
        <v>70215</v>
      </c>
      <c r="E5355" t="s">
        <v>11646</v>
      </c>
      <c r="F5355" t="s">
        <v>11404</v>
      </c>
      <c r="G5355" s="163">
        <v>6172</v>
      </c>
      <c r="H5355">
        <v>1</v>
      </c>
      <c r="I5355">
        <v>1</v>
      </c>
      <c r="J5355" t="s">
        <v>295</v>
      </c>
      <c r="K5355" t="s">
        <v>296</v>
      </c>
      <c r="L5355" t="s">
        <v>397</v>
      </c>
      <c r="M5355" t="s">
        <v>398</v>
      </c>
      <c r="N5355" t="s">
        <v>299</v>
      </c>
      <c r="O5355">
        <v>1</v>
      </c>
      <c r="P5355" t="s">
        <v>306</v>
      </c>
      <c r="Q5355" t="s">
        <v>11652</v>
      </c>
      <c r="R5355" s="164">
        <v>44805</v>
      </c>
      <c r="T5355" t="s">
        <v>11647</v>
      </c>
      <c r="V5355" t="s">
        <v>11648</v>
      </c>
      <c r="W5355" t="s">
        <v>11649</v>
      </c>
      <c r="X5355" t="s">
        <v>11646</v>
      </c>
      <c r="Y5355" t="s">
        <v>11648</v>
      </c>
      <c r="Z5355" t="s">
        <v>11653</v>
      </c>
      <c r="AA5355" t="s">
        <v>1</v>
      </c>
      <c r="AB5355" s="164">
        <v>44655</v>
      </c>
      <c r="AC5355" t="s">
        <v>308</v>
      </c>
      <c r="AD5355" s="176">
        <v>1</v>
      </c>
    </row>
    <row r="5356" spans="1:31" x14ac:dyDescent="0.35">
      <c r="A5356" t="s">
        <v>454</v>
      </c>
      <c r="B5356">
        <v>1403</v>
      </c>
      <c r="C5356" t="s">
        <v>11654</v>
      </c>
      <c r="D5356">
        <v>70216</v>
      </c>
      <c r="E5356" t="s">
        <v>11654</v>
      </c>
      <c r="F5356" t="s">
        <v>11404</v>
      </c>
      <c r="H5356">
        <v>1</v>
      </c>
      <c r="I5356">
        <v>1</v>
      </c>
      <c r="K5356" t="s">
        <v>404</v>
      </c>
      <c r="L5356" t="s">
        <v>397</v>
      </c>
      <c r="M5356" t="s">
        <v>398</v>
      </c>
      <c r="N5356" t="s">
        <v>299</v>
      </c>
      <c r="O5356">
        <v>1</v>
      </c>
      <c r="P5356" t="s">
        <v>306</v>
      </c>
      <c r="Q5356" t="s">
        <v>1839</v>
      </c>
      <c r="R5356" s="164">
        <v>39692</v>
      </c>
      <c r="S5356" s="164">
        <v>43344</v>
      </c>
      <c r="T5356" t="s">
        <v>11655</v>
      </c>
      <c r="V5356" t="s">
        <v>11656</v>
      </c>
      <c r="W5356" t="s">
        <v>11657</v>
      </c>
      <c r="X5356" t="s">
        <v>11654</v>
      </c>
      <c r="Y5356" t="s">
        <v>11656</v>
      </c>
      <c r="Z5356" t="s">
        <v>11658</v>
      </c>
      <c r="AC5356" t="s">
        <v>308</v>
      </c>
      <c r="AD5356" s="176">
        <v>1</v>
      </c>
    </row>
    <row r="5357" spans="1:31" x14ac:dyDescent="0.35">
      <c r="A5357" t="s">
        <v>305</v>
      </c>
      <c r="B5357">
        <v>1286</v>
      </c>
      <c r="C5357" t="s">
        <v>11659</v>
      </c>
      <c r="D5357">
        <v>70216</v>
      </c>
      <c r="E5357" t="s">
        <v>11654</v>
      </c>
      <c r="F5357" t="s">
        <v>11404</v>
      </c>
      <c r="H5357">
        <v>1</v>
      </c>
      <c r="I5357">
        <v>1</v>
      </c>
      <c r="K5357" t="s">
        <v>404</v>
      </c>
      <c r="L5357" t="s">
        <v>397</v>
      </c>
      <c r="M5357" t="s">
        <v>398</v>
      </c>
      <c r="N5357" t="s">
        <v>299</v>
      </c>
      <c r="O5357">
        <v>1</v>
      </c>
      <c r="P5357" t="s">
        <v>306</v>
      </c>
      <c r="Q5357" s="164">
        <v>40552</v>
      </c>
      <c r="R5357" s="164">
        <v>40787</v>
      </c>
      <c r="S5357" s="164">
        <v>45043</v>
      </c>
      <c r="T5357" t="s">
        <v>11655</v>
      </c>
      <c r="V5357" t="s">
        <v>11656</v>
      </c>
      <c r="W5357" t="s">
        <v>11657</v>
      </c>
      <c r="X5357" t="s">
        <v>11654</v>
      </c>
      <c r="Y5357" t="s">
        <v>11656</v>
      </c>
      <c r="Z5357" t="s">
        <v>11660</v>
      </c>
      <c r="AC5357" t="s">
        <v>308</v>
      </c>
      <c r="AD5357" s="176">
        <v>1</v>
      </c>
    </row>
    <row r="5358" spans="1:31" x14ac:dyDescent="0.35">
      <c r="A5358" t="s">
        <v>324</v>
      </c>
      <c r="B5358">
        <v>1269</v>
      </c>
      <c r="C5358" t="s">
        <v>11661</v>
      </c>
      <c r="D5358">
        <v>70216</v>
      </c>
      <c r="E5358" t="s">
        <v>11654</v>
      </c>
      <c r="F5358" t="s">
        <v>11404</v>
      </c>
      <c r="H5358">
        <v>1</v>
      </c>
      <c r="I5358">
        <v>1</v>
      </c>
      <c r="K5358" t="s">
        <v>296</v>
      </c>
      <c r="L5358" t="s">
        <v>397</v>
      </c>
      <c r="M5358" t="s">
        <v>398</v>
      </c>
      <c r="N5358" t="s">
        <v>299</v>
      </c>
      <c r="O5358">
        <v>1</v>
      </c>
      <c r="P5358" t="s">
        <v>306</v>
      </c>
      <c r="Q5358" t="s">
        <v>919</v>
      </c>
      <c r="R5358" s="164">
        <v>41030</v>
      </c>
      <c r="T5358" t="s">
        <v>11655</v>
      </c>
      <c r="V5358" t="s">
        <v>11656</v>
      </c>
      <c r="W5358" t="s">
        <v>11657</v>
      </c>
      <c r="X5358" t="s">
        <v>11654</v>
      </c>
      <c r="Y5358" t="s">
        <v>11656</v>
      </c>
      <c r="Z5358" t="s">
        <v>11662</v>
      </c>
      <c r="AC5358" t="s">
        <v>308</v>
      </c>
      <c r="AD5358" s="176">
        <v>1</v>
      </c>
    </row>
    <row r="5359" spans="1:31" x14ac:dyDescent="0.35">
      <c r="A5359" t="s">
        <v>419</v>
      </c>
      <c r="B5359">
        <v>1203</v>
      </c>
      <c r="C5359" t="s">
        <v>11663</v>
      </c>
      <c r="D5359">
        <v>70216</v>
      </c>
      <c r="E5359" t="s">
        <v>11654</v>
      </c>
      <c r="F5359" t="s">
        <v>11404</v>
      </c>
      <c r="H5359">
        <v>1</v>
      </c>
      <c r="I5359">
        <v>1</v>
      </c>
      <c r="K5359" t="s">
        <v>404</v>
      </c>
      <c r="L5359" t="s">
        <v>397</v>
      </c>
      <c r="M5359" t="s">
        <v>398</v>
      </c>
      <c r="N5359" t="s">
        <v>299</v>
      </c>
      <c r="O5359">
        <v>1</v>
      </c>
      <c r="P5359" t="s">
        <v>306</v>
      </c>
      <c r="Q5359" t="s">
        <v>2943</v>
      </c>
      <c r="R5359" s="164">
        <v>41518</v>
      </c>
      <c r="S5359" s="164">
        <v>45043</v>
      </c>
      <c r="T5359" t="s">
        <v>11655</v>
      </c>
      <c r="V5359" t="s">
        <v>11656</v>
      </c>
      <c r="W5359" t="s">
        <v>11657</v>
      </c>
      <c r="X5359" t="s">
        <v>11654</v>
      </c>
      <c r="Y5359" t="s">
        <v>11656</v>
      </c>
      <c r="Z5359" t="s">
        <v>11664</v>
      </c>
      <c r="AC5359" t="s">
        <v>308</v>
      </c>
      <c r="AD5359" s="176">
        <v>1</v>
      </c>
    </row>
    <row r="5360" spans="1:31" x14ac:dyDescent="0.35">
      <c r="A5360" t="s">
        <v>314</v>
      </c>
      <c r="B5360">
        <v>1280</v>
      </c>
      <c r="C5360" t="s">
        <v>11654</v>
      </c>
      <c r="D5360">
        <v>70216</v>
      </c>
      <c r="E5360" t="s">
        <v>11654</v>
      </c>
      <c r="F5360" t="s">
        <v>11404</v>
      </c>
      <c r="H5360">
        <v>1</v>
      </c>
      <c r="I5360">
        <v>1</v>
      </c>
      <c r="K5360" t="s">
        <v>296</v>
      </c>
      <c r="L5360" t="s">
        <v>397</v>
      </c>
      <c r="M5360" t="s">
        <v>398</v>
      </c>
      <c r="N5360" t="s">
        <v>299</v>
      </c>
      <c r="O5360">
        <v>1</v>
      </c>
      <c r="P5360" t="s">
        <v>306</v>
      </c>
      <c r="Q5360" s="164">
        <v>40001</v>
      </c>
      <c r="R5360" s="164">
        <v>40057</v>
      </c>
      <c r="T5360" t="s">
        <v>11655</v>
      </c>
      <c r="V5360" t="s">
        <v>11656</v>
      </c>
      <c r="W5360" t="s">
        <v>11657</v>
      </c>
      <c r="X5360" t="s">
        <v>11654</v>
      </c>
      <c r="Y5360" t="s">
        <v>11656</v>
      </c>
      <c r="Z5360" t="s">
        <v>11665</v>
      </c>
      <c r="AC5360" t="s">
        <v>308</v>
      </c>
      <c r="AD5360" s="176">
        <v>1</v>
      </c>
    </row>
    <row r="5361" spans="1:31" x14ac:dyDescent="0.35">
      <c r="A5361" t="s">
        <v>566</v>
      </c>
      <c r="B5361">
        <v>1250</v>
      </c>
      <c r="C5361" t="s">
        <v>11666</v>
      </c>
      <c r="D5361">
        <v>70216</v>
      </c>
      <c r="E5361" t="s">
        <v>11654</v>
      </c>
      <c r="F5361" t="s">
        <v>11404</v>
      </c>
      <c r="H5361">
        <v>1</v>
      </c>
      <c r="I5361">
        <v>1</v>
      </c>
      <c r="K5361" t="s">
        <v>296</v>
      </c>
      <c r="L5361" t="s">
        <v>502</v>
      </c>
      <c r="M5361" t="s">
        <v>398</v>
      </c>
      <c r="N5361" t="s">
        <v>299</v>
      </c>
      <c r="O5361">
        <v>1</v>
      </c>
      <c r="P5361" t="s">
        <v>306</v>
      </c>
      <c r="Q5361" s="164">
        <v>40909</v>
      </c>
      <c r="R5361" s="164">
        <v>40909</v>
      </c>
      <c r="T5361" t="s">
        <v>11655</v>
      </c>
      <c r="V5361" t="s">
        <v>11656</v>
      </c>
      <c r="W5361" t="s">
        <v>11657</v>
      </c>
      <c r="X5361" t="s">
        <v>11654</v>
      </c>
      <c r="Y5361" t="s">
        <v>11656</v>
      </c>
      <c r="Z5361" t="s">
        <v>11667</v>
      </c>
      <c r="AC5361" t="s">
        <v>308</v>
      </c>
      <c r="AD5361" s="176">
        <v>1</v>
      </c>
    </row>
    <row r="5362" spans="1:31" x14ac:dyDescent="0.35">
      <c r="A5362" t="s">
        <v>432</v>
      </c>
      <c r="B5362">
        <v>1355</v>
      </c>
      <c r="C5362" t="s">
        <v>11668</v>
      </c>
      <c r="D5362">
        <v>70217</v>
      </c>
      <c r="E5362" t="s">
        <v>11669</v>
      </c>
      <c r="F5362" t="s">
        <v>11404</v>
      </c>
      <c r="G5362" s="163">
        <v>2722</v>
      </c>
      <c r="H5362" s="174">
        <f t="shared" ref="H5362:H5365" si="161">AD5362</f>
        <v>1</v>
      </c>
      <c r="I5362">
        <v>1.1000000000000001</v>
      </c>
      <c r="J5362" t="s">
        <v>1</v>
      </c>
      <c r="K5362" t="s">
        <v>296</v>
      </c>
      <c r="L5362" t="s">
        <v>397</v>
      </c>
      <c r="M5362" t="s">
        <v>398</v>
      </c>
      <c r="N5362" t="s">
        <v>326</v>
      </c>
      <c r="O5362">
        <v>1</v>
      </c>
      <c r="P5362" t="s">
        <v>306</v>
      </c>
      <c r="Q5362" t="s">
        <v>4240</v>
      </c>
      <c r="R5362" s="164">
        <v>45536</v>
      </c>
      <c r="T5362" t="s">
        <v>508</v>
      </c>
      <c r="V5362" t="s">
        <v>11670</v>
      </c>
      <c r="W5362" t="s">
        <v>11671</v>
      </c>
      <c r="X5362" t="s">
        <v>11669</v>
      </c>
      <c r="Y5362" t="s">
        <v>11670</v>
      </c>
      <c r="Z5362" t="s">
        <v>11672</v>
      </c>
      <c r="AA5362" t="s">
        <v>1</v>
      </c>
      <c r="AB5362" s="164">
        <v>45320</v>
      </c>
      <c r="AC5362" t="s">
        <v>308</v>
      </c>
      <c r="AD5362" s="176">
        <v>1</v>
      </c>
      <c r="AE5362" s="177" t="s">
        <v>16954</v>
      </c>
    </row>
    <row r="5363" spans="1:31" x14ac:dyDescent="0.35">
      <c r="A5363" t="s">
        <v>419</v>
      </c>
      <c r="B5363">
        <v>1104</v>
      </c>
      <c r="C5363" t="s">
        <v>11673</v>
      </c>
      <c r="D5363">
        <v>70217</v>
      </c>
      <c r="E5363" t="s">
        <v>11669</v>
      </c>
      <c r="F5363" t="s">
        <v>11404</v>
      </c>
      <c r="H5363" s="174">
        <f t="shared" si="161"/>
        <v>1</v>
      </c>
      <c r="I5363">
        <v>1.1000000000000001</v>
      </c>
      <c r="K5363" t="s">
        <v>296</v>
      </c>
      <c r="L5363" t="s">
        <v>397</v>
      </c>
      <c r="M5363" t="s">
        <v>398</v>
      </c>
      <c r="N5363" t="s">
        <v>326</v>
      </c>
      <c r="O5363">
        <v>1</v>
      </c>
      <c r="P5363" t="s">
        <v>306</v>
      </c>
      <c r="Q5363" s="164">
        <v>33612</v>
      </c>
      <c r="R5363" s="164">
        <v>33848</v>
      </c>
      <c r="T5363" t="s">
        <v>508</v>
      </c>
      <c r="V5363" t="s">
        <v>11670</v>
      </c>
      <c r="W5363" t="s">
        <v>11671</v>
      </c>
      <c r="X5363" t="s">
        <v>11669</v>
      </c>
      <c r="Y5363" t="s">
        <v>11670</v>
      </c>
      <c r="Z5363" t="s">
        <v>11674</v>
      </c>
      <c r="AC5363" t="s">
        <v>308</v>
      </c>
      <c r="AD5363" s="176">
        <v>1</v>
      </c>
      <c r="AE5363" s="177" t="s">
        <v>16954</v>
      </c>
    </row>
    <row r="5364" spans="1:31" x14ac:dyDescent="0.35">
      <c r="A5364" t="s">
        <v>324</v>
      </c>
      <c r="B5364">
        <v>1428</v>
      </c>
      <c r="C5364" t="s">
        <v>11675</v>
      </c>
      <c r="D5364">
        <v>70218</v>
      </c>
      <c r="E5364" t="s">
        <v>11675</v>
      </c>
      <c r="F5364" t="s">
        <v>11404</v>
      </c>
      <c r="G5364" s="163">
        <v>5500</v>
      </c>
      <c r="H5364" s="174">
        <f t="shared" si="161"/>
        <v>1.1000000000000001</v>
      </c>
      <c r="I5364">
        <v>1</v>
      </c>
      <c r="J5364" t="s">
        <v>295</v>
      </c>
      <c r="K5364" t="s">
        <v>296</v>
      </c>
      <c r="L5364" t="s">
        <v>397</v>
      </c>
      <c r="M5364" t="s">
        <v>398</v>
      </c>
      <c r="N5364" t="s">
        <v>326</v>
      </c>
      <c r="O5364">
        <v>1</v>
      </c>
      <c r="P5364" t="s">
        <v>306</v>
      </c>
      <c r="Q5364" t="s">
        <v>11676</v>
      </c>
      <c r="R5364" s="164">
        <v>45536</v>
      </c>
      <c r="T5364" t="s">
        <v>9171</v>
      </c>
      <c r="V5364" t="s">
        <v>11677</v>
      </c>
      <c r="W5364" t="s">
        <v>11678</v>
      </c>
      <c r="X5364" t="s">
        <v>11675</v>
      </c>
      <c r="Y5364" t="s">
        <v>11677</v>
      </c>
      <c r="Z5364" t="s">
        <v>11679</v>
      </c>
      <c r="AA5364" t="s">
        <v>295</v>
      </c>
      <c r="AB5364" s="164">
        <v>45349</v>
      </c>
      <c r="AC5364" t="s">
        <v>308</v>
      </c>
      <c r="AD5364" s="176">
        <v>1.1000000000000001</v>
      </c>
      <c r="AE5364" s="177" t="s">
        <v>16954</v>
      </c>
    </row>
    <row r="5365" spans="1:31" x14ac:dyDescent="0.35">
      <c r="A5365" t="s">
        <v>476</v>
      </c>
      <c r="B5365">
        <v>1134</v>
      </c>
      <c r="C5365" t="s">
        <v>11680</v>
      </c>
      <c r="D5365">
        <v>70222</v>
      </c>
      <c r="E5365" t="s">
        <v>4051</v>
      </c>
      <c r="F5365" t="s">
        <v>11404</v>
      </c>
      <c r="H5365" s="174">
        <f t="shared" si="161"/>
        <v>1</v>
      </c>
      <c r="I5365">
        <v>1.1000000000000001</v>
      </c>
      <c r="K5365" t="s">
        <v>404</v>
      </c>
      <c r="L5365" t="s">
        <v>397</v>
      </c>
      <c r="M5365" t="s">
        <v>398</v>
      </c>
      <c r="N5365" t="s">
        <v>529</v>
      </c>
      <c r="O5365">
        <v>1</v>
      </c>
      <c r="P5365" t="s">
        <v>306</v>
      </c>
      <c r="Q5365" s="164">
        <v>32517</v>
      </c>
      <c r="R5365" s="164">
        <v>32752</v>
      </c>
      <c r="S5365" s="164">
        <v>36039</v>
      </c>
      <c r="T5365" t="s">
        <v>530</v>
      </c>
      <c r="V5365" t="s">
        <v>11681</v>
      </c>
      <c r="W5365" t="s">
        <v>11682</v>
      </c>
      <c r="X5365" t="s">
        <v>11683</v>
      </c>
      <c r="Y5365" t="s">
        <v>11681</v>
      </c>
      <c r="Z5365" t="s">
        <v>11684</v>
      </c>
      <c r="AC5365" t="s">
        <v>308</v>
      </c>
      <c r="AD5365" s="176">
        <v>1</v>
      </c>
      <c r="AE5365" s="177" t="s">
        <v>16954</v>
      </c>
    </row>
    <row r="5366" spans="1:31" x14ac:dyDescent="0.35">
      <c r="A5366" t="s">
        <v>454</v>
      </c>
      <c r="B5366">
        <v>1431</v>
      </c>
      <c r="C5366" t="s">
        <v>9188</v>
      </c>
      <c r="D5366">
        <v>70223</v>
      </c>
      <c r="E5366" t="s">
        <v>9188</v>
      </c>
      <c r="F5366" t="s">
        <v>11404</v>
      </c>
      <c r="H5366">
        <v>1</v>
      </c>
      <c r="I5366">
        <v>1</v>
      </c>
      <c r="K5366" t="s">
        <v>296</v>
      </c>
      <c r="L5366" t="s">
        <v>397</v>
      </c>
      <c r="M5366" t="s">
        <v>398</v>
      </c>
      <c r="N5366" t="s">
        <v>326</v>
      </c>
      <c r="O5366">
        <v>1</v>
      </c>
      <c r="P5366" t="s">
        <v>306</v>
      </c>
      <c r="Q5366" t="s">
        <v>1508</v>
      </c>
      <c r="R5366" s="164">
        <v>41153</v>
      </c>
      <c r="T5366" t="s">
        <v>327</v>
      </c>
      <c r="V5366" t="s">
        <v>11685</v>
      </c>
      <c r="W5366" t="s">
        <v>11686</v>
      </c>
      <c r="X5366" t="s">
        <v>9188</v>
      </c>
      <c r="Y5366" t="s">
        <v>11685</v>
      </c>
      <c r="Z5366" t="s">
        <v>11687</v>
      </c>
      <c r="AC5366" t="s">
        <v>308</v>
      </c>
      <c r="AD5366" s="176">
        <v>1</v>
      </c>
    </row>
    <row r="5367" spans="1:31" x14ac:dyDescent="0.35">
      <c r="A5367" t="s">
        <v>291</v>
      </c>
      <c r="B5367">
        <v>1159</v>
      </c>
      <c r="C5367" t="s">
        <v>11685</v>
      </c>
      <c r="D5367">
        <v>70223</v>
      </c>
      <c r="E5367" t="s">
        <v>9188</v>
      </c>
      <c r="F5367" t="s">
        <v>11404</v>
      </c>
      <c r="H5367">
        <v>1</v>
      </c>
      <c r="I5367">
        <v>1</v>
      </c>
      <c r="K5367" t="s">
        <v>296</v>
      </c>
      <c r="L5367" t="s">
        <v>640</v>
      </c>
      <c r="M5367" t="s">
        <v>398</v>
      </c>
      <c r="N5367" t="s">
        <v>326</v>
      </c>
      <c r="O5367">
        <v>1</v>
      </c>
      <c r="P5367" t="s">
        <v>1</v>
      </c>
      <c r="Q5367" t="s">
        <v>3614</v>
      </c>
      <c r="R5367" s="164">
        <v>41883</v>
      </c>
      <c r="T5367" t="s">
        <v>327</v>
      </c>
      <c r="V5367" t="s">
        <v>11685</v>
      </c>
      <c r="W5367" t="s">
        <v>11686</v>
      </c>
      <c r="X5367" t="s">
        <v>9188</v>
      </c>
      <c r="Y5367" t="s">
        <v>11685</v>
      </c>
      <c r="Z5367" t="s">
        <v>11688</v>
      </c>
      <c r="AC5367" t="s">
        <v>304</v>
      </c>
      <c r="AD5367" s="176">
        <v>1</v>
      </c>
    </row>
    <row r="5368" spans="1:31" x14ac:dyDescent="0.35">
      <c r="A5368" t="s">
        <v>305</v>
      </c>
      <c r="B5368">
        <v>1114</v>
      </c>
      <c r="C5368" t="s">
        <v>11689</v>
      </c>
      <c r="D5368">
        <v>70223</v>
      </c>
      <c r="E5368" t="s">
        <v>9188</v>
      </c>
      <c r="F5368" t="s">
        <v>11404</v>
      </c>
      <c r="H5368">
        <v>1</v>
      </c>
      <c r="I5368">
        <v>1</v>
      </c>
      <c r="K5368" t="s">
        <v>404</v>
      </c>
      <c r="L5368" t="s">
        <v>11690</v>
      </c>
      <c r="M5368" t="s">
        <v>398</v>
      </c>
      <c r="N5368" t="s">
        <v>326</v>
      </c>
      <c r="O5368">
        <v>1</v>
      </c>
      <c r="P5368" t="s">
        <v>306</v>
      </c>
      <c r="Q5368" s="164">
        <v>31421</v>
      </c>
      <c r="R5368" s="164">
        <v>31656</v>
      </c>
      <c r="S5368" s="164">
        <v>40148</v>
      </c>
      <c r="T5368" t="s">
        <v>327</v>
      </c>
      <c r="V5368" t="s">
        <v>11685</v>
      </c>
      <c r="W5368" t="s">
        <v>11686</v>
      </c>
      <c r="X5368" t="s">
        <v>9188</v>
      </c>
      <c r="Y5368" t="s">
        <v>11685</v>
      </c>
      <c r="Z5368" t="s">
        <v>11691</v>
      </c>
      <c r="AC5368" t="s">
        <v>308</v>
      </c>
      <c r="AD5368" s="176">
        <v>1</v>
      </c>
    </row>
    <row r="5369" spans="1:31" x14ac:dyDescent="0.35">
      <c r="A5369" t="s">
        <v>305</v>
      </c>
      <c r="B5369">
        <v>1222</v>
      </c>
      <c r="C5369" t="s">
        <v>9188</v>
      </c>
      <c r="D5369">
        <v>70223</v>
      </c>
      <c r="E5369" t="s">
        <v>9188</v>
      </c>
      <c r="F5369" t="s">
        <v>11404</v>
      </c>
      <c r="H5369">
        <v>1</v>
      </c>
      <c r="I5369">
        <v>1</v>
      </c>
      <c r="K5369" t="s">
        <v>296</v>
      </c>
      <c r="L5369" t="s">
        <v>397</v>
      </c>
      <c r="M5369" t="s">
        <v>398</v>
      </c>
      <c r="N5369" t="s">
        <v>326</v>
      </c>
      <c r="O5369">
        <v>1</v>
      </c>
      <c r="P5369" t="s">
        <v>306</v>
      </c>
      <c r="Q5369" s="164">
        <v>36283</v>
      </c>
      <c r="R5369" s="164">
        <v>36404</v>
      </c>
      <c r="T5369" t="s">
        <v>327</v>
      </c>
      <c r="V5369" t="s">
        <v>11685</v>
      </c>
      <c r="W5369" t="s">
        <v>11686</v>
      </c>
      <c r="X5369" t="s">
        <v>9188</v>
      </c>
      <c r="Y5369" t="s">
        <v>11685</v>
      </c>
      <c r="Z5369" t="s">
        <v>11692</v>
      </c>
      <c r="AC5369" t="s">
        <v>308</v>
      </c>
      <c r="AD5369" s="176">
        <v>1</v>
      </c>
    </row>
    <row r="5370" spans="1:31" x14ac:dyDescent="0.35">
      <c r="A5370" t="s">
        <v>317</v>
      </c>
      <c r="B5370">
        <v>1241</v>
      </c>
      <c r="C5370" t="s">
        <v>9188</v>
      </c>
      <c r="D5370">
        <v>70223</v>
      </c>
      <c r="E5370" t="s">
        <v>9188</v>
      </c>
      <c r="F5370" t="s">
        <v>11404</v>
      </c>
      <c r="G5370" s="163">
        <v>3615.3</v>
      </c>
      <c r="H5370">
        <v>1</v>
      </c>
      <c r="I5370">
        <v>1</v>
      </c>
      <c r="J5370" t="s">
        <v>295</v>
      </c>
      <c r="K5370" t="s">
        <v>296</v>
      </c>
      <c r="L5370" t="s">
        <v>397</v>
      </c>
      <c r="M5370" t="s">
        <v>398</v>
      </c>
      <c r="N5370" t="s">
        <v>326</v>
      </c>
      <c r="O5370">
        <v>1</v>
      </c>
      <c r="P5370" t="s">
        <v>306</v>
      </c>
      <c r="Q5370" t="s">
        <v>4231</v>
      </c>
      <c r="R5370" s="164">
        <v>43709</v>
      </c>
      <c r="T5370" t="s">
        <v>327</v>
      </c>
      <c r="V5370" t="s">
        <v>11685</v>
      </c>
      <c r="W5370" t="s">
        <v>11686</v>
      </c>
      <c r="X5370" t="s">
        <v>9188</v>
      </c>
      <c r="Y5370" t="s">
        <v>11685</v>
      </c>
      <c r="Z5370" t="s">
        <v>11693</v>
      </c>
      <c r="AA5370" t="s">
        <v>1</v>
      </c>
      <c r="AB5370" s="164">
        <v>43699</v>
      </c>
      <c r="AC5370" t="s">
        <v>308</v>
      </c>
      <c r="AD5370" s="176">
        <v>1</v>
      </c>
    </row>
    <row r="5371" spans="1:31" x14ac:dyDescent="0.35">
      <c r="A5371" t="s">
        <v>408</v>
      </c>
      <c r="B5371">
        <v>1193</v>
      </c>
      <c r="C5371" t="s">
        <v>9188</v>
      </c>
      <c r="D5371">
        <v>70223</v>
      </c>
      <c r="E5371" t="s">
        <v>9188</v>
      </c>
      <c r="F5371" t="s">
        <v>11404</v>
      </c>
      <c r="H5371">
        <v>1</v>
      </c>
      <c r="I5371">
        <v>1</v>
      </c>
      <c r="K5371" t="s">
        <v>296</v>
      </c>
      <c r="L5371" t="s">
        <v>397</v>
      </c>
      <c r="M5371" t="s">
        <v>398</v>
      </c>
      <c r="N5371" t="s">
        <v>326</v>
      </c>
      <c r="O5371">
        <v>1</v>
      </c>
      <c r="P5371" t="s">
        <v>306</v>
      </c>
      <c r="Q5371" t="s">
        <v>11694</v>
      </c>
      <c r="R5371" s="164">
        <v>37865</v>
      </c>
      <c r="T5371" t="s">
        <v>327</v>
      </c>
      <c r="V5371" t="s">
        <v>11685</v>
      </c>
      <c r="W5371" t="s">
        <v>11686</v>
      </c>
      <c r="X5371" t="s">
        <v>9188</v>
      </c>
      <c r="Y5371" t="s">
        <v>11685</v>
      </c>
      <c r="Z5371" t="s">
        <v>11695</v>
      </c>
      <c r="AA5371" t="s">
        <v>295</v>
      </c>
      <c r="AC5371" t="s">
        <v>308</v>
      </c>
      <c r="AD5371" s="176">
        <v>1</v>
      </c>
    </row>
    <row r="5372" spans="1:31" x14ac:dyDescent="0.35">
      <c r="A5372" t="s">
        <v>469</v>
      </c>
      <c r="B5372">
        <v>1070</v>
      </c>
      <c r="C5372" t="s">
        <v>11696</v>
      </c>
      <c r="D5372">
        <v>70223</v>
      </c>
      <c r="E5372" t="s">
        <v>9188</v>
      </c>
      <c r="F5372" t="s">
        <v>11404</v>
      </c>
      <c r="H5372">
        <v>1</v>
      </c>
      <c r="I5372">
        <v>1</v>
      </c>
      <c r="K5372" t="s">
        <v>404</v>
      </c>
      <c r="L5372" t="s">
        <v>397</v>
      </c>
      <c r="M5372" t="s">
        <v>398</v>
      </c>
      <c r="N5372" t="s">
        <v>326</v>
      </c>
      <c r="O5372">
        <v>1</v>
      </c>
      <c r="P5372" t="s">
        <v>306</v>
      </c>
      <c r="Q5372" s="164">
        <v>30690</v>
      </c>
      <c r="R5372" s="164">
        <v>30926</v>
      </c>
      <c r="S5372" s="164">
        <v>32752</v>
      </c>
      <c r="T5372" t="s">
        <v>327</v>
      </c>
      <c r="V5372" t="s">
        <v>11685</v>
      </c>
      <c r="W5372" t="s">
        <v>11686</v>
      </c>
      <c r="X5372" t="s">
        <v>9188</v>
      </c>
      <c r="Y5372" t="s">
        <v>11685</v>
      </c>
      <c r="Z5372" t="s">
        <v>11697</v>
      </c>
      <c r="AC5372" t="s">
        <v>308</v>
      </c>
      <c r="AD5372" s="176">
        <v>1</v>
      </c>
    </row>
    <row r="5373" spans="1:31" x14ac:dyDescent="0.35">
      <c r="A5373" t="s">
        <v>469</v>
      </c>
      <c r="B5373">
        <v>1152</v>
      </c>
      <c r="C5373" t="s">
        <v>9188</v>
      </c>
      <c r="D5373">
        <v>70223</v>
      </c>
      <c r="E5373" t="s">
        <v>9188</v>
      </c>
      <c r="F5373" t="s">
        <v>11404</v>
      </c>
      <c r="H5373">
        <v>1</v>
      </c>
      <c r="I5373">
        <v>1</v>
      </c>
      <c r="K5373" t="s">
        <v>296</v>
      </c>
      <c r="L5373" t="s">
        <v>397</v>
      </c>
      <c r="M5373" t="s">
        <v>398</v>
      </c>
      <c r="N5373" t="s">
        <v>326</v>
      </c>
      <c r="O5373">
        <v>1</v>
      </c>
      <c r="P5373" t="s">
        <v>306</v>
      </c>
      <c r="Q5373" s="164">
        <v>36283</v>
      </c>
      <c r="R5373" s="164">
        <v>36404</v>
      </c>
      <c r="T5373" t="s">
        <v>327</v>
      </c>
      <c r="V5373" t="s">
        <v>11685</v>
      </c>
      <c r="W5373" t="s">
        <v>11686</v>
      </c>
      <c r="X5373" t="s">
        <v>9188</v>
      </c>
      <c r="Y5373" t="s">
        <v>11685</v>
      </c>
      <c r="Z5373" t="s">
        <v>11698</v>
      </c>
      <c r="AC5373" t="s">
        <v>308</v>
      </c>
      <c r="AD5373" s="176">
        <v>1</v>
      </c>
    </row>
    <row r="5374" spans="1:31" x14ac:dyDescent="0.35">
      <c r="A5374" t="s">
        <v>324</v>
      </c>
      <c r="B5374">
        <v>1125</v>
      </c>
      <c r="C5374" t="s">
        <v>9188</v>
      </c>
      <c r="D5374">
        <v>70223</v>
      </c>
      <c r="E5374" t="s">
        <v>9188</v>
      </c>
      <c r="F5374" t="s">
        <v>11404</v>
      </c>
      <c r="H5374">
        <v>1</v>
      </c>
      <c r="I5374">
        <v>1</v>
      </c>
      <c r="K5374" t="s">
        <v>296</v>
      </c>
      <c r="L5374" t="s">
        <v>397</v>
      </c>
      <c r="M5374" t="s">
        <v>398</v>
      </c>
      <c r="N5374" t="s">
        <v>326</v>
      </c>
      <c r="O5374">
        <v>1</v>
      </c>
      <c r="P5374" t="s">
        <v>306</v>
      </c>
      <c r="Q5374" s="164">
        <v>36169</v>
      </c>
      <c r="R5374" s="164">
        <v>36404</v>
      </c>
      <c r="T5374" t="s">
        <v>327</v>
      </c>
      <c r="V5374" t="s">
        <v>11685</v>
      </c>
      <c r="W5374" t="s">
        <v>11686</v>
      </c>
      <c r="X5374" t="s">
        <v>9188</v>
      </c>
      <c r="Y5374" t="s">
        <v>11685</v>
      </c>
      <c r="Z5374" t="s">
        <v>11699</v>
      </c>
      <c r="AC5374" t="s">
        <v>308</v>
      </c>
      <c r="AD5374" s="176">
        <v>1</v>
      </c>
    </row>
    <row r="5375" spans="1:31" x14ac:dyDescent="0.35">
      <c r="A5375" t="s">
        <v>309</v>
      </c>
      <c r="B5375">
        <v>1099</v>
      </c>
      <c r="C5375" t="s">
        <v>9188</v>
      </c>
      <c r="D5375">
        <v>70223</v>
      </c>
      <c r="E5375" t="s">
        <v>9188</v>
      </c>
      <c r="F5375" t="s">
        <v>11404</v>
      </c>
      <c r="H5375">
        <v>1</v>
      </c>
      <c r="I5375">
        <v>1</v>
      </c>
      <c r="K5375" t="s">
        <v>296</v>
      </c>
      <c r="L5375" t="s">
        <v>1354</v>
      </c>
      <c r="M5375" t="s">
        <v>398</v>
      </c>
      <c r="N5375" t="s">
        <v>326</v>
      </c>
      <c r="O5375">
        <v>1</v>
      </c>
      <c r="P5375" t="s">
        <v>306</v>
      </c>
      <c r="Q5375" s="164">
        <v>35065</v>
      </c>
      <c r="R5375" s="164">
        <v>35065</v>
      </c>
      <c r="T5375" t="s">
        <v>327</v>
      </c>
      <c r="V5375" t="s">
        <v>11685</v>
      </c>
      <c r="W5375" t="s">
        <v>11686</v>
      </c>
      <c r="X5375" t="s">
        <v>9188</v>
      </c>
      <c r="Y5375" t="s">
        <v>11685</v>
      </c>
      <c r="Z5375" t="s">
        <v>11700</v>
      </c>
      <c r="AA5375" t="s">
        <v>295</v>
      </c>
      <c r="AC5375" t="s">
        <v>308</v>
      </c>
      <c r="AD5375" s="176">
        <v>1</v>
      </c>
    </row>
    <row r="5376" spans="1:31" x14ac:dyDescent="0.35">
      <c r="A5376" t="s">
        <v>476</v>
      </c>
      <c r="B5376">
        <v>1279</v>
      </c>
      <c r="C5376" t="s">
        <v>9188</v>
      </c>
      <c r="D5376">
        <v>70223</v>
      </c>
      <c r="E5376" t="s">
        <v>9188</v>
      </c>
      <c r="F5376" t="s">
        <v>11404</v>
      </c>
      <c r="H5376">
        <v>1</v>
      </c>
      <c r="I5376">
        <v>1</v>
      </c>
      <c r="K5376" t="s">
        <v>296</v>
      </c>
      <c r="L5376" t="s">
        <v>397</v>
      </c>
      <c r="M5376" t="s">
        <v>398</v>
      </c>
      <c r="N5376" t="s">
        <v>326</v>
      </c>
      <c r="O5376">
        <v>1</v>
      </c>
      <c r="P5376" t="s">
        <v>306</v>
      </c>
      <c r="Q5376" t="s">
        <v>8176</v>
      </c>
      <c r="R5376" s="164">
        <v>40787</v>
      </c>
      <c r="T5376" t="s">
        <v>327</v>
      </c>
      <c r="V5376" t="s">
        <v>11685</v>
      </c>
      <c r="W5376" t="s">
        <v>11686</v>
      </c>
      <c r="X5376" t="s">
        <v>9188</v>
      </c>
      <c r="Y5376" t="s">
        <v>11685</v>
      </c>
      <c r="Z5376" t="s">
        <v>11701</v>
      </c>
      <c r="AC5376" t="s">
        <v>308</v>
      </c>
      <c r="AD5376" s="176">
        <v>1</v>
      </c>
    </row>
    <row r="5377" spans="1:31" x14ac:dyDescent="0.35">
      <c r="A5377" t="s">
        <v>482</v>
      </c>
      <c r="B5377">
        <v>1158</v>
      </c>
      <c r="C5377" t="s">
        <v>9238</v>
      </c>
      <c r="D5377">
        <v>70223</v>
      </c>
      <c r="E5377" t="s">
        <v>9188</v>
      </c>
      <c r="F5377" t="s">
        <v>11404</v>
      </c>
      <c r="H5377">
        <v>1</v>
      </c>
      <c r="I5377">
        <v>1</v>
      </c>
      <c r="K5377" t="s">
        <v>296</v>
      </c>
      <c r="L5377" t="s">
        <v>397</v>
      </c>
      <c r="M5377" t="s">
        <v>398</v>
      </c>
      <c r="N5377" t="s">
        <v>326</v>
      </c>
      <c r="O5377">
        <v>1</v>
      </c>
      <c r="P5377" t="s">
        <v>306</v>
      </c>
      <c r="Q5377" s="164">
        <v>37105</v>
      </c>
      <c r="R5377" s="164">
        <v>37135</v>
      </c>
      <c r="T5377" t="s">
        <v>327</v>
      </c>
      <c r="V5377" t="s">
        <v>11685</v>
      </c>
      <c r="W5377" t="s">
        <v>11686</v>
      </c>
      <c r="X5377" t="s">
        <v>9188</v>
      </c>
      <c r="Y5377" t="s">
        <v>11685</v>
      </c>
      <c r="Z5377" t="s">
        <v>11702</v>
      </c>
      <c r="AA5377" t="s">
        <v>295</v>
      </c>
      <c r="AC5377" t="s">
        <v>308</v>
      </c>
      <c r="AD5377" s="176">
        <v>1</v>
      </c>
    </row>
    <row r="5378" spans="1:31" x14ac:dyDescent="0.35">
      <c r="A5378" t="s">
        <v>432</v>
      </c>
      <c r="B5378">
        <v>1219</v>
      </c>
      <c r="C5378" t="s">
        <v>9188</v>
      </c>
      <c r="D5378">
        <v>70223</v>
      </c>
      <c r="E5378" t="s">
        <v>9188</v>
      </c>
      <c r="F5378" t="s">
        <v>11404</v>
      </c>
      <c r="H5378">
        <v>1</v>
      </c>
      <c r="I5378">
        <v>1</v>
      </c>
      <c r="K5378" t="s">
        <v>296</v>
      </c>
      <c r="L5378" t="s">
        <v>397</v>
      </c>
      <c r="M5378" t="s">
        <v>398</v>
      </c>
      <c r="N5378" t="s">
        <v>326</v>
      </c>
      <c r="O5378">
        <v>1</v>
      </c>
      <c r="P5378" t="s">
        <v>306</v>
      </c>
      <c r="Q5378" s="164">
        <v>37630</v>
      </c>
      <c r="R5378" s="164">
        <v>37865</v>
      </c>
      <c r="T5378" t="s">
        <v>327</v>
      </c>
      <c r="V5378" t="s">
        <v>11685</v>
      </c>
      <c r="W5378" t="s">
        <v>11686</v>
      </c>
      <c r="X5378" t="s">
        <v>9188</v>
      </c>
      <c r="Y5378" t="s">
        <v>11685</v>
      </c>
      <c r="Z5378" t="s">
        <v>11703</v>
      </c>
      <c r="AC5378" t="s">
        <v>308</v>
      </c>
      <c r="AD5378" s="176">
        <v>1</v>
      </c>
    </row>
    <row r="5379" spans="1:31" x14ac:dyDescent="0.35">
      <c r="A5379" t="s">
        <v>584</v>
      </c>
      <c r="B5379">
        <v>1160</v>
      </c>
      <c r="C5379" t="s">
        <v>9188</v>
      </c>
      <c r="D5379">
        <v>70223</v>
      </c>
      <c r="E5379" t="s">
        <v>9188</v>
      </c>
      <c r="F5379" t="s">
        <v>11404</v>
      </c>
      <c r="H5379">
        <v>1</v>
      </c>
      <c r="I5379">
        <v>1</v>
      </c>
      <c r="K5379" t="s">
        <v>296</v>
      </c>
      <c r="L5379" t="s">
        <v>397</v>
      </c>
      <c r="M5379" t="s">
        <v>398</v>
      </c>
      <c r="N5379" t="s">
        <v>326</v>
      </c>
      <c r="O5379">
        <v>1</v>
      </c>
      <c r="P5379" t="s">
        <v>306</v>
      </c>
      <c r="Q5379" s="164">
        <v>31786</v>
      </c>
      <c r="R5379" s="164">
        <v>32021</v>
      </c>
      <c r="T5379" t="s">
        <v>327</v>
      </c>
      <c r="V5379" t="s">
        <v>11685</v>
      </c>
      <c r="W5379" t="s">
        <v>11686</v>
      </c>
      <c r="X5379" t="s">
        <v>9188</v>
      </c>
      <c r="Y5379" t="s">
        <v>11685</v>
      </c>
      <c r="Z5379" t="s">
        <v>11704</v>
      </c>
      <c r="AC5379" t="s">
        <v>308</v>
      </c>
      <c r="AD5379" s="176">
        <v>1</v>
      </c>
    </row>
    <row r="5380" spans="1:31" x14ac:dyDescent="0.35">
      <c r="A5380" t="s">
        <v>434</v>
      </c>
      <c r="B5380">
        <v>1095</v>
      </c>
      <c r="C5380" t="s">
        <v>9188</v>
      </c>
      <c r="D5380">
        <v>70223</v>
      </c>
      <c r="E5380" t="s">
        <v>9188</v>
      </c>
      <c r="F5380" t="s">
        <v>11404</v>
      </c>
      <c r="H5380">
        <v>1</v>
      </c>
      <c r="I5380">
        <v>1</v>
      </c>
      <c r="K5380" t="s">
        <v>296</v>
      </c>
      <c r="L5380" t="s">
        <v>397</v>
      </c>
      <c r="M5380" t="s">
        <v>398</v>
      </c>
      <c r="N5380" t="s">
        <v>326</v>
      </c>
      <c r="O5380">
        <v>1</v>
      </c>
      <c r="P5380" t="s">
        <v>306</v>
      </c>
      <c r="Q5380" t="s">
        <v>4481</v>
      </c>
      <c r="R5380" s="164">
        <v>38961</v>
      </c>
      <c r="T5380" t="s">
        <v>327</v>
      </c>
      <c r="V5380" t="s">
        <v>11685</v>
      </c>
      <c r="W5380" t="s">
        <v>11686</v>
      </c>
      <c r="X5380" t="s">
        <v>9188</v>
      </c>
      <c r="Y5380" t="s">
        <v>11685</v>
      </c>
      <c r="Z5380" t="s">
        <v>11705</v>
      </c>
      <c r="AC5380" t="s">
        <v>308</v>
      </c>
      <c r="AD5380" s="176">
        <v>1</v>
      </c>
    </row>
    <row r="5381" spans="1:31" x14ac:dyDescent="0.35">
      <c r="A5381" t="s">
        <v>403</v>
      </c>
      <c r="B5381">
        <v>1156</v>
      </c>
      <c r="C5381" t="s">
        <v>9188</v>
      </c>
      <c r="D5381">
        <v>70223</v>
      </c>
      <c r="E5381" t="s">
        <v>9188</v>
      </c>
      <c r="F5381" t="s">
        <v>11404</v>
      </c>
      <c r="H5381">
        <v>1</v>
      </c>
      <c r="I5381">
        <v>1</v>
      </c>
      <c r="K5381" t="s">
        <v>296</v>
      </c>
      <c r="L5381" t="s">
        <v>397</v>
      </c>
      <c r="M5381" t="s">
        <v>398</v>
      </c>
      <c r="N5381" t="s">
        <v>326</v>
      </c>
      <c r="O5381">
        <v>1</v>
      </c>
      <c r="P5381" t="s">
        <v>306</v>
      </c>
      <c r="Q5381" t="s">
        <v>10176</v>
      </c>
      <c r="R5381" s="164">
        <v>41518</v>
      </c>
      <c r="T5381" t="s">
        <v>327</v>
      </c>
      <c r="V5381" t="s">
        <v>11685</v>
      </c>
      <c r="W5381" t="s">
        <v>11686</v>
      </c>
      <c r="X5381" t="s">
        <v>9188</v>
      </c>
      <c r="Y5381" t="s">
        <v>11685</v>
      </c>
      <c r="Z5381" t="s">
        <v>11706</v>
      </c>
      <c r="AC5381" t="s">
        <v>308</v>
      </c>
      <c r="AD5381" s="176">
        <v>1</v>
      </c>
    </row>
    <row r="5382" spans="1:31" x14ac:dyDescent="0.35">
      <c r="A5382" t="s">
        <v>447</v>
      </c>
      <c r="B5382">
        <v>1172</v>
      </c>
      <c r="C5382" t="s">
        <v>9188</v>
      </c>
      <c r="D5382">
        <v>70223</v>
      </c>
      <c r="E5382" t="s">
        <v>9188</v>
      </c>
      <c r="F5382" t="s">
        <v>11404</v>
      </c>
      <c r="H5382">
        <v>1</v>
      </c>
      <c r="I5382">
        <v>1</v>
      </c>
      <c r="K5382" t="s">
        <v>0</v>
      </c>
      <c r="L5382" t="s">
        <v>397</v>
      </c>
      <c r="M5382" t="s">
        <v>398</v>
      </c>
      <c r="N5382" t="s">
        <v>326</v>
      </c>
      <c r="O5382">
        <v>1</v>
      </c>
      <c r="P5382" t="s">
        <v>306</v>
      </c>
      <c r="Q5382" t="s">
        <v>11037</v>
      </c>
      <c r="R5382" s="164">
        <v>37135</v>
      </c>
      <c r="T5382" t="s">
        <v>327</v>
      </c>
      <c r="V5382" t="s">
        <v>11685</v>
      </c>
      <c r="W5382" t="s">
        <v>11686</v>
      </c>
      <c r="X5382" t="s">
        <v>9188</v>
      </c>
      <c r="Y5382" t="s">
        <v>11685</v>
      </c>
      <c r="Z5382" t="s">
        <v>11707</v>
      </c>
      <c r="AC5382" t="s">
        <v>308</v>
      </c>
      <c r="AD5382" s="176">
        <v>1</v>
      </c>
    </row>
    <row r="5383" spans="1:31" x14ac:dyDescent="0.35">
      <c r="A5383" t="s">
        <v>494</v>
      </c>
      <c r="B5383">
        <v>1184</v>
      </c>
      <c r="C5383" t="s">
        <v>9188</v>
      </c>
      <c r="D5383">
        <v>70223</v>
      </c>
      <c r="E5383" t="s">
        <v>9188</v>
      </c>
      <c r="F5383" t="s">
        <v>11404</v>
      </c>
      <c r="H5383">
        <v>1</v>
      </c>
      <c r="I5383">
        <v>1</v>
      </c>
      <c r="K5383" t="s">
        <v>296</v>
      </c>
      <c r="L5383" t="s">
        <v>397</v>
      </c>
      <c r="M5383" t="s">
        <v>398</v>
      </c>
      <c r="N5383" t="s">
        <v>326</v>
      </c>
      <c r="O5383">
        <v>1</v>
      </c>
      <c r="P5383" t="s">
        <v>306</v>
      </c>
      <c r="Q5383" s="164">
        <v>37348</v>
      </c>
      <c r="R5383" s="164">
        <v>37500</v>
      </c>
      <c r="T5383" t="s">
        <v>327</v>
      </c>
      <c r="V5383" t="s">
        <v>11685</v>
      </c>
      <c r="W5383" t="s">
        <v>11686</v>
      </c>
      <c r="X5383" t="s">
        <v>9188</v>
      </c>
      <c r="Y5383" t="s">
        <v>11685</v>
      </c>
      <c r="Z5383" t="s">
        <v>11708</v>
      </c>
      <c r="AC5383" t="s">
        <v>308</v>
      </c>
      <c r="AD5383" s="176">
        <v>1</v>
      </c>
    </row>
    <row r="5384" spans="1:31" x14ac:dyDescent="0.35">
      <c r="A5384" t="s">
        <v>414</v>
      </c>
      <c r="B5384">
        <v>1160</v>
      </c>
      <c r="C5384" t="s">
        <v>9188</v>
      </c>
      <c r="D5384">
        <v>70223</v>
      </c>
      <c r="E5384" t="s">
        <v>9188</v>
      </c>
      <c r="F5384" t="s">
        <v>11404</v>
      </c>
      <c r="H5384">
        <v>1</v>
      </c>
      <c r="I5384">
        <v>1</v>
      </c>
      <c r="K5384" t="s">
        <v>296</v>
      </c>
      <c r="L5384" t="s">
        <v>397</v>
      </c>
      <c r="M5384" t="s">
        <v>398</v>
      </c>
      <c r="N5384" t="s">
        <v>326</v>
      </c>
      <c r="O5384">
        <v>1</v>
      </c>
      <c r="P5384" t="s">
        <v>306</v>
      </c>
      <c r="Q5384" s="164">
        <v>35072</v>
      </c>
      <c r="R5384" s="164">
        <v>35278</v>
      </c>
      <c r="T5384" t="s">
        <v>327</v>
      </c>
      <c r="V5384" t="s">
        <v>11685</v>
      </c>
      <c r="W5384" t="s">
        <v>11686</v>
      </c>
      <c r="X5384" t="s">
        <v>9188</v>
      </c>
      <c r="Y5384" t="s">
        <v>11685</v>
      </c>
      <c r="Z5384" t="s">
        <v>11709</v>
      </c>
      <c r="AC5384" t="s">
        <v>308</v>
      </c>
      <c r="AD5384" s="176">
        <v>1</v>
      </c>
    </row>
    <row r="5385" spans="1:31" x14ac:dyDescent="0.35">
      <c r="A5385" t="s">
        <v>314</v>
      </c>
      <c r="B5385">
        <v>1104</v>
      </c>
      <c r="C5385" t="s">
        <v>9188</v>
      </c>
      <c r="D5385">
        <v>70223</v>
      </c>
      <c r="E5385" t="s">
        <v>9188</v>
      </c>
      <c r="F5385" t="s">
        <v>11404</v>
      </c>
      <c r="H5385">
        <v>1</v>
      </c>
      <c r="I5385">
        <v>1</v>
      </c>
      <c r="K5385" t="s">
        <v>296</v>
      </c>
      <c r="L5385" t="s">
        <v>397</v>
      </c>
      <c r="M5385" t="s">
        <v>398</v>
      </c>
      <c r="N5385" t="s">
        <v>326</v>
      </c>
      <c r="O5385">
        <v>1</v>
      </c>
      <c r="P5385" t="s">
        <v>306</v>
      </c>
      <c r="Q5385" t="s">
        <v>2395</v>
      </c>
      <c r="R5385" s="164">
        <v>29311</v>
      </c>
      <c r="T5385" t="s">
        <v>327</v>
      </c>
      <c r="V5385" t="s">
        <v>11685</v>
      </c>
      <c r="W5385" t="s">
        <v>11686</v>
      </c>
      <c r="X5385" t="s">
        <v>9188</v>
      </c>
      <c r="Y5385" t="s">
        <v>11685</v>
      </c>
      <c r="Z5385" t="s">
        <v>11710</v>
      </c>
      <c r="AC5385" t="s">
        <v>308</v>
      </c>
      <c r="AD5385" s="176">
        <v>1</v>
      </c>
    </row>
    <row r="5386" spans="1:31" x14ac:dyDescent="0.35">
      <c r="A5386" t="s">
        <v>711</v>
      </c>
      <c r="B5386">
        <v>1145</v>
      </c>
      <c r="C5386" t="s">
        <v>9238</v>
      </c>
      <c r="D5386">
        <v>70223</v>
      </c>
      <c r="E5386" t="s">
        <v>9188</v>
      </c>
      <c r="F5386" t="s">
        <v>11404</v>
      </c>
      <c r="H5386">
        <v>1</v>
      </c>
      <c r="I5386">
        <v>1</v>
      </c>
      <c r="K5386" t="s">
        <v>296</v>
      </c>
      <c r="L5386" t="s">
        <v>397</v>
      </c>
      <c r="M5386" t="s">
        <v>398</v>
      </c>
      <c r="N5386" t="s">
        <v>326</v>
      </c>
      <c r="O5386">
        <v>1</v>
      </c>
      <c r="P5386" t="s">
        <v>306</v>
      </c>
      <c r="Q5386" s="164">
        <v>33604</v>
      </c>
      <c r="R5386" s="164">
        <v>33604</v>
      </c>
      <c r="T5386" t="s">
        <v>327</v>
      </c>
      <c r="V5386" t="s">
        <v>11685</v>
      </c>
      <c r="W5386" t="s">
        <v>11686</v>
      </c>
      <c r="X5386" t="s">
        <v>9188</v>
      </c>
      <c r="Y5386" t="s">
        <v>11685</v>
      </c>
      <c r="Z5386" t="s">
        <v>11711</v>
      </c>
      <c r="AC5386" t="s">
        <v>308</v>
      </c>
      <c r="AD5386" s="176">
        <v>1</v>
      </c>
    </row>
    <row r="5387" spans="1:31" x14ac:dyDescent="0.35">
      <c r="A5387" t="s">
        <v>499</v>
      </c>
      <c r="B5387">
        <v>1239</v>
      </c>
      <c r="C5387" t="s">
        <v>9188</v>
      </c>
      <c r="D5387">
        <v>70223</v>
      </c>
      <c r="E5387" t="s">
        <v>9188</v>
      </c>
      <c r="F5387" t="s">
        <v>11404</v>
      </c>
      <c r="G5387" s="163">
        <v>5000</v>
      </c>
      <c r="H5387">
        <v>1</v>
      </c>
      <c r="I5387">
        <v>1</v>
      </c>
      <c r="J5387" t="s">
        <v>295</v>
      </c>
      <c r="K5387" t="s">
        <v>296</v>
      </c>
      <c r="L5387" t="s">
        <v>397</v>
      </c>
      <c r="M5387" t="s">
        <v>398</v>
      </c>
      <c r="N5387" t="s">
        <v>326</v>
      </c>
      <c r="O5387">
        <v>1</v>
      </c>
      <c r="P5387" t="s">
        <v>306</v>
      </c>
      <c r="Q5387" t="s">
        <v>11712</v>
      </c>
      <c r="R5387" s="164">
        <v>45170</v>
      </c>
      <c r="T5387" t="s">
        <v>327</v>
      </c>
      <c r="V5387" t="s">
        <v>11685</v>
      </c>
      <c r="W5387" t="s">
        <v>11686</v>
      </c>
      <c r="X5387" t="s">
        <v>9188</v>
      </c>
      <c r="Y5387" t="s">
        <v>11685</v>
      </c>
      <c r="Z5387" t="s">
        <v>11713</v>
      </c>
      <c r="AA5387" t="s">
        <v>1</v>
      </c>
      <c r="AB5387" s="164">
        <v>45148</v>
      </c>
      <c r="AC5387" t="s">
        <v>308</v>
      </c>
      <c r="AD5387" s="176">
        <v>1</v>
      </c>
    </row>
    <row r="5388" spans="1:31" x14ac:dyDescent="0.35">
      <c r="A5388" t="s">
        <v>438</v>
      </c>
      <c r="B5388">
        <v>1193</v>
      </c>
      <c r="C5388" t="s">
        <v>9188</v>
      </c>
      <c r="D5388">
        <v>70223</v>
      </c>
      <c r="E5388" t="s">
        <v>9188</v>
      </c>
      <c r="F5388" t="s">
        <v>11404</v>
      </c>
      <c r="H5388">
        <v>1</v>
      </c>
      <c r="I5388">
        <v>1</v>
      </c>
      <c r="K5388" t="s">
        <v>296</v>
      </c>
      <c r="L5388" t="s">
        <v>640</v>
      </c>
      <c r="M5388" t="s">
        <v>398</v>
      </c>
      <c r="N5388" t="s">
        <v>326</v>
      </c>
      <c r="O5388">
        <v>1</v>
      </c>
      <c r="P5388" t="s">
        <v>306</v>
      </c>
      <c r="Q5388" t="s">
        <v>11486</v>
      </c>
      <c r="R5388" s="164">
        <v>39692</v>
      </c>
      <c r="T5388" t="s">
        <v>327</v>
      </c>
      <c r="V5388" t="s">
        <v>11685</v>
      </c>
      <c r="W5388" t="s">
        <v>11686</v>
      </c>
      <c r="X5388" t="s">
        <v>9188</v>
      </c>
      <c r="Y5388" t="s">
        <v>11685</v>
      </c>
      <c r="Z5388" t="s">
        <v>11714</v>
      </c>
      <c r="AC5388" t="s">
        <v>308</v>
      </c>
      <c r="AD5388" s="176">
        <v>1</v>
      </c>
    </row>
    <row r="5389" spans="1:31" x14ac:dyDescent="0.35">
      <c r="A5389" t="s">
        <v>447</v>
      </c>
      <c r="B5389">
        <v>1230</v>
      </c>
      <c r="C5389" t="s">
        <v>11715</v>
      </c>
      <c r="D5389">
        <v>70224</v>
      </c>
      <c r="E5389" t="s">
        <v>11715</v>
      </c>
      <c r="F5389" t="s">
        <v>11404</v>
      </c>
      <c r="H5389" s="174">
        <f>AD5389</f>
        <v>1.2</v>
      </c>
      <c r="I5389">
        <v>0.8</v>
      </c>
      <c r="K5389" t="s">
        <v>404</v>
      </c>
      <c r="L5389" t="s">
        <v>397</v>
      </c>
      <c r="M5389" t="s">
        <v>398</v>
      </c>
      <c r="N5389" t="s">
        <v>1792</v>
      </c>
      <c r="O5389">
        <v>1</v>
      </c>
      <c r="P5389" t="s">
        <v>306</v>
      </c>
      <c r="Q5389" s="164">
        <v>39456</v>
      </c>
      <c r="R5389" s="164">
        <v>39692</v>
      </c>
      <c r="S5389" s="164">
        <v>42248</v>
      </c>
      <c r="T5389" t="s">
        <v>4085</v>
      </c>
      <c r="V5389" t="s">
        <v>11716</v>
      </c>
      <c r="W5389" t="s">
        <v>11717</v>
      </c>
      <c r="X5389" t="s">
        <v>11715</v>
      </c>
      <c r="Y5389" t="s">
        <v>11716</v>
      </c>
      <c r="Z5389" t="s">
        <v>11718</v>
      </c>
      <c r="AC5389" t="s">
        <v>341</v>
      </c>
      <c r="AD5389" s="176">
        <v>1.2</v>
      </c>
      <c r="AE5389" s="177" t="s">
        <v>16954</v>
      </c>
    </row>
    <row r="5390" spans="1:31" x14ac:dyDescent="0.35">
      <c r="A5390" t="s">
        <v>324</v>
      </c>
      <c r="B5390">
        <v>1246</v>
      </c>
      <c r="C5390" t="s">
        <v>11601</v>
      </c>
      <c r="D5390">
        <v>70225</v>
      </c>
      <c r="E5390" t="s">
        <v>11601</v>
      </c>
      <c r="F5390" t="s">
        <v>11404</v>
      </c>
      <c r="H5390">
        <v>1</v>
      </c>
      <c r="I5390">
        <v>1</v>
      </c>
      <c r="K5390" t="s">
        <v>296</v>
      </c>
      <c r="L5390" t="s">
        <v>397</v>
      </c>
      <c r="M5390" t="s">
        <v>398</v>
      </c>
      <c r="N5390" t="s">
        <v>299</v>
      </c>
      <c r="O5390">
        <v>1</v>
      </c>
      <c r="P5390" t="s">
        <v>306</v>
      </c>
      <c r="Q5390" s="164">
        <v>40245</v>
      </c>
      <c r="R5390" s="164">
        <v>40422</v>
      </c>
      <c r="T5390" t="s">
        <v>11719</v>
      </c>
      <c r="V5390" t="s">
        <v>11720</v>
      </c>
      <c r="W5390" t="s">
        <v>11721</v>
      </c>
      <c r="X5390" t="s">
        <v>11722</v>
      </c>
      <c r="Y5390" t="s">
        <v>11720</v>
      </c>
      <c r="Z5390" t="s">
        <v>11723</v>
      </c>
      <c r="AC5390" t="s">
        <v>308</v>
      </c>
      <c r="AD5390" s="176">
        <v>1</v>
      </c>
    </row>
    <row r="5391" spans="1:31" x14ac:dyDescent="0.35">
      <c r="A5391" t="s">
        <v>414</v>
      </c>
      <c r="B5391">
        <v>1247</v>
      </c>
      <c r="C5391" t="s">
        <v>11724</v>
      </c>
      <c r="D5391">
        <v>70225</v>
      </c>
      <c r="E5391" t="s">
        <v>11601</v>
      </c>
      <c r="F5391" t="s">
        <v>11404</v>
      </c>
      <c r="G5391" s="163">
        <v>2720.56</v>
      </c>
      <c r="H5391">
        <v>1</v>
      </c>
      <c r="I5391">
        <v>1</v>
      </c>
      <c r="J5391" t="s">
        <v>1</v>
      </c>
      <c r="K5391" t="s">
        <v>296</v>
      </c>
      <c r="L5391" t="s">
        <v>397</v>
      </c>
      <c r="M5391" t="s">
        <v>398</v>
      </c>
      <c r="N5391" t="s">
        <v>299</v>
      </c>
      <c r="O5391">
        <v>1</v>
      </c>
      <c r="P5391" t="s">
        <v>306</v>
      </c>
      <c r="Q5391" s="164">
        <v>44078</v>
      </c>
      <c r="R5391" s="164">
        <v>44075</v>
      </c>
      <c r="T5391" t="s">
        <v>11719</v>
      </c>
      <c r="V5391" t="s">
        <v>11720</v>
      </c>
      <c r="W5391" t="s">
        <v>11721</v>
      </c>
      <c r="X5391" t="s">
        <v>11722</v>
      </c>
      <c r="Y5391" t="s">
        <v>11720</v>
      </c>
      <c r="Z5391" t="s">
        <v>11725</v>
      </c>
      <c r="AA5391" t="s">
        <v>1</v>
      </c>
      <c r="AB5391" s="164">
        <v>44238</v>
      </c>
      <c r="AC5391" t="s">
        <v>308</v>
      </c>
      <c r="AD5391" s="176">
        <v>1</v>
      </c>
    </row>
    <row r="5392" spans="1:31" x14ac:dyDescent="0.35">
      <c r="A5392" t="s">
        <v>408</v>
      </c>
      <c r="B5392">
        <v>1236</v>
      </c>
      <c r="C5392" t="s">
        <v>11726</v>
      </c>
      <c r="D5392">
        <v>70226</v>
      </c>
      <c r="E5392" t="s">
        <v>11727</v>
      </c>
      <c r="F5392" t="s">
        <v>11404</v>
      </c>
      <c r="H5392" s="174">
        <f>AD5392</f>
        <v>1</v>
      </c>
      <c r="I5392">
        <v>0.9</v>
      </c>
      <c r="K5392" t="s">
        <v>404</v>
      </c>
      <c r="L5392" t="s">
        <v>397</v>
      </c>
      <c r="M5392" t="s">
        <v>398</v>
      </c>
      <c r="N5392" t="s">
        <v>326</v>
      </c>
      <c r="O5392">
        <v>1</v>
      </c>
      <c r="P5392" t="s">
        <v>306</v>
      </c>
      <c r="Q5392" s="164">
        <v>39822</v>
      </c>
      <c r="R5392" s="164">
        <v>40057</v>
      </c>
      <c r="S5392" s="164">
        <v>44880</v>
      </c>
      <c r="T5392" t="s">
        <v>11728</v>
      </c>
      <c r="V5392" t="s">
        <v>11729</v>
      </c>
      <c r="W5392" t="s">
        <v>11730</v>
      </c>
      <c r="X5392" t="s">
        <v>11727</v>
      </c>
      <c r="Y5392" t="s">
        <v>11729</v>
      </c>
      <c r="Z5392" t="s">
        <v>11731</v>
      </c>
      <c r="AC5392" t="s">
        <v>308</v>
      </c>
      <c r="AD5392" s="176">
        <v>1</v>
      </c>
      <c r="AE5392" s="177" t="s">
        <v>16954</v>
      </c>
    </row>
    <row r="5393" spans="1:31" x14ac:dyDescent="0.35">
      <c r="A5393" t="s">
        <v>584</v>
      </c>
      <c r="B5393">
        <v>1238</v>
      </c>
      <c r="C5393" t="s">
        <v>4097</v>
      </c>
      <c r="D5393">
        <v>70227</v>
      </c>
      <c r="E5393" t="s">
        <v>4097</v>
      </c>
      <c r="F5393" t="s">
        <v>11404</v>
      </c>
      <c r="H5393">
        <v>1</v>
      </c>
      <c r="I5393">
        <v>1.5</v>
      </c>
      <c r="K5393" t="s">
        <v>296</v>
      </c>
      <c r="L5393" t="s">
        <v>640</v>
      </c>
      <c r="M5393" t="s">
        <v>398</v>
      </c>
      <c r="N5393" t="s">
        <v>520</v>
      </c>
      <c r="O5393">
        <v>1.5</v>
      </c>
      <c r="P5393" t="s">
        <v>306</v>
      </c>
      <c r="Q5393" t="s">
        <v>7613</v>
      </c>
      <c r="R5393" s="164">
        <v>36404</v>
      </c>
      <c r="T5393" t="s">
        <v>4091</v>
      </c>
      <c r="V5393" t="s">
        <v>4089</v>
      </c>
      <c r="W5393" t="s">
        <v>11732</v>
      </c>
      <c r="X5393" t="s">
        <v>4097</v>
      </c>
      <c r="Y5393" t="s">
        <v>11733</v>
      </c>
      <c r="Z5393" t="s">
        <v>11734</v>
      </c>
      <c r="AC5393" t="s">
        <v>308</v>
      </c>
      <c r="AD5393" s="176">
        <v>1</v>
      </c>
    </row>
    <row r="5394" spans="1:31" x14ac:dyDescent="0.35">
      <c r="A5394" t="s">
        <v>454</v>
      </c>
      <c r="B5394">
        <v>1415</v>
      </c>
      <c r="C5394" t="s">
        <v>11735</v>
      </c>
      <c r="D5394">
        <v>70228</v>
      </c>
      <c r="E5394" t="s">
        <v>11735</v>
      </c>
      <c r="F5394" t="s">
        <v>11404</v>
      </c>
      <c r="H5394" s="174">
        <f t="shared" ref="H5394:H5395" si="162">AD5394</f>
        <v>1.2</v>
      </c>
      <c r="I5394">
        <v>1</v>
      </c>
      <c r="K5394" t="s">
        <v>0</v>
      </c>
      <c r="L5394" t="s">
        <v>640</v>
      </c>
      <c r="M5394" t="s">
        <v>398</v>
      </c>
      <c r="N5394" t="s">
        <v>299</v>
      </c>
      <c r="O5394">
        <v>1</v>
      </c>
      <c r="P5394" t="s">
        <v>306</v>
      </c>
      <c r="Q5394" t="s">
        <v>2727</v>
      </c>
      <c r="R5394" s="164">
        <v>40422</v>
      </c>
      <c r="T5394" t="s">
        <v>11736</v>
      </c>
      <c r="V5394" t="s">
        <v>11737</v>
      </c>
      <c r="W5394" t="s">
        <v>11738</v>
      </c>
      <c r="X5394" t="s">
        <v>11735</v>
      </c>
      <c r="Y5394" t="s">
        <v>11737</v>
      </c>
      <c r="Z5394" t="s">
        <v>11739</v>
      </c>
      <c r="AC5394" t="s">
        <v>308</v>
      </c>
      <c r="AD5394" s="176">
        <v>1.2</v>
      </c>
      <c r="AE5394" s="177" t="s">
        <v>16954</v>
      </c>
    </row>
    <row r="5395" spans="1:31" x14ac:dyDescent="0.35">
      <c r="A5395" t="s">
        <v>469</v>
      </c>
      <c r="B5395">
        <v>1195</v>
      </c>
      <c r="C5395" t="s">
        <v>11740</v>
      </c>
      <c r="D5395">
        <v>70229</v>
      </c>
      <c r="E5395" t="s">
        <v>11740</v>
      </c>
      <c r="F5395" t="s">
        <v>11404</v>
      </c>
      <c r="G5395" s="163">
        <v>3404</v>
      </c>
      <c r="H5395" s="174">
        <f t="shared" si="162"/>
        <v>1.1000000000000001</v>
      </c>
      <c r="I5395">
        <v>0.7</v>
      </c>
      <c r="J5395" t="s">
        <v>1</v>
      </c>
      <c r="K5395" t="s">
        <v>296</v>
      </c>
      <c r="L5395" t="s">
        <v>640</v>
      </c>
      <c r="M5395" t="s">
        <v>398</v>
      </c>
      <c r="N5395" t="s">
        <v>520</v>
      </c>
      <c r="O5395">
        <v>1.5</v>
      </c>
      <c r="P5395" t="s">
        <v>306</v>
      </c>
      <c r="Q5395" t="s">
        <v>11741</v>
      </c>
      <c r="R5395" s="164">
        <v>42614</v>
      </c>
      <c r="T5395" t="s">
        <v>4111</v>
      </c>
      <c r="V5395" t="s">
        <v>11742</v>
      </c>
      <c r="W5395" t="s">
        <v>11743</v>
      </c>
      <c r="X5395" t="s">
        <v>11740</v>
      </c>
      <c r="Y5395" t="s">
        <v>11742</v>
      </c>
      <c r="Z5395" t="s">
        <v>11744</v>
      </c>
      <c r="AA5395" t="s">
        <v>1</v>
      </c>
      <c r="AB5395" s="164">
        <v>42587</v>
      </c>
      <c r="AC5395" t="s">
        <v>308</v>
      </c>
      <c r="AD5395" s="176">
        <v>1.1000000000000001</v>
      </c>
      <c r="AE5395" s="177" t="s">
        <v>16954</v>
      </c>
    </row>
    <row r="5396" spans="1:31" x14ac:dyDescent="0.35">
      <c r="A5396" t="s">
        <v>324</v>
      </c>
      <c r="B5396">
        <v>1253</v>
      </c>
      <c r="C5396" t="s">
        <v>4097</v>
      </c>
      <c r="D5396">
        <v>70230</v>
      </c>
      <c r="E5396" t="s">
        <v>11745</v>
      </c>
      <c r="F5396" t="s">
        <v>11404</v>
      </c>
      <c r="H5396">
        <v>1</v>
      </c>
      <c r="I5396">
        <v>0.7</v>
      </c>
      <c r="K5396" t="s">
        <v>296</v>
      </c>
      <c r="L5396" t="s">
        <v>397</v>
      </c>
      <c r="M5396" t="s">
        <v>398</v>
      </c>
      <c r="N5396" t="s">
        <v>520</v>
      </c>
      <c r="O5396">
        <v>0.75</v>
      </c>
      <c r="P5396" t="s">
        <v>306</v>
      </c>
      <c r="Q5396" t="s">
        <v>3187</v>
      </c>
      <c r="R5396" s="164">
        <v>40787</v>
      </c>
      <c r="T5396" t="s">
        <v>11746</v>
      </c>
      <c r="V5396" t="s">
        <v>11747</v>
      </c>
      <c r="W5396" t="s">
        <v>11732</v>
      </c>
      <c r="X5396" t="s">
        <v>4097</v>
      </c>
      <c r="Y5396" t="s">
        <v>11733</v>
      </c>
      <c r="Z5396" t="s">
        <v>11748</v>
      </c>
      <c r="AA5396" t="s">
        <v>295</v>
      </c>
      <c r="AC5396" t="s">
        <v>308</v>
      </c>
      <c r="AD5396" s="176">
        <v>1</v>
      </c>
    </row>
    <row r="5397" spans="1:31" x14ac:dyDescent="0.35">
      <c r="A5397" t="s">
        <v>314</v>
      </c>
      <c r="B5397">
        <v>1294</v>
      </c>
      <c r="C5397" t="s">
        <v>4097</v>
      </c>
      <c r="D5397">
        <v>70230</v>
      </c>
      <c r="E5397" t="s">
        <v>11745</v>
      </c>
      <c r="F5397" t="s">
        <v>11404</v>
      </c>
      <c r="H5397">
        <v>1</v>
      </c>
      <c r="I5397">
        <v>0.7</v>
      </c>
      <c r="K5397" t="s">
        <v>296</v>
      </c>
      <c r="L5397" t="s">
        <v>397</v>
      </c>
      <c r="M5397" t="s">
        <v>398</v>
      </c>
      <c r="N5397" t="s">
        <v>520</v>
      </c>
      <c r="O5397">
        <v>0.75</v>
      </c>
      <c r="P5397" t="s">
        <v>306</v>
      </c>
      <c r="Q5397" s="164">
        <v>40917</v>
      </c>
      <c r="R5397" s="164">
        <v>41153</v>
      </c>
      <c r="T5397" t="s">
        <v>11746</v>
      </c>
      <c r="V5397" t="s">
        <v>11747</v>
      </c>
      <c r="W5397" t="s">
        <v>11732</v>
      </c>
      <c r="X5397" t="s">
        <v>4097</v>
      </c>
      <c r="Y5397" t="s">
        <v>11733</v>
      </c>
      <c r="Z5397" t="s">
        <v>11749</v>
      </c>
      <c r="AC5397" t="s">
        <v>308</v>
      </c>
      <c r="AD5397" s="176">
        <v>1</v>
      </c>
    </row>
    <row r="5398" spans="1:31" x14ac:dyDescent="0.35">
      <c r="A5398" t="s">
        <v>454</v>
      </c>
      <c r="B5398">
        <v>1199</v>
      </c>
      <c r="C5398" t="s">
        <v>9215</v>
      </c>
      <c r="D5398">
        <v>70231</v>
      </c>
      <c r="E5398" t="s">
        <v>11750</v>
      </c>
      <c r="F5398" t="s">
        <v>11404</v>
      </c>
      <c r="H5398">
        <v>1</v>
      </c>
      <c r="I5398">
        <v>1.1000000000000001</v>
      </c>
      <c r="K5398" t="s">
        <v>404</v>
      </c>
      <c r="L5398" t="s">
        <v>397</v>
      </c>
      <c r="M5398" t="s">
        <v>398</v>
      </c>
      <c r="N5398" t="s">
        <v>542</v>
      </c>
      <c r="O5398">
        <v>1</v>
      </c>
      <c r="P5398" t="s">
        <v>306</v>
      </c>
      <c r="Q5398" s="164">
        <v>30476</v>
      </c>
      <c r="R5398" s="164">
        <v>30565</v>
      </c>
      <c r="S5398" s="164">
        <v>33178</v>
      </c>
      <c r="T5398" t="s">
        <v>543</v>
      </c>
      <c r="V5398" t="s">
        <v>11477</v>
      </c>
      <c r="W5398" t="s">
        <v>11751</v>
      </c>
      <c r="X5398" t="s">
        <v>9215</v>
      </c>
      <c r="Y5398" t="s">
        <v>11752</v>
      </c>
      <c r="Z5398" t="s">
        <v>11753</v>
      </c>
      <c r="AC5398" t="s">
        <v>308</v>
      </c>
      <c r="AD5398" s="176">
        <v>1</v>
      </c>
    </row>
    <row r="5399" spans="1:31" x14ac:dyDescent="0.35">
      <c r="A5399" t="s">
        <v>454</v>
      </c>
      <c r="B5399">
        <v>1449</v>
      </c>
      <c r="C5399" t="s">
        <v>11754</v>
      </c>
      <c r="D5399">
        <v>70231</v>
      </c>
      <c r="E5399" t="s">
        <v>11750</v>
      </c>
      <c r="F5399" t="s">
        <v>11404</v>
      </c>
      <c r="H5399">
        <v>1</v>
      </c>
      <c r="I5399">
        <v>1.1000000000000001</v>
      </c>
      <c r="K5399" t="s">
        <v>0</v>
      </c>
      <c r="L5399" t="s">
        <v>397</v>
      </c>
      <c r="M5399" t="s">
        <v>398</v>
      </c>
      <c r="N5399" t="s">
        <v>542</v>
      </c>
      <c r="O5399">
        <v>1</v>
      </c>
      <c r="P5399" t="s">
        <v>306</v>
      </c>
      <c r="Q5399" t="s">
        <v>8816</v>
      </c>
      <c r="R5399" s="164">
        <v>42248</v>
      </c>
      <c r="T5399" t="s">
        <v>543</v>
      </c>
      <c r="V5399" t="s">
        <v>11477</v>
      </c>
      <c r="W5399" t="s">
        <v>11751</v>
      </c>
      <c r="X5399" t="s">
        <v>9215</v>
      </c>
      <c r="Y5399" t="s">
        <v>11752</v>
      </c>
      <c r="Z5399" t="s">
        <v>11755</v>
      </c>
      <c r="AC5399" t="s">
        <v>308</v>
      </c>
      <c r="AD5399" s="176">
        <v>1</v>
      </c>
    </row>
    <row r="5400" spans="1:31" x14ac:dyDescent="0.35">
      <c r="A5400" t="s">
        <v>305</v>
      </c>
      <c r="B5400">
        <v>1188</v>
      </c>
      <c r="C5400" t="s">
        <v>11756</v>
      </c>
      <c r="D5400">
        <v>70231</v>
      </c>
      <c r="E5400" t="s">
        <v>11750</v>
      </c>
      <c r="F5400" t="s">
        <v>11404</v>
      </c>
      <c r="H5400">
        <v>1</v>
      </c>
      <c r="I5400">
        <v>1.1000000000000001</v>
      </c>
      <c r="K5400" t="s">
        <v>404</v>
      </c>
      <c r="L5400" t="s">
        <v>397</v>
      </c>
      <c r="M5400" t="s">
        <v>398</v>
      </c>
      <c r="N5400" t="s">
        <v>542</v>
      </c>
      <c r="O5400">
        <v>1</v>
      </c>
      <c r="P5400" t="s">
        <v>306</v>
      </c>
      <c r="Q5400" s="164">
        <v>34343</v>
      </c>
      <c r="R5400" s="164">
        <v>34578</v>
      </c>
      <c r="S5400" s="164">
        <v>39189</v>
      </c>
      <c r="T5400" t="s">
        <v>543</v>
      </c>
      <c r="V5400" t="s">
        <v>11477</v>
      </c>
      <c r="W5400" t="s">
        <v>11751</v>
      </c>
      <c r="X5400" t="s">
        <v>9215</v>
      </c>
      <c r="Y5400" t="s">
        <v>11752</v>
      </c>
      <c r="Z5400" t="s">
        <v>11757</v>
      </c>
      <c r="AC5400" t="s">
        <v>308</v>
      </c>
      <c r="AD5400" s="176">
        <v>1</v>
      </c>
    </row>
    <row r="5401" spans="1:31" x14ac:dyDescent="0.35">
      <c r="A5401" t="s">
        <v>317</v>
      </c>
      <c r="B5401">
        <v>1247</v>
      </c>
      <c r="C5401" t="s">
        <v>11750</v>
      </c>
      <c r="D5401">
        <v>70231</v>
      </c>
      <c r="E5401" t="s">
        <v>11750</v>
      </c>
      <c r="F5401" t="s">
        <v>11404</v>
      </c>
      <c r="G5401" s="163">
        <v>3615.3</v>
      </c>
      <c r="H5401">
        <v>1</v>
      </c>
      <c r="I5401">
        <v>1.1000000000000001</v>
      </c>
      <c r="J5401" t="s">
        <v>295</v>
      </c>
      <c r="K5401" t="s">
        <v>296</v>
      </c>
      <c r="L5401" t="s">
        <v>397</v>
      </c>
      <c r="M5401" t="s">
        <v>398</v>
      </c>
      <c r="N5401" t="s">
        <v>542</v>
      </c>
      <c r="O5401">
        <v>1</v>
      </c>
      <c r="P5401" t="s">
        <v>306</v>
      </c>
      <c r="Q5401" s="164">
        <v>43684</v>
      </c>
      <c r="R5401" s="164">
        <v>44440</v>
      </c>
      <c r="T5401" t="s">
        <v>543</v>
      </c>
      <c r="V5401" t="s">
        <v>11477</v>
      </c>
      <c r="W5401" t="s">
        <v>11751</v>
      </c>
      <c r="X5401" t="s">
        <v>9215</v>
      </c>
      <c r="Y5401" t="s">
        <v>11752</v>
      </c>
      <c r="Z5401" t="s">
        <v>11758</v>
      </c>
      <c r="AA5401" t="s">
        <v>1</v>
      </c>
      <c r="AB5401" s="164">
        <v>43699</v>
      </c>
      <c r="AC5401" t="s">
        <v>308</v>
      </c>
      <c r="AD5401" s="176">
        <v>1</v>
      </c>
    </row>
    <row r="5402" spans="1:31" x14ac:dyDescent="0.35">
      <c r="A5402" t="s">
        <v>317</v>
      </c>
      <c r="B5402">
        <v>1248</v>
      </c>
      <c r="C5402" t="s">
        <v>11759</v>
      </c>
      <c r="D5402">
        <v>70231</v>
      </c>
      <c r="E5402" t="s">
        <v>11750</v>
      </c>
      <c r="F5402" t="s">
        <v>11404</v>
      </c>
      <c r="G5402" s="163">
        <v>3615.3</v>
      </c>
      <c r="H5402">
        <v>1</v>
      </c>
      <c r="I5402">
        <v>1.1000000000000001</v>
      </c>
      <c r="J5402" t="s">
        <v>295</v>
      </c>
      <c r="K5402" t="s">
        <v>296</v>
      </c>
      <c r="L5402" t="s">
        <v>397</v>
      </c>
      <c r="M5402" t="s">
        <v>398</v>
      </c>
      <c r="N5402" t="s">
        <v>542</v>
      </c>
      <c r="O5402">
        <v>1</v>
      </c>
      <c r="P5402" t="s">
        <v>306</v>
      </c>
      <c r="Q5402" s="164">
        <v>43684</v>
      </c>
      <c r="R5402" s="164">
        <v>44440</v>
      </c>
      <c r="T5402" t="s">
        <v>543</v>
      </c>
      <c r="V5402" t="s">
        <v>11477</v>
      </c>
      <c r="W5402" t="s">
        <v>11751</v>
      </c>
      <c r="X5402" t="s">
        <v>9215</v>
      </c>
      <c r="Y5402" t="s">
        <v>11752</v>
      </c>
      <c r="Z5402" t="s">
        <v>11760</v>
      </c>
      <c r="AA5402" t="s">
        <v>1</v>
      </c>
      <c r="AB5402" s="164">
        <v>43699</v>
      </c>
      <c r="AC5402" t="s">
        <v>308</v>
      </c>
      <c r="AD5402" s="176">
        <v>1</v>
      </c>
    </row>
    <row r="5403" spans="1:31" x14ac:dyDescent="0.35">
      <c r="A5403" t="s">
        <v>469</v>
      </c>
      <c r="B5403">
        <v>1153</v>
      </c>
      <c r="C5403" t="s">
        <v>11761</v>
      </c>
      <c r="D5403">
        <v>70231</v>
      </c>
      <c r="E5403" t="s">
        <v>11750</v>
      </c>
      <c r="F5403" t="s">
        <v>11404</v>
      </c>
      <c r="H5403">
        <v>1</v>
      </c>
      <c r="I5403">
        <v>1.1000000000000001</v>
      </c>
      <c r="K5403" t="s">
        <v>404</v>
      </c>
      <c r="L5403" t="s">
        <v>397</v>
      </c>
      <c r="M5403" t="s">
        <v>398</v>
      </c>
      <c r="N5403" t="s">
        <v>542</v>
      </c>
      <c r="O5403">
        <v>1</v>
      </c>
      <c r="P5403" t="s">
        <v>306</v>
      </c>
      <c r="Q5403" s="164">
        <v>36166</v>
      </c>
      <c r="R5403" s="164">
        <v>36312</v>
      </c>
      <c r="S5403" s="164">
        <v>39198</v>
      </c>
      <c r="T5403" t="s">
        <v>543</v>
      </c>
      <c r="V5403" t="s">
        <v>11477</v>
      </c>
      <c r="W5403" t="s">
        <v>11751</v>
      </c>
      <c r="X5403" t="s">
        <v>9215</v>
      </c>
      <c r="Y5403" t="s">
        <v>11752</v>
      </c>
      <c r="Z5403" t="s">
        <v>11762</v>
      </c>
      <c r="AC5403" t="s">
        <v>308</v>
      </c>
      <c r="AD5403" s="176">
        <v>1</v>
      </c>
    </row>
    <row r="5404" spans="1:31" x14ac:dyDescent="0.35">
      <c r="A5404" t="s">
        <v>324</v>
      </c>
      <c r="B5404">
        <v>1276</v>
      </c>
      <c r="C5404" t="s">
        <v>11750</v>
      </c>
      <c r="D5404">
        <v>70231</v>
      </c>
      <c r="E5404" t="s">
        <v>11750</v>
      </c>
      <c r="F5404" t="s">
        <v>11404</v>
      </c>
      <c r="H5404">
        <v>1</v>
      </c>
      <c r="I5404">
        <v>1.1000000000000001</v>
      </c>
      <c r="K5404" t="s">
        <v>296</v>
      </c>
      <c r="L5404" t="s">
        <v>397</v>
      </c>
      <c r="M5404" t="s">
        <v>398</v>
      </c>
      <c r="N5404" t="s">
        <v>542</v>
      </c>
      <c r="O5404">
        <v>1</v>
      </c>
      <c r="P5404" t="s">
        <v>306</v>
      </c>
      <c r="Q5404" s="164">
        <v>40917</v>
      </c>
      <c r="R5404" s="164">
        <v>41153</v>
      </c>
      <c r="T5404" t="s">
        <v>543</v>
      </c>
      <c r="V5404" t="s">
        <v>11477</v>
      </c>
      <c r="W5404" t="s">
        <v>11751</v>
      </c>
      <c r="X5404" t="s">
        <v>9215</v>
      </c>
      <c r="Y5404" t="s">
        <v>11752</v>
      </c>
      <c r="Z5404" t="s">
        <v>11763</v>
      </c>
      <c r="AC5404" t="s">
        <v>308</v>
      </c>
      <c r="AD5404" s="176">
        <v>1</v>
      </c>
    </row>
    <row r="5405" spans="1:31" x14ac:dyDescent="0.35">
      <c r="A5405" t="s">
        <v>476</v>
      </c>
      <c r="B5405">
        <v>1180</v>
      </c>
      <c r="C5405" t="s">
        <v>548</v>
      </c>
      <c r="D5405">
        <v>70231</v>
      </c>
      <c r="E5405" t="s">
        <v>11750</v>
      </c>
      <c r="F5405" t="s">
        <v>11404</v>
      </c>
      <c r="H5405">
        <v>1</v>
      </c>
      <c r="I5405">
        <v>1.1000000000000001</v>
      </c>
      <c r="K5405" t="s">
        <v>404</v>
      </c>
      <c r="L5405" t="s">
        <v>397</v>
      </c>
      <c r="M5405" t="s">
        <v>398</v>
      </c>
      <c r="N5405" t="s">
        <v>542</v>
      </c>
      <c r="O5405">
        <v>1</v>
      </c>
      <c r="P5405" t="s">
        <v>306</v>
      </c>
      <c r="Q5405" s="164">
        <v>35804</v>
      </c>
      <c r="R5405" s="164">
        <v>36039</v>
      </c>
      <c r="S5405" s="164">
        <v>39188</v>
      </c>
      <c r="T5405" t="s">
        <v>543</v>
      </c>
      <c r="V5405" t="s">
        <v>11477</v>
      </c>
      <c r="W5405" t="s">
        <v>11751</v>
      </c>
      <c r="X5405" t="s">
        <v>9215</v>
      </c>
      <c r="Y5405" t="s">
        <v>11752</v>
      </c>
      <c r="Z5405" t="s">
        <v>11764</v>
      </c>
      <c r="AC5405" t="s">
        <v>308</v>
      </c>
      <c r="AD5405" s="176">
        <v>1</v>
      </c>
    </row>
    <row r="5406" spans="1:31" x14ac:dyDescent="0.35">
      <c r="A5406" t="s">
        <v>482</v>
      </c>
      <c r="B5406">
        <v>1238</v>
      </c>
      <c r="C5406" t="s">
        <v>11750</v>
      </c>
      <c r="D5406">
        <v>70231</v>
      </c>
      <c r="E5406" t="s">
        <v>11750</v>
      </c>
      <c r="F5406" t="s">
        <v>11404</v>
      </c>
      <c r="H5406">
        <v>1</v>
      </c>
      <c r="I5406">
        <v>1.1000000000000001</v>
      </c>
      <c r="K5406" t="s">
        <v>0</v>
      </c>
      <c r="L5406" t="s">
        <v>397</v>
      </c>
      <c r="M5406" t="s">
        <v>398</v>
      </c>
      <c r="N5406" t="s">
        <v>542</v>
      </c>
      <c r="O5406">
        <v>1</v>
      </c>
      <c r="P5406" t="s">
        <v>306</v>
      </c>
      <c r="Q5406" t="s">
        <v>485</v>
      </c>
      <c r="R5406" s="164">
        <v>41030</v>
      </c>
      <c r="T5406" t="s">
        <v>543</v>
      </c>
      <c r="V5406" t="s">
        <v>11477</v>
      </c>
      <c r="W5406" t="s">
        <v>11751</v>
      </c>
      <c r="X5406" t="s">
        <v>9215</v>
      </c>
      <c r="Y5406" t="s">
        <v>11752</v>
      </c>
      <c r="Z5406" t="s">
        <v>11765</v>
      </c>
      <c r="AC5406" t="s">
        <v>308</v>
      </c>
      <c r="AD5406" s="176">
        <v>1</v>
      </c>
    </row>
    <row r="5407" spans="1:31" x14ac:dyDescent="0.35">
      <c r="A5407" t="s">
        <v>432</v>
      </c>
      <c r="B5407">
        <v>1247</v>
      </c>
      <c r="C5407" t="s">
        <v>11750</v>
      </c>
      <c r="D5407">
        <v>70231</v>
      </c>
      <c r="E5407" t="s">
        <v>11750</v>
      </c>
      <c r="F5407" t="s">
        <v>11404</v>
      </c>
      <c r="H5407">
        <v>1</v>
      </c>
      <c r="I5407">
        <v>1.1000000000000001</v>
      </c>
      <c r="K5407" t="s">
        <v>296</v>
      </c>
      <c r="L5407" t="s">
        <v>397</v>
      </c>
      <c r="M5407" t="s">
        <v>398</v>
      </c>
      <c r="N5407" t="s">
        <v>542</v>
      </c>
      <c r="O5407">
        <v>1</v>
      </c>
      <c r="P5407" t="s">
        <v>306</v>
      </c>
      <c r="Q5407" t="s">
        <v>11766</v>
      </c>
      <c r="R5407" s="164">
        <v>39326</v>
      </c>
      <c r="T5407" t="s">
        <v>543</v>
      </c>
      <c r="V5407" t="s">
        <v>11477</v>
      </c>
      <c r="W5407" t="s">
        <v>11751</v>
      </c>
      <c r="X5407" t="s">
        <v>9215</v>
      </c>
      <c r="Y5407" t="s">
        <v>11752</v>
      </c>
      <c r="Z5407" t="s">
        <v>11767</v>
      </c>
      <c r="AC5407" t="s">
        <v>308</v>
      </c>
      <c r="AD5407" s="176">
        <v>1</v>
      </c>
    </row>
    <row r="5408" spans="1:31" x14ac:dyDescent="0.35">
      <c r="A5408" t="s">
        <v>494</v>
      </c>
      <c r="B5408">
        <v>1133</v>
      </c>
      <c r="C5408" t="s">
        <v>11768</v>
      </c>
      <c r="D5408">
        <v>70231</v>
      </c>
      <c r="E5408" t="s">
        <v>11750</v>
      </c>
      <c r="F5408" t="s">
        <v>11404</v>
      </c>
      <c r="H5408">
        <v>1</v>
      </c>
      <c r="I5408">
        <v>1.1000000000000001</v>
      </c>
      <c r="K5408" t="s">
        <v>404</v>
      </c>
      <c r="L5408" t="s">
        <v>397</v>
      </c>
      <c r="M5408" t="s">
        <v>398</v>
      </c>
      <c r="N5408" t="s">
        <v>542</v>
      </c>
      <c r="O5408">
        <v>1</v>
      </c>
      <c r="P5408" t="s">
        <v>306</v>
      </c>
      <c r="Q5408" s="164">
        <v>34701</v>
      </c>
      <c r="R5408" s="164">
        <v>34731</v>
      </c>
      <c r="S5408" s="164">
        <v>39189</v>
      </c>
      <c r="T5408" t="s">
        <v>543</v>
      </c>
      <c r="V5408" t="s">
        <v>11477</v>
      </c>
      <c r="W5408" t="s">
        <v>11751</v>
      </c>
      <c r="X5408" t="s">
        <v>9215</v>
      </c>
      <c r="Y5408" t="s">
        <v>11752</v>
      </c>
      <c r="Z5408" t="s">
        <v>11769</v>
      </c>
      <c r="AC5408" t="s">
        <v>308</v>
      </c>
      <c r="AD5408" s="176">
        <v>1</v>
      </c>
    </row>
    <row r="5409" spans="1:31" x14ac:dyDescent="0.35">
      <c r="A5409" t="s">
        <v>314</v>
      </c>
      <c r="B5409">
        <v>1197</v>
      </c>
      <c r="C5409" t="s">
        <v>548</v>
      </c>
      <c r="D5409">
        <v>70231</v>
      </c>
      <c r="E5409" t="s">
        <v>11750</v>
      </c>
      <c r="F5409" t="s">
        <v>11404</v>
      </c>
      <c r="H5409">
        <v>1</v>
      </c>
      <c r="I5409">
        <v>1.1000000000000001</v>
      </c>
      <c r="K5409" t="s">
        <v>404</v>
      </c>
      <c r="L5409" t="s">
        <v>397</v>
      </c>
      <c r="M5409" t="s">
        <v>398</v>
      </c>
      <c r="N5409" t="s">
        <v>542</v>
      </c>
      <c r="O5409">
        <v>1</v>
      </c>
      <c r="P5409" t="s">
        <v>306</v>
      </c>
      <c r="Q5409" s="164">
        <v>35804</v>
      </c>
      <c r="R5409" s="164">
        <v>36039</v>
      </c>
      <c r="S5409" s="164">
        <v>39189</v>
      </c>
      <c r="T5409" t="s">
        <v>543</v>
      </c>
      <c r="V5409" t="s">
        <v>11477</v>
      </c>
      <c r="W5409" t="s">
        <v>11751</v>
      </c>
      <c r="X5409" t="s">
        <v>9215</v>
      </c>
      <c r="Y5409" t="s">
        <v>11752</v>
      </c>
      <c r="Z5409" t="s">
        <v>11770</v>
      </c>
      <c r="AC5409" t="s">
        <v>308</v>
      </c>
      <c r="AD5409" s="176">
        <v>1</v>
      </c>
    </row>
    <row r="5410" spans="1:31" x14ac:dyDescent="0.35">
      <c r="A5410" t="s">
        <v>403</v>
      </c>
      <c r="B5410">
        <v>1166</v>
      </c>
      <c r="C5410" t="s">
        <v>11771</v>
      </c>
      <c r="D5410">
        <v>70232</v>
      </c>
      <c r="E5410" t="s">
        <v>11772</v>
      </c>
      <c r="F5410" t="s">
        <v>11404</v>
      </c>
      <c r="H5410" s="174">
        <f t="shared" ref="H5410:H5416" si="163">AD5410</f>
        <v>1.1000000000000001</v>
      </c>
      <c r="I5410">
        <v>1.1000000000000001</v>
      </c>
      <c r="K5410" t="s">
        <v>296</v>
      </c>
      <c r="L5410" t="s">
        <v>397</v>
      </c>
      <c r="M5410" t="s">
        <v>398</v>
      </c>
      <c r="N5410" t="s">
        <v>542</v>
      </c>
      <c r="O5410">
        <v>1</v>
      </c>
      <c r="P5410" t="s">
        <v>306</v>
      </c>
      <c r="Q5410" t="s">
        <v>885</v>
      </c>
      <c r="R5410" s="164">
        <v>42248</v>
      </c>
      <c r="T5410" t="s">
        <v>574</v>
      </c>
      <c r="V5410" t="s">
        <v>11773</v>
      </c>
      <c r="W5410" t="s">
        <v>11774</v>
      </c>
      <c r="X5410" t="s">
        <v>11772</v>
      </c>
      <c r="Y5410" t="s">
        <v>11773</v>
      </c>
      <c r="Z5410" t="s">
        <v>11775</v>
      </c>
      <c r="AC5410" t="s">
        <v>308</v>
      </c>
      <c r="AD5410" s="176">
        <v>1.1000000000000001</v>
      </c>
      <c r="AE5410" s="177" t="s">
        <v>16954</v>
      </c>
    </row>
    <row r="5411" spans="1:31" x14ac:dyDescent="0.35">
      <c r="A5411" t="s">
        <v>499</v>
      </c>
      <c r="B5411">
        <v>1147</v>
      </c>
      <c r="C5411" t="s">
        <v>11772</v>
      </c>
      <c r="D5411">
        <v>70232</v>
      </c>
      <c r="E5411" t="s">
        <v>11772</v>
      </c>
      <c r="F5411" t="s">
        <v>11404</v>
      </c>
      <c r="H5411" s="174">
        <f t="shared" si="163"/>
        <v>1.1000000000000001</v>
      </c>
      <c r="I5411">
        <v>1.1000000000000001</v>
      </c>
      <c r="K5411" t="s">
        <v>404</v>
      </c>
      <c r="L5411" t="s">
        <v>11776</v>
      </c>
      <c r="M5411" t="s">
        <v>398</v>
      </c>
      <c r="N5411" t="s">
        <v>542</v>
      </c>
      <c r="O5411">
        <v>1</v>
      </c>
      <c r="P5411" t="s">
        <v>306</v>
      </c>
      <c r="Q5411" s="164">
        <v>35073</v>
      </c>
      <c r="R5411" s="164">
        <v>35309</v>
      </c>
      <c r="S5411" s="164">
        <v>39195</v>
      </c>
      <c r="T5411" t="s">
        <v>574</v>
      </c>
      <c r="V5411" t="s">
        <v>11773</v>
      </c>
      <c r="W5411" t="s">
        <v>11774</v>
      </c>
      <c r="X5411" t="s">
        <v>11772</v>
      </c>
      <c r="Y5411" t="s">
        <v>11773</v>
      </c>
      <c r="Z5411" t="s">
        <v>11777</v>
      </c>
      <c r="AC5411" t="s">
        <v>308</v>
      </c>
      <c r="AD5411" s="176">
        <v>1.1000000000000001</v>
      </c>
      <c r="AE5411" s="177" t="s">
        <v>16954</v>
      </c>
    </row>
    <row r="5412" spans="1:31" x14ac:dyDescent="0.35">
      <c r="A5412" t="s">
        <v>434</v>
      </c>
      <c r="B5412">
        <v>1115</v>
      </c>
      <c r="C5412" t="s">
        <v>11476</v>
      </c>
      <c r="D5412">
        <v>70233</v>
      </c>
      <c r="E5412" t="s">
        <v>11476</v>
      </c>
      <c r="F5412" t="s">
        <v>11404</v>
      </c>
      <c r="H5412" s="174">
        <f t="shared" si="163"/>
        <v>1</v>
      </c>
      <c r="I5412">
        <v>1.7</v>
      </c>
      <c r="K5412" t="s">
        <v>0</v>
      </c>
      <c r="L5412" t="s">
        <v>753</v>
      </c>
      <c r="M5412" t="s">
        <v>398</v>
      </c>
      <c r="N5412" t="s">
        <v>299</v>
      </c>
      <c r="O5412">
        <v>2</v>
      </c>
      <c r="P5412" t="s">
        <v>306</v>
      </c>
      <c r="Q5412" s="164">
        <v>40187</v>
      </c>
      <c r="R5412" s="164">
        <v>40422</v>
      </c>
      <c r="T5412" t="s">
        <v>11778</v>
      </c>
      <c r="V5412" t="s">
        <v>11779</v>
      </c>
      <c r="W5412" t="s">
        <v>11780</v>
      </c>
      <c r="X5412" t="s">
        <v>11781</v>
      </c>
      <c r="Y5412" t="s">
        <v>11779</v>
      </c>
      <c r="Z5412" t="s">
        <v>11782</v>
      </c>
      <c r="AC5412" t="s">
        <v>308</v>
      </c>
      <c r="AD5412" s="176">
        <v>1</v>
      </c>
      <c r="AE5412" s="177" t="s">
        <v>16954</v>
      </c>
    </row>
    <row r="5413" spans="1:31" x14ac:dyDescent="0.35">
      <c r="A5413" t="s">
        <v>434</v>
      </c>
      <c r="B5413">
        <v>1116</v>
      </c>
      <c r="C5413" t="s">
        <v>11783</v>
      </c>
      <c r="D5413">
        <v>70233</v>
      </c>
      <c r="E5413" t="s">
        <v>11476</v>
      </c>
      <c r="F5413" t="s">
        <v>11404</v>
      </c>
      <c r="H5413" s="174">
        <f t="shared" si="163"/>
        <v>1</v>
      </c>
      <c r="I5413">
        <v>1.7</v>
      </c>
      <c r="K5413" t="s">
        <v>404</v>
      </c>
      <c r="L5413" t="s">
        <v>753</v>
      </c>
      <c r="M5413" t="s">
        <v>398</v>
      </c>
      <c r="N5413" t="s">
        <v>299</v>
      </c>
      <c r="O5413">
        <v>2</v>
      </c>
      <c r="P5413" t="s">
        <v>306</v>
      </c>
      <c r="Q5413" s="164">
        <v>40187</v>
      </c>
      <c r="R5413" s="164">
        <v>40422</v>
      </c>
      <c r="S5413" s="164">
        <v>42979</v>
      </c>
      <c r="T5413" t="s">
        <v>11778</v>
      </c>
      <c r="V5413" t="s">
        <v>11779</v>
      </c>
      <c r="W5413" t="s">
        <v>11780</v>
      </c>
      <c r="X5413" t="s">
        <v>11781</v>
      </c>
      <c r="Y5413" t="s">
        <v>11779</v>
      </c>
      <c r="Z5413" t="s">
        <v>11784</v>
      </c>
      <c r="AC5413" t="s">
        <v>308</v>
      </c>
      <c r="AD5413" s="176">
        <v>1</v>
      </c>
      <c r="AE5413" s="177" t="s">
        <v>16954</v>
      </c>
    </row>
    <row r="5414" spans="1:31" x14ac:dyDescent="0.35">
      <c r="A5414" t="s">
        <v>434</v>
      </c>
      <c r="B5414">
        <v>1117</v>
      </c>
      <c r="C5414" t="s">
        <v>11785</v>
      </c>
      <c r="D5414">
        <v>70233</v>
      </c>
      <c r="E5414" t="s">
        <v>11476</v>
      </c>
      <c r="F5414" t="s">
        <v>11404</v>
      </c>
      <c r="H5414" s="174">
        <f t="shared" si="163"/>
        <v>1</v>
      </c>
      <c r="I5414">
        <v>1.7</v>
      </c>
      <c r="K5414" t="s">
        <v>0</v>
      </c>
      <c r="L5414" t="s">
        <v>753</v>
      </c>
      <c r="M5414" t="s">
        <v>398</v>
      </c>
      <c r="N5414" t="s">
        <v>299</v>
      </c>
      <c r="O5414">
        <v>2</v>
      </c>
      <c r="P5414" t="s">
        <v>306</v>
      </c>
      <c r="Q5414" s="164">
        <v>40187</v>
      </c>
      <c r="R5414" s="164">
        <v>40422</v>
      </c>
      <c r="T5414" t="s">
        <v>11778</v>
      </c>
      <c r="V5414" t="s">
        <v>11779</v>
      </c>
      <c r="W5414" t="s">
        <v>11780</v>
      </c>
      <c r="X5414" t="s">
        <v>11781</v>
      </c>
      <c r="Y5414" t="s">
        <v>11779</v>
      </c>
      <c r="Z5414" t="s">
        <v>11786</v>
      </c>
      <c r="AC5414" t="s">
        <v>308</v>
      </c>
      <c r="AD5414" s="176">
        <v>1</v>
      </c>
      <c r="AE5414" s="177" t="s">
        <v>16954</v>
      </c>
    </row>
    <row r="5415" spans="1:31" x14ac:dyDescent="0.35">
      <c r="A5415" t="s">
        <v>434</v>
      </c>
      <c r="B5415">
        <v>1118</v>
      </c>
      <c r="C5415" t="s">
        <v>11787</v>
      </c>
      <c r="D5415">
        <v>70233</v>
      </c>
      <c r="E5415" t="s">
        <v>11476</v>
      </c>
      <c r="F5415" t="s">
        <v>11404</v>
      </c>
      <c r="H5415" s="174">
        <f t="shared" si="163"/>
        <v>1</v>
      </c>
      <c r="I5415">
        <v>1.7</v>
      </c>
      <c r="K5415" t="s">
        <v>0</v>
      </c>
      <c r="L5415" t="s">
        <v>753</v>
      </c>
      <c r="M5415" t="s">
        <v>398</v>
      </c>
      <c r="N5415" t="s">
        <v>299</v>
      </c>
      <c r="O5415">
        <v>2</v>
      </c>
      <c r="P5415" t="s">
        <v>306</v>
      </c>
      <c r="Q5415" s="164">
        <v>40187</v>
      </c>
      <c r="R5415" s="164">
        <v>40422</v>
      </c>
      <c r="T5415" t="s">
        <v>11778</v>
      </c>
      <c r="V5415" t="s">
        <v>11779</v>
      </c>
      <c r="W5415" t="s">
        <v>11780</v>
      </c>
      <c r="X5415" t="s">
        <v>11781</v>
      </c>
      <c r="Y5415" t="s">
        <v>11779</v>
      </c>
      <c r="Z5415" t="s">
        <v>11788</v>
      </c>
      <c r="AC5415" t="s">
        <v>308</v>
      </c>
      <c r="AD5415" s="176">
        <v>1</v>
      </c>
      <c r="AE5415" s="177" t="s">
        <v>16954</v>
      </c>
    </row>
    <row r="5416" spans="1:31" x14ac:dyDescent="0.35">
      <c r="A5416" t="s">
        <v>434</v>
      </c>
      <c r="B5416">
        <v>1119</v>
      </c>
      <c r="C5416" t="s">
        <v>11789</v>
      </c>
      <c r="D5416">
        <v>70233</v>
      </c>
      <c r="E5416" t="s">
        <v>11476</v>
      </c>
      <c r="F5416" t="s">
        <v>11404</v>
      </c>
      <c r="H5416" s="174">
        <f t="shared" si="163"/>
        <v>1</v>
      </c>
      <c r="I5416">
        <v>1.7</v>
      </c>
      <c r="K5416" t="s">
        <v>404</v>
      </c>
      <c r="L5416" t="s">
        <v>753</v>
      </c>
      <c r="M5416" t="s">
        <v>398</v>
      </c>
      <c r="N5416" t="s">
        <v>299</v>
      </c>
      <c r="O5416">
        <v>2</v>
      </c>
      <c r="P5416" t="s">
        <v>306</v>
      </c>
      <c r="Q5416" s="164">
        <v>40187</v>
      </c>
      <c r="R5416" s="164">
        <v>40422</v>
      </c>
      <c r="S5416" s="164">
        <v>45536</v>
      </c>
      <c r="T5416" t="s">
        <v>11778</v>
      </c>
      <c r="V5416" t="s">
        <v>11779</v>
      </c>
      <c r="W5416" t="s">
        <v>11780</v>
      </c>
      <c r="X5416" t="s">
        <v>11781</v>
      </c>
      <c r="Y5416" t="s">
        <v>11779</v>
      </c>
      <c r="Z5416" t="s">
        <v>11790</v>
      </c>
      <c r="AC5416" t="s">
        <v>308</v>
      </c>
      <c r="AD5416" s="176">
        <v>1</v>
      </c>
      <c r="AE5416" s="177" t="s">
        <v>16954</v>
      </c>
    </row>
    <row r="5417" spans="1:31" x14ac:dyDescent="0.35">
      <c r="A5417" t="s">
        <v>408</v>
      </c>
      <c r="B5417">
        <v>1265</v>
      </c>
      <c r="C5417" t="s">
        <v>11791</v>
      </c>
      <c r="D5417">
        <v>70234</v>
      </c>
      <c r="E5417" t="s">
        <v>11791</v>
      </c>
      <c r="F5417" t="s">
        <v>11404</v>
      </c>
      <c r="H5417">
        <v>1</v>
      </c>
      <c r="I5417">
        <v>0.9</v>
      </c>
      <c r="K5417" t="s">
        <v>404</v>
      </c>
      <c r="L5417" t="s">
        <v>397</v>
      </c>
      <c r="M5417" t="s">
        <v>398</v>
      </c>
      <c r="N5417" t="s">
        <v>299</v>
      </c>
      <c r="O5417">
        <v>1</v>
      </c>
      <c r="P5417" t="s">
        <v>306</v>
      </c>
      <c r="Q5417" t="s">
        <v>1005</v>
      </c>
      <c r="R5417" s="164">
        <v>40787</v>
      </c>
      <c r="S5417" s="164">
        <v>44880</v>
      </c>
      <c r="T5417" t="s">
        <v>11792</v>
      </c>
      <c r="V5417" t="s">
        <v>11793</v>
      </c>
      <c r="W5417" t="s">
        <v>11794</v>
      </c>
      <c r="X5417" t="s">
        <v>11791</v>
      </c>
      <c r="Y5417" t="s">
        <v>11793</v>
      </c>
      <c r="Z5417" t="s">
        <v>11795</v>
      </c>
      <c r="AC5417" t="s">
        <v>308</v>
      </c>
      <c r="AD5417" s="176">
        <v>1</v>
      </c>
    </row>
    <row r="5418" spans="1:31" x14ac:dyDescent="0.35">
      <c r="A5418" t="s">
        <v>324</v>
      </c>
      <c r="B5418">
        <v>1402</v>
      </c>
      <c r="C5418" t="s">
        <v>11796</v>
      </c>
      <c r="D5418">
        <v>70234</v>
      </c>
      <c r="E5418" t="s">
        <v>11791</v>
      </c>
      <c r="F5418" t="s">
        <v>11404</v>
      </c>
      <c r="G5418" s="163">
        <v>5758.72</v>
      </c>
      <c r="H5418">
        <v>1</v>
      </c>
      <c r="I5418">
        <v>0.9</v>
      </c>
      <c r="J5418" t="s">
        <v>295</v>
      </c>
      <c r="K5418" t="s">
        <v>296</v>
      </c>
      <c r="L5418" t="s">
        <v>397</v>
      </c>
      <c r="M5418" t="s">
        <v>398</v>
      </c>
      <c r="N5418" t="s">
        <v>299</v>
      </c>
      <c r="O5418">
        <v>1</v>
      </c>
      <c r="P5418" t="s">
        <v>306</v>
      </c>
      <c r="Q5418" t="s">
        <v>11797</v>
      </c>
      <c r="R5418" s="164">
        <v>45536</v>
      </c>
      <c r="T5418" t="s">
        <v>11792</v>
      </c>
      <c r="V5418" t="s">
        <v>11793</v>
      </c>
      <c r="W5418" t="s">
        <v>11794</v>
      </c>
      <c r="X5418" t="s">
        <v>11791</v>
      </c>
      <c r="Y5418" t="s">
        <v>11793</v>
      </c>
      <c r="Z5418" t="s">
        <v>11798</v>
      </c>
      <c r="AA5418" t="s">
        <v>1</v>
      </c>
      <c r="AB5418" s="164">
        <v>45349</v>
      </c>
      <c r="AC5418" t="s">
        <v>308</v>
      </c>
      <c r="AD5418" s="176">
        <v>1</v>
      </c>
    </row>
    <row r="5419" spans="1:31" x14ac:dyDescent="0.35">
      <c r="A5419" t="s">
        <v>324</v>
      </c>
      <c r="B5419">
        <v>1410</v>
      </c>
      <c r="C5419" t="s">
        <v>11799</v>
      </c>
      <c r="D5419">
        <v>70234</v>
      </c>
      <c r="E5419" t="s">
        <v>11791</v>
      </c>
      <c r="F5419" t="s">
        <v>11404</v>
      </c>
      <c r="G5419" s="163">
        <v>5758.72</v>
      </c>
      <c r="H5419">
        <v>1</v>
      </c>
      <c r="I5419">
        <v>0.9</v>
      </c>
      <c r="J5419" t="s">
        <v>295</v>
      </c>
      <c r="K5419" t="s">
        <v>296</v>
      </c>
      <c r="L5419" t="s">
        <v>397</v>
      </c>
      <c r="M5419" t="s">
        <v>398</v>
      </c>
      <c r="N5419" t="s">
        <v>299</v>
      </c>
      <c r="O5419">
        <v>1</v>
      </c>
      <c r="P5419" t="s">
        <v>306</v>
      </c>
      <c r="Q5419" t="s">
        <v>11800</v>
      </c>
      <c r="R5419" s="164">
        <v>45413</v>
      </c>
      <c r="T5419" t="s">
        <v>11792</v>
      </c>
      <c r="V5419" t="s">
        <v>11793</v>
      </c>
      <c r="W5419" t="s">
        <v>11794</v>
      </c>
      <c r="X5419" t="s">
        <v>11791</v>
      </c>
      <c r="Y5419" t="s">
        <v>11793</v>
      </c>
      <c r="Z5419" t="s">
        <v>11801</v>
      </c>
      <c r="AA5419" t="s">
        <v>1</v>
      </c>
      <c r="AB5419" s="164">
        <v>45302</v>
      </c>
      <c r="AC5419" t="s">
        <v>308</v>
      </c>
      <c r="AD5419" s="176">
        <v>1</v>
      </c>
    </row>
    <row r="5420" spans="1:31" x14ac:dyDescent="0.35">
      <c r="A5420" t="s">
        <v>324</v>
      </c>
      <c r="B5420">
        <v>1415</v>
      </c>
      <c r="C5420" t="s">
        <v>11802</v>
      </c>
      <c r="D5420">
        <v>70234</v>
      </c>
      <c r="E5420" t="s">
        <v>11791</v>
      </c>
      <c r="F5420" t="s">
        <v>11404</v>
      </c>
      <c r="G5420" s="163">
        <v>5758.72</v>
      </c>
      <c r="H5420">
        <v>1</v>
      </c>
      <c r="I5420">
        <v>0.9</v>
      </c>
      <c r="J5420" t="s">
        <v>295</v>
      </c>
      <c r="K5420" t="s">
        <v>296</v>
      </c>
      <c r="L5420" t="s">
        <v>397</v>
      </c>
      <c r="M5420" t="s">
        <v>398</v>
      </c>
      <c r="N5420" t="s">
        <v>299</v>
      </c>
      <c r="O5420">
        <v>1</v>
      </c>
      <c r="P5420" t="s">
        <v>306</v>
      </c>
      <c r="Q5420" t="s">
        <v>11803</v>
      </c>
      <c r="R5420" s="164">
        <v>45536</v>
      </c>
      <c r="T5420" t="s">
        <v>11792</v>
      </c>
      <c r="V5420" t="s">
        <v>11793</v>
      </c>
      <c r="W5420" t="s">
        <v>11794</v>
      </c>
      <c r="X5420" t="s">
        <v>11791</v>
      </c>
      <c r="Y5420" t="s">
        <v>11793</v>
      </c>
      <c r="Z5420" t="s">
        <v>11804</v>
      </c>
      <c r="AA5420" t="s">
        <v>1</v>
      </c>
      <c r="AB5420" s="164">
        <v>45468</v>
      </c>
      <c r="AC5420" t="s">
        <v>308</v>
      </c>
      <c r="AD5420" s="176">
        <v>1</v>
      </c>
    </row>
    <row r="5421" spans="1:31" x14ac:dyDescent="0.35">
      <c r="A5421" t="s">
        <v>419</v>
      </c>
      <c r="B5421">
        <v>1105</v>
      </c>
      <c r="C5421" t="s">
        <v>11805</v>
      </c>
      <c r="D5421">
        <v>70235</v>
      </c>
      <c r="E5421" t="s">
        <v>11805</v>
      </c>
      <c r="F5421" t="s">
        <v>11404</v>
      </c>
      <c r="H5421" s="174">
        <f t="shared" ref="H5421:H5422" si="164">AD5421</f>
        <v>1.2</v>
      </c>
      <c r="I5421">
        <v>0.4</v>
      </c>
      <c r="K5421" t="s">
        <v>404</v>
      </c>
      <c r="L5421" t="s">
        <v>536</v>
      </c>
      <c r="M5421" t="s">
        <v>398</v>
      </c>
      <c r="N5421" t="s">
        <v>747</v>
      </c>
      <c r="O5421">
        <v>0.5</v>
      </c>
      <c r="P5421" t="s">
        <v>306</v>
      </c>
      <c r="Q5421" s="164">
        <v>33612</v>
      </c>
      <c r="R5421" s="164">
        <v>33848</v>
      </c>
      <c r="S5421" s="164">
        <v>36039</v>
      </c>
      <c r="T5421" t="s">
        <v>11806</v>
      </c>
      <c r="V5421" t="s">
        <v>11807</v>
      </c>
      <c r="W5421" t="s">
        <v>11808</v>
      </c>
      <c r="X5421" t="s">
        <v>11805</v>
      </c>
      <c r="Y5421" t="s">
        <v>11807</v>
      </c>
      <c r="Z5421" t="s">
        <v>11809</v>
      </c>
      <c r="AC5421" t="s">
        <v>366</v>
      </c>
      <c r="AD5421" s="176">
        <v>1.2</v>
      </c>
      <c r="AE5421" s="177" t="s">
        <v>16954</v>
      </c>
    </row>
    <row r="5422" spans="1:31" x14ac:dyDescent="0.35">
      <c r="A5422" t="s">
        <v>584</v>
      </c>
      <c r="B5422">
        <v>1243</v>
      </c>
      <c r="C5422" t="s">
        <v>11810</v>
      </c>
      <c r="D5422">
        <v>70236</v>
      </c>
      <c r="E5422" t="s">
        <v>11810</v>
      </c>
      <c r="F5422" t="s">
        <v>11404</v>
      </c>
      <c r="H5422" s="174">
        <f t="shared" si="164"/>
        <v>1</v>
      </c>
      <c r="I5422">
        <v>1.5</v>
      </c>
      <c r="K5422" t="s">
        <v>296</v>
      </c>
      <c r="L5422" t="s">
        <v>640</v>
      </c>
      <c r="M5422" t="s">
        <v>398</v>
      </c>
      <c r="N5422" t="s">
        <v>299</v>
      </c>
      <c r="O5422">
        <v>1.5</v>
      </c>
      <c r="P5422" t="s">
        <v>306</v>
      </c>
      <c r="Q5422" t="s">
        <v>11811</v>
      </c>
      <c r="R5422" s="164">
        <v>36404</v>
      </c>
      <c r="T5422" t="s">
        <v>11812</v>
      </c>
      <c r="V5422" t="s">
        <v>11813</v>
      </c>
      <c r="W5422" t="s">
        <v>11814</v>
      </c>
      <c r="X5422" t="s">
        <v>11810</v>
      </c>
      <c r="Y5422" t="s">
        <v>11813</v>
      </c>
      <c r="Z5422" t="s">
        <v>11815</v>
      </c>
      <c r="AA5422" t="s">
        <v>1</v>
      </c>
      <c r="AC5422" t="s">
        <v>308</v>
      </c>
      <c r="AD5422" s="176">
        <v>1</v>
      </c>
      <c r="AE5422" s="177" t="s">
        <v>16954</v>
      </c>
    </row>
    <row r="5423" spans="1:31" x14ac:dyDescent="0.35">
      <c r="A5423" t="s">
        <v>454</v>
      </c>
      <c r="B5423">
        <v>1429</v>
      </c>
      <c r="C5423" t="s">
        <v>11816</v>
      </c>
      <c r="D5423">
        <v>70237</v>
      </c>
      <c r="E5423" t="s">
        <v>11816</v>
      </c>
      <c r="F5423" t="s">
        <v>11404</v>
      </c>
      <c r="H5423">
        <v>1</v>
      </c>
      <c r="I5423">
        <v>0.9</v>
      </c>
      <c r="K5423" t="s">
        <v>296</v>
      </c>
      <c r="L5423" t="s">
        <v>397</v>
      </c>
      <c r="M5423" t="s">
        <v>398</v>
      </c>
      <c r="N5423" t="s">
        <v>299</v>
      </c>
      <c r="O5423">
        <v>1</v>
      </c>
      <c r="P5423" t="s">
        <v>306</v>
      </c>
      <c r="Q5423" t="s">
        <v>919</v>
      </c>
      <c r="R5423" s="164">
        <v>41153</v>
      </c>
      <c r="T5423" t="s">
        <v>11817</v>
      </c>
      <c r="V5423" t="s">
        <v>11818</v>
      </c>
      <c r="W5423" t="s">
        <v>11819</v>
      </c>
      <c r="X5423" t="s">
        <v>11816</v>
      </c>
      <c r="Y5423" t="s">
        <v>11820</v>
      </c>
      <c r="Z5423" t="s">
        <v>11821</v>
      </c>
      <c r="AC5423" t="s">
        <v>308</v>
      </c>
      <c r="AD5423" s="176">
        <v>1</v>
      </c>
    </row>
    <row r="5424" spans="1:31" x14ac:dyDescent="0.35">
      <c r="A5424" t="s">
        <v>314</v>
      </c>
      <c r="B5424">
        <v>1296</v>
      </c>
      <c r="C5424" t="s">
        <v>11822</v>
      </c>
      <c r="D5424">
        <v>70237</v>
      </c>
      <c r="E5424" t="s">
        <v>11816</v>
      </c>
      <c r="F5424" t="s">
        <v>11404</v>
      </c>
      <c r="H5424">
        <v>1</v>
      </c>
      <c r="I5424">
        <v>0.9</v>
      </c>
      <c r="K5424" t="s">
        <v>296</v>
      </c>
      <c r="L5424" t="s">
        <v>397</v>
      </c>
      <c r="M5424" t="s">
        <v>398</v>
      </c>
      <c r="N5424" t="s">
        <v>299</v>
      </c>
      <c r="O5424">
        <v>1</v>
      </c>
      <c r="P5424" t="s">
        <v>306</v>
      </c>
      <c r="Q5424" t="s">
        <v>3791</v>
      </c>
      <c r="R5424" s="164">
        <v>41275</v>
      </c>
      <c r="T5424" t="s">
        <v>11817</v>
      </c>
      <c r="V5424" t="s">
        <v>11818</v>
      </c>
      <c r="W5424" t="s">
        <v>11819</v>
      </c>
      <c r="X5424" t="s">
        <v>11816</v>
      </c>
      <c r="Y5424" t="s">
        <v>11820</v>
      </c>
      <c r="Z5424" t="s">
        <v>11823</v>
      </c>
      <c r="AC5424" t="s">
        <v>308</v>
      </c>
      <c r="AD5424" s="176">
        <v>1</v>
      </c>
    </row>
    <row r="5425" spans="1:31" x14ac:dyDescent="0.35">
      <c r="A5425" t="s">
        <v>403</v>
      </c>
      <c r="B5425">
        <v>1157</v>
      </c>
      <c r="C5425" t="s">
        <v>11824</v>
      </c>
      <c r="D5425">
        <v>70238</v>
      </c>
      <c r="E5425" t="s">
        <v>11825</v>
      </c>
      <c r="F5425" t="s">
        <v>11404</v>
      </c>
      <c r="H5425" s="174">
        <f t="shared" ref="H5425:H5428" si="165">AD5425</f>
        <v>1.2</v>
      </c>
      <c r="I5425">
        <v>0.9</v>
      </c>
      <c r="K5425" t="s">
        <v>296</v>
      </c>
      <c r="L5425" t="s">
        <v>397</v>
      </c>
      <c r="M5425" t="s">
        <v>398</v>
      </c>
      <c r="N5425" t="s">
        <v>299</v>
      </c>
      <c r="O5425">
        <v>1</v>
      </c>
      <c r="P5425" t="s">
        <v>306</v>
      </c>
      <c r="Q5425" s="164">
        <v>41162</v>
      </c>
      <c r="R5425" s="164">
        <v>41518</v>
      </c>
      <c r="T5425" t="s">
        <v>11826</v>
      </c>
      <c r="V5425" t="s">
        <v>11813</v>
      </c>
      <c r="W5425" t="s">
        <v>11814</v>
      </c>
      <c r="X5425" t="s">
        <v>11810</v>
      </c>
      <c r="Y5425" t="s">
        <v>11813</v>
      </c>
      <c r="Z5425" t="s">
        <v>11827</v>
      </c>
      <c r="AA5425" t="s">
        <v>1</v>
      </c>
      <c r="AC5425" t="s">
        <v>308</v>
      </c>
      <c r="AD5425" s="176">
        <v>1.2</v>
      </c>
      <c r="AE5425" s="177" t="s">
        <v>16954</v>
      </c>
    </row>
    <row r="5426" spans="1:31" x14ac:dyDescent="0.35">
      <c r="A5426" t="s">
        <v>317</v>
      </c>
      <c r="B5426">
        <v>1210</v>
      </c>
      <c r="C5426" t="s">
        <v>11828</v>
      </c>
      <c r="D5426">
        <v>70239</v>
      </c>
      <c r="E5426" t="s">
        <v>11828</v>
      </c>
      <c r="F5426" t="s">
        <v>11404</v>
      </c>
      <c r="H5426" s="174">
        <f t="shared" si="165"/>
        <v>1</v>
      </c>
      <c r="I5426">
        <v>0.8</v>
      </c>
      <c r="K5426" t="s">
        <v>404</v>
      </c>
      <c r="L5426" t="s">
        <v>397</v>
      </c>
      <c r="M5426" t="s">
        <v>398</v>
      </c>
      <c r="N5426" t="s">
        <v>299</v>
      </c>
      <c r="O5426">
        <v>1</v>
      </c>
      <c r="P5426" t="s">
        <v>306</v>
      </c>
      <c r="Q5426" t="s">
        <v>5115</v>
      </c>
      <c r="R5426" s="164">
        <v>42248</v>
      </c>
      <c r="S5426" s="164">
        <v>45536</v>
      </c>
      <c r="T5426" t="s">
        <v>11829</v>
      </c>
      <c r="V5426" t="s">
        <v>11830</v>
      </c>
      <c r="W5426" t="s">
        <v>11831</v>
      </c>
      <c r="X5426" t="s">
        <v>11828</v>
      </c>
      <c r="Y5426" t="s">
        <v>11830</v>
      </c>
      <c r="Z5426" t="s">
        <v>11832</v>
      </c>
      <c r="AC5426" t="s">
        <v>308</v>
      </c>
      <c r="AD5426" s="176">
        <v>1</v>
      </c>
      <c r="AE5426" s="177" t="s">
        <v>16954</v>
      </c>
    </row>
    <row r="5427" spans="1:31" x14ac:dyDescent="0.35">
      <c r="A5427" t="s">
        <v>291</v>
      </c>
      <c r="B5427">
        <v>1095</v>
      </c>
      <c r="C5427" t="s">
        <v>11833</v>
      </c>
      <c r="D5427">
        <v>70240</v>
      </c>
      <c r="E5427" t="s">
        <v>11834</v>
      </c>
      <c r="F5427" t="s">
        <v>11404</v>
      </c>
      <c r="H5427" s="174">
        <f t="shared" si="165"/>
        <v>1.1000000000000001</v>
      </c>
      <c r="I5427">
        <v>1</v>
      </c>
      <c r="K5427" t="s">
        <v>404</v>
      </c>
      <c r="L5427" t="s">
        <v>397</v>
      </c>
      <c r="M5427" t="s">
        <v>398</v>
      </c>
      <c r="N5427" t="s">
        <v>399</v>
      </c>
      <c r="O5427">
        <v>1</v>
      </c>
      <c r="P5427" t="s">
        <v>1</v>
      </c>
      <c r="Q5427" s="164">
        <v>36169</v>
      </c>
      <c r="R5427" s="164">
        <v>36404</v>
      </c>
      <c r="S5427" s="164">
        <v>39191</v>
      </c>
      <c r="T5427" t="s">
        <v>11835</v>
      </c>
      <c r="V5427" t="s">
        <v>11836</v>
      </c>
      <c r="W5427" t="s">
        <v>11837</v>
      </c>
      <c r="X5427" t="s">
        <v>11834</v>
      </c>
      <c r="Y5427" t="s">
        <v>11836</v>
      </c>
      <c r="Z5427" t="s">
        <v>11838</v>
      </c>
      <c r="AC5427" t="s">
        <v>304</v>
      </c>
      <c r="AD5427" s="176">
        <v>1.1000000000000001</v>
      </c>
      <c r="AE5427" s="177" t="s">
        <v>16954</v>
      </c>
    </row>
    <row r="5428" spans="1:31" x14ac:dyDescent="0.35">
      <c r="A5428" t="s">
        <v>314</v>
      </c>
      <c r="B5428">
        <v>1181</v>
      </c>
      <c r="C5428" t="s">
        <v>11839</v>
      </c>
      <c r="D5428">
        <v>70240</v>
      </c>
      <c r="E5428" t="s">
        <v>11834</v>
      </c>
      <c r="F5428" t="s">
        <v>11404</v>
      </c>
      <c r="H5428" s="174">
        <f t="shared" si="165"/>
        <v>1.1000000000000001</v>
      </c>
      <c r="I5428">
        <v>1</v>
      </c>
      <c r="K5428" t="s">
        <v>404</v>
      </c>
      <c r="L5428" t="s">
        <v>397</v>
      </c>
      <c r="M5428" t="s">
        <v>398</v>
      </c>
      <c r="N5428" t="s">
        <v>399</v>
      </c>
      <c r="O5428">
        <v>1</v>
      </c>
      <c r="P5428" t="s">
        <v>306</v>
      </c>
      <c r="Q5428" s="164">
        <v>34343</v>
      </c>
      <c r="R5428" s="164">
        <v>34578</v>
      </c>
      <c r="S5428" s="164">
        <v>42248</v>
      </c>
      <c r="T5428" t="s">
        <v>11835</v>
      </c>
      <c r="V5428" t="s">
        <v>11836</v>
      </c>
      <c r="W5428" t="s">
        <v>11837</v>
      </c>
      <c r="X5428" t="s">
        <v>11834</v>
      </c>
      <c r="Y5428" t="s">
        <v>11836</v>
      </c>
      <c r="Z5428" t="s">
        <v>11840</v>
      </c>
      <c r="AC5428" t="s">
        <v>308</v>
      </c>
      <c r="AD5428" s="176">
        <v>1.1000000000000001</v>
      </c>
      <c r="AE5428" s="177" t="s">
        <v>16954</v>
      </c>
    </row>
    <row r="5429" spans="1:31" x14ac:dyDescent="0.35">
      <c r="A5429" t="s">
        <v>476</v>
      </c>
      <c r="B5429">
        <v>1349</v>
      </c>
      <c r="C5429" t="s">
        <v>11841</v>
      </c>
      <c r="D5429">
        <v>70242</v>
      </c>
      <c r="E5429" t="s">
        <v>11841</v>
      </c>
      <c r="F5429" t="s">
        <v>11404</v>
      </c>
      <c r="G5429" s="163">
        <v>3113.48</v>
      </c>
      <c r="H5429">
        <v>1.1000000000000001</v>
      </c>
      <c r="I5429">
        <v>0.9</v>
      </c>
      <c r="J5429" t="s">
        <v>1</v>
      </c>
      <c r="K5429" t="s">
        <v>296</v>
      </c>
      <c r="L5429" t="s">
        <v>397</v>
      </c>
      <c r="M5429" t="s">
        <v>398</v>
      </c>
      <c r="N5429" t="s">
        <v>299</v>
      </c>
      <c r="O5429">
        <v>1</v>
      </c>
      <c r="P5429" t="s">
        <v>306</v>
      </c>
      <c r="Q5429" s="164">
        <v>43142</v>
      </c>
      <c r="R5429" s="164">
        <v>43709</v>
      </c>
      <c r="T5429" t="s">
        <v>11842</v>
      </c>
      <c r="V5429" t="s">
        <v>11553</v>
      </c>
      <c r="W5429" t="s">
        <v>11554</v>
      </c>
      <c r="X5429" t="s">
        <v>11552</v>
      </c>
      <c r="Y5429" t="s">
        <v>11553</v>
      </c>
      <c r="Z5429" t="s">
        <v>11843</v>
      </c>
      <c r="AA5429" t="s">
        <v>295</v>
      </c>
      <c r="AB5429" s="164">
        <v>43452</v>
      </c>
      <c r="AC5429" t="s">
        <v>308</v>
      </c>
      <c r="AD5429" s="176">
        <v>1.1000000000000001</v>
      </c>
    </row>
    <row r="5430" spans="1:31" x14ac:dyDescent="0.35">
      <c r="A5430" t="s">
        <v>447</v>
      </c>
      <c r="B5430">
        <v>1265</v>
      </c>
      <c r="C5430" t="s">
        <v>11841</v>
      </c>
      <c r="D5430">
        <v>70242</v>
      </c>
      <c r="E5430" t="s">
        <v>11841</v>
      </c>
      <c r="F5430" t="s">
        <v>11404</v>
      </c>
      <c r="H5430">
        <v>1.1000000000000001</v>
      </c>
      <c r="I5430">
        <v>0.9</v>
      </c>
      <c r="K5430" t="s">
        <v>0</v>
      </c>
      <c r="L5430" t="s">
        <v>397</v>
      </c>
      <c r="M5430" t="s">
        <v>398</v>
      </c>
      <c r="N5430" t="s">
        <v>299</v>
      </c>
      <c r="O5430">
        <v>1</v>
      </c>
      <c r="P5430" t="s">
        <v>306</v>
      </c>
      <c r="Q5430" s="164">
        <v>42005</v>
      </c>
      <c r="R5430" s="164">
        <v>42005</v>
      </c>
      <c r="T5430" t="s">
        <v>11842</v>
      </c>
      <c r="V5430" t="s">
        <v>11553</v>
      </c>
      <c r="W5430" t="s">
        <v>11554</v>
      </c>
      <c r="X5430" t="s">
        <v>11552</v>
      </c>
      <c r="Y5430" t="s">
        <v>11553</v>
      </c>
      <c r="Z5430" t="s">
        <v>11844</v>
      </c>
      <c r="AC5430" t="s">
        <v>308</v>
      </c>
      <c r="AD5430" s="176">
        <v>1.1000000000000001</v>
      </c>
    </row>
    <row r="5431" spans="1:31" x14ac:dyDescent="0.35">
      <c r="A5431" t="s">
        <v>305</v>
      </c>
      <c r="B5431">
        <v>1225</v>
      </c>
      <c r="C5431" t="s">
        <v>4140</v>
      </c>
      <c r="D5431">
        <v>70243</v>
      </c>
      <c r="E5431" t="s">
        <v>4140</v>
      </c>
      <c r="F5431" t="s">
        <v>11404</v>
      </c>
      <c r="H5431">
        <v>1.1000000000000001</v>
      </c>
      <c r="I5431">
        <v>1.2</v>
      </c>
      <c r="K5431" t="s">
        <v>296</v>
      </c>
      <c r="L5431" t="s">
        <v>397</v>
      </c>
      <c r="M5431" t="s">
        <v>398</v>
      </c>
      <c r="N5431" t="s">
        <v>4141</v>
      </c>
      <c r="O5431">
        <v>1</v>
      </c>
      <c r="P5431" t="s">
        <v>306</v>
      </c>
      <c r="Q5431" s="164">
        <v>36169</v>
      </c>
      <c r="R5431" s="164">
        <v>36404</v>
      </c>
      <c r="T5431" t="s">
        <v>4142</v>
      </c>
      <c r="V5431" t="s">
        <v>4143</v>
      </c>
      <c r="W5431" t="s">
        <v>11845</v>
      </c>
      <c r="X5431" t="s">
        <v>11846</v>
      </c>
      <c r="Y5431" t="s">
        <v>11847</v>
      </c>
      <c r="Z5431" t="s">
        <v>11848</v>
      </c>
      <c r="AC5431" t="s">
        <v>366</v>
      </c>
      <c r="AD5431" s="176">
        <v>1.1000000000000001</v>
      </c>
    </row>
    <row r="5432" spans="1:31" x14ac:dyDescent="0.35">
      <c r="A5432" t="s">
        <v>408</v>
      </c>
      <c r="B5432">
        <v>1171</v>
      </c>
      <c r="C5432" t="s">
        <v>11849</v>
      </c>
      <c r="D5432">
        <v>70243</v>
      </c>
      <c r="E5432" t="s">
        <v>4140</v>
      </c>
      <c r="F5432" t="s">
        <v>11404</v>
      </c>
      <c r="H5432">
        <v>1.1000000000000001</v>
      </c>
      <c r="I5432">
        <v>1.2</v>
      </c>
      <c r="K5432" t="s">
        <v>296</v>
      </c>
      <c r="L5432" t="s">
        <v>397</v>
      </c>
      <c r="M5432" t="s">
        <v>398</v>
      </c>
      <c r="N5432" t="s">
        <v>4141</v>
      </c>
      <c r="O5432">
        <v>1</v>
      </c>
      <c r="P5432" t="s">
        <v>306</v>
      </c>
      <c r="Q5432" t="s">
        <v>11850</v>
      </c>
      <c r="R5432" s="164">
        <v>36770</v>
      </c>
      <c r="T5432" t="s">
        <v>4142</v>
      </c>
      <c r="V5432" t="s">
        <v>4143</v>
      </c>
      <c r="W5432" t="s">
        <v>11845</v>
      </c>
      <c r="X5432" t="s">
        <v>11846</v>
      </c>
      <c r="Y5432" t="s">
        <v>11847</v>
      </c>
      <c r="Z5432" t="s">
        <v>11851</v>
      </c>
      <c r="AC5432" t="s">
        <v>366</v>
      </c>
      <c r="AD5432" s="176">
        <v>1.1000000000000001</v>
      </c>
    </row>
    <row r="5433" spans="1:31" x14ac:dyDescent="0.35">
      <c r="A5433" t="s">
        <v>469</v>
      </c>
      <c r="B5433">
        <v>1172</v>
      </c>
      <c r="C5433" t="s">
        <v>11852</v>
      </c>
      <c r="D5433">
        <v>70243</v>
      </c>
      <c r="E5433" t="s">
        <v>4140</v>
      </c>
      <c r="F5433" t="s">
        <v>11404</v>
      </c>
      <c r="H5433">
        <v>1.1000000000000001</v>
      </c>
      <c r="I5433">
        <v>1.2</v>
      </c>
      <c r="K5433" t="s">
        <v>404</v>
      </c>
      <c r="L5433" t="s">
        <v>397</v>
      </c>
      <c r="M5433" t="s">
        <v>398</v>
      </c>
      <c r="N5433" t="s">
        <v>4141</v>
      </c>
      <c r="O5433">
        <v>1</v>
      </c>
      <c r="P5433" t="s">
        <v>306</v>
      </c>
      <c r="Q5433" s="164">
        <v>38353</v>
      </c>
      <c r="R5433" s="164">
        <v>38353</v>
      </c>
      <c r="S5433" s="164">
        <v>42248</v>
      </c>
      <c r="T5433" t="s">
        <v>4142</v>
      </c>
      <c r="V5433" t="s">
        <v>4143</v>
      </c>
      <c r="W5433" t="s">
        <v>11845</v>
      </c>
      <c r="X5433" t="s">
        <v>11846</v>
      </c>
      <c r="Y5433" t="s">
        <v>11847</v>
      </c>
      <c r="Z5433" t="s">
        <v>11853</v>
      </c>
      <c r="AC5433" t="s">
        <v>366</v>
      </c>
      <c r="AD5433" s="176">
        <v>1.1000000000000001</v>
      </c>
    </row>
    <row r="5434" spans="1:31" x14ac:dyDescent="0.35">
      <c r="A5434" t="s">
        <v>324</v>
      </c>
      <c r="B5434">
        <v>1238</v>
      </c>
      <c r="C5434" t="s">
        <v>11854</v>
      </c>
      <c r="D5434">
        <v>70243</v>
      </c>
      <c r="E5434" t="s">
        <v>4140</v>
      </c>
      <c r="F5434" t="s">
        <v>11404</v>
      </c>
      <c r="H5434">
        <v>1.1000000000000001</v>
      </c>
      <c r="I5434">
        <v>1.2</v>
      </c>
      <c r="K5434" t="s">
        <v>296</v>
      </c>
      <c r="L5434" t="s">
        <v>397</v>
      </c>
      <c r="M5434" t="s">
        <v>398</v>
      </c>
      <c r="N5434" t="s">
        <v>4141</v>
      </c>
      <c r="O5434">
        <v>1</v>
      </c>
      <c r="P5434" t="s">
        <v>306</v>
      </c>
      <c r="Q5434" s="164">
        <v>39941</v>
      </c>
      <c r="R5434" s="164">
        <v>40179</v>
      </c>
      <c r="T5434" t="s">
        <v>4142</v>
      </c>
      <c r="V5434" t="s">
        <v>4143</v>
      </c>
      <c r="W5434" t="s">
        <v>11845</v>
      </c>
      <c r="X5434" t="s">
        <v>11846</v>
      </c>
      <c r="Y5434" t="s">
        <v>11847</v>
      </c>
      <c r="Z5434" t="s">
        <v>11855</v>
      </c>
      <c r="AA5434" t="s">
        <v>295</v>
      </c>
      <c r="AC5434" t="s">
        <v>366</v>
      </c>
      <c r="AD5434" s="176">
        <v>1.1000000000000001</v>
      </c>
    </row>
    <row r="5435" spans="1:31" x14ac:dyDescent="0.35">
      <c r="A5435" t="s">
        <v>309</v>
      </c>
      <c r="B5435">
        <v>1278</v>
      </c>
      <c r="C5435" t="s">
        <v>4140</v>
      </c>
      <c r="D5435">
        <v>70243</v>
      </c>
      <c r="E5435" t="s">
        <v>4140</v>
      </c>
      <c r="F5435" t="s">
        <v>11404</v>
      </c>
      <c r="G5435" s="163">
        <v>3720.6</v>
      </c>
      <c r="H5435">
        <v>1.1000000000000001</v>
      </c>
      <c r="I5435">
        <v>1.2</v>
      </c>
      <c r="J5435" t="s">
        <v>295</v>
      </c>
      <c r="K5435" t="s">
        <v>296</v>
      </c>
      <c r="L5435" t="s">
        <v>397</v>
      </c>
      <c r="M5435" t="s">
        <v>398</v>
      </c>
      <c r="N5435" t="s">
        <v>4141</v>
      </c>
      <c r="O5435">
        <v>1</v>
      </c>
      <c r="P5435" t="s">
        <v>306</v>
      </c>
      <c r="Q5435" s="164">
        <v>45175</v>
      </c>
      <c r="R5435" s="164">
        <v>45536</v>
      </c>
      <c r="T5435" t="s">
        <v>4142</v>
      </c>
      <c r="V5435" t="s">
        <v>4143</v>
      </c>
      <c r="W5435" t="s">
        <v>11845</v>
      </c>
      <c r="X5435" t="s">
        <v>11846</v>
      </c>
      <c r="Y5435" t="s">
        <v>11847</v>
      </c>
      <c r="Z5435" t="s">
        <v>11856</v>
      </c>
      <c r="AA5435" t="s">
        <v>1</v>
      </c>
      <c r="AB5435" s="164">
        <v>45134</v>
      </c>
      <c r="AC5435" t="s">
        <v>366</v>
      </c>
      <c r="AD5435" s="176">
        <v>1.1000000000000001</v>
      </c>
    </row>
    <row r="5436" spans="1:31" x14ac:dyDescent="0.35">
      <c r="A5436" t="s">
        <v>476</v>
      </c>
      <c r="B5436">
        <v>1163</v>
      </c>
      <c r="C5436" t="s">
        <v>11849</v>
      </c>
      <c r="D5436">
        <v>70243</v>
      </c>
      <c r="E5436" t="s">
        <v>4140</v>
      </c>
      <c r="F5436" t="s">
        <v>11404</v>
      </c>
      <c r="H5436">
        <v>1.1000000000000001</v>
      </c>
      <c r="I5436">
        <v>1.2</v>
      </c>
      <c r="K5436" t="s">
        <v>296</v>
      </c>
      <c r="L5436" t="s">
        <v>397</v>
      </c>
      <c r="M5436" t="s">
        <v>398</v>
      </c>
      <c r="N5436" t="s">
        <v>4141</v>
      </c>
      <c r="O5436">
        <v>1</v>
      </c>
      <c r="P5436" t="s">
        <v>306</v>
      </c>
      <c r="Q5436" t="s">
        <v>11857</v>
      </c>
      <c r="R5436" s="164">
        <v>35309</v>
      </c>
      <c r="T5436" t="s">
        <v>4142</v>
      </c>
      <c r="V5436" t="s">
        <v>4143</v>
      </c>
      <c r="W5436" t="s">
        <v>11845</v>
      </c>
      <c r="X5436" t="s">
        <v>11846</v>
      </c>
      <c r="Y5436" t="s">
        <v>11847</v>
      </c>
      <c r="Z5436" t="s">
        <v>11858</v>
      </c>
      <c r="AC5436" t="s">
        <v>366</v>
      </c>
      <c r="AD5436" s="176">
        <v>1.1000000000000001</v>
      </c>
    </row>
    <row r="5437" spans="1:31" x14ac:dyDescent="0.35">
      <c r="A5437" t="s">
        <v>482</v>
      </c>
      <c r="B5437">
        <v>1277</v>
      </c>
      <c r="C5437" t="s">
        <v>11849</v>
      </c>
      <c r="D5437">
        <v>70243</v>
      </c>
      <c r="E5437" t="s">
        <v>4140</v>
      </c>
      <c r="F5437" t="s">
        <v>11404</v>
      </c>
      <c r="G5437" s="163">
        <v>5000</v>
      </c>
      <c r="H5437">
        <v>1.1000000000000001</v>
      </c>
      <c r="I5437">
        <v>1.2</v>
      </c>
      <c r="J5437" t="s">
        <v>295</v>
      </c>
      <c r="K5437" t="s">
        <v>0</v>
      </c>
      <c r="L5437" t="s">
        <v>397</v>
      </c>
      <c r="M5437" t="s">
        <v>398</v>
      </c>
      <c r="N5437" t="s">
        <v>4141</v>
      </c>
      <c r="O5437">
        <v>1</v>
      </c>
      <c r="P5437" t="s">
        <v>306</v>
      </c>
      <c r="Q5437" s="164">
        <v>42619</v>
      </c>
      <c r="R5437" s="164">
        <v>42979</v>
      </c>
      <c r="T5437" t="s">
        <v>4142</v>
      </c>
      <c r="V5437" t="s">
        <v>4143</v>
      </c>
      <c r="W5437" t="s">
        <v>11845</v>
      </c>
      <c r="X5437" t="s">
        <v>11846</v>
      </c>
      <c r="Y5437" t="s">
        <v>11847</v>
      </c>
      <c r="Z5437" t="s">
        <v>11859</v>
      </c>
      <c r="AA5437" t="s">
        <v>1</v>
      </c>
      <c r="AB5437" s="164">
        <v>42542</v>
      </c>
      <c r="AC5437" t="s">
        <v>366</v>
      </c>
      <c r="AD5437" s="176">
        <v>1.1000000000000001</v>
      </c>
    </row>
    <row r="5438" spans="1:31" x14ac:dyDescent="0.35">
      <c r="A5438" t="s">
        <v>584</v>
      </c>
      <c r="B5438">
        <v>1159</v>
      </c>
      <c r="C5438" t="s">
        <v>4140</v>
      </c>
      <c r="D5438">
        <v>70243</v>
      </c>
      <c r="E5438" t="s">
        <v>4140</v>
      </c>
      <c r="F5438" t="s">
        <v>11404</v>
      </c>
      <c r="H5438">
        <v>1.1000000000000001</v>
      </c>
      <c r="I5438">
        <v>1.2</v>
      </c>
      <c r="K5438" t="s">
        <v>296</v>
      </c>
      <c r="L5438" t="s">
        <v>397</v>
      </c>
      <c r="M5438" t="s">
        <v>398</v>
      </c>
      <c r="N5438" t="s">
        <v>4141</v>
      </c>
      <c r="O5438">
        <v>1</v>
      </c>
      <c r="P5438" t="s">
        <v>306</v>
      </c>
      <c r="Q5438" s="164">
        <v>31786</v>
      </c>
      <c r="R5438" s="164">
        <v>32021</v>
      </c>
      <c r="T5438" t="s">
        <v>4142</v>
      </c>
      <c r="V5438" t="s">
        <v>4143</v>
      </c>
      <c r="W5438" t="s">
        <v>11845</v>
      </c>
      <c r="X5438" t="s">
        <v>11846</v>
      </c>
      <c r="Y5438" t="s">
        <v>11847</v>
      </c>
      <c r="Z5438" t="s">
        <v>11860</v>
      </c>
      <c r="AC5438" t="s">
        <v>366</v>
      </c>
      <c r="AD5438" s="176">
        <v>1.1000000000000001</v>
      </c>
    </row>
    <row r="5439" spans="1:31" x14ac:dyDescent="0.35">
      <c r="A5439" t="s">
        <v>403</v>
      </c>
      <c r="B5439">
        <v>1118</v>
      </c>
      <c r="C5439" t="s">
        <v>11861</v>
      </c>
      <c r="D5439">
        <v>70243</v>
      </c>
      <c r="E5439" t="s">
        <v>4140</v>
      </c>
      <c r="F5439" t="s">
        <v>11404</v>
      </c>
      <c r="H5439">
        <v>1.1000000000000001</v>
      </c>
      <c r="I5439">
        <v>1.2</v>
      </c>
      <c r="K5439" t="s">
        <v>0</v>
      </c>
      <c r="L5439" t="s">
        <v>397</v>
      </c>
      <c r="M5439" t="s">
        <v>398</v>
      </c>
      <c r="N5439" t="s">
        <v>4141</v>
      </c>
      <c r="O5439">
        <v>1</v>
      </c>
      <c r="P5439" t="s">
        <v>306</v>
      </c>
      <c r="Q5439" s="164">
        <v>38476</v>
      </c>
      <c r="R5439" s="164">
        <v>38596</v>
      </c>
      <c r="T5439" t="s">
        <v>4142</v>
      </c>
      <c r="V5439" t="s">
        <v>4143</v>
      </c>
      <c r="W5439" t="s">
        <v>11845</v>
      </c>
      <c r="X5439" t="s">
        <v>11846</v>
      </c>
      <c r="Y5439" t="s">
        <v>11847</v>
      </c>
      <c r="Z5439" t="s">
        <v>11862</v>
      </c>
      <c r="AA5439" t="s">
        <v>1</v>
      </c>
      <c r="AC5439" t="s">
        <v>366</v>
      </c>
      <c r="AD5439" s="176">
        <v>1.1000000000000001</v>
      </c>
    </row>
    <row r="5440" spans="1:31" x14ac:dyDescent="0.35">
      <c r="A5440" t="s">
        <v>447</v>
      </c>
      <c r="B5440">
        <v>1105</v>
      </c>
      <c r="C5440" t="s">
        <v>4151</v>
      </c>
      <c r="D5440">
        <v>70243</v>
      </c>
      <c r="E5440" t="s">
        <v>4140</v>
      </c>
      <c r="F5440" t="s">
        <v>11404</v>
      </c>
      <c r="H5440">
        <v>1.1000000000000001</v>
      </c>
      <c r="I5440">
        <v>1.2</v>
      </c>
      <c r="K5440" t="s">
        <v>404</v>
      </c>
      <c r="L5440" t="s">
        <v>640</v>
      </c>
      <c r="M5440" t="s">
        <v>398</v>
      </c>
      <c r="N5440" t="s">
        <v>4141</v>
      </c>
      <c r="O5440">
        <v>1</v>
      </c>
      <c r="P5440" t="s">
        <v>306</v>
      </c>
      <c r="Q5440" s="164">
        <v>33239</v>
      </c>
      <c r="R5440" s="164">
        <v>33239</v>
      </c>
      <c r="S5440" s="164">
        <v>36039</v>
      </c>
      <c r="T5440" t="s">
        <v>4142</v>
      </c>
      <c r="V5440" t="s">
        <v>4143</v>
      </c>
      <c r="W5440" t="s">
        <v>11845</v>
      </c>
      <c r="X5440" t="s">
        <v>11846</v>
      </c>
      <c r="Y5440" t="s">
        <v>11847</v>
      </c>
      <c r="Z5440" t="s">
        <v>11863</v>
      </c>
      <c r="AC5440" t="s">
        <v>366</v>
      </c>
      <c r="AD5440" s="176">
        <v>1.1000000000000001</v>
      </c>
    </row>
    <row r="5441" spans="1:31" x14ac:dyDescent="0.35">
      <c r="A5441" t="s">
        <v>447</v>
      </c>
      <c r="B5441">
        <v>1200</v>
      </c>
      <c r="C5441" t="s">
        <v>11864</v>
      </c>
      <c r="D5441">
        <v>70243</v>
      </c>
      <c r="E5441" t="s">
        <v>4140</v>
      </c>
      <c r="F5441" t="s">
        <v>11404</v>
      </c>
      <c r="H5441">
        <v>1.1000000000000001</v>
      </c>
      <c r="I5441">
        <v>1.2</v>
      </c>
      <c r="K5441" t="s">
        <v>0</v>
      </c>
      <c r="L5441" t="s">
        <v>397</v>
      </c>
      <c r="M5441" t="s">
        <v>398</v>
      </c>
      <c r="N5441" t="s">
        <v>4141</v>
      </c>
      <c r="O5441">
        <v>1</v>
      </c>
      <c r="P5441" t="s">
        <v>306</v>
      </c>
      <c r="Q5441" t="s">
        <v>2647</v>
      </c>
      <c r="R5441" s="164">
        <v>38231</v>
      </c>
      <c r="T5441" t="s">
        <v>4142</v>
      </c>
      <c r="V5441" t="s">
        <v>4143</v>
      </c>
      <c r="W5441" t="s">
        <v>11845</v>
      </c>
      <c r="X5441" t="s">
        <v>11846</v>
      </c>
      <c r="Y5441" t="s">
        <v>11847</v>
      </c>
      <c r="Z5441" t="s">
        <v>11865</v>
      </c>
      <c r="AA5441" t="s">
        <v>1</v>
      </c>
      <c r="AC5441" t="s">
        <v>366</v>
      </c>
      <c r="AD5441" s="176">
        <v>1.1000000000000001</v>
      </c>
    </row>
    <row r="5442" spans="1:31" x14ac:dyDescent="0.35">
      <c r="A5442" t="s">
        <v>494</v>
      </c>
      <c r="B5442">
        <v>1125</v>
      </c>
      <c r="C5442" t="s">
        <v>4140</v>
      </c>
      <c r="D5442">
        <v>70243</v>
      </c>
      <c r="E5442" t="s">
        <v>4140</v>
      </c>
      <c r="F5442" t="s">
        <v>11404</v>
      </c>
      <c r="H5442">
        <v>1.1000000000000001</v>
      </c>
      <c r="I5442">
        <v>1.2</v>
      </c>
      <c r="K5442" t="s">
        <v>296</v>
      </c>
      <c r="L5442" t="s">
        <v>397</v>
      </c>
      <c r="M5442" t="s">
        <v>398</v>
      </c>
      <c r="N5442" t="s">
        <v>4141</v>
      </c>
      <c r="O5442">
        <v>1</v>
      </c>
      <c r="P5442" t="s">
        <v>306</v>
      </c>
      <c r="Q5442" s="164">
        <v>34343</v>
      </c>
      <c r="R5442" s="164">
        <v>34578</v>
      </c>
      <c r="T5442" t="s">
        <v>4142</v>
      </c>
      <c r="V5442" t="s">
        <v>4143</v>
      </c>
      <c r="W5442" t="s">
        <v>11845</v>
      </c>
      <c r="X5442" t="s">
        <v>11846</v>
      </c>
      <c r="Y5442" t="s">
        <v>11847</v>
      </c>
      <c r="Z5442" t="s">
        <v>11866</v>
      </c>
      <c r="AC5442" t="s">
        <v>366</v>
      </c>
      <c r="AD5442" s="176">
        <v>1.1000000000000001</v>
      </c>
    </row>
    <row r="5443" spans="1:31" x14ac:dyDescent="0.35">
      <c r="A5443" t="s">
        <v>314</v>
      </c>
      <c r="B5443">
        <v>1144</v>
      </c>
      <c r="C5443" t="s">
        <v>4151</v>
      </c>
      <c r="D5443">
        <v>70243</v>
      </c>
      <c r="E5443" t="s">
        <v>4140</v>
      </c>
      <c r="F5443" t="s">
        <v>11404</v>
      </c>
      <c r="H5443">
        <v>1.1000000000000001</v>
      </c>
      <c r="I5443">
        <v>1.2</v>
      </c>
      <c r="K5443" t="s">
        <v>296</v>
      </c>
      <c r="L5443" t="s">
        <v>397</v>
      </c>
      <c r="M5443" t="s">
        <v>398</v>
      </c>
      <c r="N5443" t="s">
        <v>4141</v>
      </c>
      <c r="O5443">
        <v>1</v>
      </c>
      <c r="P5443" t="s">
        <v>306</v>
      </c>
      <c r="Q5443" s="164">
        <v>31778</v>
      </c>
      <c r="R5443" s="164">
        <v>31778</v>
      </c>
      <c r="T5443" t="s">
        <v>4142</v>
      </c>
      <c r="V5443" t="s">
        <v>4143</v>
      </c>
      <c r="W5443" t="s">
        <v>11845</v>
      </c>
      <c r="X5443" t="s">
        <v>11846</v>
      </c>
      <c r="Y5443" t="s">
        <v>11847</v>
      </c>
      <c r="Z5443" t="s">
        <v>11867</v>
      </c>
      <c r="AC5443" t="s">
        <v>366</v>
      </c>
      <c r="AD5443" s="176">
        <v>1.1000000000000001</v>
      </c>
    </row>
    <row r="5444" spans="1:31" x14ac:dyDescent="0.35">
      <c r="A5444" t="s">
        <v>314</v>
      </c>
      <c r="B5444">
        <v>1298</v>
      </c>
      <c r="C5444" t="s">
        <v>11868</v>
      </c>
      <c r="D5444">
        <v>70243</v>
      </c>
      <c r="E5444" t="s">
        <v>4140</v>
      </c>
      <c r="F5444" t="s">
        <v>11404</v>
      </c>
      <c r="H5444">
        <v>1.1000000000000001</v>
      </c>
      <c r="I5444">
        <v>1.2</v>
      </c>
      <c r="K5444" t="s">
        <v>296</v>
      </c>
      <c r="L5444" t="s">
        <v>397</v>
      </c>
      <c r="M5444" t="s">
        <v>398</v>
      </c>
      <c r="N5444" t="s">
        <v>4141</v>
      </c>
      <c r="O5444">
        <v>1</v>
      </c>
      <c r="P5444" t="s">
        <v>306</v>
      </c>
      <c r="Q5444" s="164">
        <v>41283</v>
      </c>
      <c r="R5444" s="164">
        <v>41518</v>
      </c>
      <c r="T5444" t="s">
        <v>4142</v>
      </c>
      <c r="V5444" t="s">
        <v>4143</v>
      </c>
      <c r="W5444" t="s">
        <v>11845</v>
      </c>
      <c r="X5444" t="s">
        <v>11846</v>
      </c>
      <c r="Y5444" t="s">
        <v>11847</v>
      </c>
      <c r="Z5444" t="s">
        <v>11869</v>
      </c>
      <c r="AC5444" t="s">
        <v>366</v>
      </c>
      <c r="AD5444" s="176">
        <v>1.1000000000000001</v>
      </c>
    </row>
    <row r="5445" spans="1:31" x14ac:dyDescent="0.35">
      <c r="A5445" t="s">
        <v>314</v>
      </c>
      <c r="B5445">
        <v>1300</v>
      </c>
      <c r="C5445" t="s">
        <v>11870</v>
      </c>
      <c r="D5445">
        <v>70243</v>
      </c>
      <c r="E5445" t="s">
        <v>4140</v>
      </c>
      <c r="F5445" t="s">
        <v>11404</v>
      </c>
      <c r="H5445">
        <v>1.1000000000000001</v>
      </c>
      <c r="I5445">
        <v>1.2</v>
      </c>
      <c r="K5445" t="s">
        <v>296</v>
      </c>
      <c r="L5445" t="s">
        <v>397</v>
      </c>
      <c r="M5445" t="s">
        <v>398</v>
      </c>
      <c r="N5445" t="s">
        <v>4141</v>
      </c>
      <c r="O5445">
        <v>1</v>
      </c>
      <c r="P5445" t="s">
        <v>306</v>
      </c>
      <c r="Q5445" s="164">
        <v>41279</v>
      </c>
      <c r="R5445" s="164">
        <v>41395</v>
      </c>
      <c r="T5445" t="s">
        <v>4142</v>
      </c>
      <c r="V5445" t="s">
        <v>4143</v>
      </c>
      <c r="W5445" t="s">
        <v>11845</v>
      </c>
      <c r="X5445" t="s">
        <v>11846</v>
      </c>
      <c r="Y5445" t="s">
        <v>11847</v>
      </c>
      <c r="Z5445" t="s">
        <v>11871</v>
      </c>
      <c r="AC5445" t="s">
        <v>366</v>
      </c>
      <c r="AD5445" s="176">
        <v>1.1000000000000001</v>
      </c>
    </row>
    <row r="5446" spans="1:31" x14ac:dyDescent="0.35">
      <c r="A5446" t="s">
        <v>314</v>
      </c>
      <c r="B5446">
        <v>1305</v>
      </c>
      <c r="C5446" t="s">
        <v>11872</v>
      </c>
      <c r="D5446">
        <v>70243</v>
      </c>
      <c r="E5446" t="s">
        <v>4140</v>
      </c>
      <c r="F5446" t="s">
        <v>11404</v>
      </c>
      <c r="H5446">
        <v>1.1000000000000001</v>
      </c>
      <c r="I5446">
        <v>1.2</v>
      </c>
      <c r="K5446" t="s">
        <v>0</v>
      </c>
      <c r="L5446" t="s">
        <v>397</v>
      </c>
      <c r="M5446" t="s">
        <v>398</v>
      </c>
      <c r="N5446" t="s">
        <v>4141</v>
      </c>
      <c r="O5446">
        <v>1</v>
      </c>
      <c r="P5446" t="s">
        <v>306</v>
      </c>
      <c r="Q5446" s="164">
        <v>42038</v>
      </c>
      <c r="R5446" s="164">
        <v>42125</v>
      </c>
      <c r="T5446" t="s">
        <v>4142</v>
      </c>
      <c r="V5446" t="s">
        <v>4143</v>
      </c>
      <c r="W5446" t="s">
        <v>11845</v>
      </c>
      <c r="X5446" t="s">
        <v>11846</v>
      </c>
      <c r="Y5446" t="s">
        <v>11847</v>
      </c>
      <c r="Z5446" t="s">
        <v>11873</v>
      </c>
      <c r="AC5446" t="s">
        <v>366</v>
      </c>
      <c r="AD5446" s="176">
        <v>1.1000000000000001</v>
      </c>
    </row>
    <row r="5447" spans="1:31" x14ac:dyDescent="0.35">
      <c r="A5447" t="s">
        <v>711</v>
      </c>
      <c r="B5447">
        <v>1155</v>
      </c>
      <c r="C5447" t="s">
        <v>11849</v>
      </c>
      <c r="D5447">
        <v>70243</v>
      </c>
      <c r="E5447" t="s">
        <v>4140</v>
      </c>
      <c r="F5447" t="s">
        <v>11404</v>
      </c>
      <c r="H5447">
        <v>1.1000000000000001</v>
      </c>
      <c r="I5447">
        <v>1.2</v>
      </c>
      <c r="K5447" t="s">
        <v>296</v>
      </c>
      <c r="L5447" t="s">
        <v>640</v>
      </c>
      <c r="M5447" t="s">
        <v>398</v>
      </c>
      <c r="N5447" t="s">
        <v>4141</v>
      </c>
      <c r="O5447">
        <v>1</v>
      </c>
      <c r="P5447" t="s">
        <v>306</v>
      </c>
      <c r="Q5447" t="s">
        <v>6237</v>
      </c>
      <c r="R5447" s="164">
        <v>34943</v>
      </c>
      <c r="T5447" t="s">
        <v>4142</v>
      </c>
      <c r="V5447" t="s">
        <v>4143</v>
      </c>
      <c r="W5447" t="s">
        <v>11845</v>
      </c>
      <c r="X5447" t="s">
        <v>11846</v>
      </c>
      <c r="Y5447" t="s">
        <v>11847</v>
      </c>
      <c r="Z5447" t="s">
        <v>11874</v>
      </c>
      <c r="AA5447" t="s">
        <v>1</v>
      </c>
      <c r="AC5447" t="s">
        <v>366</v>
      </c>
      <c r="AD5447" s="176">
        <v>1.1000000000000001</v>
      </c>
    </row>
    <row r="5448" spans="1:31" x14ac:dyDescent="0.35">
      <c r="A5448" t="s">
        <v>314</v>
      </c>
      <c r="B5448">
        <v>1352</v>
      </c>
      <c r="C5448" t="s">
        <v>11870</v>
      </c>
      <c r="D5448">
        <v>70244</v>
      </c>
      <c r="E5448" t="s">
        <v>11875</v>
      </c>
      <c r="F5448" t="s">
        <v>11404</v>
      </c>
      <c r="G5448" s="163">
        <v>4778</v>
      </c>
      <c r="H5448" s="174">
        <f t="shared" ref="H5448:H5450" si="166">AD5448</f>
        <v>1</v>
      </c>
      <c r="I5448">
        <v>0.9</v>
      </c>
      <c r="J5448" t="s">
        <v>295</v>
      </c>
      <c r="K5448" t="s">
        <v>296</v>
      </c>
      <c r="L5448" t="s">
        <v>397</v>
      </c>
      <c r="M5448" t="s">
        <v>398</v>
      </c>
      <c r="N5448" t="s">
        <v>4141</v>
      </c>
      <c r="O5448">
        <v>1</v>
      </c>
      <c r="P5448" t="s">
        <v>306</v>
      </c>
      <c r="Q5448" s="164">
        <v>45455</v>
      </c>
      <c r="R5448" s="164">
        <v>45901</v>
      </c>
      <c r="T5448" t="s">
        <v>4158</v>
      </c>
      <c r="V5448" t="s">
        <v>11876</v>
      </c>
      <c r="W5448" t="s">
        <v>11877</v>
      </c>
      <c r="X5448" t="s">
        <v>11875</v>
      </c>
      <c r="Y5448" t="s">
        <v>11876</v>
      </c>
      <c r="Z5448" t="s">
        <v>11878</v>
      </c>
      <c r="AA5448" t="s">
        <v>295</v>
      </c>
      <c r="AB5448" s="164">
        <v>45779</v>
      </c>
      <c r="AC5448" t="s">
        <v>366</v>
      </c>
      <c r="AD5448" s="176">
        <v>1</v>
      </c>
      <c r="AE5448" s="177" t="s">
        <v>16954</v>
      </c>
    </row>
    <row r="5449" spans="1:31" x14ac:dyDescent="0.35">
      <c r="A5449" t="s">
        <v>408</v>
      </c>
      <c r="B5449">
        <v>1179</v>
      </c>
      <c r="C5449" t="s">
        <v>11879</v>
      </c>
      <c r="D5449">
        <v>70245</v>
      </c>
      <c r="E5449" t="s">
        <v>11879</v>
      </c>
      <c r="F5449" t="s">
        <v>11404</v>
      </c>
      <c r="H5449" s="174">
        <f t="shared" si="166"/>
        <v>1.1000000000000001</v>
      </c>
      <c r="I5449">
        <v>1.1000000000000001</v>
      </c>
      <c r="K5449" t="s">
        <v>404</v>
      </c>
      <c r="L5449" t="s">
        <v>397</v>
      </c>
      <c r="M5449" t="s">
        <v>398</v>
      </c>
      <c r="N5449" t="s">
        <v>4141</v>
      </c>
      <c r="O5449">
        <v>1</v>
      </c>
      <c r="P5449" t="s">
        <v>306</v>
      </c>
      <c r="Q5449" s="164">
        <v>36892</v>
      </c>
      <c r="R5449" s="164">
        <v>36892</v>
      </c>
      <c r="S5449" s="164">
        <v>41153</v>
      </c>
      <c r="T5449" t="s">
        <v>11880</v>
      </c>
      <c r="V5449" t="s">
        <v>11881</v>
      </c>
      <c r="W5449" t="s">
        <v>11882</v>
      </c>
      <c r="X5449" t="s">
        <v>11879</v>
      </c>
      <c r="Y5449" t="s">
        <v>11881</v>
      </c>
      <c r="Z5449" t="s">
        <v>11883</v>
      </c>
      <c r="AC5449" t="s">
        <v>366</v>
      </c>
      <c r="AD5449" s="176">
        <v>1.1000000000000001</v>
      </c>
      <c r="AE5449" s="177" t="s">
        <v>16954</v>
      </c>
    </row>
    <row r="5450" spans="1:31" x14ac:dyDescent="0.35">
      <c r="A5450" t="s">
        <v>419</v>
      </c>
      <c r="B5450">
        <v>1196</v>
      </c>
      <c r="C5450" t="s">
        <v>11884</v>
      </c>
      <c r="D5450">
        <v>70246</v>
      </c>
      <c r="E5450" t="s">
        <v>11884</v>
      </c>
      <c r="F5450" t="s">
        <v>11404</v>
      </c>
      <c r="H5450" s="174">
        <f t="shared" si="166"/>
        <v>1.1000000000000001</v>
      </c>
      <c r="I5450">
        <v>1.1000000000000001</v>
      </c>
      <c r="K5450" t="s">
        <v>296</v>
      </c>
      <c r="L5450" t="s">
        <v>397</v>
      </c>
      <c r="M5450" t="s">
        <v>398</v>
      </c>
      <c r="N5450" t="s">
        <v>4141</v>
      </c>
      <c r="O5450">
        <v>1</v>
      </c>
      <c r="P5450" t="s">
        <v>306</v>
      </c>
      <c r="Q5450" t="s">
        <v>3126</v>
      </c>
      <c r="R5450" s="164">
        <v>40787</v>
      </c>
      <c r="T5450" t="s">
        <v>11885</v>
      </c>
      <c r="V5450" t="s">
        <v>11886</v>
      </c>
      <c r="W5450" t="s">
        <v>11887</v>
      </c>
      <c r="X5450" t="s">
        <v>11884</v>
      </c>
      <c r="Y5450" t="s">
        <v>11886</v>
      </c>
      <c r="Z5450" t="s">
        <v>11888</v>
      </c>
      <c r="AC5450" t="s">
        <v>366</v>
      </c>
      <c r="AD5450" s="176">
        <v>1.1000000000000001</v>
      </c>
      <c r="AE5450" s="177" t="s">
        <v>16954</v>
      </c>
    </row>
    <row r="5451" spans="1:31" x14ac:dyDescent="0.35">
      <c r="A5451" t="s">
        <v>454</v>
      </c>
      <c r="B5451">
        <v>1434</v>
      </c>
      <c r="C5451" t="s">
        <v>11889</v>
      </c>
      <c r="D5451">
        <v>70248</v>
      </c>
      <c r="E5451" t="s">
        <v>11890</v>
      </c>
      <c r="F5451" t="s">
        <v>11404</v>
      </c>
      <c r="H5451">
        <v>1</v>
      </c>
      <c r="I5451">
        <v>1</v>
      </c>
      <c r="K5451" t="s">
        <v>404</v>
      </c>
      <c r="L5451" t="s">
        <v>640</v>
      </c>
      <c r="M5451" t="s">
        <v>398</v>
      </c>
      <c r="N5451" t="s">
        <v>4141</v>
      </c>
      <c r="O5451">
        <v>1</v>
      </c>
      <c r="P5451" t="s">
        <v>306</v>
      </c>
      <c r="Q5451" s="164">
        <v>41283</v>
      </c>
      <c r="R5451" s="164">
        <v>41518</v>
      </c>
      <c r="S5451" s="164">
        <v>45041</v>
      </c>
      <c r="T5451" t="s">
        <v>11891</v>
      </c>
      <c r="V5451" t="s">
        <v>11892</v>
      </c>
      <c r="W5451" t="s">
        <v>11893</v>
      </c>
      <c r="X5451" t="s">
        <v>11890</v>
      </c>
      <c r="Y5451" t="s">
        <v>11892</v>
      </c>
      <c r="Z5451" t="s">
        <v>11894</v>
      </c>
      <c r="AC5451" t="s">
        <v>366</v>
      </c>
      <c r="AD5451" s="176">
        <v>1</v>
      </c>
    </row>
    <row r="5452" spans="1:31" x14ac:dyDescent="0.35">
      <c r="A5452" t="s">
        <v>408</v>
      </c>
      <c r="B5452">
        <v>1295</v>
      </c>
      <c r="C5452" t="s">
        <v>11895</v>
      </c>
      <c r="D5452">
        <v>70248</v>
      </c>
      <c r="E5452" t="s">
        <v>11890</v>
      </c>
      <c r="F5452" t="s">
        <v>11404</v>
      </c>
      <c r="G5452" s="163">
        <v>3754</v>
      </c>
      <c r="H5452">
        <v>1</v>
      </c>
      <c r="I5452">
        <v>1</v>
      </c>
      <c r="J5452" t="s">
        <v>295</v>
      </c>
      <c r="K5452" t="s">
        <v>296</v>
      </c>
      <c r="L5452" t="s">
        <v>397</v>
      </c>
      <c r="M5452" t="s">
        <v>398</v>
      </c>
      <c r="N5452" t="s">
        <v>4141</v>
      </c>
      <c r="O5452">
        <v>1</v>
      </c>
      <c r="P5452" t="s">
        <v>306</v>
      </c>
      <c r="Q5452" t="s">
        <v>11896</v>
      </c>
      <c r="R5452" s="164">
        <v>42248</v>
      </c>
      <c r="T5452" t="s">
        <v>11891</v>
      </c>
      <c r="V5452" t="s">
        <v>11892</v>
      </c>
      <c r="W5452" t="s">
        <v>11893</v>
      </c>
      <c r="X5452" t="s">
        <v>11890</v>
      </c>
      <c r="Y5452" t="s">
        <v>11892</v>
      </c>
      <c r="Z5452" t="s">
        <v>11897</v>
      </c>
      <c r="AA5452" t="s">
        <v>1</v>
      </c>
      <c r="AB5452" s="164">
        <v>42432</v>
      </c>
      <c r="AC5452" t="s">
        <v>366</v>
      </c>
      <c r="AD5452" s="176">
        <v>1</v>
      </c>
    </row>
    <row r="5453" spans="1:31" x14ac:dyDescent="0.35">
      <c r="A5453" t="s">
        <v>324</v>
      </c>
      <c r="B5453">
        <v>1364</v>
      </c>
      <c r="C5453" t="s">
        <v>11898</v>
      </c>
      <c r="D5453">
        <v>70248</v>
      </c>
      <c r="E5453" t="s">
        <v>11890</v>
      </c>
      <c r="F5453" t="s">
        <v>11404</v>
      </c>
      <c r="G5453" s="163">
        <v>3691.5</v>
      </c>
      <c r="H5453">
        <v>1</v>
      </c>
      <c r="I5453">
        <v>1</v>
      </c>
      <c r="J5453" t="s">
        <v>295</v>
      </c>
      <c r="K5453" t="s">
        <v>296</v>
      </c>
      <c r="L5453" t="s">
        <v>397</v>
      </c>
      <c r="M5453" t="s">
        <v>398</v>
      </c>
      <c r="N5453" t="s">
        <v>4141</v>
      </c>
      <c r="O5453">
        <v>1</v>
      </c>
      <c r="P5453" t="s">
        <v>306</v>
      </c>
      <c r="Q5453" t="s">
        <v>11899</v>
      </c>
      <c r="R5453" s="164">
        <v>44440</v>
      </c>
      <c r="T5453" t="s">
        <v>11891</v>
      </c>
      <c r="V5453" t="s">
        <v>11892</v>
      </c>
      <c r="W5453" t="s">
        <v>11893</v>
      </c>
      <c r="X5453" t="s">
        <v>11890</v>
      </c>
      <c r="Y5453" t="s">
        <v>11892</v>
      </c>
      <c r="Z5453" t="s">
        <v>11900</v>
      </c>
      <c r="AA5453" t="s">
        <v>1</v>
      </c>
      <c r="AB5453" s="164">
        <v>44476</v>
      </c>
      <c r="AC5453" t="s">
        <v>366</v>
      </c>
      <c r="AD5453" s="176">
        <v>1</v>
      </c>
    </row>
    <row r="5454" spans="1:31" x14ac:dyDescent="0.35">
      <c r="A5454" t="s">
        <v>494</v>
      </c>
      <c r="B5454">
        <v>1244</v>
      </c>
      <c r="C5454" t="s">
        <v>11901</v>
      </c>
      <c r="D5454">
        <v>70248</v>
      </c>
      <c r="E5454" t="s">
        <v>11890</v>
      </c>
      <c r="F5454" t="s">
        <v>11404</v>
      </c>
      <c r="G5454" s="163">
        <v>4098.2</v>
      </c>
      <c r="H5454">
        <v>1</v>
      </c>
      <c r="I5454">
        <v>1</v>
      </c>
      <c r="J5454" t="s">
        <v>295</v>
      </c>
      <c r="K5454" t="s">
        <v>296</v>
      </c>
      <c r="L5454" t="s">
        <v>397</v>
      </c>
      <c r="M5454" t="s">
        <v>398</v>
      </c>
      <c r="N5454" t="s">
        <v>4141</v>
      </c>
      <c r="O5454">
        <v>1</v>
      </c>
      <c r="P5454" t="s">
        <v>306</v>
      </c>
      <c r="Q5454" s="164">
        <v>43896</v>
      </c>
      <c r="R5454" s="164">
        <v>44440</v>
      </c>
      <c r="T5454" t="s">
        <v>11891</v>
      </c>
      <c r="V5454" t="s">
        <v>11892</v>
      </c>
      <c r="W5454" t="s">
        <v>11893</v>
      </c>
      <c r="X5454" t="s">
        <v>11890</v>
      </c>
      <c r="Y5454" t="s">
        <v>11892</v>
      </c>
      <c r="Z5454" t="s">
        <v>11902</v>
      </c>
      <c r="AA5454" t="s">
        <v>1</v>
      </c>
      <c r="AB5454" s="164">
        <v>44403</v>
      </c>
      <c r="AC5454" t="s">
        <v>366</v>
      </c>
      <c r="AD5454" s="176">
        <v>1</v>
      </c>
    </row>
    <row r="5455" spans="1:31" x14ac:dyDescent="0.35">
      <c r="A5455" t="s">
        <v>419</v>
      </c>
      <c r="B5455">
        <v>1208</v>
      </c>
      <c r="C5455" t="s">
        <v>11903</v>
      </c>
      <c r="D5455">
        <v>70248</v>
      </c>
      <c r="E5455" t="s">
        <v>11890</v>
      </c>
      <c r="F5455" t="s">
        <v>11404</v>
      </c>
      <c r="H5455">
        <v>1</v>
      </c>
      <c r="I5455">
        <v>1</v>
      </c>
      <c r="K5455" t="s">
        <v>404</v>
      </c>
      <c r="L5455" t="s">
        <v>397</v>
      </c>
      <c r="M5455" t="s">
        <v>398</v>
      </c>
      <c r="N5455" t="s">
        <v>4141</v>
      </c>
      <c r="O5455">
        <v>1</v>
      </c>
      <c r="P5455" t="s">
        <v>306</v>
      </c>
      <c r="Q5455" s="164">
        <v>41283</v>
      </c>
      <c r="R5455" s="164">
        <v>41518</v>
      </c>
      <c r="S5455" s="164">
        <v>45536</v>
      </c>
      <c r="T5455" t="s">
        <v>11891</v>
      </c>
      <c r="V5455" t="s">
        <v>11892</v>
      </c>
      <c r="W5455" t="s">
        <v>11893</v>
      </c>
      <c r="X5455" t="s">
        <v>11890</v>
      </c>
      <c r="Y5455" t="s">
        <v>11892</v>
      </c>
      <c r="Z5455" t="s">
        <v>11904</v>
      </c>
      <c r="AC5455" t="s">
        <v>366</v>
      </c>
      <c r="AD5455" s="176">
        <v>1</v>
      </c>
    </row>
    <row r="5456" spans="1:31" x14ac:dyDescent="0.35">
      <c r="A5456" t="s">
        <v>314</v>
      </c>
      <c r="B5456">
        <v>1348</v>
      </c>
      <c r="C5456" t="s">
        <v>11905</v>
      </c>
      <c r="D5456">
        <v>70248</v>
      </c>
      <c r="E5456" t="s">
        <v>11890</v>
      </c>
      <c r="F5456" t="s">
        <v>11404</v>
      </c>
      <c r="G5456" s="163">
        <v>3691.5</v>
      </c>
      <c r="H5456">
        <v>1</v>
      </c>
      <c r="I5456">
        <v>1</v>
      </c>
      <c r="J5456" t="s">
        <v>295</v>
      </c>
      <c r="K5456" t="s">
        <v>296</v>
      </c>
      <c r="L5456" t="s">
        <v>397</v>
      </c>
      <c r="M5456" t="s">
        <v>398</v>
      </c>
      <c r="N5456" t="s">
        <v>4141</v>
      </c>
      <c r="O5456">
        <v>1</v>
      </c>
      <c r="P5456" t="s">
        <v>306</v>
      </c>
      <c r="Q5456" t="s">
        <v>7590</v>
      </c>
      <c r="R5456" s="164">
        <v>45536</v>
      </c>
      <c r="T5456" t="s">
        <v>11891</v>
      </c>
      <c r="V5456" t="s">
        <v>11892</v>
      </c>
      <c r="W5456" t="s">
        <v>11893</v>
      </c>
      <c r="X5456" t="s">
        <v>11890</v>
      </c>
      <c r="Y5456" t="s">
        <v>11892</v>
      </c>
      <c r="Z5456" t="s">
        <v>11906</v>
      </c>
      <c r="AA5456" t="s">
        <v>295</v>
      </c>
      <c r="AB5456" s="164">
        <v>45181</v>
      </c>
      <c r="AC5456" t="s">
        <v>366</v>
      </c>
      <c r="AD5456" s="176">
        <v>1</v>
      </c>
    </row>
    <row r="5457" spans="1:31" x14ac:dyDescent="0.35">
      <c r="A5457" t="s">
        <v>432</v>
      </c>
      <c r="B5457">
        <v>1289</v>
      </c>
      <c r="C5457" t="s">
        <v>11907</v>
      </c>
      <c r="D5457">
        <v>70249</v>
      </c>
      <c r="E5457" t="s">
        <v>11907</v>
      </c>
      <c r="F5457" t="s">
        <v>11404</v>
      </c>
      <c r="G5457" s="163">
        <v>3000</v>
      </c>
      <c r="H5457" s="174">
        <f t="shared" ref="H5457:H5459" si="167">AD5457</f>
        <v>1</v>
      </c>
      <c r="I5457">
        <v>1.3</v>
      </c>
      <c r="J5457" t="s">
        <v>1</v>
      </c>
      <c r="K5457" t="s">
        <v>296</v>
      </c>
      <c r="L5457" t="s">
        <v>397</v>
      </c>
      <c r="M5457" t="s">
        <v>398</v>
      </c>
      <c r="N5457" t="s">
        <v>299</v>
      </c>
      <c r="O5457">
        <v>1</v>
      </c>
      <c r="P5457" t="s">
        <v>306</v>
      </c>
      <c r="Q5457" s="164">
        <v>42372</v>
      </c>
      <c r="R5457" s="164">
        <v>42248</v>
      </c>
      <c r="T5457" t="s">
        <v>11908</v>
      </c>
      <c r="V5457" t="s">
        <v>11909</v>
      </c>
      <c r="W5457" t="s">
        <v>11910</v>
      </c>
      <c r="X5457" t="s">
        <v>11910</v>
      </c>
      <c r="Y5457" t="s">
        <v>11909</v>
      </c>
      <c r="Z5457" t="s">
        <v>11911</v>
      </c>
      <c r="AA5457" t="s">
        <v>1</v>
      </c>
      <c r="AB5457" s="164">
        <v>42432</v>
      </c>
      <c r="AC5457" t="s">
        <v>308</v>
      </c>
      <c r="AD5457" s="176">
        <v>1</v>
      </c>
      <c r="AE5457" s="177" t="s">
        <v>16954</v>
      </c>
    </row>
    <row r="5458" spans="1:31" x14ac:dyDescent="0.35">
      <c r="A5458" t="s">
        <v>432</v>
      </c>
      <c r="B5458">
        <v>1358</v>
      </c>
      <c r="C5458" t="s">
        <v>11912</v>
      </c>
      <c r="D5458">
        <v>70251</v>
      </c>
      <c r="E5458" t="s">
        <v>11913</v>
      </c>
      <c r="F5458" t="s">
        <v>11404</v>
      </c>
      <c r="G5458" s="163">
        <v>2722</v>
      </c>
      <c r="H5458" s="174">
        <f t="shared" si="167"/>
        <v>1</v>
      </c>
      <c r="I5458">
        <v>0.8</v>
      </c>
      <c r="J5458" t="s">
        <v>1</v>
      </c>
      <c r="K5458" t="s">
        <v>296</v>
      </c>
      <c r="L5458" t="s">
        <v>397</v>
      </c>
      <c r="M5458" t="s">
        <v>398</v>
      </c>
      <c r="N5458" t="s">
        <v>299</v>
      </c>
      <c r="O5458">
        <v>1</v>
      </c>
      <c r="P5458" t="s">
        <v>306</v>
      </c>
      <c r="Q5458" t="s">
        <v>11914</v>
      </c>
      <c r="R5458" s="164">
        <v>45536</v>
      </c>
      <c r="T5458" t="s">
        <v>4172</v>
      </c>
      <c r="V5458" t="s">
        <v>11915</v>
      </c>
      <c r="W5458" t="s">
        <v>11916</v>
      </c>
      <c r="X5458" t="s">
        <v>11913</v>
      </c>
      <c r="Y5458" t="s">
        <v>11915</v>
      </c>
      <c r="Z5458" t="s">
        <v>11917</v>
      </c>
      <c r="AA5458" t="s">
        <v>1</v>
      </c>
      <c r="AB5458" s="164">
        <v>45516</v>
      </c>
      <c r="AC5458" t="s">
        <v>308</v>
      </c>
      <c r="AD5458" s="176">
        <v>1</v>
      </c>
      <c r="AE5458" s="177" t="s">
        <v>16954</v>
      </c>
    </row>
    <row r="5459" spans="1:31" x14ac:dyDescent="0.35">
      <c r="A5459" t="s">
        <v>314</v>
      </c>
      <c r="B5459">
        <v>1188</v>
      </c>
      <c r="C5459" t="s">
        <v>11918</v>
      </c>
      <c r="D5459">
        <v>70251</v>
      </c>
      <c r="E5459" t="s">
        <v>11913</v>
      </c>
      <c r="F5459" t="s">
        <v>11404</v>
      </c>
      <c r="H5459" s="174">
        <f t="shared" si="167"/>
        <v>1</v>
      </c>
      <c r="I5459">
        <v>0.8</v>
      </c>
      <c r="K5459" t="s">
        <v>404</v>
      </c>
      <c r="L5459" t="s">
        <v>397</v>
      </c>
      <c r="M5459" t="s">
        <v>398</v>
      </c>
      <c r="N5459" t="s">
        <v>299</v>
      </c>
      <c r="O5459">
        <v>1</v>
      </c>
      <c r="P5459" t="s">
        <v>306</v>
      </c>
      <c r="Q5459" s="164">
        <v>35073</v>
      </c>
      <c r="R5459" s="164">
        <v>35309</v>
      </c>
      <c r="S5459" s="164">
        <v>36892</v>
      </c>
      <c r="T5459" t="s">
        <v>4172</v>
      </c>
      <c r="V5459" t="s">
        <v>11915</v>
      </c>
      <c r="W5459" t="s">
        <v>11916</v>
      </c>
      <c r="X5459" t="s">
        <v>11913</v>
      </c>
      <c r="Y5459" t="s">
        <v>11915</v>
      </c>
      <c r="Z5459" t="s">
        <v>11919</v>
      </c>
      <c r="AC5459" t="s">
        <v>308</v>
      </c>
      <c r="AD5459" s="176">
        <v>1</v>
      </c>
      <c r="AE5459" s="177" t="s">
        <v>16954</v>
      </c>
    </row>
    <row r="5460" spans="1:31" x14ac:dyDescent="0.35">
      <c r="A5460" t="s">
        <v>324</v>
      </c>
      <c r="B5460">
        <v>1413</v>
      </c>
      <c r="C5460" t="s">
        <v>11920</v>
      </c>
      <c r="D5460">
        <v>70253</v>
      </c>
      <c r="E5460" t="s">
        <v>11921</v>
      </c>
      <c r="F5460" t="s">
        <v>11404</v>
      </c>
      <c r="G5460" s="163">
        <v>6000</v>
      </c>
      <c r="H5460">
        <v>1</v>
      </c>
      <c r="I5460">
        <v>1</v>
      </c>
      <c r="J5460" t="s">
        <v>295</v>
      </c>
      <c r="K5460" t="s">
        <v>296</v>
      </c>
      <c r="L5460" t="s">
        <v>397</v>
      </c>
      <c r="M5460" t="s">
        <v>398</v>
      </c>
      <c r="N5460" t="s">
        <v>747</v>
      </c>
      <c r="O5460">
        <v>1</v>
      </c>
      <c r="P5460" t="s">
        <v>306</v>
      </c>
      <c r="Q5460" t="s">
        <v>11922</v>
      </c>
      <c r="R5460" s="164">
        <v>45413</v>
      </c>
      <c r="T5460" t="s">
        <v>11923</v>
      </c>
      <c r="V5460" t="s">
        <v>11924</v>
      </c>
      <c r="W5460" t="s">
        <v>11925</v>
      </c>
      <c r="X5460" t="s">
        <v>11921</v>
      </c>
      <c r="Y5460" t="s">
        <v>11924</v>
      </c>
      <c r="Z5460" t="s">
        <v>11926</v>
      </c>
      <c r="AA5460" t="s">
        <v>1</v>
      </c>
      <c r="AB5460" s="164">
        <v>45392</v>
      </c>
      <c r="AC5460" t="s">
        <v>366</v>
      </c>
      <c r="AD5460" s="176">
        <v>1</v>
      </c>
    </row>
    <row r="5461" spans="1:31" x14ac:dyDescent="0.35">
      <c r="A5461" t="s">
        <v>309</v>
      </c>
      <c r="B5461">
        <v>1284</v>
      </c>
      <c r="C5461" t="s">
        <v>11921</v>
      </c>
      <c r="D5461">
        <v>70253</v>
      </c>
      <c r="E5461" t="s">
        <v>11921</v>
      </c>
      <c r="F5461" t="s">
        <v>11404</v>
      </c>
      <c r="G5461" s="163">
        <v>3384</v>
      </c>
      <c r="H5461">
        <v>1</v>
      </c>
      <c r="I5461">
        <v>1</v>
      </c>
      <c r="J5461" t="s">
        <v>1</v>
      </c>
      <c r="K5461" t="s">
        <v>296</v>
      </c>
      <c r="L5461" t="s">
        <v>397</v>
      </c>
      <c r="M5461" t="s">
        <v>398</v>
      </c>
      <c r="N5461" t="s">
        <v>747</v>
      </c>
      <c r="O5461">
        <v>1</v>
      </c>
      <c r="P5461" t="s">
        <v>306</v>
      </c>
      <c r="Q5461" t="s">
        <v>4447</v>
      </c>
      <c r="R5461" s="164">
        <v>45901</v>
      </c>
      <c r="T5461" t="s">
        <v>11923</v>
      </c>
      <c r="V5461" t="s">
        <v>11924</v>
      </c>
      <c r="W5461" t="s">
        <v>11925</v>
      </c>
      <c r="X5461" t="s">
        <v>11921</v>
      </c>
      <c r="Y5461" t="s">
        <v>11924</v>
      </c>
      <c r="Z5461" t="s">
        <v>11927</v>
      </c>
      <c r="AA5461" t="s">
        <v>1</v>
      </c>
      <c r="AB5461" s="164">
        <v>45511</v>
      </c>
      <c r="AC5461" t="s">
        <v>366</v>
      </c>
      <c r="AD5461" s="176">
        <v>1</v>
      </c>
    </row>
    <row r="5462" spans="1:31" x14ac:dyDescent="0.35">
      <c r="A5462" t="s">
        <v>314</v>
      </c>
      <c r="B5462">
        <v>1341</v>
      </c>
      <c r="C5462" t="s">
        <v>11921</v>
      </c>
      <c r="D5462">
        <v>70253</v>
      </c>
      <c r="E5462" t="s">
        <v>11921</v>
      </c>
      <c r="F5462" t="s">
        <v>11404</v>
      </c>
      <c r="G5462" s="163">
        <v>6000</v>
      </c>
      <c r="H5462">
        <v>1</v>
      </c>
      <c r="I5462">
        <v>1</v>
      </c>
      <c r="J5462" t="s">
        <v>295</v>
      </c>
      <c r="K5462" t="s">
        <v>296</v>
      </c>
      <c r="L5462" t="s">
        <v>397</v>
      </c>
      <c r="M5462" t="s">
        <v>398</v>
      </c>
      <c r="N5462" t="s">
        <v>747</v>
      </c>
      <c r="O5462">
        <v>1</v>
      </c>
      <c r="P5462" t="s">
        <v>306</v>
      </c>
      <c r="Q5462" s="164">
        <v>44837</v>
      </c>
      <c r="R5462" s="164">
        <v>45047</v>
      </c>
      <c r="T5462" t="s">
        <v>11923</v>
      </c>
      <c r="V5462" t="s">
        <v>11924</v>
      </c>
      <c r="W5462" t="s">
        <v>11925</v>
      </c>
      <c r="X5462" t="s">
        <v>11921</v>
      </c>
      <c r="Y5462" t="s">
        <v>11924</v>
      </c>
      <c r="Z5462" t="s">
        <v>11928</v>
      </c>
      <c r="AA5462" t="s">
        <v>1</v>
      </c>
      <c r="AB5462" s="164">
        <v>44714</v>
      </c>
      <c r="AC5462" t="s">
        <v>366</v>
      </c>
      <c r="AD5462" s="176">
        <v>1</v>
      </c>
    </row>
    <row r="5463" spans="1:31" x14ac:dyDescent="0.35">
      <c r="A5463" t="s">
        <v>291</v>
      </c>
      <c r="B5463">
        <v>1124</v>
      </c>
      <c r="C5463" t="s">
        <v>11929</v>
      </c>
      <c r="D5463">
        <v>70258</v>
      </c>
      <c r="E5463" t="s">
        <v>11930</v>
      </c>
      <c r="F5463" t="s">
        <v>11404</v>
      </c>
      <c r="H5463" s="174">
        <f t="shared" ref="H5463:H5464" si="168">AD5463</f>
        <v>1</v>
      </c>
      <c r="I5463">
        <v>0.9</v>
      </c>
      <c r="K5463" t="s">
        <v>404</v>
      </c>
      <c r="L5463" t="s">
        <v>11931</v>
      </c>
      <c r="M5463" t="s">
        <v>398</v>
      </c>
      <c r="N5463" t="s">
        <v>747</v>
      </c>
      <c r="O5463">
        <v>1</v>
      </c>
      <c r="P5463" t="s">
        <v>1</v>
      </c>
      <c r="Q5463" s="164">
        <v>38359</v>
      </c>
      <c r="R5463" s="164">
        <v>38534</v>
      </c>
      <c r="S5463" s="164">
        <v>42604</v>
      </c>
      <c r="T5463" t="s">
        <v>4198</v>
      </c>
      <c r="V5463" t="s">
        <v>11929</v>
      </c>
      <c r="W5463" t="s">
        <v>11932</v>
      </c>
      <c r="X5463" t="s">
        <v>11930</v>
      </c>
      <c r="Y5463" t="s">
        <v>11929</v>
      </c>
      <c r="Z5463" t="s">
        <v>11933</v>
      </c>
      <c r="AC5463" t="s">
        <v>366</v>
      </c>
      <c r="AD5463" s="176">
        <v>1</v>
      </c>
      <c r="AE5463" s="177" t="s">
        <v>16954</v>
      </c>
    </row>
    <row r="5464" spans="1:31" x14ac:dyDescent="0.35">
      <c r="A5464" t="s">
        <v>403</v>
      </c>
      <c r="B5464">
        <v>1147</v>
      </c>
      <c r="C5464" t="s">
        <v>11934</v>
      </c>
      <c r="D5464">
        <v>70260</v>
      </c>
      <c r="E5464" t="s">
        <v>11934</v>
      </c>
      <c r="F5464" t="s">
        <v>11404</v>
      </c>
      <c r="H5464" s="174">
        <f t="shared" si="168"/>
        <v>1.6</v>
      </c>
      <c r="I5464">
        <v>0.9</v>
      </c>
      <c r="K5464" t="s">
        <v>0</v>
      </c>
      <c r="L5464" t="s">
        <v>397</v>
      </c>
      <c r="M5464" t="s">
        <v>398</v>
      </c>
      <c r="N5464" t="s">
        <v>747</v>
      </c>
      <c r="O5464">
        <v>1</v>
      </c>
      <c r="P5464" t="s">
        <v>306</v>
      </c>
      <c r="Q5464" t="s">
        <v>11935</v>
      </c>
      <c r="R5464" s="164">
        <v>40422</v>
      </c>
      <c r="T5464" t="s">
        <v>11936</v>
      </c>
      <c r="V5464" t="s">
        <v>11937</v>
      </c>
      <c r="W5464" t="s">
        <v>11938</v>
      </c>
      <c r="X5464" t="s">
        <v>11934</v>
      </c>
      <c r="Y5464" t="s">
        <v>11937</v>
      </c>
      <c r="Z5464" t="s">
        <v>11939</v>
      </c>
      <c r="AC5464" t="s">
        <v>366</v>
      </c>
      <c r="AD5464" s="176">
        <v>1.6</v>
      </c>
      <c r="AE5464" s="177" t="s">
        <v>16954</v>
      </c>
    </row>
    <row r="5465" spans="1:31" x14ac:dyDescent="0.35">
      <c r="A5465" t="s">
        <v>476</v>
      </c>
      <c r="B5465">
        <v>1395</v>
      </c>
      <c r="C5465" t="s">
        <v>11940</v>
      </c>
      <c r="D5465">
        <v>70264</v>
      </c>
      <c r="E5465" t="s">
        <v>11941</v>
      </c>
      <c r="F5465" t="s">
        <v>11404</v>
      </c>
      <c r="G5465" s="163">
        <v>4073.96</v>
      </c>
      <c r="H5465">
        <v>1.2</v>
      </c>
      <c r="I5465">
        <v>0.9</v>
      </c>
      <c r="J5465" t="s">
        <v>295</v>
      </c>
      <c r="K5465" t="s">
        <v>296</v>
      </c>
      <c r="L5465" t="s">
        <v>397</v>
      </c>
      <c r="M5465" t="s">
        <v>398</v>
      </c>
      <c r="N5465" t="s">
        <v>2042</v>
      </c>
      <c r="O5465">
        <v>1.5</v>
      </c>
      <c r="P5465" t="s">
        <v>306</v>
      </c>
      <c r="Q5465" s="164">
        <v>44993</v>
      </c>
      <c r="R5465" s="164">
        <v>45292</v>
      </c>
      <c r="T5465" t="s">
        <v>610</v>
      </c>
      <c r="V5465" t="s">
        <v>11942</v>
      </c>
      <c r="W5465" t="s">
        <v>11943</v>
      </c>
      <c r="X5465" t="s">
        <v>11941</v>
      </c>
      <c r="Y5465" t="s">
        <v>11942</v>
      </c>
      <c r="Z5465" t="s">
        <v>11944</v>
      </c>
      <c r="AA5465" t="s">
        <v>1</v>
      </c>
      <c r="AB5465" s="164">
        <v>45211</v>
      </c>
      <c r="AC5465" t="s">
        <v>366</v>
      </c>
      <c r="AD5465" s="176">
        <v>1.2</v>
      </c>
    </row>
    <row r="5466" spans="1:31" x14ac:dyDescent="0.35">
      <c r="A5466" t="s">
        <v>584</v>
      </c>
      <c r="B5466">
        <v>1357</v>
      </c>
      <c r="C5466" t="s">
        <v>11941</v>
      </c>
      <c r="D5466">
        <v>70264</v>
      </c>
      <c r="E5466" t="s">
        <v>11941</v>
      </c>
      <c r="F5466" t="s">
        <v>11404</v>
      </c>
      <c r="G5466" s="163">
        <v>4874.88</v>
      </c>
      <c r="H5466">
        <v>1.2</v>
      </c>
      <c r="I5466">
        <v>0.9</v>
      </c>
      <c r="J5466" t="s">
        <v>295</v>
      </c>
      <c r="K5466" t="s">
        <v>296</v>
      </c>
      <c r="L5466" t="s">
        <v>640</v>
      </c>
      <c r="M5466" t="s">
        <v>398</v>
      </c>
      <c r="N5466" t="s">
        <v>2042</v>
      </c>
      <c r="O5466">
        <v>1.5</v>
      </c>
      <c r="P5466" t="s">
        <v>306</v>
      </c>
      <c r="Q5466" t="s">
        <v>11502</v>
      </c>
      <c r="R5466" s="164">
        <v>42491</v>
      </c>
      <c r="T5466" t="s">
        <v>610</v>
      </c>
      <c r="V5466" t="s">
        <v>11942</v>
      </c>
      <c r="W5466" t="s">
        <v>11943</v>
      </c>
      <c r="X5466" t="s">
        <v>11941</v>
      </c>
      <c r="Y5466" t="s">
        <v>11942</v>
      </c>
      <c r="Z5466" t="s">
        <v>11945</v>
      </c>
      <c r="AA5466" t="s">
        <v>1</v>
      </c>
      <c r="AB5466" s="164">
        <v>42437</v>
      </c>
      <c r="AC5466" t="s">
        <v>366</v>
      </c>
      <c r="AD5466" s="176">
        <v>1.2</v>
      </c>
    </row>
    <row r="5467" spans="1:31" x14ac:dyDescent="0.35">
      <c r="A5467" t="s">
        <v>447</v>
      </c>
      <c r="B5467">
        <v>1289</v>
      </c>
      <c r="C5467" t="s">
        <v>11946</v>
      </c>
      <c r="D5467">
        <v>70264</v>
      </c>
      <c r="E5467" t="s">
        <v>11941</v>
      </c>
      <c r="F5467" t="s">
        <v>11404</v>
      </c>
      <c r="G5467" s="163">
        <v>5452</v>
      </c>
      <c r="H5467">
        <v>1.2</v>
      </c>
      <c r="I5467">
        <v>0.9</v>
      </c>
      <c r="J5467" t="s">
        <v>295</v>
      </c>
      <c r="K5467" t="s">
        <v>296</v>
      </c>
      <c r="L5467" t="s">
        <v>397</v>
      </c>
      <c r="M5467" t="s">
        <v>398</v>
      </c>
      <c r="N5467" t="s">
        <v>2042</v>
      </c>
      <c r="O5467">
        <v>1.5</v>
      </c>
      <c r="P5467" t="s">
        <v>306</v>
      </c>
      <c r="Q5467" t="s">
        <v>11947</v>
      </c>
      <c r="R5467" s="164">
        <v>43344</v>
      </c>
      <c r="T5467" t="s">
        <v>610</v>
      </c>
      <c r="V5467" t="s">
        <v>11942</v>
      </c>
      <c r="W5467" t="s">
        <v>11943</v>
      </c>
      <c r="X5467" t="s">
        <v>11941</v>
      </c>
      <c r="Y5467" t="s">
        <v>11942</v>
      </c>
      <c r="Z5467" t="s">
        <v>11948</v>
      </c>
      <c r="AA5467" t="s">
        <v>1</v>
      </c>
      <c r="AB5467" s="164">
        <v>42975</v>
      </c>
      <c r="AC5467" t="s">
        <v>366</v>
      </c>
      <c r="AD5467" s="176">
        <v>1.2</v>
      </c>
    </row>
    <row r="5468" spans="1:31" x14ac:dyDescent="0.35">
      <c r="A5468" t="s">
        <v>476</v>
      </c>
      <c r="B5468">
        <v>1156</v>
      </c>
      <c r="C5468" t="s">
        <v>11949</v>
      </c>
      <c r="D5468">
        <v>70265</v>
      </c>
      <c r="E5468" t="s">
        <v>11950</v>
      </c>
      <c r="F5468" t="s">
        <v>11404</v>
      </c>
      <c r="H5468">
        <v>1.7</v>
      </c>
      <c r="I5468">
        <v>1.2</v>
      </c>
      <c r="K5468" t="s">
        <v>296</v>
      </c>
      <c r="L5468" t="s">
        <v>397</v>
      </c>
      <c r="M5468" t="s">
        <v>398</v>
      </c>
      <c r="N5468" t="s">
        <v>360</v>
      </c>
      <c r="O5468">
        <v>1</v>
      </c>
      <c r="P5468" t="s">
        <v>306</v>
      </c>
      <c r="Q5468" s="164">
        <v>34343</v>
      </c>
      <c r="R5468" s="164">
        <v>34578</v>
      </c>
      <c r="T5468" t="s">
        <v>4226</v>
      </c>
      <c r="V5468" t="s">
        <v>11951</v>
      </c>
      <c r="W5468" t="s">
        <v>11952</v>
      </c>
      <c r="X5468" t="s">
        <v>11950</v>
      </c>
      <c r="Y5468" t="s">
        <v>11951</v>
      </c>
      <c r="Z5468" t="s">
        <v>11953</v>
      </c>
      <c r="AC5468" t="s">
        <v>366</v>
      </c>
      <c r="AD5468" s="176">
        <v>1.7</v>
      </c>
    </row>
    <row r="5469" spans="1:31" x14ac:dyDescent="0.35">
      <c r="A5469" t="s">
        <v>432</v>
      </c>
      <c r="B5469">
        <v>1306</v>
      </c>
      <c r="C5469" t="s">
        <v>11954</v>
      </c>
      <c r="D5469">
        <v>70265</v>
      </c>
      <c r="E5469" t="s">
        <v>11950</v>
      </c>
      <c r="F5469" t="s">
        <v>11404</v>
      </c>
      <c r="G5469" s="163">
        <v>6000</v>
      </c>
      <c r="H5469">
        <v>1.7</v>
      </c>
      <c r="I5469">
        <v>1.2</v>
      </c>
      <c r="J5469" t="s">
        <v>295</v>
      </c>
      <c r="K5469" t="s">
        <v>296</v>
      </c>
      <c r="L5469" t="s">
        <v>640</v>
      </c>
      <c r="M5469" t="s">
        <v>398</v>
      </c>
      <c r="N5469" t="s">
        <v>360</v>
      </c>
      <c r="O5469">
        <v>1</v>
      </c>
      <c r="P5469" t="s">
        <v>306</v>
      </c>
      <c r="Q5469" s="164">
        <v>42434</v>
      </c>
      <c r="R5469" s="164">
        <v>42979</v>
      </c>
      <c r="T5469" t="s">
        <v>4226</v>
      </c>
      <c r="V5469" t="s">
        <v>11951</v>
      </c>
      <c r="W5469" t="s">
        <v>11952</v>
      </c>
      <c r="X5469" t="s">
        <v>11950</v>
      </c>
      <c r="Y5469" t="s">
        <v>11951</v>
      </c>
      <c r="Z5469" t="s">
        <v>11955</v>
      </c>
      <c r="AA5469" t="s">
        <v>1</v>
      </c>
      <c r="AB5469" s="164">
        <v>42566</v>
      </c>
      <c r="AC5469" t="s">
        <v>366</v>
      </c>
      <c r="AD5469" s="176">
        <v>1.7</v>
      </c>
    </row>
    <row r="5470" spans="1:31" x14ac:dyDescent="0.35">
      <c r="A5470" t="s">
        <v>403</v>
      </c>
      <c r="B5470">
        <v>1163</v>
      </c>
      <c r="C5470" t="s">
        <v>11956</v>
      </c>
      <c r="D5470">
        <v>70265</v>
      </c>
      <c r="E5470" t="s">
        <v>11950</v>
      </c>
      <c r="F5470" t="s">
        <v>11404</v>
      </c>
      <c r="H5470">
        <v>1.7</v>
      </c>
      <c r="I5470">
        <v>1.2</v>
      </c>
      <c r="K5470" t="s">
        <v>296</v>
      </c>
      <c r="L5470" t="s">
        <v>397</v>
      </c>
      <c r="M5470" t="s">
        <v>398</v>
      </c>
      <c r="N5470" t="s">
        <v>360</v>
      </c>
      <c r="O5470">
        <v>1</v>
      </c>
      <c r="P5470" t="s">
        <v>306</v>
      </c>
      <c r="Q5470" t="s">
        <v>958</v>
      </c>
      <c r="R5470" s="164">
        <v>41883</v>
      </c>
      <c r="T5470" t="s">
        <v>4226</v>
      </c>
      <c r="V5470" t="s">
        <v>11951</v>
      </c>
      <c r="W5470" t="s">
        <v>11952</v>
      </c>
      <c r="X5470" t="s">
        <v>11950</v>
      </c>
      <c r="Y5470" t="s">
        <v>11951</v>
      </c>
      <c r="Z5470" t="s">
        <v>11957</v>
      </c>
      <c r="AC5470" t="s">
        <v>366</v>
      </c>
      <c r="AD5470" s="176">
        <v>1.7</v>
      </c>
    </row>
    <row r="5471" spans="1:31" x14ac:dyDescent="0.35">
      <c r="A5471" t="s">
        <v>584</v>
      </c>
      <c r="B5471">
        <v>1273</v>
      </c>
      <c r="C5471" t="s">
        <v>11958</v>
      </c>
      <c r="D5471">
        <v>70266</v>
      </c>
      <c r="E5471" t="s">
        <v>11958</v>
      </c>
      <c r="F5471" t="s">
        <v>11404</v>
      </c>
      <c r="H5471" s="174">
        <f>AD5471</f>
        <v>1.6</v>
      </c>
      <c r="I5471">
        <v>0.9</v>
      </c>
      <c r="K5471" t="s">
        <v>404</v>
      </c>
      <c r="L5471" t="s">
        <v>397</v>
      </c>
      <c r="M5471" t="s">
        <v>398</v>
      </c>
      <c r="N5471" t="s">
        <v>360</v>
      </c>
      <c r="O5471">
        <v>1</v>
      </c>
      <c r="P5471" t="s">
        <v>306</v>
      </c>
      <c r="Q5471" s="164">
        <v>37265</v>
      </c>
      <c r="R5471" s="164">
        <v>37500</v>
      </c>
      <c r="S5471" s="164">
        <v>40148</v>
      </c>
      <c r="T5471" t="s">
        <v>11959</v>
      </c>
      <c r="V5471" t="s">
        <v>11960</v>
      </c>
      <c r="W5471" t="s">
        <v>11961</v>
      </c>
      <c r="X5471" t="s">
        <v>11958</v>
      </c>
      <c r="Y5471" t="s">
        <v>11960</v>
      </c>
      <c r="Z5471" t="s">
        <v>11962</v>
      </c>
      <c r="AC5471" t="s">
        <v>366</v>
      </c>
      <c r="AD5471" s="176">
        <v>1.6</v>
      </c>
      <c r="AE5471" s="177" t="s">
        <v>16954</v>
      </c>
    </row>
    <row r="5472" spans="1:31" x14ac:dyDescent="0.35">
      <c r="A5472" t="s">
        <v>711</v>
      </c>
      <c r="B5472">
        <v>1248</v>
      </c>
      <c r="C5472" t="s">
        <v>11963</v>
      </c>
      <c r="D5472">
        <v>70267</v>
      </c>
      <c r="E5472" t="s">
        <v>11964</v>
      </c>
      <c r="F5472" t="s">
        <v>11404</v>
      </c>
      <c r="H5472">
        <v>1.3</v>
      </c>
      <c r="I5472">
        <v>1.3</v>
      </c>
      <c r="K5472" t="s">
        <v>296</v>
      </c>
      <c r="L5472" t="s">
        <v>640</v>
      </c>
      <c r="M5472" t="s">
        <v>398</v>
      </c>
      <c r="N5472" t="s">
        <v>360</v>
      </c>
      <c r="O5472">
        <v>1.5</v>
      </c>
      <c r="P5472" t="s">
        <v>306</v>
      </c>
      <c r="Q5472" t="s">
        <v>1559</v>
      </c>
      <c r="R5472" s="164">
        <v>42491</v>
      </c>
      <c r="T5472" t="s">
        <v>11965</v>
      </c>
      <c r="V5472" t="s">
        <v>11966</v>
      </c>
      <c r="W5472" t="s">
        <v>11967</v>
      </c>
      <c r="X5472" t="s">
        <v>11964</v>
      </c>
      <c r="Y5472" t="s">
        <v>11966</v>
      </c>
      <c r="Z5472" t="s">
        <v>11968</v>
      </c>
      <c r="AA5472" t="s">
        <v>1</v>
      </c>
      <c r="AC5472" t="s">
        <v>366</v>
      </c>
      <c r="AD5472" s="176">
        <v>1.3</v>
      </c>
    </row>
    <row r="5473" spans="1:31" x14ac:dyDescent="0.35">
      <c r="A5473" t="s">
        <v>584</v>
      </c>
      <c r="B5473">
        <v>1359</v>
      </c>
      <c r="C5473" t="s">
        <v>11969</v>
      </c>
      <c r="D5473">
        <v>70268</v>
      </c>
      <c r="E5473" t="s">
        <v>11969</v>
      </c>
      <c r="F5473" t="s">
        <v>11404</v>
      </c>
      <c r="G5473" s="163">
        <v>5272.18</v>
      </c>
      <c r="H5473" s="174">
        <f t="shared" ref="H5473:H5484" si="169">AD5473</f>
        <v>1.2</v>
      </c>
      <c r="I5473">
        <v>0.8</v>
      </c>
      <c r="J5473" t="s">
        <v>295</v>
      </c>
      <c r="K5473" t="s">
        <v>296</v>
      </c>
      <c r="L5473" t="s">
        <v>397</v>
      </c>
      <c r="M5473" t="s">
        <v>398</v>
      </c>
      <c r="N5473" t="s">
        <v>360</v>
      </c>
      <c r="O5473">
        <v>1</v>
      </c>
      <c r="P5473" t="s">
        <v>306</v>
      </c>
      <c r="Q5473" s="164">
        <v>42373</v>
      </c>
      <c r="R5473" s="164">
        <v>42979</v>
      </c>
      <c r="T5473" t="s">
        <v>11970</v>
      </c>
      <c r="V5473" t="s">
        <v>11971</v>
      </c>
      <c r="W5473" t="s">
        <v>11967</v>
      </c>
      <c r="X5473" t="s">
        <v>11964</v>
      </c>
      <c r="Y5473" t="s">
        <v>11966</v>
      </c>
      <c r="Z5473" t="s">
        <v>11972</v>
      </c>
      <c r="AA5473" t="s">
        <v>1</v>
      </c>
      <c r="AB5473" s="164">
        <v>42598</v>
      </c>
      <c r="AC5473" t="s">
        <v>366</v>
      </c>
      <c r="AD5473" s="176">
        <v>1.2</v>
      </c>
      <c r="AE5473" s="177" t="s">
        <v>16954</v>
      </c>
    </row>
    <row r="5474" spans="1:31" x14ac:dyDescent="0.35">
      <c r="A5474" t="s">
        <v>305</v>
      </c>
      <c r="B5474">
        <v>1231</v>
      </c>
      <c r="C5474" t="s">
        <v>11973</v>
      </c>
      <c r="D5474">
        <v>70272</v>
      </c>
      <c r="E5474" t="s">
        <v>11973</v>
      </c>
      <c r="F5474" t="s">
        <v>11404</v>
      </c>
      <c r="H5474" s="174">
        <f t="shared" si="169"/>
        <v>1</v>
      </c>
      <c r="I5474">
        <v>0.9</v>
      </c>
      <c r="K5474" t="s">
        <v>404</v>
      </c>
      <c r="L5474" t="s">
        <v>397</v>
      </c>
      <c r="M5474" t="s">
        <v>398</v>
      </c>
      <c r="N5474" t="s">
        <v>344</v>
      </c>
      <c r="O5474">
        <v>1</v>
      </c>
      <c r="P5474" t="s">
        <v>306</v>
      </c>
      <c r="Q5474" s="164">
        <v>36896</v>
      </c>
      <c r="R5474" s="164">
        <v>37012</v>
      </c>
      <c r="S5474" s="164">
        <v>39189</v>
      </c>
      <c r="T5474" t="s">
        <v>619</v>
      </c>
      <c r="V5474" t="s">
        <v>11974</v>
      </c>
      <c r="W5474" t="s">
        <v>11975</v>
      </c>
      <c r="X5474" t="s">
        <v>11973</v>
      </c>
      <c r="Y5474" t="s">
        <v>11974</v>
      </c>
      <c r="Z5474" t="s">
        <v>11976</v>
      </c>
      <c r="AC5474" t="s">
        <v>308</v>
      </c>
      <c r="AD5474" s="176">
        <v>1</v>
      </c>
      <c r="AE5474" s="177" t="s">
        <v>16954</v>
      </c>
    </row>
    <row r="5475" spans="1:31" x14ac:dyDescent="0.35">
      <c r="A5475" t="s">
        <v>408</v>
      </c>
      <c r="B5475">
        <v>1167</v>
      </c>
      <c r="C5475" t="s">
        <v>11973</v>
      </c>
      <c r="D5475">
        <v>70272</v>
      </c>
      <c r="E5475" t="s">
        <v>11973</v>
      </c>
      <c r="F5475" t="s">
        <v>11404</v>
      </c>
      <c r="H5475" s="174">
        <f t="shared" si="169"/>
        <v>1</v>
      </c>
      <c r="I5475">
        <v>0.9</v>
      </c>
      <c r="K5475" t="s">
        <v>404</v>
      </c>
      <c r="L5475" t="s">
        <v>397</v>
      </c>
      <c r="M5475" t="s">
        <v>398</v>
      </c>
      <c r="N5475" t="s">
        <v>344</v>
      </c>
      <c r="O5475">
        <v>1</v>
      </c>
      <c r="P5475" t="s">
        <v>306</v>
      </c>
      <c r="Q5475" s="164">
        <v>36168</v>
      </c>
      <c r="R5475" s="164">
        <v>36373</v>
      </c>
      <c r="S5475" s="164">
        <v>42614</v>
      </c>
      <c r="T5475" t="s">
        <v>619</v>
      </c>
      <c r="V5475" t="s">
        <v>11974</v>
      </c>
      <c r="W5475" t="s">
        <v>11975</v>
      </c>
      <c r="X5475" t="s">
        <v>11973</v>
      </c>
      <c r="Y5475" t="s">
        <v>11974</v>
      </c>
      <c r="Z5475" t="s">
        <v>11977</v>
      </c>
      <c r="AC5475" t="s">
        <v>308</v>
      </c>
      <c r="AD5475" s="176">
        <v>1</v>
      </c>
      <c r="AE5475" s="177" t="s">
        <v>16954</v>
      </c>
    </row>
    <row r="5476" spans="1:31" x14ac:dyDescent="0.35">
      <c r="A5476" t="s">
        <v>324</v>
      </c>
      <c r="B5476">
        <v>1409</v>
      </c>
      <c r="C5476" t="s">
        <v>11978</v>
      </c>
      <c r="D5476">
        <v>70272</v>
      </c>
      <c r="E5476" t="s">
        <v>11973</v>
      </c>
      <c r="F5476" t="s">
        <v>11404</v>
      </c>
      <c r="G5476" s="163">
        <v>3691.5</v>
      </c>
      <c r="H5476" s="174">
        <f t="shared" si="169"/>
        <v>1</v>
      </c>
      <c r="I5476">
        <v>0.9</v>
      </c>
      <c r="J5476" t="s">
        <v>295</v>
      </c>
      <c r="K5476" t="s">
        <v>296</v>
      </c>
      <c r="L5476" t="s">
        <v>397</v>
      </c>
      <c r="M5476" t="s">
        <v>398</v>
      </c>
      <c r="N5476" t="s">
        <v>344</v>
      </c>
      <c r="O5476">
        <v>1</v>
      </c>
      <c r="P5476" t="s">
        <v>306</v>
      </c>
      <c r="Q5476" t="s">
        <v>11979</v>
      </c>
      <c r="R5476" s="164">
        <v>45536</v>
      </c>
      <c r="T5476" t="s">
        <v>619</v>
      </c>
      <c r="V5476" t="s">
        <v>11974</v>
      </c>
      <c r="W5476" t="s">
        <v>11975</v>
      </c>
      <c r="X5476" t="s">
        <v>11973</v>
      </c>
      <c r="Y5476" t="s">
        <v>11974</v>
      </c>
      <c r="Z5476" t="s">
        <v>11980</v>
      </c>
      <c r="AA5476" t="s">
        <v>1</v>
      </c>
      <c r="AB5476" s="164">
        <v>45237</v>
      </c>
      <c r="AC5476" t="s">
        <v>308</v>
      </c>
      <c r="AD5476" s="176">
        <v>1</v>
      </c>
      <c r="AE5476" s="177" t="s">
        <v>16954</v>
      </c>
    </row>
    <row r="5477" spans="1:31" x14ac:dyDescent="0.35">
      <c r="A5477" t="s">
        <v>309</v>
      </c>
      <c r="B5477">
        <v>1125</v>
      </c>
      <c r="C5477" t="s">
        <v>11973</v>
      </c>
      <c r="D5477">
        <v>70272</v>
      </c>
      <c r="E5477" t="s">
        <v>11973</v>
      </c>
      <c r="F5477" t="s">
        <v>11404</v>
      </c>
      <c r="H5477" s="174">
        <f t="shared" si="169"/>
        <v>1</v>
      </c>
      <c r="I5477">
        <v>0.9</v>
      </c>
      <c r="K5477" t="s">
        <v>404</v>
      </c>
      <c r="L5477" t="s">
        <v>423</v>
      </c>
      <c r="M5477" t="s">
        <v>398</v>
      </c>
      <c r="N5477" t="s">
        <v>344</v>
      </c>
      <c r="O5477">
        <v>1</v>
      </c>
      <c r="P5477" t="s">
        <v>306</v>
      </c>
      <c r="Q5477" s="164">
        <v>36900</v>
      </c>
      <c r="R5477" s="164">
        <v>37135</v>
      </c>
      <c r="S5477" s="164">
        <v>40787</v>
      </c>
      <c r="T5477" t="s">
        <v>619</v>
      </c>
      <c r="V5477" t="s">
        <v>11974</v>
      </c>
      <c r="W5477" t="s">
        <v>11975</v>
      </c>
      <c r="X5477" t="s">
        <v>11973</v>
      </c>
      <c r="Y5477" t="s">
        <v>11974</v>
      </c>
      <c r="Z5477" t="s">
        <v>11981</v>
      </c>
      <c r="AC5477" t="s">
        <v>308</v>
      </c>
      <c r="AD5477" s="176">
        <v>1</v>
      </c>
      <c r="AE5477" s="177" t="s">
        <v>16954</v>
      </c>
    </row>
    <row r="5478" spans="1:31" x14ac:dyDescent="0.35">
      <c r="A5478" t="s">
        <v>584</v>
      </c>
      <c r="B5478">
        <v>1270</v>
      </c>
      <c r="C5478" t="s">
        <v>4248</v>
      </c>
      <c r="D5478">
        <v>70272</v>
      </c>
      <c r="E5478" t="s">
        <v>11973</v>
      </c>
      <c r="F5478" t="s">
        <v>11404</v>
      </c>
      <c r="H5478" s="174">
        <f t="shared" si="169"/>
        <v>1</v>
      </c>
      <c r="I5478">
        <v>0.9</v>
      </c>
      <c r="K5478" t="s">
        <v>404</v>
      </c>
      <c r="L5478" t="s">
        <v>640</v>
      </c>
      <c r="M5478" t="s">
        <v>398</v>
      </c>
      <c r="N5478" t="s">
        <v>344</v>
      </c>
      <c r="O5478">
        <v>1</v>
      </c>
      <c r="P5478" t="s">
        <v>306</v>
      </c>
      <c r="Q5478" s="164">
        <v>36900</v>
      </c>
      <c r="R5478" s="164">
        <v>37135</v>
      </c>
      <c r="S5478" s="164">
        <v>40148</v>
      </c>
      <c r="T5478" t="s">
        <v>619</v>
      </c>
      <c r="V5478" t="s">
        <v>11974</v>
      </c>
      <c r="W5478" t="s">
        <v>11975</v>
      </c>
      <c r="X5478" t="s">
        <v>11973</v>
      </c>
      <c r="Y5478" t="s">
        <v>11974</v>
      </c>
      <c r="Z5478" t="s">
        <v>11982</v>
      </c>
      <c r="AC5478" t="s">
        <v>308</v>
      </c>
      <c r="AD5478" s="176">
        <v>1</v>
      </c>
      <c r="AE5478" s="177" t="s">
        <v>16954</v>
      </c>
    </row>
    <row r="5479" spans="1:31" x14ac:dyDescent="0.35">
      <c r="A5479" t="s">
        <v>584</v>
      </c>
      <c r="B5479">
        <v>1417</v>
      </c>
      <c r="C5479" t="s">
        <v>11983</v>
      </c>
      <c r="D5479">
        <v>70272</v>
      </c>
      <c r="E5479" t="s">
        <v>11973</v>
      </c>
      <c r="F5479" t="s">
        <v>11404</v>
      </c>
      <c r="G5479" s="163">
        <v>4794</v>
      </c>
      <c r="H5479" s="174">
        <f t="shared" si="169"/>
        <v>1</v>
      </c>
      <c r="I5479">
        <v>0.9</v>
      </c>
      <c r="J5479" t="s">
        <v>295</v>
      </c>
      <c r="K5479" t="s">
        <v>296</v>
      </c>
      <c r="L5479" t="s">
        <v>397</v>
      </c>
      <c r="M5479" t="s">
        <v>398</v>
      </c>
      <c r="N5479" t="s">
        <v>344</v>
      </c>
      <c r="O5479">
        <v>1</v>
      </c>
      <c r="P5479" t="s">
        <v>306</v>
      </c>
      <c r="Q5479" s="164">
        <v>45843</v>
      </c>
      <c r="R5479" s="164">
        <v>45901</v>
      </c>
      <c r="T5479" t="s">
        <v>619</v>
      </c>
      <c r="V5479" t="s">
        <v>11974</v>
      </c>
      <c r="W5479" t="s">
        <v>11975</v>
      </c>
      <c r="X5479" t="s">
        <v>11973</v>
      </c>
      <c r="Y5479" t="s">
        <v>11974</v>
      </c>
      <c r="Z5479" t="s">
        <v>11984</v>
      </c>
      <c r="AA5479" t="s">
        <v>1</v>
      </c>
      <c r="AB5479" s="164">
        <v>45855</v>
      </c>
      <c r="AC5479" t="s">
        <v>308</v>
      </c>
      <c r="AD5479" s="176">
        <v>1</v>
      </c>
      <c r="AE5479" s="177" t="s">
        <v>16954</v>
      </c>
    </row>
    <row r="5480" spans="1:31" x14ac:dyDescent="0.35">
      <c r="A5480" t="s">
        <v>447</v>
      </c>
      <c r="B5480">
        <v>1181</v>
      </c>
      <c r="C5480" t="s">
        <v>11985</v>
      </c>
      <c r="D5480">
        <v>70272</v>
      </c>
      <c r="E5480" t="s">
        <v>11973</v>
      </c>
      <c r="F5480" t="s">
        <v>11404</v>
      </c>
      <c r="H5480" s="174">
        <f t="shared" si="169"/>
        <v>1</v>
      </c>
      <c r="I5480">
        <v>0.9</v>
      </c>
      <c r="K5480" t="s">
        <v>404</v>
      </c>
      <c r="L5480" t="s">
        <v>397</v>
      </c>
      <c r="M5480" t="s">
        <v>398</v>
      </c>
      <c r="N5480" t="s">
        <v>344</v>
      </c>
      <c r="O5480">
        <v>1</v>
      </c>
      <c r="P5480" t="s">
        <v>306</v>
      </c>
      <c r="Q5480" s="164">
        <v>37257</v>
      </c>
      <c r="R5480" s="164">
        <v>37257</v>
      </c>
      <c r="S5480" s="164">
        <v>40148</v>
      </c>
      <c r="T5480" t="s">
        <v>619</v>
      </c>
      <c r="V5480" t="s">
        <v>11974</v>
      </c>
      <c r="W5480" t="s">
        <v>11975</v>
      </c>
      <c r="X5480" t="s">
        <v>11973</v>
      </c>
      <c r="Y5480" t="s">
        <v>11974</v>
      </c>
      <c r="Z5480" t="s">
        <v>11986</v>
      </c>
      <c r="AC5480" t="s">
        <v>308</v>
      </c>
      <c r="AD5480" s="176">
        <v>1</v>
      </c>
      <c r="AE5480" s="177" t="s">
        <v>16954</v>
      </c>
    </row>
    <row r="5481" spans="1:31" x14ac:dyDescent="0.35">
      <c r="A5481" t="s">
        <v>314</v>
      </c>
      <c r="B5481">
        <v>1211</v>
      </c>
      <c r="C5481" t="s">
        <v>11987</v>
      </c>
      <c r="D5481">
        <v>70272</v>
      </c>
      <c r="E5481" t="s">
        <v>11973</v>
      </c>
      <c r="F5481" t="s">
        <v>11404</v>
      </c>
      <c r="H5481" s="174">
        <f t="shared" si="169"/>
        <v>1</v>
      </c>
      <c r="I5481">
        <v>0.9</v>
      </c>
      <c r="K5481" t="s">
        <v>404</v>
      </c>
      <c r="L5481" t="s">
        <v>397</v>
      </c>
      <c r="M5481" t="s">
        <v>398</v>
      </c>
      <c r="N5481" t="s">
        <v>344</v>
      </c>
      <c r="O5481">
        <v>1</v>
      </c>
      <c r="P5481" t="s">
        <v>306</v>
      </c>
      <c r="Q5481" s="164">
        <v>36534</v>
      </c>
      <c r="R5481" s="164">
        <v>36770</v>
      </c>
      <c r="S5481" s="164">
        <v>39189</v>
      </c>
      <c r="T5481" t="s">
        <v>619</v>
      </c>
      <c r="V5481" t="s">
        <v>11974</v>
      </c>
      <c r="W5481" t="s">
        <v>11975</v>
      </c>
      <c r="X5481" t="s">
        <v>11973</v>
      </c>
      <c r="Y5481" t="s">
        <v>11974</v>
      </c>
      <c r="Z5481" t="s">
        <v>11988</v>
      </c>
      <c r="AC5481" t="s">
        <v>308</v>
      </c>
      <c r="AD5481" s="176">
        <v>1</v>
      </c>
      <c r="AE5481" s="177" t="s">
        <v>16954</v>
      </c>
    </row>
    <row r="5482" spans="1:31" x14ac:dyDescent="0.35">
      <c r="A5482" t="s">
        <v>314</v>
      </c>
      <c r="B5482">
        <v>1176</v>
      </c>
      <c r="C5482" t="s">
        <v>11987</v>
      </c>
      <c r="D5482">
        <v>70273</v>
      </c>
      <c r="E5482" t="s">
        <v>11989</v>
      </c>
      <c r="F5482" t="s">
        <v>11404</v>
      </c>
      <c r="H5482" s="174">
        <f t="shared" si="169"/>
        <v>1</v>
      </c>
      <c r="I5482">
        <v>1.5</v>
      </c>
      <c r="K5482" t="s">
        <v>404</v>
      </c>
      <c r="L5482" t="s">
        <v>11990</v>
      </c>
      <c r="M5482" t="s">
        <v>398</v>
      </c>
      <c r="N5482" t="s">
        <v>344</v>
      </c>
      <c r="O5482">
        <v>1.5</v>
      </c>
      <c r="P5482" t="s">
        <v>306</v>
      </c>
      <c r="Q5482" s="164">
        <v>33247</v>
      </c>
      <c r="R5482" s="164">
        <v>33482</v>
      </c>
      <c r="S5482" s="164">
        <v>40148</v>
      </c>
      <c r="T5482" t="s">
        <v>625</v>
      </c>
      <c r="V5482" t="s">
        <v>11991</v>
      </c>
      <c r="W5482" t="s">
        <v>11992</v>
      </c>
      <c r="X5482" t="s">
        <v>11989</v>
      </c>
      <c r="Y5482" t="s">
        <v>11991</v>
      </c>
      <c r="Z5482" t="s">
        <v>11993</v>
      </c>
      <c r="AC5482" t="s">
        <v>308</v>
      </c>
      <c r="AD5482" s="176">
        <v>1</v>
      </c>
      <c r="AE5482" s="177" t="s">
        <v>16954</v>
      </c>
    </row>
    <row r="5483" spans="1:31" x14ac:dyDescent="0.35">
      <c r="A5483" t="s">
        <v>711</v>
      </c>
      <c r="B5483">
        <v>1091</v>
      </c>
      <c r="C5483" t="s">
        <v>11994</v>
      </c>
      <c r="D5483">
        <v>70273</v>
      </c>
      <c r="E5483" t="s">
        <v>11989</v>
      </c>
      <c r="F5483" t="s">
        <v>11404</v>
      </c>
      <c r="H5483" s="174">
        <f t="shared" si="169"/>
        <v>1</v>
      </c>
      <c r="I5483">
        <v>1.5</v>
      </c>
      <c r="K5483" t="s">
        <v>404</v>
      </c>
      <c r="L5483" t="s">
        <v>397</v>
      </c>
      <c r="M5483" t="s">
        <v>398</v>
      </c>
      <c r="N5483" t="s">
        <v>344</v>
      </c>
      <c r="O5483">
        <v>1.5</v>
      </c>
      <c r="P5483" t="s">
        <v>306</v>
      </c>
      <c r="Q5483" t="s">
        <v>1233</v>
      </c>
      <c r="R5483" s="164">
        <v>30253</v>
      </c>
      <c r="S5483" s="164">
        <v>32509</v>
      </c>
      <c r="T5483" t="s">
        <v>625</v>
      </c>
      <c r="V5483" t="s">
        <v>11991</v>
      </c>
      <c r="W5483" t="s">
        <v>11992</v>
      </c>
      <c r="X5483" t="s">
        <v>11989</v>
      </c>
      <c r="Y5483" t="s">
        <v>11991</v>
      </c>
      <c r="Z5483" t="s">
        <v>11995</v>
      </c>
      <c r="AC5483" t="s">
        <v>308</v>
      </c>
      <c r="AD5483" s="176">
        <v>1</v>
      </c>
      <c r="AE5483" s="177" t="s">
        <v>16954</v>
      </c>
    </row>
    <row r="5484" spans="1:31" x14ac:dyDescent="0.35">
      <c r="A5484" t="s">
        <v>476</v>
      </c>
      <c r="B5484">
        <v>1160</v>
      </c>
      <c r="C5484" t="s">
        <v>11996</v>
      </c>
      <c r="D5484">
        <v>70274</v>
      </c>
      <c r="E5484" t="s">
        <v>11996</v>
      </c>
      <c r="F5484" t="s">
        <v>11404</v>
      </c>
      <c r="H5484" s="174">
        <f t="shared" si="169"/>
        <v>1</v>
      </c>
      <c r="I5484">
        <v>0.5</v>
      </c>
      <c r="K5484" t="s">
        <v>404</v>
      </c>
      <c r="L5484" t="s">
        <v>536</v>
      </c>
      <c r="M5484" t="s">
        <v>398</v>
      </c>
      <c r="N5484" t="s">
        <v>344</v>
      </c>
      <c r="O5484">
        <v>0.5</v>
      </c>
      <c r="P5484" t="s">
        <v>306</v>
      </c>
      <c r="Q5484" s="164">
        <v>34700</v>
      </c>
      <c r="R5484" s="164">
        <v>34700</v>
      </c>
      <c r="S5484" s="164">
        <v>39188</v>
      </c>
      <c r="T5484" t="s">
        <v>11997</v>
      </c>
      <c r="V5484" t="s">
        <v>11998</v>
      </c>
      <c r="W5484" t="s">
        <v>11999</v>
      </c>
      <c r="X5484" t="s">
        <v>11996</v>
      </c>
      <c r="Y5484" t="s">
        <v>11998</v>
      </c>
      <c r="Z5484" t="s">
        <v>12000</v>
      </c>
      <c r="AC5484" t="s">
        <v>308</v>
      </c>
      <c r="AD5484" s="176">
        <v>1</v>
      </c>
      <c r="AE5484" s="177" t="s">
        <v>16954</v>
      </c>
    </row>
    <row r="5485" spans="1:31" x14ac:dyDescent="0.35">
      <c r="A5485" t="s">
        <v>454</v>
      </c>
      <c r="B5485">
        <v>1367</v>
      </c>
      <c r="C5485" t="s">
        <v>12001</v>
      </c>
      <c r="D5485">
        <v>70301</v>
      </c>
      <c r="E5485" t="s">
        <v>12002</v>
      </c>
      <c r="F5485" t="s">
        <v>11404</v>
      </c>
      <c r="H5485">
        <v>2</v>
      </c>
      <c r="I5485">
        <v>1.5</v>
      </c>
      <c r="K5485" t="s">
        <v>296</v>
      </c>
      <c r="L5485" t="s">
        <v>640</v>
      </c>
      <c r="M5485" t="s">
        <v>398</v>
      </c>
      <c r="N5485" t="s">
        <v>634</v>
      </c>
      <c r="O5485">
        <v>1.5</v>
      </c>
      <c r="P5485" t="s">
        <v>306</v>
      </c>
      <c r="Q5485" s="164">
        <v>37995</v>
      </c>
      <c r="R5485" s="164">
        <v>38231</v>
      </c>
      <c r="T5485" t="s">
        <v>12003</v>
      </c>
      <c r="V5485" t="s">
        <v>12004</v>
      </c>
      <c r="W5485" t="s">
        <v>12005</v>
      </c>
      <c r="X5485" t="s">
        <v>12001</v>
      </c>
      <c r="Y5485" t="s">
        <v>12004</v>
      </c>
      <c r="Z5485" t="s">
        <v>12006</v>
      </c>
      <c r="AC5485" t="s">
        <v>341</v>
      </c>
      <c r="AD5485" s="176">
        <v>1</v>
      </c>
    </row>
    <row r="5486" spans="1:31" x14ac:dyDescent="0.35">
      <c r="A5486" t="s">
        <v>291</v>
      </c>
      <c r="B5486">
        <v>1074</v>
      </c>
      <c r="C5486" t="s">
        <v>12007</v>
      </c>
      <c r="D5486">
        <v>70303</v>
      </c>
      <c r="E5486" t="s">
        <v>12001</v>
      </c>
      <c r="F5486" t="s">
        <v>11404</v>
      </c>
      <c r="H5486">
        <v>2</v>
      </c>
      <c r="I5486">
        <v>0.9</v>
      </c>
      <c r="K5486" t="s">
        <v>404</v>
      </c>
      <c r="L5486" t="s">
        <v>397</v>
      </c>
      <c r="M5486" t="s">
        <v>398</v>
      </c>
      <c r="N5486" t="s">
        <v>634</v>
      </c>
      <c r="O5486">
        <v>1</v>
      </c>
      <c r="P5486" t="s">
        <v>1</v>
      </c>
      <c r="Q5486" s="164">
        <v>34708</v>
      </c>
      <c r="R5486" s="164">
        <v>34943</v>
      </c>
      <c r="S5486" s="164">
        <v>39191</v>
      </c>
      <c r="T5486" t="s">
        <v>4303</v>
      </c>
      <c r="V5486" t="s">
        <v>12004</v>
      </c>
      <c r="W5486" t="s">
        <v>12005</v>
      </c>
      <c r="X5486" t="s">
        <v>12001</v>
      </c>
      <c r="Y5486" t="s">
        <v>12004</v>
      </c>
      <c r="Z5486" t="s">
        <v>12008</v>
      </c>
      <c r="AC5486" t="s">
        <v>338</v>
      </c>
      <c r="AD5486" s="176">
        <v>1</v>
      </c>
    </row>
    <row r="5487" spans="1:31" x14ac:dyDescent="0.35">
      <c r="A5487" t="s">
        <v>305</v>
      </c>
      <c r="B5487">
        <v>1191</v>
      </c>
      <c r="C5487" t="s">
        <v>12009</v>
      </c>
      <c r="D5487">
        <v>70303</v>
      </c>
      <c r="E5487" t="s">
        <v>12001</v>
      </c>
      <c r="F5487" t="s">
        <v>11404</v>
      </c>
      <c r="H5487">
        <v>2</v>
      </c>
      <c r="I5487">
        <v>0.9</v>
      </c>
      <c r="K5487" t="s">
        <v>404</v>
      </c>
      <c r="L5487" t="s">
        <v>397</v>
      </c>
      <c r="M5487" t="s">
        <v>398</v>
      </c>
      <c r="N5487" t="s">
        <v>634</v>
      </c>
      <c r="O5487">
        <v>1</v>
      </c>
      <c r="P5487" t="s">
        <v>306</v>
      </c>
      <c r="Q5487" s="164">
        <v>34708</v>
      </c>
      <c r="R5487" s="164">
        <v>34943</v>
      </c>
      <c r="S5487" s="164">
        <v>39189</v>
      </c>
      <c r="T5487" t="s">
        <v>4303</v>
      </c>
      <c r="V5487" t="s">
        <v>12004</v>
      </c>
      <c r="W5487" t="s">
        <v>12005</v>
      </c>
      <c r="X5487" t="s">
        <v>12001</v>
      </c>
      <c r="Y5487" t="s">
        <v>12004</v>
      </c>
      <c r="Z5487" t="s">
        <v>12010</v>
      </c>
      <c r="AC5487" t="s">
        <v>341</v>
      </c>
      <c r="AD5487" s="176">
        <v>1</v>
      </c>
    </row>
    <row r="5488" spans="1:31" x14ac:dyDescent="0.35">
      <c r="A5488" t="s">
        <v>317</v>
      </c>
      <c r="B5488">
        <v>1205</v>
      </c>
      <c r="C5488" t="s">
        <v>12011</v>
      </c>
      <c r="D5488">
        <v>70303</v>
      </c>
      <c r="E5488" t="s">
        <v>12001</v>
      </c>
      <c r="F5488" t="s">
        <v>11404</v>
      </c>
      <c r="H5488">
        <v>2</v>
      </c>
      <c r="I5488">
        <v>0.9</v>
      </c>
      <c r="K5488" t="s">
        <v>296</v>
      </c>
      <c r="L5488" t="s">
        <v>397</v>
      </c>
      <c r="M5488" t="s">
        <v>398</v>
      </c>
      <c r="N5488" t="s">
        <v>634</v>
      </c>
      <c r="O5488">
        <v>1</v>
      </c>
      <c r="P5488" t="s">
        <v>306</v>
      </c>
      <c r="Q5488" t="s">
        <v>616</v>
      </c>
      <c r="R5488" s="164">
        <v>41883</v>
      </c>
      <c r="T5488" t="s">
        <v>4303</v>
      </c>
      <c r="V5488" t="s">
        <v>12004</v>
      </c>
      <c r="W5488" t="s">
        <v>12005</v>
      </c>
      <c r="X5488" t="s">
        <v>12001</v>
      </c>
      <c r="Y5488" t="s">
        <v>12004</v>
      </c>
      <c r="Z5488" t="s">
        <v>12012</v>
      </c>
      <c r="AC5488" t="s">
        <v>341</v>
      </c>
      <c r="AD5488" s="176">
        <v>1</v>
      </c>
    </row>
    <row r="5489" spans="1:31" x14ac:dyDescent="0.35">
      <c r="A5489" t="s">
        <v>476</v>
      </c>
      <c r="B5489">
        <v>1247</v>
      </c>
      <c r="C5489" t="s">
        <v>12013</v>
      </c>
      <c r="D5489">
        <v>70303</v>
      </c>
      <c r="E5489" t="s">
        <v>12001</v>
      </c>
      <c r="F5489" t="s">
        <v>11404</v>
      </c>
      <c r="H5489">
        <v>2</v>
      </c>
      <c r="I5489">
        <v>0.9</v>
      </c>
      <c r="K5489" t="s">
        <v>296</v>
      </c>
      <c r="L5489" t="s">
        <v>397</v>
      </c>
      <c r="M5489" t="s">
        <v>398</v>
      </c>
      <c r="N5489" t="s">
        <v>634</v>
      </c>
      <c r="O5489">
        <v>1</v>
      </c>
      <c r="P5489" t="s">
        <v>306</v>
      </c>
      <c r="Q5489" t="s">
        <v>8403</v>
      </c>
      <c r="R5489" s="164">
        <v>39326</v>
      </c>
      <c r="T5489" t="s">
        <v>4303</v>
      </c>
      <c r="V5489" t="s">
        <v>12004</v>
      </c>
      <c r="W5489" t="s">
        <v>12005</v>
      </c>
      <c r="X5489" t="s">
        <v>12001</v>
      </c>
      <c r="Y5489" t="s">
        <v>12004</v>
      </c>
      <c r="Z5489" t="s">
        <v>12014</v>
      </c>
      <c r="AC5489" t="s">
        <v>341</v>
      </c>
      <c r="AD5489" s="176">
        <v>1</v>
      </c>
    </row>
    <row r="5490" spans="1:31" x14ac:dyDescent="0.35">
      <c r="A5490" t="s">
        <v>447</v>
      </c>
      <c r="B5490">
        <v>1152</v>
      </c>
      <c r="C5490" t="s">
        <v>12001</v>
      </c>
      <c r="D5490">
        <v>70303</v>
      </c>
      <c r="E5490" t="s">
        <v>12001</v>
      </c>
      <c r="F5490" t="s">
        <v>11404</v>
      </c>
      <c r="H5490">
        <v>2</v>
      </c>
      <c r="I5490">
        <v>0.9</v>
      </c>
      <c r="K5490" t="s">
        <v>404</v>
      </c>
      <c r="L5490" t="s">
        <v>1026</v>
      </c>
      <c r="M5490" t="s">
        <v>398</v>
      </c>
      <c r="N5490" t="s">
        <v>634</v>
      </c>
      <c r="O5490">
        <v>1</v>
      </c>
      <c r="P5490" t="s">
        <v>306</v>
      </c>
      <c r="Q5490" s="164">
        <v>36169</v>
      </c>
      <c r="R5490" s="164">
        <v>36404</v>
      </c>
      <c r="S5490" s="164">
        <v>39190</v>
      </c>
      <c r="T5490" t="s">
        <v>4303</v>
      </c>
      <c r="V5490" t="s">
        <v>12004</v>
      </c>
      <c r="W5490" t="s">
        <v>12005</v>
      </c>
      <c r="X5490" t="s">
        <v>12001</v>
      </c>
      <c r="Y5490" t="s">
        <v>12004</v>
      </c>
      <c r="Z5490" t="s">
        <v>12015</v>
      </c>
      <c r="AC5490" t="s">
        <v>341</v>
      </c>
      <c r="AD5490" s="176">
        <v>1</v>
      </c>
    </row>
    <row r="5491" spans="1:31" x14ac:dyDescent="0.35">
      <c r="A5491" t="s">
        <v>494</v>
      </c>
      <c r="B5491">
        <v>1149</v>
      </c>
      <c r="C5491" t="s">
        <v>12001</v>
      </c>
      <c r="D5491">
        <v>70303</v>
      </c>
      <c r="E5491" t="s">
        <v>12001</v>
      </c>
      <c r="F5491" t="s">
        <v>11404</v>
      </c>
      <c r="H5491">
        <v>2</v>
      </c>
      <c r="I5491">
        <v>0.9</v>
      </c>
      <c r="K5491" t="s">
        <v>404</v>
      </c>
      <c r="L5491" t="s">
        <v>397</v>
      </c>
      <c r="M5491" t="s">
        <v>398</v>
      </c>
      <c r="N5491" t="s">
        <v>634</v>
      </c>
      <c r="O5491">
        <v>1</v>
      </c>
      <c r="P5491" t="s">
        <v>306</v>
      </c>
      <c r="Q5491" s="164">
        <v>35439</v>
      </c>
      <c r="R5491" s="164">
        <v>35674</v>
      </c>
      <c r="S5491" s="164">
        <v>41518</v>
      </c>
      <c r="T5491" t="s">
        <v>4303</v>
      </c>
      <c r="V5491" t="s">
        <v>12004</v>
      </c>
      <c r="W5491" t="s">
        <v>12005</v>
      </c>
      <c r="X5491" t="s">
        <v>12001</v>
      </c>
      <c r="Y5491" t="s">
        <v>12004</v>
      </c>
      <c r="Z5491" t="s">
        <v>12016</v>
      </c>
      <c r="AC5491" t="s">
        <v>341</v>
      </c>
      <c r="AD5491" s="176">
        <v>1</v>
      </c>
    </row>
    <row r="5492" spans="1:31" x14ac:dyDescent="0.35">
      <c r="A5492" t="s">
        <v>419</v>
      </c>
      <c r="B5492">
        <v>1134</v>
      </c>
      <c r="C5492" t="s">
        <v>12017</v>
      </c>
      <c r="D5492">
        <v>70303</v>
      </c>
      <c r="E5492" t="s">
        <v>12001</v>
      </c>
      <c r="F5492" t="s">
        <v>11404</v>
      </c>
      <c r="H5492">
        <v>2</v>
      </c>
      <c r="I5492">
        <v>0.9</v>
      </c>
      <c r="K5492" t="s">
        <v>296</v>
      </c>
      <c r="L5492" t="s">
        <v>397</v>
      </c>
      <c r="M5492" t="s">
        <v>398</v>
      </c>
      <c r="N5492" t="s">
        <v>634</v>
      </c>
      <c r="O5492">
        <v>1</v>
      </c>
      <c r="P5492" t="s">
        <v>306</v>
      </c>
      <c r="Q5492" s="164">
        <v>35439</v>
      </c>
      <c r="R5492" s="164">
        <v>35674</v>
      </c>
      <c r="T5492" t="s">
        <v>4303</v>
      </c>
      <c r="V5492" t="s">
        <v>12004</v>
      </c>
      <c r="W5492" t="s">
        <v>12005</v>
      </c>
      <c r="X5492" t="s">
        <v>12001</v>
      </c>
      <c r="Y5492" t="s">
        <v>12004</v>
      </c>
      <c r="Z5492" t="s">
        <v>12018</v>
      </c>
      <c r="AC5492" t="s">
        <v>341</v>
      </c>
      <c r="AD5492" s="176">
        <v>1</v>
      </c>
    </row>
    <row r="5493" spans="1:31" x14ac:dyDescent="0.35">
      <c r="A5493" t="s">
        <v>566</v>
      </c>
      <c r="B5493">
        <v>1130</v>
      </c>
      <c r="C5493" t="s">
        <v>12009</v>
      </c>
      <c r="D5493">
        <v>70303</v>
      </c>
      <c r="E5493" t="s">
        <v>12001</v>
      </c>
      <c r="F5493" t="s">
        <v>11404</v>
      </c>
      <c r="H5493">
        <v>2</v>
      </c>
      <c r="I5493">
        <v>0.9</v>
      </c>
      <c r="K5493" t="s">
        <v>404</v>
      </c>
      <c r="L5493" t="s">
        <v>397</v>
      </c>
      <c r="M5493" t="s">
        <v>398</v>
      </c>
      <c r="N5493" t="s">
        <v>634</v>
      </c>
      <c r="O5493">
        <v>1</v>
      </c>
      <c r="P5493" t="s">
        <v>306</v>
      </c>
      <c r="Q5493" s="164">
        <v>32882</v>
      </c>
      <c r="R5493" s="164">
        <v>33117</v>
      </c>
      <c r="S5493" s="164">
        <v>40787</v>
      </c>
      <c r="T5493" t="s">
        <v>4303</v>
      </c>
      <c r="V5493" t="s">
        <v>12004</v>
      </c>
      <c r="W5493" t="s">
        <v>12005</v>
      </c>
      <c r="X5493" t="s">
        <v>12001</v>
      </c>
      <c r="Y5493" t="s">
        <v>12004</v>
      </c>
      <c r="Z5493" t="s">
        <v>12019</v>
      </c>
      <c r="AC5493" t="s">
        <v>341</v>
      </c>
      <c r="AD5493" s="176">
        <v>1</v>
      </c>
    </row>
    <row r="5494" spans="1:31" x14ac:dyDescent="0.35">
      <c r="A5494" t="s">
        <v>566</v>
      </c>
      <c r="B5494">
        <v>1136</v>
      </c>
      <c r="C5494" t="s">
        <v>12020</v>
      </c>
      <c r="D5494">
        <v>70303</v>
      </c>
      <c r="E5494" t="s">
        <v>12001</v>
      </c>
      <c r="F5494" t="s">
        <v>11404</v>
      </c>
      <c r="H5494">
        <v>2</v>
      </c>
      <c r="I5494">
        <v>0.9</v>
      </c>
      <c r="K5494" t="s">
        <v>404</v>
      </c>
      <c r="L5494" t="s">
        <v>397</v>
      </c>
      <c r="M5494" t="s">
        <v>398</v>
      </c>
      <c r="N5494" t="s">
        <v>634</v>
      </c>
      <c r="O5494">
        <v>1</v>
      </c>
      <c r="P5494" t="s">
        <v>306</v>
      </c>
      <c r="Q5494" s="164">
        <v>33612</v>
      </c>
      <c r="R5494" s="164">
        <v>33848</v>
      </c>
      <c r="S5494" s="164">
        <v>39195</v>
      </c>
      <c r="T5494" t="s">
        <v>4303</v>
      </c>
      <c r="V5494" t="s">
        <v>12004</v>
      </c>
      <c r="W5494" t="s">
        <v>12005</v>
      </c>
      <c r="X5494" t="s">
        <v>12001</v>
      </c>
      <c r="Y5494" t="s">
        <v>12004</v>
      </c>
      <c r="Z5494" t="s">
        <v>12021</v>
      </c>
      <c r="AC5494" t="s">
        <v>341</v>
      </c>
      <c r="AD5494" s="176">
        <v>1</v>
      </c>
    </row>
    <row r="5495" spans="1:31" x14ac:dyDescent="0.35">
      <c r="A5495" t="s">
        <v>566</v>
      </c>
      <c r="B5495">
        <v>1167</v>
      </c>
      <c r="C5495" t="s">
        <v>12022</v>
      </c>
      <c r="D5495">
        <v>70303</v>
      </c>
      <c r="E5495" t="s">
        <v>12001</v>
      </c>
      <c r="F5495" t="s">
        <v>11404</v>
      </c>
      <c r="H5495">
        <v>2</v>
      </c>
      <c r="I5495">
        <v>0.9</v>
      </c>
      <c r="K5495" t="s">
        <v>404</v>
      </c>
      <c r="L5495" t="s">
        <v>397</v>
      </c>
      <c r="M5495" t="s">
        <v>398</v>
      </c>
      <c r="N5495" t="s">
        <v>634</v>
      </c>
      <c r="O5495">
        <v>1</v>
      </c>
      <c r="P5495" t="s">
        <v>306</v>
      </c>
      <c r="Q5495" s="164">
        <v>36165</v>
      </c>
      <c r="R5495" s="164">
        <v>36281</v>
      </c>
      <c r="S5495" s="164">
        <v>40148</v>
      </c>
      <c r="T5495" t="s">
        <v>4303</v>
      </c>
      <c r="V5495" t="s">
        <v>12004</v>
      </c>
      <c r="W5495" t="s">
        <v>12005</v>
      </c>
      <c r="X5495" t="s">
        <v>12001</v>
      </c>
      <c r="Y5495" t="s">
        <v>12004</v>
      </c>
      <c r="Z5495" t="s">
        <v>12023</v>
      </c>
      <c r="AC5495" t="s">
        <v>341</v>
      </c>
      <c r="AD5495" s="176">
        <v>1</v>
      </c>
    </row>
    <row r="5496" spans="1:31" x14ac:dyDescent="0.35">
      <c r="A5496" t="s">
        <v>438</v>
      </c>
      <c r="B5496">
        <v>1134</v>
      </c>
      <c r="C5496" t="s">
        <v>12024</v>
      </c>
      <c r="D5496">
        <v>70303</v>
      </c>
      <c r="E5496" t="s">
        <v>12001</v>
      </c>
      <c r="F5496" t="s">
        <v>11404</v>
      </c>
      <c r="H5496">
        <v>2</v>
      </c>
      <c r="I5496">
        <v>0.9</v>
      </c>
      <c r="K5496" t="s">
        <v>404</v>
      </c>
      <c r="L5496" t="s">
        <v>397</v>
      </c>
      <c r="M5496" t="s">
        <v>398</v>
      </c>
      <c r="N5496" t="s">
        <v>634</v>
      </c>
      <c r="O5496">
        <v>1</v>
      </c>
      <c r="P5496" t="s">
        <v>306</v>
      </c>
      <c r="Q5496" s="164">
        <v>35073</v>
      </c>
      <c r="R5496" s="164">
        <v>35309</v>
      </c>
      <c r="S5496" s="164">
        <v>41883</v>
      </c>
      <c r="T5496" t="s">
        <v>4303</v>
      </c>
      <c r="V5496" t="s">
        <v>12004</v>
      </c>
      <c r="W5496" t="s">
        <v>12005</v>
      </c>
      <c r="X5496" t="s">
        <v>12001</v>
      </c>
      <c r="Y5496" t="s">
        <v>12004</v>
      </c>
      <c r="Z5496" t="s">
        <v>12025</v>
      </c>
      <c r="AC5496" t="s">
        <v>341</v>
      </c>
      <c r="AD5496" s="176">
        <v>1</v>
      </c>
    </row>
    <row r="5497" spans="1:31" x14ac:dyDescent="0.35">
      <c r="A5497" t="s">
        <v>494</v>
      </c>
      <c r="B5497">
        <v>1199</v>
      </c>
      <c r="C5497" t="s">
        <v>12026</v>
      </c>
      <c r="D5497">
        <v>70305</v>
      </c>
      <c r="E5497" t="s">
        <v>12027</v>
      </c>
      <c r="F5497" t="s">
        <v>11404</v>
      </c>
      <c r="H5497">
        <v>2</v>
      </c>
      <c r="I5497">
        <v>1.6</v>
      </c>
      <c r="K5497" t="s">
        <v>296</v>
      </c>
      <c r="L5497" t="s">
        <v>640</v>
      </c>
      <c r="M5497" t="s">
        <v>398</v>
      </c>
      <c r="N5497" t="s">
        <v>634</v>
      </c>
      <c r="O5497">
        <v>1.5</v>
      </c>
      <c r="P5497" t="s">
        <v>306</v>
      </c>
      <c r="Q5497" t="s">
        <v>935</v>
      </c>
      <c r="R5497" s="164">
        <v>39326</v>
      </c>
      <c r="T5497" t="s">
        <v>12028</v>
      </c>
      <c r="V5497" t="s">
        <v>12029</v>
      </c>
      <c r="W5497" t="s">
        <v>12030</v>
      </c>
      <c r="X5497" t="s">
        <v>12027</v>
      </c>
      <c r="Y5497" t="s">
        <v>12029</v>
      </c>
      <c r="Z5497" t="s">
        <v>12031</v>
      </c>
      <c r="AC5497" t="s">
        <v>341</v>
      </c>
      <c r="AD5497" s="176">
        <v>1</v>
      </c>
    </row>
    <row r="5498" spans="1:31" x14ac:dyDescent="0.35">
      <c r="A5498" t="s">
        <v>566</v>
      </c>
      <c r="B5498">
        <v>1169</v>
      </c>
      <c r="C5498" t="s">
        <v>12027</v>
      </c>
      <c r="D5498">
        <v>70305</v>
      </c>
      <c r="E5498" t="s">
        <v>12027</v>
      </c>
      <c r="F5498" t="s">
        <v>11404</v>
      </c>
      <c r="H5498">
        <v>2</v>
      </c>
      <c r="I5498">
        <v>1.6</v>
      </c>
      <c r="K5498" t="s">
        <v>0</v>
      </c>
      <c r="L5498" t="s">
        <v>12032</v>
      </c>
      <c r="M5498" t="s">
        <v>398</v>
      </c>
      <c r="N5498" t="s">
        <v>634</v>
      </c>
      <c r="O5498">
        <v>1.5</v>
      </c>
      <c r="P5498" t="s">
        <v>306</v>
      </c>
      <c r="Q5498" s="164">
        <v>36316</v>
      </c>
      <c r="R5498" s="164">
        <v>36404</v>
      </c>
      <c r="T5498" t="s">
        <v>12028</v>
      </c>
      <c r="V5498" t="s">
        <v>12029</v>
      </c>
      <c r="W5498" t="s">
        <v>12030</v>
      </c>
      <c r="X5498" t="s">
        <v>12027</v>
      </c>
      <c r="Y5498" t="s">
        <v>12029</v>
      </c>
      <c r="Z5498" t="s">
        <v>12033</v>
      </c>
      <c r="AC5498" t="s">
        <v>341</v>
      </c>
      <c r="AD5498" s="176">
        <v>1</v>
      </c>
    </row>
    <row r="5499" spans="1:31" x14ac:dyDescent="0.35">
      <c r="A5499" t="s">
        <v>566</v>
      </c>
      <c r="B5499">
        <v>1216</v>
      </c>
      <c r="C5499" t="s">
        <v>12017</v>
      </c>
      <c r="D5499">
        <v>70305</v>
      </c>
      <c r="E5499" t="s">
        <v>12027</v>
      </c>
      <c r="F5499" t="s">
        <v>11404</v>
      </c>
      <c r="H5499">
        <v>2</v>
      </c>
      <c r="I5499">
        <v>1.6</v>
      </c>
      <c r="K5499" t="s">
        <v>0</v>
      </c>
      <c r="L5499" t="s">
        <v>640</v>
      </c>
      <c r="M5499" t="s">
        <v>398</v>
      </c>
      <c r="N5499" t="s">
        <v>634</v>
      </c>
      <c r="O5499">
        <v>1.5</v>
      </c>
      <c r="P5499" t="s">
        <v>306</v>
      </c>
      <c r="Q5499" t="s">
        <v>6980</v>
      </c>
      <c r="R5499" s="164">
        <v>38596</v>
      </c>
      <c r="T5499" t="s">
        <v>12028</v>
      </c>
      <c r="V5499" t="s">
        <v>12029</v>
      </c>
      <c r="W5499" t="s">
        <v>12030</v>
      </c>
      <c r="X5499" t="s">
        <v>12027</v>
      </c>
      <c r="Y5499" t="s">
        <v>12029</v>
      </c>
      <c r="Z5499" t="s">
        <v>12034</v>
      </c>
      <c r="AC5499" t="s">
        <v>341</v>
      </c>
      <c r="AD5499" s="176">
        <v>1</v>
      </c>
    </row>
    <row r="5500" spans="1:31" x14ac:dyDescent="0.35">
      <c r="A5500" t="s">
        <v>434</v>
      </c>
      <c r="B5500">
        <v>1147</v>
      </c>
      <c r="C5500" t="s">
        <v>12035</v>
      </c>
      <c r="D5500">
        <v>70400</v>
      </c>
      <c r="E5500" t="s">
        <v>12035</v>
      </c>
      <c r="F5500" t="s">
        <v>11404</v>
      </c>
      <c r="G5500" s="163">
        <v>4880</v>
      </c>
      <c r="H5500" s="174">
        <f t="shared" ref="H5500:H5506" si="170">AD5500</f>
        <v>1.1000000000000001</v>
      </c>
      <c r="I5500">
        <v>0.9</v>
      </c>
      <c r="J5500" t="s">
        <v>295</v>
      </c>
      <c r="K5500" t="s">
        <v>296</v>
      </c>
      <c r="L5500" t="s">
        <v>397</v>
      </c>
      <c r="M5500" t="s">
        <v>398</v>
      </c>
      <c r="N5500" t="s">
        <v>641</v>
      </c>
      <c r="O5500">
        <v>1</v>
      </c>
      <c r="P5500" t="s">
        <v>306</v>
      </c>
      <c r="Q5500" t="s">
        <v>3104</v>
      </c>
      <c r="R5500" s="164">
        <v>42614</v>
      </c>
      <c r="T5500" t="s">
        <v>642</v>
      </c>
      <c r="V5500" t="s">
        <v>12036</v>
      </c>
      <c r="W5500" t="s">
        <v>12037</v>
      </c>
      <c r="X5500" t="s">
        <v>12035</v>
      </c>
      <c r="Y5500" t="s">
        <v>12036</v>
      </c>
      <c r="Z5500" t="s">
        <v>12038</v>
      </c>
      <c r="AA5500" t="s">
        <v>295</v>
      </c>
      <c r="AB5500" s="164">
        <v>42433</v>
      </c>
      <c r="AC5500" t="s">
        <v>341</v>
      </c>
      <c r="AD5500" s="176">
        <v>1.1000000000000001</v>
      </c>
      <c r="AE5500" s="177" t="s">
        <v>16954</v>
      </c>
    </row>
    <row r="5501" spans="1:31" x14ac:dyDescent="0.35">
      <c r="A5501" t="s">
        <v>432</v>
      </c>
      <c r="B5501">
        <v>1119</v>
      </c>
      <c r="C5501" t="s">
        <v>12039</v>
      </c>
      <c r="D5501">
        <v>70402</v>
      </c>
      <c r="E5501" t="s">
        <v>12039</v>
      </c>
      <c r="F5501" t="s">
        <v>11404</v>
      </c>
      <c r="H5501" s="174">
        <f t="shared" si="170"/>
        <v>1.5</v>
      </c>
      <c r="I5501">
        <v>0.2</v>
      </c>
      <c r="K5501" t="s">
        <v>404</v>
      </c>
      <c r="L5501" t="s">
        <v>12040</v>
      </c>
      <c r="M5501" t="s">
        <v>398</v>
      </c>
      <c r="N5501" t="s">
        <v>641</v>
      </c>
      <c r="O5501">
        <v>0.25</v>
      </c>
      <c r="P5501" t="s">
        <v>306</v>
      </c>
      <c r="Q5501" s="164">
        <v>30813</v>
      </c>
      <c r="R5501" s="164">
        <v>30991</v>
      </c>
      <c r="S5501" s="164">
        <v>36039</v>
      </c>
      <c r="T5501" t="s">
        <v>12041</v>
      </c>
      <c r="V5501" t="s">
        <v>12042</v>
      </c>
      <c r="W5501" t="s">
        <v>12043</v>
      </c>
      <c r="X5501" t="s">
        <v>12039</v>
      </c>
      <c r="Y5501" t="s">
        <v>12042</v>
      </c>
      <c r="Z5501" t="s">
        <v>12044</v>
      </c>
      <c r="AC5501" t="s">
        <v>341</v>
      </c>
      <c r="AD5501" s="176">
        <v>1.5</v>
      </c>
      <c r="AE5501" s="177" t="s">
        <v>16954</v>
      </c>
    </row>
    <row r="5502" spans="1:31" x14ac:dyDescent="0.35">
      <c r="A5502" t="s">
        <v>324</v>
      </c>
      <c r="B5502">
        <v>1406</v>
      </c>
      <c r="C5502" t="s">
        <v>12045</v>
      </c>
      <c r="D5502">
        <v>70403</v>
      </c>
      <c r="E5502" t="s">
        <v>12046</v>
      </c>
      <c r="F5502" t="s">
        <v>11404</v>
      </c>
      <c r="G5502" s="163">
        <v>5500</v>
      </c>
      <c r="H5502" s="174">
        <f t="shared" si="170"/>
        <v>1</v>
      </c>
      <c r="I5502">
        <v>0.9</v>
      </c>
      <c r="J5502" t="s">
        <v>295</v>
      </c>
      <c r="K5502" t="s">
        <v>296</v>
      </c>
      <c r="L5502" t="s">
        <v>397</v>
      </c>
      <c r="M5502" t="s">
        <v>398</v>
      </c>
      <c r="N5502" t="s">
        <v>641</v>
      </c>
      <c r="O5502">
        <v>1</v>
      </c>
      <c r="P5502" t="s">
        <v>306</v>
      </c>
      <c r="Q5502" t="s">
        <v>11979</v>
      </c>
      <c r="R5502" s="164">
        <v>45536</v>
      </c>
      <c r="T5502" t="s">
        <v>12047</v>
      </c>
      <c r="V5502" t="s">
        <v>12048</v>
      </c>
      <c r="W5502" t="s">
        <v>12049</v>
      </c>
      <c r="X5502" t="s">
        <v>12046</v>
      </c>
      <c r="Y5502" t="s">
        <v>12048</v>
      </c>
      <c r="Z5502" t="s">
        <v>12050</v>
      </c>
      <c r="AA5502" t="s">
        <v>1</v>
      </c>
      <c r="AB5502" s="164">
        <v>45211</v>
      </c>
      <c r="AC5502" t="s">
        <v>341</v>
      </c>
      <c r="AD5502" s="176">
        <v>1</v>
      </c>
      <c r="AE5502" s="177" t="s">
        <v>16954</v>
      </c>
    </row>
    <row r="5503" spans="1:31" x14ac:dyDescent="0.35">
      <c r="A5503" t="s">
        <v>584</v>
      </c>
      <c r="B5503">
        <v>1223</v>
      </c>
      <c r="C5503" t="s">
        <v>12051</v>
      </c>
      <c r="D5503">
        <v>70403</v>
      </c>
      <c r="E5503" t="s">
        <v>12046</v>
      </c>
      <c r="F5503" t="s">
        <v>11404</v>
      </c>
      <c r="H5503" s="174">
        <f t="shared" si="170"/>
        <v>1</v>
      </c>
      <c r="I5503">
        <v>0.9</v>
      </c>
      <c r="K5503" t="s">
        <v>404</v>
      </c>
      <c r="L5503" t="s">
        <v>640</v>
      </c>
      <c r="M5503" t="s">
        <v>398</v>
      </c>
      <c r="N5503" t="s">
        <v>641</v>
      </c>
      <c r="O5503">
        <v>1</v>
      </c>
      <c r="P5503" t="s">
        <v>306</v>
      </c>
      <c r="Q5503" s="164">
        <v>35804</v>
      </c>
      <c r="R5503" s="164">
        <v>36039</v>
      </c>
      <c r="S5503" s="164">
        <v>40148</v>
      </c>
      <c r="T5503" t="s">
        <v>12047</v>
      </c>
      <c r="V5503" t="s">
        <v>12048</v>
      </c>
      <c r="W5503" t="s">
        <v>12049</v>
      </c>
      <c r="X5503" t="s">
        <v>12046</v>
      </c>
      <c r="Y5503" t="s">
        <v>12048</v>
      </c>
      <c r="Z5503" t="s">
        <v>12052</v>
      </c>
      <c r="AC5503" t="s">
        <v>341</v>
      </c>
      <c r="AD5503" s="176">
        <v>1</v>
      </c>
      <c r="AE5503" s="177" t="s">
        <v>16954</v>
      </c>
    </row>
    <row r="5504" spans="1:31" x14ac:dyDescent="0.35">
      <c r="A5504" t="s">
        <v>711</v>
      </c>
      <c r="B5504">
        <v>1177</v>
      </c>
      <c r="C5504" t="s">
        <v>12053</v>
      </c>
      <c r="D5504">
        <v>70403</v>
      </c>
      <c r="E5504" t="s">
        <v>12046</v>
      </c>
      <c r="F5504" t="s">
        <v>11404</v>
      </c>
      <c r="H5504" s="174">
        <f t="shared" si="170"/>
        <v>1</v>
      </c>
      <c r="I5504">
        <v>0.9</v>
      </c>
      <c r="K5504" t="s">
        <v>404</v>
      </c>
      <c r="L5504" t="s">
        <v>397</v>
      </c>
      <c r="M5504" t="s">
        <v>398</v>
      </c>
      <c r="N5504" t="s">
        <v>641</v>
      </c>
      <c r="O5504">
        <v>1</v>
      </c>
      <c r="P5504" t="s">
        <v>306</v>
      </c>
      <c r="Q5504" s="164">
        <v>35804</v>
      </c>
      <c r="R5504" s="164">
        <v>36039</v>
      </c>
      <c r="S5504" s="164">
        <v>39188</v>
      </c>
      <c r="T5504" t="s">
        <v>12047</v>
      </c>
      <c r="V5504" t="s">
        <v>12048</v>
      </c>
      <c r="W5504" t="s">
        <v>12049</v>
      </c>
      <c r="X5504" t="s">
        <v>12046</v>
      </c>
      <c r="Y5504" t="s">
        <v>12048</v>
      </c>
      <c r="Z5504" t="s">
        <v>12054</v>
      </c>
      <c r="AC5504" t="s">
        <v>341</v>
      </c>
      <c r="AD5504" s="176">
        <v>1</v>
      </c>
      <c r="AE5504" s="177" t="s">
        <v>16954</v>
      </c>
    </row>
    <row r="5505" spans="1:31" x14ac:dyDescent="0.35">
      <c r="A5505" t="s">
        <v>438</v>
      </c>
      <c r="B5505">
        <v>1135</v>
      </c>
      <c r="C5505" t="s">
        <v>12046</v>
      </c>
      <c r="D5505">
        <v>70403</v>
      </c>
      <c r="E5505" t="s">
        <v>12046</v>
      </c>
      <c r="F5505" t="s">
        <v>11404</v>
      </c>
      <c r="H5505" s="174">
        <f t="shared" si="170"/>
        <v>1</v>
      </c>
      <c r="I5505">
        <v>0.9</v>
      </c>
      <c r="K5505" t="s">
        <v>404</v>
      </c>
      <c r="L5505" t="s">
        <v>397</v>
      </c>
      <c r="M5505" t="s">
        <v>398</v>
      </c>
      <c r="N5505" t="s">
        <v>641</v>
      </c>
      <c r="O5505">
        <v>1</v>
      </c>
      <c r="P5505" t="s">
        <v>306</v>
      </c>
      <c r="Q5505" s="164">
        <v>35073</v>
      </c>
      <c r="R5505" s="164">
        <v>35309</v>
      </c>
      <c r="S5505" s="164">
        <v>38231</v>
      </c>
      <c r="T5505" t="s">
        <v>12047</v>
      </c>
      <c r="V5505" t="s">
        <v>12048</v>
      </c>
      <c r="W5505" t="s">
        <v>12049</v>
      </c>
      <c r="X5505" t="s">
        <v>12046</v>
      </c>
      <c r="Y5505" t="s">
        <v>12048</v>
      </c>
      <c r="Z5505" t="s">
        <v>12055</v>
      </c>
      <c r="AC5505" t="s">
        <v>341</v>
      </c>
      <c r="AD5505" s="176">
        <v>1</v>
      </c>
      <c r="AE5505" s="177" t="s">
        <v>16954</v>
      </c>
    </row>
    <row r="5506" spans="1:31" x14ac:dyDescent="0.35">
      <c r="A5506" t="s">
        <v>711</v>
      </c>
      <c r="B5506">
        <v>1210</v>
      </c>
      <c r="C5506" t="s">
        <v>12056</v>
      </c>
      <c r="D5506">
        <v>70404</v>
      </c>
      <c r="E5506" t="s">
        <v>12057</v>
      </c>
      <c r="F5506" t="s">
        <v>11404</v>
      </c>
      <c r="H5506" s="174">
        <f t="shared" si="170"/>
        <v>1.2</v>
      </c>
      <c r="I5506">
        <v>1.2</v>
      </c>
      <c r="K5506" t="s">
        <v>404</v>
      </c>
      <c r="L5506" t="s">
        <v>397</v>
      </c>
      <c r="M5506" t="s">
        <v>398</v>
      </c>
      <c r="N5506" t="s">
        <v>641</v>
      </c>
      <c r="O5506">
        <v>1</v>
      </c>
      <c r="P5506" t="s">
        <v>306</v>
      </c>
      <c r="Q5506" s="164">
        <v>38718</v>
      </c>
      <c r="R5506" s="164">
        <v>38718</v>
      </c>
      <c r="S5506" s="164">
        <v>45536</v>
      </c>
      <c r="T5506" t="s">
        <v>9332</v>
      </c>
      <c r="V5506" t="s">
        <v>12058</v>
      </c>
      <c r="W5506" t="s">
        <v>12059</v>
      </c>
      <c r="X5506" t="s">
        <v>12057</v>
      </c>
      <c r="Y5506" t="s">
        <v>12058</v>
      </c>
      <c r="Z5506" t="s">
        <v>12060</v>
      </c>
      <c r="AC5506" t="s">
        <v>341</v>
      </c>
      <c r="AD5506" s="176">
        <v>1.2</v>
      </c>
      <c r="AE5506" s="177" t="s">
        <v>16954</v>
      </c>
    </row>
    <row r="5507" spans="1:31" x14ac:dyDescent="0.35">
      <c r="A5507" t="s">
        <v>324</v>
      </c>
      <c r="B5507">
        <v>1206</v>
      </c>
      <c r="C5507" t="s">
        <v>12061</v>
      </c>
      <c r="D5507">
        <v>70501</v>
      </c>
      <c r="E5507" t="s">
        <v>12061</v>
      </c>
      <c r="F5507" t="s">
        <v>11404</v>
      </c>
      <c r="H5507">
        <v>1.7</v>
      </c>
      <c r="I5507">
        <v>1</v>
      </c>
      <c r="K5507" t="s">
        <v>296</v>
      </c>
      <c r="L5507" t="s">
        <v>640</v>
      </c>
      <c r="M5507" t="s">
        <v>398</v>
      </c>
      <c r="N5507" t="s">
        <v>344</v>
      </c>
      <c r="O5507">
        <v>1</v>
      </c>
      <c r="P5507" t="s">
        <v>306</v>
      </c>
      <c r="Q5507" s="164">
        <v>39756</v>
      </c>
      <c r="R5507" s="164">
        <v>39692</v>
      </c>
      <c r="T5507" t="s">
        <v>12062</v>
      </c>
      <c r="V5507" t="s">
        <v>12063</v>
      </c>
      <c r="W5507" t="s">
        <v>12064</v>
      </c>
      <c r="X5507" t="s">
        <v>12061</v>
      </c>
      <c r="Y5507" t="s">
        <v>12063</v>
      </c>
      <c r="Z5507" t="s">
        <v>12065</v>
      </c>
      <c r="AC5507" t="s">
        <v>308</v>
      </c>
      <c r="AD5507" s="176">
        <v>1</v>
      </c>
    </row>
    <row r="5508" spans="1:31" x14ac:dyDescent="0.35">
      <c r="A5508" t="s">
        <v>454</v>
      </c>
      <c r="B5508">
        <v>1492</v>
      </c>
      <c r="C5508" t="s">
        <v>12066</v>
      </c>
      <c r="D5508">
        <v>70502</v>
      </c>
      <c r="E5508" t="s">
        <v>12067</v>
      </c>
      <c r="F5508" t="s">
        <v>11404</v>
      </c>
      <c r="G5508" s="163">
        <v>4900</v>
      </c>
      <c r="H5508">
        <v>1.7</v>
      </c>
      <c r="I5508">
        <v>1.2</v>
      </c>
      <c r="J5508" t="s">
        <v>295</v>
      </c>
      <c r="K5508" t="s">
        <v>296</v>
      </c>
      <c r="L5508" t="s">
        <v>397</v>
      </c>
      <c r="M5508" t="s">
        <v>398</v>
      </c>
      <c r="N5508" t="s">
        <v>344</v>
      </c>
      <c r="O5508">
        <v>1</v>
      </c>
      <c r="P5508" t="s">
        <v>306</v>
      </c>
      <c r="Q5508" s="164">
        <v>44503</v>
      </c>
      <c r="R5508" s="164">
        <v>44805</v>
      </c>
      <c r="T5508" t="s">
        <v>12068</v>
      </c>
      <c r="V5508" t="s">
        <v>12069</v>
      </c>
      <c r="W5508" t="s">
        <v>12070</v>
      </c>
      <c r="X5508" t="s">
        <v>12067</v>
      </c>
      <c r="Y5508" t="s">
        <v>12069</v>
      </c>
      <c r="Z5508" t="s">
        <v>12071</v>
      </c>
      <c r="AA5508" t="s">
        <v>295</v>
      </c>
      <c r="AB5508" s="164">
        <v>44398</v>
      </c>
      <c r="AC5508" t="s">
        <v>308</v>
      </c>
      <c r="AD5508" s="176">
        <v>1</v>
      </c>
    </row>
    <row r="5509" spans="1:31" x14ac:dyDescent="0.35">
      <c r="A5509" t="s">
        <v>305</v>
      </c>
      <c r="B5509">
        <v>1292</v>
      </c>
      <c r="C5509" t="s">
        <v>12072</v>
      </c>
      <c r="D5509">
        <v>70502</v>
      </c>
      <c r="E5509" t="s">
        <v>12067</v>
      </c>
      <c r="F5509" t="s">
        <v>11404</v>
      </c>
      <c r="H5509">
        <v>1.7</v>
      </c>
      <c r="I5509">
        <v>1.2</v>
      </c>
      <c r="K5509" t="s">
        <v>296</v>
      </c>
      <c r="L5509" t="s">
        <v>640</v>
      </c>
      <c r="M5509" t="s">
        <v>398</v>
      </c>
      <c r="N5509" t="s">
        <v>344</v>
      </c>
      <c r="O5509">
        <v>1</v>
      </c>
      <c r="P5509" t="s">
        <v>306</v>
      </c>
      <c r="Q5509" s="164">
        <v>41162</v>
      </c>
      <c r="R5509" s="164">
        <v>41518</v>
      </c>
      <c r="T5509" t="s">
        <v>12068</v>
      </c>
      <c r="V5509" t="s">
        <v>12069</v>
      </c>
      <c r="W5509" t="s">
        <v>12070</v>
      </c>
      <c r="X5509" t="s">
        <v>12067</v>
      </c>
      <c r="Y5509" t="s">
        <v>12069</v>
      </c>
      <c r="Z5509" t="s">
        <v>12073</v>
      </c>
      <c r="AC5509" t="s">
        <v>308</v>
      </c>
      <c r="AD5509" s="176">
        <v>1</v>
      </c>
    </row>
    <row r="5510" spans="1:31" x14ac:dyDescent="0.35">
      <c r="A5510" t="s">
        <v>305</v>
      </c>
      <c r="B5510">
        <v>1338</v>
      </c>
      <c r="C5510" t="s">
        <v>12074</v>
      </c>
      <c r="D5510">
        <v>70502</v>
      </c>
      <c r="E5510" t="s">
        <v>12067</v>
      </c>
      <c r="F5510" t="s">
        <v>11404</v>
      </c>
      <c r="G5510" s="163">
        <v>7200</v>
      </c>
      <c r="H5510">
        <v>1.7</v>
      </c>
      <c r="I5510">
        <v>1.2</v>
      </c>
      <c r="J5510" t="s">
        <v>295</v>
      </c>
      <c r="K5510" t="s">
        <v>296</v>
      </c>
      <c r="L5510" t="s">
        <v>397</v>
      </c>
      <c r="M5510" t="s">
        <v>398</v>
      </c>
      <c r="N5510" t="s">
        <v>344</v>
      </c>
      <c r="O5510">
        <v>1</v>
      </c>
      <c r="P5510" t="s">
        <v>306</v>
      </c>
      <c r="Q5510" t="s">
        <v>11979</v>
      </c>
      <c r="R5510" s="164">
        <v>45536</v>
      </c>
      <c r="T5510" t="s">
        <v>12068</v>
      </c>
      <c r="V5510" t="s">
        <v>12069</v>
      </c>
      <c r="W5510" t="s">
        <v>12070</v>
      </c>
      <c r="X5510" t="s">
        <v>12067</v>
      </c>
      <c r="Y5510" t="s">
        <v>12069</v>
      </c>
      <c r="Z5510" t="s">
        <v>12075</v>
      </c>
      <c r="AA5510" t="s">
        <v>1</v>
      </c>
      <c r="AB5510" s="164">
        <v>45247</v>
      </c>
      <c r="AC5510" t="s">
        <v>308</v>
      </c>
      <c r="AD5510" s="176">
        <v>1</v>
      </c>
    </row>
    <row r="5511" spans="1:31" x14ac:dyDescent="0.35">
      <c r="A5511" t="s">
        <v>324</v>
      </c>
      <c r="B5511">
        <v>1377</v>
      </c>
      <c r="C5511" t="s">
        <v>12076</v>
      </c>
      <c r="D5511">
        <v>70502</v>
      </c>
      <c r="E5511" t="s">
        <v>12067</v>
      </c>
      <c r="F5511" t="s">
        <v>11404</v>
      </c>
      <c r="G5511" s="163">
        <v>7296.58</v>
      </c>
      <c r="H5511">
        <v>1.7</v>
      </c>
      <c r="I5511">
        <v>1.2</v>
      </c>
      <c r="J5511" t="s">
        <v>295</v>
      </c>
      <c r="K5511" t="s">
        <v>296</v>
      </c>
      <c r="L5511" t="s">
        <v>397</v>
      </c>
      <c r="M5511" t="s">
        <v>398</v>
      </c>
      <c r="N5511" t="s">
        <v>344</v>
      </c>
      <c r="O5511">
        <v>1</v>
      </c>
      <c r="P5511" t="s">
        <v>306</v>
      </c>
      <c r="Q5511" t="s">
        <v>12077</v>
      </c>
      <c r="R5511" s="164">
        <v>44805</v>
      </c>
      <c r="T5511" t="s">
        <v>12068</v>
      </c>
      <c r="V5511" t="s">
        <v>12069</v>
      </c>
      <c r="W5511" t="s">
        <v>12070</v>
      </c>
      <c r="X5511" t="s">
        <v>12067</v>
      </c>
      <c r="Y5511" t="s">
        <v>12069</v>
      </c>
      <c r="Z5511" t="s">
        <v>12078</v>
      </c>
      <c r="AA5511" t="s">
        <v>295</v>
      </c>
      <c r="AB5511" s="164">
        <v>44757</v>
      </c>
      <c r="AC5511" t="s">
        <v>308</v>
      </c>
      <c r="AD5511" s="176">
        <v>1</v>
      </c>
    </row>
    <row r="5512" spans="1:31" x14ac:dyDescent="0.35">
      <c r="A5512" t="s">
        <v>309</v>
      </c>
      <c r="B5512">
        <v>1259</v>
      </c>
      <c r="C5512" t="s">
        <v>12079</v>
      </c>
      <c r="D5512">
        <v>70502</v>
      </c>
      <c r="E5512" t="s">
        <v>12067</v>
      </c>
      <c r="F5512" t="s">
        <v>11404</v>
      </c>
      <c r="G5512" s="163">
        <v>3115.24</v>
      </c>
      <c r="H5512">
        <v>1.7</v>
      </c>
      <c r="I5512">
        <v>1.2</v>
      </c>
      <c r="J5512" t="s">
        <v>1</v>
      </c>
      <c r="K5512" t="s">
        <v>296</v>
      </c>
      <c r="L5512" t="s">
        <v>397</v>
      </c>
      <c r="M5512" t="s">
        <v>398</v>
      </c>
      <c r="N5512" t="s">
        <v>344</v>
      </c>
      <c r="O5512">
        <v>1</v>
      </c>
      <c r="P5512" t="s">
        <v>306</v>
      </c>
      <c r="Q5512" t="s">
        <v>12080</v>
      </c>
      <c r="R5512" s="164">
        <v>43709</v>
      </c>
      <c r="T5512" t="s">
        <v>12068</v>
      </c>
      <c r="V5512" t="s">
        <v>12069</v>
      </c>
      <c r="W5512" t="s">
        <v>12070</v>
      </c>
      <c r="X5512" t="s">
        <v>12067</v>
      </c>
      <c r="Y5512" t="s">
        <v>12069</v>
      </c>
      <c r="Z5512" t="s">
        <v>12081</v>
      </c>
      <c r="AA5512" t="s">
        <v>295</v>
      </c>
      <c r="AB5512" s="164">
        <v>43321</v>
      </c>
      <c r="AC5512" t="s">
        <v>308</v>
      </c>
      <c r="AD5512" s="176">
        <v>1</v>
      </c>
    </row>
    <row r="5513" spans="1:31" x14ac:dyDescent="0.35">
      <c r="A5513" t="s">
        <v>476</v>
      </c>
      <c r="B5513">
        <v>1382</v>
      </c>
      <c r="C5513" t="s">
        <v>12074</v>
      </c>
      <c r="D5513">
        <v>70502</v>
      </c>
      <c r="E5513" t="s">
        <v>12067</v>
      </c>
      <c r="F5513" t="s">
        <v>11404</v>
      </c>
      <c r="G5513" s="163">
        <v>3723.9</v>
      </c>
      <c r="H5513">
        <v>1.7</v>
      </c>
      <c r="I5513">
        <v>1.2</v>
      </c>
      <c r="J5513" t="s">
        <v>295</v>
      </c>
      <c r="K5513" t="s">
        <v>296</v>
      </c>
      <c r="L5513" t="s">
        <v>397</v>
      </c>
      <c r="M5513" t="s">
        <v>398</v>
      </c>
      <c r="N5513" t="s">
        <v>344</v>
      </c>
      <c r="O5513">
        <v>1</v>
      </c>
      <c r="P5513" t="s">
        <v>306</v>
      </c>
      <c r="Q5513" s="164">
        <v>44959</v>
      </c>
      <c r="R5513" s="164">
        <v>45292</v>
      </c>
      <c r="T5513" t="s">
        <v>12068</v>
      </c>
      <c r="V5513" t="s">
        <v>12069</v>
      </c>
      <c r="W5513" t="s">
        <v>12070</v>
      </c>
      <c r="X5513" t="s">
        <v>12067</v>
      </c>
      <c r="Y5513" t="s">
        <v>12069</v>
      </c>
      <c r="Z5513" t="s">
        <v>12082</v>
      </c>
      <c r="AA5513" t="s">
        <v>295</v>
      </c>
      <c r="AB5513" s="164">
        <v>45041</v>
      </c>
      <c r="AC5513" t="s">
        <v>308</v>
      </c>
      <c r="AD5513" s="176">
        <v>1</v>
      </c>
    </row>
    <row r="5514" spans="1:31" x14ac:dyDescent="0.35">
      <c r="A5514" t="s">
        <v>482</v>
      </c>
      <c r="B5514">
        <v>1286</v>
      </c>
      <c r="C5514" t="s">
        <v>12083</v>
      </c>
      <c r="D5514">
        <v>70502</v>
      </c>
      <c r="E5514" t="s">
        <v>12067</v>
      </c>
      <c r="F5514" t="s">
        <v>11404</v>
      </c>
      <c r="G5514" s="163">
        <v>3238</v>
      </c>
      <c r="H5514">
        <v>1.7</v>
      </c>
      <c r="I5514">
        <v>1.2</v>
      </c>
      <c r="J5514" t="s">
        <v>1</v>
      </c>
      <c r="K5514" t="s">
        <v>296</v>
      </c>
      <c r="L5514" t="s">
        <v>397</v>
      </c>
      <c r="M5514" t="s">
        <v>398</v>
      </c>
      <c r="N5514" t="s">
        <v>344</v>
      </c>
      <c r="O5514">
        <v>1</v>
      </c>
      <c r="P5514" t="s">
        <v>306</v>
      </c>
      <c r="Q5514" t="s">
        <v>12084</v>
      </c>
      <c r="R5514" s="164">
        <v>44075</v>
      </c>
      <c r="T5514" t="s">
        <v>12068</v>
      </c>
      <c r="V5514" t="s">
        <v>12069</v>
      </c>
      <c r="W5514" t="s">
        <v>12070</v>
      </c>
      <c r="X5514" t="s">
        <v>12067</v>
      </c>
      <c r="Y5514" t="s">
        <v>12069</v>
      </c>
      <c r="Z5514" t="s">
        <v>12085</v>
      </c>
      <c r="AA5514" t="s">
        <v>1</v>
      </c>
      <c r="AB5514" s="164">
        <v>44007</v>
      </c>
      <c r="AC5514" t="s">
        <v>308</v>
      </c>
      <c r="AD5514" s="176">
        <v>1</v>
      </c>
    </row>
    <row r="5515" spans="1:31" x14ac:dyDescent="0.35">
      <c r="A5515" t="s">
        <v>432</v>
      </c>
      <c r="B5515">
        <v>1251</v>
      </c>
      <c r="C5515" t="s">
        <v>12086</v>
      </c>
      <c r="D5515">
        <v>70502</v>
      </c>
      <c r="E5515" t="s">
        <v>12067</v>
      </c>
      <c r="F5515" t="s">
        <v>11404</v>
      </c>
      <c r="H5515">
        <v>1.7</v>
      </c>
      <c r="I5515">
        <v>1.2</v>
      </c>
      <c r="K5515" t="s">
        <v>296</v>
      </c>
      <c r="L5515" t="s">
        <v>640</v>
      </c>
      <c r="M5515" t="s">
        <v>398</v>
      </c>
      <c r="N5515" t="s">
        <v>344</v>
      </c>
      <c r="O5515">
        <v>1</v>
      </c>
      <c r="P5515" t="s">
        <v>306</v>
      </c>
      <c r="Q5515" s="164">
        <v>39091</v>
      </c>
      <c r="R5515" s="164">
        <v>39326</v>
      </c>
      <c r="T5515" t="s">
        <v>12068</v>
      </c>
      <c r="V5515" t="s">
        <v>12069</v>
      </c>
      <c r="W5515" t="s">
        <v>12070</v>
      </c>
      <c r="X5515" t="s">
        <v>12067</v>
      </c>
      <c r="Y5515" t="s">
        <v>12069</v>
      </c>
      <c r="Z5515" t="s">
        <v>12087</v>
      </c>
      <c r="AC5515" t="s">
        <v>308</v>
      </c>
      <c r="AD5515" s="176">
        <v>1</v>
      </c>
    </row>
    <row r="5516" spans="1:31" x14ac:dyDescent="0.35">
      <c r="A5516" t="s">
        <v>432</v>
      </c>
      <c r="B5516">
        <v>1327</v>
      </c>
      <c r="C5516" t="s">
        <v>12088</v>
      </c>
      <c r="D5516">
        <v>70502</v>
      </c>
      <c r="E5516" t="s">
        <v>12067</v>
      </c>
      <c r="F5516" t="s">
        <v>11404</v>
      </c>
      <c r="G5516" s="163">
        <v>7296.58</v>
      </c>
      <c r="H5516">
        <v>1.7</v>
      </c>
      <c r="I5516">
        <v>1.2</v>
      </c>
      <c r="J5516" t="s">
        <v>295</v>
      </c>
      <c r="K5516" t="s">
        <v>296</v>
      </c>
      <c r="L5516" t="s">
        <v>397</v>
      </c>
      <c r="M5516" t="s">
        <v>398</v>
      </c>
      <c r="N5516" t="s">
        <v>344</v>
      </c>
      <c r="O5516">
        <v>1</v>
      </c>
      <c r="P5516" t="s">
        <v>306</v>
      </c>
      <c r="Q5516" t="s">
        <v>12089</v>
      </c>
      <c r="R5516" s="164">
        <v>44197</v>
      </c>
      <c r="T5516" t="s">
        <v>12068</v>
      </c>
      <c r="V5516" t="s">
        <v>12069</v>
      </c>
      <c r="W5516" t="s">
        <v>12070</v>
      </c>
      <c r="X5516" t="s">
        <v>12067</v>
      </c>
      <c r="Y5516" t="s">
        <v>12069</v>
      </c>
      <c r="Z5516" t="s">
        <v>12090</v>
      </c>
      <c r="AA5516" t="s">
        <v>295</v>
      </c>
      <c r="AB5516" s="164">
        <v>44665</v>
      </c>
      <c r="AC5516" t="s">
        <v>308</v>
      </c>
      <c r="AD5516" s="176">
        <v>1</v>
      </c>
    </row>
    <row r="5517" spans="1:31" x14ac:dyDescent="0.35">
      <c r="A5517" t="s">
        <v>432</v>
      </c>
      <c r="B5517">
        <v>1348</v>
      </c>
      <c r="C5517" t="s">
        <v>12091</v>
      </c>
      <c r="D5517">
        <v>70502</v>
      </c>
      <c r="E5517" t="s">
        <v>12067</v>
      </c>
      <c r="F5517" t="s">
        <v>11404</v>
      </c>
      <c r="G5517" s="163">
        <v>7296.58</v>
      </c>
      <c r="H5517">
        <v>1.7</v>
      </c>
      <c r="I5517">
        <v>1.2</v>
      </c>
      <c r="J5517" t="s">
        <v>295</v>
      </c>
      <c r="K5517" t="s">
        <v>296</v>
      </c>
      <c r="L5517" t="s">
        <v>397</v>
      </c>
      <c r="M5517" t="s">
        <v>398</v>
      </c>
      <c r="N5517" t="s">
        <v>344</v>
      </c>
      <c r="O5517">
        <v>1</v>
      </c>
      <c r="P5517" t="s">
        <v>306</v>
      </c>
      <c r="Q5517" t="s">
        <v>2009</v>
      </c>
      <c r="R5517" s="164">
        <v>45292</v>
      </c>
      <c r="T5517" t="s">
        <v>12068</v>
      </c>
      <c r="V5517" t="s">
        <v>12069</v>
      </c>
      <c r="W5517" t="s">
        <v>12070</v>
      </c>
      <c r="X5517" t="s">
        <v>12067</v>
      </c>
      <c r="Y5517" t="s">
        <v>12069</v>
      </c>
      <c r="Z5517" t="s">
        <v>12092</v>
      </c>
      <c r="AA5517" t="s">
        <v>1</v>
      </c>
      <c r="AB5517" s="164">
        <v>45148</v>
      </c>
      <c r="AC5517" t="s">
        <v>308</v>
      </c>
      <c r="AD5517" s="176">
        <v>1</v>
      </c>
    </row>
    <row r="5518" spans="1:31" x14ac:dyDescent="0.35">
      <c r="A5518" t="s">
        <v>584</v>
      </c>
      <c r="B5518">
        <v>1390</v>
      </c>
      <c r="C5518" t="s">
        <v>12093</v>
      </c>
      <c r="D5518">
        <v>70502</v>
      </c>
      <c r="E5518" t="s">
        <v>12067</v>
      </c>
      <c r="F5518" t="s">
        <v>11404</v>
      </c>
      <c r="G5518" s="163">
        <v>6082</v>
      </c>
      <c r="H5518">
        <v>1.7</v>
      </c>
      <c r="I5518">
        <v>1.2</v>
      </c>
      <c r="J5518" t="s">
        <v>295</v>
      </c>
      <c r="K5518" t="s">
        <v>296</v>
      </c>
      <c r="L5518" t="s">
        <v>397</v>
      </c>
      <c r="M5518" t="s">
        <v>398</v>
      </c>
      <c r="N5518" t="s">
        <v>344</v>
      </c>
      <c r="O5518">
        <v>1</v>
      </c>
      <c r="P5518" t="s">
        <v>306</v>
      </c>
      <c r="Q5518" t="s">
        <v>12094</v>
      </c>
      <c r="R5518" s="164">
        <v>44805</v>
      </c>
      <c r="T5518" t="s">
        <v>12068</v>
      </c>
      <c r="V5518" t="s">
        <v>12069</v>
      </c>
      <c r="W5518" t="s">
        <v>12070</v>
      </c>
      <c r="X5518" t="s">
        <v>12067</v>
      </c>
      <c r="Y5518" t="s">
        <v>12069</v>
      </c>
      <c r="Z5518" t="s">
        <v>12095</v>
      </c>
      <c r="AA5518" t="s">
        <v>1</v>
      </c>
      <c r="AB5518" s="164">
        <v>44655</v>
      </c>
      <c r="AC5518" t="s">
        <v>308</v>
      </c>
      <c r="AD5518" s="176">
        <v>1</v>
      </c>
    </row>
    <row r="5519" spans="1:31" x14ac:dyDescent="0.35">
      <c r="A5519" t="s">
        <v>584</v>
      </c>
      <c r="B5519">
        <v>1396</v>
      </c>
      <c r="C5519" t="s">
        <v>12096</v>
      </c>
      <c r="D5519">
        <v>70502</v>
      </c>
      <c r="E5519" t="s">
        <v>12067</v>
      </c>
      <c r="F5519" t="s">
        <v>11404</v>
      </c>
      <c r="G5519" s="163">
        <v>6082</v>
      </c>
      <c r="H5519">
        <v>1.7</v>
      </c>
      <c r="I5519">
        <v>1.2</v>
      </c>
      <c r="J5519" t="s">
        <v>295</v>
      </c>
      <c r="K5519" t="s">
        <v>296</v>
      </c>
      <c r="L5519" t="s">
        <v>397</v>
      </c>
      <c r="M5519" t="s">
        <v>398</v>
      </c>
      <c r="N5519" t="s">
        <v>344</v>
      </c>
      <c r="O5519">
        <v>1</v>
      </c>
      <c r="P5519" t="s">
        <v>306</v>
      </c>
      <c r="Q5519" t="s">
        <v>1587</v>
      </c>
      <c r="R5519" s="164">
        <v>45778</v>
      </c>
      <c r="T5519" t="s">
        <v>12068</v>
      </c>
      <c r="V5519" t="s">
        <v>12069</v>
      </c>
      <c r="W5519" t="s">
        <v>12070</v>
      </c>
      <c r="X5519" t="s">
        <v>12067</v>
      </c>
      <c r="Y5519" t="s">
        <v>12069</v>
      </c>
      <c r="Z5519" t="s">
        <v>12097</v>
      </c>
      <c r="AA5519" t="s">
        <v>1</v>
      </c>
      <c r="AB5519" s="164">
        <v>45663</v>
      </c>
      <c r="AC5519" t="s">
        <v>308</v>
      </c>
      <c r="AD5519" s="176">
        <v>1</v>
      </c>
    </row>
    <row r="5520" spans="1:31" x14ac:dyDescent="0.35">
      <c r="A5520" t="s">
        <v>375</v>
      </c>
      <c r="B5520">
        <v>1212</v>
      </c>
      <c r="C5520" t="s">
        <v>12098</v>
      </c>
      <c r="D5520">
        <v>70502</v>
      </c>
      <c r="E5520" t="s">
        <v>12067</v>
      </c>
      <c r="F5520" t="s">
        <v>11404</v>
      </c>
      <c r="G5520" s="163">
        <v>7200</v>
      </c>
      <c r="H5520">
        <v>1.7</v>
      </c>
      <c r="I5520">
        <v>1.2</v>
      </c>
      <c r="J5520" t="s">
        <v>295</v>
      </c>
      <c r="K5520" t="s">
        <v>296</v>
      </c>
      <c r="L5520" t="s">
        <v>397</v>
      </c>
      <c r="M5520" t="s">
        <v>398</v>
      </c>
      <c r="N5520" t="s">
        <v>344</v>
      </c>
      <c r="O5520">
        <v>1</v>
      </c>
      <c r="P5520" t="s">
        <v>1</v>
      </c>
      <c r="Q5520" t="s">
        <v>12099</v>
      </c>
      <c r="R5520" s="164">
        <v>44440</v>
      </c>
      <c r="T5520" t="s">
        <v>12068</v>
      </c>
      <c r="V5520" t="s">
        <v>12069</v>
      </c>
      <c r="W5520" t="s">
        <v>12070</v>
      </c>
      <c r="X5520" t="s">
        <v>12067</v>
      </c>
      <c r="Y5520" t="s">
        <v>12069</v>
      </c>
      <c r="Z5520" t="s">
        <v>12100</v>
      </c>
      <c r="AA5520" t="s">
        <v>1</v>
      </c>
      <c r="AB5520" s="164">
        <v>44622</v>
      </c>
      <c r="AC5520" t="s">
        <v>304</v>
      </c>
      <c r="AD5520" s="176">
        <v>1</v>
      </c>
    </row>
    <row r="5521" spans="1:30" x14ac:dyDescent="0.35">
      <c r="A5521" t="s">
        <v>403</v>
      </c>
      <c r="B5521">
        <v>1198</v>
      </c>
      <c r="C5521" t="s">
        <v>12101</v>
      </c>
      <c r="D5521">
        <v>70502</v>
      </c>
      <c r="E5521" t="s">
        <v>12067</v>
      </c>
      <c r="F5521" t="s">
        <v>11404</v>
      </c>
      <c r="G5521" s="163">
        <v>2722.08</v>
      </c>
      <c r="H5521">
        <v>1.7</v>
      </c>
      <c r="I5521">
        <v>1.2</v>
      </c>
      <c r="J5521" t="s">
        <v>1</v>
      </c>
      <c r="K5521" t="s">
        <v>296</v>
      </c>
      <c r="L5521" t="s">
        <v>397</v>
      </c>
      <c r="M5521" t="s">
        <v>398</v>
      </c>
      <c r="N5521" t="s">
        <v>344</v>
      </c>
      <c r="O5521">
        <v>1</v>
      </c>
      <c r="P5521" t="s">
        <v>306</v>
      </c>
      <c r="Q5521" s="164">
        <v>44261</v>
      </c>
      <c r="R5521" s="164">
        <v>44805</v>
      </c>
      <c r="T5521" t="s">
        <v>12068</v>
      </c>
      <c r="V5521" t="s">
        <v>12069</v>
      </c>
      <c r="W5521" t="s">
        <v>12070</v>
      </c>
      <c r="X5521" t="s">
        <v>12067</v>
      </c>
      <c r="Y5521" t="s">
        <v>12069</v>
      </c>
      <c r="Z5521" t="s">
        <v>12102</v>
      </c>
      <c r="AA5521" t="s">
        <v>1</v>
      </c>
      <c r="AB5521" s="164">
        <v>44484</v>
      </c>
      <c r="AC5521" t="s">
        <v>308</v>
      </c>
      <c r="AD5521" s="176">
        <v>1</v>
      </c>
    </row>
    <row r="5522" spans="1:30" x14ac:dyDescent="0.35">
      <c r="A5522" t="s">
        <v>447</v>
      </c>
      <c r="B5522">
        <v>1267</v>
      </c>
      <c r="C5522" t="s">
        <v>12103</v>
      </c>
      <c r="D5522">
        <v>70502</v>
      </c>
      <c r="E5522" t="s">
        <v>12067</v>
      </c>
      <c r="F5522" t="s">
        <v>11404</v>
      </c>
      <c r="H5522">
        <v>1.7</v>
      </c>
      <c r="I5522">
        <v>1.2</v>
      </c>
      <c r="K5522" t="s">
        <v>296</v>
      </c>
      <c r="L5522" t="s">
        <v>397</v>
      </c>
      <c r="M5522" t="s">
        <v>398</v>
      </c>
      <c r="N5522" t="s">
        <v>344</v>
      </c>
      <c r="O5522">
        <v>1</v>
      </c>
      <c r="P5522" t="s">
        <v>306</v>
      </c>
      <c r="Q5522" t="s">
        <v>1559</v>
      </c>
      <c r="R5522" s="164">
        <v>42248</v>
      </c>
      <c r="T5522" t="s">
        <v>12068</v>
      </c>
      <c r="V5522" t="s">
        <v>12069</v>
      </c>
      <c r="W5522" t="s">
        <v>12070</v>
      </c>
      <c r="X5522" t="s">
        <v>12067</v>
      </c>
      <c r="Y5522" t="s">
        <v>12069</v>
      </c>
      <c r="Z5522" t="s">
        <v>12104</v>
      </c>
      <c r="AA5522" t="s">
        <v>1</v>
      </c>
      <c r="AC5522" t="s">
        <v>308</v>
      </c>
      <c r="AD5522" s="176">
        <v>1</v>
      </c>
    </row>
    <row r="5523" spans="1:30" x14ac:dyDescent="0.35">
      <c r="A5523" t="s">
        <v>447</v>
      </c>
      <c r="B5523">
        <v>1315</v>
      </c>
      <c r="C5523" t="s">
        <v>12105</v>
      </c>
      <c r="D5523">
        <v>70502</v>
      </c>
      <c r="E5523" t="s">
        <v>12067</v>
      </c>
      <c r="F5523" t="s">
        <v>11404</v>
      </c>
      <c r="G5523" s="163">
        <v>4906</v>
      </c>
      <c r="H5523">
        <v>1.7</v>
      </c>
      <c r="I5523">
        <v>1.2</v>
      </c>
      <c r="J5523" t="s">
        <v>295</v>
      </c>
      <c r="K5523" t="s">
        <v>296</v>
      </c>
      <c r="L5523" t="s">
        <v>397</v>
      </c>
      <c r="M5523" t="s">
        <v>398</v>
      </c>
      <c r="N5523" t="s">
        <v>344</v>
      </c>
      <c r="O5523">
        <v>1</v>
      </c>
      <c r="P5523" t="s">
        <v>306</v>
      </c>
      <c r="Q5523" t="s">
        <v>11914</v>
      </c>
      <c r="R5523" s="164">
        <v>45536</v>
      </c>
      <c r="T5523" t="s">
        <v>12068</v>
      </c>
      <c r="V5523" t="s">
        <v>12069</v>
      </c>
      <c r="W5523" t="s">
        <v>12070</v>
      </c>
      <c r="X5523" t="s">
        <v>12067</v>
      </c>
      <c r="Y5523" t="s">
        <v>12069</v>
      </c>
      <c r="Z5523" t="s">
        <v>12106</v>
      </c>
      <c r="AA5523" t="s">
        <v>1</v>
      </c>
      <c r="AB5523" s="164">
        <v>45478</v>
      </c>
      <c r="AC5523" t="s">
        <v>308</v>
      </c>
      <c r="AD5523" s="176">
        <v>1</v>
      </c>
    </row>
    <row r="5524" spans="1:30" x14ac:dyDescent="0.35">
      <c r="A5524" t="s">
        <v>314</v>
      </c>
      <c r="B5524">
        <v>1349</v>
      </c>
      <c r="C5524" t="s">
        <v>12107</v>
      </c>
      <c r="D5524">
        <v>70502</v>
      </c>
      <c r="E5524" t="s">
        <v>12067</v>
      </c>
      <c r="F5524" t="s">
        <v>11404</v>
      </c>
      <c r="G5524" s="163">
        <v>7000</v>
      </c>
      <c r="H5524">
        <v>1.7</v>
      </c>
      <c r="I5524">
        <v>1.2</v>
      </c>
      <c r="J5524" t="s">
        <v>295</v>
      </c>
      <c r="K5524" t="s">
        <v>296</v>
      </c>
      <c r="L5524" t="s">
        <v>397</v>
      </c>
      <c r="M5524" t="s">
        <v>398</v>
      </c>
      <c r="N5524" t="s">
        <v>344</v>
      </c>
      <c r="O5524">
        <v>1</v>
      </c>
      <c r="P5524" t="s">
        <v>306</v>
      </c>
      <c r="Q5524" t="s">
        <v>12108</v>
      </c>
      <c r="R5524" s="164">
        <v>45292</v>
      </c>
      <c r="T5524" t="s">
        <v>12068</v>
      </c>
      <c r="V5524" t="s">
        <v>12069</v>
      </c>
      <c r="W5524" t="s">
        <v>12070</v>
      </c>
      <c r="X5524" t="s">
        <v>12067</v>
      </c>
      <c r="Y5524" t="s">
        <v>12069</v>
      </c>
      <c r="Z5524" t="s">
        <v>12109</v>
      </c>
      <c r="AA5524" t="s">
        <v>295</v>
      </c>
      <c r="AB5524" s="164">
        <v>45138</v>
      </c>
      <c r="AC5524" t="s">
        <v>308</v>
      </c>
      <c r="AD5524" s="176">
        <v>1</v>
      </c>
    </row>
    <row r="5525" spans="1:30" x14ac:dyDescent="0.35">
      <c r="A5525" t="s">
        <v>711</v>
      </c>
      <c r="B5525">
        <v>1256</v>
      </c>
      <c r="C5525" t="s">
        <v>12110</v>
      </c>
      <c r="D5525">
        <v>70502</v>
      </c>
      <c r="E5525" t="s">
        <v>12067</v>
      </c>
      <c r="F5525" t="s">
        <v>11404</v>
      </c>
      <c r="G5525" s="163">
        <v>7154</v>
      </c>
      <c r="H5525">
        <v>1.7</v>
      </c>
      <c r="I5525">
        <v>1.2</v>
      </c>
      <c r="J5525" t="s">
        <v>295</v>
      </c>
      <c r="K5525" t="s">
        <v>296</v>
      </c>
      <c r="L5525" t="s">
        <v>397</v>
      </c>
      <c r="M5525" t="s">
        <v>398</v>
      </c>
      <c r="N5525" t="s">
        <v>344</v>
      </c>
      <c r="O5525">
        <v>1</v>
      </c>
      <c r="P5525" t="s">
        <v>306</v>
      </c>
      <c r="Q5525" t="s">
        <v>11652</v>
      </c>
      <c r="R5525" s="164">
        <v>44562</v>
      </c>
      <c r="T5525" t="s">
        <v>12068</v>
      </c>
      <c r="V5525" t="s">
        <v>12069</v>
      </c>
      <c r="W5525" t="s">
        <v>12070</v>
      </c>
      <c r="X5525" t="s">
        <v>12067</v>
      </c>
      <c r="Y5525" t="s">
        <v>12069</v>
      </c>
      <c r="Z5525" t="s">
        <v>12111</v>
      </c>
      <c r="AA5525" t="s">
        <v>1</v>
      </c>
      <c r="AB5525" s="164">
        <v>44508</v>
      </c>
      <c r="AC5525" t="s">
        <v>308</v>
      </c>
      <c r="AD5525" s="176">
        <v>1</v>
      </c>
    </row>
    <row r="5526" spans="1:30" x14ac:dyDescent="0.35">
      <c r="A5526" t="s">
        <v>566</v>
      </c>
      <c r="B5526">
        <v>4009</v>
      </c>
      <c r="C5526" t="s">
        <v>12107</v>
      </c>
      <c r="D5526">
        <v>70502</v>
      </c>
      <c r="E5526" t="s">
        <v>12067</v>
      </c>
      <c r="F5526" t="s">
        <v>11404</v>
      </c>
      <c r="G5526" s="163">
        <v>3000</v>
      </c>
      <c r="H5526">
        <v>1.7</v>
      </c>
      <c r="I5526">
        <v>1.2</v>
      </c>
      <c r="J5526" t="s">
        <v>1</v>
      </c>
      <c r="K5526" t="s">
        <v>296</v>
      </c>
      <c r="L5526" t="s">
        <v>397</v>
      </c>
      <c r="M5526" t="s">
        <v>398</v>
      </c>
      <c r="N5526" t="s">
        <v>344</v>
      </c>
      <c r="O5526">
        <v>1</v>
      </c>
      <c r="P5526" t="s">
        <v>306</v>
      </c>
      <c r="Q5526" t="s">
        <v>8527</v>
      </c>
      <c r="R5526" s="164">
        <v>44562</v>
      </c>
      <c r="T5526" t="s">
        <v>12068</v>
      </c>
      <c r="V5526" t="s">
        <v>12069</v>
      </c>
      <c r="W5526" t="s">
        <v>12070</v>
      </c>
      <c r="X5526" t="s">
        <v>12067</v>
      </c>
      <c r="Y5526" t="s">
        <v>12069</v>
      </c>
      <c r="Z5526" t="s">
        <v>12112</v>
      </c>
      <c r="AA5526" t="s">
        <v>1</v>
      </c>
      <c r="AB5526" s="164">
        <v>44607</v>
      </c>
      <c r="AC5526" t="s">
        <v>308</v>
      </c>
      <c r="AD5526" s="176">
        <v>1</v>
      </c>
    </row>
    <row r="5527" spans="1:30" x14ac:dyDescent="0.35">
      <c r="A5527" t="s">
        <v>408</v>
      </c>
      <c r="B5527">
        <v>1338</v>
      </c>
      <c r="C5527" t="s">
        <v>12113</v>
      </c>
      <c r="D5527">
        <v>70503</v>
      </c>
      <c r="E5527" t="s">
        <v>4518</v>
      </c>
      <c r="F5527" t="s">
        <v>11404</v>
      </c>
      <c r="G5527" s="163">
        <v>8910.3799999999992</v>
      </c>
      <c r="H5527">
        <v>1.7</v>
      </c>
      <c r="I5527">
        <v>1.2</v>
      </c>
      <c r="J5527" t="s">
        <v>295</v>
      </c>
      <c r="K5527" t="s">
        <v>296</v>
      </c>
      <c r="L5527" t="s">
        <v>397</v>
      </c>
      <c r="M5527" t="s">
        <v>398</v>
      </c>
      <c r="N5527" t="s">
        <v>344</v>
      </c>
      <c r="O5527">
        <v>1</v>
      </c>
      <c r="P5527" t="s">
        <v>306</v>
      </c>
      <c r="Q5527" t="s">
        <v>12114</v>
      </c>
      <c r="R5527" s="164">
        <v>44562</v>
      </c>
      <c r="T5527" t="s">
        <v>4431</v>
      </c>
      <c r="V5527" t="s">
        <v>12115</v>
      </c>
      <c r="W5527" t="s">
        <v>12116</v>
      </c>
      <c r="X5527" t="s">
        <v>4518</v>
      </c>
      <c r="Y5527" t="s">
        <v>12115</v>
      </c>
      <c r="Z5527" t="s">
        <v>12117</v>
      </c>
      <c r="AA5527" t="s">
        <v>1</v>
      </c>
      <c r="AB5527" s="164">
        <v>44347</v>
      </c>
      <c r="AC5527" t="s">
        <v>308</v>
      </c>
      <c r="AD5527" s="176">
        <v>1</v>
      </c>
    </row>
    <row r="5528" spans="1:30" x14ac:dyDescent="0.35">
      <c r="A5528" t="s">
        <v>324</v>
      </c>
      <c r="B5528">
        <v>1119</v>
      </c>
      <c r="C5528" t="s">
        <v>4518</v>
      </c>
      <c r="D5528">
        <v>70503</v>
      </c>
      <c r="E5528" t="s">
        <v>4518</v>
      </c>
      <c r="F5528" t="s">
        <v>11404</v>
      </c>
      <c r="H5528">
        <v>1.7</v>
      </c>
      <c r="I5528">
        <v>1.2</v>
      </c>
      <c r="K5528" t="s">
        <v>404</v>
      </c>
      <c r="L5528" t="s">
        <v>397</v>
      </c>
      <c r="M5528" t="s">
        <v>398</v>
      </c>
      <c r="N5528" t="s">
        <v>344</v>
      </c>
      <c r="O5528">
        <v>1</v>
      </c>
      <c r="P5528" t="s">
        <v>306</v>
      </c>
      <c r="Q5528" s="164">
        <v>36169</v>
      </c>
      <c r="R5528" s="164">
        <v>36404</v>
      </c>
      <c r="S5528" s="164">
        <v>40148</v>
      </c>
      <c r="T5528" t="s">
        <v>4431</v>
      </c>
      <c r="V5528" t="s">
        <v>12115</v>
      </c>
      <c r="W5528" t="s">
        <v>12116</v>
      </c>
      <c r="X5528" t="s">
        <v>4518</v>
      </c>
      <c r="Y5528" t="s">
        <v>12115</v>
      </c>
      <c r="Z5528" t="s">
        <v>12118</v>
      </c>
      <c r="AC5528" t="s">
        <v>308</v>
      </c>
      <c r="AD5528" s="176">
        <v>1</v>
      </c>
    </row>
    <row r="5529" spans="1:30" x14ac:dyDescent="0.35">
      <c r="A5529" t="s">
        <v>324</v>
      </c>
      <c r="B5529">
        <v>1400</v>
      </c>
      <c r="C5529" t="s">
        <v>12119</v>
      </c>
      <c r="D5529">
        <v>70503</v>
      </c>
      <c r="E5529" t="s">
        <v>4518</v>
      </c>
      <c r="F5529" t="s">
        <v>11404</v>
      </c>
      <c r="G5529" s="163">
        <v>3723.9</v>
      </c>
      <c r="H5529">
        <v>1.7</v>
      </c>
      <c r="I5529">
        <v>1.2</v>
      </c>
      <c r="J5529" t="s">
        <v>295</v>
      </c>
      <c r="K5529" t="s">
        <v>296</v>
      </c>
      <c r="L5529" t="s">
        <v>397</v>
      </c>
      <c r="M5529" t="s">
        <v>398</v>
      </c>
      <c r="N5529" t="s">
        <v>344</v>
      </c>
      <c r="O5529">
        <v>1</v>
      </c>
      <c r="P5529" t="s">
        <v>306</v>
      </c>
      <c r="Q5529" t="s">
        <v>389</v>
      </c>
      <c r="R5529" s="164">
        <v>45292</v>
      </c>
      <c r="T5529" t="s">
        <v>4431</v>
      </c>
      <c r="V5529" t="s">
        <v>12115</v>
      </c>
      <c r="W5529" t="s">
        <v>12116</v>
      </c>
      <c r="X5529" t="s">
        <v>4518</v>
      </c>
      <c r="Y5529" t="s">
        <v>12115</v>
      </c>
      <c r="Z5529" t="s">
        <v>12120</v>
      </c>
      <c r="AA5529" t="s">
        <v>1</v>
      </c>
      <c r="AB5529" s="164">
        <v>45152</v>
      </c>
      <c r="AC5529" t="s">
        <v>308</v>
      </c>
      <c r="AD5529" s="176">
        <v>1</v>
      </c>
    </row>
    <row r="5530" spans="1:30" x14ac:dyDescent="0.35">
      <c r="A5530" t="s">
        <v>476</v>
      </c>
      <c r="B5530">
        <v>1158</v>
      </c>
      <c r="C5530" t="s">
        <v>12121</v>
      </c>
      <c r="D5530">
        <v>70503</v>
      </c>
      <c r="E5530" t="s">
        <v>4518</v>
      </c>
      <c r="F5530" t="s">
        <v>11404</v>
      </c>
      <c r="H5530">
        <v>1.7</v>
      </c>
      <c r="I5530">
        <v>1.2</v>
      </c>
      <c r="K5530" t="s">
        <v>404</v>
      </c>
      <c r="L5530" t="s">
        <v>397</v>
      </c>
      <c r="M5530" t="s">
        <v>398</v>
      </c>
      <c r="N5530" t="s">
        <v>344</v>
      </c>
      <c r="O5530">
        <v>1</v>
      </c>
      <c r="P5530" t="s">
        <v>306</v>
      </c>
      <c r="Q5530" s="164">
        <v>34700</v>
      </c>
      <c r="R5530" s="164">
        <v>34700</v>
      </c>
      <c r="S5530" s="164">
        <v>39188</v>
      </c>
      <c r="T5530" t="s">
        <v>4431</v>
      </c>
      <c r="V5530" t="s">
        <v>12115</v>
      </c>
      <c r="W5530" t="s">
        <v>12116</v>
      </c>
      <c r="X5530" t="s">
        <v>4518</v>
      </c>
      <c r="Y5530" t="s">
        <v>12115</v>
      </c>
      <c r="Z5530" t="s">
        <v>12122</v>
      </c>
      <c r="AC5530" t="s">
        <v>308</v>
      </c>
      <c r="AD5530" s="176">
        <v>1</v>
      </c>
    </row>
    <row r="5531" spans="1:30" x14ac:dyDescent="0.35">
      <c r="A5531" t="s">
        <v>476</v>
      </c>
      <c r="B5531">
        <v>1367</v>
      </c>
      <c r="C5531" t="s">
        <v>12119</v>
      </c>
      <c r="D5531">
        <v>70503</v>
      </c>
      <c r="E5531" t="s">
        <v>4518</v>
      </c>
      <c r="F5531" t="s">
        <v>11404</v>
      </c>
      <c r="G5531" s="163">
        <v>3723.9</v>
      </c>
      <c r="H5531">
        <v>1.7</v>
      </c>
      <c r="I5531">
        <v>1.2</v>
      </c>
      <c r="J5531" t="s">
        <v>295</v>
      </c>
      <c r="K5531" t="s">
        <v>296</v>
      </c>
      <c r="L5531" t="s">
        <v>397</v>
      </c>
      <c r="M5531" t="s">
        <v>398</v>
      </c>
      <c r="N5531" t="s">
        <v>344</v>
      </c>
      <c r="O5531">
        <v>1</v>
      </c>
      <c r="P5531" t="s">
        <v>306</v>
      </c>
      <c r="Q5531" t="s">
        <v>5889</v>
      </c>
      <c r="R5531" s="164">
        <v>44075</v>
      </c>
      <c r="T5531" t="s">
        <v>4431</v>
      </c>
      <c r="V5531" t="s">
        <v>12115</v>
      </c>
      <c r="W5531" t="s">
        <v>12116</v>
      </c>
      <c r="X5531" t="s">
        <v>4518</v>
      </c>
      <c r="Y5531" t="s">
        <v>12115</v>
      </c>
      <c r="Z5531" t="s">
        <v>12123</v>
      </c>
      <c r="AA5531" t="s">
        <v>295</v>
      </c>
      <c r="AB5531" s="164">
        <v>43769</v>
      </c>
      <c r="AC5531" t="s">
        <v>308</v>
      </c>
      <c r="AD5531" s="176">
        <v>1</v>
      </c>
    </row>
    <row r="5532" spans="1:30" x14ac:dyDescent="0.35">
      <c r="A5532" t="s">
        <v>432</v>
      </c>
      <c r="B5532">
        <v>1118</v>
      </c>
      <c r="C5532" t="s">
        <v>4518</v>
      </c>
      <c r="D5532">
        <v>70503</v>
      </c>
      <c r="E5532" t="s">
        <v>4518</v>
      </c>
      <c r="F5532" t="s">
        <v>11404</v>
      </c>
      <c r="H5532">
        <v>1.7</v>
      </c>
      <c r="I5532">
        <v>1.2</v>
      </c>
      <c r="K5532" t="s">
        <v>404</v>
      </c>
      <c r="L5532" t="s">
        <v>12124</v>
      </c>
      <c r="M5532" t="s">
        <v>398</v>
      </c>
      <c r="N5532" t="s">
        <v>344</v>
      </c>
      <c r="O5532">
        <v>1</v>
      </c>
      <c r="P5532" t="s">
        <v>306</v>
      </c>
      <c r="Q5532" s="164">
        <v>30781</v>
      </c>
      <c r="R5532" s="164">
        <v>30929</v>
      </c>
      <c r="S5532" s="164">
        <v>33482</v>
      </c>
      <c r="T5532" t="s">
        <v>4431</v>
      </c>
      <c r="V5532" t="s">
        <v>12115</v>
      </c>
      <c r="W5532" t="s">
        <v>12116</v>
      </c>
      <c r="X5532" t="s">
        <v>4518</v>
      </c>
      <c r="Y5532" t="s">
        <v>12115</v>
      </c>
      <c r="Z5532" t="s">
        <v>12125</v>
      </c>
      <c r="AC5532" t="s">
        <v>308</v>
      </c>
      <c r="AD5532" s="176">
        <v>1</v>
      </c>
    </row>
    <row r="5533" spans="1:30" x14ac:dyDescent="0.35">
      <c r="A5533" t="s">
        <v>432</v>
      </c>
      <c r="B5533">
        <v>1347</v>
      </c>
      <c r="C5533" t="s">
        <v>12126</v>
      </c>
      <c r="D5533">
        <v>70503</v>
      </c>
      <c r="E5533" t="s">
        <v>4518</v>
      </c>
      <c r="F5533" t="s">
        <v>11404</v>
      </c>
      <c r="G5533" s="163">
        <v>5940</v>
      </c>
      <c r="H5533">
        <v>1.7</v>
      </c>
      <c r="I5533">
        <v>1.2</v>
      </c>
      <c r="J5533" t="s">
        <v>295</v>
      </c>
      <c r="K5533" t="s">
        <v>296</v>
      </c>
      <c r="L5533" t="s">
        <v>397</v>
      </c>
      <c r="M5533" t="s">
        <v>398</v>
      </c>
      <c r="N5533" t="s">
        <v>344</v>
      </c>
      <c r="O5533">
        <v>1</v>
      </c>
      <c r="P5533" t="s">
        <v>306</v>
      </c>
      <c r="Q5533" t="s">
        <v>2009</v>
      </c>
      <c r="R5533" s="164">
        <v>45292</v>
      </c>
      <c r="T5533" t="s">
        <v>4431</v>
      </c>
      <c r="V5533" t="s">
        <v>12115</v>
      </c>
      <c r="W5533" t="s">
        <v>12116</v>
      </c>
      <c r="X5533" t="s">
        <v>4518</v>
      </c>
      <c r="Y5533" t="s">
        <v>12115</v>
      </c>
      <c r="Z5533" t="s">
        <v>12127</v>
      </c>
      <c r="AA5533" t="s">
        <v>1</v>
      </c>
      <c r="AB5533" s="164">
        <v>45134</v>
      </c>
      <c r="AC5533" t="s">
        <v>308</v>
      </c>
      <c r="AD5533" s="176">
        <v>1</v>
      </c>
    </row>
    <row r="5534" spans="1:30" x14ac:dyDescent="0.35">
      <c r="A5534" t="s">
        <v>584</v>
      </c>
      <c r="B5534">
        <v>1400</v>
      </c>
      <c r="C5534" t="s">
        <v>12128</v>
      </c>
      <c r="D5534">
        <v>70503</v>
      </c>
      <c r="E5534" t="s">
        <v>4518</v>
      </c>
      <c r="F5534" t="s">
        <v>11404</v>
      </c>
      <c r="G5534" s="163">
        <v>6082</v>
      </c>
      <c r="H5534">
        <v>1.7</v>
      </c>
      <c r="I5534">
        <v>1.2</v>
      </c>
      <c r="J5534" t="s">
        <v>295</v>
      </c>
      <c r="K5534" t="s">
        <v>296</v>
      </c>
      <c r="L5534" t="s">
        <v>397</v>
      </c>
      <c r="M5534" t="s">
        <v>398</v>
      </c>
      <c r="N5534" t="s">
        <v>344</v>
      </c>
      <c r="O5534">
        <v>1</v>
      </c>
      <c r="P5534" t="s">
        <v>306</v>
      </c>
      <c r="Q5534" t="s">
        <v>12129</v>
      </c>
      <c r="R5534" s="164">
        <v>45778</v>
      </c>
      <c r="T5534" t="s">
        <v>4431</v>
      </c>
      <c r="V5534" t="s">
        <v>12115</v>
      </c>
      <c r="W5534" t="s">
        <v>12116</v>
      </c>
      <c r="X5534" t="s">
        <v>4518</v>
      </c>
      <c r="Y5534" t="s">
        <v>12115</v>
      </c>
      <c r="Z5534" t="s">
        <v>12130</v>
      </c>
      <c r="AA5534" t="s">
        <v>1</v>
      </c>
      <c r="AB5534" s="164">
        <v>45680</v>
      </c>
      <c r="AC5534" t="s">
        <v>308</v>
      </c>
      <c r="AD5534" s="176">
        <v>1</v>
      </c>
    </row>
    <row r="5535" spans="1:30" x14ac:dyDescent="0.35">
      <c r="A5535" t="s">
        <v>314</v>
      </c>
      <c r="B5535">
        <v>1206</v>
      </c>
      <c r="C5535" t="s">
        <v>12131</v>
      </c>
      <c r="D5535">
        <v>70503</v>
      </c>
      <c r="E5535" t="s">
        <v>4518</v>
      </c>
      <c r="F5535" t="s">
        <v>11404</v>
      </c>
      <c r="H5535">
        <v>1.7</v>
      </c>
      <c r="I5535">
        <v>1.2</v>
      </c>
      <c r="K5535" t="s">
        <v>404</v>
      </c>
      <c r="L5535" t="s">
        <v>397</v>
      </c>
      <c r="M5535" t="s">
        <v>398</v>
      </c>
      <c r="N5535" t="s">
        <v>344</v>
      </c>
      <c r="O5535">
        <v>1</v>
      </c>
      <c r="P5535" t="s">
        <v>306</v>
      </c>
      <c r="Q5535" s="164">
        <v>36526</v>
      </c>
      <c r="R5535" s="164">
        <v>36526</v>
      </c>
      <c r="S5535" s="164">
        <v>40148</v>
      </c>
      <c r="T5535" t="s">
        <v>4431</v>
      </c>
      <c r="V5535" t="s">
        <v>12115</v>
      </c>
      <c r="W5535" t="s">
        <v>12116</v>
      </c>
      <c r="X5535" t="s">
        <v>4518</v>
      </c>
      <c r="Y5535" t="s">
        <v>12115</v>
      </c>
      <c r="Z5535" t="s">
        <v>12132</v>
      </c>
      <c r="AC5535" t="s">
        <v>308</v>
      </c>
      <c r="AD5535" s="176">
        <v>1</v>
      </c>
    </row>
    <row r="5536" spans="1:30" x14ac:dyDescent="0.35">
      <c r="A5536" t="s">
        <v>711</v>
      </c>
      <c r="B5536">
        <v>1106</v>
      </c>
      <c r="C5536" t="s">
        <v>12133</v>
      </c>
      <c r="D5536">
        <v>70503</v>
      </c>
      <c r="E5536" t="s">
        <v>4518</v>
      </c>
      <c r="F5536" t="s">
        <v>11404</v>
      </c>
      <c r="H5536">
        <v>1.7</v>
      </c>
      <c r="I5536">
        <v>1.2</v>
      </c>
      <c r="K5536" t="s">
        <v>404</v>
      </c>
      <c r="L5536" t="s">
        <v>397</v>
      </c>
      <c r="M5536" t="s">
        <v>398</v>
      </c>
      <c r="N5536" t="s">
        <v>344</v>
      </c>
      <c r="O5536">
        <v>1</v>
      </c>
      <c r="P5536" t="s">
        <v>306</v>
      </c>
      <c r="Q5536" s="164">
        <v>31056</v>
      </c>
      <c r="R5536" s="164">
        <v>31291</v>
      </c>
      <c r="S5536" s="164">
        <v>32509</v>
      </c>
      <c r="T5536" t="s">
        <v>4431</v>
      </c>
      <c r="V5536" t="s">
        <v>12115</v>
      </c>
      <c r="W5536" t="s">
        <v>12116</v>
      </c>
      <c r="X5536" t="s">
        <v>4518</v>
      </c>
      <c r="Y5536" t="s">
        <v>12115</v>
      </c>
      <c r="Z5536" t="s">
        <v>12134</v>
      </c>
      <c r="AC5536" t="s">
        <v>308</v>
      </c>
      <c r="AD5536" s="176">
        <v>1</v>
      </c>
    </row>
    <row r="5537" spans="1:31" x14ac:dyDescent="0.35">
      <c r="A5537" t="s">
        <v>438</v>
      </c>
      <c r="B5537">
        <v>1089</v>
      </c>
      <c r="C5537" t="s">
        <v>4518</v>
      </c>
      <c r="D5537">
        <v>70503</v>
      </c>
      <c r="E5537" t="s">
        <v>4518</v>
      </c>
      <c r="F5537" t="s">
        <v>11404</v>
      </c>
      <c r="H5537">
        <v>1.7</v>
      </c>
      <c r="I5537">
        <v>1.2</v>
      </c>
      <c r="K5537" t="s">
        <v>404</v>
      </c>
      <c r="L5537" t="s">
        <v>12124</v>
      </c>
      <c r="M5537" t="s">
        <v>398</v>
      </c>
      <c r="N5537" t="s">
        <v>344</v>
      </c>
      <c r="O5537">
        <v>1</v>
      </c>
      <c r="P5537" t="s">
        <v>306</v>
      </c>
      <c r="Q5537" s="164">
        <v>30415</v>
      </c>
      <c r="R5537" s="164">
        <v>30563</v>
      </c>
      <c r="S5537" s="164">
        <v>36039</v>
      </c>
      <c r="T5537" t="s">
        <v>4431</v>
      </c>
      <c r="V5537" t="s">
        <v>12115</v>
      </c>
      <c r="W5537" t="s">
        <v>12116</v>
      </c>
      <c r="X5537" t="s">
        <v>4518</v>
      </c>
      <c r="Y5537" t="s">
        <v>12115</v>
      </c>
      <c r="Z5537" t="s">
        <v>12135</v>
      </c>
      <c r="AC5537" t="s">
        <v>308</v>
      </c>
      <c r="AD5537" s="176">
        <v>1</v>
      </c>
    </row>
    <row r="5538" spans="1:31" x14ac:dyDescent="0.35">
      <c r="A5538" t="s">
        <v>324</v>
      </c>
      <c r="B5538">
        <v>1361</v>
      </c>
      <c r="C5538" t="s">
        <v>12136</v>
      </c>
      <c r="D5538">
        <v>70505</v>
      </c>
      <c r="E5538" t="s">
        <v>12137</v>
      </c>
      <c r="F5538" t="s">
        <v>11404</v>
      </c>
      <c r="G5538" s="163">
        <v>7139</v>
      </c>
      <c r="H5538">
        <v>1.7</v>
      </c>
      <c r="I5538">
        <v>1.3</v>
      </c>
      <c r="J5538" t="s">
        <v>295</v>
      </c>
      <c r="K5538" t="s">
        <v>296</v>
      </c>
      <c r="L5538" t="s">
        <v>397</v>
      </c>
      <c r="M5538" t="s">
        <v>398</v>
      </c>
      <c r="N5538" t="s">
        <v>333</v>
      </c>
      <c r="O5538">
        <v>1</v>
      </c>
      <c r="P5538" t="s">
        <v>306</v>
      </c>
      <c r="Q5538" s="164">
        <v>43901</v>
      </c>
      <c r="R5538" s="164">
        <v>44440</v>
      </c>
      <c r="T5538" t="s">
        <v>334</v>
      </c>
      <c r="V5538" t="s">
        <v>12138</v>
      </c>
      <c r="W5538" t="s">
        <v>12139</v>
      </c>
      <c r="X5538" t="s">
        <v>12137</v>
      </c>
      <c r="Y5538" t="s">
        <v>12138</v>
      </c>
      <c r="Z5538" t="s">
        <v>12140</v>
      </c>
      <c r="AA5538" t="s">
        <v>1</v>
      </c>
      <c r="AB5538" s="164">
        <v>44470</v>
      </c>
      <c r="AC5538" t="s">
        <v>341</v>
      </c>
      <c r="AD5538" s="176">
        <v>1.1000000000000001</v>
      </c>
    </row>
    <row r="5539" spans="1:31" x14ac:dyDescent="0.35">
      <c r="A5539" t="s">
        <v>324</v>
      </c>
      <c r="B5539">
        <v>1434</v>
      </c>
      <c r="C5539" t="s">
        <v>12141</v>
      </c>
      <c r="D5539">
        <v>70505</v>
      </c>
      <c r="E5539" t="s">
        <v>12137</v>
      </c>
      <c r="F5539" t="s">
        <v>11404</v>
      </c>
      <c r="G5539" s="163">
        <v>7139</v>
      </c>
      <c r="H5539">
        <v>1.7</v>
      </c>
      <c r="I5539">
        <v>1.3</v>
      </c>
      <c r="J5539" t="s">
        <v>295</v>
      </c>
      <c r="K5539" t="s">
        <v>296</v>
      </c>
      <c r="L5539" t="s">
        <v>397</v>
      </c>
      <c r="M5539" t="s">
        <v>398</v>
      </c>
      <c r="N5539" t="s">
        <v>333</v>
      </c>
      <c r="O5539">
        <v>1</v>
      </c>
      <c r="P5539" t="s">
        <v>306</v>
      </c>
      <c r="Q5539" t="s">
        <v>12142</v>
      </c>
      <c r="R5539" s="164">
        <v>45536</v>
      </c>
      <c r="T5539" t="s">
        <v>334</v>
      </c>
      <c r="V5539" t="s">
        <v>12138</v>
      </c>
      <c r="W5539" t="s">
        <v>12139</v>
      </c>
      <c r="X5539" t="s">
        <v>12137</v>
      </c>
      <c r="Y5539" t="s">
        <v>12138</v>
      </c>
      <c r="Z5539" t="s">
        <v>12143</v>
      </c>
      <c r="AA5539" t="s">
        <v>1</v>
      </c>
      <c r="AB5539" s="164">
        <v>45468</v>
      </c>
      <c r="AC5539" t="s">
        <v>341</v>
      </c>
      <c r="AD5539" s="176">
        <v>1.1000000000000001</v>
      </c>
    </row>
    <row r="5540" spans="1:31" x14ac:dyDescent="0.35">
      <c r="A5540" t="s">
        <v>432</v>
      </c>
      <c r="B5540">
        <v>1331</v>
      </c>
      <c r="C5540" t="s">
        <v>12144</v>
      </c>
      <c r="D5540">
        <v>70505</v>
      </c>
      <c r="E5540" t="s">
        <v>12137</v>
      </c>
      <c r="F5540" t="s">
        <v>11404</v>
      </c>
      <c r="G5540" s="163">
        <v>7139</v>
      </c>
      <c r="H5540">
        <v>1.7</v>
      </c>
      <c r="I5540">
        <v>1.3</v>
      </c>
      <c r="J5540" t="s">
        <v>295</v>
      </c>
      <c r="K5540" t="s">
        <v>296</v>
      </c>
      <c r="L5540" t="s">
        <v>397</v>
      </c>
      <c r="M5540" t="s">
        <v>398</v>
      </c>
      <c r="N5540" t="s">
        <v>333</v>
      </c>
      <c r="O5540">
        <v>1</v>
      </c>
      <c r="P5540" t="s">
        <v>306</v>
      </c>
      <c r="Q5540" t="s">
        <v>12145</v>
      </c>
      <c r="R5540" s="164">
        <v>44927</v>
      </c>
      <c r="T5540" t="s">
        <v>334</v>
      </c>
      <c r="V5540" t="s">
        <v>12138</v>
      </c>
      <c r="W5540" t="s">
        <v>12139</v>
      </c>
      <c r="X5540" t="s">
        <v>12137</v>
      </c>
      <c r="Y5540" t="s">
        <v>12138</v>
      </c>
      <c r="Z5540" t="s">
        <v>12146</v>
      </c>
      <c r="AA5540" t="s">
        <v>295</v>
      </c>
      <c r="AB5540" s="164">
        <v>44757</v>
      </c>
      <c r="AC5540" t="s">
        <v>341</v>
      </c>
      <c r="AD5540" s="176">
        <v>1.1000000000000001</v>
      </c>
    </row>
    <row r="5541" spans="1:31" x14ac:dyDescent="0.35">
      <c r="A5541" t="s">
        <v>584</v>
      </c>
      <c r="B5541">
        <v>1409</v>
      </c>
      <c r="C5541" t="s">
        <v>12147</v>
      </c>
      <c r="D5541">
        <v>70505</v>
      </c>
      <c r="E5541" t="s">
        <v>12137</v>
      </c>
      <c r="F5541" t="s">
        <v>11404</v>
      </c>
      <c r="G5541" s="163">
        <v>7139</v>
      </c>
      <c r="H5541">
        <v>1.7</v>
      </c>
      <c r="I5541">
        <v>1.3</v>
      </c>
      <c r="J5541" t="s">
        <v>295</v>
      </c>
      <c r="K5541" t="s">
        <v>296</v>
      </c>
      <c r="L5541" t="s">
        <v>397</v>
      </c>
      <c r="M5541" t="s">
        <v>398</v>
      </c>
      <c r="N5541" t="s">
        <v>333</v>
      </c>
      <c r="O5541">
        <v>1</v>
      </c>
      <c r="P5541" t="s">
        <v>306</v>
      </c>
      <c r="Q5541" s="164">
        <v>45873</v>
      </c>
      <c r="R5541" s="164">
        <v>45901</v>
      </c>
      <c r="T5541" t="s">
        <v>334</v>
      </c>
      <c r="V5541" t="s">
        <v>12138</v>
      </c>
      <c r="W5541" t="s">
        <v>12139</v>
      </c>
      <c r="X5541" t="s">
        <v>12137</v>
      </c>
      <c r="Y5541" t="s">
        <v>12138</v>
      </c>
      <c r="Z5541" t="s">
        <v>12148</v>
      </c>
      <c r="AA5541" t="s">
        <v>1</v>
      </c>
      <c r="AB5541" s="164">
        <v>45833</v>
      </c>
      <c r="AC5541" t="s">
        <v>341</v>
      </c>
      <c r="AD5541" s="176">
        <v>1.1000000000000001</v>
      </c>
    </row>
    <row r="5542" spans="1:31" x14ac:dyDescent="0.35">
      <c r="A5542" t="s">
        <v>434</v>
      </c>
      <c r="B5542">
        <v>1123</v>
      </c>
      <c r="C5542" t="s">
        <v>12149</v>
      </c>
      <c r="D5542">
        <v>70505</v>
      </c>
      <c r="E5542" t="s">
        <v>12137</v>
      </c>
      <c r="F5542" t="s">
        <v>11404</v>
      </c>
      <c r="H5542">
        <v>1.7</v>
      </c>
      <c r="I5542">
        <v>1.3</v>
      </c>
      <c r="K5542" t="s">
        <v>404</v>
      </c>
      <c r="L5542" t="s">
        <v>397</v>
      </c>
      <c r="M5542" t="s">
        <v>398</v>
      </c>
      <c r="N5542" t="s">
        <v>333</v>
      </c>
      <c r="O5542">
        <v>1</v>
      </c>
      <c r="P5542" t="s">
        <v>306</v>
      </c>
      <c r="Q5542" s="164">
        <v>40552</v>
      </c>
      <c r="R5542" s="164">
        <v>40787</v>
      </c>
      <c r="S5542" s="164">
        <v>43374</v>
      </c>
      <c r="T5542" t="s">
        <v>334</v>
      </c>
      <c r="V5542" t="s">
        <v>12138</v>
      </c>
      <c r="W5542" t="s">
        <v>12139</v>
      </c>
      <c r="X5542" t="s">
        <v>12137</v>
      </c>
      <c r="Y5542" t="s">
        <v>12138</v>
      </c>
      <c r="Z5542" t="s">
        <v>12150</v>
      </c>
      <c r="AC5542" t="s">
        <v>341</v>
      </c>
      <c r="AD5542" s="176">
        <v>1.1000000000000001</v>
      </c>
    </row>
    <row r="5543" spans="1:31" x14ac:dyDescent="0.35">
      <c r="A5543" t="s">
        <v>434</v>
      </c>
      <c r="B5543">
        <v>1132</v>
      </c>
      <c r="C5543" t="s">
        <v>12151</v>
      </c>
      <c r="D5543">
        <v>70505</v>
      </c>
      <c r="E5543" t="s">
        <v>12137</v>
      </c>
      <c r="F5543" t="s">
        <v>11404</v>
      </c>
      <c r="H5543">
        <v>1.7</v>
      </c>
      <c r="I5543">
        <v>1.3</v>
      </c>
      <c r="K5543" t="s">
        <v>404</v>
      </c>
      <c r="L5543" t="s">
        <v>397</v>
      </c>
      <c r="M5543" t="s">
        <v>398</v>
      </c>
      <c r="N5543" t="s">
        <v>333</v>
      </c>
      <c r="O5543">
        <v>1</v>
      </c>
      <c r="P5543" t="s">
        <v>306</v>
      </c>
      <c r="Q5543" s="164">
        <v>41250</v>
      </c>
      <c r="R5543" s="164">
        <v>41153</v>
      </c>
      <c r="S5543" s="164">
        <v>45536</v>
      </c>
      <c r="T5543" t="s">
        <v>334</v>
      </c>
      <c r="V5543" t="s">
        <v>12138</v>
      </c>
      <c r="W5543" t="s">
        <v>12139</v>
      </c>
      <c r="X5543" t="s">
        <v>12137</v>
      </c>
      <c r="Y5543" t="s">
        <v>12138</v>
      </c>
      <c r="Z5543" t="s">
        <v>12152</v>
      </c>
      <c r="AC5543" t="s">
        <v>341</v>
      </c>
      <c r="AD5543" s="176">
        <v>1.1000000000000001</v>
      </c>
    </row>
    <row r="5544" spans="1:31" x14ac:dyDescent="0.35">
      <c r="A5544" t="s">
        <v>314</v>
      </c>
      <c r="B5544">
        <v>1230</v>
      </c>
      <c r="C5544" t="s">
        <v>12153</v>
      </c>
      <c r="D5544">
        <v>70505</v>
      </c>
      <c r="E5544" t="s">
        <v>12137</v>
      </c>
      <c r="F5544" t="s">
        <v>11404</v>
      </c>
      <c r="H5544">
        <v>1.7</v>
      </c>
      <c r="I5544">
        <v>1.3</v>
      </c>
      <c r="K5544" t="s">
        <v>296</v>
      </c>
      <c r="L5544" t="s">
        <v>397</v>
      </c>
      <c r="M5544" t="s">
        <v>398</v>
      </c>
      <c r="N5544" t="s">
        <v>333</v>
      </c>
      <c r="O5544">
        <v>1</v>
      </c>
      <c r="P5544" t="s">
        <v>306</v>
      </c>
      <c r="Q5544" t="s">
        <v>5545</v>
      </c>
      <c r="R5544" s="164">
        <v>37500</v>
      </c>
      <c r="T5544" t="s">
        <v>334</v>
      </c>
      <c r="V5544" t="s">
        <v>12138</v>
      </c>
      <c r="W5544" t="s">
        <v>12139</v>
      </c>
      <c r="X5544" t="s">
        <v>12137</v>
      </c>
      <c r="Y5544" t="s">
        <v>12138</v>
      </c>
      <c r="Z5544" t="s">
        <v>12154</v>
      </c>
      <c r="AC5544" t="s">
        <v>341</v>
      </c>
      <c r="AD5544" s="176">
        <v>1.1000000000000001</v>
      </c>
    </row>
    <row r="5545" spans="1:31" x14ac:dyDescent="0.35">
      <c r="A5545" t="s">
        <v>711</v>
      </c>
      <c r="B5545">
        <v>1184</v>
      </c>
      <c r="C5545" t="s">
        <v>12137</v>
      </c>
      <c r="D5545">
        <v>70505</v>
      </c>
      <c r="E5545" t="s">
        <v>12137</v>
      </c>
      <c r="F5545" t="s">
        <v>11404</v>
      </c>
      <c r="H5545">
        <v>1.7</v>
      </c>
      <c r="I5545">
        <v>1.3</v>
      </c>
      <c r="K5545" t="s">
        <v>404</v>
      </c>
      <c r="L5545" t="s">
        <v>397</v>
      </c>
      <c r="M5545" t="s">
        <v>398</v>
      </c>
      <c r="N5545" t="s">
        <v>333</v>
      </c>
      <c r="O5545">
        <v>1</v>
      </c>
      <c r="P5545" t="s">
        <v>306</v>
      </c>
      <c r="Q5545" t="s">
        <v>9447</v>
      </c>
      <c r="R5545" s="164">
        <v>36647</v>
      </c>
      <c r="S5545" s="164">
        <v>45043</v>
      </c>
      <c r="T5545" t="s">
        <v>334</v>
      </c>
      <c r="V5545" t="s">
        <v>12138</v>
      </c>
      <c r="W5545" t="s">
        <v>12139</v>
      </c>
      <c r="X5545" t="s">
        <v>12137</v>
      </c>
      <c r="Y5545" t="s">
        <v>12138</v>
      </c>
      <c r="Z5545" t="s">
        <v>12155</v>
      </c>
      <c r="AC5545" t="s">
        <v>341</v>
      </c>
      <c r="AD5545" s="176">
        <v>1.1000000000000001</v>
      </c>
    </row>
    <row r="5546" spans="1:31" x14ac:dyDescent="0.35">
      <c r="A5546" t="s">
        <v>476</v>
      </c>
      <c r="B5546">
        <v>1225</v>
      </c>
      <c r="C5546" t="s">
        <v>12156</v>
      </c>
      <c r="D5546">
        <v>70506</v>
      </c>
      <c r="E5546" t="s">
        <v>12157</v>
      </c>
      <c r="F5546" t="s">
        <v>11404</v>
      </c>
      <c r="H5546" s="174">
        <f>AD5546</f>
        <v>1</v>
      </c>
      <c r="I5546">
        <v>0.8</v>
      </c>
      <c r="K5546" t="s">
        <v>404</v>
      </c>
      <c r="L5546" t="s">
        <v>12158</v>
      </c>
      <c r="M5546" t="s">
        <v>398</v>
      </c>
      <c r="N5546" t="s">
        <v>333</v>
      </c>
      <c r="O5546">
        <v>1</v>
      </c>
      <c r="P5546" t="s">
        <v>306</v>
      </c>
      <c r="Q5546" s="164">
        <v>37265</v>
      </c>
      <c r="R5546" s="164">
        <v>37500</v>
      </c>
      <c r="S5546" s="164">
        <v>42248</v>
      </c>
      <c r="T5546" t="s">
        <v>12159</v>
      </c>
      <c r="V5546" t="s">
        <v>12160</v>
      </c>
      <c r="W5546" t="s">
        <v>12161</v>
      </c>
      <c r="X5546" t="s">
        <v>12157</v>
      </c>
      <c r="Y5546" t="s">
        <v>12160</v>
      </c>
      <c r="Z5546" t="s">
        <v>12162</v>
      </c>
      <c r="AC5546" t="s">
        <v>341</v>
      </c>
      <c r="AD5546" s="176">
        <v>1</v>
      </c>
      <c r="AE5546" s="177" t="s">
        <v>16954</v>
      </c>
    </row>
    <row r="5547" spans="1:31" x14ac:dyDescent="0.35">
      <c r="A5547" t="s">
        <v>324</v>
      </c>
      <c r="B5547">
        <v>1328</v>
      </c>
      <c r="C5547" t="s">
        <v>12163</v>
      </c>
      <c r="D5547">
        <v>70507</v>
      </c>
      <c r="E5547" t="s">
        <v>12164</v>
      </c>
      <c r="F5547" t="s">
        <v>11404</v>
      </c>
      <c r="G5547" s="163">
        <v>4299.93</v>
      </c>
      <c r="H5547">
        <v>1.7</v>
      </c>
      <c r="I5547">
        <v>0.9</v>
      </c>
      <c r="J5547" t="s">
        <v>295</v>
      </c>
      <c r="K5547" t="s">
        <v>296</v>
      </c>
      <c r="L5547" t="s">
        <v>397</v>
      </c>
      <c r="M5547" t="s">
        <v>398</v>
      </c>
      <c r="N5547" t="s">
        <v>344</v>
      </c>
      <c r="O5547">
        <v>1</v>
      </c>
      <c r="P5547" t="s">
        <v>306</v>
      </c>
      <c r="Q5547" s="164">
        <v>43136</v>
      </c>
      <c r="R5547" s="164">
        <v>43344</v>
      </c>
      <c r="T5547" t="s">
        <v>9455</v>
      </c>
      <c r="V5547" t="s">
        <v>12165</v>
      </c>
      <c r="W5547" t="s">
        <v>12166</v>
      </c>
      <c r="X5547" t="s">
        <v>12164</v>
      </c>
      <c r="Y5547" t="s">
        <v>12165</v>
      </c>
      <c r="Z5547" t="s">
        <v>12167</v>
      </c>
      <c r="AA5547" t="s">
        <v>295</v>
      </c>
      <c r="AB5547" s="164">
        <v>43321</v>
      </c>
      <c r="AC5547" t="s">
        <v>308</v>
      </c>
      <c r="AD5547" s="176">
        <v>1</v>
      </c>
    </row>
    <row r="5548" spans="1:31" x14ac:dyDescent="0.35">
      <c r="A5548" t="s">
        <v>476</v>
      </c>
      <c r="B5548">
        <v>1321</v>
      </c>
      <c r="C5548" t="s">
        <v>12164</v>
      </c>
      <c r="D5548">
        <v>70507</v>
      </c>
      <c r="E5548" t="s">
        <v>12164</v>
      </c>
      <c r="F5548" t="s">
        <v>11404</v>
      </c>
      <c r="G5548" s="163">
        <v>3900.18</v>
      </c>
      <c r="H5548">
        <v>1.7</v>
      </c>
      <c r="I5548">
        <v>0.9</v>
      </c>
      <c r="J5548" t="s">
        <v>295</v>
      </c>
      <c r="K5548" t="s">
        <v>296</v>
      </c>
      <c r="L5548" t="s">
        <v>397</v>
      </c>
      <c r="M5548" t="s">
        <v>398</v>
      </c>
      <c r="N5548" t="s">
        <v>344</v>
      </c>
      <c r="O5548">
        <v>1</v>
      </c>
      <c r="P5548" t="s">
        <v>306</v>
      </c>
      <c r="Q5548" t="s">
        <v>10797</v>
      </c>
      <c r="R5548" s="164">
        <v>42614</v>
      </c>
      <c r="T5548" t="s">
        <v>9455</v>
      </c>
      <c r="V5548" t="s">
        <v>12165</v>
      </c>
      <c r="W5548" t="s">
        <v>12166</v>
      </c>
      <c r="X5548" t="s">
        <v>12164</v>
      </c>
      <c r="Y5548" t="s">
        <v>12165</v>
      </c>
      <c r="Z5548" t="s">
        <v>12168</v>
      </c>
      <c r="AA5548" t="s">
        <v>1</v>
      </c>
      <c r="AB5548" s="164">
        <v>42429</v>
      </c>
      <c r="AC5548" t="s">
        <v>308</v>
      </c>
      <c r="AD5548" s="176">
        <v>1</v>
      </c>
    </row>
    <row r="5549" spans="1:31" x14ac:dyDescent="0.35">
      <c r="A5549" t="s">
        <v>469</v>
      </c>
      <c r="B5549">
        <v>1141</v>
      </c>
      <c r="C5549" t="s">
        <v>12169</v>
      </c>
      <c r="D5549">
        <v>70508</v>
      </c>
      <c r="E5549" t="s">
        <v>12170</v>
      </c>
      <c r="F5549" t="s">
        <v>11404</v>
      </c>
      <c r="H5549" s="174">
        <f t="shared" ref="H5549:H5561" si="171">AD5549</f>
        <v>1</v>
      </c>
      <c r="I5549">
        <v>1.9</v>
      </c>
      <c r="K5549" t="s">
        <v>404</v>
      </c>
      <c r="L5549" t="s">
        <v>1053</v>
      </c>
      <c r="M5549" t="s">
        <v>398</v>
      </c>
      <c r="N5549" t="s">
        <v>344</v>
      </c>
      <c r="O5549">
        <v>1</v>
      </c>
      <c r="P5549" t="s">
        <v>306</v>
      </c>
      <c r="Q5549" s="164">
        <v>35431</v>
      </c>
      <c r="R5549" s="164">
        <v>35431</v>
      </c>
      <c r="S5549" s="164">
        <v>38961</v>
      </c>
      <c r="T5549" t="s">
        <v>684</v>
      </c>
      <c r="V5549" t="s">
        <v>12171</v>
      </c>
      <c r="W5549" t="s">
        <v>12172</v>
      </c>
      <c r="X5549" t="s">
        <v>12170</v>
      </c>
      <c r="Y5549" t="s">
        <v>12171</v>
      </c>
      <c r="Z5549" t="s">
        <v>12173</v>
      </c>
      <c r="AC5549" t="s">
        <v>308</v>
      </c>
      <c r="AD5549" s="176">
        <v>1</v>
      </c>
      <c r="AE5549" s="177" t="s">
        <v>16954</v>
      </c>
    </row>
    <row r="5550" spans="1:31" x14ac:dyDescent="0.35">
      <c r="A5550" t="s">
        <v>309</v>
      </c>
      <c r="B5550">
        <v>1123</v>
      </c>
      <c r="C5550" t="s">
        <v>12174</v>
      </c>
      <c r="D5550">
        <v>70508</v>
      </c>
      <c r="E5550" t="s">
        <v>12170</v>
      </c>
      <c r="F5550" t="s">
        <v>11404</v>
      </c>
      <c r="H5550" s="174">
        <f t="shared" si="171"/>
        <v>1</v>
      </c>
      <c r="I5550">
        <v>1.9</v>
      </c>
      <c r="K5550" t="s">
        <v>404</v>
      </c>
      <c r="L5550" t="s">
        <v>397</v>
      </c>
      <c r="M5550" t="s">
        <v>398</v>
      </c>
      <c r="N5550" t="s">
        <v>344</v>
      </c>
      <c r="O5550">
        <v>1</v>
      </c>
      <c r="P5550" t="s">
        <v>306</v>
      </c>
      <c r="Q5550" s="164">
        <v>36900</v>
      </c>
      <c r="R5550" s="164">
        <v>37135</v>
      </c>
      <c r="S5550" s="164">
        <v>38961</v>
      </c>
      <c r="T5550" t="s">
        <v>684</v>
      </c>
      <c r="V5550" t="s">
        <v>12171</v>
      </c>
      <c r="W5550" t="s">
        <v>12172</v>
      </c>
      <c r="X5550" t="s">
        <v>12170</v>
      </c>
      <c r="Y5550" t="s">
        <v>12171</v>
      </c>
      <c r="Z5550" t="s">
        <v>12175</v>
      </c>
      <c r="AC5550" t="s">
        <v>308</v>
      </c>
      <c r="AD5550" s="176">
        <v>1</v>
      </c>
      <c r="AE5550" s="177" t="s">
        <v>16954</v>
      </c>
    </row>
    <row r="5551" spans="1:31" x14ac:dyDescent="0.35">
      <c r="A5551" t="s">
        <v>584</v>
      </c>
      <c r="B5551">
        <v>1271</v>
      </c>
      <c r="C5551" t="s">
        <v>12061</v>
      </c>
      <c r="D5551">
        <v>70508</v>
      </c>
      <c r="E5551" t="s">
        <v>12170</v>
      </c>
      <c r="F5551" t="s">
        <v>11404</v>
      </c>
      <c r="H5551" s="174">
        <f t="shared" si="171"/>
        <v>1</v>
      </c>
      <c r="I5551">
        <v>1.9</v>
      </c>
      <c r="K5551" t="s">
        <v>404</v>
      </c>
      <c r="L5551" t="s">
        <v>640</v>
      </c>
      <c r="M5551" t="s">
        <v>398</v>
      </c>
      <c r="N5551" t="s">
        <v>344</v>
      </c>
      <c r="O5551">
        <v>1</v>
      </c>
      <c r="P5551" t="s">
        <v>306</v>
      </c>
      <c r="Q5551" s="164">
        <v>37265</v>
      </c>
      <c r="R5551" s="164">
        <v>37500</v>
      </c>
      <c r="S5551" s="164">
        <v>41518</v>
      </c>
      <c r="T5551" t="s">
        <v>684</v>
      </c>
      <c r="V5551" t="s">
        <v>12171</v>
      </c>
      <c r="W5551" t="s">
        <v>12172</v>
      </c>
      <c r="X5551" t="s">
        <v>12170</v>
      </c>
      <c r="Y5551" t="s">
        <v>12171</v>
      </c>
      <c r="Z5551" t="s">
        <v>12176</v>
      </c>
      <c r="AC5551" t="s">
        <v>308</v>
      </c>
      <c r="AD5551" s="176">
        <v>1</v>
      </c>
      <c r="AE5551" s="177" t="s">
        <v>16954</v>
      </c>
    </row>
    <row r="5552" spans="1:31" x14ac:dyDescent="0.35">
      <c r="A5552" t="s">
        <v>711</v>
      </c>
      <c r="B5552">
        <v>1136</v>
      </c>
      <c r="C5552" t="s">
        <v>12170</v>
      </c>
      <c r="D5552">
        <v>70508</v>
      </c>
      <c r="E5552" t="s">
        <v>12170</v>
      </c>
      <c r="F5552" t="s">
        <v>11404</v>
      </c>
      <c r="H5552" s="174">
        <f t="shared" si="171"/>
        <v>1</v>
      </c>
      <c r="I5552">
        <v>1.9</v>
      </c>
      <c r="K5552" t="s">
        <v>404</v>
      </c>
      <c r="L5552" t="s">
        <v>12177</v>
      </c>
      <c r="M5552" t="s">
        <v>398</v>
      </c>
      <c r="N5552" t="s">
        <v>344</v>
      </c>
      <c r="O5552">
        <v>1</v>
      </c>
      <c r="P5552" t="s">
        <v>306</v>
      </c>
      <c r="Q5552" s="164">
        <v>32151</v>
      </c>
      <c r="R5552" s="164">
        <v>32387</v>
      </c>
      <c r="S5552" s="164">
        <v>37068</v>
      </c>
      <c r="T5552" t="s">
        <v>684</v>
      </c>
      <c r="V5552" t="s">
        <v>12171</v>
      </c>
      <c r="W5552" t="s">
        <v>12172</v>
      </c>
      <c r="X5552" t="s">
        <v>12170</v>
      </c>
      <c r="Y5552" t="s">
        <v>12171</v>
      </c>
      <c r="Z5552" t="s">
        <v>12178</v>
      </c>
      <c r="AC5552" t="s">
        <v>308</v>
      </c>
      <c r="AD5552" s="176">
        <v>1</v>
      </c>
      <c r="AE5552" s="177" t="s">
        <v>16954</v>
      </c>
    </row>
    <row r="5553" spans="1:31" x14ac:dyDescent="0.35">
      <c r="A5553" t="s">
        <v>476</v>
      </c>
      <c r="B5553">
        <v>1161</v>
      </c>
      <c r="C5553" t="s">
        <v>12179</v>
      </c>
      <c r="D5553">
        <v>70509</v>
      </c>
      <c r="E5553" t="s">
        <v>12180</v>
      </c>
      <c r="F5553" t="s">
        <v>11404</v>
      </c>
      <c r="H5553" s="174">
        <f t="shared" si="171"/>
        <v>1.2</v>
      </c>
      <c r="I5553">
        <v>1</v>
      </c>
      <c r="K5553" t="s">
        <v>404</v>
      </c>
      <c r="L5553" t="s">
        <v>397</v>
      </c>
      <c r="M5553" t="s">
        <v>398</v>
      </c>
      <c r="N5553" t="s">
        <v>333</v>
      </c>
      <c r="O5553">
        <v>1</v>
      </c>
      <c r="P5553" t="s">
        <v>306</v>
      </c>
      <c r="Q5553" s="164">
        <v>34700</v>
      </c>
      <c r="R5553" s="164">
        <v>34700</v>
      </c>
      <c r="S5553" s="164">
        <v>39188</v>
      </c>
      <c r="T5553" t="s">
        <v>689</v>
      </c>
      <c r="V5553" t="s">
        <v>12181</v>
      </c>
      <c r="W5553" t="s">
        <v>12182</v>
      </c>
      <c r="X5553" t="s">
        <v>12180</v>
      </c>
      <c r="Y5553" t="s">
        <v>12181</v>
      </c>
      <c r="Z5553" t="s">
        <v>12183</v>
      </c>
      <c r="AC5553" t="s">
        <v>341</v>
      </c>
      <c r="AD5553" s="176">
        <v>1.2</v>
      </c>
      <c r="AE5553" s="177" t="s">
        <v>16954</v>
      </c>
    </row>
    <row r="5554" spans="1:31" x14ac:dyDescent="0.35">
      <c r="A5554" t="s">
        <v>584</v>
      </c>
      <c r="B5554">
        <v>1210</v>
      </c>
      <c r="C5554" t="s">
        <v>12184</v>
      </c>
      <c r="D5554">
        <v>70509</v>
      </c>
      <c r="E5554" t="s">
        <v>12180</v>
      </c>
      <c r="F5554" t="s">
        <v>11404</v>
      </c>
      <c r="H5554" s="174">
        <f t="shared" si="171"/>
        <v>1.2</v>
      </c>
      <c r="I5554">
        <v>1</v>
      </c>
      <c r="K5554" t="s">
        <v>404</v>
      </c>
      <c r="L5554" t="s">
        <v>12124</v>
      </c>
      <c r="M5554" t="s">
        <v>398</v>
      </c>
      <c r="N5554" t="s">
        <v>333</v>
      </c>
      <c r="O5554">
        <v>1</v>
      </c>
      <c r="P5554" t="s">
        <v>306</v>
      </c>
      <c r="Q5554" s="164">
        <v>34343</v>
      </c>
      <c r="R5554" s="164">
        <v>34578</v>
      </c>
      <c r="S5554" s="164">
        <v>42248</v>
      </c>
      <c r="T5554" t="s">
        <v>689</v>
      </c>
      <c r="V5554" t="s">
        <v>12181</v>
      </c>
      <c r="W5554" t="s">
        <v>12182</v>
      </c>
      <c r="X5554" t="s">
        <v>12180</v>
      </c>
      <c r="Y5554" t="s">
        <v>12181</v>
      </c>
      <c r="Z5554" t="s">
        <v>12185</v>
      </c>
      <c r="AC5554" t="s">
        <v>341</v>
      </c>
      <c r="AD5554" s="176">
        <v>1.2</v>
      </c>
      <c r="AE5554" s="177" t="s">
        <v>16954</v>
      </c>
    </row>
    <row r="5555" spans="1:31" x14ac:dyDescent="0.35">
      <c r="A5555" t="s">
        <v>494</v>
      </c>
      <c r="B5555">
        <v>1130</v>
      </c>
      <c r="C5555" t="s">
        <v>12186</v>
      </c>
      <c r="D5555">
        <v>70509</v>
      </c>
      <c r="E5555" t="s">
        <v>12180</v>
      </c>
      <c r="F5555" t="s">
        <v>11404</v>
      </c>
      <c r="H5555" s="174">
        <f t="shared" si="171"/>
        <v>1.2</v>
      </c>
      <c r="I5555">
        <v>1</v>
      </c>
      <c r="K5555" t="s">
        <v>404</v>
      </c>
      <c r="L5555" t="s">
        <v>397</v>
      </c>
      <c r="M5555" t="s">
        <v>398</v>
      </c>
      <c r="N5555" t="s">
        <v>333</v>
      </c>
      <c r="O5555">
        <v>1</v>
      </c>
      <c r="P5555" t="s">
        <v>306</v>
      </c>
      <c r="Q5555" s="164">
        <v>34701</v>
      </c>
      <c r="R5555" s="164">
        <v>34731</v>
      </c>
      <c r="S5555" s="164">
        <v>41153</v>
      </c>
      <c r="T5555" t="s">
        <v>689</v>
      </c>
      <c r="V5555" t="s">
        <v>12181</v>
      </c>
      <c r="W5555" t="s">
        <v>12182</v>
      </c>
      <c r="X5555" t="s">
        <v>12180</v>
      </c>
      <c r="Y5555" t="s">
        <v>12181</v>
      </c>
      <c r="Z5555" t="s">
        <v>12187</v>
      </c>
      <c r="AC5555" t="s">
        <v>341</v>
      </c>
      <c r="AD5555" s="176">
        <v>1.2</v>
      </c>
      <c r="AE5555" s="177" t="s">
        <v>16954</v>
      </c>
    </row>
    <row r="5556" spans="1:31" x14ac:dyDescent="0.35">
      <c r="A5556" t="s">
        <v>494</v>
      </c>
      <c r="B5556">
        <v>1131</v>
      </c>
      <c r="C5556" t="s">
        <v>12188</v>
      </c>
      <c r="D5556">
        <v>70509</v>
      </c>
      <c r="E5556" t="s">
        <v>12180</v>
      </c>
      <c r="F5556" t="s">
        <v>11404</v>
      </c>
      <c r="H5556" s="174">
        <f t="shared" si="171"/>
        <v>1.2</v>
      </c>
      <c r="I5556">
        <v>1</v>
      </c>
      <c r="K5556" t="s">
        <v>404</v>
      </c>
      <c r="L5556" t="s">
        <v>397</v>
      </c>
      <c r="M5556" t="s">
        <v>398</v>
      </c>
      <c r="N5556" t="s">
        <v>333</v>
      </c>
      <c r="O5556">
        <v>1</v>
      </c>
      <c r="P5556" t="s">
        <v>306</v>
      </c>
      <c r="Q5556" s="164">
        <v>34701</v>
      </c>
      <c r="R5556" s="164">
        <v>34731</v>
      </c>
      <c r="S5556" s="164">
        <v>40148</v>
      </c>
      <c r="T5556" t="s">
        <v>689</v>
      </c>
      <c r="V5556" t="s">
        <v>12181</v>
      </c>
      <c r="W5556" t="s">
        <v>12182</v>
      </c>
      <c r="X5556" t="s">
        <v>12180</v>
      </c>
      <c r="Y5556" t="s">
        <v>12181</v>
      </c>
      <c r="Z5556" t="s">
        <v>12189</v>
      </c>
      <c r="AC5556" t="s">
        <v>341</v>
      </c>
      <c r="AD5556" s="176">
        <v>1.2</v>
      </c>
      <c r="AE5556" s="177" t="s">
        <v>16954</v>
      </c>
    </row>
    <row r="5557" spans="1:31" x14ac:dyDescent="0.35">
      <c r="A5557" t="s">
        <v>414</v>
      </c>
      <c r="B5557">
        <v>1161</v>
      </c>
      <c r="C5557" t="s">
        <v>12190</v>
      </c>
      <c r="D5557">
        <v>70509</v>
      </c>
      <c r="E5557" t="s">
        <v>12180</v>
      </c>
      <c r="F5557" t="s">
        <v>11404</v>
      </c>
      <c r="H5557" s="174">
        <f t="shared" si="171"/>
        <v>1.2</v>
      </c>
      <c r="I5557">
        <v>1</v>
      </c>
      <c r="K5557" t="s">
        <v>404</v>
      </c>
      <c r="L5557" t="s">
        <v>397</v>
      </c>
      <c r="M5557" t="s">
        <v>398</v>
      </c>
      <c r="N5557" t="s">
        <v>333</v>
      </c>
      <c r="O5557">
        <v>1</v>
      </c>
      <c r="P5557" t="s">
        <v>306</v>
      </c>
      <c r="Q5557" s="164">
        <v>35072</v>
      </c>
      <c r="R5557" s="164">
        <v>35278</v>
      </c>
      <c r="S5557" s="164">
        <v>38231</v>
      </c>
      <c r="T5557" t="s">
        <v>689</v>
      </c>
      <c r="V5557" t="s">
        <v>12181</v>
      </c>
      <c r="W5557" t="s">
        <v>12182</v>
      </c>
      <c r="X5557" t="s">
        <v>12180</v>
      </c>
      <c r="Y5557" t="s">
        <v>12181</v>
      </c>
      <c r="Z5557" t="s">
        <v>12191</v>
      </c>
      <c r="AC5557" t="s">
        <v>341</v>
      </c>
      <c r="AD5557" s="176">
        <v>1.2</v>
      </c>
      <c r="AE5557" s="177" t="s">
        <v>16954</v>
      </c>
    </row>
    <row r="5558" spans="1:31" x14ac:dyDescent="0.35">
      <c r="A5558" t="s">
        <v>314</v>
      </c>
      <c r="B5558">
        <v>1205</v>
      </c>
      <c r="C5558" t="s">
        <v>12192</v>
      </c>
      <c r="D5558">
        <v>70509</v>
      </c>
      <c r="E5558" t="s">
        <v>12180</v>
      </c>
      <c r="F5558" t="s">
        <v>11404</v>
      </c>
      <c r="H5558" s="174">
        <f t="shared" si="171"/>
        <v>1.2</v>
      </c>
      <c r="I5558">
        <v>1</v>
      </c>
      <c r="K5558" t="s">
        <v>404</v>
      </c>
      <c r="L5558" t="s">
        <v>397</v>
      </c>
      <c r="M5558" t="s">
        <v>398</v>
      </c>
      <c r="N5558" t="s">
        <v>333</v>
      </c>
      <c r="O5558">
        <v>1</v>
      </c>
      <c r="P5558" t="s">
        <v>306</v>
      </c>
      <c r="Q5558" s="164">
        <v>36526</v>
      </c>
      <c r="R5558" s="164">
        <v>36526</v>
      </c>
      <c r="S5558" s="164">
        <v>41883</v>
      </c>
      <c r="T5558" t="s">
        <v>689</v>
      </c>
      <c r="V5558" t="s">
        <v>12181</v>
      </c>
      <c r="W5558" t="s">
        <v>12182</v>
      </c>
      <c r="X5558" t="s">
        <v>12180</v>
      </c>
      <c r="Y5558" t="s">
        <v>12181</v>
      </c>
      <c r="Z5558" t="s">
        <v>12193</v>
      </c>
      <c r="AC5558" t="s">
        <v>341</v>
      </c>
      <c r="AD5558" s="176">
        <v>1.2</v>
      </c>
      <c r="AE5558" s="177" t="s">
        <v>16954</v>
      </c>
    </row>
    <row r="5559" spans="1:31" x14ac:dyDescent="0.35">
      <c r="A5559" t="s">
        <v>711</v>
      </c>
      <c r="B5559">
        <v>1181</v>
      </c>
      <c r="C5559" t="s">
        <v>12194</v>
      </c>
      <c r="D5559">
        <v>70509</v>
      </c>
      <c r="E5559" t="s">
        <v>12180</v>
      </c>
      <c r="F5559" t="s">
        <v>11404</v>
      </c>
      <c r="H5559" s="174">
        <f t="shared" si="171"/>
        <v>1.2</v>
      </c>
      <c r="I5559">
        <v>1</v>
      </c>
      <c r="K5559" t="s">
        <v>404</v>
      </c>
      <c r="L5559" t="s">
        <v>927</v>
      </c>
      <c r="M5559" t="s">
        <v>398</v>
      </c>
      <c r="N5559" t="s">
        <v>333</v>
      </c>
      <c r="O5559">
        <v>1</v>
      </c>
      <c r="P5559" t="s">
        <v>306</v>
      </c>
      <c r="Q5559" s="164">
        <v>36161</v>
      </c>
      <c r="R5559" s="164">
        <v>36161</v>
      </c>
      <c r="S5559" s="164">
        <v>45536</v>
      </c>
      <c r="T5559" t="s">
        <v>689</v>
      </c>
      <c r="V5559" t="s">
        <v>12181</v>
      </c>
      <c r="W5559" t="s">
        <v>12182</v>
      </c>
      <c r="X5559" t="s">
        <v>12180</v>
      </c>
      <c r="Y5559" t="s">
        <v>12181</v>
      </c>
      <c r="Z5559" t="s">
        <v>12195</v>
      </c>
      <c r="AC5559" t="s">
        <v>341</v>
      </c>
      <c r="AD5559" s="176">
        <v>1.2</v>
      </c>
      <c r="AE5559" s="177" t="s">
        <v>16954</v>
      </c>
    </row>
    <row r="5560" spans="1:31" x14ac:dyDescent="0.35">
      <c r="A5560" t="s">
        <v>476</v>
      </c>
      <c r="B5560">
        <v>1159</v>
      </c>
      <c r="C5560" t="s">
        <v>12196</v>
      </c>
      <c r="D5560">
        <v>70510</v>
      </c>
      <c r="E5560" t="s">
        <v>12196</v>
      </c>
      <c r="F5560" t="s">
        <v>11404</v>
      </c>
      <c r="H5560" s="174">
        <f t="shared" si="171"/>
        <v>1</v>
      </c>
      <c r="I5560">
        <v>0.7</v>
      </c>
      <c r="K5560" t="s">
        <v>404</v>
      </c>
      <c r="L5560" t="s">
        <v>397</v>
      </c>
      <c r="M5560" t="s">
        <v>398</v>
      </c>
      <c r="N5560" t="s">
        <v>344</v>
      </c>
      <c r="O5560">
        <v>1</v>
      </c>
      <c r="P5560" t="s">
        <v>306</v>
      </c>
      <c r="Q5560" s="164">
        <v>34700</v>
      </c>
      <c r="R5560" s="164">
        <v>34700</v>
      </c>
      <c r="S5560" s="164">
        <v>40148</v>
      </c>
      <c r="T5560" t="s">
        <v>695</v>
      </c>
      <c r="V5560" t="s">
        <v>12197</v>
      </c>
      <c r="W5560" t="s">
        <v>12198</v>
      </c>
      <c r="X5560" t="s">
        <v>12196</v>
      </c>
      <c r="Y5560" t="s">
        <v>12197</v>
      </c>
      <c r="Z5560" t="s">
        <v>12199</v>
      </c>
      <c r="AC5560" t="s">
        <v>308</v>
      </c>
      <c r="AD5560" s="176">
        <v>1</v>
      </c>
      <c r="AE5560" s="177" t="s">
        <v>16954</v>
      </c>
    </row>
    <row r="5561" spans="1:31" x14ac:dyDescent="0.35">
      <c r="A5561" t="s">
        <v>408</v>
      </c>
      <c r="B5561">
        <v>1153</v>
      </c>
      <c r="C5561" t="s">
        <v>12200</v>
      </c>
      <c r="D5561">
        <v>70511</v>
      </c>
      <c r="E5561" t="s">
        <v>12200</v>
      </c>
      <c r="F5561" t="s">
        <v>11404</v>
      </c>
      <c r="H5561" s="174">
        <f t="shared" si="171"/>
        <v>1.4</v>
      </c>
      <c r="I5561">
        <v>0.8</v>
      </c>
      <c r="K5561" t="s">
        <v>404</v>
      </c>
      <c r="L5561" t="s">
        <v>502</v>
      </c>
      <c r="M5561" t="s">
        <v>398</v>
      </c>
      <c r="N5561" t="s">
        <v>344</v>
      </c>
      <c r="O5561">
        <v>1</v>
      </c>
      <c r="P5561" t="s">
        <v>306</v>
      </c>
      <c r="Q5561" s="164">
        <v>35439</v>
      </c>
      <c r="R5561" s="164">
        <v>35674</v>
      </c>
      <c r="S5561" s="164">
        <v>40483</v>
      </c>
      <c r="T5561" t="s">
        <v>703</v>
      </c>
      <c r="V5561" t="s">
        <v>12201</v>
      </c>
      <c r="W5561" t="s">
        <v>12202</v>
      </c>
      <c r="X5561" t="s">
        <v>12200</v>
      </c>
      <c r="Y5561" t="s">
        <v>12201</v>
      </c>
      <c r="Z5561" t="s">
        <v>12203</v>
      </c>
      <c r="AC5561" t="s">
        <v>308</v>
      </c>
      <c r="AD5561" s="176">
        <v>1.4</v>
      </c>
      <c r="AE5561" s="177" t="s">
        <v>16954</v>
      </c>
    </row>
    <row r="5562" spans="1:31" x14ac:dyDescent="0.35">
      <c r="A5562" t="s">
        <v>482</v>
      </c>
      <c r="B5562">
        <v>1160</v>
      </c>
      <c r="C5562" t="s">
        <v>12204</v>
      </c>
      <c r="D5562">
        <v>70511</v>
      </c>
      <c r="E5562" t="s">
        <v>12200</v>
      </c>
      <c r="F5562" t="s">
        <v>11404</v>
      </c>
      <c r="H5562" s="174">
        <f>AD5562</f>
        <v>1.4</v>
      </c>
      <c r="I5562">
        <v>0.8</v>
      </c>
      <c r="K5562" t="s">
        <v>404</v>
      </c>
      <c r="L5562" t="s">
        <v>640</v>
      </c>
      <c r="M5562" t="s">
        <v>398</v>
      </c>
      <c r="N5562" t="s">
        <v>344</v>
      </c>
      <c r="O5562">
        <v>1</v>
      </c>
      <c r="P5562" t="s">
        <v>306</v>
      </c>
      <c r="Q5562" s="164">
        <v>37257</v>
      </c>
      <c r="R5562" s="164">
        <v>37257</v>
      </c>
      <c r="S5562" s="164">
        <v>41153</v>
      </c>
      <c r="T5562" t="s">
        <v>703</v>
      </c>
      <c r="V5562" t="s">
        <v>12201</v>
      </c>
      <c r="W5562" t="s">
        <v>12202</v>
      </c>
      <c r="X5562" t="s">
        <v>12200</v>
      </c>
      <c r="Y5562" t="s">
        <v>12201</v>
      </c>
      <c r="Z5562" t="s">
        <v>12205</v>
      </c>
      <c r="AC5562" t="s">
        <v>308</v>
      </c>
      <c r="AD5562" s="176">
        <v>1.4</v>
      </c>
      <c r="AE5562" s="177" t="s">
        <v>16953</v>
      </c>
    </row>
    <row r="5563" spans="1:31" x14ac:dyDescent="0.35">
      <c r="A5563" t="s">
        <v>469</v>
      </c>
      <c r="B5563">
        <v>1151</v>
      </c>
      <c r="C5563" t="s">
        <v>12206</v>
      </c>
      <c r="D5563">
        <v>70512</v>
      </c>
      <c r="E5563" t="s">
        <v>12206</v>
      </c>
      <c r="F5563" t="s">
        <v>11404</v>
      </c>
      <c r="H5563" s="174">
        <f t="shared" ref="H5563:H5564" si="172">AD5563</f>
        <v>1.1000000000000001</v>
      </c>
      <c r="I5563">
        <v>1.2</v>
      </c>
      <c r="K5563" t="s">
        <v>404</v>
      </c>
      <c r="L5563" t="s">
        <v>397</v>
      </c>
      <c r="M5563" t="s">
        <v>398</v>
      </c>
      <c r="N5563" t="s">
        <v>344</v>
      </c>
      <c r="O5563">
        <v>1</v>
      </c>
      <c r="P5563" t="s">
        <v>306</v>
      </c>
      <c r="Q5563" s="164">
        <v>36169</v>
      </c>
      <c r="R5563" s="164">
        <v>36404</v>
      </c>
      <c r="S5563" s="164">
        <v>39185</v>
      </c>
      <c r="T5563" t="s">
        <v>12207</v>
      </c>
      <c r="V5563" t="s">
        <v>12208</v>
      </c>
      <c r="W5563" t="s">
        <v>12209</v>
      </c>
      <c r="X5563" t="s">
        <v>12206</v>
      </c>
      <c r="Y5563" t="s">
        <v>12208</v>
      </c>
      <c r="Z5563" t="s">
        <v>12210</v>
      </c>
      <c r="AC5563" t="s">
        <v>308</v>
      </c>
      <c r="AD5563" s="176">
        <v>1.1000000000000001</v>
      </c>
      <c r="AE5563" s="177" t="s">
        <v>16954</v>
      </c>
    </row>
    <row r="5564" spans="1:31" x14ac:dyDescent="0.35">
      <c r="A5564" t="s">
        <v>476</v>
      </c>
      <c r="B5564">
        <v>1184</v>
      </c>
      <c r="C5564" t="s">
        <v>12211</v>
      </c>
      <c r="D5564">
        <v>70512</v>
      </c>
      <c r="E5564" t="s">
        <v>12206</v>
      </c>
      <c r="F5564" t="s">
        <v>11404</v>
      </c>
      <c r="H5564" s="174">
        <f t="shared" si="172"/>
        <v>1.1000000000000001</v>
      </c>
      <c r="I5564">
        <v>1.2</v>
      </c>
      <c r="K5564" t="s">
        <v>404</v>
      </c>
      <c r="L5564" t="s">
        <v>397</v>
      </c>
      <c r="M5564" t="s">
        <v>398</v>
      </c>
      <c r="N5564" t="s">
        <v>344</v>
      </c>
      <c r="O5564">
        <v>1</v>
      </c>
      <c r="P5564" t="s">
        <v>306</v>
      </c>
      <c r="Q5564" s="164">
        <v>36169</v>
      </c>
      <c r="R5564" s="164">
        <v>36404</v>
      </c>
      <c r="S5564" s="164">
        <v>38231</v>
      </c>
      <c r="T5564" t="s">
        <v>12207</v>
      </c>
      <c r="V5564" t="s">
        <v>12208</v>
      </c>
      <c r="W5564" t="s">
        <v>12209</v>
      </c>
      <c r="X5564" t="s">
        <v>12206</v>
      </c>
      <c r="Y5564" t="s">
        <v>12208</v>
      </c>
      <c r="Z5564" t="s">
        <v>12212</v>
      </c>
      <c r="AC5564" t="s">
        <v>308</v>
      </c>
      <c r="AD5564" s="176">
        <v>1.1000000000000001</v>
      </c>
      <c r="AE5564" s="177" t="s">
        <v>16954</v>
      </c>
    </row>
    <row r="5565" spans="1:31" x14ac:dyDescent="0.35">
      <c r="A5565" t="s">
        <v>482</v>
      </c>
      <c r="B5565">
        <v>1141</v>
      </c>
      <c r="C5565" t="s">
        <v>9517</v>
      </c>
      <c r="D5565">
        <v>70512</v>
      </c>
      <c r="E5565" t="s">
        <v>12206</v>
      </c>
      <c r="F5565" t="s">
        <v>11404</v>
      </c>
      <c r="H5565" s="174">
        <f>AD5565</f>
        <v>1.1000000000000001</v>
      </c>
      <c r="I5565">
        <v>1.2</v>
      </c>
      <c r="K5565" t="s">
        <v>404</v>
      </c>
      <c r="L5565" t="s">
        <v>397</v>
      </c>
      <c r="M5565" t="s">
        <v>398</v>
      </c>
      <c r="N5565" t="s">
        <v>344</v>
      </c>
      <c r="O5565">
        <v>1</v>
      </c>
      <c r="P5565" t="s">
        <v>306</v>
      </c>
      <c r="Q5565" s="164">
        <v>36165</v>
      </c>
      <c r="R5565" s="164">
        <v>36281</v>
      </c>
      <c r="S5565" s="164">
        <v>41153</v>
      </c>
      <c r="T5565" t="s">
        <v>12207</v>
      </c>
      <c r="V5565" t="s">
        <v>12208</v>
      </c>
      <c r="W5565" t="s">
        <v>12209</v>
      </c>
      <c r="X5565" t="s">
        <v>12206</v>
      </c>
      <c r="Y5565" t="s">
        <v>12208</v>
      </c>
      <c r="Z5565" t="s">
        <v>12213</v>
      </c>
      <c r="AC5565" t="s">
        <v>308</v>
      </c>
      <c r="AD5565" s="176">
        <v>1.1000000000000001</v>
      </c>
      <c r="AE5565" s="177" t="s">
        <v>16953</v>
      </c>
    </row>
    <row r="5566" spans="1:31" x14ac:dyDescent="0.35">
      <c r="A5566" t="s">
        <v>584</v>
      </c>
      <c r="B5566">
        <v>1245</v>
      </c>
      <c r="C5566" t="s">
        <v>12214</v>
      </c>
      <c r="D5566">
        <v>70512</v>
      </c>
      <c r="E5566" t="s">
        <v>12206</v>
      </c>
      <c r="F5566" t="s">
        <v>11404</v>
      </c>
      <c r="H5566" s="174">
        <f t="shared" ref="H5566:H5571" si="173">AD5566</f>
        <v>1.1000000000000001</v>
      </c>
      <c r="I5566">
        <v>1.2</v>
      </c>
      <c r="K5566" t="s">
        <v>296</v>
      </c>
      <c r="L5566" t="s">
        <v>397</v>
      </c>
      <c r="M5566" t="s">
        <v>398</v>
      </c>
      <c r="N5566" t="s">
        <v>344</v>
      </c>
      <c r="O5566">
        <v>1</v>
      </c>
      <c r="P5566" t="s">
        <v>306</v>
      </c>
      <c r="Q5566" s="164">
        <v>36526</v>
      </c>
      <c r="R5566" s="164">
        <v>36526</v>
      </c>
      <c r="T5566" t="s">
        <v>12207</v>
      </c>
      <c r="V5566" t="s">
        <v>12208</v>
      </c>
      <c r="W5566" t="s">
        <v>12209</v>
      </c>
      <c r="X5566" t="s">
        <v>12206</v>
      </c>
      <c r="Y5566" t="s">
        <v>12208</v>
      </c>
      <c r="Z5566" t="s">
        <v>12215</v>
      </c>
      <c r="AC5566" t="s">
        <v>308</v>
      </c>
      <c r="AD5566" s="176">
        <v>1.1000000000000001</v>
      </c>
      <c r="AE5566" s="177" t="s">
        <v>16954</v>
      </c>
    </row>
    <row r="5567" spans="1:31" x14ac:dyDescent="0.35">
      <c r="A5567" t="s">
        <v>414</v>
      </c>
      <c r="B5567">
        <v>1189</v>
      </c>
      <c r="C5567" t="s">
        <v>12216</v>
      </c>
      <c r="D5567">
        <v>70512</v>
      </c>
      <c r="E5567" t="s">
        <v>12206</v>
      </c>
      <c r="F5567" t="s">
        <v>11404</v>
      </c>
      <c r="H5567" s="174">
        <f t="shared" si="173"/>
        <v>1.1000000000000001</v>
      </c>
      <c r="I5567">
        <v>1.2</v>
      </c>
      <c r="K5567" t="s">
        <v>404</v>
      </c>
      <c r="L5567" t="s">
        <v>397</v>
      </c>
      <c r="M5567" t="s">
        <v>398</v>
      </c>
      <c r="N5567" t="s">
        <v>344</v>
      </c>
      <c r="O5567">
        <v>1</v>
      </c>
      <c r="P5567" t="s">
        <v>306</v>
      </c>
      <c r="Q5567" s="164">
        <v>36534</v>
      </c>
      <c r="R5567" s="164">
        <v>36770</v>
      </c>
      <c r="S5567" s="164">
        <v>38231</v>
      </c>
      <c r="T5567" t="s">
        <v>12207</v>
      </c>
      <c r="V5567" t="s">
        <v>12208</v>
      </c>
      <c r="W5567" t="s">
        <v>12209</v>
      </c>
      <c r="X5567" t="s">
        <v>12206</v>
      </c>
      <c r="Y5567" t="s">
        <v>12208</v>
      </c>
      <c r="Z5567" t="s">
        <v>12217</v>
      </c>
      <c r="AC5567" t="s">
        <v>308</v>
      </c>
      <c r="AD5567" s="176">
        <v>1.1000000000000001</v>
      </c>
      <c r="AE5567" s="177" t="s">
        <v>16954</v>
      </c>
    </row>
    <row r="5568" spans="1:31" x14ac:dyDescent="0.35">
      <c r="A5568" t="s">
        <v>584</v>
      </c>
      <c r="B5568">
        <v>1212</v>
      </c>
      <c r="C5568" t="s">
        <v>12218</v>
      </c>
      <c r="D5568">
        <v>70513</v>
      </c>
      <c r="E5568" t="s">
        <v>12218</v>
      </c>
      <c r="F5568" t="s">
        <v>11404</v>
      </c>
      <c r="H5568" s="174">
        <f t="shared" si="173"/>
        <v>1.1000000000000001</v>
      </c>
      <c r="I5568">
        <v>1.2</v>
      </c>
      <c r="K5568" t="s">
        <v>404</v>
      </c>
      <c r="L5568" t="s">
        <v>640</v>
      </c>
      <c r="M5568" t="s">
        <v>398</v>
      </c>
      <c r="N5568" t="s">
        <v>344</v>
      </c>
      <c r="O5568">
        <v>1.5</v>
      </c>
      <c r="P5568" t="s">
        <v>306</v>
      </c>
      <c r="Q5568" s="164">
        <v>35439</v>
      </c>
      <c r="R5568" s="164">
        <v>35674</v>
      </c>
      <c r="S5568" s="164">
        <v>42248</v>
      </c>
      <c r="T5568" t="s">
        <v>715</v>
      </c>
      <c r="V5568" t="s">
        <v>12219</v>
      </c>
      <c r="W5568" t="s">
        <v>12220</v>
      </c>
      <c r="X5568" t="s">
        <v>12218</v>
      </c>
      <c r="Y5568" t="s">
        <v>12219</v>
      </c>
      <c r="Z5568" t="s">
        <v>12221</v>
      </c>
      <c r="AC5568" t="s">
        <v>308</v>
      </c>
      <c r="AD5568" s="176">
        <v>1.1000000000000001</v>
      </c>
      <c r="AE5568" s="177" t="s">
        <v>16954</v>
      </c>
    </row>
    <row r="5569" spans="1:31" x14ac:dyDescent="0.35">
      <c r="A5569" t="s">
        <v>375</v>
      </c>
      <c r="B5569">
        <v>1110</v>
      </c>
      <c r="C5569" t="s">
        <v>12222</v>
      </c>
      <c r="D5569">
        <v>70513</v>
      </c>
      <c r="E5569" t="s">
        <v>12218</v>
      </c>
      <c r="F5569" t="s">
        <v>11404</v>
      </c>
      <c r="H5569" s="174">
        <f t="shared" si="173"/>
        <v>1.1000000000000001</v>
      </c>
      <c r="I5569">
        <v>1.2</v>
      </c>
      <c r="K5569" t="s">
        <v>404</v>
      </c>
      <c r="L5569" t="s">
        <v>397</v>
      </c>
      <c r="M5569" t="s">
        <v>398</v>
      </c>
      <c r="N5569" t="s">
        <v>344</v>
      </c>
      <c r="O5569">
        <v>1.5</v>
      </c>
      <c r="P5569" t="s">
        <v>1</v>
      </c>
      <c r="Q5569" s="164">
        <v>35804</v>
      </c>
      <c r="R5569" s="164">
        <v>36039</v>
      </c>
      <c r="S5569" s="164">
        <v>42979</v>
      </c>
      <c r="T5569" t="s">
        <v>715</v>
      </c>
      <c r="V5569" t="s">
        <v>12219</v>
      </c>
      <c r="W5569" t="s">
        <v>12220</v>
      </c>
      <c r="X5569" t="s">
        <v>12218</v>
      </c>
      <c r="Y5569" t="s">
        <v>12219</v>
      </c>
      <c r="Z5569" t="s">
        <v>12223</v>
      </c>
      <c r="AC5569" t="s">
        <v>304</v>
      </c>
      <c r="AD5569" s="176">
        <v>1.1000000000000001</v>
      </c>
      <c r="AE5569" s="177" t="s">
        <v>16954</v>
      </c>
    </row>
    <row r="5570" spans="1:31" x14ac:dyDescent="0.35">
      <c r="A5570" t="s">
        <v>584</v>
      </c>
      <c r="B5570">
        <v>1248</v>
      </c>
      <c r="C5570" t="s">
        <v>12224</v>
      </c>
      <c r="D5570">
        <v>70514</v>
      </c>
      <c r="E5570" t="s">
        <v>12224</v>
      </c>
      <c r="F5570" t="s">
        <v>11404</v>
      </c>
      <c r="H5570" s="174">
        <f t="shared" si="173"/>
        <v>1</v>
      </c>
      <c r="I5570">
        <v>1</v>
      </c>
      <c r="K5570" t="s">
        <v>404</v>
      </c>
      <c r="L5570" t="s">
        <v>12124</v>
      </c>
      <c r="M5570" t="s">
        <v>398</v>
      </c>
      <c r="N5570" t="s">
        <v>344</v>
      </c>
      <c r="O5570">
        <v>1</v>
      </c>
      <c r="P5570" t="s">
        <v>306</v>
      </c>
      <c r="Q5570" s="164">
        <v>36526</v>
      </c>
      <c r="R5570" s="164">
        <v>36526</v>
      </c>
      <c r="S5570" s="164">
        <v>40148</v>
      </c>
      <c r="T5570" t="s">
        <v>12225</v>
      </c>
      <c r="V5570" t="s">
        <v>12226</v>
      </c>
      <c r="W5570" t="s">
        <v>12227</v>
      </c>
      <c r="X5570" t="s">
        <v>12224</v>
      </c>
      <c r="Y5570" t="s">
        <v>12226</v>
      </c>
      <c r="Z5570" t="s">
        <v>12228</v>
      </c>
      <c r="AC5570" t="s">
        <v>308</v>
      </c>
      <c r="AD5570" s="176">
        <v>1</v>
      </c>
      <c r="AE5570" s="177" t="s">
        <v>16954</v>
      </c>
    </row>
    <row r="5571" spans="1:31" x14ac:dyDescent="0.35">
      <c r="A5571" t="s">
        <v>584</v>
      </c>
      <c r="B5571">
        <v>1249</v>
      </c>
      <c r="C5571" t="s">
        <v>12229</v>
      </c>
      <c r="D5571">
        <v>70514</v>
      </c>
      <c r="E5571" t="s">
        <v>12224</v>
      </c>
      <c r="F5571" t="s">
        <v>11404</v>
      </c>
      <c r="H5571" s="174">
        <f t="shared" si="173"/>
        <v>1</v>
      </c>
      <c r="I5571">
        <v>1</v>
      </c>
      <c r="K5571" t="s">
        <v>404</v>
      </c>
      <c r="L5571" t="s">
        <v>3868</v>
      </c>
      <c r="M5571" t="s">
        <v>398</v>
      </c>
      <c r="N5571" t="s">
        <v>344</v>
      </c>
      <c r="O5571">
        <v>1</v>
      </c>
      <c r="P5571" t="s">
        <v>306</v>
      </c>
      <c r="Q5571" s="164">
        <v>36526</v>
      </c>
      <c r="R5571" s="164">
        <v>36526</v>
      </c>
      <c r="S5571" s="164">
        <v>40148</v>
      </c>
      <c r="T5571" t="s">
        <v>12225</v>
      </c>
      <c r="V5571" t="s">
        <v>12226</v>
      </c>
      <c r="W5571" t="s">
        <v>12227</v>
      </c>
      <c r="X5571" t="s">
        <v>12224</v>
      </c>
      <c r="Y5571" t="s">
        <v>12226</v>
      </c>
      <c r="Z5571" t="s">
        <v>12230</v>
      </c>
      <c r="AC5571" t="s">
        <v>308</v>
      </c>
      <c r="AD5571" s="176">
        <v>1</v>
      </c>
      <c r="AE5571" s="177" t="s">
        <v>16954</v>
      </c>
    </row>
    <row r="5572" spans="1:31" x14ac:dyDescent="0.35">
      <c r="A5572" t="s">
        <v>324</v>
      </c>
      <c r="B5572">
        <v>1289</v>
      </c>
      <c r="C5572" t="s">
        <v>12231</v>
      </c>
      <c r="D5572">
        <v>70516</v>
      </c>
      <c r="E5572" t="s">
        <v>12232</v>
      </c>
      <c r="F5572" t="s">
        <v>11404</v>
      </c>
      <c r="H5572">
        <v>1.7</v>
      </c>
      <c r="I5572">
        <v>1.3</v>
      </c>
      <c r="K5572" t="s">
        <v>296</v>
      </c>
      <c r="L5572" t="s">
        <v>640</v>
      </c>
      <c r="M5572" t="s">
        <v>398</v>
      </c>
      <c r="N5572" t="s">
        <v>344</v>
      </c>
      <c r="O5572">
        <v>1.5</v>
      </c>
      <c r="P5572" t="s">
        <v>306</v>
      </c>
      <c r="Q5572" s="164">
        <v>41645</v>
      </c>
      <c r="R5572" s="164">
        <v>41791</v>
      </c>
      <c r="T5572" t="s">
        <v>12233</v>
      </c>
      <c r="V5572" t="s">
        <v>12234</v>
      </c>
      <c r="W5572" t="s">
        <v>12235</v>
      </c>
      <c r="X5572" t="s">
        <v>12232</v>
      </c>
      <c r="Y5572" t="s">
        <v>12234</v>
      </c>
      <c r="Z5572" t="s">
        <v>12236</v>
      </c>
      <c r="AC5572" t="s">
        <v>308</v>
      </c>
      <c r="AD5572" s="176">
        <v>1.1000000000000001</v>
      </c>
    </row>
    <row r="5573" spans="1:31" x14ac:dyDescent="0.35">
      <c r="A5573" t="s">
        <v>309</v>
      </c>
      <c r="B5573">
        <v>1209</v>
      </c>
      <c r="C5573" t="s">
        <v>12237</v>
      </c>
      <c r="D5573">
        <v>70516</v>
      </c>
      <c r="E5573" t="s">
        <v>12232</v>
      </c>
      <c r="F5573" t="s">
        <v>11404</v>
      </c>
      <c r="H5573">
        <v>1.7</v>
      </c>
      <c r="I5573">
        <v>1.3</v>
      </c>
      <c r="K5573" t="s">
        <v>296</v>
      </c>
      <c r="L5573" t="s">
        <v>397</v>
      </c>
      <c r="M5573" t="s">
        <v>398</v>
      </c>
      <c r="N5573" t="s">
        <v>344</v>
      </c>
      <c r="O5573">
        <v>1.5</v>
      </c>
      <c r="P5573" t="s">
        <v>306</v>
      </c>
      <c r="Q5573" s="164">
        <v>40733</v>
      </c>
      <c r="R5573" s="164">
        <v>41153</v>
      </c>
      <c r="T5573" t="s">
        <v>12233</v>
      </c>
      <c r="V5573" t="s">
        <v>12234</v>
      </c>
      <c r="W5573" t="s">
        <v>12235</v>
      </c>
      <c r="X5573" t="s">
        <v>12232</v>
      </c>
      <c r="Y5573" t="s">
        <v>12234</v>
      </c>
      <c r="Z5573" t="s">
        <v>12238</v>
      </c>
      <c r="AC5573" t="s">
        <v>308</v>
      </c>
      <c r="AD5573" s="176">
        <v>1.1000000000000001</v>
      </c>
    </row>
    <row r="5574" spans="1:31" x14ac:dyDescent="0.35">
      <c r="A5574" t="s">
        <v>432</v>
      </c>
      <c r="B5574">
        <v>1328</v>
      </c>
      <c r="C5574" t="s">
        <v>12239</v>
      </c>
      <c r="D5574">
        <v>70516</v>
      </c>
      <c r="E5574" t="s">
        <v>12232</v>
      </c>
      <c r="F5574" t="s">
        <v>11404</v>
      </c>
      <c r="G5574" s="163">
        <v>5243</v>
      </c>
      <c r="H5574">
        <v>1.7</v>
      </c>
      <c r="I5574">
        <v>1.3</v>
      </c>
      <c r="J5574" t="s">
        <v>295</v>
      </c>
      <c r="K5574" t="s">
        <v>296</v>
      </c>
      <c r="L5574" t="s">
        <v>397</v>
      </c>
      <c r="M5574" t="s">
        <v>398</v>
      </c>
      <c r="N5574" t="s">
        <v>344</v>
      </c>
      <c r="O5574">
        <v>1.5</v>
      </c>
      <c r="P5574" t="s">
        <v>306</v>
      </c>
      <c r="Q5574" t="s">
        <v>12089</v>
      </c>
      <c r="R5574" s="164">
        <v>44197</v>
      </c>
      <c r="T5574" t="s">
        <v>12233</v>
      </c>
      <c r="V5574" t="s">
        <v>12234</v>
      </c>
      <c r="W5574" t="s">
        <v>12235</v>
      </c>
      <c r="X5574" t="s">
        <v>12232</v>
      </c>
      <c r="Y5574" t="s">
        <v>12234</v>
      </c>
      <c r="Z5574" t="s">
        <v>12240</v>
      </c>
      <c r="AA5574" t="s">
        <v>295</v>
      </c>
      <c r="AB5574" s="164">
        <v>44659</v>
      </c>
      <c r="AC5574" t="s">
        <v>308</v>
      </c>
      <c r="AD5574" s="176">
        <v>1.1000000000000001</v>
      </c>
    </row>
    <row r="5575" spans="1:31" x14ac:dyDescent="0.35">
      <c r="A5575" t="s">
        <v>584</v>
      </c>
      <c r="B5575">
        <v>1312</v>
      </c>
      <c r="C5575" t="s">
        <v>12232</v>
      </c>
      <c r="D5575">
        <v>70516</v>
      </c>
      <c r="E5575" t="s">
        <v>12232</v>
      </c>
      <c r="F5575" t="s">
        <v>11404</v>
      </c>
      <c r="H5575">
        <v>1.7</v>
      </c>
      <c r="I5575">
        <v>1.3</v>
      </c>
      <c r="K5575" t="s">
        <v>296</v>
      </c>
      <c r="L5575" t="s">
        <v>640</v>
      </c>
      <c r="M5575" t="s">
        <v>398</v>
      </c>
      <c r="N5575" t="s">
        <v>344</v>
      </c>
      <c r="O5575">
        <v>1.5</v>
      </c>
      <c r="P5575" t="s">
        <v>306</v>
      </c>
      <c r="Q5575" t="s">
        <v>4565</v>
      </c>
      <c r="R5575" s="164">
        <v>40057</v>
      </c>
      <c r="T5575" t="s">
        <v>12233</v>
      </c>
      <c r="V5575" t="s">
        <v>12234</v>
      </c>
      <c r="W5575" t="s">
        <v>12235</v>
      </c>
      <c r="X5575" t="s">
        <v>12232</v>
      </c>
      <c r="Y5575" t="s">
        <v>12234</v>
      </c>
      <c r="Z5575" t="s">
        <v>12241</v>
      </c>
      <c r="AC5575" t="s">
        <v>308</v>
      </c>
      <c r="AD5575" s="176">
        <v>1.1000000000000001</v>
      </c>
    </row>
    <row r="5576" spans="1:31" x14ac:dyDescent="0.35">
      <c r="A5576" t="s">
        <v>324</v>
      </c>
      <c r="B5576">
        <v>1365</v>
      </c>
      <c r="C5576" t="s">
        <v>12242</v>
      </c>
      <c r="D5576">
        <v>70517</v>
      </c>
      <c r="E5576" t="s">
        <v>12243</v>
      </c>
      <c r="F5576" t="s">
        <v>11404</v>
      </c>
      <c r="G5576" s="163">
        <v>4794.16</v>
      </c>
      <c r="H5576">
        <v>1.7</v>
      </c>
      <c r="I5576">
        <v>0.9</v>
      </c>
      <c r="J5576" t="s">
        <v>295</v>
      </c>
      <c r="K5576" t="s">
        <v>296</v>
      </c>
      <c r="L5576" t="s">
        <v>640</v>
      </c>
      <c r="M5576" t="s">
        <v>398</v>
      </c>
      <c r="N5576" t="s">
        <v>344</v>
      </c>
      <c r="O5576">
        <v>1</v>
      </c>
      <c r="P5576" t="s">
        <v>306</v>
      </c>
      <c r="Q5576" t="s">
        <v>12244</v>
      </c>
      <c r="R5576" s="164">
        <v>44440</v>
      </c>
      <c r="T5576" t="s">
        <v>12245</v>
      </c>
      <c r="V5576" t="s">
        <v>12246</v>
      </c>
      <c r="W5576" t="s">
        <v>12247</v>
      </c>
      <c r="X5576" t="s">
        <v>12243</v>
      </c>
      <c r="Y5576" t="s">
        <v>12246</v>
      </c>
      <c r="Z5576" t="s">
        <v>12248</v>
      </c>
      <c r="AA5576" t="s">
        <v>295</v>
      </c>
      <c r="AB5576" s="164">
        <v>44418</v>
      </c>
      <c r="AC5576" t="s">
        <v>308</v>
      </c>
      <c r="AD5576" s="176">
        <v>1.1000000000000001</v>
      </c>
    </row>
    <row r="5577" spans="1:31" x14ac:dyDescent="0.35">
      <c r="A5577" t="s">
        <v>584</v>
      </c>
      <c r="B5577">
        <v>1317</v>
      </c>
      <c r="C5577" t="s">
        <v>12243</v>
      </c>
      <c r="D5577">
        <v>70517</v>
      </c>
      <c r="E5577" t="s">
        <v>12243</v>
      </c>
      <c r="F5577" t="s">
        <v>11404</v>
      </c>
      <c r="H5577">
        <v>1.7</v>
      </c>
      <c r="I5577">
        <v>0.9</v>
      </c>
      <c r="K5577" t="s">
        <v>296</v>
      </c>
      <c r="L5577" t="s">
        <v>753</v>
      </c>
      <c r="M5577" t="s">
        <v>398</v>
      </c>
      <c r="N5577" t="s">
        <v>344</v>
      </c>
      <c r="O5577">
        <v>1</v>
      </c>
      <c r="P5577" t="s">
        <v>306</v>
      </c>
      <c r="Q5577" s="164">
        <v>40155</v>
      </c>
      <c r="R5577" s="164">
        <v>40057</v>
      </c>
      <c r="T5577" t="s">
        <v>12245</v>
      </c>
      <c r="V5577" t="s">
        <v>12246</v>
      </c>
      <c r="W5577" t="s">
        <v>12247</v>
      </c>
      <c r="X5577" t="s">
        <v>12243</v>
      </c>
      <c r="Y5577" t="s">
        <v>12246</v>
      </c>
      <c r="Z5577" t="s">
        <v>12249</v>
      </c>
      <c r="AC5577" t="s">
        <v>308</v>
      </c>
      <c r="AD5577" s="176">
        <v>1.1000000000000001</v>
      </c>
    </row>
    <row r="5578" spans="1:31" x14ac:dyDescent="0.35">
      <c r="A5578" t="s">
        <v>454</v>
      </c>
      <c r="B5578">
        <v>1426</v>
      </c>
      <c r="C5578" t="s">
        <v>12250</v>
      </c>
      <c r="D5578">
        <v>70519</v>
      </c>
      <c r="E5578" t="s">
        <v>12250</v>
      </c>
      <c r="F5578" t="s">
        <v>11404</v>
      </c>
      <c r="H5578">
        <v>1.7</v>
      </c>
      <c r="I5578">
        <v>1</v>
      </c>
      <c r="K5578" t="s">
        <v>296</v>
      </c>
      <c r="L5578" t="s">
        <v>397</v>
      </c>
      <c r="M5578" t="s">
        <v>398</v>
      </c>
      <c r="N5578" t="s">
        <v>344</v>
      </c>
      <c r="O5578">
        <v>1</v>
      </c>
      <c r="P5578" t="s">
        <v>306</v>
      </c>
      <c r="Q5578" t="s">
        <v>919</v>
      </c>
      <c r="R5578" s="164">
        <v>41153</v>
      </c>
      <c r="T5578" t="s">
        <v>12251</v>
      </c>
      <c r="V5578" t="s">
        <v>12252</v>
      </c>
      <c r="W5578" t="s">
        <v>12253</v>
      </c>
      <c r="X5578" t="s">
        <v>12250</v>
      </c>
      <c r="Y5578" t="s">
        <v>12252</v>
      </c>
      <c r="Z5578" t="s">
        <v>12254</v>
      </c>
      <c r="AC5578" t="s">
        <v>308</v>
      </c>
      <c r="AD5578" s="176">
        <v>1</v>
      </c>
    </row>
    <row r="5579" spans="1:31" x14ac:dyDescent="0.35">
      <c r="A5579" t="s">
        <v>584</v>
      </c>
      <c r="B5579">
        <v>1373</v>
      </c>
      <c r="C5579" t="s">
        <v>12255</v>
      </c>
      <c r="D5579">
        <v>70519</v>
      </c>
      <c r="E5579" t="s">
        <v>12250</v>
      </c>
      <c r="F5579" t="s">
        <v>11404</v>
      </c>
      <c r="G5579" s="163">
        <v>4455.2</v>
      </c>
      <c r="H5579">
        <v>1.7</v>
      </c>
      <c r="I5579">
        <v>1</v>
      </c>
      <c r="J5579" t="s">
        <v>295</v>
      </c>
      <c r="K5579" t="s">
        <v>296</v>
      </c>
      <c r="L5579" t="s">
        <v>753</v>
      </c>
      <c r="M5579" t="s">
        <v>398</v>
      </c>
      <c r="N5579" t="s">
        <v>344</v>
      </c>
      <c r="O5579">
        <v>1</v>
      </c>
      <c r="P5579" t="s">
        <v>306</v>
      </c>
      <c r="Q5579" s="164">
        <v>42805</v>
      </c>
      <c r="R5579" s="164">
        <v>43709</v>
      </c>
      <c r="T5579" t="s">
        <v>12251</v>
      </c>
      <c r="V5579" t="s">
        <v>12252</v>
      </c>
      <c r="W5579" t="s">
        <v>12253</v>
      </c>
      <c r="X5579" t="s">
        <v>12250</v>
      </c>
      <c r="Y5579" t="s">
        <v>12252</v>
      </c>
      <c r="Z5579" t="s">
        <v>12256</v>
      </c>
      <c r="AA5579" t="s">
        <v>1</v>
      </c>
      <c r="AB5579" s="164">
        <v>43727</v>
      </c>
      <c r="AC5579" t="s">
        <v>308</v>
      </c>
      <c r="AD5579" s="176">
        <v>1</v>
      </c>
    </row>
    <row r="5580" spans="1:31" x14ac:dyDescent="0.35">
      <c r="A5580" t="s">
        <v>447</v>
      </c>
      <c r="B5580">
        <v>1287</v>
      </c>
      <c r="C5580" t="s">
        <v>12257</v>
      </c>
      <c r="D5580">
        <v>70519</v>
      </c>
      <c r="E5580" t="s">
        <v>12250</v>
      </c>
      <c r="F5580" t="s">
        <v>11404</v>
      </c>
      <c r="G5580" s="163">
        <v>5842</v>
      </c>
      <c r="H5580">
        <v>1.7</v>
      </c>
      <c r="I5580">
        <v>1</v>
      </c>
      <c r="J5580" t="s">
        <v>295</v>
      </c>
      <c r="K5580" t="s">
        <v>296</v>
      </c>
      <c r="L5580" t="s">
        <v>397</v>
      </c>
      <c r="M5580" t="s">
        <v>398</v>
      </c>
      <c r="N5580" t="s">
        <v>344</v>
      </c>
      <c r="O5580">
        <v>1</v>
      </c>
      <c r="P5580" t="s">
        <v>306</v>
      </c>
      <c r="Q5580" t="s">
        <v>5024</v>
      </c>
      <c r="R5580" s="164">
        <v>42979</v>
      </c>
      <c r="T5580" t="s">
        <v>12251</v>
      </c>
      <c r="V5580" t="s">
        <v>12252</v>
      </c>
      <c r="W5580" t="s">
        <v>12253</v>
      </c>
      <c r="X5580" t="s">
        <v>12250</v>
      </c>
      <c r="Y5580" t="s">
        <v>12252</v>
      </c>
      <c r="Z5580" t="s">
        <v>12258</v>
      </c>
      <c r="AA5580" t="s">
        <v>1</v>
      </c>
      <c r="AB5580" s="164">
        <v>42900</v>
      </c>
      <c r="AC5580" t="s">
        <v>308</v>
      </c>
      <c r="AD5580" s="176">
        <v>1</v>
      </c>
    </row>
    <row r="5581" spans="1:31" x14ac:dyDescent="0.35">
      <c r="A5581" t="s">
        <v>454</v>
      </c>
      <c r="B5581">
        <v>1494</v>
      </c>
      <c r="C5581" t="s">
        <v>12259</v>
      </c>
      <c r="D5581">
        <v>70522</v>
      </c>
      <c r="E5581" t="s">
        <v>12260</v>
      </c>
      <c r="F5581" t="s">
        <v>11404</v>
      </c>
      <c r="G5581" s="163">
        <v>6082.12</v>
      </c>
      <c r="H5581">
        <v>1.7</v>
      </c>
      <c r="I5581">
        <v>0.9</v>
      </c>
      <c r="J5581" t="s">
        <v>295</v>
      </c>
      <c r="K5581" t="s">
        <v>296</v>
      </c>
      <c r="L5581" t="s">
        <v>397</v>
      </c>
      <c r="M5581" t="s">
        <v>398</v>
      </c>
      <c r="N5581" t="s">
        <v>344</v>
      </c>
      <c r="O5581">
        <v>1</v>
      </c>
      <c r="P5581" t="s">
        <v>306</v>
      </c>
      <c r="Q5581" s="164">
        <v>44595</v>
      </c>
      <c r="R5581" s="164">
        <v>45170</v>
      </c>
      <c r="T5581" t="s">
        <v>12261</v>
      </c>
      <c r="V5581" t="s">
        <v>12262</v>
      </c>
      <c r="W5581" t="s">
        <v>12263</v>
      </c>
      <c r="X5581" t="s">
        <v>12260</v>
      </c>
      <c r="Y5581" t="s">
        <v>12262</v>
      </c>
      <c r="Z5581" t="s">
        <v>12264</v>
      </c>
      <c r="AA5581" t="s">
        <v>295</v>
      </c>
      <c r="AB5581" s="164">
        <v>44659</v>
      </c>
      <c r="AC5581" t="s">
        <v>308</v>
      </c>
      <c r="AD5581" s="176">
        <v>1.1000000000000001</v>
      </c>
    </row>
    <row r="5582" spans="1:31" x14ac:dyDescent="0.35">
      <c r="A5582" t="s">
        <v>324</v>
      </c>
      <c r="B5582">
        <v>1340</v>
      </c>
      <c r="C5582" t="s">
        <v>12260</v>
      </c>
      <c r="D5582">
        <v>70522</v>
      </c>
      <c r="E5582" t="s">
        <v>12260</v>
      </c>
      <c r="F5582" t="s">
        <v>11404</v>
      </c>
      <c r="G5582" s="163">
        <v>6082.12</v>
      </c>
      <c r="H5582">
        <v>1.7</v>
      </c>
      <c r="I5582">
        <v>0.9</v>
      </c>
      <c r="J5582" t="s">
        <v>295</v>
      </c>
      <c r="K5582" t="s">
        <v>296</v>
      </c>
      <c r="L5582" t="s">
        <v>397</v>
      </c>
      <c r="M5582" t="s">
        <v>398</v>
      </c>
      <c r="N5582" t="s">
        <v>344</v>
      </c>
      <c r="O5582">
        <v>1</v>
      </c>
      <c r="P5582" t="s">
        <v>306</v>
      </c>
      <c r="Q5582" t="s">
        <v>6143</v>
      </c>
      <c r="R5582" s="164">
        <v>43709</v>
      </c>
      <c r="T5582" t="s">
        <v>12261</v>
      </c>
      <c r="V5582" t="s">
        <v>12262</v>
      </c>
      <c r="W5582" t="s">
        <v>12263</v>
      </c>
      <c r="X5582" t="s">
        <v>12260</v>
      </c>
      <c r="Y5582" t="s">
        <v>12262</v>
      </c>
      <c r="Z5582" t="s">
        <v>12265</v>
      </c>
      <c r="AA5582" t="s">
        <v>1</v>
      </c>
      <c r="AB5582" s="164">
        <v>43588</v>
      </c>
      <c r="AC5582" t="s">
        <v>308</v>
      </c>
      <c r="AD5582" s="176">
        <v>1.1000000000000001</v>
      </c>
    </row>
    <row r="5583" spans="1:31" x14ac:dyDescent="0.35">
      <c r="A5583" t="s">
        <v>324</v>
      </c>
      <c r="B5583">
        <v>1358</v>
      </c>
      <c r="C5583" t="s">
        <v>12266</v>
      </c>
      <c r="D5583">
        <v>70522</v>
      </c>
      <c r="E5583" t="s">
        <v>12260</v>
      </c>
      <c r="F5583" t="s">
        <v>11404</v>
      </c>
      <c r="G5583" s="163">
        <v>6082.12</v>
      </c>
      <c r="H5583">
        <v>1.7</v>
      </c>
      <c r="I5583">
        <v>0.9</v>
      </c>
      <c r="J5583" t="s">
        <v>295</v>
      </c>
      <c r="K5583" t="s">
        <v>296</v>
      </c>
      <c r="L5583" t="s">
        <v>397</v>
      </c>
      <c r="M5583" t="s">
        <v>398</v>
      </c>
      <c r="N5583" t="s">
        <v>344</v>
      </c>
      <c r="O5583">
        <v>1</v>
      </c>
      <c r="P5583" t="s">
        <v>306</v>
      </c>
      <c r="Q5583" t="s">
        <v>12267</v>
      </c>
      <c r="R5583" s="164">
        <v>44197</v>
      </c>
      <c r="T5583" t="s">
        <v>12261</v>
      </c>
      <c r="V5583" t="s">
        <v>12262</v>
      </c>
      <c r="W5583" t="s">
        <v>12263</v>
      </c>
      <c r="X5583" t="s">
        <v>12260</v>
      </c>
      <c r="Y5583" t="s">
        <v>12262</v>
      </c>
      <c r="Z5583" t="s">
        <v>12268</v>
      </c>
      <c r="AA5583" t="s">
        <v>1</v>
      </c>
      <c r="AB5583" s="164">
        <v>44295</v>
      </c>
      <c r="AC5583" t="s">
        <v>308</v>
      </c>
      <c r="AD5583" s="176">
        <v>1.1000000000000001</v>
      </c>
    </row>
    <row r="5584" spans="1:31" x14ac:dyDescent="0.35">
      <c r="A5584" t="s">
        <v>324</v>
      </c>
      <c r="B5584">
        <v>1416</v>
      </c>
      <c r="C5584" t="s">
        <v>12259</v>
      </c>
      <c r="D5584">
        <v>70522</v>
      </c>
      <c r="E5584" t="s">
        <v>12260</v>
      </c>
      <c r="F5584" t="s">
        <v>11404</v>
      </c>
      <c r="G5584" s="163">
        <v>6082</v>
      </c>
      <c r="H5584">
        <v>1.7</v>
      </c>
      <c r="I5584">
        <v>0.9</v>
      </c>
      <c r="J5584" t="s">
        <v>295</v>
      </c>
      <c r="K5584" t="s">
        <v>296</v>
      </c>
      <c r="L5584" t="s">
        <v>397</v>
      </c>
      <c r="M5584" t="s">
        <v>398</v>
      </c>
      <c r="N5584" t="s">
        <v>344</v>
      </c>
      <c r="O5584">
        <v>1</v>
      </c>
      <c r="P5584" t="s">
        <v>306</v>
      </c>
      <c r="Q5584" t="s">
        <v>12269</v>
      </c>
      <c r="R5584" s="164">
        <v>45413</v>
      </c>
      <c r="T5584" t="s">
        <v>12261</v>
      </c>
      <c r="V5584" t="s">
        <v>12262</v>
      </c>
      <c r="W5584" t="s">
        <v>12263</v>
      </c>
      <c r="X5584" t="s">
        <v>12260</v>
      </c>
      <c r="Y5584" t="s">
        <v>12262</v>
      </c>
      <c r="Z5584" t="s">
        <v>12270</v>
      </c>
      <c r="AA5584" t="s">
        <v>1</v>
      </c>
      <c r="AB5584" s="164">
        <v>45237</v>
      </c>
      <c r="AC5584" t="s">
        <v>308</v>
      </c>
      <c r="AD5584" s="176">
        <v>1.1000000000000001</v>
      </c>
    </row>
    <row r="5585" spans="1:30" x14ac:dyDescent="0.35">
      <c r="A5585" t="s">
        <v>309</v>
      </c>
      <c r="B5585">
        <v>1274</v>
      </c>
      <c r="C5585" t="s">
        <v>12271</v>
      </c>
      <c r="D5585">
        <v>70522</v>
      </c>
      <c r="E5585" t="s">
        <v>12260</v>
      </c>
      <c r="F5585" t="s">
        <v>11404</v>
      </c>
      <c r="G5585" s="163">
        <v>6082</v>
      </c>
      <c r="H5585">
        <v>1.7</v>
      </c>
      <c r="I5585">
        <v>0.9</v>
      </c>
      <c r="J5585" t="s">
        <v>295</v>
      </c>
      <c r="K5585" t="s">
        <v>296</v>
      </c>
      <c r="L5585" t="s">
        <v>397</v>
      </c>
      <c r="M5585" t="s">
        <v>398</v>
      </c>
      <c r="N5585" t="s">
        <v>344</v>
      </c>
      <c r="O5585">
        <v>1</v>
      </c>
      <c r="P5585" t="s">
        <v>306</v>
      </c>
      <c r="Q5585" s="164">
        <v>44836</v>
      </c>
      <c r="R5585" s="164">
        <v>45170</v>
      </c>
      <c r="T5585" t="s">
        <v>12261</v>
      </c>
      <c r="V5585" t="s">
        <v>12262</v>
      </c>
      <c r="W5585" t="s">
        <v>12263</v>
      </c>
      <c r="X5585" t="s">
        <v>12260</v>
      </c>
      <c r="Y5585" t="s">
        <v>12262</v>
      </c>
      <c r="Z5585" t="s">
        <v>12272</v>
      </c>
      <c r="AA5585" t="s">
        <v>295</v>
      </c>
      <c r="AB5585" s="164">
        <v>44658</v>
      </c>
      <c r="AC5585" t="s">
        <v>308</v>
      </c>
      <c r="AD5585" s="176">
        <v>1.1000000000000001</v>
      </c>
    </row>
    <row r="5586" spans="1:30" x14ac:dyDescent="0.35">
      <c r="A5586" t="s">
        <v>476</v>
      </c>
      <c r="B5586">
        <v>1356</v>
      </c>
      <c r="C5586" t="s">
        <v>12260</v>
      </c>
      <c r="D5586">
        <v>70522</v>
      </c>
      <c r="E5586" t="s">
        <v>12260</v>
      </c>
      <c r="F5586" t="s">
        <v>11404</v>
      </c>
      <c r="G5586" s="163">
        <v>2720.52</v>
      </c>
      <c r="H5586">
        <v>1.7</v>
      </c>
      <c r="I5586">
        <v>0.9</v>
      </c>
      <c r="J5586" t="s">
        <v>1</v>
      </c>
      <c r="K5586" t="s">
        <v>296</v>
      </c>
      <c r="L5586" t="s">
        <v>397</v>
      </c>
      <c r="M5586" t="s">
        <v>398</v>
      </c>
      <c r="N5586" t="s">
        <v>344</v>
      </c>
      <c r="O5586">
        <v>1</v>
      </c>
      <c r="P5586" t="s">
        <v>306</v>
      </c>
      <c r="Q5586" s="164">
        <v>43621</v>
      </c>
      <c r="R5586" s="164">
        <v>44075</v>
      </c>
      <c r="T5586" t="s">
        <v>12261</v>
      </c>
      <c r="V5586" t="s">
        <v>12262</v>
      </c>
      <c r="W5586" t="s">
        <v>12263</v>
      </c>
      <c r="X5586" t="s">
        <v>12260</v>
      </c>
      <c r="Y5586" t="s">
        <v>12262</v>
      </c>
      <c r="Z5586" t="s">
        <v>12273</v>
      </c>
      <c r="AA5586" t="s">
        <v>1</v>
      </c>
      <c r="AB5586" s="164">
        <v>43676</v>
      </c>
      <c r="AC5586" t="s">
        <v>308</v>
      </c>
      <c r="AD5586" s="176">
        <v>1.1000000000000001</v>
      </c>
    </row>
    <row r="5587" spans="1:30" x14ac:dyDescent="0.35">
      <c r="A5587" t="s">
        <v>476</v>
      </c>
      <c r="B5587">
        <v>1399</v>
      </c>
      <c r="C5587" t="s">
        <v>12274</v>
      </c>
      <c r="D5587">
        <v>70522</v>
      </c>
      <c r="E5587" t="s">
        <v>12260</v>
      </c>
      <c r="F5587" t="s">
        <v>11404</v>
      </c>
      <c r="G5587" s="163">
        <v>6082.08</v>
      </c>
      <c r="H5587">
        <v>1.7</v>
      </c>
      <c r="I5587">
        <v>0.9</v>
      </c>
      <c r="J5587" t="s">
        <v>295</v>
      </c>
      <c r="K5587" t="s">
        <v>296</v>
      </c>
      <c r="L5587" t="s">
        <v>397</v>
      </c>
      <c r="M5587" t="s">
        <v>398</v>
      </c>
      <c r="N5587" t="s">
        <v>344</v>
      </c>
      <c r="O5587">
        <v>1</v>
      </c>
      <c r="P5587" t="s">
        <v>306</v>
      </c>
      <c r="Q5587" t="s">
        <v>12275</v>
      </c>
      <c r="R5587" s="164">
        <v>45536</v>
      </c>
      <c r="T5587" t="s">
        <v>12261</v>
      </c>
      <c r="V5587" t="s">
        <v>12262</v>
      </c>
      <c r="W5587" t="s">
        <v>12263</v>
      </c>
      <c r="X5587" t="s">
        <v>12260</v>
      </c>
      <c r="Y5587" t="s">
        <v>12262</v>
      </c>
      <c r="Z5587" t="s">
        <v>12276</v>
      </c>
      <c r="AA5587" t="s">
        <v>1</v>
      </c>
      <c r="AB5587" s="164">
        <v>45392</v>
      </c>
      <c r="AC5587" t="s">
        <v>308</v>
      </c>
      <c r="AD5587" s="176">
        <v>1.1000000000000001</v>
      </c>
    </row>
    <row r="5588" spans="1:30" x14ac:dyDescent="0.35">
      <c r="A5588" t="s">
        <v>432</v>
      </c>
      <c r="B5588">
        <v>1326</v>
      </c>
      <c r="C5588" t="s">
        <v>12277</v>
      </c>
      <c r="D5588">
        <v>70522</v>
      </c>
      <c r="E5588" t="s">
        <v>12260</v>
      </c>
      <c r="F5588" t="s">
        <v>11404</v>
      </c>
      <c r="G5588" s="163">
        <v>2879.36</v>
      </c>
      <c r="H5588">
        <v>1.7</v>
      </c>
      <c r="I5588">
        <v>0.9</v>
      </c>
      <c r="J5588" t="s">
        <v>1</v>
      </c>
      <c r="K5588" t="s">
        <v>296</v>
      </c>
      <c r="L5588" t="s">
        <v>397</v>
      </c>
      <c r="M5588" t="s">
        <v>398</v>
      </c>
      <c r="N5588" t="s">
        <v>344</v>
      </c>
      <c r="O5588">
        <v>1</v>
      </c>
      <c r="P5588" t="s">
        <v>306</v>
      </c>
      <c r="Q5588" s="164">
        <v>44563</v>
      </c>
      <c r="R5588" s="164">
        <v>44805</v>
      </c>
      <c r="T5588" t="s">
        <v>12261</v>
      </c>
      <c r="V5588" t="s">
        <v>12262</v>
      </c>
      <c r="W5588" t="s">
        <v>12263</v>
      </c>
      <c r="X5588" t="s">
        <v>12260</v>
      </c>
      <c r="Y5588" t="s">
        <v>12262</v>
      </c>
      <c r="Z5588" t="s">
        <v>12278</v>
      </c>
      <c r="AA5588" t="s">
        <v>295</v>
      </c>
      <c r="AB5588" s="164">
        <v>44655</v>
      </c>
      <c r="AC5588" t="s">
        <v>308</v>
      </c>
      <c r="AD5588" s="176">
        <v>1.1000000000000001</v>
      </c>
    </row>
    <row r="5589" spans="1:30" x14ac:dyDescent="0.35">
      <c r="A5589" t="s">
        <v>584</v>
      </c>
      <c r="B5589">
        <v>1384</v>
      </c>
      <c r="C5589" t="s">
        <v>12271</v>
      </c>
      <c r="D5589">
        <v>70522</v>
      </c>
      <c r="E5589" t="s">
        <v>12260</v>
      </c>
      <c r="F5589" t="s">
        <v>11404</v>
      </c>
      <c r="G5589" s="163">
        <v>6082.12</v>
      </c>
      <c r="H5589">
        <v>1.7</v>
      </c>
      <c r="I5589">
        <v>0.9</v>
      </c>
      <c r="J5589" t="s">
        <v>295</v>
      </c>
      <c r="K5589" t="s">
        <v>296</v>
      </c>
      <c r="L5589" t="s">
        <v>397</v>
      </c>
      <c r="M5589" t="s">
        <v>398</v>
      </c>
      <c r="N5589" t="s">
        <v>344</v>
      </c>
      <c r="O5589">
        <v>1</v>
      </c>
      <c r="P5589" t="s">
        <v>306</v>
      </c>
      <c r="Q5589" t="s">
        <v>12279</v>
      </c>
      <c r="R5589" s="164">
        <v>44197</v>
      </c>
      <c r="T5589" t="s">
        <v>12261</v>
      </c>
      <c r="V5589" t="s">
        <v>12262</v>
      </c>
      <c r="W5589" t="s">
        <v>12263</v>
      </c>
      <c r="X5589" t="s">
        <v>12260</v>
      </c>
      <c r="Y5589" t="s">
        <v>12262</v>
      </c>
      <c r="Z5589" t="s">
        <v>12280</v>
      </c>
      <c r="AA5589" t="s">
        <v>1</v>
      </c>
      <c r="AB5589" s="164">
        <v>44007</v>
      </c>
      <c r="AC5589" t="s">
        <v>308</v>
      </c>
      <c r="AD5589" s="176">
        <v>1.1000000000000001</v>
      </c>
    </row>
    <row r="5590" spans="1:30" x14ac:dyDescent="0.35">
      <c r="A5590" t="s">
        <v>434</v>
      </c>
      <c r="B5590">
        <v>1128</v>
      </c>
      <c r="C5590" t="s">
        <v>12260</v>
      </c>
      <c r="D5590">
        <v>70522</v>
      </c>
      <c r="E5590" t="s">
        <v>12260</v>
      </c>
      <c r="F5590" t="s">
        <v>11404</v>
      </c>
      <c r="G5590" s="163">
        <v>9733.94</v>
      </c>
      <c r="H5590">
        <v>1.7</v>
      </c>
      <c r="I5590">
        <v>0.9</v>
      </c>
      <c r="J5590" t="s">
        <v>295</v>
      </c>
      <c r="K5590" t="s">
        <v>296</v>
      </c>
      <c r="L5590" t="s">
        <v>397</v>
      </c>
      <c r="M5590" t="s">
        <v>398</v>
      </c>
      <c r="N5590" t="s">
        <v>344</v>
      </c>
      <c r="O5590">
        <v>1</v>
      </c>
      <c r="P5590" t="s">
        <v>306</v>
      </c>
      <c r="Q5590" s="164">
        <v>42432</v>
      </c>
      <c r="R5590" s="164">
        <v>42370</v>
      </c>
      <c r="T5590" t="s">
        <v>12261</v>
      </c>
      <c r="V5590" t="s">
        <v>12262</v>
      </c>
      <c r="W5590" t="s">
        <v>12263</v>
      </c>
      <c r="X5590" t="s">
        <v>12260</v>
      </c>
      <c r="Y5590" t="s">
        <v>12262</v>
      </c>
      <c r="Z5590" t="s">
        <v>12281</v>
      </c>
      <c r="AA5590" t="s">
        <v>1</v>
      </c>
      <c r="AB5590" s="164">
        <v>42499</v>
      </c>
      <c r="AC5590" t="s">
        <v>308</v>
      </c>
      <c r="AD5590" s="176">
        <v>1.1000000000000001</v>
      </c>
    </row>
    <row r="5591" spans="1:30" x14ac:dyDescent="0.35">
      <c r="A5591" t="s">
        <v>314</v>
      </c>
      <c r="B5591">
        <v>1336</v>
      </c>
      <c r="C5591" t="s">
        <v>12282</v>
      </c>
      <c r="D5591">
        <v>70522</v>
      </c>
      <c r="E5591" t="s">
        <v>12260</v>
      </c>
      <c r="F5591" t="s">
        <v>11404</v>
      </c>
      <c r="G5591" s="163">
        <v>6200.23</v>
      </c>
      <c r="H5591">
        <v>1.7</v>
      </c>
      <c r="I5591">
        <v>0.9</v>
      </c>
      <c r="J5591" t="s">
        <v>295</v>
      </c>
      <c r="K5591" t="s">
        <v>296</v>
      </c>
      <c r="L5591" t="s">
        <v>397</v>
      </c>
      <c r="M5591" t="s">
        <v>398</v>
      </c>
      <c r="N5591" t="s">
        <v>344</v>
      </c>
      <c r="O5591">
        <v>1</v>
      </c>
      <c r="P5591" t="s">
        <v>306</v>
      </c>
      <c r="Q5591" s="164">
        <v>43933</v>
      </c>
      <c r="R5591" s="164">
        <v>44440</v>
      </c>
      <c r="T5591" t="s">
        <v>12261</v>
      </c>
      <c r="V5591" t="s">
        <v>12262</v>
      </c>
      <c r="W5591" t="s">
        <v>12263</v>
      </c>
      <c r="X5591" t="s">
        <v>12260</v>
      </c>
      <c r="Y5591" t="s">
        <v>12262</v>
      </c>
      <c r="Z5591" t="s">
        <v>12283</v>
      </c>
      <c r="AA5591" t="s">
        <v>295</v>
      </c>
      <c r="AB5591" s="164">
        <v>44364</v>
      </c>
      <c r="AC5591" t="s">
        <v>308</v>
      </c>
      <c r="AD5591" s="176">
        <v>1.1000000000000001</v>
      </c>
    </row>
    <row r="5592" spans="1:30" x14ac:dyDescent="0.35">
      <c r="A5592" t="s">
        <v>711</v>
      </c>
      <c r="B5592">
        <v>4012</v>
      </c>
      <c r="C5592" t="s">
        <v>12284</v>
      </c>
      <c r="D5592">
        <v>70522</v>
      </c>
      <c r="E5592" t="s">
        <v>12260</v>
      </c>
      <c r="F5592" t="s">
        <v>11404</v>
      </c>
      <c r="G5592" s="163">
        <v>7154</v>
      </c>
      <c r="H5592">
        <v>1.7</v>
      </c>
      <c r="I5592">
        <v>0.9</v>
      </c>
      <c r="J5592" t="s">
        <v>295</v>
      </c>
      <c r="K5592" t="s">
        <v>404</v>
      </c>
      <c r="L5592" t="s">
        <v>397</v>
      </c>
      <c r="M5592" t="s">
        <v>398</v>
      </c>
      <c r="N5592" t="s">
        <v>344</v>
      </c>
      <c r="O5592">
        <v>1</v>
      </c>
      <c r="P5592" t="s">
        <v>306</v>
      </c>
      <c r="Q5592" s="164">
        <v>45419</v>
      </c>
      <c r="R5592" s="164">
        <v>45658</v>
      </c>
      <c r="S5592" s="164">
        <v>45819</v>
      </c>
      <c r="T5592" t="s">
        <v>12261</v>
      </c>
      <c r="V5592" t="s">
        <v>12262</v>
      </c>
      <c r="W5592" t="s">
        <v>12263</v>
      </c>
      <c r="X5592" t="s">
        <v>12260</v>
      </c>
      <c r="Y5592" t="s">
        <v>12262</v>
      </c>
      <c r="Z5592" t="s">
        <v>12285</v>
      </c>
      <c r="AA5592" t="s">
        <v>1</v>
      </c>
      <c r="AB5592" s="164">
        <v>45510</v>
      </c>
      <c r="AC5592" t="s">
        <v>308</v>
      </c>
      <c r="AD5592" s="176">
        <v>1.1000000000000001</v>
      </c>
    </row>
    <row r="5593" spans="1:30" x14ac:dyDescent="0.35">
      <c r="A5593" t="s">
        <v>305</v>
      </c>
      <c r="B5593">
        <v>1306</v>
      </c>
      <c r="C5593" t="s">
        <v>12286</v>
      </c>
      <c r="D5593">
        <v>70523</v>
      </c>
      <c r="E5593" t="s">
        <v>12287</v>
      </c>
      <c r="F5593" t="s">
        <v>11404</v>
      </c>
      <c r="G5593" s="163">
        <v>6093.88</v>
      </c>
      <c r="H5593">
        <v>1.7</v>
      </c>
      <c r="I5593">
        <v>0.8</v>
      </c>
      <c r="J5593" t="s">
        <v>295</v>
      </c>
      <c r="K5593" t="s">
        <v>296</v>
      </c>
      <c r="L5593" t="s">
        <v>640</v>
      </c>
      <c r="M5593" t="s">
        <v>398</v>
      </c>
      <c r="N5593" t="s">
        <v>344</v>
      </c>
      <c r="O5593">
        <v>1</v>
      </c>
      <c r="P5593" t="s">
        <v>306</v>
      </c>
      <c r="Q5593" t="s">
        <v>12288</v>
      </c>
      <c r="R5593" s="164">
        <v>43344</v>
      </c>
      <c r="T5593" t="s">
        <v>346</v>
      </c>
      <c r="V5593" t="s">
        <v>12289</v>
      </c>
      <c r="W5593" t="s">
        <v>12290</v>
      </c>
      <c r="X5593" t="s">
        <v>12287</v>
      </c>
      <c r="Y5593" t="s">
        <v>12289</v>
      </c>
      <c r="Z5593" t="s">
        <v>12291</v>
      </c>
      <c r="AA5593" t="s">
        <v>1</v>
      </c>
      <c r="AB5593" s="164">
        <v>42880</v>
      </c>
      <c r="AC5593" t="s">
        <v>308</v>
      </c>
      <c r="AD5593" s="176">
        <v>1.1000000000000001</v>
      </c>
    </row>
    <row r="5594" spans="1:30" x14ac:dyDescent="0.35">
      <c r="A5594" t="s">
        <v>408</v>
      </c>
      <c r="B5594">
        <v>1336</v>
      </c>
      <c r="C5594" t="s">
        <v>12292</v>
      </c>
      <c r="D5594">
        <v>70523</v>
      </c>
      <c r="E5594" t="s">
        <v>12287</v>
      </c>
      <c r="F5594" t="s">
        <v>11404</v>
      </c>
      <c r="G5594" s="163">
        <v>6774</v>
      </c>
      <c r="H5594">
        <v>1.7</v>
      </c>
      <c r="I5594">
        <v>0.8</v>
      </c>
      <c r="J5594" t="s">
        <v>295</v>
      </c>
      <c r="K5594" t="s">
        <v>296</v>
      </c>
      <c r="L5594" t="s">
        <v>640</v>
      </c>
      <c r="M5594" t="s">
        <v>398</v>
      </c>
      <c r="N5594" t="s">
        <v>344</v>
      </c>
      <c r="O5594">
        <v>1</v>
      </c>
      <c r="P5594" t="s">
        <v>306</v>
      </c>
      <c r="Q5594" t="s">
        <v>9419</v>
      </c>
      <c r="R5594" s="164">
        <v>44075</v>
      </c>
      <c r="T5594" t="s">
        <v>346</v>
      </c>
      <c r="V5594" t="s">
        <v>12289</v>
      </c>
      <c r="W5594" t="s">
        <v>12290</v>
      </c>
      <c r="X5594" t="s">
        <v>12287</v>
      </c>
      <c r="Y5594" t="s">
        <v>12289</v>
      </c>
      <c r="Z5594" t="s">
        <v>12293</v>
      </c>
      <c r="AA5594" t="s">
        <v>1</v>
      </c>
      <c r="AB5594" s="164">
        <v>43643</v>
      </c>
      <c r="AC5594" t="s">
        <v>308</v>
      </c>
      <c r="AD5594" s="176">
        <v>1.1000000000000001</v>
      </c>
    </row>
    <row r="5595" spans="1:30" x14ac:dyDescent="0.35">
      <c r="A5595" t="s">
        <v>324</v>
      </c>
      <c r="B5595">
        <v>1329</v>
      </c>
      <c r="C5595" t="s">
        <v>12294</v>
      </c>
      <c r="D5595">
        <v>70523</v>
      </c>
      <c r="E5595" t="s">
        <v>12287</v>
      </c>
      <c r="F5595" t="s">
        <v>11404</v>
      </c>
      <c r="G5595" s="163">
        <v>5600</v>
      </c>
      <c r="H5595">
        <v>1.7</v>
      </c>
      <c r="I5595">
        <v>0.8</v>
      </c>
      <c r="J5595" t="s">
        <v>295</v>
      </c>
      <c r="K5595" t="s">
        <v>296</v>
      </c>
      <c r="L5595" t="s">
        <v>397</v>
      </c>
      <c r="M5595" t="s">
        <v>398</v>
      </c>
      <c r="N5595" t="s">
        <v>344</v>
      </c>
      <c r="O5595">
        <v>1</v>
      </c>
      <c r="P5595" t="s">
        <v>306</v>
      </c>
      <c r="Q5595" t="s">
        <v>12295</v>
      </c>
      <c r="R5595" s="164">
        <v>43344</v>
      </c>
      <c r="T5595" t="s">
        <v>346</v>
      </c>
      <c r="V5595" t="s">
        <v>12289</v>
      </c>
      <c r="W5595" t="s">
        <v>12290</v>
      </c>
      <c r="X5595" t="s">
        <v>12287</v>
      </c>
      <c r="Y5595" t="s">
        <v>12289</v>
      </c>
      <c r="Z5595" t="s">
        <v>12296</v>
      </c>
      <c r="AA5595" t="s">
        <v>295</v>
      </c>
      <c r="AB5595" s="164">
        <v>43325</v>
      </c>
      <c r="AC5595" t="s">
        <v>308</v>
      </c>
      <c r="AD5595" s="176">
        <v>1.1000000000000001</v>
      </c>
    </row>
    <row r="5596" spans="1:30" x14ac:dyDescent="0.35">
      <c r="A5596" t="s">
        <v>324</v>
      </c>
      <c r="B5596">
        <v>1359</v>
      </c>
      <c r="C5596" t="s">
        <v>12286</v>
      </c>
      <c r="D5596">
        <v>70523</v>
      </c>
      <c r="E5596" t="s">
        <v>12287</v>
      </c>
      <c r="F5596" t="s">
        <v>11404</v>
      </c>
      <c r="G5596" s="163">
        <v>4062.15</v>
      </c>
      <c r="H5596">
        <v>1.7</v>
      </c>
      <c r="I5596">
        <v>0.8</v>
      </c>
      <c r="J5596" t="s">
        <v>295</v>
      </c>
      <c r="K5596" t="s">
        <v>296</v>
      </c>
      <c r="L5596" t="s">
        <v>397</v>
      </c>
      <c r="M5596" t="s">
        <v>398</v>
      </c>
      <c r="N5596" t="s">
        <v>344</v>
      </c>
      <c r="O5596">
        <v>1</v>
      </c>
      <c r="P5596" t="s">
        <v>306</v>
      </c>
      <c r="Q5596" t="s">
        <v>6118</v>
      </c>
      <c r="R5596" s="164">
        <v>44317</v>
      </c>
      <c r="T5596" t="s">
        <v>346</v>
      </c>
      <c r="V5596" t="s">
        <v>12289</v>
      </c>
      <c r="W5596" t="s">
        <v>12290</v>
      </c>
      <c r="X5596" t="s">
        <v>12287</v>
      </c>
      <c r="Y5596" t="s">
        <v>12289</v>
      </c>
      <c r="Z5596" t="s">
        <v>12297</v>
      </c>
      <c r="AA5596" t="s">
        <v>1</v>
      </c>
      <c r="AB5596" s="164">
        <v>44285</v>
      </c>
      <c r="AC5596" t="s">
        <v>308</v>
      </c>
      <c r="AD5596" s="176">
        <v>1.1000000000000001</v>
      </c>
    </row>
    <row r="5597" spans="1:30" x14ac:dyDescent="0.35">
      <c r="A5597" t="s">
        <v>324</v>
      </c>
      <c r="B5597">
        <v>1360</v>
      </c>
      <c r="C5597" t="s">
        <v>12298</v>
      </c>
      <c r="D5597">
        <v>70523</v>
      </c>
      <c r="E5597" t="s">
        <v>12287</v>
      </c>
      <c r="F5597" t="s">
        <v>11404</v>
      </c>
      <c r="G5597" s="163">
        <v>4062.15</v>
      </c>
      <c r="H5597">
        <v>1.7</v>
      </c>
      <c r="I5597">
        <v>0.8</v>
      </c>
      <c r="J5597" t="s">
        <v>295</v>
      </c>
      <c r="K5597" t="s">
        <v>296</v>
      </c>
      <c r="L5597" t="s">
        <v>397</v>
      </c>
      <c r="M5597" t="s">
        <v>398</v>
      </c>
      <c r="N5597" t="s">
        <v>344</v>
      </c>
      <c r="O5597">
        <v>1</v>
      </c>
      <c r="P5597" t="s">
        <v>306</v>
      </c>
      <c r="Q5597" t="s">
        <v>6118</v>
      </c>
      <c r="R5597" s="164">
        <v>44317</v>
      </c>
      <c r="T5597" t="s">
        <v>346</v>
      </c>
      <c r="V5597" t="s">
        <v>12289</v>
      </c>
      <c r="W5597" t="s">
        <v>12290</v>
      </c>
      <c r="X5597" t="s">
        <v>12287</v>
      </c>
      <c r="Y5597" t="s">
        <v>12289</v>
      </c>
      <c r="Z5597" t="s">
        <v>12299</v>
      </c>
      <c r="AA5597" t="s">
        <v>1</v>
      </c>
      <c r="AB5597" s="164">
        <v>44285</v>
      </c>
      <c r="AC5597" t="s">
        <v>308</v>
      </c>
      <c r="AD5597" s="176">
        <v>1.1000000000000001</v>
      </c>
    </row>
    <row r="5598" spans="1:30" x14ac:dyDescent="0.35">
      <c r="A5598" t="s">
        <v>476</v>
      </c>
      <c r="B5598">
        <v>1402</v>
      </c>
      <c r="C5598" t="s">
        <v>12300</v>
      </c>
      <c r="D5598">
        <v>70523</v>
      </c>
      <c r="E5598" t="s">
        <v>12287</v>
      </c>
      <c r="F5598" t="s">
        <v>11404</v>
      </c>
      <c r="G5598" s="163">
        <v>3723.9</v>
      </c>
      <c r="H5598">
        <v>1.7</v>
      </c>
      <c r="I5598">
        <v>0.8</v>
      </c>
      <c r="J5598" t="s">
        <v>295</v>
      </c>
      <c r="K5598" t="s">
        <v>296</v>
      </c>
      <c r="L5598" t="s">
        <v>397</v>
      </c>
      <c r="M5598" t="s">
        <v>398</v>
      </c>
      <c r="N5598" t="s">
        <v>344</v>
      </c>
      <c r="O5598">
        <v>1</v>
      </c>
      <c r="P5598" t="s">
        <v>306</v>
      </c>
      <c r="Q5598" t="s">
        <v>11803</v>
      </c>
      <c r="R5598" s="164">
        <v>45536</v>
      </c>
      <c r="T5598" t="s">
        <v>346</v>
      </c>
      <c r="V5598" t="s">
        <v>12289</v>
      </c>
      <c r="W5598" t="s">
        <v>12290</v>
      </c>
      <c r="X5598" t="s">
        <v>12287</v>
      </c>
      <c r="Y5598" t="s">
        <v>12289</v>
      </c>
      <c r="Z5598" t="s">
        <v>12301</v>
      </c>
      <c r="AA5598" t="s">
        <v>295</v>
      </c>
      <c r="AB5598" s="164">
        <v>45468</v>
      </c>
      <c r="AC5598" t="s">
        <v>308</v>
      </c>
      <c r="AD5598" s="176">
        <v>1.1000000000000001</v>
      </c>
    </row>
    <row r="5599" spans="1:30" x14ac:dyDescent="0.35">
      <c r="A5599" t="s">
        <v>476</v>
      </c>
      <c r="B5599">
        <v>1410</v>
      </c>
      <c r="C5599" t="s">
        <v>12302</v>
      </c>
      <c r="D5599">
        <v>70523</v>
      </c>
      <c r="E5599" t="s">
        <v>12287</v>
      </c>
      <c r="F5599" t="s">
        <v>11404</v>
      </c>
      <c r="G5599" s="163">
        <v>3761.2</v>
      </c>
      <c r="H5599">
        <v>1.7</v>
      </c>
      <c r="I5599">
        <v>0.8</v>
      </c>
      <c r="J5599" t="s">
        <v>295</v>
      </c>
      <c r="K5599" t="s">
        <v>296</v>
      </c>
      <c r="L5599" t="s">
        <v>397</v>
      </c>
      <c r="M5599" t="s">
        <v>398</v>
      </c>
      <c r="N5599" t="s">
        <v>344</v>
      </c>
      <c r="O5599">
        <v>1</v>
      </c>
      <c r="P5599" t="s">
        <v>306</v>
      </c>
      <c r="Q5599" s="164">
        <v>45718</v>
      </c>
      <c r="R5599" s="164">
        <v>45901</v>
      </c>
      <c r="T5599" t="s">
        <v>346</v>
      </c>
      <c r="V5599" t="s">
        <v>12289</v>
      </c>
      <c r="W5599" t="s">
        <v>12290</v>
      </c>
      <c r="X5599" t="s">
        <v>12287</v>
      </c>
      <c r="Y5599" t="s">
        <v>12289</v>
      </c>
      <c r="Z5599" t="s">
        <v>12303</v>
      </c>
      <c r="AA5599" t="s">
        <v>1</v>
      </c>
      <c r="AB5599" s="164">
        <v>45756</v>
      </c>
      <c r="AC5599" t="s">
        <v>308</v>
      </c>
      <c r="AD5599" s="176">
        <v>1.1000000000000001</v>
      </c>
    </row>
    <row r="5600" spans="1:30" x14ac:dyDescent="0.35">
      <c r="A5600" t="s">
        <v>482</v>
      </c>
      <c r="B5600">
        <v>1266</v>
      </c>
      <c r="C5600" t="s">
        <v>12287</v>
      </c>
      <c r="D5600">
        <v>70523</v>
      </c>
      <c r="E5600" t="s">
        <v>12287</v>
      </c>
      <c r="F5600" t="s">
        <v>11404</v>
      </c>
      <c r="G5600" s="163">
        <v>3391.6</v>
      </c>
      <c r="H5600">
        <v>1.7</v>
      </c>
      <c r="I5600">
        <v>0.8</v>
      </c>
      <c r="J5600" t="s">
        <v>1</v>
      </c>
      <c r="K5600" t="s">
        <v>296</v>
      </c>
      <c r="L5600" t="s">
        <v>397</v>
      </c>
      <c r="M5600" t="s">
        <v>398</v>
      </c>
      <c r="N5600" t="s">
        <v>344</v>
      </c>
      <c r="O5600">
        <v>1</v>
      </c>
      <c r="P5600" t="s">
        <v>306</v>
      </c>
      <c r="Q5600" s="164">
        <v>42522</v>
      </c>
      <c r="R5600" s="164">
        <v>42614</v>
      </c>
      <c r="T5600" t="s">
        <v>346</v>
      </c>
      <c r="V5600" t="s">
        <v>12289</v>
      </c>
      <c r="W5600" t="s">
        <v>12290</v>
      </c>
      <c r="X5600" t="s">
        <v>12287</v>
      </c>
      <c r="Y5600" t="s">
        <v>12289</v>
      </c>
      <c r="Z5600" t="s">
        <v>12304</v>
      </c>
      <c r="AA5600" t="s">
        <v>1</v>
      </c>
      <c r="AB5600" s="164">
        <v>42444</v>
      </c>
      <c r="AC5600" t="s">
        <v>308</v>
      </c>
      <c r="AD5600" s="176">
        <v>1.1000000000000001</v>
      </c>
    </row>
    <row r="5601" spans="1:31" x14ac:dyDescent="0.35">
      <c r="A5601" t="s">
        <v>432</v>
      </c>
      <c r="B5601">
        <v>1359</v>
      </c>
      <c r="C5601" t="s">
        <v>12305</v>
      </c>
      <c r="D5601">
        <v>70523</v>
      </c>
      <c r="E5601" t="s">
        <v>12287</v>
      </c>
      <c r="F5601" t="s">
        <v>11404</v>
      </c>
      <c r="G5601" s="163">
        <v>5758.72</v>
      </c>
      <c r="H5601">
        <v>1.7</v>
      </c>
      <c r="I5601">
        <v>0.8</v>
      </c>
      <c r="J5601" t="s">
        <v>295</v>
      </c>
      <c r="K5601" t="s">
        <v>296</v>
      </c>
      <c r="L5601" t="s">
        <v>397</v>
      </c>
      <c r="M5601" t="s">
        <v>398</v>
      </c>
      <c r="N5601" t="s">
        <v>344</v>
      </c>
      <c r="O5601">
        <v>1</v>
      </c>
      <c r="P5601" t="s">
        <v>306</v>
      </c>
      <c r="Q5601" s="164">
        <v>45749</v>
      </c>
      <c r="R5601" s="164">
        <v>45901</v>
      </c>
      <c r="T5601" t="s">
        <v>346</v>
      </c>
      <c r="V5601" t="s">
        <v>12289</v>
      </c>
      <c r="W5601" t="s">
        <v>12290</v>
      </c>
      <c r="X5601" t="s">
        <v>12287</v>
      </c>
      <c r="Y5601" t="s">
        <v>12289</v>
      </c>
      <c r="Z5601" t="s">
        <v>12306</v>
      </c>
      <c r="AA5601" t="s">
        <v>1</v>
      </c>
      <c r="AB5601" s="164">
        <v>45792</v>
      </c>
      <c r="AC5601" t="s">
        <v>308</v>
      </c>
      <c r="AD5601" s="176">
        <v>1.1000000000000001</v>
      </c>
    </row>
    <row r="5602" spans="1:31" x14ac:dyDescent="0.35">
      <c r="A5602" t="s">
        <v>584</v>
      </c>
      <c r="B5602">
        <v>1394</v>
      </c>
      <c r="C5602" t="s">
        <v>12302</v>
      </c>
      <c r="D5602">
        <v>70523</v>
      </c>
      <c r="E5602" t="s">
        <v>12287</v>
      </c>
      <c r="F5602" t="s">
        <v>11404</v>
      </c>
      <c r="G5602" s="163">
        <v>4455</v>
      </c>
      <c r="H5602">
        <v>1.7</v>
      </c>
      <c r="I5602">
        <v>0.8</v>
      </c>
      <c r="J5602" t="s">
        <v>295</v>
      </c>
      <c r="K5602" t="s">
        <v>296</v>
      </c>
      <c r="L5602" t="s">
        <v>397</v>
      </c>
      <c r="M5602" t="s">
        <v>398</v>
      </c>
      <c r="N5602" t="s">
        <v>344</v>
      </c>
      <c r="O5602">
        <v>1</v>
      </c>
      <c r="P5602" t="s">
        <v>306</v>
      </c>
      <c r="Q5602" t="s">
        <v>12307</v>
      </c>
      <c r="R5602" s="164">
        <v>45658</v>
      </c>
      <c r="T5602" t="s">
        <v>346</v>
      </c>
      <c r="V5602" t="s">
        <v>12289</v>
      </c>
      <c r="W5602" t="s">
        <v>12290</v>
      </c>
      <c r="X5602" t="s">
        <v>12287</v>
      </c>
      <c r="Y5602" t="s">
        <v>12289</v>
      </c>
      <c r="Z5602" t="s">
        <v>12308</v>
      </c>
      <c r="AA5602" t="s">
        <v>1</v>
      </c>
      <c r="AB5602" s="164">
        <v>45511</v>
      </c>
      <c r="AC5602" t="s">
        <v>308</v>
      </c>
      <c r="AD5602" s="176">
        <v>1.1000000000000001</v>
      </c>
    </row>
    <row r="5603" spans="1:31" x14ac:dyDescent="0.35">
      <c r="A5603" t="s">
        <v>584</v>
      </c>
      <c r="B5603">
        <v>1419</v>
      </c>
      <c r="C5603" t="s">
        <v>12309</v>
      </c>
      <c r="D5603">
        <v>70523</v>
      </c>
      <c r="E5603" t="s">
        <v>12287</v>
      </c>
      <c r="F5603" t="s">
        <v>11404</v>
      </c>
      <c r="G5603" s="163">
        <v>5400</v>
      </c>
      <c r="H5603">
        <v>1.7</v>
      </c>
      <c r="I5603">
        <v>0.8</v>
      </c>
      <c r="J5603" t="s">
        <v>295</v>
      </c>
      <c r="K5603" t="s">
        <v>296</v>
      </c>
      <c r="L5603" t="s">
        <v>397</v>
      </c>
      <c r="M5603" t="s">
        <v>398</v>
      </c>
      <c r="N5603" t="s">
        <v>344</v>
      </c>
      <c r="O5603">
        <v>1</v>
      </c>
      <c r="P5603" t="s">
        <v>306</v>
      </c>
      <c r="Q5603" s="164">
        <v>45843</v>
      </c>
      <c r="R5603" s="164">
        <v>45901</v>
      </c>
      <c r="T5603" t="s">
        <v>346</v>
      </c>
      <c r="V5603" t="s">
        <v>12289</v>
      </c>
      <c r="W5603" t="s">
        <v>12290</v>
      </c>
      <c r="X5603" t="s">
        <v>12287</v>
      </c>
      <c r="Y5603" t="s">
        <v>12289</v>
      </c>
      <c r="Z5603" t="s">
        <v>12310</v>
      </c>
      <c r="AA5603" t="s">
        <v>1</v>
      </c>
      <c r="AB5603" s="164">
        <v>45861</v>
      </c>
      <c r="AC5603" t="s">
        <v>308</v>
      </c>
      <c r="AD5603" s="176">
        <v>1.1000000000000001</v>
      </c>
    </row>
    <row r="5604" spans="1:31" x14ac:dyDescent="0.35">
      <c r="A5604" t="s">
        <v>494</v>
      </c>
      <c r="B5604">
        <v>1255</v>
      </c>
      <c r="C5604" t="s">
        <v>12302</v>
      </c>
      <c r="D5604">
        <v>70523</v>
      </c>
      <c r="E5604" t="s">
        <v>12287</v>
      </c>
      <c r="F5604" t="s">
        <v>11404</v>
      </c>
      <c r="G5604" s="163">
        <v>4098.2</v>
      </c>
      <c r="H5604">
        <v>1.7</v>
      </c>
      <c r="I5604">
        <v>0.8</v>
      </c>
      <c r="J5604" t="s">
        <v>295</v>
      </c>
      <c r="K5604" t="s">
        <v>296</v>
      </c>
      <c r="L5604" t="s">
        <v>397</v>
      </c>
      <c r="M5604" t="s">
        <v>398</v>
      </c>
      <c r="N5604" t="s">
        <v>344</v>
      </c>
      <c r="O5604">
        <v>1</v>
      </c>
      <c r="P5604" t="s">
        <v>306</v>
      </c>
      <c r="Q5604" t="s">
        <v>12311</v>
      </c>
      <c r="R5604" s="164">
        <v>46023</v>
      </c>
      <c r="T5604" t="s">
        <v>346</v>
      </c>
      <c r="V5604" t="s">
        <v>12289</v>
      </c>
      <c r="W5604" t="s">
        <v>12290</v>
      </c>
      <c r="X5604" t="s">
        <v>12287</v>
      </c>
      <c r="Y5604" t="s">
        <v>12289</v>
      </c>
      <c r="Z5604" t="s">
        <v>12312</v>
      </c>
      <c r="AA5604" t="s">
        <v>1</v>
      </c>
      <c r="AB5604" s="164">
        <v>45847</v>
      </c>
      <c r="AC5604" t="s">
        <v>308</v>
      </c>
      <c r="AD5604" s="176">
        <v>1.1000000000000001</v>
      </c>
    </row>
    <row r="5605" spans="1:31" x14ac:dyDescent="0.35">
      <c r="A5605" t="s">
        <v>314</v>
      </c>
      <c r="B5605">
        <v>1327</v>
      </c>
      <c r="C5605" t="s">
        <v>12286</v>
      </c>
      <c r="D5605">
        <v>70523</v>
      </c>
      <c r="E5605" t="s">
        <v>12287</v>
      </c>
      <c r="F5605" t="s">
        <v>11404</v>
      </c>
      <c r="G5605" s="163">
        <v>5186</v>
      </c>
      <c r="H5605">
        <v>1.7</v>
      </c>
      <c r="I5605">
        <v>0.8</v>
      </c>
      <c r="J5605" t="s">
        <v>295</v>
      </c>
      <c r="K5605" t="s">
        <v>296</v>
      </c>
      <c r="L5605" t="s">
        <v>397</v>
      </c>
      <c r="M5605" t="s">
        <v>398</v>
      </c>
      <c r="N5605" t="s">
        <v>344</v>
      </c>
      <c r="O5605">
        <v>1</v>
      </c>
      <c r="P5605" t="s">
        <v>306</v>
      </c>
      <c r="Q5605" s="164">
        <v>43286</v>
      </c>
      <c r="R5605" s="164">
        <v>43466</v>
      </c>
      <c r="T5605" t="s">
        <v>346</v>
      </c>
      <c r="V5605" t="s">
        <v>12289</v>
      </c>
      <c r="W5605" t="s">
        <v>12290</v>
      </c>
      <c r="X5605" t="s">
        <v>12287</v>
      </c>
      <c r="Y5605" t="s">
        <v>12289</v>
      </c>
      <c r="Z5605" t="s">
        <v>12313</v>
      </c>
      <c r="AA5605" t="s">
        <v>1</v>
      </c>
      <c r="AB5605" s="164">
        <v>43321</v>
      </c>
      <c r="AC5605" t="s">
        <v>308</v>
      </c>
      <c r="AD5605" s="176">
        <v>1.1000000000000001</v>
      </c>
    </row>
    <row r="5606" spans="1:31" x14ac:dyDescent="0.35">
      <c r="A5606" t="s">
        <v>499</v>
      </c>
      <c r="B5606">
        <v>1222</v>
      </c>
      <c r="C5606" t="s">
        <v>12286</v>
      </c>
      <c r="D5606">
        <v>70523</v>
      </c>
      <c r="E5606" t="s">
        <v>12287</v>
      </c>
      <c r="F5606" t="s">
        <v>11404</v>
      </c>
      <c r="G5606" s="163">
        <v>7305</v>
      </c>
      <c r="H5606">
        <v>1.7</v>
      </c>
      <c r="I5606">
        <v>0.8</v>
      </c>
      <c r="J5606" t="s">
        <v>295</v>
      </c>
      <c r="K5606" t="s">
        <v>296</v>
      </c>
      <c r="L5606" t="s">
        <v>640</v>
      </c>
      <c r="M5606" t="s">
        <v>398</v>
      </c>
      <c r="N5606" t="s">
        <v>344</v>
      </c>
      <c r="O5606">
        <v>1</v>
      </c>
      <c r="P5606" t="s">
        <v>306</v>
      </c>
      <c r="Q5606" s="164">
        <v>42682</v>
      </c>
      <c r="R5606" s="164">
        <v>42979</v>
      </c>
      <c r="T5606" t="s">
        <v>346</v>
      </c>
      <c r="V5606" t="s">
        <v>12289</v>
      </c>
      <c r="W5606" t="s">
        <v>12290</v>
      </c>
      <c r="X5606" t="s">
        <v>12287</v>
      </c>
      <c r="Y5606" t="s">
        <v>12289</v>
      </c>
      <c r="Z5606" t="s">
        <v>12314</v>
      </c>
      <c r="AA5606" t="s">
        <v>1</v>
      </c>
      <c r="AB5606" s="164">
        <v>42695</v>
      </c>
      <c r="AC5606" t="s">
        <v>308</v>
      </c>
      <c r="AD5606" s="176">
        <v>1.1000000000000001</v>
      </c>
    </row>
    <row r="5607" spans="1:31" x14ac:dyDescent="0.35">
      <c r="A5607" t="s">
        <v>566</v>
      </c>
      <c r="B5607">
        <v>1306</v>
      </c>
      <c r="C5607" t="s">
        <v>12315</v>
      </c>
      <c r="D5607">
        <v>70523</v>
      </c>
      <c r="E5607" t="s">
        <v>12287</v>
      </c>
      <c r="F5607" t="s">
        <v>11404</v>
      </c>
      <c r="G5607" s="163">
        <v>6771.72</v>
      </c>
      <c r="H5607">
        <v>1.7</v>
      </c>
      <c r="I5607">
        <v>0.8</v>
      </c>
      <c r="J5607" t="s">
        <v>295</v>
      </c>
      <c r="K5607" t="s">
        <v>296</v>
      </c>
      <c r="L5607" t="s">
        <v>640</v>
      </c>
      <c r="M5607" t="s">
        <v>398</v>
      </c>
      <c r="N5607" t="s">
        <v>344</v>
      </c>
      <c r="O5607">
        <v>1</v>
      </c>
      <c r="P5607" t="s">
        <v>306</v>
      </c>
      <c r="Q5607" t="s">
        <v>12316</v>
      </c>
      <c r="R5607" s="164">
        <v>44075</v>
      </c>
      <c r="T5607" t="s">
        <v>346</v>
      </c>
      <c r="V5607" t="s">
        <v>12289</v>
      </c>
      <c r="W5607" t="s">
        <v>12290</v>
      </c>
      <c r="X5607" t="s">
        <v>12287</v>
      </c>
      <c r="Y5607" t="s">
        <v>12289</v>
      </c>
      <c r="Z5607" t="s">
        <v>12317</v>
      </c>
      <c r="AA5607" t="s">
        <v>1</v>
      </c>
      <c r="AB5607" s="164">
        <v>43951</v>
      </c>
      <c r="AC5607" t="s">
        <v>308</v>
      </c>
      <c r="AD5607" s="176">
        <v>1.1000000000000001</v>
      </c>
    </row>
    <row r="5608" spans="1:31" x14ac:dyDescent="0.35">
      <c r="A5608" t="s">
        <v>305</v>
      </c>
      <c r="B5608">
        <v>1307</v>
      </c>
      <c r="C5608" t="s">
        <v>12318</v>
      </c>
      <c r="D5608">
        <v>70524</v>
      </c>
      <c r="E5608" t="s">
        <v>12319</v>
      </c>
      <c r="F5608" t="s">
        <v>11404</v>
      </c>
      <c r="G5608" s="163">
        <v>6093.88</v>
      </c>
      <c r="H5608">
        <v>1.1000000000000001</v>
      </c>
      <c r="I5608">
        <v>1</v>
      </c>
      <c r="J5608" t="s">
        <v>295</v>
      </c>
      <c r="K5608" t="s">
        <v>296</v>
      </c>
      <c r="L5608" t="s">
        <v>640</v>
      </c>
      <c r="M5608" t="s">
        <v>398</v>
      </c>
      <c r="N5608" t="s">
        <v>344</v>
      </c>
      <c r="O5608">
        <v>1.5</v>
      </c>
      <c r="P5608" t="s">
        <v>306</v>
      </c>
      <c r="Q5608" t="s">
        <v>12288</v>
      </c>
      <c r="R5608" s="164">
        <v>43344</v>
      </c>
      <c r="T5608" t="s">
        <v>12320</v>
      </c>
      <c r="V5608" t="s">
        <v>12321</v>
      </c>
      <c r="W5608" t="s">
        <v>12322</v>
      </c>
      <c r="X5608" t="s">
        <v>12319</v>
      </c>
      <c r="Y5608" t="s">
        <v>12321</v>
      </c>
      <c r="Z5608" t="s">
        <v>12323</v>
      </c>
      <c r="AA5608" t="s">
        <v>1</v>
      </c>
      <c r="AB5608" s="164">
        <v>42900</v>
      </c>
      <c r="AC5608" t="s">
        <v>308</v>
      </c>
      <c r="AD5608" s="176">
        <v>1.1000000000000001</v>
      </c>
    </row>
    <row r="5609" spans="1:31" x14ac:dyDescent="0.35">
      <c r="A5609" t="s">
        <v>305</v>
      </c>
      <c r="B5609">
        <v>1308</v>
      </c>
      <c r="C5609" t="s">
        <v>12324</v>
      </c>
      <c r="D5609">
        <v>70524</v>
      </c>
      <c r="E5609" t="s">
        <v>12319</v>
      </c>
      <c r="F5609" t="s">
        <v>11404</v>
      </c>
      <c r="G5609" s="163">
        <v>6093.88</v>
      </c>
      <c r="H5609">
        <v>1.1000000000000001</v>
      </c>
      <c r="I5609">
        <v>1</v>
      </c>
      <c r="J5609" t="s">
        <v>295</v>
      </c>
      <c r="K5609" t="s">
        <v>296</v>
      </c>
      <c r="L5609" t="s">
        <v>640</v>
      </c>
      <c r="M5609" t="s">
        <v>398</v>
      </c>
      <c r="N5609" t="s">
        <v>344</v>
      </c>
      <c r="O5609">
        <v>1.5</v>
      </c>
      <c r="P5609" t="s">
        <v>306</v>
      </c>
      <c r="Q5609" t="s">
        <v>12288</v>
      </c>
      <c r="R5609" s="164">
        <v>43344</v>
      </c>
      <c r="T5609" t="s">
        <v>12320</v>
      </c>
      <c r="V5609" t="s">
        <v>12321</v>
      </c>
      <c r="W5609" t="s">
        <v>12322</v>
      </c>
      <c r="X5609" t="s">
        <v>12319</v>
      </c>
      <c r="Y5609" t="s">
        <v>12321</v>
      </c>
      <c r="Z5609" t="s">
        <v>12325</v>
      </c>
      <c r="AA5609" t="s">
        <v>1</v>
      </c>
      <c r="AB5609" s="164">
        <v>42872</v>
      </c>
      <c r="AC5609" t="s">
        <v>308</v>
      </c>
      <c r="AD5609" s="176">
        <v>1.1000000000000001</v>
      </c>
    </row>
    <row r="5610" spans="1:31" x14ac:dyDescent="0.35">
      <c r="A5610" t="s">
        <v>408</v>
      </c>
      <c r="B5610">
        <v>1347</v>
      </c>
      <c r="C5610" t="s">
        <v>12326</v>
      </c>
      <c r="D5610">
        <v>70524</v>
      </c>
      <c r="E5610" t="s">
        <v>12319</v>
      </c>
      <c r="F5610" t="s">
        <v>11404</v>
      </c>
      <c r="G5610" s="163">
        <v>4516</v>
      </c>
      <c r="H5610">
        <v>1.1000000000000001</v>
      </c>
      <c r="I5610">
        <v>1</v>
      </c>
      <c r="J5610" t="s">
        <v>295</v>
      </c>
      <c r="K5610" t="s">
        <v>296</v>
      </c>
      <c r="L5610" t="s">
        <v>397</v>
      </c>
      <c r="M5610" t="s">
        <v>398</v>
      </c>
      <c r="N5610" t="s">
        <v>344</v>
      </c>
      <c r="O5610">
        <v>1.5</v>
      </c>
      <c r="P5610" t="s">
        <v>306</v>
      </c>
      <c r="Q5610" t="s">
        <v>12327</v>
      </c>
      <c r="R5610" s="164">
        <v>45536</v>
      </c>
      <c r="T5610" t="s">
        <v>12320</v>
      </c>
      <c r="V5610" t="s">
        <v>12321</v>
      </c>
      <c r="W5610" t="s">
        <v>12322</v>
      </c>
      <c r="X5610" t="s">
        <v>12319</v>
      </c>
      <c r="Y5610" t="s">
        <v>12321</v>
      </c>
      <c r="Z5610" t="s">
        <v>12328</v>
      </c>
      <c r="AA5610" t="s">
        <v>1</v>
      </c>
      <c r="AB5610" s="164">
        <v>45468</v>
      </c>
      <c r="AC5610" t="s">
        <v>308</v>
      </c>
      <c r="AD5610" s="176">
        <v>1.1000000000000001</v>
      </c>
    </row>
    <row r="5611" spans="1:31" x14ac:dyDescent="0.35">
      <c r="A5611" t="s">
        <v>309</v>
      </c>
      <c r="B5611">
        <v>1288</v>
      </c>
      <c r="C5611" t="s">
        <v>12329</v>
      </c>
      <c r="D5611">
        <v>70524</v>
      </c>
      <c r="E5611" t="s">
        <v>12319</v>
      </c>
      <c r="F5611" t="s">
        <v>11404</v>
      </c>
      <c r="G5611" s="163">
        <v>5758</v>
      </c>
      <c r="H5611">
        <v>1.1000000000000001</v>
      </c>
      <c r="I5611">
        <v>1</v>
      </c>
      <c r="J5611" t="s">
        <v>295</v>
      </c>
      <c r="K5611" t="s">
        <v>296</v>
      </c>
      <c r="L5611" t="s">
        <v>397</v>
      </c>
      <c r="M5611" t="s">
        <v>398</v>
      </c>
      <c r="N5611" t="s">
        <v>344</v>
      </c>
      <c r="O5611">
        <v>1.5</v>
      </c>
      <c r="P5611" t="s">
        <v>306</v>
      </c>
      <c r="Q5611" s="164">
        <v>45905</v>
      </c>
      <c r="R5611" s="164">
        <v>46266</v>
      </c>
      <c r="T5611" t="s">
        <v>12320</v>
      </c>
      <c r="V5611" t="s">
        <v>12321</v>
      </c>
      <c r="W5611" t="s">
        <v>12322</v>
      </c>
      <c r="X5611" t="s">
        <v>12319</v>
      </c>
      <c r="Y5611" t="s">
        <v>12321</v>
      </c>
      <c r="Z5611" t="s">
        <v>12330</v>
      </c>
      <c r="AA5611" t="s">
        <v>1</v>
      </c>
      <c r="AB5611" s="164">
        <v>45867</v>
      </c>
      <c r="AC5611" t="s">
        <v>308</v>
      </c>
      <c r="AD5611" s="176">
        <v>1.1000000000000001</v>
      </c>
    </row>
    <row r="5612" spans="1:31" x14ac:dyDescent="0.35">
      <c r="A5612" t="s">
        <v>432</v>
      </c>
      <c r="B5612">
        <v>1343</v>
      </c>
      <c r="C5612" t="s">
        <v>12331</v>
      </c>
      <c r="D5612">
        <v>70524</v>
      </c>
      <c r="E5612" t="s">
        <v>12319</v>
      </c>
      <c r="F5612" t="s">
        <v>11404</v>
      </c>
      <c r="G5612" s="163">
        <v>5758.72</v>
      </c>
      <c r="H5612">
        <v>1.1000000000000001</v>
      </c>
      <c r="I5612">
        <v>1</v>
      </c>
      <c r="J5612" t="s">
        <v>295</v>
      </c>
      <c r="K5612" t="s">
        <v>296</v>
      </c>
      <c r="L5612" t="s">
        <v>397</v>
      </c>
      <c r="M5612" t="s">
        <v>398</v>
      </c>
      <c r="N5612" t="s">
        <v>344</v>
      </c>
      <c r="O5612">
        <v>1.5</v>
      </c>
      <c r="P5612" t="s">
        <v>306</v>
      </c>
      <c r="Q5612" t="s">
        <v>11432</v>
      </c>
      <c r="R5612" s="164">
        <v>45170</v>
      </c>
      <c r="T5612" t="s">
        <v>12320</v>
      </c>
      <c r="V5612" t="s">
        <v>12321</v>
      </c>
      <c r="W5612" t="s">
        <v>12322</v>
      </c>
      <c r="X5612" t="s">
        <v>12319</v>
      </c>
      <c r="Y5612" t="s">
        <v>12321</v>
      </c>
      <c r="Z5612" t="s">
        <v>12332</v>
      </c>
      <c r="AA5612" t="s">
        <v>295</v>
      </c>
      <c r="AB5612" s="164">
        <v>45079</v>
      </c>
      <c r="AC5612" t="s">
        <v>308</v>
      </c>
      <c r="AD5612" s="176">
        <v>1.1000000000000001</v>
      </c>
    </row>
    <row r="5613" spans="1:31" x14ac:dyDescent="0.35">
      <c r="A5613" t="s">
        <v>566</v>
      </c>
      <c r="B5613">
        <v>1323</v>
      </c>
      <c r="C5613" t="s">
        <v>12333</v>
      </c>
      <c r="D5613">
        <v>70524</v>
      </c>
      <c r="E5613" t="s">
        <v>12319</v>
      </c>
      <c r="F5613" t="s">
        <v>11404</v>
      </c>
      <c r="G5613" s="163">
        <v>8637</v>
      </c>
      <c r="H5613">
        <v>1.1000000000000001</v>
      </c>
      <c r="I5613">
        <v>1</v>
      </c>
      <c r="J5613" t="s">
        <v>295</v>
      </c>
      <c r="K5613" t="s">
        <v>296</v>
      </c>
      <c r="L5613" t="s">
        <v>640</v>
      </c>
      <c r="M5613" t="s">
        <v>398</v>
      </c>
      <c r="N5613" t="s">
        <v>344</v>
      </c>
      <c r="O5613">
        <v>1.5</v>
      </c>
      <c r="P5613" t="s">
        <v>306</v>
      </c>
      <c r="Q5613" t="s">
        <v>12334</v>
      </c>
      <c r="R5613" s="164">
        <v>45536</v>
      </c>
      <c r="T5613" t="s">
        <v>12320</v>
      </c>
      <c r="V5613" t="s">
        <v>12321</v>
      </c>
      <c r="W5613" t="s">
        <v>12322</v>
      </c>
      <c r="X5613" t="s">
        <v>12319</v>
      </c>
      <c r="Y5613" t="s">
        <v>12321</v>
      </c>
      <c r="Z5613" t="s">
        <v>12335</v>
      </c>
      <c r="AA5613" t="s">
        <v>1</v>
      </c>
      <c r="AB5613" s="164">
        <v>45153</v>
      </c>
      <c r="AC5613" t="s">
        <v>308</v>
      </c>
      <c r="AD5613" s="176">
        <v>1.1000000000000001</v>
      </c>
    </row>
    <row r="5614" spans="1:31" x14ac:dyDescent="0.35">
      <c r="A5614" t="s">
        <v>454</v>
      </c>
      <c r="B5614">
        <v>1331</v>
      </c>
      <c r="C5614" t="s">
        <v>12336</v>
      </c>
      <c r="D5614">
        <v>70600</v>
      </c>
      <c r="E5614" t="s">
        <v>12336</v>
      </c>
      <c r="F5614" t="s">
        <v>11404</v>
      </c>
      <c r="H5614" s="174">
        <f t="shared" ref="H5614:H5619" si="174">AD5614</f>
        <v>1</v>
      </c>
      <c r="I5614">
        <v>1.1000000000000001</v>
      </c>
      <c r="K5614" t="s">
        <v>404</v>
      </c>
      <c r="L5614" t="s">
        <v>397</v>
      </c>
      <c r="M5614" t="s">
        <v>398</v>
      </c>
      <c r="N5614" t="s">
        <v>4628</v>
      </c>
      <c r="O5614">
        <v>1</v>
      </c>
      <c r="P5614" t="s">
        <v>306</v>
      </c>
      <c r="Q5614" s="164">
        <v>36533</v>
      </c>
      <c r="R5614" s="164">
        <v>36739</v>
      </c>
      <c r="S5614" s="164">
        <v>37135</v>
      </c>
      <c r="T5614" t="s">
        <v>4629</v>
      </c>
      <c r="V5614" t="s">
        <v>12337</v>
      </c>
      <c r="W5614" t="s">
        <v>12338</v>
      </c>
      <c r="X5614" t="s">
        <v>12336</v>
      </c>
      <c r="Y5614" t="s">
        <v>12337</v>
      </c>
      <c r="Z5614" t="s">
        <v>12339</v>
      </c>
      <c r="AC5614" t="s">
        <v>341</v>
      </c>
      <c r="AD5614" s="176">
        <v>1</v>
      </c>
      <c r="AE5614" s="177" t="s">
        <v>16954</v>
      </c>
    </row>
    <row r="5615" spans="1:31" x14ac:dyDescent="0.35">
      <c r="A5615" t="s">
        <v>324</v>
      </c>
      <c r="B5615">
        <v>1171</v>
      </c>
      <c r="C5615" t="s">
        <v>12340</v>
      </c>
      <c r="D5615">
        <v>70701</v>
      </c>
      <c r="E5615" t="s">
        <v>12340</v>
      </c>
      <c r="F5615" t="s">
        <v>11404</v>
      </c>
      <c r="H5615" s="174">
        <f t="shared" si="174"/>
        <v>1.1000000000000001</v>
      </c>
      <c r="I5615">
        <v>0.4</v>
      </c>
      <c r="K5615" t="s">
        <v>404</v>
      </c>
      <c r="L5615" t="s">
        <v>1076</v>
      </c>
      <c r="M5615" t="s">
        <v>398</v>
      </c>
      <c r="N5615" t="s">
        <v>738</v>
      </c>
      <c r="O5615">
        <v>0.5</v>
      </c>
      <c r="P5615" t="s">
        <v>306</v>
      </c>
      <c r="Q5615" s="164">
        <v>37995</v>
      </c>
      <c r="R5615" s="164">
        <v>38231</v>
      </c>
      <c r="S5615" s="164">
        <v>40787</v>
      </c>
      <c r="T5615" t="s">
        <v>740</v>
      </c>
      <c r="V5615" t="s">
        <v>12341</v>
      </c>
      <c r="W5615" t="s">
        <v>12342</v>
      </c>
      <c r="X5615" t="s">
        <v>12340</v>
      </c>
      <c r="Y5615" t="s">
        <v>12341</v>
      </c>
      <c r="Z5615" t="s">
        <v>12343</v>
      </c>
      <c r="AC5615" t="s">
        <v>366</v>
      </c>
      <c r="AD5615" s="176">
        <v>1.1000000000000001</v>
      </c>
      <c r="AE5615" s="177" t="s">
        <v>16954</v>
      </c>
    </row>
    <row r="5616" spans="1:31" x14ac:dyDescent="0.35">
      <c r="A5616" t="s">
        <v>324</v>
      </c>
      <c r="B5616">
        <v>1107</v>
      </c>
      <c r="C5616" t="s">
        <v>12344</v>
      </c>
      <c r="D5616">
        <v>70703</v>
      </c>
      <c r="E5616" t="s">
        <v>12344</v>
      </c>
      <c r="F5616" t="s">
        <v>11404</v>
      </c>
      <c r="H5616" s="174">
        <f t="shared" si="174"/>
        <v>1.1000000000000001</v>
      </c>
      <c r="I5616">
        <v>0.5</v>
      </c>
      <c r="K5616" t="s">
        <v>404</v>
      </c>
      <c r="L5616" t="s">
        <v>502</v>
      </c>
      <c r="M5616" t="s">
        <v>398</v>
      </c>
      <c r="N5616" t="s">
        <v>747</v>
      </c>
      <c r="O5616">
        <v>0.5</v>
      </c>
      <c r="P5616" t="s">
        <v>306</v>
      </c>
      <c r="Q5616" s="164">
        <v>35804</v>
      </c>
      <c r="R5616" s="164">
        <v>36039</v>
      </c>
      <c r="S5616" s="164">
        <v>39192</v>
      </c>
      <c r="T5616" t="s">
        <v>748</v>
      </c>
      <c r="V5616" t="s">
        <v>12345</v>
      </c>
      <c r="W5616" t="s">
        <v>12346</v>
      </c>
      <c r="X5616" t="s">
        <v>12344</v>
      </c>
      <c r="Y5616" t="s">
        <v>12345</v>
      </c>
      <c r="Z5616" t="s">
        <v>12347</v>
      </c>
      <c r="AC5616" t="s">
        <v>366</v>
      </c>
      <c r="AD5616" s="176">
        <v>1.1000000000000001</v>
      </c>
      <c r="AE5616" s="177" t="s">
        <v>16954</v>
      </c>
    </row>
    <row r="5617" spans="1:31" x14ac:dyDescent="0.35">
      <c r="A5617" t="s">
        <v>291</v>
      </c>
      <c r="B5617">
        <v>1170</v>
      </c>
      <c r="C5617" t="s">
        <v>12348</v>
      </c>
      <c r="D5617">
        <v>70705</v>
      </c>
      <c r="E5617" t="s">
        <v>12349</v>
      </c>
      <c r="F5617" t="s">
        <v>11404</v>
      </c>
      <c r="G5617" s="163">
        <v>5568.3</v>
      </c>
      <c r="H5617" s="174">
        <f t="shared" si="174"/>
        <v>1</v>
      </c>
      <c r="I5617">
        <v>1.1000000000000001</v>
      </c>
      <c r="J5617" t="s">
        <v>295</v>
      </c>
      <c r="K5617" t="s">
        <v>296</v>
      </c>
      <c r="L5617" t="s">
        <v>397</v>
      </c>
      <c r="M5617" t="s">
        <v>398</v>
      </c>
      <c r="N5617" t="s">
        <v>766</v>
      </c>
      <c r="O5617">
        <v>1</v>
      </c>
      <c r="P5617" t="s">
        <v>1</v>
      </c>
      <c r="Q5617" t="s">
        <v>12350</v>
      </c>
      <c r="R5617" s="164">
        <v>43344</v>
      </c>
      <c r="T5617" t="s">
        <v>4715</v>
      </c>
      <c r="V5617" t="s">
        <v>12351</v>
      </c>
      <c r="W5617" t="s">
        <v>12352</v>
      </c>
      <c r="X5617" t="s">
        <v>12349</v>
      </c>
      <c r="Y5617" t="s">
        <v>12351</v>
      </c>
      <c r="Z5617" t="s">
        <v>12353</v>
      </c>
      <c r="AA5617" t="s">
        <v>1</v>
      </c>
      <c r="AB5617" s="164">
        <v>43320</v>
      </c>
      <c r="AC5617" t="s">
        <v>366</v>
      </c>
      <c r="AD5617" s="176">
        <v>1</v>
      </c>
      <c r="AE5617" s="177" t="s">
        <v>16954</v>
      </c>
    </row>
    <row r="5618" spans="1:31" x14ac:dyDescent="0.35">
      <c r="A5618" t="s">
        <v>309</v>
      </c>
      <c r="B5618">
        <v>1153</v>
      </c>
      <c r="C5618" t="s">
        <v>12354</v>
      </c>
      <c r="D5618">
        <v>70705</v>
      </c>
      <c r="E5618" t="s">
        <v>12349</v>
      </c>
      <c r="F5618" t="s">
        <v>11404</v>
      </c>
      <c r="H5618" s="174">
        <f t="shared" si="174"/>
        <v>1</v>
      </c>
      <c r="I5618">
        <v>1.1000000000000001</v>
      </c>
      <c r="K5618" t="s">
        <v>296</v>
      </c>
      <c r="L5618" t="s">
        <v>397</v>
      </c>
      <c r="M5618" t="s">
        <v>398</v>
      </c>
      <c r="N5618" t="s">
        <v>766</v>
      </c>
      <c r="O5618">
        <v>1</v>
      </c>
      <c r="P5618" t="s">
        <v>306</v>
      </c>
      <c r="Q5618" s="164">
        <v>37630</v>
      </c>
      <c r="R5618" s="164">
        <v>37865</v>
      </c>
      <c r="T5618" t="s">
        <v>4715</v>
      </c>
      <c r="V5618" t="s">
        <v>12351</v>
      </c>
      <c r="W5618" t="s">
        <v>12352</v>
      </c>
      <c r="X5618" t="s">
        <v>12349</v>
      </c>
      <c r="Y5618" t="s">
        <v>12351</v>
      </c>
      <c r="Z5618" t="s">
        <v>12355</v>
      </c>
      <c r="AC5618" t="s">
        <v>366</v>
      </c>
      <c r="AD5618" s="176">
        <v>1</v>
      </c>
      <c r="AE5618" s="177" t="s">
        <v>16954</v>
      </c>
    </row>
    <row r="5619" spans="1:31" x14ac:dyDescent="0.35">
      <c r="A5619" t="s">
        <v>566</v>
      </c>
      <c r="B5619">
        <v>1114</v>
      </c>
      <c r="C5619" t="s">
        <v>12356</v>
      </c>
      <c r="D5619">
        <v>70706</v>
      </c>
      <c r="E5619" t="s">
        <v>12357</v>
      </c>
      <c r="F5619" t="s">
        <v>11404</v>
      </c>
      <c r="H5619" s="174">
        <f t="shared" si="174"/>
        <v>1</v>
      </c>
      <c r="I5619">
        <v>0.5</v>
      </c>
      <c r="K5619" t="s">
        <v>404</v>
      </c>
      <c r="L5619" t="s">
        <v>812</v>
      </c>
      <c r="M5619" t="s">
        <v>398</v>
      </c>
      <c r="N5619" t="s">
        <v>747</v>
      </c>
      <c r="O5619">
        <v>0.5</v>
      </c>
      <c r="P5619" t="s">
        <v>306</v>
      </c>
      <c r="Q5619" s="164">
        <v>31780</v>
      </c>
      <c r="R5619" s="164">
        <v>31837</v>
      </c>
      <c r="S5619" s="164">
        <v>41883</v>
      </c>
      <c r="T5619" t="s">
        <v>12358</v>
      </c>
      <c r="V5619" t="s">
        <v>12359</v>
      </c>
      <c r="W5619" t="s">
        <v>12360</v>
      </c>
      <c r="X5619" t="s">
        <v>12357</v>
      </c>
      <c r="Y5619" t="s">
        <v>12359</v>
      </c>
      <c r="Z5619" t="s">
        <v>12361</v>
      </c>
      <c r="AC5619" t="s">
        <v>366</v>
      </c>
      <c r="AD5619" s="176">
        <v>1</v>
      </c>
      <c r="AE5619" s="177" t="s">
        <v>16954</v>
      </c>
    </row>
    <row r="5620" spans="1:31" x14ac:dyDescent="0.35">
      <c r="A5620" t="s">
        <v>317</v>
      </c>
      <c r="B5620">
        <v>1134</v>
      </c>
      <c r="C5620" t="s">
        <v>12362</v>
      </c>
      <c r="D5620">
        <v>70708</v>
      </c>
      <c r="E5620" t="s">
        <v>12363</v>
      </c>
      <c r="F5620" t="s">
        <v>11404</v>
      </c>
      <c r="H5620">
        <v>1.4</v>
      </c>
      <c r="I5620">
        <v>1</v>
      </c>
      <c r="K5620" t="s">
        <v>404</v>
      </c>
      <c r="L5620" t="s">
        <v>12364</v>
      </c>
      <c r="M5620" t="s">
        <v>398</v>
      </c>
      <c r="N5620" t="s">
        <v>747</v>
      </c>
      <c r="O5620">
        <v>1</v>
      </c>
      <c r="P5620" t="s">
        <v>306</v>
      </c>
      <c r="Q5620" s="164">
        <v>36169</v>
      </c>
      <c r="R5620" s="164">
        <v>36404</v>
      </c>
      <c r="S5620" s="164">
        <v>40148</v>
      </c>
      <c r="T5620" t="s">
        <v>4751</v>
      </c>
      <c r="V5620" t="s">
        <v>12365</v>
      </c>
      <c r="W5620" t="s">
        <v>12366</v>
      </c>
      <c r="X5620" t="s">
        <v>12363</v>
      </c>
      <c r="Y5620" t="s">
        <v>12365</v>
      </c>
      <c r="Z5620" t="s">
        <v>12367</v>
      </c>
      <c r="AC5620" t="s">
        <v>366</v>
      </c>
      <c r="AD5620" s="176">
        <v>1.1000000000000001</v>
      </c>
    </row>
    <row r="5621" spans="1:31" x14ac:dyDescent="0.35">
      <c r="A5621" t="s">
        <v>324</v>
      </c>
      <c r="B5621">
        <v>1122</v>
      </c>
      <c r="C5621" t="s">
        <v>12363</v>
      </c>
      <c r="D5621">
        <v>70708</v>
      </c>
      <c r="E5621" t="s">
        <v>12363</v>
      </c>
      <c r="F5621" t="s">
        <v>11404</v>
      </c>
      <c r="H5621">
        <v>1.4</v>
      </c>
      <c r="I5621">
        <v>1</v>
      </c>
      <c r="K5621" t="s">
        <v>404</v>
      </c>
      <c r="L5621" t="s">
        <v>12368</v>
      </c>
      <c r="M5621" t="s">
        <v>398</v>
      </c>
      <c r="N5621" t="s">
        <v>747</v>
      </c>
      <c r="O5621">
        <v>1</v>
      </c>
      <c r="P5621" t="s">
        <v>306</v>
      </c>
      <c r="Q5621" s="164">
        <v>36169</v>
      </c>
      <c r="R5621" s="164">
        <v>36404</v>
      </c>
      <c r="S5621" s="164">
        <v>39192</v>
      </c>
      <c r="T5621" t="s">
        <v>4751</v>
      </c>
      <c r="V5621" t="s">
        <v>12365</v>
      </c>
      <c r="W5621" t="s">
        <v>12366</v>
      </c>
      <c r="X5621" t="s">
        <v>12363</v>
      </c>
      <c r="Y5621" t="s">
        <v>12365</v>
      </c>
      <c r="Z5621" t="s">
        <v>12369</v>
      </c>
      <c r="AC5621" t="s">
        <v>366</v>
      </c>
      <c r="AD5621" s="176">
        <v>1.1000000000000001</v>
      </c>
    </row>
    <row r="5622" spans="1:31" x14ac:dyDescent="0.35">
      <c r="A5622" t="s">
        <v>309</v>
      </c>
      <c r="B5622">
        <v>1185</v>
      </c>
      <c r="C5622" t="s">
        <v>12370</v>
      </c>
      <c r="D5622">
        <v>70708</v>
      </c>
      <c r="E5622" t="s">
        <v>12363</v>
      </c>
      <c r="F5622" t="s">
        <v>11404</v>
      </c>
      <c r="H5622">
        <v>1.4</v>
      </c>
      <c r="I5622">
        <v>1</v>
      </c>
      <c r="K5622" t="s">
        <v>296</v>
      </c>
      <c r="L5622" t="s">
        <v>397</v>
      </c>
      <c r="M5622" t="s">
        <v>398</v>
      </c>
      <c r="N5622" t="s">
        <v>747</v>
      </c>
      <c r="O5622">
        <v>1</v>
      </c>
      <c r="P5622" t="s">
        <v>306</v>
      </c>
      <c r="Q5622" t="s">
        <v>12371</v>
      </c>
      <c r="R5622" s="164">
        <v>40256</v>
      </c>
      <c r="T5622" t="s">
        <v>4751</v>
      </c>
      <c r="V5622" t="s">
        <v>12365</v>
      </c>
      <c r="W5622" t="s">
        <v>12366</v>
      </c>
      <c r="X5622" t="s">
        <v>12363</v>
      </c>
      <c r="Y5622" t="s">
        <v>12365</v>
      </c>
      <c r="Z5622" t="s">
        <v>12372</v>
      </c>
      <c r="AA5622" t="s">
        <v>1</v>
      </c>
      <c r="AC5622" t="s">
        <v>366</v>
      </c>
      <c r="AD5622" s="176">
        <v>1.1000000000000001</v>
      </c>
    </row>
    <row r="5623" spans="1:31" x14ac:dyDescent="0.35">
      <c r="A5623" t="s">
        <v>584</v>
      </c>
      <c r="B5623">
        <v>1329</v>
      </c>
      <c r="C5623" t="s">
        <v>12362</v>
      </c>
      <c r="D5623">
        <v>70708</v>
      </c>
      <c r="E5623" t="s">
        <v>12363</v>
      </c>
      <c r="F5623" t="s">
        <v>11404</v>
      </c>
      <c r="H5623">
        <v>1.4</v>
      </c>
      <c r="I5623">
        <v>1</v>
      </c>
      <c r="K5623" t="s">
        <v>296</v>
      </c>
      <c r="L5623" t="s">
        <v>640</v>
      </c>
      <c r="M5623" t="s">
        <v>398</v>
      </c>
      <c r="N5623" t="s">
        <v>747</v>
      </c>
      <c r="O5623">
        <v>1</v>
      </c>
      <c r="P5623" t="s">
        <v>306</v>
      </c>
      <c r="Q5623" s="164">
        <v>41244</v>
      </c>
      <c r="R5623" s="164">
        <v>41153</v>
      </c>
      <c r="T5623" t="s">
        <v>4751</v>
      </c>
      <c r="V5623" t="s">
        <v>12365</v>
      </c>
      <c r="W5623" t="s">
        <v>12366</v>
      </c>
      <c r="X5623" t="s">
        <v>12363</v>
      </c>
      <c r="Y5623" t="s">
        <v>12365</v>
      </c>
      <c r="Z5623" t="s">
        <v>12373</v>
      </c>
      <c r="AC5623" t="s">
        <v>366</v>
      </c>
      <c r="AD5623" s="176">
        <v>1.1000000000000001</v>
      </c>
    </row>
    <row r="5624" spans="1:31" x14ac:dyDescent="0.35">
      <c r="A5624" t="s">
        <v>566</v>
      </c>
      <c r="B5624">
        <v>1296</v>
      </c>
      <c r="C5624" t="s">
        <v>12374</v>
      </c>
      <c r="D5624">
        <v>70709</v>
      </c>
      <c r="E5624" t="s">
        <v>12374</v>
      </c>
      <c r="F5624" t="s">
        <v>11404</v>
      </c>
      <c r="G5624" s="163">
        <v>2250</v>
      </c>
      <c r="H5624" s="174">
        <f>AD5624</f>
        <v>1</v>
      </c>
      <c r="I5624">
        <v>0.6</v>
      </c>
      <c r="J5624" t="s">
        <v>1</v>
      </c>
      <c r="K5624" t="s">
        <v>0</v>
      </c>
      <c r="L5624" t="s">
        <v>502</v>
      </c>
      <c r="M5624" t="s">
        <v>398</v>
      </c>
      <c r="N5624" t="s">
        <v>747</v>
      </c>
      <c r="O5624">
        <v>0.5</v>
      </c>
      <c r="P5624" t="s">
        <v>306</v>
      </c>
      <c r="Q5624" t="s">
        <v>12375</v>
      </c>
      <c r="R5624" s="164">
        <v>43466</v>
      </c>
      <c r="T5624" t="s">
        <v>767</v>
      </c>
      <c r="V5624" t="s">
        <v>12376</v>
      </c>
      <c r="W5624" t="s">
        <v>12366</v>
      </c>
      <c r="X5624" t="s">
        <v>12363</v>
      </c>
      <c r="Y5624" t="s">
        <v>12365</v>
      </c>
      <c r="Z5624" t="s">
        <v>12377</v>
      </c>
      <c r="AA5624" t="s">
        <v>1</v>
      </c>
      <c r="AB5624" s="164">
        <v>43452</v>
      </c>
      <c r="AC5624" t="s">
        <v>366</v>
      </c>
      <c r="AD5624" s="176">
        <v>1</v>
      </c>
      <c r="AE5624" s="177" t="s">
        <v>16954</v>
      </c>
    </row>
    <row r="5625" spans="1:31" x14ac:dyDescent="0.35">
      <c r="A5625" t="s">
        <v>454</v>
      </c>
      <c r="B5625">
        <v>1377</v>
      </c>
      <c r="C5625" t="s">
        <v>12378</v>
      </c>
      <c r="D5625">
        <v>70711</v>
      </c>
      <c r="E5625" t="s">
        <v>12378</v>
      </c>
      <c r="F5625" t="s">
        <v>11404</v>
      </c>
      <c r="H5625">
        <v>1.7</v>
      </c>
      <c r="I5625">
        <v>0.7</v>
      </c>
      <c r="K5625" t="s">
        <v>296</v>
      </c>
      <c r="L5625" t="s">
        <v>397</v>
      </c>
      <c r="M5625" t="s">
        <v>398</v>
      </c>
      <c r="N5625" t="s">
        <v>747</v>
      </c>
      <c r="O5625">
        <v>1</v>
      </c>
      <c r="P5625" t="s">
        <v>306</v>
      </c>
      <c r="Q5625" s="164">
        <v>38361</v>
      </c>
      <c r="R5625" s="164">
        <v>38596</v>
      </c>
      <c r="T5625" t="s">
        <v>12379</v>
      </c>
      <c r="V5625" t="s">
        <v>12380</v>
      </c>
      <c r="W5625" t="s">
        <v>12381</v>
      </c>
      <c r="X5625" t="s">
        <v>12378</v>
      </c>
      <c r="Y5625" t="s">
        <v>12380</v>
      </c>
      <c r="Z5625" t="s">
        <v>12382</v>
      </c>
      <c r="AC5625" t="s">
        <v>366</v>
      </c>
      <c r="AD5625" s="176">
        <v>1.3</v>
      </c>
    </row>
    <row r="5626" spans="1:31" x14ac:dyDescent="0.35">
      <c r="A5626" t="s">
        <v>317</v>
      </c>
      <c r="B5626">
        <v>1170</v>
      </c>
      <c r="C5626" t="s">
        <v>12378</v>
      </c>
      <c r="D5626">
        <v>70711</v>
      </c>
      <c r="E5626" t="s">
        <v>12378</v>
      </c>
      <c r="F5626" t="s">
        <v>11404</v>
      </c>
      <c r="H5626">
        <v>1.7</v>
      </c>
      <c r="I5626">
        <v>0.7</v>
      </c>
      <c r="K5626" t="s">
        <v>296</v>
      </c>
      <c r="L5626" t="s">
        <v>397</v>
      </c>
      <c r="M5626" t="s">
        <v>398</v>
      </c>
      <c r="N5626" t="s">
        <v>747</v>
      </c>
      <c r="O5626">
        <v>1</v>
      </c>
      <c r="P5626" t="s">
        <v>306</v>
      </c>
      <c r="Q5626" s="164">
        <v>38361</v>
      </c>
      <c r="R5626" s="164">
        <v>38596</v>
      </c>
      <c r="T5626" t="s">
        <v>12379</v>
      </c>
      <c r="V5626" t="s">
        <v>12380</v>
      </c>
      <c r="W5626" t="s">
        <v>12381</v>
      </c>
      <c r="X5626" t="s">
        <v>12378</v>
      </c>
      <c r="Y5626" t="s">
        <v>12380</v>
      </c>
      <c r="Z5626" t="s">
        <v>12383</v>
      </c>
      <c r="AC5626" t="s">
        <v>366</v>
      </c>
      <c r="AD5626" s="176">
        <v>1.3</v>
      </c>
    </row>
    <row r="5627" spans="1:31" x14ac:dyDescent="0.35">
      <c r="A5627" t="s">
        <v>469</v>
      </c>
      <c r="B5627">
        <v>1177</v>
      </c>
      <c r="C5627" t="s">
        <v>12378</v>
      </c>
      <c r="D5627">
        <v>70711</v>
      </c>
      <c r="E5627" t="s">
        <v>12378</v>
      </c>
      <c r="F5627" t="s">
        <v>11404</v>
      </c>
      <c r="H5627">
        <v>1.7</v>
      </c>
      <c r="I5627">
        <v>0.7</v>
      </c>
      <c r="K5627" t="s">
        <v>843</v>
      </c>
      <c r="L5627" t="s">
        <v>397</v>
      </c>
      <c r="M5627" t="s">
        <v>398</v>
      </c>
      <c r="N5627" t="s">
        <v>747</v>
      </c>
      <c r="O5627">
        <v>1</v>
      </c>
      <c r="P5627" t="s">
        <v>306</v>
      </c>
      <c r="Q5627" s="164">
        <v>38361</v>
      </c>
      <c r="R5627" s="164">
        <v>38596</v>
      </c>
      <c r="T5627" t="s">
        <v>12379</v>
      </c>
      <c r="V5627" t="s">
        <v>12380</v>
      </c>
      <c r="W5627" t="s">
        <v>12381</v>
      </c>
      <c r="X5627" t="s">
        <v>12378</v>
      </c>
      <c r="Y5627" t="s">
        <v>12380</v>
      </c>
      <c r="Z5627" t="s">
        <v>12384</v>
      </c>
      <c r="AA5627" t="s">
        <v>1</v>
      </c>
      <c r="AC5627" t="s">
        <v>366</v>
      </c>
      <c r="AD5627" s="176">
        <v>1.3</v>
      </c>
    </row>
    <row r="5628" spans="1:31" x14ac:dyDescent="0.35">
      <c r="A5628" t="s">
        <v>324</v>
      </c>
      <c r="B5628">
        <v>1324</v>
      </c>
      <c r="C5628" t="s">
        <v>12385</v>
      </c>
      <c r="D5628">
        <v>70711</v>
      </c>
      <c r="E5628" t="s">
        <v>12378</v>
      </c>
      <c r="F5628" t="s">
        <v>11404</v>
      </c>
      <c r="G5628" s="163">
        <v>4400</v>
      </c>
      <c r="H5628">
        <v>1.7</v>
      </c>
      <c r="I5628">
        <v>0.7</v>
      </c>
      <c r="J5628" t="s">
        <v>295</v>
      </c>
      <c r="K5628" t="s">
        <v>296</v>
      </c>
      <c r="L5628" t="s">
        <v>640</v>
      </c>
      <c r="M5628" t="s">
        <v>398</v>
      </c>
      <c r="N5628" t="s">
        <v>747</v>
      </c>
      <c r="O5628">
        <v>1</v>
      </c>
      <c r="P5628" t="s">
        <v>306</v>
      </c>
      <c r="Q5628" t="s">
        <v>12386</v>
      </c>
      <c r="R5628" s="164">
        <v>42856</v>
      </c>
      <c r="T5628" t="s">
        <v>12379</v>
      </c>
      <c r="V5628" t="s">
        <v>12380</v>
      </c>
      <c r="W5628" t="s">
        <v>12381</v>
      </c>
      <c r="X5628" t="s">
        <v>12378</v>
      </c>
      <c r="Y5628" t="s">
        <v>12380</v>
      </c>
      <c r="Z5628" t="s">
        <v>12387</v>
      </c>
      <c r="AA5628" t="s">
        <v>1</v>
      </c>
      <c r="AB5628" s="164">
        <v>42815</v>
      </c>
      <c r="AC5628" t="s">
        <v>366</v>
      </c>
      <c r="AD5628" s="176">
        <v>1.3</v>
      </c>
    </row>
    <row r="5629" spans="1:31" x14ac:dyDescent="0.35">
      <c r="A5629" t="s">
        <v>309</v>
      </c>
      <c r="B5629">
        <v>1261</v>
      </c>
      <c r="C5629" t="s">
        <v>12388</v>
      </c>
      <c r="D5629">
        <v>70711</v>
      </c>
      <c r="E5629" t="s">
        <v>12378</v>
      </c>
      <c r="F5629" t="s">
        <v>11404</v>
      </c>
      <c r="G5629" s="163">
        <v>2723</v>
      </c>
      <c r="H5629">
        <v>1.7</v>
      </c>
      <c r="I5629">
        <v>0.7</v>
      </c>
      <c r="J5629" t="s">
        <v>1</v>
      </c>
      <c r="K5629" t="s">
        <v>296</v>
      </c>
      <c r="L5629" t="s">
        <v>397</v>
      </c>
      <c r="M5629" t="s">
        <v>398</v>
      </c>
      <c r="N5629" t="s">
        <v>747</v>
      </c>
      <c r="O5629">
        <v>1</v>
      </c>
      <c r="P5629" t="s">
        <v>306</v>
      </c>
      <c r="Q5629" t="s">
        <v>12389</v>
      </c>
      <c r="R5629" s="164">
        <v>44075</v>
      </c>
      <c r="T5629" t="s">
        <v>12379</v>
      </c>
      <c r="V5629" t="s">
        <v>12380</v>
      </c>
      <c r="W5629" t="s">
        <v>12381</v>
      </c>
      <c r="X5629" t="s">
        <v>12378</v>
      </c>
      <c r="Y5629" t="s">
        <v>12380</v>
      </c>
      <c r="Z5629" t="s">
        <v>12390</v>
      </c>
      <c r="AA5629" t="s">
        <v>1</v>
      </c>
      <c r="AB5629" s="164">
        <v>43588</v>
      </c>
      <c r="AC5629" t="s">
        <v>366</v>
      </c>
      <c r="AD5629" s="176">
        <v>1.3</v>
      </c>
    </row>
    <row r="5630" spans="1:31" x14ac:dyDescent="0.35">
      <c r="A5630" t="s">
        <v>476</v>
      </c>
      <c r="B5630">
        <v>1263</v>
      </c>
      <c r="C5630" t="s">
        <v>12378</v>
      </c>
      <c r="D5630">
        <v>70711</v>
      </c>
      <c r="E5630" t="s">
        <v>12378</v>
      </c>
      <c r="F5630" t="s">
        <v>11404</v>
      </c>
      <c r="H5630">
        <v>1.7</v>
      </c>
      <c r="I5630">
        <v>0.7</v>
      </c>
      <c r="K5630" t="s">
        <v>296</v>
      </c>
      <c r="L5630" t="s">
        <v>397</v>
      </c>
      <c r="M5630" t="s">
        <v>398</v>
      </c>
      <c r="N5630" t="s">
        <v>747</v>
      </c>
      <c r="O5630">
        <v>1</v>
      </c>
      <c r="P5630" t="s">
        <v>306</v>
      </c>
      <c r="Q5630" t="s">
        <v>6022</v>
      </c>
      <c r="R5630" s="164">
        <v>39326</v>
      </c>
      <c r="T5630" t="s">
        <v>12379</v>
      </c>
      <c r="V5630" t="s">
        <v>12380</v>
      </c>
      <c r="W5630" t="s">
        <v>12381</v>
      </c>
      <c r="X5630" t="s">
        <v>12378</v>
      </c>
      <c r="Y5630" t="s">
        <v>12380</v>
      </c>
      <c r="Z5630" t="s">
        <v>12391</v>
      </c>
      <c r="AC5630" t="s">
        <v>366</v>
      </c>
      <c r="AD5630" s="176">
        <v>1.3</v>
      </c>
    </row>
    <row r="5631" spans="1:31" x14ac:dyDescent="0.35">
      <c r="A5631" t="s">
        <v>482</v>
      </c>
      <c r="B5631">
        <v>1250</v>
      </c>
      <c r="C5631" t="s">
        <v>12392</v>
      </c>
      <c r="D5631">
        <v>70711</v>
      </c>
      <c r="E5631" t="s">
        <v>12378</v>
      </c>
      <c r="F5631" t="s">
        <v>11404</v>
      </c>
      <c r="H5631">
        <v>1.7</v>
      </c>
      <c r="I5631">
        <v>0.7</v>
      </c>
      <c r="K5631" t="s">
        <v>296</v>
      </c>
      <c r="L5631" t="s">
        <v>640</v>
      </c>
      <c r="M5631" t="s">
        <v>398</v>
      </c>
      <c r="N5631" t="s">
        <v>747</v>
      </c>
      <c r="O5631">
        <v>1</v>
      </c>
      <c r="P5631" t="s">
        <v>306</v>
      </c>
      <c r="Q5631" s="164">
        <v>41275</v>
      </c>
      <c r="R5631" s="164">
        <v>41275</v>
      </c>
      <c r="T5631" t="s">
        <v>12379</v>
      </c>
      <c r="V5631" t="s">
        <v>12380</v>
      </c>
      <c r="W5631" t="s">
        <v>12381</v>
      </c>
      <c r="X5631" t="s">
        <v>12378</v>
      </c>
      <c r="Y5631" t="s">
        <v>12380</v>
      </c>
      <c r="Z5631" t="s">
        <v>12393</v>
      </c>
      <c r="AC5631" t="s">
        <v>366</v>
      </c>
      <c r="AD5631" s="176">
        <v>1.3</v>
      </c>
    </row>
    <row r="5632" spans="1:31" x14ac:dyDescent="0.35">
      <c r="A5632" t="s">
        <v>432</v>
      </c>
      <c r="B5632">
        <v>1238</v>
      </c>
      <c r="C5632" t="s">
        <v>12378</v>
      </c>
      <c r="D5632">
        <v>70711</v>
      </c>
      <c r="E5632" t="s">
        <v>12378</v>
      </c>
      <c r="F5632" t="s">
        <v>11404</v>
      </c>
      <c r="H5632">
        <v>1.7</v>
      </c>
      <c r="I5632">
        <v>0.7</v>
      </c>
      <c r="K5632" t="s">
        <v>296</v>
      </c>
      <c r="L5632" t="s">
        <v>397</v>
      </c>
      <c r="M5632" t="s">
        <v>398</v>
      </c>
      <c r="N5632" t="s">
        <v>747</v>
      </c>
      <c r="O5632">
        <v>1</v>
      </c>
      <c r="P5632" t="s">
        <v>306</v>
      </c>
      <c r="Q5632" s="164">
        <v>38361</v>
      </c>
      <c r="R5632" s="164">
        <v>38596</v>
      </c>
      <c r="T5632" t="s">
        <v>12379</v>
      </c>
      <c r="V5632" t="s">
        <v>12380</v>
      </c>
      <c r="W5632" t="s">
        <v>12381</v>
      </c>
      <c r="X5632" t="s">
        <v>12378</v>
      </c>
      <c r="Y5632" t="s">
        <v>12380</v>
      </c>
      <c r="Z5632" t="s">
        <v>12394</v>
      </c>
      <c r="AC5632" t="s">
        <v>366</v>
      </c>
      <c r="AD5632" s="176">
        <v>1.3</v>
      </c>
    </row>
    <row r="5633" spans="1:31" x14ac:dyDescent="0.35">
      <c r="A5633" t="s">
        <v>375</v>
      </c>
      <c r="B5633">
        <v>1140</v>
      </c>
      <c r="C5633" t="s">
        <v>12380</v>
      </c>
      <c r="D5633">
        <v>70711</v>
      </c>
      <c r="E5633" t="s">
        <v>12378</v>
      </c>
      <c r="F5633" t="s">
        <v>11404</v>
      </c>
      <c r="H5633">
        <v>1.7</v>
      </c>
      <c r="I5633">
        <v>0.7</v>
      </c>
      <c r="K5633" t="s">
        <v>296</v>
      </c>
      <c r="L5633" t="s">
        <v>640</v>
      </c>
      <c r="M5633" t="s">
        <v>398</v>
      </c>
      <c r="N5633" t="s">
        <v>747</v>
      </c>
      <c r="O5633">
        <v>1</v>
      </c>
      <c r="P5633" t="s">
        <v>1</v>
      </c>
      <c r="Q5633" s="164">
        <v>38361</v>
      </c>
      <c r="R5633" s="164">
        <v>38596</v>
      </c>
      <c r="T5633" t="s">
        <v>12379</v>
      </c>
      <c r="V5633" t="s">
        <v>12380</v>
      </c>
      <c r="W5633" t="s">
        <v>12381</v>
      </c>
      <c r="X5633" t="s">
        <v>12378</v>
      </c>
      <c r="Y5633" t="s">
        <v>12380</v>
      </c>
      <c r="Z5633" t="s">
        <v>12395</v>
      </c>
      <c r="AA5633" t="s">
        <v>1</v>
      </c>
      <c r="AC5633" t="s">
        <v>366</v>
      </c>
      <c r="AD5633" s="176">
        <v>1.3</v>
      </c>
    </row>
    <row r="5634" spans="1:31" x14ac:dyDescent="0.35">
      <c r="A5634" t="s">
        <v>434</v>
      </c>
      <c r="B5634">
        <v>1096</v>
      </c>
      <c r="C5634" t="s">
        <v>12378</v>
      </c>
      <c r="D5634">
        <v>70711</v>
      </c>
      <c r="E5634" t="s">
        <v>12378</v>
      </c>
      <c r="F5634" t="s">
        <v>11404</v>
      </c>
      <c r="H5634">
        <v>1.7</v>
      </c>
      <c r="I5634">
        <v>0.7</v>
      </c>
      <c r="K5634" t="s">
        <v>296</v>
      </c>
      <c r="L5634" t="s">
        <v>397</v>
      </c>
      <c r="M5634" t="s">
        <v>398</v>
      </c>
      <c r="N5634" t="s">
        <v>747</v>
      </c>
      <c r="O5634">
        <v>1</v>
      </c>
      <c r="P5634" t="s">
        <v>306</v>
      </c>
      <c r="Q5634" t="s">
        <v>3449</v>
      </c>
      <c r="R5634" s="164">
        <v>39326</v>
      </c>
      <c r="T5634" t="s">
        <v>12379</v>
      </c>
      <c r="V5634" t="s">
        <v>12380</v>
      </c>
      <c r="W5634" t="s">
        <v>12381</v>
      </c>
      <c r="X5634" t="s">
        <v>12378</v>
      </c>
      <c r="Y5634" t="s">
        <v>12380</v>
      </c>
      <c r="Z5634" t="s">
        <v>12396</v>
      </c>
      <c r="AC5634" t="s">
        <v>366</v>
      </c>
      <c r="AD5634" s="176">
        <v>1.3</v>
      </c>
    </row>
    <row r="5635" spans="1:31" x14ac:dyDescent="0.35">
      <c r="A5635" t="s">
        <v>447</v>
      </c>
      <c r="B5635">
        <v>1204</v>
      </c>
      <c r="C5635" t="s">
        <v>12378</v>
      </c>
      <c r="D5635">
        <v>70711</v>
      </c>
      <c r="E5635" t="s">
        <v>12378</v>
      </c>
      <c r="F5635" t="s">
        <v>11404</v>
      </c>
      <c r="H5635">
        <v>1.7</v>
      </c>
      <c r="I5635">
        <v>0.7</v>
      </c>
      <c r="K5635" t="s">
        <v>296</v>
      </c>
      <c r="L5635" t="s">
        <v>397</v>
      </c>
      <c r="M5635" t="s">
        <v>398</v>
      </c>
      <c r="N5635" t="s">
        <v>747</v>
      </c>
      <c r="O5635">
        <v>1</v>
      </c>
      <c r="P5635" t="s">
        <v>306</v>
      </c>
      <c r="Q5635" s="164">
        <v>38361</v>
      </c>
      <c r="R5635" s="164">
        <v>38596</v>
      </c>
      <c r="T5635" t="s">
        <v>12379</v>
      </c>
      <c r="V5635" t="s">
        <v>12380</v>
      </c>
      <c r="W5635" t="s">
        <v>12381</v>
      </c>
      <c r="X5635" t="s">
        <v>12378</v>
      </c>
      <c r="Y5635" t="s">
        <v>12380</v>
      </c>
      <c r="Z5635" t="s">
        <v>12397</v>
      </c>
      <c r="AC5635" t="s">
        <v>366</v>
      </c>
      <c r="AD5635" s="176">
        <v>1.3</v>
      </c>
    </row>
    <row r="5636" spans="1:31" x14ac:dyDescent="0.35">
      <c r="A5636" t="s">
        <v>494</v>
      </c>
      <c r="B5636">
        <v>1223</v>
      </c>
      <c r="C5636" t="s">
        <v>12385</v>
      </c>
      <c r="D5636">
        <v>70711</v>
      </c>
      <c r="E5636" t="s">
        <v>12378</v>
      </c>
      <c r="F5636" t="s">
        <v>11404</v>
      </c>
      <c r="H5636">
        <v>1.7</v>
      </c>
      <c r="I5636">
        <v>0.7</v>
      </c>
      <c r="K5636" t="s">
        <v>296</v>
      </c>
      <c r="L5636" t="s">
        <v>397</v>
      </c>
      <c r="M5636" t="s">
        <v>398</v>
      </c>
      <c r="N5636" t="s">
        <v>747</v>
      </c>
      <c r="O5636">
        <v>1</v>
      </c>
      <c r="P5636" t="s">
        <v>306</v>
      </c>
      <c r="Q5636" t="s">
        <v>12398</v>
      </c>
      <c r="R5636" s="164">
        <v>41153</v>
      </c>
      <c r="T5636" t="s">
        <v>12379</v>
      </c>
      <c r="V5636" t="s">
        <v>12380</v>
      </c>
      <c r="W5636" t="s">
        <v>12381</v>
      </c>
      <c r="X5636" t="s">
        <v>12378</v>
      </c>
      <c r="Y5636" t="s">
        <v>12380</v>
      </c>
      <c r="Z5636" t="s">
        <v>12399</v>
      </c>
      <c r="AC5636" t="s">
        <v>366</v>
      </c>
      <c r="AD5636" s="176">
        <v>1.3</v>
      </c>
    </row>
    <row r="5637" spans="1:31" x14ac:dyDescent="0.35">
      <c r="A5637" t="s">
        <v>414</v>
      </c>
      <c r="B5637">
        <v>1206</v>
      </c>
      <c r="C5637" t="s">
        <v>12378</v>
      </c>
      <c r="D5637">
        <v>70711</v>
      </c>
      <c r="E5637" t="s">
        <v>12378</v>
      </c>
      <c r="F5637" t="s">
        <v>11404</v>
      </c>
      <c r="H5637">
        <v>1.7</v>
      </c>
      <c r="I5637">
        <v>0.7</v>
      </c>
      <c r="K5637" t="s">
        <v>404</v>
      </c>
      <c r="L5637" t="s">
        <v>397</v>
      </c>
      <c r="M5637" t="s">
        <v>398</v>
      </c>
      <c r="N5637" t="s">
        <v>747</v>
      </c>
      <c r="O5637">
        <v>1</v>
      </c>
      <c r="P5637" t="s">
        <v>306</v>
      </c>
      <c r="Q5637" s="164">
        <v>38361</v>
      </c>
      <c r="R5637" s="164">
        <v>38596</v>
      </c>
      <c r="S5637" s="164">
        <v>45043</v>
      </c>
      <c r="T5637" t="s">
        <v>12379</v>
      </c>
      <c r="V5637" t="s">
        <v>12380</v>
      </c>
      <c r="W5637" t="s">
        <v>12381</v>
      </c>
      <c r="X5637" t="s">
        <v>12378</v>
      </c>
      <c r="Y5637" t="s">
        <v>12380</v>
      </c>
      <c r="Z5637" t="s">
        <v>12400</v>
      </c>
      <c r="AC5637" t="s">
        <v>366</v>
      </c>
      <c r="AD5637" s="176">
        <v>1.3</v>
      </c>
    </row>
    <row r="5638" spans="1:31" x14ac:dyDescent="0.35">
      <c r="A5638" t="s">
        <v>314</v>
      </c>
      <c r="B5638">
        <v>1249</v>
      </c>
      <c r="C5638" t="s">
        <v>12378</v>
      </c>
      <c r="D5638">
        <v>70711</v>
      </c>
      <c r="E5638" t="s">
        <v>12378</v>
      </c>
      <c r="F5638" t="s">
        <v>11404</v>
      </c>
      <c r="H5638">
        <v>1.7</v>
      </c>
      <c r="I5638">
        <v>0.7</v>
      </c>
      <c r="K5638" t="s">
        <v>296</v>
      </c>
      <c r="L5638" t="s">
        <v>397</v>
      </c>
      <c r="M5638" t="s">
        <v>398</v>
      </c>
      <c r="N5638" t="s">
        <v>747</v>
      </c>
      <c r="O5638">
        <v>1</v>
      </c>
      <c r="P5638" t="s">
        <v>306</v>
      </c>
      <c r="Q5638" s="164">
        <v>38361</v>
      </c>
      <c r="R5638" s="164">
        <v>38596</v>
      </c>
      <c r="T5638" t="s">
        <v>12379</v>
      </c>
      <c r="V5638" t="s">
        <v>12380</v>
      </c>
      <c r="W5638" t="s">
        <v>12381</v>
      </c>
      <c r="X5638" t="s">
        <v>12378</v>
      </c>
      <c r="Y5638" t="s">
        <v>12380</v>
      </c>
      <c r="Z5638" t="s">
        <v>12401</v>
      </c>
      <c r="AC5638" t="s">
        <v>366</v>
      </c>
      <c r="AD5638" s="176">
        <v>1.3</v>
      </c>
    </row>
    <row r="5639" spans="1:31" x14ac:dyDescent="0.35">
      <c r="A5639" t="s">
        <v>499</v>
      </c>
      <c r="B5639">
        <v>1187</v>
      </c>
      <c r="C5639" t="s">
        <v>12378</v>
      </c>
      <c r="D5639">
        <v>70711</v>
      </c>
      <c r="E5639" t="s">
        <v>12378</v>
      </c>
      <c r="F5639" t="s">
        <v>11404</v>
      </c>
      <c r="H5639">
        <v>1.7</v>
      </c>
      <c r="I5639">
        <v>0.7</v>
      </c>
      <c r="K5639" t="s">
        <v>296</v>
      </c>
      <c r="L5639" t="s">
        <v>397</v>
      </c>
      <c r="M5639" t="s">
        <v>398</v>
      </c>
      <c r="N5639" t="s">
        <v>747</v>
      </c>
      <c r="O5639">
        <v>1</v>
      </c>
      <c r="P5639" t="s">
        <v>306</v>
      </c>
      <c r="Q5639" s="164">
        <v>38361</v>
      </c>
      <c r="R5639" s="164">
        <v>38596</v>
      </c>
      <c r="T5639" t="s">
        <v>12379</v>
      </c>
      <c r="V5639" t="s">
        <v>12380</v>
      </c>
      <c r="W5639" t="s">
        <v>12381</v>
      </c>
      <c r="X5639" t="s">
        <v>12378</v>
      </c>
      <c r="Y5639" t="s">
        <v>12380</v>
      </c>
      <c r="Z5639" t="s">
        <v>12402</v>
      </c>
      <c r="AC5639" t="s">
        <v>366</v>
      </c>
      <c r="AD5639" s="176">
        <v>1.3</v>
      </c>
    </row>
    <row r="5640" spans="1:31" x14ac:dyDescent="0.35">
      <c r="A5640" t="s">
        <v>566</v>
      </c>
      <c r="B5640">
        <v>1295</v>
      </c>
      <c r="C5640" t="s">
        <v>12385</v>
      </c>
      <c r="D5640">
        <v>70711</v>
      </c>
      <c r="E5640" t="s">
        <v>12378</v>
      </c>
      <c r="F5640" t="s">
        <v>11404</v>
      </c>
      <c r="G5640" s="163">
        <v>4145.3999999999996</v>
      </c>
      <c r="H5640">
        <v>1.7</v>
      </c>
      <c r="I5640">
        <v>0.7</v>
      </c>
      <c r="J5640" t="s">
        <v>295</v>
      </c>
      <c r="K5640" t="s">
        <v>296</v>
      </c>
      <c r="L5640" t="s">
        <v>397</v>
      </c>
      <c r="M5640" t="s">
        <v>398</v>
      </c>
      <c r="N5640" t="s">
        <v>747</v>
      </c>
      <c r="O5640">
        <v>1</v>
      </c>
      <c r="P5640" t="s">
        <v>306</v>
      </c>
      <c r="Q5640" s="164">
        <v>43255</v>
      </c>
      <c r="R5640" s="164">
        <v>43221</v>
      </c>
      <c r="T5640" t="s">
        <v>12379</v>
      </c>
      <c r="V5640" t="s">
        <v>12380</v>
      </c>
      <c r="W5640" t="s">
        <v>12381</v>
      </c>
      <c r="X5640" t="s">
        <v>12378</v>
      </c>
      <c r="Y5640" t="s">
        <v>12380</v>
      </c>
      <c r="Z5640" t="s">
        <v>12403</v>
      </c>
      <c r="AA5640" t="s">
        <v>1</v>
      </c>
      <c r="AB5640" s="164">
        <v>43223</v>
      </c>
      <c r="AC5640" t="s">
        <v>366</v>
      </c>
      <c r="AD5640" s="176">
        <v>1.3</v>
      </c>
    </row>
    <row r="5641" spans="1:31" x14ac:dyDescent="0.35">
      <c r="A5641" t="s">
        <v>438</v>
      </c>
      <c r="B5641">
        <v>1189</v>
      </c>
      <c r="C5641" t="s">
        <v>12378</v>
      </c>
      <c r="D5641">
        <v>70711</v>
      </c>
      <c r="E5641" t="s">
        <v>12378</v>
      </c>
      <c r="F5641" t="s">
        <v>11404</v>
      </c>
      <c r="H5641">
        <v>1.7</v>
      </c>
      <c r="I5641">
        <v>0.7</v>
      </c>
      <c r="K5641" t="s">
        <v>296</v>
      </c>
      <c r="L5641" t="s">
        <v>397</v>
      </c>
      <c r="M5641" t="s">
        <v>398</v>
      </c>
      <c r="N5641" t="s">
        <v>747</v>
      </c>
      <c r="O5641">
        <v>1</v>
      </c>
      <c r="P5641" t="s">
        <v>306</v>
      </c>
      <c r="Q5641" t="s">
        <v>2460</v>
      </c>
      <c r="R5641" s="164">
        <v>38961</v>
      </c>
      <c r="T5641" t="s">
        <v>12379</v>
      </c>
      <c r="V5641" t="s">
        <v>12380</v>
      </c>
      <c r="W5641" t="s">
        <v>12381</v>
      </c>
      <c r="X5641" t="s">
        <v>12378</v>
      </c>
      <c r="Y5641" t="s">
        <v>12380</v>
      </c>
      <c r="Z5641" t="s">
        <v>12404</v>
      </c>
      <c r="AC5641" t="s">
        <v>366</v>
      </c>
      <c r="AD5641" s="176">
        <v>1.3</v>
      </c>
    </row>
    <row r="5642" spans="1:31" x14ac:dyDescent="0.35">
      <c r="A5642" t="s">
        <v>447</v>
      </c>
      <c r="B5642">
        <v>1160</v>
      </c>
      <c r="C5642" t="s">
        <v>12405</v>
      </c>
      <c r="D5642">
        <v>70712</v>
      </c>
      <c r="E5642" t="s">
        <v>12406</v>
      </c>
      <c r="F5642" t="s">
        <v>11404</v>
      </c>
      <c r="H5642" s="174">
        <f t="shared" ref="H5642:H5646" si="175">AD5642</f>
        <v>0</v>
      </c>
      <c r="I5642">
        <v>0</v>
      </c>
      <c r="K5642" t="s">
        <v>404</v>
      </c>
      <c r="L5642" t="s">
        <v>12407</v>
      </c>
      <c r="M5642" t="s">
        <v>398</v>
      </c>
      <c r="N5642" t="s">
        <v>747</v>
      </c>
      <c r="O5642">
        <v>0</v>
      </c>
      <c r="P5642" t="s">
        <v>306</v>
      </c>
      <c r="Q5642" s="164">
        <v>36896</v>
      </c>
      <c r="R5642" s="164">
        <v>37012</v>
      </c>
      <c r="S5642" s="164">
        <v>42614</v>
      </c>
      <c r="T5642" t="s">
        <v>12408</v>
      </c>
      <c r="V5642" t="s">
        <v>12409</v>
      </c>
      <c r="W5642" t="s">
        <v>12410</v>
      </c>
      <c r="X5642" t="s">
        <v>12406</v>
      </c>
      <c r="Y5642" t="s">
        <v>12409</v>
      </c>
      <c r="Z5642" t="s">
        <v>12411</v>
      </c>
      <c r="AC5642" t="s">
        <v>366</v>
      </c>
      <c r="AD5642" s="176">
        <v>0</v>
      </c>
      <c r="AE5642" s="177" t="s">
        <v>16954</v>
      </c>
    </row>
    <row r="5643" spans="1:31" x14ac:dyDescent="0.35">
      <c r="A5643" t="s">
        <v>324</v>
      </c>
      <c r="B5643">
        <v>1138</v>
      </c>
      <c r="C5643" t="s">
        <v>12412</v>
      </c>
      <c r="D5643">
        <v>70713</v>
      </c>
      <c r="E5643" t="s">
        <v>12412</v>
      </c>
      <c r="F5643" t="s">
        <v>11404</v>
      </c>
      <c r="H5643" s="174">
        <f t="shared" si="175"/>
        <v>0</v>
      </c>
      <c r="I5643">
        <v>0</v>
      </c>
      <c r="K5643" t="s">
        <v>404</v>
      </c>
      <c r="L5643" t="s">
        <v>12413</v>
      </c>
      <c r="M5643" t="s">
        <v>398</v>
      </c>
      <c r="N5643" t="s">
        <v>747</v>
      </c>
      <c r="O5643">
        <v>0</v>
      </c>
      <c r="P5643" t="s">
        <v>306</v>
      </c>
      <c r="Q5643" s="164">
        <v>36530</v>
      </c>
      <c r="R5643" s="164">
        <v>36647</v>
      </c>
      <c r="S5643" s="164">
        <v>39192</v>
      </c>
      <c r="T5643" t="s">
        <v>12414</v>
      </c>
      <c r="V5643" t="s">
        <v>12415</v>
      </c>
      <c r="W5643" t="s">
        <v>12416</v>
      </c>
      <c r="X5643" t="s">
        <v>12412</v>
      </c>
      <c r="Y5643" t="s">
        <v>12415</v>
      </c>
      <c r="Z5643" t="s">
        <v>12417</v>
      </c>
      <c r="AC5643" t="s">
        <v>366</v>
      </c>
      <c r="AD5643" s="176">
        <v>0</v>
      </c>
      <c r="AE5643" s="177" t="s">
        <v>16954</v>
      </c>
    </row>
    <row r="5644" spans="1:31" x14ac:dyDescent="0.35">
      <c r="A5644" t="s">
        <v>447</v>
      </c>
      <c r="B5644">
        <v>1161</v>
      </c>
      <c r="C5644" t="s">
        <v>12418</v>
      </c>
      <c r="D5644">
        <v>70714</v>
      </c>
      <c r="E5644" t="s">
        <v>12419</v>
      </c>
      <c r="F5644" t="s">
        <v>11404</v>
      </c>
      <c r="H5644" s="174">
        <f t="shared" si="175"/>
        <v>0</v>
      </c>
      <c r="I5644">
        <v>0</v>
      </c>
      <c r="K5644" t="s">
        <v>404</v>
      </c>
      <c r="L5644" t="s">
        <v>12420</v>
      </c>
      <c r="M5644" t="s">
        <v>398</v>
      </c>
      <c r="N5644" t="s">
        <v>747</v>
      </c>
      <c r="O5644">
        <v>0</v>
      </c>
      <c r="P5644" t="s">
        <v>306</v>
      </c>
      <c r="Q5644" s="164">
        <v>36896</v>
      </c>
      <c r="R5644" s="164">
        <v>37012</v>
      </c>
      <c r="S5644" s="164">
        <v>42614</v>
      </c>
      <c r="T5644" t="s">
        <v>12421</v>
      </c>
      <c r="V5644" t="s">
        <v>12422</v>
      </c>
      <c r="W5644" t="s">
        <v>12423</v>
      </c>
      <c r="X5644" t="s">
        <v>12419</v>
      </c>
      <c r="Y5644" t="s">
        <v>12422</v>
      </c>
      <c r="Z5644" t="s">
        <v>12424</v>
      </c>
      <c r="AC5644" t="s">
        <v>366</v>
      </c>
      <c r="AD5644" s="176">
        <v>0</v>
      </c>
      <c r="AE5644" s="177" t="s">
        <v>16954</v>
      </c>
    </row>
    <row r="5645" spans="1:31" x14ac:dyDescent="0.35">
      <c r="A5645" t="s">
        <v>447</v>
      </c>
      <c r="B5645">
        <v>1159</v>
      </c>
      <c r="C5645" t="s">
        <v>12425</v>
      </c>
      <c r="D5645">
        <v>70715</v>
      </c>
      <c r="E5645" t="s">
        <v>12425</v>
      </c>
      <c r="F5645" t="s">
        <v>11404</v>
      </c>
      <c r="H5645" s="174">
        <f t="shared" si="175"/>
        <v>0</v>
      </c>
      <c r="I5645">
        <v>0</v>
      </c>
      <c r="K5645" t="s">
        <v>404</v>
      </c>
      <c r="L5645" t="s">
        <v>12426</v>
      </c>
      <c r="M5645" t="s">
        <v>398</v>
      </c>
      <c r="N5645" t="s">
        <v>747</v>
      </c>
      <c r="O5645">
        <v>0</v>
      </c>
      <c r="P5645" t="s">
        <v>306</v>
      </c>
      <c r="Q5645" s="164">
        <v>36896</v>
      </c>
      <c r="R5645" s="164">
        <v>37012</v>
      </c>
      <c r="S5645" s="164">
        <v>40148</v>
      </c>
      <c r="T5645" t="s">
        <v>12427</v>
      </c>
      <c r="V5645" t="s">
        <v>12428</v>
      </c>
      <c r="W5645" t="s">
        <v>12429</v>
      </c>
      <c r="X5645" t="s">
        <v>12425</v>
      </c>
      <c r="Y5645" t="s">
        <v>12428</v>
      </c>
      <c r="Z5645" t="s">
        <v>12430</v>
      </c>
      <c r="AC5645" t="s">
        <v>366</v>
      </c>
      <c r="AD5645" s="176">
        <v>0</v>
      </c>
      <c r="AE5645" s="177" t="s">
        <v>16954</v>
      </c>
    </row>
    <row r="5646" spans="1:31" x14ac:dyDescent="0.35">
      <c r="A5646" t="s">
        <v>566</v>
      </c>
      <c r="B5646">
        <v>1177</v>
      </c>
      <c r="C5646" t="s">
        <v>12431</v>
      </c>
      <c r="D5646">
        <v>70716</v>
      </c>
      <c r="E5646" t="s">
        <v>12431</v>
      </c>
      <c r="F5646" t="s">
        <v>11404</v>
      </c>
      <c r="H5646" s="174">
        <f t="shared" si="175"/>
        <v>0</v>
      </c>
      <c r="I5646">
        <v>0</v>
      </c>
      <c r="K5646" t="s">
        <v>404</v>
      </c>
      <c r="L5646" t="s">
        <v>1076</v>
      </c>
      <c r="M5646" t="s">
        <v>398</v>
      </c>
      <c r="N5646" t="s">
        <v>747</v>
      </c>
      <c r="O5646">
        <v>0</v>
      </c>
      <c r="P5646" t="s">
        <v>306</v>
      </c>
      <c r="Q5646" s="164">
        <v>36169</v>
      </c>
      <c r="R5646" s="164">
        <v>36404</v>
      </c>
      <c r="S5646" s="164">
        <v>39195</v>
      </c>
      <c r="T5646" t="s">
        <v>12432</v>
      </c>
      <c r="V5646" t="s">
        <v>12433</v>
      </c>
      <c r="W5646" t="s">
        <v>12434</v>
      </c>
      <c r="X5646" t="s">
        <v>12431</v>
      </c>
      <c r="Y5646" t="s">
        <v>12433</v>
      </c>
      <c r="Z5646" t="s">
        <v>12435</v>
      </c>
      <c r="AC5646" t="s">
        <v>366</v>
      </c>
      <c r="AD5646" s="176">
        <v>0</v>
      </c>
      <c r="AE5646" s="177" t="s">
        <v>16954</v>
      </c>
    </row>
    <row r="5647" spans="1:31" x14ac:dyDescent="0.35">
      <c r="A5647" t="s">
        <v>454</v>
      </c>
      <c r="B5647">
        <v>1402</v>
      </c>
      <c r="C5647" t="s">
        <v>12436</v>
      </c>
      <c r="D5647">
        <v>70717</v>
      </c>
      <c r="E5647" t="s">
        <v>12437</v>
      </c>
      <c r="F5647" t="s">
        <v>11404</v>
      </c>
      <c r="H5647">
        <v>1.2</v>
      </c>
      <c r="I5647">
        <v>0.8</v>
      </c>
      <c r="K5647" t="s">
        <v>296</v>
      </c>
      <c r="L5647" t="s">
        <v>397</v>
      </c>
      <c r="M5647" t="s">
        <v>398</v>
      </c>
      <c r="N5647" t="s">
        <v>747</v>
      </c>
      <c r="O5647">
        <v>1.5</v>
      </c>
      <c r="P5647" t="s">
        <v>306</v>
      </c>
      <c r="Q5647" s="164">
        <v>39456</v>
      </c>
      <c r="R5647" s="164">
        <v>39692</v>
      </c>
      <c r="T5647" t="s">
        <v>4758</v>
      </c>
      <c r="V5647" t="s">
        <v>12438</v>
      </c>
      <c r="W5647" t="s">
        <v>12439</v>
      </c>
      <c r="X5647" t="s">
        <v>12437</v>
      </c>
      <c r="Y5647" t="s">
        <v>12438</v>
      </c>
      <c r="Z5647" t="s">
        <v>12440</v>
      </c>
      <c r="AA5647" t="s">
        <v>295</v>
      </c>
      <c r="AC5647" t="s">
        <v>366</v>
      </c>
      <c r="AD5647" s="176">
        <v>1.2</v>
      </c>
    </row>
    <row r="5648" spans="1:31" x14ac:dyDescent="0.35">
      <c r="A5648" t="s">
        <v>408</v>
      </c>
      <c r="B5648">
        <v>1252</v>
      </c>
      <c r="C5648" t="s">
        <v>12441</v>
      </c>
      <c r="D5648">
        <v>70717</v>
      </c>
      <c r="E5648" t="s">
        <v>12437</v>
      </c>
      <c r="F5648" t="s">
        <v>11404</v>
      </c>
      <c r="H5648">
        <v>1.2</v>
      </c>
      <c r="I5648">
        <v>0.8</v>
      </c>
      <c r="K5648" t="s">
        <v>296</v>
      </c>
      <c r="L5648" t="s">
        <v>397</v>
      </c>
      <c r="M5648" t="s">
        <v>398</v>
      </c>
      <c r="N5648" t="s">
        <v>747</v>
      </c>
      <c r="O5648">
        <v>1.5</v>
      </c>
      <c r="P5648" t="s">
        <v>306</v>
      </c>
      <c r="Q5648" s="164">
        <v>40243</v>
      </c>
      <c r="R5648" s="164">
        <v>40422</v>
      </c>
      <c r="T5648" t="s">
        <v>4758</v>
      </c>
      <c r="V5648" t="s">
        <v>12438</v>
      </c>
      <c r="W5648" t="s">
        <v>12439</v>
      </c>
      <c r="X5648" t="s">
        <v>12437</v>
      </c>
      <c r="Y5648" t="s">
        <v>12438</v>
      </c>
      <c r="Z5648" t="s">
        <v>12442</v>
      </c>
      <c r="AA5648" t="s">
        <v>295</v>
      </c>
      <c r="AC5648" t="s">
        <v>366</v>
      </c>
      <c r="AD5648" s="176">
        <v>1.2</v>
      </c>
    </row>
    <row r="5649" spans="1:30" x14ac:dyDescent="0.35">
      <c r="A5649" t="s">
        <v>324</v>
      </c>
      <c r="B5649">
        <v>1363</v>
      </c>
      <c r="C5649" t="s">
        <v>4766</v>
      </c>
      <c r="D5649">
        <v>70717</v>
      </c>
      <c r="E5649" t="s">
        <v>12437</v>
      </c>
      <c r="F5649" t="s">
        <v>11404</v>
      </c>
      <c r="G5649" s="163">
        <v>4651</v>
      </c>
      <c r="H5649">
        <v>1.2</v>
      </c>
      <c r="I5649">
        <v>0.8</v>
      </c>
      <c r="J5649" t="s">
        <v>295</v>
      </c>
      <c r="K5649" t="s">
        <v>296</v>
      </c>
      <c r="L5649" t="s">
        <v>397</v>
      </c>
      <c r="M5649" t="s">
        <v>398</v>
      </c>
      <c r="N5649" t="s">
        <v>747</v>
      </c>
      <c r="O5649">
        <v>1.5</v>
      </c>
      <c r="P5649" t="s">
        <v>306</v>
      </c>
      <c r="Q5649" s="164">
        <v>44116</v>
      </c>
      <c r="R5649" s="164">
        <v>44440</v>
      </c>
      <c r="T5649" t="s">
        <v>4758</v>
      </c>
      <c r="V5649" t="s">
        <v>12438</v>
      </c>
      <c r="W5649" t="s">
        <v>12439</v>
      </c>
      <c r="X5649" t="s">
        <v>12437</v>
      </c>
      <c r="Y5649" t="s">
        <v>12438</v>
      </c>
      <c r="Z5649" t="s">
        <v>12443</v>
      </c>
      <c r="AA5649" t="s">
        <v>295</v>
      </c>
      <c r="AB5649" s="164">
        <v>44341</v>
      </c>
      <c r="AC5649" t="s">
        <v>366</v>
      </c>
      <c r="AD5649" s="176">
        <v>1.2</v>
      </c>
    </row>
    <row r="5650" spans="1:30" x14ac:dyDescent="0.35">
      <c r="A5650" t="s">
        <v>324</v>
      </c>
      <c r="B5650">
        <v>1395</v>
      </c>
      <c r="C5650" t="s">
        <v>12444</v>
      </c>
      <c r="D5650">
        <v>70717</v>
      </c>
      <c r="E5650" t="s">
        <v>12437</v>
      </c>
      <c r="F5650" t="s">
        <v>11404</v>
      </c>
      <c r="G5650" s="163">
        <v>4563.84</v>
      </c>
      <c r="H5650">
        <v>1.2</v>
      </c>
      <c r="I5650">
        <v>0.8</v>
      </c>
      <c r="J5650" t="s">
        <v>295</v>
      </c>
      <c r="K5650" t="s">
        <v>296</v>
      </c>
      <c r="L5650" t="s">
        <v>397</v>
      </c>
      <c r="M5650" t="s">
        <v>398</v>
      </c>
      <c r="N5650" t="s">
        <v>747</v>
      </c>
      <c r="O5650">
        <v>1.5</v>
      </c>
      <c r="P5650" t="s">
        <v>306</v>
      </c>
      <c r="Q5650" s="164">
        <v>45267</v>
      </c>
      <c r="R5650" s="164">
        <v>45536</v>
      </c>
      <c r="T5650" t="s">
        <v>4758</v>
      </c>
      <c r="V5650" t="s">
        <v>12438</v>
      </c>
      <c r="W5650" t="s">
        <v>12439</v>
      </c>
      <c r="X5650" t="s">
        <v>12437</v>
      </c>
      <c r="Y5650" t="s">
        <v>12438</v>
      </c>
      <c r="Z5650" t="s">
        <v>12445</v>
      </c>
      <c r="AA5650" t="s">
        <v>1</v>
      </c>
      <c r="AB5650" s="164">
        <v>45138</v>
      </c>
      <c r="AC5650" t="s">
        <v>366</v>
      </c>
      <c r="AD5650" s="176">
        <v>1.2</v>
      </c>
    </row>
    <row r="5651" spans="1:30" x14ac:dyDescent="0.35">
      <c r="A5651" t="s">
        <v>309</v>
      </c>
      <c r="B5651">
        <v>1252</v>
      </c>
      <c r="C5651" t="s">
        <v>12446</v>
      </c>
      <c r="D5651">
        <v>70717</v>
      </c>
      <c r="E5651" t="s">
        <v>12437</v>
      </c>
      <c r="F5651" t="s">
        <v>11404</v>
      </c>
      <c r="G5651" s="163">
        <v>3024.51</v>
      </c>
      <c r="H5651">
        <v>1.2</v>
      </c>
      <c r="I5651">
        <v>0.8</v>
      </c>
      <c r="J5651" t="s">
        <v>1</v>
      </c>
      <c r="K5651" t="s">
        <v>296</v>
      </c>
      <c r="L5651" t="s">
        <v>397</v>
      </c>
      <c r="M5651" t="s">
        <v>398</v>
      </c>
      <c r="N5651" t="s">
        <v>747</v>
      </c>
      <c r="O5651">
        <v>1.5</v>
      </c>
      <c r="P5651" t="s">
        <v>306</v>
      </c>
      <c r="Q5651" s="164">
        <v>42797</v>
      </c>
      <c r="R5651" s="164">
        <v>43344</v>
      </c>
      <c r="T5651" t="s">
        <v>4758</v>
      </c>
      <c r="V5651" t="s">
        <v>12438</v>
      </c>
      <c r="W5651" t="s">
        <v>12439</v>
      </c>
      <c r="X5651" t="s">
        <v>12437</v>
      </c>
      <c r="Y5651" t="s">
        <v>12438</v>
      </c>
      <c r="Z5651" t="s">
        <v>12447</v>
      </c>
      <c r="AA5651" t="s">
        <v>1</v>
      </c>
      <c r="AB5651" s="164">
        <v>42838</v>
      </c>
      <c r="AC5651" t="s">
        <v>366</v>
      </c>
      <c r="AD5651" s="176">
        <v>1.2</v>
      </c>
    </row>
    <row r="5652" spans="1:30" x14ac:dyDescent="0.35">
      <c r="A5652" t="s">
        <v>476</v>
      </c>
      <c r="B5652">
        <v>1338</v>
      </c>
      <c r="C5652" t="s">
        <v>12448</v>
      </c>
      <c r="D5652">
        <v>70717</v>
      </c>
      <c r="E5652" t="s">
        <v>12437</v>
      </c>
      <c r="F5652" t="s">
        <v>11404</v>
      </c>
      <c r="G5652" s="163">
        <v>3544.25</v>
      </c>
      <c r="H5652">
        <v>1.2</v>
      </c>
      <c r="I5652">
        <v>0.8</v>
      </c>
      <c r="J5652" t="s">
        <v>1</v>
      </c>
      <c r="K5652" t="s">
        <v>296</v>
      </c>
      <c r="L5652" t="s">
        <v>397</v>
      </c>
      <c r="M5652" t="s">
        <v>398</v>
      </c>
      <c r="N5652" t="s">
        <v>747</v>
      </c>
      <c r="O5652">
        <v>1.5</v>
      </c>
      <c r="P5652" t="s">
        <v>306</v>
      </c>
      <c r="Q5652" t="s">
        <v>12449</v>
      </c>
      <c r="R5652" s="164">
        <v>42979</v>
      </c>
      <c r="T5652" t="s">
        <v>4758</v>
      </c>
      <c r="V5652" t="s">
        <v>12438</v>
      </c>
      <c r="W5652" t="s">
        <v>12439</v>
      </c>
      <c r="X5652" t="s">
        <v>12437</v>
      </c>
      <c r="Y5652" t="s">
        <v>12438</v>
      </c>
      <c r="Z5652" t="s">
        <v>12450</v>
      </c>
      <c r="AA5652" t="s">
        <v>295</v>
      </c>
      <c r="AB5652" s="164">
        <v>42744</v>
      </c>
      <c r="AC5652" t="s">
        <v>366</v>
      </c>
      <c r="AD5652" s="176">
        <v>1.2</v>
      </c>
    </row>
    <row r="5653" spans="1:30" x14ac:dyDescent="0.35">
      <c r="A5653" t="s">
        <v>482</v>
      </c>
      <c r="B5653">
        <v>1081</v>
      </c>
      <c r="C5653" t="s">
        <v>12437</v>
      </c>
      <c r="D5653">
        <v>70717</v>
      </c>
      <c r="E5653" t="s">
        <v>12437</v>
      </c>
      <c r="F5653" t="s">
        <v>11404</v>
      </c>
      <c r="H5653">
        <v>1.2</v>
      </c>
      <c r="I5653">
        <v>0.8</v>
      </c>
      <c r="K5653" t="s">
        <v>296</v>
      </c>
      <c r="L5653" t="s">
        <v>397</v>
      </c>
      <c r="M5653" t="s">
        <v>398</v>
      </c>
      <c r="N5653" t="s">
        <v>747</v>
      </c>
      <c r="O5653">
        <v>1.5</v>
      </c>
      <c r="P5653" t="s">
        <v>306</v>
      </c>
      <c r="Q5653" s="164">
        <v>31056</v>
      </c>
      <c r="R5653" s="164">
        <v>31291</v>
      </c>
      <c r="T5653" t="s">
        <v>4758</v>
      </c>
      <c r="V5653" t="s">
        <v>12438</v>
      </c>
      <c r="W5653" t="s">
        <v>12439</v>
      </c>
      <c r="X5653" t="s">
        <v>12437</v>
      </c>
      <c r="Y5653" t="s">
        <v>12438</v>
      </c>
      <c r="Z5653" t="s">
        <v>12451</v>
      </c>
      <c r="AA5653" t="s">
        <v>295</v>
      </c>
      <c r="AC5653" t="s">
        <v>366</v>
      </c>
      <c r="AD5653" s="176">
        <v>1.2</v>
      </c>
    </row>
    <row r="5654" spans="1:30" x14ac:dyDescent="0.35">
      <c r="A5654" t="s">
        <v>432</v>
      </c>
      <c r="B5654">
        <v>1197</v>
      </c>
      <c r="C5654" t="s">
        <v>12452</v>
      </c>
      <c r="D5654">
        <v>70717</v>
      </c>
      <c r="E5654" t="s">
        <v>12437</v>
      </c>
      <c r="F5654" t="s">
        <v>11404</v>
      </c>
      <c r="H5654">
        <v>1.2</v>
      </c>
      <c r="I5654">
        <v>0.8</v>
      </c>
      <c r="K5654" t="s">
        <v>404</v>
      </c>
      <c r="L5654" t="s">
        <v>397</v>
      </c>
      <c r="M5654" t="s">
        <v>398</v>
      </c>
      <c r="N5654" t="s">
        <v>747</v>
      </c>
      <c r="O5654">
        <v>1.5</v>
      </c>
      <c r="P5654" t="s">
        <v>306</v>
      </c>
      <c r="Q5654" s="164">
        <v>36900</v>
      </c>
      <c r="R5654" s="164">
        <v>37135</v>
      </c>
      <c r="S5654" s="164">
        <v>41518</v>
      </c>
      <c r="T5654" t="s">
        <v>4758</v>
      </c>
      <c r="V5654" t="s">
        <v>12438</v>
      </c>
      <c r="W5654" t="s">
        <v>12439</v>
      </c>
      <c r="X5654" t="s">
        <v>12437</v>
      </c>
      <c r="Y5654" t="s">
        <v>12438</v>
      </c>
      <c r="Z5654" t="s">
        <v>12453</v>
      </c>
      <c r="AC5654" t="s">
        <v>366</v>
      </c>
      <c r="AD5654" s="176">
        <v>1.2</v>
      </c>
    </row>
    <row r="5655" spans="1:30" x14ac:dyDescent="0.35">
      <c r="A5655" t="s">
        <v>432</v>
      </c>
      <c r="B5655">
        <v>1287</v>
      </c>
      <c r="C5655" t="s">
        <v>12454</v>
      </c>
      <c r="D5655">
        <v>70717</v>
      </c>
      <c r="E5655" t="s">
        <v>12437</v>
      </c>
      <c r="F5655" t="s">
        <v>11404</v>
      </c>
      <c r="H5655">
        <v>1.2</v>
      </c>
      <c r="I5655">
        <v>0.8</v>
      </c>
      <c r="K5655" t="s">
        <v>296</v>
      </c>
      <c r="L5655" t="s">
        <v>397</v>
      </c>
      <c r="M5655" t="s">
        <v>398</v>
      </c>
      <c r="N5655" t="s">
        <v>747</v>
      </c>
      <c r="O5655">
        <v>1.5</v>
      </c>
      <c r="P5655" t="s">
        <v>306</v>
      </c>
      <c r="Q5655" t="s">
        <v>609</v>
      </c>
      <c r="R5655" s="164">
        <v>41883</v>
      </c>
      <c r="T5655" t="s">
        <v>4758</v>
      </c>
      <c r="V5655" t="s">
        <v>12438</v>
      </c>
      <c r="W5655" t="s">
        <v>12439</v>
      </c>
      <c r="X5655" t="s">
        <v>12437</v>
      </c>
      <c r="Y5655" t="s">
        <v>12438</v>
      </c>
      <c r="Z5655" t="s">
        <v>12455</v>
      </c>
      <c r="AC5655" t="s">
        <v>366</v>
      </c>
      <c r="AD5655" s="176">
        <v>1.2</v>
      </c>
    </row>
    <row r="5656" spans="1:30" x14ac:dyDescent="0.35">
      <c r="A5656" t="s">
        <v>584</v>
      </c>
      <c r="B5656">
        <v>1333</v>
      </c>
      <c r="C5656" t="s">
        <v>12437</v>
      </c>
      <c r="D5656">
        <v>70717</v>
      </c>
      <c r="E5656" t="s">
        <v>12437</v>
      </c>
      <c r="F5656" t="s">
        <v>11404</v>
      </c>
      <c r="H5656">
        <v>1.2</v>
      </c>
      <c r="I5656">
        <v>0.8</v>
      </c>
      <c r="K5656" t="s">
        <v>296</v>
      </c>
      <c r="L5656" t="s">
        <v>640</v>
      </c>
      <c r="M5656" t="s">
        <v>398</v>
      </c>
      <c r="N5656" t="s">
        <v>747</v>
      </c>
      <c r="O5656">
        <v>1.5</v>
      </c>
      <c r="P5656" t="s">
        <v>306</v>
      </c>
      <c r="Q5656" s="164">
        <v>40552</v>
      </c>
      <c r="R5656" s="164">
        <v>40787</v>
      </c>
      <c r="T5656" t="s">
        <v>4758</v>
      </c>
      <c r="V5656" t="s">
        <v>12438</v>
      </c>
      <c r="W5656" t="s">
        <v>12439</v>
      </c>
      <c r="X5656" t="s">
        <v>12437</v>
      </c>
      <c r="Y5656" t="s">
        <v>12438</v>
      </c>
      <c r="Z5656" t="s">
        <v>12456</v>
      </c>
      <c r="AC5656" t="s">
        <v>366</v>
      </c>
      <c r="AD5656" s="176">
        <v>1.2</v>
      </c>
    </row>
    <row r="5657" spans="1:30" x14ac:dyDescent="0.35">
      <c r="A5657" t="s">
        <v>434</v>
      </c>
      <c r="B5657">
        <v>1158</v>
      </c>
      <c r="C5657" t="s">
        <v>12457</v>
      </c>
      <c r="D5657">
        <v>70717</v>
      </c>
      <c r="E5657" t="s">
        <v>12437</v>
      </c>
      <c r="F5657" t="s">
        <v>11404</v>
      </c>
      <c r="G5657" s="163">
        <v>2937</v>
      </c>
      <c r="H5657">
        <v>1.2</v>
      </c>
      <c r="I5657">
        <v>0.8</v>
      </c>
      <c r="J5657" t="s">
        <v>1</v>
      </c>
      <c r="K5657" t="s">
        <v>296</v>
      </c>
      <c r="L5657" t="s">
        <v>397</v>
      </c>
      <c r="M5657" t="s">
        <v>398</v>
      </c>
      <c r="N5657" t="s">
        <v>747</v>
      </c>
      <c r="O5657">
        <v>1.5</v>
      </c>
      <c r="P5657" t="s">
        <v>306</v>
      </c>
      <c r="Q5657" s="164">
        <v>43074</v>
      </c>
      <c r="R5657" s="164">
        <v>42979</v>
      </c>
      <c r="T5657" t="s">
        <v>4758</v>
      </c>
      <c r="V5657" t="s">
        <v>12438</v>
      </c>
      <c r="W5657" t="s">
        <v>12439</v>
      </c>
      <c r="X5657" t="s">
        <v>12437</v>
      </c>
      <c r="Y5657" t="s">
        <v>12438</v>
      </c>
      <c r="Z5657" t="s">
        <v>12458</v>
      </c>
      <c r="AA5657" t="s">
        <v>1</v>
      </c>
      <c r="AB5657" s="164">
        <v>42913</v>
      </c>
      <c r="AC5657" t="s">
        <v>366</v>
      </c>
      <c r="AD5657" s="176">
        <v>1.2</v>
      </c>
    </row>
    <row r="5658" spans="1:30" x14ac:dyDescent="0.35">
      <c r="A5658" t="s">
        <v>447</v>
      </c>
      <c r="B5658">
        <v>1291</v>
      </c>
      <c r="C5658" t="s">
        <v>12454</v>
      </c>
      <c r="D5658">
        <v>70717</v>
      </c>
      <c r="E5658" t="s">
        <v>12437</v>
      </c>
      <c r="F5658" t="s">
        <v>11404</v>
      </c>
      <c r="G5658" s="163">
        <v>4829.49</v>
      </c>
      <c r="H5658">
        <v>1.2</v>
      </c>
      <c r="I5658">
        <v>0.8</v>
      </c>
      <c r="J5658" t="s">
        <v>295</v>
      </c>
      <c r="K5658" t="s">
        <v>0</v>
      </c>
      <c r="L5658" t="s">
        <v>397</v>
      </c>
      <c r="M5658" t="s">
        <v>398</v>
      </c>
      <c r="N5658" t="s">
        <v>747</v>
      </c>
      <c r="O5658">
        <v>1.5</v>
      </c>
      <c r="P5658" t="s">
        <v>306</v>
      </c>
      <c r="Q5658" s="164">
        <v>43012</v>
      </c>
      <c r="R5658" s="164">
        <v>42979</v>
      </c>
      <c r="T5658" t="s">
        <v>4758</v>
      </c>
      <c r="V5658" t="s">
        <v>12438</v>
      </c>
      <c r="W5658" t="s">
        <v>12439</v>
      </c>
      <c r="X5658" t="s">
        <v>12437</v>
      </c>
      <c r="Y5658" t="s">
        <v>12438</v>
      </c>
      <c r="Z5658" t="s">
        <v>12459</v>
      </c>
      <c r="AA5658" t="s">
        <v>1</v>
      </c>
      <c r="AB5658" s="164">
        <v>42900</v>
      </c>
      <c r="AC5658" t="s">
        <v>366</v>
      </c>
      <c r="AD5658" s="176">
        <v>1.2</v>
      </c>
    </row>
    <row r="5659" spans="1:30" x14ac:dyDescent="0.35">
      <c r="A5659" t="s">
        <v>447</v>
      </c>
      <c r="B5659">
        <v>1305</v>
      </c>
      <c r="C5659" t="s">
        <v>12460</v>
      </c>
      <c r="D5659">
        <v>70717</v>
      </c>
      <c r="E5659" t="s">
        <v>12437</v>
      </c>
      <c r="F5659" t="s">
        <v>11404</v>
      </c>
      <c r="G5659" s="163">
        <v>4651.2</v>
      </c>
      <c r="H5659">
        <v>1.2</v>
      </c>
      <c r="I5659">
        <v>0.8</v>
      </c>
      <c r="J5659" t="s">
        <v>295</v>
      </c>
      <c r="K5659" t="s">
        <v>296</v>
      </c>
      <c r="L5659" t="s">
        <v>397</v>
      </c>
      <c r="M5659" t="s">
        <v>398</v>
      </c>
      <c r="N5659" t="s">
        <v>747</v>
      </c>
      <c r="O5659">
        <v>1.5</v>
      </c>
      <c r="P5659" t="s">
        <v>306</v>
      </c>
      <c r="Q5659" s="164">
        <v>43961</v>
      </c>
      <c r="R5659" s="164">
        <v>44136</v>
      </c>
      <c r="T5659" t="s">
        <v>4758</v>
      </c>
      <c r="V5659" t="s">
        <v>12438</v>
      </c>
      <c r="W5659" t="s">
        <v>12439</v>
      </c>
      <c r="X5659" t="s">
        <v>12437</v>
      </c>
      <c r="Y5659" t="s">
        <v>12438</v>
      </c>
      <c r="Z5659" t="s">
        <v>12461</v>
      </c>
      <c r="AA5659" t="s">
        <v>1</v>
      </c>
      <c r="AB5659" s="164">
        <v>44286</v>
      </c>
      <c r="AC5659" t="s">
        <v>366</v>
      </c>
      <c r="AD5659" s="176">
        <v>1.2</v>
      </c>
    </row>
    <row r="5660" spans="1:30" x14ac:dyDescent="0.35">
      <c r="A5660" t="s">
        <v>494</v>
      </c>
      <c r="B5660">
        <v>1247</v>
      </c>
      <c r="C5660" t="s">
        <v>12286</v>
      </c>
      <c r="D5660">
        <v>70717</v>
      </c>
      <c r="E5660" t="s">
        <v>12437</v>
      </c>
      <c r="F5660" t="s">
        <v>11404</v>
      </c>
      <c r="G5660" s="163">
        <v>4098.2</v>
      </c>
      <c r="H5660">
        <v>1.2</v>
      </c>
      <c r="I5660">
        <v>0.8</v>
      </c>
      <c r="J5660" t="s">
        <v>295</v>
      </c>
      <c r="K5660" t="s">
        <v>296</v>
      </c>
      <c r="L5660" t="s">
        <v>397</v>
      </c>
      <c r="M5660" t="s">
        <v>398</v>
      </c>
      <c r="N5660" t="s">
        <v>747</v>
      </c>
      <c r="O5660">
        <v>1.5</v>
      </c>
      <c r="P5660" t="s">
        <v>306</v>
      </c>
      <c r="Q5660" t="s">
        <v>12099</v>
      </c>
      <c r="R5660" s="164">
        <v>44805</v>
      </c>
      <c r="T5660" t="s">
        <v>4758</v>
      </c>
      <c r="V5660" t="s">
        <v>12438</v>
      </c>
      <c r="W5660" t="s">
        <v>12439</v>
      </c>
      <c r="X5660" t="s">
        <v>12437</v>
      </c>
      <c r="Y5660" t="s">
        <v>12438</v>
      </c>
      <c r="Z5660" t="s">
        <v>12462</v>
      </c>
      <c r="AA5660" t="s">
        <v>1</v>
      </c>
      <c r="AB5660" s="164">
        <v>44377</v>
      </c>
      <c r="AC5660" t="s">
        <v>366</v>
      </c>
      <c r="AD5660" s="176">
        <v>1.2</v>
      </c>
    </row>
    <row r="5661" spans="1:30" x14ac:dyDescent="0.35">
      <c r="A5661" t="s">
        <v>314</v>
      </c>
      <c r="B5661">
        <v>1184</v>
      </c>
      <c r="C5661" t="s">
        <v>12463</v>
      </c>
      <c r="D5661">
        <v>70717</v>
      </c>
      <c r="E5661" t="s">
        <v>12437</v>
      </c>
      <c r="F5661" t="s">
        <v>11404</v>
      </c>
      <c r="H5661">
        <v>1.2</v>
      </c>
      <c r="I5661">
        <v>0.8</v>
      </c>
      <c r="K5661" t="s">
        <v>404</v>
      </c>
      <c r="L5661" t="s">
        <v>397</v>
      </c>
      <c r="M5661" t="s">
        <v>398</v>
      </c>
      <c r="N5661" t="s">
        <v>747</v>
      </c>
      <c r="O5661">
        <v>1.5</v>
      </c>
      <c r="P5661" t="s">
        <v>306</v>
      </c>
      <c r="Q5661" s="164">
        <v>35065</v>
      </c>
      <c r="R5661" s="164">
        <v>35065</v>
      </c>
      <c r="S5661" s="164">
        <v>39189</v>
      </c>
      <c r="T5661" t="s">
        <v>4758</v>
      </c>
      <c r="V5661" t="s">
        <v>12438</v>
      </c>
      <c r="W5661" t="s">
        <v>12439</v>
      </c>
      <c r="X5661" t="s">
        <v>12437</v>
      </c>
      <c r="Y5661" t="s">
        <v>12438</v>
      </c>
      <c r="Z5661" t="s">
        <v>12464</v>
      </c>
      <c r="AC5661" t="s">
        <v>366</v>
      </c>
      <c r="AD5661" s="176">
        <v>1.2</v>
      </c>
    </row>
    <row r="5662" spans="1:30" x14ac:dyDescent="0.35">
      <c r="A5662" t="s">
        <v>314</v>
      </c>
      <c r="B5662">
        <v>1311</v>
      </c>
      <c r="C5662" t="s">
        <v>12465</v>
      </c>
      <c r="D5662">
        <v>70717</v>
      </c>
      <c r="E5662" t="s">
        <v>12437</v>
      </c>
      <c r="F5662" t="s">
        <v>11404</v>
      </c>
      <c r="H5662">
        <v>1.2</v>
      </c>
      <c r="I5662">
        <v>0.8</v>
      </c>
      <c r="K5662" t="s">
        <v>404</v>
      </c>
      <c r="L5662" t="s">
        <v>397</v>
      </c>
      <c r="M5662" t="s">
        <v>398</v>
      </c>
      <c r="N5662" t="s">
        <v>747</v>
      </c>
      <c r="O5662">
        <v>1.5</v>
      </c>
      <c r="P5662" t="s">
        <v>306</v>
      </c>
      <c r="Q5662" t="s">
        <v>2743</v>
      </c>
      <c r="R5662" s="164">
        <v>42248</v>
      </c>
      <c r="S5662" s="164">
        <v>45536</v>
      </c>
      <c r="T5662" t="s">
        <v>4758</v>
      </c>
      <c r="V5662" t="s">
        <v>12438</v>
      </c>
      <c r="W5662" t="s">
        <v>12439</v>
      </c>
      <c r="X5662" t="s">
        <v>12437</v>
      </c>
      <c r="Y5662" t="s">
        <v>12438</v>
      </c>
      <c r="Z5662" t="s">
        <v>12466</v>
      </c>
      <c r="AC5662" t="s">
        <v>366</v>
      </c>
      <c r="AD5662" s="176">
        <v>1.2</v>
      </c>
    </row>
    <row r="5663" spans="1:30" x14ac:dyDescent="0.35">
      <c r="A5663" t="s">
        <v>314</v>
      </c>
      <c r="B5663">
        <v>1312</v>
      </c>
      <c r="C5663" t="s">
        <v>12467</v>
      </c>
      <c r="D5663">
        <v>70717</v>
      </c>
      <c r="E5663" t="s">
        <v>12437</v>
      </c>
      <c r="F5663" t="s">
        <v>11404</v>
      </c>
      <c r="H5663">
        <v>1.2</v>
      </c>
      <c r="I5663">
        <v>0.8</v>
      </c>
      <c r="K5663" t="s">
        <v>0</v>
      </c>
      <c r="L5663" t="s">
        <v>397</v>
      </c>
      <c r="M5663" t="s">
        <v>398</v>
      </c>
      <c r="N5663" t="s">
        <v>747</v>
      </c>
      <c r="O5663">
        <v>1.5</v>
      </c>
      <c r="P5663" t="s">
        <v>306</v>
      </c>
      <c r="Q5663" t="s">
        <v>2402</v>
      </c>
      <c r="R5663" s="164">
        <v>42248</v>
      </c>
      <c r="T5663" t="s">
        <v>4758</v>
      </c>
      <c r="V5663" t="s">
        <v>12438</v>
      </c>
      <c r="W5663" t="s">
        <v>12439</v>
      </c>
      <c r="X5663" t="s">
        <v>12437</v>
      </c>
      <c r="Y5663" t="s">
        <v>12438</v>
      </c>
      <c r="Z5663" t="s">
        <v>12468</v>
      </c>
      <c r="AC5663" t="s">
        <v>366</v>
      </c>
      <c r="AD5663" s="176">
        <v>1.2</v>
      </c>
    </row>
    <row r="5664" spans="1:30" x14ac:dyDescent="0.35">
      <c r="A5664" t="s">
        <v>314</v>
      </c>
      <c r="B5664">
        <v>1313</v>
      </c>
      <c r="C5664" t="s">
        <v>12469</v>
      </c>
      <c r="D5664">
        <v>70717</v>
      </c>
      <c r="E5664" t="s">
        <v>12437</v>
      </c>
      <c r="F5664" t="s">
        <v>11404</v>
      </c>
      <c r="H5664">
        <v>1.2</v>
      </c>
      <c r="I5664">
        <v>0.8</v>
      </c>
      <c r="K5664" t="s">
        <v>404</v>
      </c>
      <c r="L5664" t="s">
        <v>397</v>
      </c>
      <c r="M5664" t="s">
        <v>398</v>
      </c>
      <c r="N5664" t="s">
        <v>747</v>
      </c>
      <c r="O5664">
        <v>1.5</v>
      </c>
      <c r="P5664" t="s">
        <v>306</v>
      </c>
      <c r="Q5664" t="s">
        <v>3864</v>
      </c>
      <c r="R5664" s="164">
        <v>42248</v>
      </c>
      <c r="S5664" s="164">
        <v>45536</v>
      </c>
      <c r="T5664" t="s">
        <v>4758</v>
      </c>
      <c r="V5664" t="s">
        <v>12438</v>
      </c>
      <c r="W5664" t="s">
        <v>12439</v>
      </c>
      <c r="X5664" t="s">
        <v>12437</v>
      </c>
      <c r="Y5664" t="s">
        <v>12438</v>
      </c>
      <c r="Z5664" t="s">
        <v>12470</v>
      </c>
      <c r="AC5664" t="s">
        <v>366</v>
      </c>
      <c r="AD5664" s="176">
        <v>1.2</v>
      </c>
    </row>
    <row r="5665" spans="1:31" x14ac:dyDescent="0.35">
      <c r="A5665" t="s">
        <v>711</v>
      </c>
      <c r="B5665">
        <v>1142</v>
      </c>
      <c r="C5665" t="s">
        <v>12437</v>
      </c>
      <c r="D5665">
        <v>70717</v>
      </c>
      <c r="E5665" t="s">
        <v>12437</v>
      </c>
      <c r="F5665" t="s">
        <v>11404</v>
      </c>
      <c r="H5665">
        <v>1.2</v>
      </c>
      <c r="I5665">
        <v>0.8</v>
      </c>
      <c r="K5665" t="s">
        <v>404</v>
      </c>
      <c r="L5665" t="s">
        <v>397</v>
      </c>
      <c r="M5665" t="s">
        <v>398</v>
      </c>
      <c r="N5665" t="s">
        <v>747</v>
      </c>
      <c r="O5665">
        <v>1.5</v>
      </c>
      <c r="P5665" t="s">
        <v>306</v>
      </c>
      <c r="Q5665" s="164">
        <v>33612</v>
      </c>
      <c r="R5665" s="164">
        <v>33848</v>
      </c>
      <c r="S5665" s="164">
        <v>39188</v>
      </c>
      <c r="T5665" t="s">
        <v>4758</v>
      </c>
      <c r="V5665" t="s">
        <v>12438</v>
      </c>
      <c r="W5665" t="s">
        <v>12439</v>
      </c>
      <c r="X5665" t="s">
        <v>12437</v>
      </c>
      <c r="Y5665" t="s">
        <v>12438</v>
      </c>
      <c r="Z5665" t="s">
        <v>12471</v>
      </c>
      <c r="AC5665" t="s">
        <v>366</v>
      </c>
      <c r="AD5665" s="176">
        <v>1.2</v>
      </c>
    </row>
    <row r="5666" spans="1:31" x14ac:dyDescent="0.35">
      <c r="A5666" t="s">
        <v>566</v>
      </c>
      <c r="B5666">
        <v>1257</v>
      </c>
      <c r="C5666" t="s">
        <v>12472</v>
      </c>
      <c r="D5666">
        <v>70717</v>
      </c>
      <c r="E5666" t="s">
        <v>12437</v>
      </c>
      <c r="F5666" t="s">
        <v>11404</v>
      </c>
      <c r="H5666">
        <v>1.2</v>
      </c>
      <c r="I5666">
        <v>0.8</v>
      </c>
      <c r="K5666" t="s">
        <v>404</v>
      </c>
      <c r="L5666" t="s">
        <v>397</v>
      </c>
      <c r="M5666" t="s">
        <v>398</v>
      </c>
      <c r="N5666" t="s">
        <v>747</v>
      </c>
      <c r="O5666">
        <v>1.5</v>
      </c>
      <c r="P5666" t="s">
        <v>306</v>
      </c>
      <c r="Q5666" s="164">
        <v>41033</v>
      </c>
      <c r="R5666" s="164">
        <v>41153</v>
      </c>
      <c r="S5666" s="164">
        <v>44743</v>
      </c>
      <c r="T5666" t="s">
        <v>4758</v>
      </c>
      <c r="V5666" t="s">
        <v>12438</v>
      </c>
      <c r="W5666" t="s">
        <v>12439</v>
      </c>
      <c r="X5666" t="s">
        <v>12437</v>
      </c>
      <c r="Y5666" t="s">
        <v>12438</v>
      </c>
      <c r="Z5666" t="s">
        <v>12473</v>
      </c>
      <c r="AC5666" t="s">
        <v>366</v>
      </c>
      <c r="AD5666" s="176">
        <v>1.2</v>
      </c>
    </row>
    <row r="5667" spans="1:31" x14ac:dyDescent="0.35">
      <c r="A5667" t="s">
        <v>438</v>
      </c>
      <c r="B5667">
        <v>1258</v>
      </c>
      <c r="C5667" t="s">
        <v>12302</v>
      </c>
      <c r="D5667">
        <v>70717</v>
      </c>
      <c r="E5667" t="s">
        <v>12437</v>
      </c>
      <c r="F5667" t="s">
        <v>11404</v>
      </c>
      <c r="G5667" s="163">
        <v>7808.96</v>
      </c>
      <c r="H5667">
        <v>1.2</v>
      </c>
      <c r="I5667">
        <v>0.8</v>
      </c>
      <c r="J5667" t="s">
        <v>295</v>
      </c>
      <c r="K5667" t="s">
        <v>296</v>
      </c>
      <c r="L5667" t="s">
        <v>397</v>
      </c>
      <c r="M5667" t="s">
        <v>398</v>
      </c>
      <c r="N5667" t="s">
        <v>747</v>
      </c>
      <c r="O5667">
        <v>1.5</v>
      </c>
      <c r="P5667" t="s">
        <v>306</v>
      </c>
      <c r="Q5667" t="s">
        <v>12474</v>
      </c>
      <c r="R5667" s="164">
        <v>45170</v>
      </c>
      <c r="T5667" t="s">
        <v>4758</v>
      </c>
      <c r="V5667" t="s">
        <v>12438</v>
      </c>
      <c r="W5667" t="s">
        <v>12439</v>
      </c>
      <c r="X5667" t="s">
        <v>12437</v>
      </c>
      <c r="Y5667" t="s">
        <v>12438</v>
      </c>
      <c r="Z5667" t="s">
        <v>12475</v>
      </c>
      <c r="AA5667" t="s">
        <v>1</v>
      </c>
      <c r="AB5667" s="164">
        <v>45153</v>
      </c>
      <c r="AC5667" t="s">
        <v>366</v>
      </c>
      <c r="AD5667" s="176">
        <v>1.2</v>
      </c>
    </row>
    <row r="5668" spans="1:31" x14ac:dyDescent="0.35">
      <c r="A5668" t="s">
        <v>324</v>
      </c>
      <c r="B5668">
        <v>1104</v>
      </c>
      <c r="C5668" t="s">
        <v>12476</v>
      </c>
      <c r="D5668">
        <v>70718</v>
      </c>
      <c r="E5668" t="s">
        <v>12477</v>
      </c>
      <c r="F5668" t="s">
        <v>11404</v>
      </c>
      <c r="H5668" s="174">
        <f t="shared" ref="H5668:H5672" si="176">AD5668</f>
        <v>0</v>
      </c>
      <c r="I5668">
        <v>0</v>
      </c>
      <c r="K5668" t="s">
        <v>404</v>
      </c>
      <c r="L5668" t="s">
        <v>1076</v>
      </c>
      <c r="M5668" t="s">
        <v>398</v>
      </c>
      <c r="N5668" t="s">
        <v>747</v>
      </c>
      <c r="O5668">
        <v>0</v>
      </c>
      <c r="P5668" t="s">
        <v>306</v>
      </c>
      <c r="Q5668" s="164">
        <v>35439</v>
      </c>
      <c r="R5668" s="164">
        <v>35674</v>
      </c>
      <c r="S5668" s="164">
        <v>42979</v>
      </c>
      <c r="T5668" t="s">
        <v>12478</v>
      </c>
      <c r="V5668" t="s">
        <v>12479</v>
      </c>
      <c r="W5668" t="s">
        <v>12480</v>
      </c>
      <c r="X5668" t="s">
        <v>12477</v>
      </c>
      <c r="Y5668" t="s">
        <v>12479</v>
      </c>
      <c r="Z5668" t="s">
        <v>12481</v>
      </c>
      <c r="AC5668" t="s">
        <v>366</v>
      </c>
      <c r="AD5668" s="176">
        <v>0</v>
      </c>
      <c r="AE5668" s="177" t="s">
        <v>16954</v>
      </c>
    </row>
    <row r="5669" spans="1:31" x14ac:dyDescent="0.35">
      <c r="A5669" t="s">
        <v>305</v>
      </c>
      <c r="B5669">
        <v>1150</v>
      </c>
      <c r="C5669" t="s">
        <v>12482</v>
      </c>
      <c r="D5669">
        <v>70719</v>
      </c>
      <c r="E5669" t="s">
        <v>12482</v>
      </c>
      <c r="F5669" t="s">
        <v>11404</v>
      </c>
      <c r="H5669" s="174">
        <f t="shared" si="176"/>
        <v>1</v>
      </c>
      <c r="I5669">
        <v>0.4</v>
      </c>
      <c r="K5669" t="s">
        <v>404</v>
      </c>
      <c r="L5669" t="s">
        <v>12483</v>
      </c>
      <c r="M5669" t="s">
        <v>398</v>
      </c>
      <c r="N5669" t="s">
        <v>747</v>
      </c>
      <c r="O5669">
        <v>0.25</v>
      </c>
      <c r="P5669" t="s">
        <v>306</v>
      </c>
      <c r="Q5669" s="164">
        <v>33239</v>
      </c>
      <c r="R5669" s="164">
        <v>33239</v>
      </c>
      <c r="S5669" s="164">
        <v>39189</v>
      </c>
      <c r="T5669" t="s">
        <v>774</v>
      </c>
      <c r="V5669" t="s">
        <v>12484</v>
      </c>
      <c r="W5669" t="s">
        <v>12485</v>
      </c>
      <c r="X5669" t="s">
        <v>12482</v>
      </c>
      <c r="Y5669" t="s">
        <v>12484</v>
      </c>
      <c r="Z5669" t="s">
        <v>12486</v>
      </c>
      <c r="AC5669" t="s">
        <v>366</v>
      </c>
      <c r="AD5669" s="176">
        <v>1</v>
      </c>
      <c r="AE5669" s="177" t="s">
        <v>16954</v>
      </c>
    </row>
    <row r="5670" spans="1:31" x14ac:dyDescent="0.35">
      <c r="A5670" t="s">
        <v>499</v>
      </c>
      <c r="B5670">
        <v>1118</v>
      </c>
      <c r="C5670" t="s">
        <v>12487</v>
      </c>
      <c r="D5670">
        <v>70720</v>
      </c>
      <c r="E5670" t="s">
        <v>12487</v>
      </c>
      <c r="F5670" t="s">
        <v>11404</v>
      </c>
      <c r="H5670" s="174">
        <f t="shared" si="176"/>
        <v>1</v>
      </c>
      <c r="I5670">
        <v>0.7</v>
      </c>
      <c r="K5670" t="s">
        <v>404</v>
      </c>
      <c r="L5670" t="s">
        <v>1209</v>
      </c>
      <c r="M5670" t="s">
        <v>398</v>
      </c>
      <c r="N5670" t="s">
        <v>747</v>
      </c>
      <c r="O5670">
        <v>0.5</v>
      </c>
      <c r="P5670" t="s">
        <v>306</v>
      </c>
      <c r="Q5670" s="164">
        <v>32151</v>
      </c>
      <c r="R5670" s="164">
        <v>32387</v>
      </c>
      <c r="S5670" s="164">
        <v>39195</v>
      </c>
      <c r="T5670" t="s">
        <v>12488</v>
      </c>
      <c r="V5670" t="s">
        <v>12489</v>
      </c>
      <c r="W5670" t="s">
        <v>12490</v>
      </c>
      <c r="X5670" t="s">
        <v>12487</v>
      </c>
      <c r="Y5670" t="s">
        <v>12491</v>
      </c>
      <c r="Z5670" t="s">
        <v>12492</v>
      </c>
      <c r="AC5670" t="s">
        <v>366</v>
      </c>
      <c r="AD5670" s="176">
        <v>1</v>
      </c>
      <c r="AE5670" s="177" t="s">
        <v>16954</v>
      </c>
    </row>
    <row r="5671" spans="1:31" x14ac:dyDescent="0.35">
      <c r="A5671" t="s">
        <v>432</v>
      </c>
      <c r="B5671">
        <v>1115</v>
      </c>
      <c r="C5671" t="s">
        <v>12493</v>
      </c>
      <c r="D5671">
        <v>70721</v>
      </c>
      <c r="E5671" t="s">
        <v>12493</v>
      </c>
      <c r="F5671" t="s">
        <v>11404</v>
      </c>
      <c r="H5671" s="174">
        <f t="shared" si="176"/>
        <v>1.1000000000000001</v>
      </c>
      <c r="I5671">
        <v>0.3</v>
      </c>
      <c r="K5671" t="s">
        <v>404</v>
      </c>
      <c r="L5671" t="s">
        <v>12494</v>
      </c>
      <c r="M5671" t="s">
        <v>398</v>
      </c>
      <c r="N5671" t="s">
        <v>747</v>
      </c>
      <c r="O5671">
        <v>0.5</v>
      </c>
      <c r="P5671" t="s">
        <v>306</v>
      </c>
      <c r="Q5671" s="164">
        <v>30781</v>
      </c>
      <c r="R5671" s="164">
        <v>30929</v>
      </c>
      <c r="S5671" s="164">
        <v>39212</v>
      </c>
      <c r="T5671" t="s">
        <v>4789</v>
      </c>
      <c r="V5671" t="s">
        <v>12495</v>
      </c>
      <c r="W5671" t="s">
        <v>12496</v>
      </c>
      <c r="X5671" t="s">
        <v>12493</v>
      </c>
      <c r="Y5671" t="s">
        <v>12495</v>
      </c>
      <c r="Z5671" t="s">
        <v>12497</v>
      </c>
      <c r="AC5671" t="s">
        <v>366</v>
      </c>
      <c r="AD5671" s="176">
        <v>1.1000000000000001</v>
      </c>
      <c r="AE5671" s="177" t="s">
        <v>16954</v>
      </c>
    </row>
    <row r="5672" spans="1:31" x14ac:dyDescent="0.35">
      <c r="A5672" t="s">
        <v>711</v>
      </c>
      <c r="B5672">
        <v>1107</v>
      </c>
      <c r="C5672" t="s">
        <v>12498</v>
      </c>
      <c r="D5672">
        <v>70721</v>
      </c>
      <c r="E5672" t="s">
        <v>12493</v>
      </c>
      <c r="F5672" t="s">
        <v>11404</v>
      </c>
      <c r="H5672" s="174">
        <f t="shared" si="176"/>
        <v>1.1000000000000001</v>
      </c>
      <c r="I5672">
        <v>0.3</v>
      </c>
      <c r="K5672" t="s">
        <v>404</v>
      </c>
      <c r="L5672" t="s">
        <v>12499</v>
      </c>
      <c r="M5672" t="s">
        <v>398</v>
      </c>
      <c r="N5672" t="s">
        <v>747</v>
      </c>
      <c r="O5672">
        <v>0.5</v>
      </c>
      <c r="P5672" t="s">
        <v>306</v>
      </c>
      <c r="Q5672" s="164">
        <v>31056</v>
      </c>
      <c r="R5672" s="164">
        <v>31291</v>
      </c>
      <c r="S5672" s="164">
        <v>39188</v>
      </c>
      <c r="T5672" t="s">
        <v>4789</v>
      </c>
      <c r="V5672" t="s">
        <v>12495</v>
      </c>
      <c r="W5672" t="s">
        <v>12496</v>
      </c>
      <c r="X5672" t="s">
        <v>12493</v>
      </c>
      <c r="Y5672" t="s">
        <v>12495</v>
      </c>
      <c r="Z5672" t="s">
        <v>12500</v>
      </c>
      <c r="AC5672" t="s">
        <v>366</v>
      </c>
      <c r="AD5672" s="176">
        <v>1.1000000000000001</v>
      </c>
      <c r="AE5672" s="177" t="s">
        <v>16954</v>
      </c>
    </row>
    <row r="5673" spans="1:31" x14ac:dyDescent="0.35">
      <c r="A5673" t="s">
        <v>317</v>
      </c>
      <c r="B5673">
        <v>1197</v>
      </c>
      <c r="C5673" t="s">
        <v>12501</v>
      </c>
      <c r="D5673">
        <v>70722</v>
      </c>
      <c r="E5673" t="s">
        <v>12502</v>
      </c>
      <c r="F5673" t="s">
        <v>11404</v>
      </c>
      <c r="H5673">
        <v>1.4</v>
      </c>
      <c r="I5673">
        <v>0.9</v>
      </c>
      <c r="K5673" t="s">
        <v>296</v>
      </c>
      <c r="L5673" t="s">
        <v>397</v>
      </c>
      <c r="M5673" t="s">
        <v>398</v>
      </c>
      <c r="N5673" t="s">
        <v>747</v>
      </c>
      <c r="O5673">
        <v>1</v>
      </c>
      <c r="P5673" t="s">
        <v>306</v>
      </c>
      <c r="Q5673" s="164">
        <v>41124</v>
      </c>
      <c r="R5673" s="164">
        <v>41030</v>
      </c>
      <c r="T5673" t="s">
        <v>4853</v>
      </c>
      <c r="V5673" t="s">
        <v>12503</v>
      </c>
      <c r="W5673" t="s">
        <v>12504</v>
      </c>
      <c r="X5673" t="s">
        <v>12502</v>
      </c>
      <c r="Y5673" t="s">
        <v>12503</v>
      </c>
      <c r="Z5673" t="s">
        <v>12505</v>
      </c>
      <c r="AC5673" t="s">
        <v>366</v>
      </c>
      <c r="AD5673" s="176">
        <v>1.1000000000000001</v>
      </c>
    </row>
    <row r="5674" spans="1:31" x14ac:dyDescent="0.35">
      <c r="A5674" t="s">
        <v>711</v>
      </c>
      <c r="B5674">
        <v>1159</v>
      </c>
      <c r="C5674" t="s">
        <v>12502</v>
      </c>
      <c r="D5674">
        <v>70722</v>
      </c>
      <c r="E5674" t="s">
        <v>12502</v>
      </c>
      <c r="F5674" t="s">
        <v>11404</v>
      </c>
      <c r="H5674">
        <v>1.4</v>
      </c>
      <c r="I5674">
        <v>0.9</v>
      </c>
      <c r="K5674" t="s">
        <v>404</v>
      </c>
      <c r="L5674" t="s">
        <v>397</v>
      </c>
      <c r="M5674" t="s">
        <v>398</v>
      </c>
      <c r="N5674" t="s">
        <v>747</v>
      </c>
      <c r="O5674">
        <v>1</v>
      </c>
      <c r="P5674" t="s">
        <v>306</v>
      </c>
      <c r="Q5674" s="164">
        <v>34708</v>
      </c>
      <c r="R5674" s="164">
        <v>34943</v>
      </c>
      <c r="S5674" s="164">
        <v>39188</v>
      </c>
      <c r="T5674" t="s">
        <v>4853</v>
      </c>
      <c r="V5674" t="s">
        <v>12503</v>
      </c>
      <c r="W5674" t="s">
        <v>12504</v>
      </c>
      <c r="X5674" t="s">
        <v>12502</v>
      </c>
      <c r="Y5674" t="s">
        <v>12503</v>
      </c>
      <c r="Z5674" t="s">
        <v>12506</v>
      </c>
      <c r="AC5674" t="s">
        <v>366</v>
      </c>
      <c r="AD5674" s="176">
        <v>1.1000000000000001</v>
      </c>
    </row>
    <row r="5675" spans="1:31" x14ac:dyDescent="0.35">
      <c r="A5675" t="s">
        <v>454</v>
      </c>
      <c r="B5675">
        <v>1302</v>
      </c>
      <c r="C5675" t="s">
        <v>12507</v>
      </c>
      <c r="D5675">
        <v>70723</v>
      </c>
      <c r="E5675" t="s">
        <v>12507</v>
      </c>
      <c r="F5675" t="s">
        <v>11404</v>
      </c>
      <c r="H5675">
        <v>1.1000000000000001</v>
      </c>
      <c r="I5675">
        <v>0.7</v>
      </c>
      <c r="K5675" t="s">
        <v>404</v>
      </c>
      <c r="L5675" t="s">
        <v>12508</v>
      </c>
      <c r="M5675" t="s">
        <v>398</v>
      </c>
      <c r="N5675" t="s">
        <v>747</v>
      </c>
      <c r="O5675">
        <v>1.5</v>
      </c>
      <c r="P5675" t="s">
        <v>306</v>
      </c>
      <c r="Q5675" s="164">
        <v>33978</v>
      </c>
      <c r="R5675" s="164">
        <v>34213</v>
      </c>
      <c r="S5675" s="164">
        <v>39185</v>
      </c>
      <c r="T5675" t="s">
        <v>807</v>
      </c>
      <c r="V5675" t="s">
        <v>12509</v>
      </c>
      <c r="W5675" t="s">
        <v>12510</v>
      </c>
      <c r="X5675" t="s">
        <v>12507</v>
      </c>
      <c r="Y5675" t="s">
        <v>12509</v>
      </c>
      <c r="Z5675" t="s">
        <v>12511</v>
      </c>
      <c r="AC5675" t="s">
        <v>366</v>
      </c>
      <c r="AD5675" s="176">
        <v>1.1000000000000001</v>
      </c>
    </row>
    <row r="5676" spans="1:31" x14ac:dyDescent="0.35">
      <c r="A5676" t="s">
        <v>305</v>
      </c>
      <c r="B5676">
        <v>1314</v>
      </c>
      <c r="C5676" t="s">
        <v>12512</v>
      </c>
      <c r="D5676">
        <v>70723</v>
      </c>
      <c r="E5676" t="s">
        <v>12507</v>
      </c>
      <c r="F5676" t="s">
        <v>11404</v>
      </c>
      <c r="G5676" s="163">
        <v>10077.719999999999</v>
      </c>
      <c r="H5676">
        <v>1.1000000000000001</v>
      </c>
      <c r="I5676">
        <v>0.7</v>
      </c>
      <c r="J5676" t="s">
        <v>295</v>
      </c>
      <c r="K5676" t="s">
        <v>296</v>
      </c>
      <c r="L5676" t="s">
        <v>397</v>
      </c>
      <c r="M5676" t="s">
        <v>398</v>
      </c>
      <c r="N5676" t="s">
        <v>747</v>
      </c>
      <c r="O5676">
        <v>1.5</v>
      </c>
      <c r="P5676" t="s">
        <v>306</v>
      </c>
      <c r="Q5676" t="s">
        <v>12513</v>
      </c>
      <c r="R5676" s="164">
        <v>43709</v>
      </c>
      <c r="T5676" t="s">
        <v>807</v>
      </c>
      <c r="V5676" t="s">
        <v>12509</v>
      </c>
      <c r="W5676" t="s">
        <v>12510</v>
      </c>
      <c r="X5676" t="s">
        <v>12507</v>
      </c>
      <c r="Y5676" t="s">
        <v>12509</v>
      </c>
      <c r="Z5676" t="s">
        <v>12514</v>
      </c>
      <c r="AA5676" t="s">
        <v>1</v>
      </c>
      <c r="AB5676" s="164">
        <v>43615</v>
      </c>
      <c r="AC5676" t="s">
        <v>366</v>
      </c>
      <c r="AD5676" s="176">
        <v>1.1000000000000001</v>
      </c>
    </row>
    <row r="5677" spans="1:31" x14ac:dyDescent="0.35">
      <c r="A5677" t="s">
        <v>469</v>
      </c>
      <c r="B5677">
        <v>1202</v>
      </c>
      <c r="C5677" t="s">
        <v>12512</v>
      </c>
      <c r="D5677">
        <v>70723</v>
      </c>
      <c r="E5677" t="s">
        <v>12507</v>
      </c>
      <c r="F5677" t="s">
        <v>11404</v>
      </c>
      <c r="G5677" s="163">
        <v>10077.719999999999</v>
      </c>
      <c r="H5677">
        <v>1.1000000000000001</v>
      </c>
      <c r="I5677">
        <v>0.7</v>
      </c>
      <c r="J5677" t="s">
        <v>295</v>
      </c>
      <c r="K5677" t="s">
        <v>296</v>
      </c>
      <c r="L5677" t="s">
        <v>397</v>
      </c>
      <c r="M5677" t="s">
        <v>398</v>
      </c>
      <c r="N5677" t="s">
        <v>747</v>
      </c>
      <c r="O5677">
        <v>1.5</v>
      </c>
      <c r="P5677" t="s">
        <v>306</v>
      </c>
      <c r="Q5677" s="164">
        <v>43862</v>
      </c>
      <c r="R5677" s="164">
        <v>44075</v>
      </c>
      <c r="T5677" t="s">
        <v>807</v>
      </c>
      <c r="V5677" t="s">
        <v>12509</v>
      </c>
      <c r="W5677" t="s">
        <v>12510</v>
      </c>
      <c r="X5677" t="s">
        <v>12507</v>
      </c>
      <c r="Y5677" t="s">
        <v>12509</v>
      </c>
      <c r="Z5677" t="s">
        <v>12515</v>
      </c>
      <c r="AA5677" t="s">
        <v>1</v>
      </c>
      <c r="AB5677" s="164">
        <v>44057</v>
      </c>
      <c r="AC5677" t="s">
        <v>366</v>
      </c>
      <c r="AD5677" s="176">
        <v>1.1000000000000001</v>
      </c>
    </row>
    <row r="5678" spans="1:31" x14ac:dyDescent="0.35">
      <c r="A5678" t="s">
        <v>324</v>
      </c>
      <c r="B5678">
        <v>1396</v>
      </c>
      <c r="C5678" t="s">
        <v>12512</v>
      </c>
      <c r="D5678">
        <v>70723</v>
      </c>
      <c r="E5678" t="s">
        <v>12507</v>
      </c>
      <c r="F5678" t="s">
        <v>11404</v>
      </c>
      <c r="G5678" s="163">
        <v>4500</v>
      </c>
      <c r="H5678">
        <v>1.1000000000000001</v>
      </c>
      <c r="I5678">
        <v>0.7</v>
      </c>
      <c r="J5678" t="s">
        <v>295</v>
      </c>
      <c r="K5678" t="s">
        <v>296</v>
      </c>
      <c r="L5678" t="s">
        <v>397</v>
      </c>
      <c r="M5678" t="s">
        <v>398</v>
      </c>
      <c r="N5678" t="s">
        <v>747</v>
      </c>
      <c r="O5678">
        <v>1.5</v>
      </c>
      <c r="P5678" t="s">
        <v>306</v>
      </c>
      <c r="Q5678" s="164">
        <v>45266</v>
      </c>
      <c r="R5678" s="164">
        <v>45536</v>
      </c>
      <c r="T5678" t="s">
        <v>807</v>
      </c>
      <c r="V5678" t="s">
        <v>12509</v>
      </c>
      <c r="W5678" t="s">
        <v>12510</v>
      </c>
      <c r="X5678" t="s">
        <v>12507</v>
      </c>
      <c r="Y5678" t="s">
        <v>12509</v>
      </c>
      <c r="Z5678" t="s">
        <v>12516</v>
      </c>
      <c r="AA5678" t="s">
        <v>1</v>
      </c>
      <c r="AB5678" s="164">
        <v>45148</v>
      </c>
      <c r="AC5678" t="s">
        <v>366</v>
      </c>
      <c r="AD5678" s="176">
        <v>1.1000000000000001</v>
      </c>
    </row>
    <row r="5679" spans="1:31" x14ac:dyDescent="0.35">
      <c r="A5679" t="s">
        <v>482</v>
      </c>
      <c r="B5679">
        <v>1307</v>
      </c>
      <c r="C5679" t="s">
        <v>12517</v>
      </c>
      <c r="D5679">
        <v>70723</v>
      </c>
      <c r="E5679" t="s">
        <v>12507</v>
      </c>
      <c r="F5679" t="s">
        <v>11404</v>
      </c>
      <c r="G5679" s="163">
        <v>3238.32</v>
      </c>
      <c r="H5679">
        <v>1.1000000000000001</v>
      </c>
      <c r="I5679">
        <v>0.7</v>
      </c>
      <c r="J5679" t="s">
        <v>1</v>
      </c>
      <c r="K5679" t="s">
        <v>296</v>
      </c>
      <c r="L5679" t="s">
        <v>397</v>
      </c>
      <c r="M5679" t="s">
        <v>398</v>
      </c>
      <c r="N5679" t="s">
        <v>747</v>
      </c>
      <c r="O5679">
        <v>1.5</v>
      </c>
      <c r="P5679" t="s">
        <v>306</v>
      </c>
      <c r="Q5679" t="s">
        <v>4447</v>
      </c>
      <c r="R5679" s="164">
        <v>45901</v>
      </c>
      <c r="T5679" t="s">
        <v>807</v>
      </c>
      <c r="V5679" t="s">
        <v>12509</v>
      </c>
      <c r="W5679" t="s">
        <v>12510</v>
      </c>
      <c r="X5679" t="s">
        <v>12507</v>
      </c>
      <c r="Y5679" t="s">
        <v>12509</v>
      </c>
      <c r="Z5679" t="s">
        <v>12518</v>
      </c>
      <c r="AA5679" t="s">
        <v>1</v>
      </c>
      <c r="AB5679" s="164">
        <v>45532</v>
      </c>
      <c r="AC5679" t="s">
        <v>366</v>
      </c>
      <c r="AD5679" s="176">
        <v>1.1000000000000001</v>
      </c>
    </row>
    <row r="5680" spans="1:31" x14ac:dyDescent="0.35">
      <c r="A5680" t="s">
        <v>414</v>
      </c>
      <c r="B5680">
        <v>1245</v>
      </c>
      <c r="C5680" t="s">
        <v>12512</v>
      </c>
      <c r="D5680">
        <v>70723</v>
      </c>
      <c r="E5680" t="s">
        <v>12507</v>
      </c>
      <c r="F5680" t="s">
        <v>11404</v>
      </c>
      <c r="G5680" s="163">
        <v>10078</v>
      </c>
      <c r="H5680">
        <v>1.1000000000000001</v>
      </c>
      <c r="I5680">
        <v>0.7</v>
      </c>
      <c r="J5680" t="s">
        <v>295</v>
      </c>
      <c r="K5680" t="s">
        <v>296</v>
      </c>
      <c r="L5680" t="s">
        <v>397</v>
      </c>
      <c r="M5680" t="s">
        <v>398</v>
      </c>
      <c r="N5680" t="s">
        <v>747</v>
      </c>
      <c r="O5680">
        <v>1.5</v>
      </c>
      <c r="P5680" t="s">
        <v>306</v>
      </c>
      <c r="Q5680" t="s">
        <v>12519</v>
      </c>
      <c r="R5680" s="164">
        <v>43709</v>
      </c>
      <c r="T5680" t="s">
        <v>807</v>
      </c>
      <c r="V5680" t="s">
        <v>12509</v>
      </c>
      <c r="W5680" t="s">
        <v>12510</v>
      </c>
      <c r="X5680" t="s">
        <v>12507</v>
      </c>
      <c r="Y5680" t="s">
        <v>12509</v>
      </c>
      <c r="Z5680" t="s">
        <v>12520</v>
      </c>
      <c r="AA5680" t="s">
        <v>1</v>
      </c>
      <c r="AB5680" s="164">
        <v>43740</v>
      </c>
      <c r="AC5680" t="s">
        <v>366</v>
      </c>
      <c r="AD5680" s="176">
        <v>1.1000000000000001</v>
      </c>
    </row>
    <row r="5681" spans="1:31" x14ac:dyDescent="0.35">
      <c r="A5681" t="s">
        <v>419</v>
      </c>
      <c r="B5681">
        <v>1227</v>
      </c>
      <c r="C5681" t="s">
        <v>12512</v>
      </c>
      <c r="D5681">
        <v>70723</v>
      </c>
      <c r="E5681" t="s">
        <v>12507</v>
      </c>
      <c r="F5681" t="s">
        <v>11404</v>
      </c>
      <c r="G5681" s="163">
        <v>10077.719999999999</v>
      </c>
      <c r="H5681">
        <v>1.1000000000000001</v>
      </c>
      <c r="I5681">
        <v>0.7</v>
      </c>
      <c r="J5681" t="s">
        <v>295</v>
      </c>
      <c r="K5681" t="s">
        <v>296</v>
      </c>
      <c r="L5681" t="s">
        <v>397</v>
      </c>
      <c r="M5681" t="s">
        <v>398</v>
      </c>
      <c r="N5681" t="s">
        <v>747</v>
      </c>
      <c r="O5681">
        <v>1.5</v>
      </c>
      <c r="P5681" t="s">
        <v>306</v>
      </c>
      <c r="Q5681" t="s">
        <v>12521</v>
      </c>
      <c r="R5681" s="164">
        <v>44075</v>
      </c>
      <c r="T5681" t="s">
        <v>807</v>
      </c>
      <c r="V5681" t="s">
        <v>12509</v>
      </c>
      <c r="W5681" t="s">
        <v>12510</v>
      </c>
      <c r="X5681" t="s">
        <v>12507</v>
      </c>
      <c r="Y5681" t="s">
        <v>12509</v>
      </c>
      <c r="Z5681" t="s">
        <v>12522</v>
      </c>
      <c r="AA5681" t="s">
        <v>1</v>
      </c>
      <c r="AB5681" s="164">
        <v>43798</v>
      </c>
      <c r="AC5681" t="s">
        <v>366</v>
      </c>
      <c r="AD5681" s="176">
        <v>1.1000000000000001</v>
      </c>
    </row>
    <row r="5682" spans="1:31" x14ac:dyDescent="0.35">
      <c r="A5682" t="s">
        <v>408</v>
      </c>
      <c r="B5682">
        <v>1108</v>
      </c>
      <c r="C5682" t="s">
        <v>811</v>
      </c>
      <c r="D5682">
        <v>70724</v>
      </c>
      <c r="E5682" t="s">
        <v>811</v>
      </c>
      <c r="F5682" t="s">
        <v>11404</v>
      </c>
      <c r="H5682">
        <v>1</v>
      </c>
      <c r="I5682">
        <v>0.8</v>
      </c>
      <c r="K5682" t="s">
        <v>404</v>
      </c>
      <c r="L5682" t="s">
        <v>12494</v>
      </c>
      <c r="M5682" t="s">
        <v>398</v>
      </c>
      <c r="N5682" t="s">
        <v>747</v>
      </c>
      <c r="O5682">
        <v>0.25</v>
      </c>
      <c r="P5682" t="s">
        <v>306</v>
      </c>
      <c r="Q5682" s="164">
        <v>31056</v>
      </c>
      <c r="R5682" s="164">
        <v>31291</v>
      </c>
      <c r="S5682" s="164">
        <v>39188</v>
      </c>
      <c r="T5682" t="s">
        <v>813</v>
      </c>
      <c r="V5682" t="s">
        <v>12523</v>
      </c>
      <c r="W5682" t="s">
        <v>12524</v>
      </c>
      <c r="X5682" t="s">
        <v>12525</v>
      </c>
      <c r="Y5682" t="s">
        <v>12523</v>
      </c>
      <c r="Z5682" t="s">
        <v>12526</v>
      </c>
      <c r="AC5682" t="s">
        <v>366</v>
      </c>
      <c r="AD5682" s="176">
        <v>1</v>
      </c>
    </row>
    <row r="5683" spans="1:31" x14ac:dyDescent="0.35">
      <c r="A5683" t="s">
        <v>324</v>
      </c>
      <c r="B5683">
        <v>1251</v>
      </c>
      <c r="C5683" t="s">
        <v>12527</v>
      </c>
      <c r="D5683">
        <v>70724</v>
      </c>
      <c r="E5683" t="s">
        <v>811</v>
      </c>
      <c r="F5683" t="s">
        <v>11404</v>
      </c>
      <c r="H5683">
        <v>1</v>
      </c>
      <c r="I5683">
        <v>0.8</v>
      </c>
      <c r="K5683" t="s">
        <v>296</v>
      </c>
      <c r="L5683" t="s">
        <v>397</v>
      </c>
      <c r="M5683" t="s">
        <v>398</v>
      </c>
      <c r="N5683" t="s">
        <v>747</v>
      </c>
      <c r="O5683">
        <v>0.25</v>
      </c>
      <c r="P5683" t="s">
        <v>306</v>
      </c>
      <c r="Q5683" t="s">
        <v>8256</v>
      </c>
      <c r="R5683" s="164">
        <v>40422</v>
      </c>
      <c r="T5683" t="s">
        <v>813</v>
      </c>
      <c r="V5683" t="s">
        <v>12523</v>
      </c>
      <c r="W5683" t="s">
        <v>12524</v>
      </c>
      <c r="X5683" t="s">
        <v>12525</v>
      </c>
      <c r="Y5683" t="s">
        <v>12523</v>
      </c>
      <c r="Z5683" t="s">
        <v>12528</v>
      </c>
      <c r="AC5683" t="s">
        <v>366</v>
      </c>
      <c r="AD5683" s="176">
        <v>1</v>
      </c>
    </row>
    <row r="5684" spans="1:31" x14ac:dyDescent="0.35">
      <c r="A5684" t="s">
        <v>476</v>
      </c>
      <c r="B5684">
        <v>1224</v>
      </c>
      <c r="C5684" t="s">
        <v>12529</v>
      </c>
      <c r="D5684">
        <v>70724</v>
      </c>
      <c r="E5684" t="s">
        <v>811</v>
      </c>
      <c r="F5684" t="s">
        <v>11404</v>
      </c>
      <c r="H5684">
        <v>1</v>
      </c>
      <c r="I5684">
        <v>0.8</v>
      </c>
      <c r="K5684" t="s">
        <v>404</v>
      </c>
      <c r="L5684" t="s">
        <v>12530</v>
      </c>
      <c r="M5684" t="s">
        <v>398</v>
      </c>
      <c r="N5684" t="s">
        <v>747</v>
      </c>
      <c r="O5684">
        <v>0.25</v>
      </c>
      <c r="P5684" t="s">
        <v>306</v>
      </c>
      <c r="Q5684" s="164">
        <v>37257</v>
      </c>
      <c r="R5684" s="164">
        <v>37257</v>
      </c>
      <c r="S5684" s="164">
        <v>42248</v>
      </c>
      <c r="T5684" t="s">
        <v>813</v>
      </c>
      <c r="V5684" t="s">
        <v>12523</v>
      </c>
      <c r="W5684" t="s">
        <v>12524</v>
      </c>
      <c r="X5684" t="s">
        <v>12525</v>
      </c>
      <c r="Y5684" t="s">
        <v>12523</v>
      </c>
      <c r="Z5684" t="s">
        <v>12531</v>
      </c>
      <c r="AC5684" t="s">
        <v>366</v>
      </c>
      <c r="AD5684" s="176">
        <v>1</v>
      </c>
    </row>
    <row r="5685" spans="1:31" x14ac:dyDescent="0.35">
      <c r="A5685" t="s">
        <v>432</v>
      </c>
      <c r="B5685">
        <v>1123</v>
      </c>
      <c r="C5685" t="s">
        <v>811</v>
      </c>
      <c r="D5685">
        <v>70724</v>
      </c>
      <c r="E5685" t="s">
        <v>811</v>
      </c>
      <c r="F5685" t="s">
        <v>11404</v>
      </c>
      <c r="H5685">
        <v>1</v>
      </c>
      <c r="I5685">
        <v>0.8</v>
      </c>
      <c r="K5685" t="s">
        <v>404</v>
      </c>
      <c r="L5685" t="s">
        <v>585</v>
      </c>
      <c r="M5685" t="s">
        <v>398</v>
      </c>
      <c r="N5685" t="s">
        <v>747</v>
      </c>
      <c r="O5685">
        <v>0.25</v>
      </c>
      <c r="P5685" t="s">
        <v>306</v>
      </c>
      <c r="Q5685" s="164">
        <v>31056</v>
      </c>
      <c r="R5685" s="164">
        <v>31291</v>
      </c>
      <c r="S5685" s="164">
        <v>39212</v>
      </c>
      <c r="T5685" t="s">
        <v>813</v>
      </c>
      <c r="V5685" t="s">
        <v>12523</v>
      </c>
      <c r="W5685" t="s">
        <v>12524</v>
      </c>
      <c r="X5685" t="s">
        <v>12525</v>
      </c>
      <c r="Y5685" t="s">
        <v>12523</v>
      </c>
      <c r="Z5685" t="s">
        <v>12532</v>
      </c>
      <c r="AC5685" t="s">
        <v>366</v>
      </c>
      <c r="AD5685" s="176">
        <v>1</v>
      </c>
    </row>
    <row r="5686" spans="1:31" x14ac:dyDescent="0.35">
      <c r="A5686" t="s">
        <v>584</v>
      </c>
      <c r="B5686">
        <v>1197</v>
      </c>
      <c r="C5686" t="s">
        <v>811</v>
      </c>
      <c r="D5686">
        <v>70724</v>
      </c>
      <c r="E5686" t="s">
        <v>811</v>
      </c>
      <c r="F5686" t="s">
        <v>11404</v>
      </c>
      <c r="H5686">
        <v>1</v>
      </c>
      <c r="I5686">
        <v>0.8</v>
      </c>
      <c r="K5686" t="s">
        <v>404</v>
      </c>
      <c r="L5686" t="s">
        <v>12533</v>
      </c>
      <c r="M5686" t="s">
        <v>398</v>
      </c>
      <c r="N5686" t="s">
        <v>747</v>
      </c>
      <c r="O5686">
        <v>0.25</v>
      </c>
      <c r="P5686" t="s">
        <v>306</v>
      </c>
      <c r="Q5686" s="164">
        <v>33247</v>
      </c>
      <c r="R5686" s="164">
        <v>33482</v>
      </c>
      <c r="S5686" s="164">
        <v>40148</v>
      </c>
      <c r="T5686" t="s">
        <v>813</v>
      </c>
      <c r="V5686" t="s">
        <v>12523</v>
      </c>
      <c r="W5686" t="s">
        <v>12524</v>
      </c>
      <c r="X5686" t="s">
        <v>12525</v>
      </c>
      <c r="Y5686" t="s">
        <v>12523</v>
      </c>
      <c r="Z5686" t="s">
        <v>12534</v>
      </c>
      <c r="AC5686" t="s">
        <v>366</v>
      </c>
      <c r="AD5686" s="176">
        <v>1</v>
      </c>
    </row>
    <row r="5687" spans="1:31" x14ac:dyDescent="0.35">
      <c r="A5687" t="s">
        <v>309</v>
      </c>
      <c r="B5687">
        <v>1116</v>
      </c>
      <c r="C5687" t="s">
        <v>12535</v>
      </c>
      <c r="D5687">
        <v>70725</v>
      </c>
      <c r="E5687" t="s">
        <v>12535</v>
      </c>
      <c r="F5687" t="s">
        <v>11404</v>
      </c>
      <c r="H5687" s="174">
        <f t="shared" ref="H5687:H5688" si="177">AD5687</f>
        <v>1</v>
      </c>
      <c r="I5687">
        <v>0.6</v>
      </c>
      <c r="K5687" t="s">
        <v>404</v>
      </c>
      <c r="L5687" t="s">
        <v>12536</v>
      </c>
      <c r="M5687" t="s">
        <v>398</v>
      </c>
      <c r="N5687" t="s">
        <v>747</v>
      </c>
      <c r="O5687">
        <v>0.5</v>
      </c>
      <c r="P5687" t="s">
        <v>306</v>
      </c>
      <c r="Q5687" s="164">
        <v>36526</v>
      </c>
      <c r="R5687" s="164">
        <v>36526</v>
      </c>
      <c r="S5687" s="164">
        <v>39188</v>
      </c>
      <c r="T5687" t="s">
        <v>4859</v>
      </c>
      <c r="V5687" t="s">
        <v>12537</v>
      </c>
      <c r="W5687" t="s">
        <v>12538</v>
      </c>
      <c r="X5687" t="s">
        <v>12535</v>
      </c>
      <c r="Y5687" t="s">
        <v>12537</v>
      </c>
      <c r="Z5687" t="s">
        <v>12539</v>
      </c>
      <c r="AC5687" t="s">
        <v>366</v>
      </c>
      <c r="AD5687" s="176">
        <v>1</v>
      </c>
      <c r="AE5687" s="177" t="s">
        <v>16954</v>
      </c>
    </row>
    <row r="5688" spans="1:31" x14ac:dyDescent="0.35">
      <c r="A5688" t="s">
        <v>309</v>
      </c>
      <c r="B5688">
        <v>1120</v>
      </c>
      <c r="C5688" t="s">
        <v>12540</v>
      </c>
      <c r="D5688">
        <v>70726</v>
      </c>
      <c r="E5688" t="s">
        <v>12540</v>
      </c>
      <c r="F5688" t="s">
        <v>11404</v>
      </c>
      <c r="H5688" s="174">
        <f t="shared" si="177"/>
        <v>1.2</v>
      </c>
      <c r="I5688">
        <v>0.8</v>
      </c>
      <c r="K5688" t="s">
        <v>404</v>
      </c>
      <c r="L5688" t="s">
        <v>640</v>
      </c>
      <c r="M5688" t="s">
        <v>398</v>
      </c>
      <c r="N5688" t="s">
        <v>747</v>
      </c>
      <c r="O5688">
        <v>1.5</v>
      </c>
      <c r="P5688" t="s">
        <v>306</v>
      </c>
      <c r="Q5688" s="164">
        <v>36900</v>
      </c>
      <c r="R5688" s="164">
        <v>37135</v>
      </c>
      <c r="S5688" s="164">
        <v>42248</v>
      </c>
      <c r="T5688" t="s">
        <v>4866</v>
      </c>
      <c r="V5688" t="s">
        <v>12541</v>
      </c>
      <c r="W5688" t="s">
        <v>12542</v>
      </c>
      <c r="X5688" t="s">
        <v>12540</v>
      </c>
      <c r="Y5688" t="s">
        <v>12541</v>
      </c>
      <c r="Z5688" t="s">
        <v>12543</v>
      </c>
      <c r="AC5688" t="s">
        <v>366</v>
      </c>
      <c r="AD5688" s="176">
        <v>1.2</v>
      </c>
      <c r="AE5688" s="177" t="s">
        <v>16954</v>
      </c>
    </row>
    <row r="5689" spans="1:31" x14ac:dyDescent="0.35">
      <c r="A5689" t="s">
        <v>447</v>
      </c>
      <c r="B5689">
        <v>1281</v>
      </c>
      <c r="C5689" t="s">
        <v>12544</v>
      </c>
      <c r="D5689">
        <v>70727</v>
      </c>
      <c r="E5689" t="s">
        <v>12544</v>
      </c>
      <c r="F5689" t="s">
        <v>11404</v>
      </c>
      <c r="G5689" s="163">
        <v>2836</v>
      </c>
      <c r="H5689">
        <v>1.3</v>
      </c>
      <c r="I5689">
        <v>1</v>
      </c>
      <c r="J5689" t="s">
        <v>1</v>
      </c>
      <c r="K5689" t="s">
        <v>296</v>
      </c>
      <c r="L5689" t="s">
        <v>397</v>
      </c>
      <c r="M5689" t="s">
        <v>398</v>
      </c>
      <c r="N5689" t="s">
        <v>747</v>
      </c>
      <c r="O5689">
        <v>1</v>
      </c>
      <c r="P5689" t="s">
        <v>306</v>
      </c>
      <c r="Q5689" t="s">
        <v>12545</v>
      </c>
      <c r="R5689" s="164">
        <v>42979</v>
      </c>
      <c r="T5689" t="s">
        <v>4872</v>
      </c>
      <c r="V5689" t="s">
        <v>12546</v>
      </c>
      <c r="W5689" t="s">
        <v>12524</v>
      </c>
      <c r="X5689" t="s">
        <v>12525</v>
      </c>
      <c r="Y5689" t="s">
        <v>12523</v>
      </c>
      <c r="Z5689" t="s">
        <v>12547</v>
      </c>
      <c r="AA5689" t="s">
        <v>1</v>
      </c>
      <c r="AB5689" s="164">
        <v>42664</v>
      </c>
      <c r="AC5689" t="s">
        <v>366</v>
      </c>
      <c r="AD5689" s="176">
        <v>1</v>
      </c>
    </row>
    <row r="5690" spans="1:31" x14ac:dyDescent="0.35">
      <c r="A5690" t="s">
        <v>447</v>
      </c>
      <c r="B5690">
        <v>1274</v>
      </c>
      <c r="C5690" t="s">
        <v>12548</v>
      </c>
      <c r="D5690">
        <v>70730</v>
      </c>
      <c r="E5690" t="s">
        <v>12549</v>
      </c>
      <c r="F5690" t="s">
        <v>11404</v>
      </c>
      <c r="G5690" s="163">
        <v>4594</v>
      </c>
      <c r="H5690">
        <v>1.6</v>
      </c>
      <c r="I5690">
        <v>0.7</v>
      </c>
      <c r="J5690" t="s">
        <v>295</v>
      </c>
      <c r="K5690" t="s">
        <v>296</v>
      </c>
      <c r="L5690" t="s">
        <v>640</v>
      </c>
      <c r="M5690" t="s">
        <v>398</v>
      </c>
      <c r="N5690" t="s">
        <v>747</v>
      </c>
      <c r="O5690">
        <v>1.5</v>
      </c>
      <c r="P5690" t="s">
        <v>306</v>
      </c>
      <c r="Q5690" s="164">
        <v>42586</v>
      </c>
      <c r="R5690" s="164">
        <v>42979</v>
      </c>
      <c r="T5690" t="s">
        <v>12550</v>
      </c>
      <c r="V5690" t="s">
        <v>12551</v>
      </c>
      <c r="W5690" t="s">
        <v>12552</v>
      </c>
      <c r="X5690" t="s">
        <v>12549</v>
      </c>
      <c r="Y5690" t="s">
        <v>12551</v>
      </c>
      <c r="Z5690" t="s">
        <v>12553</v>
      </c>
      <c r="AA5690" t="s">
        <v>1</v>
      </c>
      <c r="AB5690" s="164">
        <v>42548</v>
      </c>
      <c r="AC5690" t="s">
        <v>366</v>
      </c>
      <c r="AD5690" s="176">
        <v>1.2</v>
      </c>
    </row>
    <row r="5691" spans="1:31" x14ac:dyDescent="0.35">
      <c r="A5691" t="s">
        <v>499</v>
      </c>
      <c r="B5691">
        <v>1169</v>
      </c>
      <c r="C5691" t="s">
        <v>12549</v>
      </c>
      <c r="D5691">
        <v>70730</v>
      </c>
      <c r="E5691" t="s">
        <v>12549</v>
      </c>
      <c r="F5691" t="s">
        <v>11404</v>
      </c>
      <c r="H5691">
        <v>1.6</v>
      </c>
      <c r="I5691">
        <v>0.7</v>
      </c>
      <c r="K5691" t="s">
        <v>404</v>
      </c>
      <c r="L5691" t="s">
        <v>640</v>
      </c>
      <c r="M5691" t="s">
        <v>398</v>
      </c>
      <c r="N5691" t="s">
        <v>747</v>
      </c>
      <c r="O5691">
        <v>1.5</v>
      </c>
      <c r="P5691" t="s">
        <v>306</v>
      </c>
      <c r="Q5691" s="164">
        <v>37265</v>
      </c>
      <c r="R5691" s="164">
        <v>37500</v>
      </c>
      <c r="S5691" s="164">
        <v>40148</v>
      </c>
      <c r="T5691" t="s">
        <v>12550</v>
      </c>
      <c r="V5691" t="s">
        <v>12551</v>
      </c>
      <c r="W5691" t="s">
        <v>12552</v>
      </c>
      <c r="X5691" t="s">
        <v>12549</v>
      </c>
      <c r="Y5691" t="s">
        <v>12551</v>
      </c>
      <c r="Z5691" t="s">
        <v>12554</v>
      </c>
      <c r="AC5691" t="s">
        <v>366</v>
      </c>
      <c r="AD5691" s="176">
        <v>1.2</v>
      </c>
    </row>
    <row r="5692" spans="1:31" x14ac:dyDescent="0.35">
      <c r="A5692" t="s">
        <v>432</v>
      </c>
      <c r="B5692">
        <v>1214</v>
      </c>
      <c r="C5692" t="s">
        <v>12555</v>
      </c>
      <c r="D5692">
        <v>70731</v>
      </c>
      <c r="E5692" t="s">
        <v>12555</v>
      </c>
      <c r="F5692" t="s">
        <v>11404</v>
      </c>
      <c r="H5692" s="174">
        <f t="shared" ref="H5692:H5693" si="178">AD5692</f>
        <v>0</v>
      </c>
      <c r="I5692">
        <v>0</v>
      </c>
      <c r="K5692" t="s">
        <v>404</v>
      </c>
      <c r="L5692" t="s">
        <v>12556</v>
      </c>
      <c r="M5692" t="s">
        <v>398</v>
      </c>
      <c r="N5692" t="s">
        <v>747</v>
      </c>
      <c r="O5692">
        <v>0</v>
      </c>
      <c r="P5692" t="s">
        <v>306</v>
      </c>
      <c r="Q5692" s="164">
        <v>37265</v>
      </c>
      <c r="R5692" s="164">
        <v>37500</v>
      </c>
      <c r="S5692" s="164">
        <v>40148</v>
      </c>
      <c r="T5692" t="s">
        <v>12557</v>
      </c>
      <c r="V5692" t="s">
        <v>12558</v>
      </c>
      <c r="W5692" t="s">
        <v>12559</v>
      </c>
      <c r="X5692" t="s">
        <v>12555</v>
      </c>
      <c r="Y5692" t="s">
        <v>12558</v>
      </c>
      <c r="Z5692" t="s">
        <v>12560</v>
      </c>
      <c r="AC5692" t="s">
        <v>366</v>
      </c>
      <c r="AD5692" s="176">
        <v>0</v>
      </c>
      <c r="AE5692" s="177" t="s">
        <v>16954</v>
      </c>
    </row>
    <row r="5693" spans="1:31" x14ac:dyDescent="0.35">
      <c r="A5693" t="s">
        <v>566</v>
      </c>
      <c r="B5693">
        <v>1170</v>
      </c>
      <c r="C5693" t="s">
        <v>12561</v>
      </c>
      <c r="D5693">
        <v>70732</v>
      </c>
      <c r="E5693" t="s">
        <v>12561</v>
      </c>
      <c r="F5693" t="s">
        <v>11404</v>
      </c>
      <c r="H5693" s="174">
        <f t="shared" si="178"/>
        <v>1</v>
      </c>
      <c r="I5693">
        <v>0.6</v>
      </c>
      <c r="K5693" t="s">
        <v>296</v>
      </c>
      <c r="L5693" t="s">
        <v>12562</v>
      </c>
      <c r="M5693" t="s">
        <v>398</v>
      </c>
      <c r="N5693" t="s">
        <v>747</v>
      </c>
      <c r="O5693">
        <v>1</v>
      </c>
      <c r="P5693" t="s">
        <v>306</v>
      </c>
      <c r="Q5693" s="164">
        <v>36167</v>
      </c>
      <c r="R5693" s="164">
        <v>36342</v>
      </c>
      <c r="T5693" t="s">
        <v>12563</v>
      </c>
      <c r="V5693" t="s">
        <v>12564</v>
      </c>
      <c r="W5693" t="s">
        <v>12565</v>
      </c>
      <c r="X5693" t="s">
        <v>12561</v>
      </c>
      <c r="Y5693" t="s">
        <v>12564</v>
      </c>
      <c r="Z5693" t="s">
        <v>12566</v>
      </c>
      <c r="AC5693" t="s">
        <v>366</v>
      </c>
      <c r="AD5693" s="176">
        <v>1</v>
      </c>
      <c r="AE5693" s="177" t="s">
        <v>16954</v>
      </c>
    </row>
    <row r="5694" spans="1:31" x14ac:dyDescent="0.35">
      <c r="A5694" t="s">
        <v>305</v>
      </c>
      <c r="B5694">
        <v>1123</v>
      </c>
      <c r="C5694" t="s">
        <v>12567</v>
      </c>
      <c r="D5694">
        <v>70733</v>
      </c>
      <c r="E5694" t="s">
        <v>12567</v>
      </c>
      <c r="F5694" t="s">
        <v>11404</v>
      </c>
      <c r="H5694">
        <v>1.4</v>
      </c>
      <c r="I5694">
        <v>0.5</v>
      </c>
      <c r="K5694" t="s">
        <v>404</v>
      </c>
      <c r="L5694" t="s">
        <v>12568</v>
      </c>
      <c r="M5694" t="s">
        <v>398</v>
      </c>
      <c r="N5694" t="s">
        <v>747</v>
      </c>
      <c r="O5694">
        <v>0.5</v>
      </c>
      <c r="P5694" t="s">
        <v>306</v>
      </c>
      <c r="Q5694" s="164">
        <v>31786</v>
      </c>
      <c r="R5694" s="164">
        <v>32021</v>
      </c>
      <c r="S5694" s="164">
        <v>39189</v>
      </c>
      <c r="T5694" t="s">
        <v>4899</v>
      </c>
      <c r="V5694" t="s">
        <v>12569</v>
      </c>
      <c r="W5694" t="s">
        <v>12570</v>
      </c>
      <c r="X5694" t="s">
        <v>12567</v>
      </c>
      <c r="Y5694" t="s">
        <v>12569</v>
      </c>
      <c r="Z5694" t="s">
        <v>12571</v>
      </c>
      <c r="AC5694" t="s">
        <v>366</v>
      </c>
      <c r="AD5694" s="176">
        <v>1.1000000000000001</v>
      </c>
    </row>
    <row r="5695" spans="1:31" x14ac:dyDescent="0.35">
      <c r="A5695" t="s">
        <v>469</v>
      </c>
      <c r="B5695">
        <v>1155</v>
      </c>
      <c r="C5695" t="s">
        <v>12567</v>
      </c>
      <c r="D5695">
        <v>70733</v>
      </c>
      <c r="E5695" t="s">
        <v>12567</v>
      </c>
      <c r="F5695" t="s">
        <v>11404</v>
      </c>
      <c r="H5695">
        <v>1.4</v>
      </c>
      <c r="I5695">
        <v>0.5</v>
      </c>
      <c r="K5695" t="s">
        <v>404</v>
      </c>
      <c r="L5695" t="s">
        <v>3808</v>
      </c>
      <c r="M5695" t="s">
        <v>398</v>
      </c>
      <c r="N5695" t="s">
        <v>747</v>
      </c>
      <c r="O5695">
        <v>0.5</v>
      </c>
      <c r="P5695" t="s">
        <v>306</v>
      </c>
      <c r="Q5695" s="164">
        <v>36534</v>
      </c>
      <c r="R5695" s="164">
        <v>36770</v>
      </c>
      <c r="S5695" s="164">
        <v>39185</v>
      </c>
      <c r="T5695" t="s">
        <v>4899</v>
      </c>
      <c r="V5695" t="s">
        <v>12569</v>
      </c>
      <c r="W5695" t="s">
        <v>12570</v>
      </c>
      <c r="X5695" t="s">
        <v>12567</v>
      </c>
      <c r="Y5695" t="s">
        <v>12569</v>
      </c>
      <c r="Z5695" t="s">
        <v>12572</v>
      </c>
      <c r="AC5695" t="s">
        <v>366</v>
      </c>
      <c r="AD5695" s="176">
        <v>1.1000000000000001</v>
      </c>
    </row>
    <row r="5696" spans="1:31" x14ac:dyDescent="0.35">
      <c r="A5696" t="s">
        <v>469</v>
      </c>
      <c r="B5696">
        <v>1186</v>
      </c>
      <c r="C5696" t="s">
        <v>12573</v>
      </c>
      <c r="D5696">
        <v>70733</v>
      </c>
      <c r="E5696" t="s">
        <v>12567</v>
      </c>
      <c r="F5696" t="s">
        <v>11404</v>
      </c>
      <c r="H5696">
        <v>1.4</v>
      </c>
      <c r="I5696">
        <v>0.5</v>
      </c>
      <c r="K5696" t="s">
        <v>296</v>
      </c>
      <c r="L5696" t="s">
        <v>397</v>
      </c>
      <c r="M5696" t="s">
        <v>398</v>
      </c>
      <c r="N5696" t="s">
        <v>747</v>
      </c>
      <c r="O5696">
        <v>0.5</v>
      </c>
      <c r="P5696" t="s">
        <v>306</v>
      </c>
      <c r="Q5696" t="s">
        <v>1667</v>
      </c>
      <c r="R5696" s="164">
        <v>40422</v>
      </c>
      <c r="T5696" t="s">
        <v>4899</v>
      </c>
      <c r="V5696" t="s">
        <v>12569</v>
      </c>
      <c r="W5696" t="s">
        <v>12570</v>
      </c>
      <c r="X5696" t="s">
        <v>12567</v>
      </c>
      <c r="Y5696" t="s">
        <v>12569</v>
      </c>
      <c r="Z5696" t="s">
        <v>12574</v>
      </c>
      <c r="AC5696" t="s">
        <v>366</v>
      </c>
      <c r="AD5696" s="176">
        <v>1.1000000000000001</v>
      </c>
    </row>
    <row r="5697" spans="1:30" x14ac:dyDescent="0.35">
      <c r="A5697" t="s">
        <v>324</v>
      </c>
      <c r="B5697">
        <v>1098</v>
      </c>
      <c r="C5697" t="s">
        <v>12567</v>
      </c>
      <c r="D5697">
        <v>70733</v>
      </c>
      <c r="E5697" t="s">
        <v>12567</v>
      </c>
      <c r="F5697" t="s">
        <v>11404</v>
      </c>
      <c r="H5697">
        <v>1.4</v>
      </c>
      <c r="I5697">
        <v>0.5</v>
      </c>
      <c r="K5697" t="s">
        <v>404</v>
      </c>
      <c r="L5697" t="s">
        <v>1076</v>
      </c>
      <c r="M5697" t="s">
        <v>398</v>
      </c>
      <c r="N5697" t="s">
        <v>747</v>
      </c>
      <c r="O5697">
        <v>0.5</v>
      </c>
      <c r="P5697" t="s">
        <v>306</v>
      </c>
      <c r="Q5697" s="164">
        <v>35073</v>
      </c>
      <c r="R5697" s="164">
        <v>35309</v>
      </c>
      <c r="S5697" s="164">
        <v>39192</v>
      </c>
      <c r="T5697" t="s">
        <v>4899</v>
      </c>
      <c r="V5697" t="s">
        <v>12569</v>
      </c>
      <c r="W5697" t="s">
        <v>12570</v>
      </c>
      <c r="X5697" t="s">
        <v>12567</v>
      </c>
      <c r="Y5697" t="s">
        <v>12569</v>
      </c>
      <c r="Z5697" t="s">
        <v>12575</v>
      </c>
      <c r="AC5697" t="s">
        <v>366</v>
      </c>
      <c r="AD5697" s="176">
        <v>1.1000000000000001</v>
      </c>
    </row>
    <row r="5698" spans="1:30" x14ac:dyDescent="0.35">
      <c r="A5698" t="s">
        <v>476</v>
      </c>
      <c r="B5698">
        <v>1170</v>
      </c>
      <c r="C5698" t="s">
        <v>12567</v>
      </c>
      <c r="D5698">
        <v>70733</v>
      </c>
      <c r="E5698" t="s">
        <v>12567</v>
      </c>
      <c r="F5698" t="s">
        <v>11404</v>
      </c>
      <c r="H5698">
        <v>1.4</v>
      </c>
      <c r="I5698">
        <v>0.5</v>
      </c>
      <c r="K5698" t="s">
        <v>404</v>
      </c>
      <c r="L5698" t="s">
        <v>12576</v>
      </c>
      <c r="M5698" t="s">
        <v>398</v>
      </c>
      <c r="N5698" t="s">
        <v>747</v>
      </c>
      <c r="O5698">
        <v>0.5</v>
      </c>
      <c r="P5698" t="s">
        <v>306</v>
      </c>
      <c r="Q5698" s="164">
        <v>35073</v>
      </c>
      <c r="R5698" s="164">
        <v>35309</v>
      </c>
      <c r="S5698" s="164">
        <v>39188</v>
      </c>
      <c r="T5698" t="s">
        <v>4899</v>
      </c>
      <c r="V5698" t="s">
        <v>12569</v>
      </c>
      <c r="W5698" t="s">
        <v>12570</v>
      </c>
      <c r="X5698" t="s">
        <v>12567</v>
      </c>
      <c r="Y5698" t="s">
        <v>12569</v>
      </c>
      <c r="Z5698" t="s">
        <v>12577</v>
      </c>
      <c r="AC5698" t="s">
        <v>366</v>
      </c>
      <c r="AD5698" s="176">
        <v>1.1000000000000001</v>
      </c>
    </row>
    <row r="5699" spans="1:30" x14ac:dyDescent="0.35">
      <c r="A5699" t="s">
        <v>482</v>
      </c>
      <c r="B5699">
        <v>1293</v>
      </c>
      <c r="C5699" t="s">
        <v>12578</v>
      </c>
      <c r="D5699">
        <v>70733</v>
      </c>
      <c r="E5699" t="s">
        <v>12567</v>
      </c>
      <c r="F5699" t="s">
        <v>11404</v>
      </c>
      <c r="G5699" s="163">
        <v>3938.9</v>
      </c>
      <c r="H5699">
        <v>1.4</v>
      </c>
      <c r="I5699">
        <v>0.5</v>
      </c>
      <c r="J5699" t="s">
        <v>295</v>
      </c>
      <c r="K5699" t="s">
        <v>296</v>
      </c>
      <c r="L5699" t="s">
        <v>397</v>
      </c>
      <c r="M5699" t="s">
        <v>398</v>
      </c>
      <c r="N5699" t="s">
        <v>747</v>
      </c>
      <c r="O5699">
        <v>0.5</v>
      </c>
      <c r="P5699" t="s">
        <v>306</v>
      </c>
      <c r="Q5699" s="164">
        <v>44291</v>
      </c>
      <c r="R5699" s="164">
        <v>44805</v>
      </c>
      <c r="T5699" t="s">
        <v>4899</v>
      </c>
      <c r="V5699" t="s">
        <v>12569</v>
      </c>
      <c r="W5699" t="s">
        <v>12570</v>
      </c>
      <c r="X5699" t="s">
        <v>12567</v>
      </c>
      <c r="Y5699" t="s">
        <v>12569</v>
      </c>
      <c r="Z5699" t="s">
        <v>12579</v>
      </c>
      <c r="AA5699" t="s">
        <v>1</v>
      </c>
      <c r="AB5699" s="164">
        <v>44476</v>
      </c>
      <c r="AC5699" t="s">
        <v>366</v>
      </c>
      <c r="AD5699" s="176">
        <v>1.1000000000000001</v>
      </c>
    </row>
    <row r="5700" spans="1:30" x14ac:dyDescent="0.35">
      <c r="A5700" t="s">
        <v>375</v>
      </c>
      <c r="B5700">
        <v>1167</v>
      </c>
      <c r="C5700" t="s">
        <v>12580</v>
      </c>
      <c r="D5700">
        <v>70733</v>
      </c>
      <c r="E5700" t="s">
        <v>12567</v>
      </c>
      <c r="F5700" t="s">
        <v>11404</v>
      </c>
      <c r="H5700">
        <v>1.4</v>
      </c>
      <c r="I5700">
        <v>0.5</v>
      </c>
      <c r="K5700" t="s">
        <v>296</v>
      </c>
      <c r="L5700" t="s">
        <v>640</v>
      </c>
      <c r="M5700" t="s">
        <v>398</v>
      </c>
      <c r="N5700" t="s">
        <v>747</v>
      </c>
      <c r="O5700">
        <v>0.5</v>
      </c>
      <c r="P5700" t="s">
        <v>1</v>
      </c>
      <c r="Q5700" s="164">
        <v>40215</v>
      </c>
      <c r="R5700" s="164">
        <v>40422</v>
      </c>
      <c r="T5700" t="s">
        <v>4899</v>
      </c>
      <c r="V5700" t="s">
        <v>12569</v>
      </c>
      <c r="W5700" t="s">
        <v>12570</v>
      </c>
      <c r="X5700" t="s">
        <v>12567</v>
      </c>
      <c r="Y5700" t="s">
        <v>12569</v>
      </c>
      <c r="Z5700" t="s">
        <v>12581</v>
      </c>
      <c r="AA5700" t="s">
        <v>1</v>
      </c>
      <c r="AC5700" t="s">
        <v>366</v>
      </c>
      <c r="AD5700" s="176">
        <v>1.1000000000000001</v>
      </c>
    </row>
    <row r="5701" spans="1:30" x14ac:dyDescent="0.35">
      <c r="A5701" t="s">
        <v>434</v>
      </c>
      <c r="B5701">
        <v>1143</v>
      </c>
      <c r="C5701" t="s">
        <v>12582</v>
      </c>
      <c r="D5701">
        <v>70733</v>
      </c>
      <c r="E5701" t="s">
        <v>12567</v>
      </c>
      <c r="F5701" t="s">
        <v>11404</v>
      </c>
      <c r="H5701">
        <v>1.4</v>
      </c>
      <c r="I5701">
        <v>0.5</v>
      </c>
      <c r="K5701" t="s">
        <v>296</v>
      </c>
      <c r="L5701" t="s">
        <v>397</v>
      </c>
      <c r="M5701" t="s">
        <v>398</v>
      </c>
      <c r="N5701" t="s">
        <v>747</v>
      </c>
      <c r="O5701">
        <v>0.5</v>
      </c>
      <c r="P5701" t="s">
        <v>306</v>
      </c>
      <c r="Q5701" t="s">
        <v>885</v>
      </c>
      <c r="R5701" s="164">
        <v>42248</v>
      </c>
      <c r="T5701" t="s">
        <v>4899</v>
      </c>
      <c r="V5701" t="s">
        <v>12569</v>
      </c>
      <c r="W5701" t="s">
        <v>12570</v>
      </c>
      <c r="X5701" t="s">
        <v>12567</v>
      </c>
      <c r="Y5701" t="s">
        <v>12569</v>
      </c>
      <c r="Z5701" t="s">
        <v>12583</v>
      </c>
      <c r="AC5701" t="s">
        <v>366</v>
      </c>
      <c r="AD5701" s="176">
        <v>1.1000000000000001</v>
      </c>
    </row>
    <row r="5702" spans="1:30" x14ac:dyDescent="0.35">
      <c r="A5702" t="s">
        <v>447</v>
      </c>
      <c r="B5702">
        <v>1134</v>
      </c>
      <c r="C5702" t="s">
        <v>12584</v>
      </c>
      <c r="D5702">
        <v>70733</v>
      </c>
      <c r="E5702" t="s">
        <v>12567</v>
      </c>
      <c r="F5702" t="s">
        <v>11404</v>
      </c>
      <c r="H5702">
        <v>1.4</v>
      </c>
      <c r="I5702">
        <v>0.5</v>
      </c>
      <c r="K5702" t="s">
        <v>296</v>
      </c>
      <c r="L5702" t="s">
        <v>12407</v>
      </c>
      <c r="M5702" t="s">
        <v>398</v>
      </c>
      <c r="N5702" t="s">
        <v>747</v>
      </c>
      <c r="O5702">
        <v>0.5</v>
      </c>
      <c r="P5702" t="s">
        <v>306</v>
      </c>
      <c r="Q5702" s="164">
        <v>35073</v>
      </c>
      <c r="R5702" s="164">
        <v>35309</v>
      </c>
      <c r="T5702" t="s">
        <v>4899</v>
      </c>
      <c r="V5702" t="s">
        <v>12569</v>
      </c>
      <c r="W5702" t="s">
        <v>12570</v>
      </c>
      <c r="X5702" t="s">
        <v>12567</v>
      </c>
      <c r="Y5702" t="s">
        <v>12569</v>
      </c>
      <c r="Z5702" t="s">
        <v>12585</v>
      </c>
      <c r="AC5702" t="s">
        <v>366</v>
      </c>
      <c r="AD5702" s="176">
        <v>1.1000000000000001</v>
      </c>
    </row>
    <row r="5703" spans="1:30" x14ac:dyDescent="0.35">
      <c r="A5703" t="s">
        <v>447</v>
      </c>
      <c r="B5703">
        <v>1237</v>
      </c>
      <c r="C5703" t="s">
        <v>12573</v>
      </c>
      <c r="D5703">
        <v>70733</v>
      </c>
      <c r="E5703" t="s">
        <v>12567</v>
      </c>
      <c r="F5703" t="s">
        <v>11404</v>
      </c>
      <c r="H5703">
        <v>1.4</v>
      </c>
      <c r="I5703">
        <v>0.5</v>
      </c>
      <c r="K5703" t="s">
        <v>296</v>
      </c>
      <c r="L5703" t="s">
        <v>397</v>
      </c>
      <c r="M5703" t="s">
        <v>398</v>
      </c>
      <c r="N5703" t="s">
        <v>747</v>
      </c>
      <c r="O5703">
        <v>0.5</v>
      </c>
      <c r="P5703" t="s">
        <v>306</v>
      </c>
      <c r="Q5703" t="s">
        <v>2662</v>
      </c>
      <c r="R5703" s="164">
        <v>40057</v>
      </c>
      <c r="T5703" t="s">
        <v>4899</v>
      </c>
      <c r="V5703" t="s">
        <v>12569</v>
      </c>
      <c r="W5703" t="s">
        <v>12570</v>
      </c>
      <c r="X5703" t="s">
        <v>12567</v>
      </c>
      <c r="Y5703" t="s">
        <v>12569</v>
      </c>
      <c r="Z5703" t="s">
        <v>12586</v>
      </c>
      <c r="AC5703" t="s">
        <v>366</v>
      </c>
      <c r="AD5703" s="176">
        <v>1.1000000000000001</v>
      </c>
    </row>
    <row r="5704" spans="1:30" x14ac:dyDescent="0.35">
      <c r="A5704" t="s">
        <v>494</v>
      </c>
      <c r="B5704">
        <v>1165</v>
      </c>
      <c r="C5704" t="s">
        <v>12567</v>
      </c>
      <c r="D5704">
        <v>70733</v>
      </c>
      <c r="E5704" t="s">
        <v>12567</v>
      </c>
      <c r="F5704" t="s">
        <v>11404</v>
      </c>
      <c r="H5704">
        <v>1.4</v>
      </c>
      <c r="I5704">
        <v>0.5</v>
      </c>
      <c r="K5704" t="s">
        <v>296</v>
      </c>
      <c r="L5704" t="s">
        <v>1209</v>
      </c>
      <c r="M5704" t="s">
        <v>398</v>
      </c>
      <c r="N5704" t="s">
        <v>747</v>
      </c>
      <c r="O5704">
        <v>0.5</v>
      </c>
      <c r="P5704" t="s">
        <v>306</v>
      </c>
      <c r="Q5704" t="s">
        <v>12587</v>
      </c>
      <c r="R5704" s="164">
        <v>36404</v>
      </c>
      <c r="T5704" t="s">
        <v>4899</v>
      </c>
      <c r="V5704" t="s">
        <v>12569</v>
      </c>
      <c r="W5704" t="s">
        <v>12570</v>
      </c>
      <c r="X5704" t="s">
        <v>12567</v>
      </c>
      <c r="Y5704" t="s">
        <v>12569</v>
      </c>
      <c r="Z5704" t="s">
        <v>12588</v>
      </c>
      <c r="AC5704" t="s">
        <v>366</v>
      </c>
      <c r="AD5704" s="176">
        <v>1.1000000000000001</v>
      </c>
    </row>
    <row r="5705" spans="1:30" x14ac:dyDescent="0.35">
      <c r="A5705" t="s">
        <v>494</v>
      </c>
      <c r="B5705">
        <v>1175</v>
      </c>
      <c r="C5705" t="s">
        <v>12589</v>
      </c>
      <c r="D5705">
        <v>70733</v>
      </c>
      <c r="E5705" t="s">
        <v>12567</v>
      </c>
      <c r="F5705" t="s">
        <v>11404</v>
      </c>
      <c r="H5705">
        <v>1.4</v>
      </c>
      <c r="I5705">
        <v>0.5</v>
      </c>
      <c r="K5705" t="s">
        <v>404</v>
      </c>
      <c r="L5705" t="s">
        <v>12590</v>
      </c>
      <c r="M5705" t="s">
        <v>398</v>
      </c>
      <c r="N5705" t="s">
        <v>747</v>
      </c>
      <c r="O5705">
        <v>0.5</v>
      </c>
      <c r="P5705" t="s">
        <v>306</v>
      </c>
      <c r="Q5705" s="164">
        <v>36892</v>
      </c>
      <c r="R5705" s="164">
        <v>36892</v>
      </c>
      <c r="S5705" s="164">
        <v>45536</v>
      </c>
      <c r="T5705" t="s">
        <v>4899</v>
      </c>
      <c r="V5705" t="s">
        <v>12569</v>
      </c>
      <c r="W5705" t="s">
        <v>12570</v>
      </c>
      <c r="X5705" t="s">
        <v>12567</v>
      </c>
      <c r="Y5705" t="s">
        <v>12569</v>
      </c>
      <c r="Z5705" t="s">
        <v>12591</v>
      </c>
      <c r="AC5705" t="s">
        <v>366</v>
      </c>
      <c r="AD5705" s="176">
        <v>1.1000000000000001</v>
      </c>
    </row>
    <row r="5706" spans="1:30" x14ac:dyDescent="0.35">
      <c r="A5706" t="s">
        <v>499</v>
      </c>
      <c r="B5706">
        <v>1155</v>
      </c>
      <c r="C5706" t="s">
        <v>12592</v>
      </c>
      <c r="D5706">
        <v>70733</v>
      </c>
      <c r="E5706" t="s">
        <v>12567</v>
      </c>
      <c r="F5706" t="s">
        <v>11404</v>
      </c>
      <c r="H5706">
        <v>1.4</v>
      </c>
      <c r="I5706">
        <v>0.5</v>
      </c>
      <c r="K5706" t="s">
        <v>404</v>
      </c>
      <c r="L5706" t="s">
        <v>812</v>
      </c>
      <c r="M5706" t="s">
        <v>398</v>
      </c>
      <c r="N5706" t="s">
        <v>747</v>
      </c>
      <c r="O5706">
        <v>0.5</v>
      </c>
      <c r="P5706" t="s">
        <v>306</v>
      </c>
      <c r="Q5706" s="164">
        <v>35439</v>
      </c>
      <c r="R5706" s="164">
        <v>35674</v>
      </c>
      <c r="S5706" s="164">
        <v>39195</v>
      </c>
      <c r="T5706" t="s">
        <v>4899</v>
      </c>
      <c r="V5706" t="s">
        <v>12569</v>
      </c>
      <c r="W5706" t="s">
        <v>12570</v>
      </c>
      <c r="X5706" t="s">
        <v>12567</v>
      </c>
      <c r="Y5706" t="s">
        <v>12569</v>
      </c>
      <c r="Z5706" t="s">
        <v>12593</v>
      </c>
      <c r="AC5706" t="s">
        <v>366</v>
      </c>
      <c r="AD5706" s="176">
        <v>1.1000000000000001</v>
      </c>
    </row>
    <row r="5707" spans="1:30" x14ac:dyDescent="0.35">
      <c r="A5707" t="s">
        <v>324</v>
      </c>
      <c r="B5707">
        <v>1110</v>
      </c>
      <c r="C5707" t="s">
        <v>12594</v>
      </c>
      <c r="D5707">
        <v>70734</v>
      </c>
      <c r="E5707" t="s">
        <v>12594</v>
      </c>
      <c r="F5707" t="s">
        <v>11404</v>
      </c>
      <c r="H5707">
        <v>1.6</v>
      </c>
      <c r="I5707">
        <v>0.7</v>
      </c>
      <c r="K5707" t="s">
        <v>404</v>
      </c>
      <c r="L5707" t="s">
        <v>12595</v>
      </c>
      <c r="M5707" t="s">
        <v>398</v>
      </c>
      <c r="N5707" t="s">
        <v>747</v>
      </c>
      <c r="O5707">
        <v>1.5</v>
      </c>
      <c r="P5707" t="s">
        <v>306</v>
      </c>
      <c r="Q5707" s="164">
        <v>35439</v>
      </c>
      <c r="R5707" s="164">
        <v>35674</v>
      </c>
      <c r="S5707" s="164">
        <v>39192</v>
      </c>
      <c r="T5707" t="s">
        <v>4926</v>
      </c>
      <c r="V5707" t="s">
        <v>12596</v>
      </c>
      <c r="W5707" t="s">
        <v>12597</v>
      </c>
      <c r="X5707" t="s">
        <v>12594</v>
      </c>
      <c r="Y5707" t="s">
        <v>12596</v>
      </c>
      <c r="Z5707" t="s">
        <v>12598</v>
      </c>
      <c r="AC5707" t="s">
        <v>366</v>
      </c>
      <c r="AD5707" s="176">
        <v>1.2</v>
      </c>
    </row>
    <row r="5708" spans="1:30" x14ac:dyDescent="0.35">
      <c r="A5708" t="s">
        <v>447</v>
      </c>
      <c r="B5708">
        <v>1273</v>
      </c>
      <c r="C5708" t="s">
        <v>12599</v>
      </c>
      <c r="D5708">
        <v>70734</v>
      </c>
      <c r="E5708" t="s">
        <v>12594</v>
      </c>
      <c r="F5708" t="s">
        <v>11404</v>
      </c>
      <c r="G5708" s="163">
        <v>4592</v>
      </c>
      <c r="H5708">
        <v>1.6</v>
      </c>
      <c r="I5708">
        <v>0.7</v>
      </c>
      <c r="J5708" t="s">
        <v>295</v>
      </c>
      <c r="K5708" t="s">
        <v>296</v>
      </c>
      <c r="L5708" t="s">
        <v>640</v>
      </c>
      <c r="M5708" t="s">
        <v>398</v>
      </c>
      <c r="N5708" t="s">
        <v>747</v>
      </c>
      <c r="O5708">
        <v>1.5</v>
      </c>
      <c r="P5708" t="s">
        <v>306</v>
      </c>
      <c r="Q5708" s="164">
        <v>42586</v>
      </c>
      <c r="R5708" s="164">
        <v>42979</v>
      </c>
      <c r="T5708" t="s">
        <v>4926</v>
      </c>
      <c r="V5708" t="s">
        <v>12596</v>
      </c>
      <c r="W5708" t="s">
        <v>12597</v>
      </c>
      <c r="X5708" t="s">
        <v>12594</v>
      </c>
      <c r="Y5708" t="s">
        <v>12596</v>
      </c>
      <c r="Z5708" t="s">
        <v>12600</v>
      </c>
      <c r="AA5708" t="s">
        <v>1</v>
      </c>
      <c r="AB5708" s="164">
        <v>42548</v>
      </c>
      <c r="AC5708" t="s">
        <v>366</v>
      </c>
      <c r="AD5708" s="176">
        <v>1.2</v>
      </c>
    </row>
    <row r="5709" spans="1:30" x14ac:dyDescent="0.35">
      <c r="A5709" t="s">
        <v>305</v>
      </c>
      <c r="B5709">
        <v>1259</v>
      </c>
      <c r="C5709" t="s">
        <v>12601</v>
      </c>
      <c r="D5709">
        <v>70736</v>
      </c>
      <c r="E5709" t="s">
        <v>12602</v>
      </c>
      <c r="F5709" t="s">
        <v>11404</v>
      </c>
      <c r="H5709">
        <v>1.7</v>
      </c>
      <c r="I5709">
        <v>0.9</v>
      </c>
      <c r="K5709" t="s">
        <v>404</v>
      </c>
      <c r="L5709" t="s">
        <v>1085</v>
      </c>
      <c r="M5709" t="s">
        <v>398</v>
      </c>
      <c r="N5709" t="s">
        <v>747</v>
      </c>
      <c r="O5709">
        <v>1</v>
      </c>
      <c r="P5709" t="s">
        <v>306</v>
      </c>
      <c r="Q5709" s="164">
        <v>37987</v>
      </c>
      <c r="R5709" s="164">
        <v>37987</v>
      </c>
      <c r="S5709" s="164">
        <v>42248</v>
      </c>
      <c r="T5709" t="s">
        <v>12603</v>
      </c>
      <c r="V5709" t="s">
        <v>12604</v>
      </c>
      <c r="W5709" t="s">
        <v>12605</v>
      </c>
      <c r="X5709" t="s">
        <v>12602</v>
      </c>
      <c r="Y5709" t="s">
        <v>12604</v>
      </c>
      <c r="Z5709" t="s">
        <v>12606</v>
      </c>
      <c r="AC5709" t="s">
        <v>366</v>
      </c>
      <c r="AD5709" s="176">
        <v>1</v>
      </c>
    </row>
    <row r="5710" spans="1:30" x14ac:dyDescent="0.35">
      <c r="A5710" t="s">
        <v>305</v>
      </c>
      <c r="B5710">
        <v>1260</v>
      </c>
      <c r="C5710" t="s">
        <v>12607</v>
      </c>
      <c r="D5710">
        <v>70736</v>
      </c>
      <c r="E5710" t="s">
        <v>12602</v>
      </c>
      <c r="F5710" t="s">
        <v>11404</v>
      </c>
      <c r="H5710">
        <v>1.7</v>
      </c>
      <c r="I5710">
        <v>0.9</v>
      </c>
      <c r="K5710" t="s">
        <v>404</v>
      </c>
      <c r="L5710" t="s">
        <v>410</v>
      </c>
      <c r="M5710" t="s">
        <v>398</v>
      </c>
      <c r="N5710" t="s">
        <v>747</v>
      </c>
      <c r="O5710">
        <v>1</v>
      </c>
      <c r="P5710" t="s">
        <v>306</v>
      </c>
      <c r="Q5710" s="164">
        <v>37987</v>
      </c>
      <c r="R5710" s="164">
        <v>37987</v>
      </c>
      <c r="S5710" s="164">
        <v>42248</v>
      </c>
      <c r="T5710" t="s">
        <v>12603</v>
      </c>
      <c r="V5710" t="s">
        <v>12604</v>
      </c>
      <c r="W5710" t="s">
        <v>12605</v>
      </c>
      <c r="X5710" t="s">
        <v>12602</v>
      </c>
      <c r="Y5710" t="s">
        <v>12604</v>
      </c>
      <c r="Z5710" t="s">
        <v>12608</v>
      </c>
      <c r="AC5710" t="s">
        <v>366</v>
      </c>
      <c r="AD5710" s="176">
        <v>1</v>
      </c>
    </row>
    <row r="5711" spans="1:30" x14ac:dyDescent="0.35">
      <c r="A5711" t="s">
        <v>305</v>
      </c>
      <c r="B5711">
        <v>1294</v>
      </c>
      <c r="C5711" t="s">
        <v>12609</v>
      </c>
      <c r="D5711">
        <v>70736</v>
      </c>
      <c r="E5711" t="s">
        <v>12602</v>
      </c>
      <c r="F5711" t="s">
        <v>11404</v>
      </c>
      <c r="H5711">
        <v>1.7</v>
      </c>
      <c r="I5711">
        <v>0.9</v>
      </c>
      <c r="K5711" t="s">
        <v>296</v>
      </c>
      <c r="L5711" t="s">
        <v>397</v>
      </c>
      <c r="M5711" t="s">
        <v>398</v>
      </c>
      <c r="N5711" t="s">
        <v>747</v>
      </c>
      <c r="O5711">
        <v>1</v>
      </c>
      <c r="P5711" t="s">
        <v>306</v>
      </c>
      <c r="Q5711" s="164">
        <v>41162</v>
      </c>
      <c r="R5711" s="164">
        <v>41883</v>
      </c>
      <c r="T5711" t="s">
        <v>12603</v>
      </c>
      <c r="V5711" t="s">
        <v>12604</v>
      </c>
      <c r="W5711" t="s">
        <v>12605</v>
      </c>
      <c r="X5711" t="s">
        <v>12602</v>
      </c>
      <c r="Y5711" t="s">
        <v>12604</v>
      </c>
      <c r="Z5711" t="s">
        <v>12610</v>
      </c>
      <c r="AC5711" t="s">
        <v>366</v>
      </c>
      <c r="AD5711" s="176">
        <v>1</v>
      </c>
    </row>
    <row r="5712" spans="1:30" x14ac:dyDescent="0.35">
      <c r="A5712" t="s">
        <v>447</v>
      </c>
      <c r="B5712">
        <v>1302</v>
      </c>
      <c r="C5712" t="s">
        <v>12602</v>
      </c>
      <c r="D5712">
        <v>70736</v>
      </c>
      <c r="E5712" t="s">
        <v>12602</v>
      </c>
      <c r="F5712" t="s">
        <v>11404</v>
      </c>
      <c r="G5712" s="163">
        <v>5758</v>
      </c>
      <c r="H5712">
        <v>1.7</v>
      </c>
      <c r="I5712">
        <v>0.9</v>
      </c>
      <c r="J5712" t="s">
        <v>295</v>
      </c>
      <c r="K5712" t="s">
        <v>296</v>
      </c>
      <c r="L5712" t="s">
        <v>640</v>
      </c>
      <c r="M5712" t="s">
        <v>398</v>
      </c>
      <c r="N5712" t="s">
        <v>747</v>
      </c>
      <c r="O5712">
        <v>1</v>
      </c>
      <c r="P5712" t="s">
        <v>306</v>
      </c>
      <c r="Q5712" t="s">
        <v>12611</v>
      </c>
      <c r="R5712" s="164">
        <v>43952</v>
      </c>
      <c r="T5712" t="s">
        <v>12603</v>
      </c>
      <c r="V5712" t="s">
        <v>12604</v>
      </c>
      <c r="W5712" t="s">
        <v>12605</v>
      </c>
      <c r="X5712" t="s">
        <v>12602</v>
      </c>
      <c r="Y5712" t="s">
        <v>12604</v>
      </c>
      <c r="Z5712" t="s">
        <v>12612</v>
      </c>
      <c r="AA5712" t="s">
        <v>1</v>
      </c>
      <c r="AB5712" s="164">
        <v>43797</v>
      </c>
      <c r="AC5712" t="s">
        <v>366</v>
      </c>
      <c r="AD5712" s="176">
        <v>1</v>
      </c>
    </row>
    <row r="5713" spans="1:31" x14ac:dyDescent="0.35">
      <c r="A5713" t="s">
        <v>482</v>
      </c>
      <c r="B5713">
        <v>1173</v>
      </c>
      <c r="C5713" t="s">
        <v>12613</v>
      </c>
      <c r="D5713">
        <v>70737</v>
      </c>
      <c r="E5713" t="s">
        <v>12613</v>
      </c>
      <c r="F5713" t="s">
        <v>11404</v>
      </c>
      <c r="H5713" s="174">
        <f>AD5713</f>
        <v>1.3</v>
      </c>
      <c r="I5713">
        <v>0.8</v>
      </c>
      <c r="K5713" t="s">
        <v>404</v>
      </c>
      <c r="L5713" t="s">
        <v>640</v>
      </c>
      <c r="M5713" t="s">
        <v>398</v>
      </c>
      <c r="N5713" t="s">
        <v>747</v>
      </c>
      <c r="O5713">
        <v>1</v>
      </c>
      <c r="P5713" t="s">
        <v>306</v>
      </c>
      <c r="Q5713" s="164">
        <v>37994</v>
      </c>
      <c r="R5713" s="164">
        <v>38200</v>
      </c>
      <c r="S5713" s="164">
        <v>40787</v>
      </c>
      <c r="T5713" t="s">
        <v>12614</v>
      </c>
      <c r="V5713" t="s">
        <v>12615</v>
      </c>
      <c r="W5713" t="s">
        <v>12616</v>
      </c>
      <c r="X5713" t="s">
        <v>12613</v>
      </c>
      <c r="Y5713" t="s">
        <v>12617</v>
      </c>
      <c r="Z5713" t="s">
        <v>12618</v>
      </c>
      <c r="AC5713" t="s">
        <v>366</v>
      </c>
      <c r="AD5713" s="176">
        <v>1.3</v>
      </c>
      <c r="AE5713" s="177" t="s">
        <v>16953</v>
      </c>
    </row>
    <row r="5714" spans="1:31" x14ac:dyDescent="0.35">
      <c r="A5714" t="s">
        <v>584</v>
      </c>
      <c r="B5714">
        <v>1294</v>
      </c>
      <c r="C5714" t="s">
        <v>12619</v>
      </c>
      <c r="D5714">
        <v>70738</v>
      </c>
      <c r="E5714" t="s">
        <v>12620</v>
      </c>
      <c r="F5714" t="s">
        <v>11404</v>
      </c>
      <c r="H5714">
        <v>1.3</v>
      </c>
      <c r="I5714">
        <v>0.7</v>
      </c>
      <c r="K5714" t="s">
        <v>296</v>
      </c>
      <c r="L5714" t="s">
        <v>902</v>
      </c>
      <c r="M5714" t="s">
        <v>398</v>
      </c>
      <c r="N5714" t="s">
        <v>747</v>
      </c>
      <c r="O5714">
        <v>1</v>
      </c>
      <c r="P5714" t="s">
        <v>306</v>
      </c>
      <c r="Q5714" s="164">
        <v>37995</v>
      </c>
      <c r="R5714" s="164">
        <v>38231</v>
      </c>
      <c r="T5714" t="s">
        <v>12621</v>
      </c>
      <c r="V5714" t="s">
        <v>12622</v>
      </c>
      <c r="W5714" t="s">
        <v>12623</v>
      </c>
      <c r="X5714" t="s">
        <v>12620</v>
      </c>
      <c r="Y5714" t="s">
        <v>12622</v>
      </c>
      <c r="Z5714" t="s">
        <v>12624</v>
      </c>
      <c r="AC5714" t="s">
        <v>366</v>
      </c>
      <c r="AD5714" s="176">
        <v>1</v>
      </c>
    </row>
    <row r="5715" spans="1:31" x14ac:dyDescent="0.35">
      <c r="A5715" t="s">
        <v>454</v>
      </c>
      <c r="B5715">
        <v>1413</v>
      </c>
      <c r="C5715" t="s">
        <v>12625</v>
      </c>
      <c r="D5715">
        <v>70739</v>
      </c>
      <c r="E5715" t="s">
        <v>12625</v>
      </c>
      <c r="F5715" t="s">
        <v>11404</v>
      </c>
      <c r="H5715">
        <v>1.1000000000000001</v>
      </c>
      <c r="I5715">
        <v>0.8</v>
      </c>
      <c r="K5715" t="s">
        <v>296</v>
      </c>
      <c r="L5715" t="s">
        <v>397</v>
      </c>
      <c r="M5715" t="s">
        <v>398</v>
      </c>
      <c r="N5715" t="s">
        <v>747</v>
      </c>
      <c r="O5715">
        <v>1</v>
      </c>
      <c r="P5715" t="s">
        <v>306</v>
      </c>
      <c r="Q5715" t="s">
        <v>1548</v>
      </c>
      <c r="R5715" s="164">
        <v>40422</v>
      </c>
      <c r="T5715" t="s">
        <v>12626</v>
      </c>
      <c r="V5715" t="s">
        <v>12627</v>
      </c>
      <c r="W5715" t="s">
        <v>12628</v>
      </c>
      <c r="X5715" t="s">
        <v>12625</v>
      </c>
      <c r="Y5715" t="s">
        <v>12627</v>
      </c>
      <c r="Z5715" t="s">
        <v>12629</v>
      </c>
      <c r="AC5715" t="s">
        <v>366</v>
      </c>
      <c r="AD5715" s="176">
        <v>1.1000000000000001</v>
      </c>
    </row>
    <row r="5716" spans="1:31" x14ac:dyDescent="0.35">
      <c r="A5716" t="s">
        <v>309</v>
      </c>
      <c r="B5716">
        <v>1193</v>
      </c>
      <c r="C5716" t="s">
        <v>12625</v>
      </c>
      <c r="D5716">
        <v>70739</v>
      </c>
      <c r="E5716" t="s">
        <v>12625</v>
      </c>
      <c r="F5716" t="s">
        <v>11404</v>
      </c>
      <c r="H5716">
        <v>1.1000000000000001</v>
      </c>
      <c r="I5716">
        <v>0.8</v>
      </c>
      <c r="K5716" t="s">
        <v>296</v>
      </c>
      <c r="L5716" t="s">
        <v>397</v>
      </c>
      <c r="M5716" t="s">
        <v>398</v>
      </c>
      <c r="N5716" t="s">
        <v>747</v>
      </c>
      <c r="O5716">
        <v>1</v>
      </c>
      <c r="P5716" t="s">
        <v>306</v>
      </c>
      <c r="Q5716" s="164">
        <v>40636</v>
      </c>
      <c r="R5716" s="164">
        <v>40787</v>
      </c>
      <c r="T5716" t="s">
        <v>12626</v>
      </c>
      <c r="V5716" t="s">
        <v>12627</v>
      </c>
      <c r="W5716" t="s">
        <v>12628</v>
      </c>
      <c r="X5716" t="s">
        <v>12625</v>
      </c>
      <c r="Y5716" t="s">
        <v>12627</v>
      </c>
      <c r="Z5716" t="s">
        <v>12630</v>
      </c>
      <c r="AC5716" t="s">
        <v>366</v>
      </c>
      <c r="AD5716" s="176">
        <v>1.1000000000000001</v>
      </c>
    </row>
    <row r="5717" spans="1:31" x14ac:dyDescent="0.35">
      <c r="A5717" t="s">
        <v>482</v>
      </c>
      <c r="B5717">
        <v>1249</v>
      </c>
      <c r="C5717" t="s">
        <v>12625</v>
      </c>
      <c r="D5717">
        <v>70739</v>
      </c>
      <c r="E5717" t="s">
        <v>12625</v>
      </c>
      <c r="F5717" t="s">
        <v>11404</v>
      </c>
      <c r="H5717">
        <v>1.1000000000000001</v>
      </c>
      <c r="I5717">
        <v>0.8</v>
      </c>
      <c r="K5717" t="s">
        <v>296</v>
      </c>
      <c r="L5717" t="s">
        <v>397</v>
      </c>
      <c r="M5717" t="s">
        <v>398</v>
      </c>
      <c r="N5717" t="s">
        <v>747</v>
      </c>
      <c r="O5717">
        <v>1</v>
      </c>
      <c r="P5717" t="s">
        <v>306</v>
      </c>
      <c r="Q5717" s="164">
        <v>41275</v>
      </c>
      <c r="R5717" s="164">
        <v>41275</v>
      </c>
      <c r="T5717" t="s">
        <v>12626</v>
      </c>
      <c r="V5717" t="s">
        <v>12627</v>
      </c>
      <c r="W5717" t="s">
        <v>12628</v>
      </c>
      <c r="X5717" t="s">
        <v>12625</v>
      </c>
      <c r="Y5717" t="s">
        <v>12627</v>
      </c>
      <c r="Z5717" t="s">
        <v>12631</v>
      </c>
      <c r="AC5717" t="s">
        <v>366</v>
      </c>
      <c r="AD5717" s="176">
        <v>1.1000000000000001</v>
      </c>
    </row>
    <row r="5718" spans="1:31" x14ac:dyDescent="0.35">
      <c r="A5718" t="s">
        <v>584</v>
      </c>
      <c r="B5718">
        <v>1405</v>
      </c>
      <c r="C5718" t="s">
        <v>12625</v>
      </c>
      <c r="D5718">
        <v>70739</v>
      </c>
      <c r="E5718" t="s">
        <v>12625</v>
      </c>
      <c r="F5718" t="s">
        <v>11404</v>
      </c>
      <c r="G5718" s="163">
        <v>4794.16</v>
      </c>
      <c r="H5718">
        <v>1.1000000000000001</v>
      </c>
      <c r="I5718">
        <v>0.8</v>
      </c>
      <c r="J5718" t="s">
        <v>295</v>
      </c>
      <c r="K5718" t="s">
        <v>296</v>
      </c>
      <c r="L5718" t="s">
        <v>397</v>
      </c>
      <c r="M5718" t="s">
        <v>398</v>
      </c>
      <c r="N5718" t="s">
        <v>747</v>
      </c>
      <c r="O5718">
        <v>1</v>
      </c>
      <c r="P5718" t="s">
        <v>306</v>
      </c>
      <c r="Q5718" t="s">
        <v>12129</v>
      </c>
      <c r="R5718" s="164">
        <v>45748</v>
      </c>
      <c r="T5718" t="s">
        <v>12626</v>
      </c>
      <c r="V5718" t="s">
        <v>12627</v>
      </c>
      <c r="W5718" t="s">
        <v>12628</v>
      </c>
      <c r="X5718" t="s">
        <v>12625</v>
      </c>
      <c r="Y5718" t="s">
        <v>12627</v>
      </c>
      <c r="Z5718" t="s">
        <v>12632</v>
      </c>
      <c r="AA5718" t="s">
        <v>1</v>
      </c>
      <c r="AB5718" s="164">
        <v>45685</v>
      </c>
      <c r="AC5718" t="s">
        <v>366</v>
      </c>
      <c r="AD5718" s="176">
        <v>1.1000000000000001</v>
      </c>
    </row>
    <row r="5719" spans="1:31" x14ac:dyDescent="0.35">
      <c r="A5719" t="s">
        <v>419</v>
      </c>
      <c r="B5719">
        <v>1205</v>
      </c>
      <c r="C5719" t="s">
        <v>12633</v>
      </c>
      <c r="D5719">
        <v>70740</v>
      </c>
      <c r="E5719" t="s">
        <v>12633</v>
      </c>
      <c r="F5719" t="s">
        <v>11404</v>
      </c>
      <c r="H5719">
        <v>1.4</v>
      </c>
      <c r="I5719">
        <v>0.7</v>
      </c>
      <c r="K5719" t="s">
        <v>296</v>
      </c>
      <c r="L5719" t="s">
        <v>397</v>
      </c>
      <c r="M5719" t="s">
        <v>398</v>
      </c>
      <c r="N5719" t="s">
        <v>747</v>
      </c>
      <c r="O5719">
        <v>1</v>
      </c>
      <c r="P5719" t="s">
        <v>306</v>
      </c>
      <c r="Q5719" s="164">
        <v>41275</v>
      </c>
      <c r="R5719" s="164">
        <v>41275</v>
      </c>
      <c r="T5719" t="s">
        <v>12634</v>
      </c>
      <c r="V5719" t="s">
        <v>12635</v>
      </c>
      <c r="W5719" t="s">
        <v>12636</v>
      </c>
      <c r="X5719" t="s">
        <v>12633</v>
      </c>
      <c r="Y5719" t="s">
        <v>12635</v>
      </c>
      <c r="Z5719" t="s">
        <v>12637</v>
      </c>
      <c r="AC5719" t="s">
        <v>366</v>
      </c>
      <c r="AD5719" s="176">
        <v>1.1000000000000001</v>
      </c>
    </row>
    <row r="5720" spans="1:31" x14ac:dyDescent="0.35">
      <c r="A5720" t="s">
        <v>447</v>
      </c>
      <c r="B5720">
        <v>1276</v>
      </c>
      <c r="C5720" t="s">
        <v>12638</v>
      </c>
      <c r="D5720">
        <v>70742</v>
      </c>
      <c r="E5720" t="s">
        <v>12638</v>
      </c>
      <c r="F5720" t="s">
        <v>11404</v>
      </c>
      <c r="G5720" s="163">
        <v>7732</v>
      </c>
      <c r="H5720" s="174">
        <f t="shared" ref="H5720:H5723" si="179">AD5720</f>
        <v>1.3</v>
      </c>
      <c r="I5720">
        <v>1.2</v>
      </c>
      <c r="J5720" t="s">
        <v>295</v>
      </c>
      <c r="K5720" t="s">
        <v>0</v>
      </c>
      <c r="L5720" t="s">
        <v>397</v>
      </c>
      <c r="M5720" t="s">
        <v>398</v>
      </c>
      <c r="N5720" t="s">
        <v>360</v>
      </c>
      <c r="O5720">
        <v>1</v>
      </c>
      <c r="P5720" t="s">
        <v>306</v>
      </c>
      <c r="Q5720" s="164">
        <v>42682</v>
      </c>
      <c r="R5720" s="164">
        <v>42979</v>
      </c>
      <c r="T5720" t="s">
        <v>846</v>
      </c>
      <c r="V5720" t="s">
        <v>12639</v>
      </c>
      <c r="W5720" t="s">
        <v>12640</v>
      </c>
      <c r="X5720" t="s">
        <v>12638</v>
      </c>
      <c r="Y5720" t="s">
        <v>12639</v>
      </c>
      <c r="Z5720" t="s">
        <v>12641</v>
      </c>
      <c r="AA5720" t="s">
        <v>1</v>
      </c>
      <c r="AB5720" s="164">
        <v>42643</v>
      </c>
      <c r="AC5720" t="s">
        <v>366</v>
      </c>
      <c r="AD5720" s="176">
        <v>1.3</v>
      </c>
      <c r="AE5720" s="177" t="s">
        <v>16954</v>
      </c>
    </row>
    <row r="5721" spans="1:31" x14ac:dyDescent="0.35">
      <c r="A5721" t="s">
        <v>309</v>
      </c>
      <c r="B5721">
        <v>1197</v>
      </c>
      <c r="C5721" t="s">
        <v>12642</v>
      </c>
      <c r="D5721">
        <v>70744</v>
      </c>
      <c r="E5721" t="s">
        <v>12642</v>
      </c>
      <c r="F5721" t="s">
        <v>11404</v>
      </c>
      <c r="H5721" s="174">
        <f t="shared" si="179"/>
        <v>1</v>
      </c>
      <c r="I5721">
        <v>1</v>
      </c>
      <c r="K5721" t="s">
        <v>404</v>
      </c>
      <c r="L5721" t="s">
        <v>397</v>
      </c>
      <c r="M5721" t="s">
        <v>398</v>
      </c>
      <c r="N5721" t="s">
        <v>747</v>
      </c>
      <c r="O5721">
        <v>1</v>
      </c>
      <c r="P5721" t="s">
        <v>306</v>
      </c>
      <c r="Q5721" t="s">
        <v>1662</v>
      </c>
      <c r="R5721" s="164">
        <v>40787</v>
      </c>
      <c r="S5721" s="164">
        <v>43374</v>
      </c>
      <c r="T5721" t="s">
        <v>12643</v>
      </c>
      <c r="V5721" t="s">
        <v>12644</v>
      </c>
      <c r="W5721" t="s">
        <v>12645</v>
      </c>
      <c r="X5721" t="s">
        <v>12642</v>
      </c>
      <c r="Y5721" t="s">
        <v>12644</v>
      </c>
      <c r="Z5721" t="s">
        <v>12646</v>
      </c>
      <c r="AC5721" t="s">
        <v>366</v>
      </c>
      <c r="AD5721" s="176">
        <v>1</v>
      </c>
      <c r="AE5721" s="177" t="s">
        <v>16954</v>
      </c>
    </row>
    <row r="5722" spans="1:31" x14ac:dyDescent="0.35">
      <c r="A5722" t="s">
        <v>447</v>
      </c>
      <c r="B5722">
        <v>1280</v>
      </c>
      <c r="C5722" t="s">
        <v>12561</v>
      </c>
      <c r="D5722">
        <v>70746</v>
      </c>
      <c r="E5722" t="s">
        <v>12561</v>
      </c>
      <c r="F5722" t="s">
        <v>11404</v>
      </c>
      <c r="G5722" s="163">
        <v>4592</v>
      </c>
      <c r="H5722" s="174">
        <f t="shared" si="179"/>
        <v>1.3</v>
      </c>
      <c r="I5722">
        <v>0.9</v>
      </c>
      <c r="J5722" t="s">
        <v>295</v>
      </c>
      <c r="K5722" t="s">
        <v>296</v>
      </c>
      <c r="L5722" t="s">
        <v>640</v>
      </c>
      <c r="M5722" t="s">
        <v>398</v>
      </c>
      <c r="N5722" t="s">
        <v>747</v>
      </c>
      <c r="O5722">
        <v>1.5</v>
      </c>
      <c r="P5722" t="s">
        <v>306</v>
      </c>
      <c r="Q5722" s="164">
        <v>42682</v>
      </c>
      <c r="R5722" s="164">
        <v>42979</v>
      </c>
      <c r="T5722" t="s">
        <v>12647</v>
      </c>
      <c r="V5722" t="s">
        <v>12564</v>
      </c>
      <c r="W5722" t="s">
        <v>12565</v>
      </c>
      <c r="X5722" t="s">
        <v>12561</v>
      </c>
      <c r="Y5722" t="s">
        <v>12564</v>
      </c>
      <c r="Z5722" t="s">
        <v>12648</v>
      </c>
      <c r="AA5722" t="s">
        <v>1</v>
      </c>
      <c r="AB5722" s="164">
        <v>43049</v>
      </c>
      <c r="AC5722" t="s">
        <v>366</v>
      </c>
      <c r="AD5722" s="176">
        <v>1.3</v>
      </c>
      <c r="AE5722" s="177" t="s">
        <v>16954</v>
      </c>
    </row>
    <row r="5723" spans="1:31" x14ac:dyDescent="0.35">
      <c r="A5723" t="s">
        <v>494</v>
      </c>
      <c r="B5723">
        <v>1132</v>
      </c>
      <c r="C5723" t="s">
        <v>12649</v>
      </c>
      <c r="D5723">
        <v>70809</v>
      </c>
      <c r="E5723" t="s">
        <v>12649</v>
      </c>
      <c r="F5723" t="s">
        <v>11404</v>
      </c>
      <c r="H5723" s="174">
        <f t="shared" si="179"/>
        <v>1</v>
      </c>
      <c r="I5723">
        <v>0.9</v>
      </c>
      <c r="K5723" t="s">
        <v>404</v>
      </c>
      <c r="L5723" t="s">
        <v>397</v>
      </c>
      <c r="M5723" t="s">
        <v>398</v>
      </c>
      <c r="N5723" t="s">
        <v>2499</v>
      </c>
      <c r="O5723">
        <v>1</v>
      </c>
      <c r="P5723" t="s">
        <v>306</v>
      </c>
      <c r="Q5723" s="164">
        <v>34701</v>
      </c>
      <c r="R5723" s="164">
        <v>34731</v>
      </c>
      <c r="S5723" s="164">
        <v>38231</v>
      </c>
      <c r="T5723" t="s">
        <v>4974</v>
      </c>
      <c r="V5723" t="s">
        <v>12650</v>
      </c>
      <c r="W5723" t="s">
        <v>12651</v>
      </c>
      <c r="X5723" t="s">
        <v>12649</v>
      </c>
      <c r="Y5723" t="s">
        <v>12650</v>
      </c>
      <c r="Z5723" t="s">
        <v>12652</v>
      </c>
      <c r="AC5723" t="s">
        <v>308</v>
      </c>
      <c r="AD5723" s="176">
        <v>1</v>
      </c>
      <c r="AE5723" s="177" t="s">
        <v>16954</v>
      </c>
    </row>
    <row r="5724" spans="1:31" x14ac:dyDescent="0.35">
      <c r="A5724" t="s">
        <v>454</v>
      </c>
      <c r="B5724">
        <v>1448</v>
      </c>
      <c r="C5724" t="s">
        <v>12653</v>
      </c>
      <c r="D5724">
        <v>70810</v>
      </c>
      <c r="E5724" t="s">
        <v>12654</v>
      </c>
      <c r="F5724" t="s">
        <v>11404</v>
      </c>
      <c r="H5724">
        <v>1.2</v>
      </c>
      <c r="I5724">
        <v>1.3</v>
      </c>
      <c r="K5724" t="s">
        <v>404</v>
      </c>
      <c r="L5724" t="s">
        <v>753</v>
      </c>
      <c r="M5724" t="s">
        <v>398</v>
      </c>
      <c r="N5724" t="s">
        <v>1829</v>
      </c>
      <c r="O5724">
        <v>1.5</v>
      </c>
      <c r="P5724" t="s">
        <v>306</v>
      </c>
      <c r="Q5724" t="s">
        <v>8816</v>
      </c>
      <c r="R5724" s="164">
        <v>42248</v>
      </c>
      <c r="S5724" s="164">
        <v>45041</v>
      </c>
      <c r="T5724" t="s">
        <v>4980</v>
      </c>
      <c r="V5724" t="s">
        <v>12655</v>
      </c>
      <c r="W5724" t="s">
        <v>12656</v>
      </c>
      <c r="X5724" t="s">
        <v>12654</v>
      </c>
      <c r="Y5724" t="s">
        <v>12655</v>
      </c>
      <c r="Z5724" t="s">
        <v>12657</v>
      </c>
      <c r="AC5724" t="s">
        <v>366</v>
      </c>
      <c r="AD5724" s="176">
        <v>1.2</v>
      </c>
    </row>
    <row r="5725" spans="1:31" x14ac:dyDescent="0.35">
      <c r="A5725" t="s">
        <v>482</v>
      </c>
      <c r="B5725">
        <v>1245</v>
      </c>
      <c r="C5725" t="s">
        <v>12658</v>
      </c>
      <c r="D5725">
        <v>70810</v>
      </c>
      <c r="E5725" t="s">
        <v>12654</v>
      </c>
      <c r="F5725" t="s">
        <v>11404</v>
      </c>
      <c r="H5725">
        <v>1.2</v>
      </c>
      <c r="I5725">
        <v>1.3</v>
      </c>
      <c r="K5725" t="s">
        <v>296</v>
      </c>
      <c r="L5725" t="s">
        <v>397</v>
      </c>
      <c r="M5725" t="s">
        <v>398</v>
      </c>
      <c r="N5725" t="s">
        <v>1829</v>
      </c>
      <c r="O5725">
        <v>1.5</v>
      </c>
      <c r="P5725" t="s">
        <v>306</v>
      </c>
      <c r="Q5725" t="s">
        <v>6435</v>
      </c>
      <c r="R5725" s="164">
        <v>41518</v>
      </c>
      <c r="T5725" t="s">
        <v>4980</v>
      </c>
      <c r="V5725" t="s">
        <v>12655</v>
      </c>
      <c r="W5725" t="s">
        <v>12656</v>
      </c>
      <c r="X5725" t="s">
        <v>12654</v>
      </c>
      <c r="Y5725" t="s">
        <v>12655</v>
      </c>
      <c r="Z5725" t="s">
        <v>12659</v>
      </c>
      <c r="AA5725" t="s">
        <v>295</v>
      </c>
      <c r="AC5725" t="s">
        <v>366</v>
      </c>
      <c r="AD5725" s="176">
        <v>1.2</v>
      </c>
    </row>
    <row r="5726" spans="1:31" x14ac:dyDescent="0.35">
      <c r="A5726" t="s">
        <v>566</v>
      </c>
      <c r="B5726">
        <v>1146</v>
      </c>
      <c r="C5726" t="s">
        <v>12660</v>
      </c>
      <c r="D5726">
        <v>70810</v>
      </c>
      <c r="E5726" t="s">
        <v>12654</v>
      </c>
      <c r="F5726" t="s">
        <v>11404</v>
      </c>
      <c r="H5726">
        <v>1.2</v>
      </c>
      <c r="I5726">
        <v>1.3</v>
      </c>
      <c r="K5726" t="s">
        <v>296</v>
      </c>
      <c r="L5726" t="s">
        <v>640</v>
      </c>
      <c r="M5726" t="s">
        <v>398</v>
      </c>
      <c r="N5726" t="s">
        <v>1829</v>
      </c>
      <c r="O5726">
        <v>1.5</v>
      </c>
      <c r="P5726" t="s">
        <v>306</v>
      </c>
      <c r="Q5726" s="164">
        <v>33978</v>
      </c>
      <c r="R5726" s="164">
        <v>34213</v>
      </c>
      <c r="T5726" t="s">
        <v>4980</v>
      </c>
      <c r="V5726" t="s">
        <v>12655</v>
      </c>
      <c r="W5726" t="s">
        <v>12656</v>
      </c>
      <c r="X5726" t="s">
        <v>12654</v>
      </c>
      <c r="Y5726" t="s">
        <v>12655</v>
      </c>
      <c r="Z5726" t="s">
        <v>12661</v>
      </c>
      <c r="AC5726" t="s">
        <v>366</v>
      </c>
      <c r="AD5726" s="176">
        <v>1.2</v>
      </c>
    </row>
    <row r="5727" spans="1:31" x14ac:dyDescent="0.35">
      <c r="A5727" t="s">
        <v>566</v>
      </c>
      <c r="B5727">
        <v>1266</v>
      </c>
      <c r="C5727" t="s">
        <v>12662</v>
      </c>
      <c r="D5727">
        <v>70811</v>
      </c>
      <c r="E5727" t="s">
        <v>12662</v>
      </c>
      <c r="F5727" t="s">
        <v>11404</v>
      </c>
      <c r="H5727">
        <v>1.4</v>
      </c>
      <c r="I5727">
        <v>1.6</v>
      </c>
      <c r="K5727" t="s">
        <v>296</v>
      </c>
      <c r="L5727" t="s">
        <v>753</v>
      </c>
      <c r="M5727" t="s">
        <v>398</v>
      </c>
      <c r="N5727" t="s">
        <v>1829</v>
      </c>
      <c r="O5727">
        <v>2</v>
      </c>
      <c r="P5727" t="s">
        <v>306</v>
      </c>
      <c r="Q5727" t="s">
        <v>6435</v>
      </c>
      <c r="R5727" s="164">
        <v>41518</v>
      </c>
      <c r="T5727" t="s">
        <v>4985</v>
      </c>
      <c r="V5727" t="s">
        <v>12663</v>
      </c>
      <c r="W5727" t="s">
        <v>12664</v>
      </c>
      <c r="X5727" t="s">
        <v>12662</v>
      </c>
      <c r="Y5727" t="s">
        <v>12665</v>
      </c>
      <c r="Z5727" t="s">
        <v>12666</v>
      </c>
      <c r="AC5727" t="s">
        <v>366</v>
      </c>
      <c r="AD5727" s="176">
        <v>1.4</v>
      </c>
    </row>
    <row r="5728" spans="1:31" x14ac:dyDescent="0.35">
      <c r="A5728" t="s">
        <v>454</v>
      </c>
      <c r="B5728">
        <v>1118</v>
      </c>
      <c r="C5728" t="s">
        <v>12667</v>
      </c>
      <c r="D5728">
        <v>70901</v>
      </c>
      <c r="E5728" t="s">
        <v>12667</v>
      </c>
      <c r="F5728" t="s">
        <v>11404</v>
      </c>
      <c r="H5728" s="174">
        <f t="shared" ref="H5728:H5741" si="180">AD5728</f>
        <v>1.2</v>
      </c>
      <c r="I5728">
        <v>0.8</v>
      </c>
      <c r="K5728" t="s">
        <v>404</v>
      </c>
      <c r="L5728" t="s">
        <v>502</v>
      </c>
      <c r="M5728" t="s">
        <v>398</v>
      </c>
      <c r="N5728" t="s">
        <v>747</v>
      </c>
      <c r="O5728">
        <v>1</v>
      </c>
      <c r="P5728" t="s">
        <v>306</v>
      </c>
      <c r="Q5728" s="164">
        <v>29039</v>
      </c>
      <c r="R5728" s="164">
        <v>28921</v>
      </c>
      <c r="S5728" s="164">
        <v>38231</v>
      </c>
      <c r="T5728" t="s">
        <v>862</v>
      </c>
      <c r="V5728" t="s">
        <v>12668</v>
      </c>
      <c r="W5728" t="s">
        <v>12669</v>
      </c>
      <c r="X5728" t="s">
        <v>12667</v>
      </c>
      <c r="Y5728" t="s">
        <v>12668</v>
      </c>
      <c r="Z5728" t="s">
        <v>12670</v>
      </c>
      <c r="AC5728" t="s">
        <v>366</v>
      </c>
      <c r="AD5728" s="176">
        <v>1.2</v>
      </c>
      <c r="AE5728" s="177" t="s">
        <v>16954</v>
      </c>
    </row>
    <row r="5729" spans="1:31" x14ac:dyDescent="0.35">
      <c r="A5729" t="s">
        <v>454</v>
      </c>
      <c r="B5729">
        <v>1120</v>
      </c>
      <c r="C5729" t="s">
        <v>12671</v>
      </c>
      <c r="D5729">
        <v>70901</v>
      </c>
      <c r="E5729" t="s">
        <v>12667</v>
      </c>
      <c r="F5729" t="s">
        <v>11404</v>
      </c>
      <c r="H5729" s="174">
        <f t="shared" si="180"/>
        <v>1.2</v>
      </c>
      <c r="I5729">
        <v>0.8</v>
      </c>
      <c r="K5729" t="s">
        <v>295</v>
      </c>
      <c r="L5729" t="s">
        <v>502</v>
      </c>
      <c r="M5729" t="s">
        <v>398</v>
      </c>
      <c r="N5729" t="s">
        <v>747</v>
      </c>
      <c r="O5729">
        <v>1</v>
      </c>
      <c r="P5729" t="s">
        <v>1</v>
      </c>
      <c r="Q5729" s="164">
        <v>29039</v>
      </c>
      <c r="R5729" s="164">
        <v>28921</v>
      </c>
      <c r="S5729" s="164">
        <v>33117</v>
      </c>
      <c r="T5729" t="s">
        <v>862</v>
      </c>
      <c r="V5729" t="s">
        <v>12668</v>
      </c>
      <c r="W5729" t="s">
        <v>12669</v>
      </c>
      <c r="X5729" t="s">
        <v>12667</v>
      </c>
      <c r="Y5729" t="s">
        <v>12668</v>
      </c>
      <c r="Z5729" t="s">
        <v>12672</v>
      </c>
      <c r="AC5729" t="s">
        <v>366</v>
      </c>
      <c r="AD5729" s="176">
        <v>1.2</v>
      </c>
      <c r="AE5729" s="177" t="s">
        <v>16954</v>
      </c>
    </row>
    <row r="5730" spans="1:31" x14ac:dyDescent="0.35">
      <c r="A5730" t="s">
        <v>291</v>
      </c>
      <c r="B5730">
        <v>1013</v>
      </c>
      <c r="C5730" t="s">
        <v>12668</v>
      </c>
      <c r="D5730">
        <v>70901</v>
      </c>
      <c r="E5730" t="s">
        <v>12667</v>
      </c>
      <c r="F5730" t="s">
        <v>11404</v>
      </c>
      <c r="H5730" s="174">
        <f t="shared" si="180"/>
        <v>1.2</v>
      </c>
      <c r="I5730">
        <v>0.8</v>
      </c>
      <c r="K5730" t="s">
        <v>0</v>
      </c>
      <c r="L5730" t="s">
        <v>1076</v>
      </c>
      <c r="M5730" t="s">
        <v>398</v>
      </c>
      <c r="N5730" t="s">
        <v>747</v>
      </c>
      <c r="O5730">
        <v>1</v>
      </c>
      <c r="P5730" t="s">
        <v>1</v>
      </c>
      <c r="Q5730" s="164">
        <v>34708</v>
      </c>
      <c r="R5730" s="164">
        <v>34943</v>
      </c>
      <c r="T5730" t="s">
        <v>862</v>
      </c>
      <c r="V5730" t="s">
        <v>12668</v>
      </c>
      <c r="W5730" t="s">
        <v>12669</v>
      </c>
      <c r="X5730" t="s">
        <v>12667</v>
      </c>
      <c r="Y5730" t="s">
        <v>12668</v>
      </c>
      <c r="Z5730" t="s">
        <v>12673</v>
      </c>
      <c r="AC5730" t="s">
        <v>366</v>
      </c>
      <c r="AD5730" s="176">
        <v>1.2</v>
      </c>
      <c r="AE5730" s="177" t="s">
        <v>16954</v>
      </c>
    </row>
    <row r="5731" spans="1:31" x14ac:dyDescent="0.35">
      <c r="A5731" t="s">
        <v>305</v>
      </c>
      <c r="B5731">
        <v>1115</v>
      </c>
      <c r="C5731" t="s">
        <v>12674</v>
      </c>
      <c r="D5731">
        <v>70901</v>
      </c>
      <c r="E5731" t="s">
        <v>12667</v>
      </c>
      <c r="F5731" t="s">
        <v>11404</v>
      </c>
      <c r="H5731" s="174">
        <f t="shared" si="180"/>
        <v>1.2</v>
      </c>
      <c r="I5731">
        <v>0.8</v>
      </c>
      <c r="K5731" t="s">
        <v>404</v>
      </c>
      <c r="L5731" t="s">
        <v>12675</v>
      </c>
      <c r="M5731" t="s">
        <v>398</v>
      </c>
      <c r="N5731" t="s">
        <v>747</v>
      </c>
      <c r="O5731">
        <v>1</v>
      </c>
      <c r="P5731" t="s">
        <v>306</v>
      </c>
      <c r="Q5731" s="164">
        <v>31421</v>
      </c>
      <c r="R5731" s="164">
        <v>31656</v>
      </c>
      <c r="S5731" s="164">
        <v>40148</v>
      </c>
      <c r="T5731" t="s">
        <v>862</v>
      </c>
      <c r="V5731" t="s">
        <v>12668</v>
      </c>
      <c r="W5731" t="s">
        <v>12669</v>
      </c>
      <c r="X5731" t="s">
        <v>12667</v>
      </c>
      <c r="Y5731" t="s">
        <v>12668</v>
      </c>
      <c r="Z5731" t="s">
        <v>12676</v>
      </c>
      <c r="AC5731" t="s">
        <v>366</v>
      </c>
      <c r="AD5731" s="176">
        <v>1.2</v>
      </c>
      <c r="AE5731" s="177" t="s">
        <v>16954</v>
      </c>
    </row>
    <row r="5732" spans="1:31" x14ac:dyDescent="0.35">
      <c r="A5732" t="s">
        <v>305</v>
      </c>
      <c r="B5732">
        <v>1172</v>
      </c>
      <c r="C5732" t="s">
        <v>12677</v>
      </c>
      <c r="D5732">
        <v>70901</v>
      </c>
      <c r="E5732" t="s">
        <v>12667</v>
      </c>
      <c r="F5732" t="s">
        <v>11404</v>
      </c>
      <c r="H5732" s="174">
        <f t="shared" si="180"/>
        <v>1.2</v>
      </c>
      <c r="I5732">
        <v>0.8</v>
      </c>
      <c r="K5732" t="s">
        <v>295</v>
      </c>
      <c r="L5732" t="s">
        <v>1076</v>
      </c>
      <c r="M5732" t="s">
        <v>398</v>
      </c>
      <c r="N5732" t="s">
        <v>747</v>
      </c>
      <c r="O5732">
        <v>1</v>
      </c>
      <c r="P5732" t="s">
        <v>1</v>
      </c>
      <c r="Q5732" s="164">
        <v>33612</v>
      </c>
      <c r="R5732" s="164">
        <v>33848</v>
      </c>
      <c r="S5732" s="164">
        <v>34943</v>
      </c>
      <c r="T5732" t="s">
        <v>862</v>
      </c>
      <c r="V5732" t="s">
        <v>12668</v>
      </c>
      <c r="W5732" t="s">
        <v>12669</v>
      </c>
      <c r="X5732" t="s">
        <v>12667</v>
      </c>
      <c r="Y5732" t="s">
        <v>12668</v>
      </c>
      <c r="Z5732" t="s">
        <v>12678</v>
      </c>
      <c r="AC5732" t="s">
        <v>366</v>
      </c>
      <c r="AD5732" s="176">
        <v>1.2</v>
      </c>
      <c r="AE5732" s="177" t="s">
        <v>16954</v>
      </c>
    </row>
    <row r="5733" spans="1:31" x14ac:dyDescent="0.35">
      <c r="A5733" t="s">
        <v>469</v>
      </c>
      <c r="B5733">
        <v>1160</v>
      </c>
      <c r="C5733" t="s">
        <v>12679</v>
      </c>
      <c r="D5733">
        <v>70901</v>
      </c>
      <c r="E5733" t="s">
        <v>12667</v>
      </c>
      <c r="F5733" t="s">
        <v>11404</v>
      </c>
      <c r="H5733" s="174">
        <f t="shared" si="180"/>
        <v>1.2</v>
      </c>
      <c r="I5733">
        <v>0.8</v>
      </c>
      <c r="K5733" t="s">
        <v>404</v>
      </c>
      <c r="L5733" t="s">
        <v>12680</v>
      </c>
      <c r="M5733" t="s">
        <v>398</v>
      </c>
      <c r="N5733" t="s">
        <v>747</v>
      </c>
      <c r="O5733">
        <v>1</v>
      </c>
      <c r="P5733" t="s">
        <v>306</v>
      </c>
      <c r="Q5733" s="164">
        <v>36892</v>
      </c>
      <c r="R5733" s="164">
        <v>36892</v>
      </c>
      <c r="S5733" s="164">
        <v>39185</v>
      </c>
      <c r="T5733" t="s">
        <v>862</v>
      </c>
      <c r="V5733" t="s">
        <v>12668</v>
      </c>
      <c r="W5733" t="s">
        <v>12669</v>
      </c>
      <c r="X5733" t="s">
        <v>12667</v>
      </c>
      <c r="Y5733" t="s">
        <v>12668</v>
      </c>
      <c r="Z5733" t="s">
        <v>12681</v>
      </c>
      <c r="AC5733" t="s">
        <v>366</v>
      </c>
      <c r="AD5733" s="176">
        <v>1.2</v>
      </c>
      <c r="AE5733" s="177" t="s">
        <v>16954</v>
      </c>
    </row>
    <row r="5734" spans="1:31" x14ac:dyDescent="0.35">
      <c r="A5734" t="s">
        <v>324</v>
      </c>
      <c r="B5734">
        <v>1117</v>
      </c>
      <c r="C5734" t="s">
        <v>12682</v>
      </c>
      <c r="D5734">
        <v>70901</v>
      </c>
      <c r="E5734" t="s">
        <v>12667</v>
      </c>
      <c r="F5734" t="s">
        <v>11404</v>
      </c>
      <c r="H5734" s="174">
        <f t="shared" si="180"/>
        <v>1.2</v>
      </c>
      <c r="I5734">
        <v>0.8</v>
      </c>
      <c r="K5734" t="s">
        <v>404</v>
      </c>
      <c r="L5734" t="s">
        <v>1079</v>
      </c>
      <c r="M5734" t="s">
        <v>398</v>
      </c>
      <c r="N5734" t="s">
        <v>747</v>
      </c>
      <c r="O5734">
        <v>1</v>
      </c>
      <c r="P5734" t="s">
        <v>306</v>
      </c>
      <c r="Q5734" s="164">
        <v>35804</v>
      </c>
      <c r="R5734" s="164">
        <v>36039</v>
      </c>
      <c r="S5734" s="164">
        <v>39192</v>
      </c>
      <c r="T5734" t="s">
        <v>862</v>
      </c>
      <c r="V5734" t="s">
        <v>12668</v>
      </c>
      <c r="W5734" t="s">
        <v>12669</v>
      </c>
      <c r="X5734" t="s">
        <v>12667</v>
      </c>
      <c r="Y5734" t="s">
        <v>12668</v>
      </c>
      <c r="Z5734" t="s">
        <v>12683</v>
      </c>
      <c r="AC5734" t="s">
        <v>366</v>
      </c>
      <c r="AD5734" s="176">
        <v>1.2</v>
      </c>
      <c r="AE5734" s="177" t="s">
        <v>16954</v>
      </c>
    </row>
    <row r="5735" spans="1:31" x14ac:dyDescent="0.35">
      <c r="A5735" t="s">
        <v>375</v>
      </c>
      <c r="B5735">
        <v>1008</v>
      </c>
      <c r="C5735" t="s">
        <v>12668</v>
      </c>
      <c r="D5735">
        <v>70901</v>
      </c>
      <c r="E5735" t="s">
        <v>12667</v>
      </c>
      <c r="F5735" t="s">
        <v>11404</v>
      </c>
      <c r="H5735" s="174">
        <f t="shared" si="180"/>
        <v>1.2</v>
      </c>
      <c r="I5735">
        <v>0.8</v>
      </c>
      <c r="K5735" t="s">
        <v>404</v>
      </c>
      <c r="L5735" t="s">
        <v>502</v>
      </c>
      <c r="M5735" t="s">
        <v>398</v>
      </c>
      <c r="N5735" t="s">
        <v>747</v>
      </c>
      <c r="O5735">
        <v>1</v>
      </c>
      <c r="P5735" t="s">
        <v>1</v>
      </c>
      <c r="Q5735" s="164">
        <v>32882</v>
      </c>
      <c r="R5735" s="164">
        <v>33117</v>
      </c>
      <c r="S5735" s="164">
        <v>41883</v>
      </c>
      <c r="T5735" t="s">
        <v>862</v>
      </c>
      <c r="V5735" t="s">
        <v>12668</v>
      </c>
      <c r="W5735" t="s">
        <v>12669</v>
      </c>
      <c r="X5735" t="s">
        <v>12667</v>
      </c>
      <c r="Y5735" t="s">
        <v>12668</v>
      </c>
      <c r="Z5735" t="s">
        <v>12684</v>
      </c>
      <c r="AC5735" t="s">
        <v>366</v>
      </c>
      <c r="AD5735" s="176">
        <v>1.2</v>
      </c>
      <c r="AE5735" s="177" t="s">
        <v>16954</v>
      </c>
    </row>
    <row r="5736" spans="1:31" x14ac:dyDescent="0.35">
      <c r="A5736" t="s">
        <v>494</v>
      </c>
      <c r="B5736">
        <v>1104</v>
      </c>
      <c r="C5736" t="s">
        <v>12667</v>
      </c>
      <c r="D5736">
        <v>70901</v>
      </c>
      <c r="E5736" t="s">
        <v>12667</v>
      </c>
      <c r="F5736" t="s">
        <v>11404</v>
      </c>
      <c r="H5736" s="174">
        <f t="shared" si="180"/>
        <v>1.2</v>
      </c>
      <c r="I5736">
        <v>0.8</v>
      </c>
      <c r="K5736" t="s">
        <v>404</v>
      </c>
      <c r="L5736" t="s">
        <v>12562</v>
      </c>
      <c r="M5736" t="s">
        <v>398</v>
      </c>
      <c r="N5736" t="s">
        <v>747</v>
      </c>
      <c r="O5736">
        <v>1</v>
      </c>
      <c r="P5736" t="s">
        <v>306</v>
      </c>
      <c r="Q5736" s="164">
        <v>33239</v>
      </c>
      <c r="R5736" s="164">
        <v>33239</v>
      </c>
      <c r="S5736" s="164">
        <v>40148</v>
      </c>
      <c r="T5736" t="s">
        <v>862</v>
      </c>
      <c r="V5736" t="s">
        <v>12668</v>
      </c>
      <c r="W5736" t="s">
        <v>12669</v>
      </c>
      <c r="X5736" t="s">
        <v>12667</v>
      </c>
      <c r="Y5736" t="s">
        <v>12668</v>
      </c>
      <c r="Z5736" t="s">
        <v>12685</v>
      </c>
      <c r="AC5736" t="s">
        <v>366</v>
      </c>
      <c r="AD5736" s="176">
        <v>1.2</v>
      </c>
      <c r="AE5736" s="177" t="s">
        <v>16954</v>
      </c>
    </row>
    <row r="5737" spans="1:31" x14ac:dyDescent="0.35">
      <c r="A5737" t="s">
        <v>494</v>
      </c>
      <c r="B5737">
        <v>1128</v>
      </c>
      <c r="C5737" t="s">
        <v>12677</v>
      </c>
      <c r="D5737">
        <v>70901</v>
      </c>
      <c r="E5737" t="s">
        <v>12667</v>
      </c>
      <c r="F5737" t="s">
        <v>11404</v>
      </c>
      <c r="H5737" s="174">
        <f t="shared" si="180"/>
        <v>1.2</v>
      </c>
      <c r="I5737">
        <v>0.8</v>
      </c>
      <c r="K5737" t="s">
        <v>295</v>
      </c>
      <c r="L5737" t="s">
        <v>12483</v>
      </c>
      <c r="M5737" t="s">
        <v>398</v>
      </c>
      <c r="N5737" t="s">
        <v>747</v>
      </c>
      <c r="O5737">
        <v>1</v>
      </c>
      <c r="P5737" t="s">
        <v>1</v>
      </c>
      <c r="Q5737" s="164">
        <v>34343</v>
      </c>
      <c r="R5737" s="164">
        <v>34578</v>
      </c>
      <c r="S5737" s="164">
        <v>34943</v>
      </c>
      <c r="T5737" t="s">
        <v>862</v>
      </c>
      <c r="V5737" t="s">
        <v>12668</v>
      </c>
      <c r="W5737" t="s">
        <v>12669</v>
      </c>
      <c r="X5737" t="s">
        <v>12667</v>
      </c>
      <c r="Y5737" t="s">
        <v>12668</v>
      </c>
      <c r="Z5737" t="s">
        <v>12686</v>
      </c>
      <c r="AC5737" t="s">
        <v>366</v>
      </c>
      <c r="AD5737" s="176">
        <v>1.2</v>
      </c>
      <c r="AE5737" s="177" t="s">
        <v>16954</v>
      </c>
    </row>
    <row r="5738" spans="1:31" x14ac:dyDescent="0.35">
      <c r="A5738" t="s">
        <v>414</v>
      </c>
      <c r="B5738">
        <v>1223</v>
      </c>
      <c r="C5738" t="s">
        <v>12687</v>
      </c>
      <c r="D5738">
        <v>70901</v>
      </c>
      <c r="E5738" t="s">
        <v>12667</v>
      </c>
      <c r="F5738" t="s">
        <v>11404</v>
      </c>
      <c r="H5738" s="174">
        <f t="shared" si="180"/>
        <v>1.2</v>
      </c>
      <c r="I5738">
        <v>0.8</v>
      </c>
      <c r="K5738" t="s">
        <v>404</v>
      </c>
      <c r="L5738" t="s">
        <v>397</v>
      </c>
      <c r="M5738" t="s">
        <v>398</v>
      </c>
      <c r="N5738" t="s">
        <v>747</v>
      </c>
      <c r="O5738">
        <v>1</v>
      </c>
      <c r="P5738" t="s">
        <v>306</v>
      </c>
      <c r="Q5738" s="164">
        <v>40068</v>
      </c>
      <c r="R5738" s="164">
        <v>40179</v>
      </c>
      <c r="S5738" s="164">
        <v>45536</v>
      </c>
      <c r="T5738" t="s">
        <v>862</v>
      </c>
      <c r="V5738" t="s">
        <v>12668</v>
      </c>
      <c r="W5738" t="s">
        <v>12669</v>
      </c>
      <c r="X5738" t="s">
        <v>12667</v>
      </c>
      <c r="Y5738" t="s">
        <v>12668</v>
      </c>
      <c r="Z5738" t="s">
        <v>12688</v>
      </c>
      <c r="AC5738" t="s">
        <v>366</v>
      </c>
      <c r="AD5738" s="176">
        <v>1.2</v>
      </c>
      <c r="AE5738" s="177" t="s">
        <v>16954</v>
      </c>
    </row>
    <row r="5739" spans="1:31" x14ac:dyDescent="0.35">
      <c r="A5739" t="s">
        <v>419</v>
      </c>
      <c r="B5739">
        <v>1077</v>
      </c>
      <c r="C5739" t="s">
        <v>12689</v>
      </c>
      <c r="D5739">
        <v>70901</v>
      </c>
      <c r="E5739" t="s">
        <v>12667</v>
      </c>
      <c r="F5739" t="s">
        <v>11404</v>
      </c>
      <c r="H5739" s="174">
        <f t="shared" si="180"/>
        <v>1.2</v>
      </c>
      <c r="I5739">
        <v>0.8</v>
      </c>
      <c r="K5739" t="s">
        <v>404</v>
      </c>
      <c r="L5739" t="s">
        <v>12690</v>
      </c>
      <c r="M5739" t="s">
        <v>398</v>
      </c>
      <c r="N5739" t="s">
        <v>747</v>
      </c>
      <c r="O5739">
        <v>1</v>
      </c>
      <c r="P5739" t="s">
        <v>306</v>
      </c>
      <c r="Q5739" s="164">
        <v>31422</v>
      </c>
      <c r="R5739" s="164">
        <v>31686</v>
      </c>
      <c r="S5739" s="164">
        <v>39217</v>
      </c>
      <c r="T5739" t="s">
        <v>862</v>
      </c>
      <c r="V5739" t="s">
        <v>12668</v>
      </c>
      <c r="W5739" t="s">
        <v>12669</v>
      </c>
      <c r="X5739" t="s">
        <v>12667</v>
      </c>
      <c r="Y5739" t="s">
        <v>12668</v>
      </c>
      <c r="Z5739" t="s">
        <v>12691</v>
      </c>
      <c r="AC5739" t="s">
        <v>366</v>
      </c>
      <c r="AD5739" s="176">
        <v>1.2</v>
      </c>
      <c r="AE5739" s="177" t="s">
        <v>16954</v>
      </c>
    </row>
    <row r="5740" spans="1:31" x14ac:dyDescent="0.35">
      <c r="A5740" t="s">
        <v>499</v>
      </c>
      <c r="B5740">
        <v>1130</v>
      </c>
      <c r="C5740" t="s">
        <v>12692</v>
      </c>
      <c r="D5740">
        <v>70901</v>
      </c>
      <c r="E5740" t="s">
        <v>12667</v>
      </c>
      <c r="F5740" t="s">
        <v>11404</v>
      </c>
      <c r="H5740" s="174">
        <f t="shared" si="180"/>
        <v>1.2</v>
      </c>
      <c r="I5740">
        <v>0.8</v>
      </c>
      <c r="K5740" t="s">
        <v>404</v>
      </c>
      <c r="L5740" t="s">
        <v>12693</v>
      </c>
      <c r="M5740" t="s">
        <v>398</v>
      </c>
      <c r="N5740" t="s">
        <v>747</v>
      </c>
      <c r="O5740">
        <v>1</v>
      </c>
      <c r="P5740" t="s">
        <v>306</v>
      </c>
      <c r="Q5740" s="164">
        <v>33247</v>
      </c>
      <c r="R5740" s="164">
        <v>33482</v>
      </c>
      <c r="S5740" s="164">
        <v>41883</v>
      </c>
      <c r="T5740" t="s">
        <v>862</v>
      </c>
      <c r="V5740" t="s">
        <v>12668</v>
      </c>
      <c r="W5740" t="s">
        <v>12669</v>
      </c>
      <c r="X5740" t="s">
        <v>12667</v>
      </c>
      <c r="Y5740" t="s">
        <v>12668</v>
      </c>
      <c r="Z5740" t="s">
        <v>12694</v>
      </c>
      <c r="AC5740" t="s">
        <v>366</v>
      </c>
      <c r="AD5740" s="176">
        <v>1.2</v>
      </c>
      <c r="AE5740" s="177" t="s">
        <v>16954</v>
      </c>
    </row>
    <row r="5741" spans="1:31" x14ac:dyDescent="0.35">
      <c r="A5741" t="s">
        <v>438</v>
      </c>
      <c r="B5741">
        <v>1151</v>
      </c>
      <c r="C5741" t="s">
        <v>12695</v>
      </c>
      <c r="D5741">
        <v>70901</v>
      </c>
      <c r="E5741" t="s">
        <v>12667</v>
      </c>
      <c r="F5741" t="s">
        <v>11404</v>
      </c>
      <c r="H5741" s="174">
        <f t="shared" si="180"/>
        <v>1.2</v>
      </c>
      <c r="I5741">
        <v>0.8</v>
      </c>
      <c r="K5741" t="s">
        <v>843</v>
      </c>
      <c r="L5741" t="s">
        <v>12696</v>
      </c>
      <c r="M5741" t="s">
        <v>398</v>
      </c>
      <c r="N5741" t="s">
        <v>747</v>
      </c>
      <c r="O5741">
        <v>1</v>
      </c>
      <c r="P5741" t="s">
        <v>306</v>
      </c>
      <c r="Q5741" s="164">
        <v>35804</v>
      </c>
      <c r="R5741" s="164">
        <v>36039</v>
      </c>
      <c r="T5741" t="s">
        <v>862</v>
      </c>
      <c r="V5741" t="s">
        <v>12668</v>
      </c>
      <c r="W5741" t="s">
        <v>12669</v>
      </c>
      <c r="X5741" t="s">
        <v>12667</v>
      </c>
      <c r="Y5741" t="s">
        <v>12668</v>
      </c>
      <c r="Z5741" t="s">
        <v>12697</v>
      </c>
      <c r="AC5741" t="s">
        <v>366</v>
      </c>
      <c r="AD5741" s="176">
        <v>1.2</v>
      </c>
      <c r="AE5741" s="177" t="s">
        <v>16954</v>
      </c>
    </row>
    <row r="5742" spans="1:31" x14ac:dyDescent="0.35">
      <c r="A5742" t="s">
        <v>454</v>
      </c>
      <c r="B5742">
        <v>1479</v>
      </c>
      <c r="C5742" t="s">
        <v>12698</v>
      </c>
      <c r="D5742">
        <v>70902</v>
      </c>
      <c r="E5742" t="s">
        <v>12699</v>
      </c>
      <c r="F5742" t="s">
        <v>11404</v>
      </c>
      <c r="G5742" s="163">
        <v>6029.57</v>
      </c>
      <c r="H5742">
        <v>1.7</v>
      </c>
      <c r="I5742">
        <v>0.8</v>
      </c>
      <c r="J5742" t="s">
        <v>295</v>
      </c>
      <c r="K5742" t="s">
        <v>296</v>
      </c>
      <c r="L5742" t="s">
        <v>640</v>
      </c>
      <c r="M5742" t="s">
        <v>398</v>
      </c>
      <c r="N5742" t="s">
        <v>747</v>
      </c>
      <c r="O5742">
        <v>1</v>
      </c>
      <c r="P5742" t="s">
        <v>306</v>
      </c>
      <c r="Q5742" t="s">
        <v>456</v>
      </c>
      <c r="R5742" s="164">
        <v>43344</v>
      </c>
      <c r="T5742" t="s">
        <v>12700</v>
      </c>
      <c r="V5742" t="s">
        <v>12701</v>
      </c>
      <c r="W5742" t="s">
        <v>12702</v>
      </c>
      <c r="X5742" t="s">
        <v>12699</v>
      </c>
      <c r="Y5742" t="s">
        <v>12701</v>
      </c>
      <c r="Z5742" t="s">
        <v>12703</v>
      </c>
      <c r="AA5742" t="s">
        <v>1</v>
      </c>
      <c r="AB5742" s="164">
        <v>43446</v>
      </c>
      <c r="AC5742" t="s">
        <v>366</v>
      </c>
      <c r="AD5742" s="176">
        <v>1.3</v>
      </c>
    </row>
    <row r="5743" spans="1:31" x14ac:dyDescent="0.35">
      <c r="A5743" t="s">
        <v>305</v>
      </c>
      <c r="B5743">
        <v>1319</v>
      </c>
      <c r="C5743" t="s">
        <v>12698</v>
      </c>
      <c r="D5743">
        <v>70902</v>
      </c>
      <c r="E5743" t="s">
        <v>12699</v>
      </c>
      <c r="F5743" t="s">
        <v>11404</v>
      </c>
      <c r="G5743" s="163">
        <v>5425.24</v>
      </c>
      <c r="H5743">
        <v>1.7</v>
      </c>
      <c r="I5743">
        <v>0.8</v>
      </c>
      <c r="J5743" t="s">
        <v>295</v>
      </c>
      <c r="K5743" t="s">
        <v>296</v>
      </c>
      <c r="L5743" t="s">
        <v>640</v>
      </c>
      <c r="M5743" t="s">
        <v>398</v>
      </c>
      <c r="N5743" t="s">
        <v>747</v>
      </c>
      <c r="O5743">
        <v>1</v>
      </c>
      <c r="P5743" t="s">
        <v>306</v>
      </c>
      <c r="Q5743" s="164">
        <v>43651</v>
      </c>
      <c r="R5743" s="164">
        <v>44075</v>
      </c>
      <c r="T5743" t="s">
        <v>12700</v>
      </c>
      <c r="V5743" t="s">
        <v>12701</v>
      </c>
      <c r="W5743" t="s">
        <v>12702</v>
      </c>
      <c r="X5743" t="s">
        <v>12699</v>
      </c>
      <c r="Y5743" t="s">
        <v>12701</v>
      </c>
      <c r="Z5743" t="s">
        <v>12704</v>
      </c>
      <c r="AA5743" t="s">
        <v>1</v>
      </c>
      <c r="AB5743" s="164">
        <v>43629</v>
      </c>
      <c r="AC5743" t="s">
        <v>366</v>
      </c>
      <c r="AD5743" s="176">
        <v>1.3</v>
      </c>
    </row>
    <row r="5744" spans="1:31" x14ac:dyDescent="0.35">
      <c r="A5744" t="s">
        <v>469</v>
      </c>
      <c r="B5744">
        <v>1197</v>
      </c>
      <c r="C5744" t="s">
        <v>12705</v>
      </c>
      <c r="D5744">
        <v>70902</v>
      </c>
      <c r="E5744" t="s">
        <v>12699</v>
      </c>
      <c r="F5744" t="s">
        <v>11404</v>
      </c>
      <c r="G5744" s="163">
        <v>3078</v>
      </c>
      <c r="H5744">
        <v>1.7</v>
      </c>
      <c r="I5744">
        <v>0.8</v>
      </c>
      <c r="J5744" t="s">
        <v>1</v>
      </c>
      <c r="K5744" t="s">
        <v>296</v>
      </c>
      <c r="L5744" t="s">
        <v>397</v>
      </c>
      <c r="M5744" t="s">
        <v>398</v>
      </c>
      <c r="N5744" t="s">
        <v>747</v>
      </c>
      <c r="O5744">
        <v>1</v>
      </c>
      <c r="P5744" t="s">
        <v>306</v>
      </c>
      <c r="Q5744" s="164">
        <v>43353</v>
      </c>
      <c r="R5744" s="164">
        <v>43466</v>
      </c>
      <c r="T5744" t="s">
        <v>12700</v>
      </c>
      <c r="V5744" t="s">
        <v>12701</v>
      </c>
      <c r="W5744" t="s">
        <v>12702</v>
      </c>
      <c r="X5744" t="s">
        <v>12699</v>
      </c>
      <c r="Y5744" t="s">
        <v>12701</v>
      </c>
      <c r="Z5744" t="s">
        <v>12706</v>
      </c>
      <c r="AA5744" t="s">
        <v>1</v>
      </c>
      <c r="AB5744" s="164">
        <v>43433</v>
      </c>
      <c r="AC5744" t="s">
        <v>366</v>
      </c>
      <c r="AD5744" s="176">
        <v>1.3</v>
      </c>
    </row>
    <row r="5745" spans="1:30" x14ac:dyDescent="0.35">
      <c r="A5745" t="s">
        <v>309</v>
      </c>
      <c r="B5745">
        <v>1115</v>
      </c>
      <c r="C5745" t="s">
        <v>12698</v>
      </c>
      <c r="D5745">
        <v>70902</v>
      </c>
      <c r="E5745" t="s">
        <v>12699</v>
      </c>
      <c r="F5745" t="s">
        <v>11404</v>
      </c>
      <c r="H5745">
        <v>1.7</v>
      </c>
      <c r="I5745">
        <v>0.8</v>
      </c>
      <c r="K5745" t="s">
        <v>296</v>
      </c>
      <c r="L5745" t="s">
        <v>640</v>
      </c>
      <c r="M5745" t="s">
        <v>398</v>
      </c>
      <c r="N5745" t="s">
        <v>747</v>
      </c>
      <c r="O5745">
        <v>1</v>
      </c>
      <c r="P5745" t="s">
        <v>306</v>
      </c>
      <c r="Q5745" s="164">
        <v>36534</v>
      </c>
      <c r="R5745" s="164">
        <v>36770</v>
      </c>
      <c r="T5745" t="s">
        <v>12700</v>
      </c>
      <c r="V5745" t="s">
        <v>12701</v>
      </c>
      <c r="W5745" t="s">
        <v>12702</v>
      </c>
      <c r="X5745" t="s">
        <v>12699</v>
      </c>
      <c r="Y5745" t="s">
        <v>12701</v>
      </c>
      <c r="Z5745" t="s">
        <v>12707</v>
      </c>
      <c r="AC5745" t="s">
        <v>366</v>
      </c>
      <c r="AD5745" s="176">
        <v>1.3</v>
      </c>
    </row>
    <row r="5746" spans="1:30" x14ac:dyDescent="0.35">
      <c r="A5746" t="s">
        <v>476</v>
      </c>
      <c r="B5746">
        <v>1368</v>
      </c>
      <c r="C5746" t="s">
        <v>12698</v>
      </c>
      <c r="D5746">
        <v>70902</v>
      </c>
      <c r="E5746" t="s">
        <v>12699</v>
      </c>
      <c r="F5746" t="s">
        <v>11404</v>
      </c>
      <c r="G5746" s="163">
        <v>3113.48</v>
      </c>
      <c r="H5746">
        <v>1.7</v>
      </c>
      <c r="I5746">
        <v>0.8</v>
      </c>
      <c r="J5746" t="s">
        <v>1</v>
      </c>
      <c r="K5746" t="s">
        <v>296</v>
      </c>
      <c r="L5746" t="s">
        <v>397</v>
      </c>
      <c r="M5746" t="s">
        <v>398</v>
      </c>
      <c r="N5746" t="s">
        <v>747</v>
      </c>
      <c r="O5746">
        <v>1</v>
      </c>
      <c r="P5746" t="s">
        <v>306</v>
      </c>
      <c r="Q5746" t="s">
        <v>8253</v>
      </c>
      <c r="R5746" s="164">
        <v>44440</v>
      </c>
      <c r="T5746" t="s">
        <v>12700</v>
      </c>
      <c r="V5746" t="s">
        <v>12701</v>
      </c>
      <c r="W5746" t="s">
        <v>12702</v>
      </c>
      <c r="X5746" t="s">
        <v>12699</v>
      </c>
      <c r="Y5746" t="s">
        <v>12701</v>
      </c>
      <c r="Z5746" t="s">
        <v>12708</v>
      </c>
      <c r="AA5746" t="s">
        <v>1</v>
      </c>
      <c r="AB5746" s="164">
        <v>43797</v>
      </c>
      <c r="AC5746" t="s">
        <v>366</v>
      </c>
      <c r="AD5746" s="176">
        <v>1.3</v>
      </c>
    </row>
    <row r="5747" spans="1:30" x14ac:dyDescent="0.35">
      <c r="A5747" t="s">
        <v>482</v>
      </c>
      <c r="B5747">
        <v>1127</v>
      </c>
      <c r="C5747" t="s">
        <v>12699</v>
      </c>
      <c r="D5747">
        <v>70902</v>
      </c>
      <c r="E5747" t="s">
        <v>12699</v>
      </c>
      <c r="F5747" t="s">
        <v>11404</v>
      </c>
      <c r="H5747">
        <v>1.7</v>
      </c>
      <c r="I5747">
        <v>0.8</v>
      </c>
      <c r="K5747" t="s">
        <v>296</v>
      </c>
      <c r="L5747" t="s">
        <v>640</v>
      </c>
      <c r="M5747" t="s">
        <v>398</v>
      </c>
      <c r="N5747" t="s">
        <v>747</v>
      </c>
      <c r="O5747">
        <v>1</v>
      </c>
      <c r="P5747" t="s">
        <v>306</v>
      </c>
      <c r="Q5747" s="164">
        <v>35439</v>
      </c>
      <c r="R5747" s="164">
        <v>35674</v>
      </c>
      <c r="T5747" t="s">
        <v>12700</v>
      </c>
      <c r="V5747" t="s">
        <v>12701</v>
      </c>
      <c r="W5747" t="s">
        <v>12702</v>
      </c>
      <c r="X5747" t="s">
        <v>12699</v>
      </c>
      <c r="Y5747" t="s">
        <v>12701</v>
      </c>
      <c r="Z5747" t="s">
        <v>12709</v>
      </c>
      <c r="AC5747" t="s">
        <v>366</v>
      </c>
      <c r="AD5747" s="176">
        <v>1.3</v>
      </c>
    </row>
    <row r="5748" spans="1:30" x14ac:dyDescent="0.35">
      <c r="A5748" t="s">
        <v>584</v>
      </c>
      <c r="B5748">
        <v>1341</v>
      </c>
      <c r="C5748" t="s">
        <v>12710</v>
      </c>
      <c r="D5748">
        <v>70902</v>
      </c>
      <c r="E5748" t="s">
        <v>12699</v>
      </c>
      <c r="F5748" t="s">
        <v>11404</v>
      </c>
      <c r="H5748">
        <v>1.7</v>
      </c>
      <c r="I5748">
        <v>0.8</v>
      </c>
      <c r="K5748" t="s">
        <v>296</v>
      </c>
      <c r="L5748" t="s">
        <v>410</v>
      </c>
      <c r="M5748" t="s">
        <v>398</v>
      </c>
      <c r="N5748" t="s">
        <v>747</v>
      </c>
      <c r="O5748">
        <v>1</v>
      </c>
      <c r="P5748" t="s">
        <v>306</v>
      </c>
      <c r="Q5748" t="s">
        <v>5274</v>
      </c>
      <c r="R5748" s="164">
        <v>42248</v>
      </c>
      <c r="T5748" t="s">
        <v>12700</v>
      </c>
      <c r="V5748" t="s">
        <v>12701</v>
      </c>
      <c r="W5748" t="s">
        <v>12702</v>
      </c>
      <c r="X5748" t="s">
        <v>12699</v>
      </c>
      <c r="Y5748" t="s">
        <v>12701</v>
      </c>
      <c r="Z5748" t="s">
        <v>12711</v>
      </c>
      <c r="AC5748" t="s">
        <v>366</v>
      </c>
      <c r="AD5748" s="176">
        <v>1.3</v>
      </c>
    </row>
    <row r="5749" spans="1:30" x14ac:dyDescent="0.35">
      <c r="A5749" t="s">
        <v>403</v>
      </c>
      <c r="B5749">
        <v>1215</v>
      </c>
      <c r="C5749" t="s">
        <v>12698</v>
      </c>
      <c r="D5749">
        <v>70902</v>
      </c>
      <c r="E5749" t="s">
        <v>12699</v>
      </c>
      <c r="F5749" t="s">
        <v>11404</v>
      </c>
      <c r="G5749" s="163">
        <v>5425.24</v>
      </c>
      <c r="H5749">
        <v>1.7</v>
      </c>
      <c r="I5749">
        <v>0.8</v>
      </c>
      <c r="J5749" t="s">
        <v>295</v>
      </c>
      <c r="K5749" t="s">
        <v>296</v>
      </c>
      <c r="L5749" t="s">
        <v>640</v>
      </c>
      <c r="M5749" t="s">
        <v>398</v>
      </c>
      <c r="N5749" t="s">
        <v>747</v>
      </c>
      <c r="O5749">
        <v>1</v>
      </c>
      <c r="P5749" t="s">
        <v>306</v>
      </c>
      <c r="Q5749" t="s">
        <v>4913</v>
      </c>
      <c r="R5749" s="164">
        <v>46266</v>
      </c>
      <c r="T5749" t="s">
        <v>12700</v>
      </c>
      <c r="V5749" t="s">
        <v>12701</v>
      </c>
      <c r="W5749" t="s">
        <v>12702</v>
      </c>
      <c r="X5749" t="s">
        <v>12699</v>
      </c>
      <c r="Y5749" t="s">
        <v>12701</v>
      </c>
      <c r="Z5749" t="s">
        <v>12712</v>
      </c>
      <c r="AA5749" t="s">
        <v>1</v>
      </c>
      <c r="AB5749" s="164">
        <v>45833</v>
      </c>
      <c r="AC5749" t="s">
        <v>366</v>
      </c>
      <c r="AD5749" s="176">
        <v>1.3</v>
      </c>
    </row>
    <row r="5750" spans="1:30" x14ac:dyDescent="0.35">
      <c r="A5750" t="s">
        <v>494</v>
      </c>
      <c r="B5750">
        <v>1252</v>
      </c>
      <c r="C5750" t="s">
        <v>12698</v>
      </c>
      <c r="D5750">
        <v>70902</v>
      </c>
      <c r="E5750" t="s">
        <v>12699</v>
      </c>
      <c r="F5750" t="s">
        <v>11404</v>
      </c>
      <c r="G5750" s="163">
        <v>4098.2</v>
      </c>
      <c r="H5750">
        <v>1.7</v>
      </c>
      <c r="I5750">
        <v>0.8</v>
      </c>
      <c r="J5750" t="s">
        <v>295</v>
      </c>
      <c r="K5750" t="s">
        <v>296</v>
      </c>
      <c r="L5750" t="s">
        <v>397</v>
      </c>
      <c r="M5750" t="s">
        <v>398</v>
      </c>
      <c r="N5750" t="s">
        <v>747</v>
      </c>
      <c r="O5750">
        <v>1</v>
      </c>
      <c r="P5750" t="s">
        <v>306</v>
      </c>
      <c r="Q5750" t="s">
        <v>1043</v>
      </c>
      <c r="R5750" s="164">
        <v>46266</v>
      </c>
      <c r="T5750" t="s">
        <v>12700</v>
      </c>
      <c r="V5750" t="s">
        <v>12701</v>
      </c>
      <c r="W5750" t="s">
        <v>12702</v>
      </c>
      <c r="X5750" t="s">
        <v>12699</v>
      </c>
      <c r="Y5750" t="s">
        <v>12701</v>
      </c>
      <c r="Z5750" t="s">
        <v>12713</v>
      </c>
      <c r="AA5750" t="s">
        <v>1</v>
      </c>
      <c r="AB5750" s="164">
        <v>45861</v>
      </c>
      <c r="AC5750" t="s">
        <v>366</v>
      </c>
      <c r="AD5750" s="176">
        <v>1.3</v>
      </c>
    </row>
    <row r="5751" spans="1:30" x14ac:dyDescent="0.35">
      <c r="A5751" t="s">
        <v>314</v>
      </c>
      <c r="B5751">
        <v>1306</v>
      </c>
      <c r="C5751" t="s">
        <v>12714</v>
      </c>
      <c r="D5751">
        <v>70902</v>
      </c>
      <c r="E5751" t="s">
        <v>12699</v>
      </c>
      <c r="F5751" t="s">
        <v>11404</v>
      </c>
      <c r="H5751">
        <v>1.7</v>
      </c>
      <c r="I5751">
        <v>0.8</v>
      </c>
      <c r="K5751" t="s">
        <v>296</v>
      </c>
      <c r="L5751" t="s">
        <v>397</v>
      </c>
      <c r="M5751" t="s">
        <v>398</v>
      </c>
      <c r="N5751" t="s">
        <v>747</v>
      </c>
      <c r="O5751">
        <v>1</v>
      </c>
      <c r="P5751" t="s">
        <v>306</v>
      </c>
      <c r="Q5751" t="s">
        <v>885</v>
      </c>
      <c r="R5751" s="164">
        <v>42005</v>
      </c>
      <c r="T5751" t="s">
        <v>12700</v>
      </c>
      <c r="V5751" t="s">
        <v>12701</v>
      </c>
      <c r="W5751" t="s">
        <v>12702</v>
      </c>
      <c r="X5751" t="s">
        <v>12699</v>
      </c>
      <c r="Y5751" t="s">
        <v>12701</v>
      </c>
      <c r="Z5751" t="s">
        <v>12715</v>
      </c>
      <c r="AC5751" t="s">
        <v>366</v>
      </c>
      <c r="AD5751" s="176">
        <v>1.3</v>
      </c>
    </row>
    <row r="5752" spans="1:30" x14ac:dyDescent="0.35">
      <c r="A5752" t="s">
        <v>499</v>
      </c>
      <c r="B5752">
        <v>1214</v>
      </c>
      <c r="C5752" t="s">
        <v>12698</v>
      </c>
      <c r="D5752">
        <v>70902</v>
      </c>
      <c r="E5752" t="s">
        <v>12699</v>
      </c>
      <c r="F5752" t="s">
        <v>11404</v>
      </c>
      <c r="G5752" s="163">
        <v>5576.27</v>
      </c>
      <c r="H5752">
        <v>1.7</v>
      </c>
      <c r="I5752">
        <v>0.8</v>
      </c>
      <c r="J5752" t="s">
        <v>295</v>
      </c>
      <c r="K5752" t="s">
        <v>296</v>
      </c>
      <c r="L5752" t="s">
        <v>640</v>
      </c>
      <c r="M5752" t="s">
        <v>398</v>
      </c>
      <c r="N5752" t="s">
        <v>747</v>
      </c>
      <c r="O5752">
        <v>1</v>
      </c>
      <c r="P5752" t="s">
        <v>306</v>
      </c>
      <c r="Q5752" s="164">
        <v>42403</v>
      </c>
      <c r="R5752" s="164">
        <v>42614</v>
      </c>
      <c r="T5752" t="s">
        <v>12700</v>
      </c>
      <c r="V5752" t="s">
        <v>12701</v>
      </c>
      <c r="W5752" t="s">
        <v>12702</v>
      </c>
      <c r="X5752" t="s">
        <v>12699</v>
      </c>
      <c r="Y5752" t="s">
        <v>12701</v>
      </c>
      <c r="Z5752" t="s">
        <v>12716</v>
      </c>
      <c r="AA5752" t="s">
        <v>1</v>
      </c>
      <c r="AB5752" s="164">
        <v>42433</v>
      </c>
      <c r="AC5752" t="s">
        <v>366</v>
      </c>
      <c r="AD5752" s="176">
        <v>1.3</v>
      </c>
    </row>
    <row r="5753" spans="1:30" x14ac:dyDescent="0.35">
      <c r="A5753" t="s">
        <v>566</v>
      </c>
      <c r="B5753">
        <v>1325</v>
      </c>
      <c r="C5753" t="s">
        <v>12717</v>
      </c>
      <c r="D5753">
        <v>70902</v>
      </c>
      <c r="E5753" t="s">
        <v>12699</v>
      </c>
      <c r="F5753" t="s">
        <v>11404</v>
      </c>
      <c r="G5753" s="163">
        <v>5425.46</v>
      </c>
      <c r="H5753">
        <v>1.7</v>
      </c>
      <c r="I5753">
        <v>0.8</v>
      </c>
      <c r="J5753" t="s">
        <v>295</v>
      </c>
      <c r="K5753" t="s">
        <v>296</v>
      </c>
      <c r="L5753" t="s">
        <v>397</v>
      </c>
      <c r="M5753" t="s">
        <v>398</v>
      </c>
      <c r="N5753" t="s">
        <v>747</v>
      </c>
      <c r="O5753">
        <v>1</v>
      </c>
      <c r="P5753" t="s">
        <v>306</v>
      </c>
      <c r="Q5753" s="164">
        <v>45479</v>
      </c>
      <c r="R5753" s="164">
        <v>45778</v>
      </c>
      <c r="T5753" t="s">
        <v>12700</v>
      </c>
      <c r="V5753" t="s">
        <v>12701</v>
      </c>
      <c r="W5753" t="s">
        <v>12702</v>
      </c>
      <c r="X5753" t="s">
        <v>12699</v>
      </c>
      <c r="Y5753" t="s">
        <v>12701</v>
      </c>
      <c r="Z5753" t="s">
        <v>12718</v>
      </c>
      <c r="AA5753" t="s">
        <v>1</v>
      </c>
      <c r="AB5753" s="164">
        <v>45478</v>
      </c>
      <c r="AC5753" t="s">
        <v>366</v>
      </c>
      <c r="AD5753" s="176">
        <v>1.3</v>
      </c>
    </row>
    <row r="5754" spans="1:30" x14ac:dyDescent="0.35">
      <c r="A5754" t="s">
        <v>324</v>
      </c>
      <c r="B5754">
        <v>1325</v>
      </c>
      <c r="C5754" t="s">
        <v>12719</v>
      </c>
      <c r="D5754">
        <v>70903</v>
      </c>
      <c r="E5754" t="s">
        <v>12720</v>
      </c>
      <c r="F5754" t="s">
        <v>11404</v>
      </c>
      <c r="G5754" s="163">
        <v>5300</v>
      </c>
      <c r="H5754">
        <v>1.3</v>
      </c>
      <c r="I5754">
        <v>0.7</v>
      </c>
      <c r="J5754" t="s">
        <v>295</v>
      </c>
      <c r="K5754" t="s">
        <v>296</v>
      </c>
      <c r="L5754" t="s">
        <v>397</v>
      </c>
      <c r="M5754" t="s">
        <v>398</v>
      </c>
      <c r="N5754" t="s">
        <v>747</v>
      </c>
      <c r="O5754">
        <v>1</v>
      </c>
      <c r="P5754" t="s">
        <v>306</v>
      </c>
      <c r="Q5754" t="s">
        <v>12721</v>
      </c>
      <c r="R5754" s="164">
        <v>42979</v>
      </c>
      <c r="T5754" t="s">
        <v>12722</v>
      </c>
      <c r="V5754" t="s">
        <v>12723</v>
      </c>
      <c r="W5754" t="s">
        <v>12724</v>
      </c>
      <c r="X5754" t="s">
        <v>12720</v>
      </c>
      <c r="Y5754" t="s">
        <v>12723</v>
      </c>
      <c r="Z5754" t="s">
        <v>12725</v>
      </c>
      <c r="AA5754" t="s">
        <v>1</v>
      </c>
      <c r="AB5754" s="164">
        <v>42900</v>
      </c>
      <c r="AC5754" t="s">
        <v>366</v>
      </c>
      <c r="AD5754" s="176">
        <v>1</v>
      </c>
    </row>
    <row r="5755" spans="1:30" x14ac:dyDescent="0.35">
      <c r="A5755" t="s">
        <v>317</v>
      </c>
      <c r="B5755">
        <v>1228</v>
      </c>
      <c r="C5755" t="s">
        <v>12726</v>
      </c>
      <c r="D5755">
        <v>70905</v>
      </c>
      <c r="E5755" t="s">
        <v>12727</v>
      </c>
      <c r="F5755" t="s">
        <v>11404</v>
      </c>
      <c r="G5755" s="163">
        <v>2934.49</v>
      </c>
      <c r="H5755">
        <v>1.8</v>
      </c>
      <c r="I5755">
        <v>0.7</v>
      </c>
      <c r="J5755" t="s">
        <v>1</v>
      </c>
      <c r="K5755" t="s">
        <v>296</v>
      </c>
      <c r="L5755" t="s">
        <v>397</v>
      </c>
      <c r="M5755" t="s">
        <v>398</v>
      </c>
      <c r="N5755" t="s">
        <v>747</v>
      </c>
      <c r="O5755">
        <v>1</v>
      </c>
      <c r="P5755" t="s">
        <v>306</v>
      </c>
      <c r="Q5755" t="s">
        <v>5518</v>
      </c>
      <c r="R5755" s="164">
        <v>42979</v>
      </c>
      <c r="T5755" t="s">
        <v>12728</v>
      </c>
      <c r="V5755" t="s">
        <v>12729</v>
      </c>
      <c r="W5755" t="s">
        <v>12730</v>
      </c>
      <c r="X5755" t="s">
        <v>12727</v>
      </c>
      <c r="Y5755" t="s">
        <v>12729</v>
      </c>
      <c r="Z5755" t="s">
        <v>12731</v>
      </c>
      <c r="AA5755" t="s">
        <v>1</v>
      </c>
      <c r="AB5755" s="164">
        <v>42909</v>
      </c>
      <c r="AC5755" t="s">
        <v>366</v>
      </c>
      <c r="AD5755" s="176">
        <v>1.1000000000000001</v>
      </c>
    </row>
    <row r="5756" spans="1:30" x14ac:dyDescent="0.35">
      <c r="A5756" t="s">
        <v>324</v>
      </c>
      <c r="B5756">
        <v>1412</v>
      </c>
      <c r="C5756" t="s">
        <v>12732</v>
      </c>
      <c r="D5756">
        <v>70905</v>
      </c>
      <c r="E5756" t="s">
        <v>12727</v>
      </c>
      <c r="F5756" t="s">
        <v>11404</v>
      </c>
      <c r="G5756" s="163">
        <v>4508</v>
      </c>
      <c r="H5756">
        <v>1.8</v>
      </c>
      <c r="I5756">
        <v>0.7</v>
      </c>
      <c r="J5756" t="s">
        <v>295</v>
      </c>
      <c r="K5756" t="s">
        <v>296</v>
      </c>
      <c r="L5756" t="s">
        <v>397</v>
      </c>
      <c r="M5756" t="s">
        <v>398</v>
      </c>
      <c r="N5756" t="s">
        <v>747</v>
      </c>
      <c r="O5756">
        <v>1</v>
      </c>
      <c r="P5756" t="s">
        <v>306</v>
      </c>
      <c r="Q5756" s="164">
        <v>45239</v>
      </c>
      <c r="R5756" s="164">
        <v>45536</v>
      </c>
      <c r="T5756" t="s">
        <v>12728</v>
      </c>
      <c r="V5756" t="s">
        <v>12729</v>
      </c>
      <c r="W5756" t="s">
        <v>12730</v>
      </c>
      <c r="X5756" t="s">
        <v>12727</v>
      </c>
      <c r="Y5756" t="s">
        <v>12729</v>
      </c>
      <c r="Z5756" t="s">
        <v>12733</v>
      </c>
      <c r="AA5756" t="s">
        <v>1</v>
      </c>
      <c r="AB5756" s="164">
        <v>45335</v>
      </c>
      <c r="AC5756" t="s">
        <v>366</v>
      </c>
      <c r="AD5756" s="176">
        <v>1.1000000000000001</v>
      </c>
    </row>
    <row r="5757" spans="1:30" x14ac:dyDescent="0.35">
      <c r="A5757" t="s">
        <v>584</v>
      </c>
      <c r="B5757">
        <v>1413</v>
      </c>
      <c r="C5757" t="s">
        <v>12734</v>
      </c>
      <c r="D5757">
        <v>70905</v>
      </c>
      <c r="E5757" t="s">
        <v>12727</v>
      </c>
      <c r="F5757" t="s">
        <v>11404</v>
      </c>
      <c r="G5757" s="163">
        <v>4508</v>
      </c>
      <c r="H5757">
        <v>1.8</v>
      </c>
      <c r="I5757">
        <v>0.7</v>
      </c>
      <c r="J5757" t="s">
        <v>295</v>
      </c>
      <c r="K5757" t="s">
        <v>296</v>
      </c>
      <c r="L5757" t="s">
        <v>397</v>
      </c>
      <c r="M5757" t="s">
        <v>398</v>
      </c>
      <c r="N5757" t="s">
        <v>747</v>
      </c>
      <c r="O5757">
        <v>1</v>
      </c>
      <c r="P5757" t="s">
        <v>306</v>
      </c>
      <c r="Q5757" s="164">
        <v>45934</v>
      </c>
      <c r="R5757" s="164">
        <v>45901</v>
      </c>
      <c r="T5757" t="s">
        <v>12728</v>
      </c>
      <c r="V5757" t="s">
        <v>12729</v>
      </c>
      <c r="W5757" t="s">
        <v>12730</v>
      </c>
      <c r="X5757" t="s">
        <v>12727</v>
      </c>
      <c r="Y5757" t="s">
        <v>12729</v>
      </c>
      <c r="Z5757" t="s">
        <v>12735</v>
      </c>
      <c r="AA5757" t="s">
        <v>1</v>
      </c>
      <c r="AB5757" s="164">
        <v>45846</v>
      </c>
      <c r="AC5757" t="s">
        <v>366</v>
      </c>
      <c r="AD5757" s="176">
        <v>1.1000000000000001</v>
      </c>
    </row>
    <row r="5758" spans="1:30" x14ac:dyDescent="0.35">
      <c r="A5758" t="s">
        <v>314</v>
      </c>
      <c r="B5758">
        <v>1314</v>
      </c>
      <c r="C5758" t="s">
        <v>12727</v>
      </c>
      <c r="D5758">
        <v>70905</v>
      </c>
      <c r="E5758" t="s">
        <v>12727</v>
      </c>
      <c r="F5758" t="s">
        <v>11404</v>
      </c>
      <c r="H5758">
        <v>1.8</v>
      </c>
      <c r="I5758">
        <v>0.7</v>
      </c>
      <c r="K5758" t="s">
        <v>296</v>
      </c>
      <c r="L5758" t="s">
        <v>397</v>
      </c>
      <c r="M5758" t="s">
        <v>398</v>
      </c>
      <c r="N5758" t="s">
        <v>747</v>
      </c>
      <c r="O5758">
        <v>1</v>
      </c>
      <c r="P5758" t="s">
        <v>306</v>
      </c>
      <c r="Q5758" t="s">
        <v>2402</v>
      </c>
      <c r="R5758" s="164">
        <v>42614</v>
      </c>
      <c r="T5758" t="s">
        <v>12728</v>
      </c>
      <c r="V5758" t="s">
        <v>12729</v>
      </c>
      <c r="W5758" t="s">
        <v>12730</v>
      </c>
      <c r="X5758" t="s">
        <v>12727</v>
      </c>
      <c r="Y5758" t="s">
        <v>12729</v>
      </c>
      <c r="Z5758" t="s">
        <v>12736</v>
      </c>
      <c r="AC5758" t="s">
        <v>366</v>
      </c>
      <c r="AD5758" s="176">
        <v>1.1000000000000001</v>
      </c>
    </row>
    <row r="5759" spans="1:30" x14ac:dyDescent="0.35">
      <c r="A5759" t="s">
        <v>324</v>
      </c>
      <c r="B5759">
        <v>1090</v>
      </c>
      <c r="C5759" t="s">
        <v>12737</v>
      </c>
      <c r="D5759">
        <v>70913</v>
      </c>
      <c r="E5759" t="s">
        <v>12738</v>
      </c>
      <c r="F5759" t="s">
        <v>11404</v>
      </c>
      <c r="H5759">
        <v>1.6</v>
      </c>
      <c r="I5759">
        <v>0.8</v>
      </c>
      <c r="K5759" t="s">
        <v>296</v>
      </c>
      <c r="L5759" t="s">
        <v>640</v>
      </c>
      <c r="M5759" t="s">
        <v>398</v>
      </c>
      <c r="N5759" t="s">
        <v>747</v>
      </c>
      <c r="O5759">
        <v>1</v>
      </c>
      <c r="P5759" t="s">
        <v>306</v>
      </c>
      <c r="Q5759" s="164">
        <v>34708</v>
      </c>
      <c r="R5759" s="164">
        <v>34943</v>
      </c>
      <c r="T5759" t="s">
        <v>5002</v>
      </c>
      <c r="V5759" t="s">
        <v>12739</v>
      </c>
      <c r="W5759" t="s">
        <v>12740</v>
      </c>
      <c r="X5759" t="s">
        <v>12738</v>
      </c>
      <c r="Y5759" t="s">
        <v>12739</v>
      </c>
      <c r="Z5759" t="s">
        <v>12741</v>
      </c>
      <c r="AA5759" t="s">
        <v>1</v>
      </c>
      <c r="AC5759" t="s">
        <v>366</v>
      </c>
      <c r="AD5759" s="176">
        <v>1.2</v>
      </c>
    </row>
    <row r="5760" spans="1:30" x14ac:dyDescent="0.35">
      <c r="A5760" t="s">
        <v>476</v>
      </c>
      <c r="B5760">
        <v>1229</v>
      </c>
      <c r="C5760" t="s">
        <v>12742</v>
      </c>
      <c r="D5760">
        <v>70913</v>
      </c>
      <c r="E5760" t="s">
        <v>12738</v>
      </c>
      <c r="F5760" t="s">
        <v>11404</v>
      </c>
      <c r="H5760">
        <v>1.6</v>
      </c>
      <c r="I5760">
        <v>0.8</v>
      </c>
      <c r="K5760" t="s">
        <v>296</v>
      </c>
      <c r="L5760" t="s">
        <v>397</v>
      </c>
      <c r="M5760" t="s">
        <v>398</v>
      </c>
      <c r="N5760" t="s">
        <v>747</v>
      </c>
      <c r="O5760">
        <v>1</v>
      </c>
      <c r="P5760" t="s">
        <v>306</v>
      </c>
      <c r="Q5760" s="164">
        <v>37265</v>
      </c>
      <c r="R5760" s="164">
        <v>37500</v>
      </c>
      <c r="T5760" t="s">
        <v>5002</v>
      </c>
      <c r="V5760" t="s">
        <v>12739</v>
      </c>
      <c r="W5760" t="s">
        <v>12740</v>
      </c>
      <c r="X5760" t="s">
        <v>12738</v>
      </c>
      <c r="Y5760" t="s">
        <v>12739</v>
      </c>
      <c r="Z5760" t="s">
        <v>12743</v>
      </c>
      <c r="AC5760" t="s">
        <v>366</v>
      </c>
      <c r="AD5760" s="176">
        <v>1.2</v>
      </c>
    </row>
    <row r="5761" spans="1:31" x14ac:dyDescent="0.35">
      <c r="A5761" t="s">
        <v>432</v>
      </c>
      <c r="B5761">
        <v>1314</v>
      </c>
      <c r="C5761" t="s">
        <v>12738</v>
      </c>
      <c r="D5761">
        <v>70913</v>
      </c>
      <c r="E5761" t="s">
        <v>12738</v>
      </c>
      <c r="F5761" t="s">
        <v>11404</v>
      </c>
      <c r="G5761" s="163">
        <v>3994.76</v>
      </c>
      <c r="H5761">
        <v>1.6</v>
      </c>
      <c r="I5761">
        <v>0.8</v>
      </c>
      <c r="J5761" t="s">
        <v>295</v>
      </c>
      <c r="K5761" t="s">
        <v>296</v>
      </c>
      <c r="L5761" t="s">
        <v>640</v>
      </c>
      <c r="M5761" t="s">
        <v>398</v>
      </c>
      <c r="N5761" t="s">
        <v>747</v>
      </c>
      <c r="O5761">
        <v>1</v>
      </c>
      <c r="P5761" t="s">
        <v>306</v>
      </c>
      <c r="Q5761" t="s">
        <v>11947</v>
      </c>
      <c r="R5761" s="164">
        <v>43344</v>
      </c>
      <c r="T5761" t="s">
        <v>5002</v>
      </c>
      <c r="V5761" t="s">
        <v>12739</v>
      </c>
      <c r="W5761" t="s">
        <v>12740</v>
      </c>
      <c r="X5761" t="s">
        <v>12738</v>
      </c>
      <c r="Y5761" t="s">
        <v>12739</v>
      </c>
      <c r="Z5761" t="s">
        <v>12744</v>
      </c>
      <c r="AA5761" t="s">
        <v>1</v>
      </c>
      <c r="AB5761" s="164">
        <v>42937</v>
      </c>
      <c r="AC5761" t="s">
        <v>366</v>
      </c>
      <c r="AD5761" s="176">
        <v>1.2</v>
      </c>
    </row>
    <row r="5762" spans="1:31" x14ac:dyDescent="0.35">
      <c r="A5762" t="s">
        <v>447</v>
      </c>
      <c r="B5762">
        <v>1155</v>
      </c>
      <c r="C5762" t="s">
        <v>12745</v>
      </c>
      <c r="D5762">
        <v>70913</v>
      </c>
      <c r="E5762" t="s">
        <v>12738</v>
      </c>
      <c r="F5762" t="s">
        <v>11404</v>
      </c>
      <c r="H5762">
        <v>1.6</v>
      </c>
      <c r="I5762">
        <v>0.8</v>
      </c>
      <c r="K5762" t="s">
        <v>296</v>
      </c>
      <c r="L5762" t="s">
        <v>2855</v>
      </c>
      <c r="M5762" t="s">
        <v>398</v>
      </c>
      <c r="N5762" t="s">
        <v>747</v>
      </c>
      <c r="O5762">
        <v>1</v>
      </c>
      <c r="P5762" t="s">
        <v>306</v>
      </c>
      <c r="Q5762" s="164">
        <v>36169</v>
      </c>
      <c r="R5762" s="164">
        <v>36404</v>
      </c>
      <c r="T5762" t="s">
        <v>5002</v>
      </c>
      <c r="V5762" t="s">
        <v>12739</v>
      </c>
      <c r="W5762" t="s">
        <v>12740</v>
      </c>
      <c r="X5762" t="s">
        <v>12738</v>
      </c>
      <c r="Y5762" t="s">
        <v>12739</v>
      </c>
      <c r="Z5762" t="s">
        <v>12746</v>
      </c>
      <c r="AC5762" t="s">
        <v>366</v>
      </c>
      <c r="AD5762" s="176">
        <v>1.2</v>
      </c>
    </row>
    <row r="5763" spans="1:31" x14ac:dyDescent="0.35">
      <c r="A5763" t="s">
        <v>476</v>
      </c>
      <c r="B5763">
        <v>1192</v>
      </c>
      <c r="C5763" t="s">
        <v>12747</v>
      </c>
      <c r="D5763">
        <v>70914</v>
      </c>
      <c r="E5763" t="s">
        <v>12747</v>
      </c>
      <c r="F5763" t="s">
        <v>11404</v>
      </c>
      <c r="H5763" s="174">
        <f t="shared" ref="H5763:H5766" si="181">AD5763</f>
        <v>1.2</v>
      </c>
      <c r="I5763">
        <v>1</v>
      </c>
      <c r="K5763" t="s">
        <v>404</v>
      </c>
      <c r="L5763" t="s">
        <v>397</v>
      </c>
      <c r="M5763" t="s">
        <v>398</v>
      </c>
      <c r="N5763" t="s">
        <v>747</v>
      </c>
      <c r="O5763">
        <v>1</v>
      </c>
      <c r="P5763" t="s">
        <v>306</v>
      </c>
      <c r="Q5763" s="164">
        <v>36169</v>
      </c>
      <c r="R5763" s="164">
        <v>36404</v>
      </c>
      <c r="S5763" s="164">
        <v>40787</v>
      </c>
      <c r="T5763" t="s">
        <v>12748</v>
      </c>
      <c r="V5763" t="s">
        <v>12749</v>
      </c>
      <c r="W5763" t="s">
        <v>12750</v>
      </c>
      <c r="X5763" t="s">
        <v>12747</v>
      </c>
      <c r="Y5763" t="s">
        <v>12749</v>
      </c>
      <c r="Z5763" t="s">
        <v>12751</v>
      </c>
      <c r="AC5763" t="s">
        <v>366</v>
      </c>
      <c r="AD5763" s="176">
        <v>1.2</v>
      </c>
      <c r="AE5763" s="177" t="s">
        <v>16954</v>
      </c>
    </row>
    <row r="5764" spans="1:31" x14ac:dyDescent="0.35">
      <c r="A5764" t="s">
        <v>454</v>
      </c>
      <c r="B5764">
        <v>1094</v>
      </c>
      <c r="C5764" t="s">
        <v>12752</v>
      </c>
      <c r="D5764">
        <v>70919</v>
      </c>
      <c r="E5764" t="s">
        <v>12752</v>
      </c>
      <c r="F5764" t="s">
        <v>11404</v>
      </c>
      <c r="H5764" s="174">
        <f t="shared" si="181"/>
        <v>1.1000000000000001</v>
      </c>
      <c r="I5764">
        <v>0.2</v>
      </c>
      <c r="K5764" t="s">
        <v>404</v>
      </c>
      <c r="L5764" t="s">
        <v>410</v>
      </c>
      <c r="M5764" t="s">
        <v>398</v>
      </c>
      <c r="N5764" t="s">
        <v>1168</v>
      </c>
      <c r="O5764">
        <v>0.25</v>
      </c>
      <c r="P5764" t="s">
        <v>306</v>
      </c>
      <c r="Q5764" s="164">
        <v>31415</v>
      </c>
      <c r="R5764" s="164">
        <v>31472</v>
      </c>
      <c r="S5764" s="164">
        <v>31472</v>
      </c>
      <c r="T5764" t="s">
        <v>12753</v>
      </c>
      <c r="V5764" t="s">
        <v>12754</v>
      </c>
      <c r="W5764" t="s">
        <v>12755</v>
      </c>
      <c r="X5764" t="s">
        <v>12752</v>
      </c>
      <c r="Y5764" t="s">
        <v>12754</v>
      </c>
      <c r="Z5764" t="s">
        <v>12756</v>
      </c>
      <c r="AC5764" t="s">
        <v>357</v>
      </c>
      <c r="AD5764" s="176">
        <v>1.1000000000000001</v>
      </c>
      <c r="AE5764" s="177" t="s">
        <v>16954</v>
      </c>
    </row>
    <row r="5765" spans="1:31" x14ac:dyDescent="0.35">
      <c r="A5765" t="s">
        <v>584</v>
      </c>
      <c r="B5765">
        <v>1103</v>
      </c>
      <c r="C5765" t="s">
        <v>12752</v>
      </c>
      <c r="D5765">
        <v>70919</v>
      </c>
      <c r="E5765" t="s">
        <v>12752</v>
      </c>
      <c r="F5765" t="s">
        <v>11404</v>
      </c>
      <c r="H5765" s="174">
        <f t="shared" si="181"/>
        <v>1.1000000000000001</v>
      </c>
      <c r="I5765">
        <v>0.2</v>
      </c>
      <c r="K5765" t="s">
        <v>404</v>
      </c>
      <c r="L5765" t="s">
        <v>410</v>
      </c>
      <c r="M5765" t="s">
        <v>398</v>
      </c>
      <c r="N5765" t="s">
        <v>1168</v>
      </c>
      <c r="O5765">
        <v>0.25</v>
      </c>
      <c r="P5765" t="s">
        <v>306</v>
      </c>
      <c r="Q5765" s="164">
        <v>35804</v>
      </c>
      <c r="R5765" s="164">
        <v>36039</v>
      </c>
      <c r="S5765" s="164">
        <v>36039</v>
      </c>
      <c r="T5765" t="s">
        <v>12753</v>
      </c>
      <c r="V5765" t="s">
        <v>12754</v>
      </c>
      <c r="W5765" t="s">
        <v>12755</v>
      </c>
      <c r="X5765" t="s">
        <v>12752</v>
      </c>
      <c r="Y5765" t="s">
        <v>12754</v>
      </c>
      <c r="Z5765" t="s">
        <v>12757</v>
      </c>
      <c r="AC5765" t="s">
        <v>357</v>
      </c>
      <c r="AD5765" s="176">
        <v>1.1000000000000001</v>
      </c>
      <c r="AE5765" s="177" t="s">
        <v>16954</v>
      </c>
    </row>
    <row r="5766" spans="1:31" x14ac:dyDescent="0.35">
      <c r="A5766" t="s">
        <v>566</v>
      </c>
      <c r="B5766">
        <v>1142</v>
      </c>
      <c r="C5766" t="s">
        <v>12758</v>
      </c>
      <c r="D5766">
        <v>71001</v>
      </c>
      <c r="E5766" t="s">
        <v>12758</v>
      </c>
      <c r="F5766" t="s">
        <v>11404</v>
      </c>
      <c r="H5766" s="174">
        <f t="shared" si="181"/>
        <v>1.3</v>
      </c>
      <c r="I5766">
        <v>1.1000000000000001</v>
      </c>
      <c r="K5766" t="s">
        <v>404</v>
      </c>
      <c r="L5766" t="s">
        <v>397</v>
      </c>
      <c r="M5766" t="s">
        <v>398</v>
      </c>
      <c r="N5766" t="s">
        <v>1792</v>
      </c>
      <c r="O5766">
        <v>1</v>
      </c>
      <c r="P5766" t="s">
        <v>306</v>
      </c>
      <c r="Q5766" s="164">
        <v>33970</v>
      </c>
      <c r="R5766" s="164">
        <v>33970</v>
      </c>
      <c r="S5766" s="164">
        <v>38231</v>
      </c>
      <c r="T5766" t="s">
        <v>12759</v>
      </c>
      <c r="V5766" t="s">
        <v>12760</v>
      </c>
      <c r="W5766" t="s">
        <v>12761</v>
      </c>
      <c r="X5766" t="s">
        <v>12758</v>
      </c>
      <c r="Y5766" t="s">
        <v>12760</v>
      </c>
      <c r="Z5766" t="s">
        <v>12762</v>
      </c>
      <c r="AC5766" t="s">
        <v>341</v>
      </c>
      <c r="AD5766" s="176">
        <v>1.3</v>
      </c>
      <c r="AE5766" s="177" t="s">
        <v>16954</v>
      </c>
    </row>
    <row r="5767" spans="1:31" x14ac:dyDescent="0.35">
      <c r="A5767" t="s">
        <v>324</v>
      </c>
      <c r="B5767">
        <v>1318</v>
      </c>
      <c r="C5767" t="s">
        <v>12763</v>
      </c>
      <c r="D5767">
        <v>71003</v>
      </c>
      <c r="E5767" t="s">
        <v>12764</v>
      </c>
      <c r="F5767" t="s">
        <v>11404</v>
      </c>
      <c r="G5767" s="163">
        <v>8500</v>
      </c>
      <c r="H5767">
        <v>2.4</v>
      </c>
      <c r="I5767">
        <v>1.3</v>
      </c>
      <c r="J5767" t="s">
        <v>295</v>
      </c>
      <c r="K5767" t="s">
        <v>296</v>
      </c>
      <c r="L5767" t="s">
        <v>640</v>
      </c>
      <c r="M5767" t="s">
        <v>398</v>
      </c>
      <c r="N5767" t="s">
        <v>634</v>
      </c>
      <c r="O5767">
        <v>1.5</v>
      </c>
      <c r="P5767" t="s">
        <v>306</v>
      </c>
      <c r="Q5767" s="164">
        <v>42530</v>
      </c>
      <c r="R5767" s="164">
        <v>42736</v>
      </c>
      <c r="T5767" t="s">
        <v>5009</v>
      </c>
      <c r="V5767" t="s">
        <v>12765</v>
      </c>
      <c r="W5767" t="s">
        <v>12766</v>
      </c>
      <c r="X5767" t="s">
        <v>12764</v>
      </c>
      <c r="Y5767" t="s">
        <v>12765</v>
      </c>
      <c r="Z5767" t="s">
        <v>12767</v>
      </c>
      <c r="AA5767" t="s">
        <v>295</v>
      </c>
      <c r="AB5767" s="164">
        <v>42677</v>
      </c>
      <c r="AC5767" t="s">
        <v>341</v>
      </c>
      <c r="AD5767" s="176">
        <v>1.2</v>
      </c>
    </row>
    <row r="5768" spans="1:31" x14ac:dyDescent="0.35">
      <c r="A5768" t="s">
        <v>584</v>
      </c>
      <c r="B5768">
        <v>1186</v>
      </c>
      <c r="C5768" t="s">
        <v>12764</v>
      </c>
      <c r="D5768">
        <v>71003</v>
      </c>
      <c r="E5768" t="s">
        <v>12764</v>
      </c>
      <c r="F5768" t="s">
        <v>11404</v>
      </c>
      <c r="H5768">
        <v>2.4</v>
      </c>
      <c r="I5768">
        <v>1.3</v>
      </c>
      <c r="K5768" t="s">
        <v>404</v>
      </c>
      <c r="L5768" t="s">
        <v>1076</v>
      </c>
      <c r="M5768" t="s">
        <v>398</v>
      </c>
      <c r="N5768" t="s">
        <v>634</v>
      </c>
      <c r="O5768">
        <v>1.5</v>
      </c>
      <c r="P5768" t="s">
        <v>306</v>
      </c>
      <c r="Q5768" s="164">
        <v>32514</v>
      </c>
      <c r="R5768" s="164">
        <v>32660</v>
      </c>
      <c r="S5768" s="164">
        <v>40148</v>
      </c>
      <c r="T5768" t="s">
        <v>5009</v>
      </c>
      <c r="V5768" t="s">
        <v>12765</v>
      </c>
      <c r="W5768" t="s">
        <v>12766</v>
      </c>
      <c r="X5768" t="s">
        <v>12764</v>
      </c>
      <c r="Y5768" t="s">
        <v>12765</v>
      </c>
      <c r="Z5768" t="s">
        <v>12768</v>
      </c>
      <c r="AC5768" t="s">
        <v>341</v>
      </c>
      <c r="AD5768" s="176">
        <v>1.2</v>
      </c>
    </row>
    <row r="5769" spans="1:31" x14ac:dyDescent="0.35">
      <c r="A5769" t="s">
        <v>324</v>
      </c>
      <c r="B5769">
        <v>1286</v>
      </c>
      <c r="C5769" t="s">
        <v>12769</v>
      </c>
      <c r="D5769">
        <v>71005</v>
      </c>
      <c r="E5769" t="s">
        <v>12770</v>
      </c>
      <c r="F5769" t="s">
        <v>11404</v>
      </c>
      <c r="H5769">
        <v>2.6</v>
      </c>
      <c r="I5769">
        <v>1</v>
      </c>
      <c r="K5769" t="s">
        <v>296</v>
      </c>
      <c r="L5769" t="s">
        <v>397</v>
      </c>
      <c r="M5769" t="s">
        <v>398</v>
      </c>
      <c r="N5769" t="s">
        <v>5059</v>
      </c>
      <c r="O5769">
        <v>1</v>
      </c>
      <c r="P5769" t="s">
        <v>306</v>
      </c>
      <c r="Q5769" t="s">
        <v>616</v>
      </c>
      <c r="R5769" s="164">
        <v>41883</v>
      </c>
      <c r="T5769" t="s">
        <v>5060</v>
      </c>
      <c r="V5769" t="s">
        <v>12771</v>
      </c>
      <c r="W5769" t="s">
        <v>12772</v>
      </c>
      <c r="X5769" t="s">
        <v>12770</v>
      </c>
      <c r="Y5769" t="s">
        <v>12771</v>
      </c>
      <c r="Z5769" t="s">
        <v>12773</v>
      </c>
      <c r="AC5769" t="s">
        <v>341</v>
      </c>
      <c r="AD5769" s="176">
        <v>1.2</v>
      </c>
    </row>
    <row r="5770" spans="1:31" x14ac:dyDescent="0.35">
      <c r="A5770" t="s">
        <v>324</v>
      </c>
      <c r="B5770">
        <v>1351</v>
      </c>
      <c r="C5770" t="s">
        <v>12774</v>
      </c>
      <c r="D5770">
        <v>71005</v>
      </c>
      <c r="E5770" t="s">
        <v>12770</v>
      </c>
      <c r="F5770" t="s">
        <v>11404</v>
      </c>
      <c r="G5770" s="163">
        <v>5830.65</v>
      </c>
      <c r="H5770">
        <v>2.6</v>
      </c>
      <c r="I5770">
        <v>1</v>
      </c>
      <c r="J5770" t="s">
        <v>295</v>
      </c>
      <c r="K5770" t="s">
        <v>296</v>
      </c>
      <c r="L5770" t="s">
        <v>397</v>
      </c>
      <c r="M5770" t="s">
        <v>398</v>
      </c>
      <c r="N5770" t="s">
        <v>5059</v>
      </c>
      <c r="O5770">
        <v>1</v>
      </c>
      <c r="P5770" t="s">
        <v>306</v>
      </c>
      <c r="Q5770" s="164">
        <v>43567</v>
      </c>
      <c r="R5770" s="164">
        <v>43952</v>
      </c>
      <c r="T5770" t="s">
        <v>5060</v>
      </c>
      <c r="V5770" t="s">
        <v>12771</v>
      </c>
      <c r="W5770" t="s">
        <v>12772</v>
      </c>
      <c r="X5770" t="s">
        <v>12770</v>
      </c>
      <c r="Y5770" t="s">
        <v>12771</v>
      </c>
      <c r="Z5770" t="s">
        <v>12775</v>
      </c>
      <c r="AA5770" t="s">
        <v>1</v>
      </c>
      <c r="AB5770" s="164">
        <v>43811</v>
      </c>
      <c r="AC5770" t="s">
        <v>341</v>
      </c>
      <c r="AD5770" s="176">
        <v>1.2</v>
      </c>
    </row>
    <row r="5771" spans="1:31" x14ac:dyDescent="0.35">
      <c r="A5771" t="s">
        <v>476</v>
      </c>
      <c r="B5771">
        <v>1394</v>
      </c>
      <c r="C5771" t="s">
        <v>12776</v>
      </c>
      <c r="D5771">
        <v>71005</v>
      </c>
      <c r="E5771" t="s">
        <v>12770</v>
      </c>
      <c r="F5771" t="s">
        <v>11404</v>
      </c>
      <c r="G5771" s="163">
        <v>3712.82</v>
      </c>
      <c r="H5771">
        <v>2.6</v>
      </c>
      <c r="I5771">
        <v>1</v>
      </c>
      <c r="J5771" t="s">
        <v>295</v>
      </c>
      <c r="K5771" t="s">
        <v>296</v>
      </c>
      <c r="L5771" t="s">
        <v>397</v>
      </c>
      <c r="M5771" t="s">
        <v>398</v>
      </c>
      <c r="N5771" t="s">
        <v>5059</v>
      </c>
      <c r="O5771">
        <v>1</v>
      </c>
      <c r="P5771" t="s">
        <v>306</v>
      </c>
      <c r="Q5771" t="s">
        <v>7590</v>
      </c>
      <c r="R5771" s="164">
        <v>45413</v>
      </c>
      <c r="T5771" t="s">
        <v>5060</v>
      </c>
      <c r="V5771" t="s">
        <v>12771</v>
      </c>
      <c r="W5771" t="s">
        <v>12772</v>
      </c>
      <c r="X5771" t="s">
        <v>12770</v>
      </c>
      <c r="Y5771" t="s">
        <v>12771</v>
      </c>
      <c r="Z5771" t="s">
        <v>12777</v>
      </c>
      <c r="AA5771" t="s">
        <v>295</v>
      </c>
      <c r="AB5771" s="164">
        <v>45168</v>
      </c>
      <c r="AC5771" t="s">
        <v>341</v>
      </c>
      <c r="AD5771" s="176">
        <v>1.2</v>
      </c>
    </row>
    <row r="5772" spans="1:31" x14ac:dyDescent="0.35">
      <c r="A5772" t="s">
        <v>584</v>
      </c>
      <c r="B5772">
        <v>1402</v>
      </c>
      <c r="C5772" t="s">
        <v>12774</v>
      </c>
      <c r="D5772">
        <v>71005</v>
      </c>
      <c r="E5772" t="s">
        <v>12770</v>
      </c>
      <c r="F5772" t="s">
        <v>11404</v>
      </c>
      <c r="G5772" s="163">
        <v>5830</v>
      </c>
      <c r="H5772">
        <v>2.6</v>
      </c>
      <c r="I5772">
        <v>1</v>
      </c>
      <c r="J5772" t="s">
        <v>295</v>
      </c>
      <c r="K5772" t="s">
        <v>296</v>
      </c>
      <c r="L5772" t="s">
        <v>397</v>
      </c>
      <c r="M5772" t="s">
        <v>398</v>
      </c>
      <c r="N5772" t="s">
        <v>5059</v>
      </c>
      <c r="O5772">
        <v>1</v>
      </c>
      <c r="P5772" t="s">
        <v>306</v>
      </c>
      <c r="Q5772" t="s">
        <v>12129</v>
      </c>
      <c r="R5772" s="164">
        <v>45778</v>
      </c>
      <c r="T5772" t="s">
        <v>5060</v>
      </c>
      <c r="V5772" t="s">
        <v>12771</v>
      </c>
      <c r="W5772" t="s">
        <v>12772</v>
      </c>
      <c r="X5772" t="s">
        <v>12770</v>
      </c>
      <c r="Y5772" t="s">
        <v>12771</v>
      </c>
      <c r="Z5772" t="s">
        <v>12778</v>
      </c>
      <c r="AA5772" t="s">
        <v>1</v>
      </c>
      <c r="AB5772" s="164">
        <v>45779</v>
      </c>
      <c r="AC5772" t="s">
        <v>341</v>
      </c>
      <c r="AD5772" s="176">
        <v>1.2</v>
      </c>
    </row>
    <row r="5773" spans="1:31" x14ac:dyDescent="0.35">
      <c r="A5773" t="s">
        <v>434</v>
      </c>
      <c r="B5773">
        <v>1185</v>
      </c>
      <c r="C5773" t="s">
        <v>12779</v>
      </c>
      <c r="D5773">
        <v>71005</v>
      </c>
      <c r="E5773" t="s">
        <v>12770</v>
      </c>
      <c r="F5773" t="s">
        <v>11404</v>
      </c>
      <c r="G5773" s="163">
        <v>2722.59</v>
      </c>
      <c r="H5773">
        <v>2.6</v>
      </c>
      <c r="I5773">
        <v>1</v>
      </c>
      <c r="J5773" t="s">
        <v>1</v>
      </c>
      <c r="K5773" t="s">
        <v>296</v>
      </c>
      <c r="L5773" t="s">
        <v>397</v>
      </c>
      <c r="M5773" t="s">
        <v>398</v>
      </c>
      <c r="N5773" t="s">
        <v>5059</v>
      </c>
      <c r="O5773">
        <v>1</v>
      </c>
      <c r="P5773" t="s">
        <v>306</v>
      </c>
      <c r="Q5773" t="s">
        <v>487</v>
      </c>
      <c r="R5773" s="164">
        <v>45901</v>
      </c>
      <c r="T5773" t="s">
        <v>5060</v>
      </c>
      <c r="V5773" t="s">
        <v>12771</v>
      </c>
      <c r="W5773" t="s">
        <v>12772</v>
      </c>
      <c r="X5773" t="s">
        <v>12770</v>
      </c>
      <c r="Y5773" t="s">
        <v>12771</v>
      </c>
      <c r="Z5773" t="s">
        <v>12780</v>
      </c>
      <c r="AA5773" t="s">
        <v>1</v>
      </c>
      <c r="AB5773" s="164">
        <v>45789</v>
      </c>
      <c r="AC5773" t="s">
        <v>341</v>
      </c>
      <c r="AD5773" s="176">
        <v>1.2</v>
      </c>
    </row>
    <row r="5774" spans="1:31" x14ac:dyDescent="0.35">
      <c r="A5774" t="s">
        <v>711</v>
      </c>
      <c r="B5774">
        <v>1180</v>
      </c>
      <c r="C5774" t="s">
        <v>12770</v>
      </c>
      <c r="D5774">
        <v>71005</v>
      </c>
      <c r="E5774" t="s">
        <v>12770</v>
      </c>
      <c r="F5774" t="s">
        <v>11404</v>
      </c>
      <c r="H5774">
        <v>2.6</v>
      </c>
      <c r="I5774">
        <v>1</v>
      </c>
      <c r="K5774" t="s">
        <v>296</v>
      </c>
      <c r="L5774" t="s">
        <v>502</v>
      </c>
      <c r="M5774" t="s">
        <v>398</v>
      </c>
      <c r="N5774" t="s">
        <v>5059</v>
      </c>
      <c r="O5774">
        <v>1</v>
      </c>
      <c r="P5774" t="s">
        <v>306</v>
      </c>
      <c r="Q5774" t="s">
        <v>12781</v>
      </c>
      <c r="R5774" s="164">
        <v>36161</v>
      </c>
      <c r="T5774" t="s">
        <v>5060</v>
      </c>
      <c r="V5774" t="s">
        <v>12771</v>
      </c>
      <c r="W5774" t="s">
        <v>12772</v>
      </c>
      <c r="X5774" t="s">
        <v>12770</v>
      </c>
      <c r="Y5774" t="s">
        <v>12771</v>
      </c>
      <c r="Z5774" t="s">
        <v>12782</v>
      </c>
      <c r="AC5774" t="s">
        <v>341</v>
      </c>
      <c r="AD5774" s="176">
        <v>1.2</v>
      </c>
    </row>
    <row r="5775" spans="1:31" x14ac:dyDescent="0.35">
      <c r="A5775" t="s">
        <v>454</v>
      </c>
      <c r="B5775">
        <v>1457</v>
      </c>
      <c r="C5775" t="s">
        <v>12783</v>
      </c>
      <c r="D5775">
        <v>71007</v>
      </c>
      <c r="E5775" t="s">
        <v>8211</v>
      </c>
      <c r="F5775" t="s">
        <v>11404</v>
      </c>
      <c r="G5775" s="163">
        <v>3949.9</v>
      </c>
      <c r="H5775">
        <v>2.6</v>
      </c>
      <c r="I5775">
        <v>1</v>
      </c>
      <c r="J5775" t="s">
        <v>295</v>
      </c>
      <c r="K5775" t="s">
        <v>296</v>
      </c>
      <c r="L5775" t="s">
        <v>397</v>
      </c>
      <c r="M5775" t="s">
        <v>398</v>
      </c>
      <c r="N5775" t="s">
        <v>879</v>
      </c>
      <c r="O5775">
        <v>1</v>
      </c>
      <c r="P5775" t="s">
        <v>306</v>
      </c>
      <c r="Q5775" t="s">
        <v>12784</v>
      </c>
      <c r="R5775" s="164">
        <v>42614</v>
      </c>
      <c r="T5775" t="s">
        <v>880</v>
      </c>
      <c r="V5775" t="s">
        <v>12785</v>
      </c>
      <c r="W5775" t="s">
        <v>12786</v>
      </c>
      <c r="X5775" t="s">
        <v>8211</v>
      </c>
      <c r="Y5775" t="s">
        <v>12785</v>
      </c>
      <c r="Z5775" t="s">
        <v>12787</v>
      </c>
      <c r="AA5775" t="s">
        <v>295</v>
      </c>
      <c r="AB5775" s="164">
        <v>42461</v>
      </c>
      <c r="AC5775" t="s">
        <v>341</v>
      </c>
      <c r="AD5775" s="176">
        <v>1.3</v>
      </c>
    </row>
    <row r="5776" spans="1:31" x14ac:dyDescent="0.35">
      <c r="A5776" t="s">
        <v>408</v>
      </c>
      <c r="B5776">
        <v>1172</v>
      </c>
      <c r="C5776" t="s">
        <v>12788</v>
      </c>
      <c r="D5776">
        <v>71007</v>
      </c>
      <c r="E5776" t="s">
        <v>8211</v>
      </c>
      <c r="F5776" t="s">
        <v>11404</v>
      </c>
      <c r="H5776">
        <v>2.6</v>
      </c>
      <c r="I5776">
        <v>1</v>
      </c>
      <c r="K5776" t="s">
        <v>404</v>
      </c>
      <c r="L5776" t="s">
        <v>1167</v>
      </c>
      <c r="M5776" t="s">
        <v>398</v>
      </c>
      <c r="N5776" t="s">
        <v>879</v>
      </c>
      <c r="O5776">
        <v>1</v>
      </c>
      <c r="P5776" t="s">
        <v>306</v>
      </c>
      <c r="Q5776" s="164">
        <v>36526</v>
      </c>
      <c r="R5776" s="164">
        <v>36526</v>
      </c>
      <c r="S5776" s="164">
        <v>39188</v>
      </c>
      <c r="T5776" t="s">
        <v>880</v>
      </c>
      <c r="V5776" t="s">
        <v>12785</v>
      </c>
      <c r="W5776" t="s">
        <v>12786</v>
      </c>
      <c r="X5776" t="s">
        <v>8211</v>
      </c>
      <c r="Y5776" t="s">
        <v>12785</v>
      </c>
      <c r="Z5776" t="s">
        <v>12789</v>
      </c>
      <c r="AC5776" t="s">
        <v>341</v>
      </c>
      <c r="AD5776" s="176">
        <v>1.3</v>
      </c>
    </row>
    <row r="5777" spans="1:31" x14ac:dyDescent="0.35">
      <c r="A5777" t="s">
        <v>314</v>
      </c>
      <c r="B5777">
        <v>1291</v>
      </c>
      <c r="C5777" t="s">
        <v>12790</v>
      </c>
      <c r="D5777">
        <v>71007</v>
      </c>
      <c r="E5777" t="s">
        <v>8211</v>
      </c>
      <c r="F5777" t="s">
        <v>11404</v>
      </c>
      <c r="H5777">
        <v>2.6</v>
      </c>
      <c r="I5777">
        <v>1</v>
      </c>
      <c r="K5777" t="s">
        <v>0</v>
      </c>
      <c r="L5777" t="s">
        <v>397</v>
      </c>
      <c r="M5777" t="s">
        <v>398</v>
      </c>
      <c r="N5777" t="s">
        <v>879</v>
      </c>
      <c r="O5777">
        <v>1</v>
      </c>
      <c r="P5777" t="s">
        <v>306</v>
      </c>
      <c r="Q5777" t="s">
        <v>12791</v>
      </c>
      <c r="R5777" s="164">
        <v>40787</v>
      </c>
      <c r="T5777" t="s">
        <v>880</v>
      </c>
      <c r="V5777" t="s">
        <v>12785</v>
      </c>
      <c r="W5777" t="s">
        <v>12786</v>
      </c>
      <c r="X5777" t="s">
        <v>8211</v>
      </c>
      <c r="Y5777" t="s">
        <v>12785</v>
      </c>
      <c r="Z5777" t="s">
        <v>12792</v>
      </c>
      <c r="AC5777" t="s">
        <v>341</v>
      </c>
      <c r="AD5777" s="176">
        <v>1.3</v>
      </c>
    </row>
    <row r="5778" spans="1:31" x14ac:dyDescent="0.35">
      <c r="A5778" t="s">
        <v>414</v>
      </c>
      <c r="B5778">
        <v>1099</v>
      </c>
      <c r="C5778" t="s">
        <v>12793</v>
      </c>
      <c r="D5778">
        <v>71011</v>
      </c>
      <c r="E5778" t="s">
        <v>12793</v>
      </c>
      <c r="F5778" t="s">
        <v>11404</v>
      </c>
      <c r="H5778" s="174">
        <f t="shared" ref="H5778:H5779" si="182">AD5778</f>
        <v>1.3</v>
      </c>
      <c r="I5778">
        <v>1.4</v>
      </c>
      <c r="K5778" t="s">
        <v>404</v>
      </c>
      <c r="L5778" t="s">
        <v>397</v>
      </c>
      <c r="M5778" t="s">
        <v>398</v>
      </c>
      <c r="N5778" t="s">
        <v>1014</v>
      </c>
      <c r="O5778">
        <v>1</v>
      </c>
      <c r="P5778" t="s">
        <v>306</v>
      </c>
      <c r="Q5778" s="164">
        <v>30713</v>
      </c>
      <c r="R5778" s="164">
        <v>30683</v>
      </c>
      <c r="S5778" s="164">
        <v>36039</v>
      </c>
      <c r="T5778" t="s">
        <v>1015</v>
      </c>
      <c r="V5778" t="s">
        <v>12794</v>
      </c>
      <c r="W5778" t="s">
        <v>12795</v>
      </c>
      <c r="X5778" t="s">
        <v>12793</v>
      </c>
      <c r="Y5778" t="s">
        <v>12794</v>
      </c>
      <c r="Z5778" t="s">
        <v>12796</v>
      </c>
      <c r="AC5778" t="s">
        <v>341</v>
      </c>
      <c r="AD5778" s="176">
        <v>1.3</v>
      </c>
      <c r="AE5778" s="177" t="s">
        <v>16954</v>
      </c>
    </row>
    <row r="5779" spans="1:31" x14ac:dyDescent="0.35">
      <c r="A5779" t="s">
        <v>314</v>
      </c>
      <c r="B5779">
        <v>1118</v>
      </c>
      <c r="C5779" t="s">
        <v>12797</v>
      </c>
      <c r="D5779">
        <v>71011</v>
      </c>
      <c r="E5779" t="s">
        <v>12793</v>
      </c>
      <c r="F5779" t="s">
        <v>11404</v>
      </c>
      <c r="H5779" s="174">
        <f t="shared" si="182"/>
        <v>1.3</v>
      </c>
      <c r="I5779">
        <v>1.4</v>
      </c>
      <c r="K5779" t="s">
        <v>404</v>
      </c>
      <c r="L5779" t="s">
        <v>410</v>
      </c>
      <c r="M5779" t="s">
        <v>398</v>
      </c>
      <c r="N5779" t="s">
        <v>1014</v>
      </c>
      <c r="O5779">
        <v>1</v>
      </c>
      <c r="P5779" t="s">
        <v>306</v>
      </c>
      <c r="Q5779" s="164">
        <v>29716</v>
      </c>
      <c r="R5779" s="164">
        <v>29864</v>
      </c>
      <c r="S5779" s="164">
        <v>39189</v>
      </c>
      <c r="T5779" t="s">
        <v>1015</v>
      </c>
      <c r="V5779" t="s">
        <v>12794</v>
      </c>
      <c r="W5779" t="s">
        <v>12795</v>
      </c>
      <c r="X5779" t="s">
        <v>12793</v>
      </c>
      <c r="Y5779" t="s">
        <v>12794</v>
      </c>
      <c r="Z5779" t="s">
        <v>12798</v>
      </c>
      <c r="AC5779" t="s">
        <v>341</v>
      </c>
      <c r="AD5779" s="176">
        <v>1.3</v>
      </c>
      <c r="AE5779" s="177" t="s">
        <v>16954</v>
      </c>
    </row>
    <row r="5780" spans="1:31" x14ac:dyDescent="0.35">
      <c r="A5780" t="s">
        <v>476</v>
      </c>
      <c r="B5780">
        <v>1276</v>
      </c>
      <c r="C5780" t="s">
        <v>12799</v>
      </c>
      <c r="D5780">
        <v>71018</v>
      </c>
      <c r="E5780" t="s">
        <v>12800</v>
      </c>
      <c r="F5780" t="s">
        <v>11404</v>
      </c>
      <c r="H5780">
        <v>2.4</v>
      </c>
      <c r="I5780">
        <v>1.2</v>
      </c>
      <c r="K5780" t="s">
        <v>296</v>
      </c>
      <c r="L5780" t="s">
        <v>397</v>
      </c>
      <c r="M5780" t="s">
        <v>398</v>
      </c>
      <c r="N5780" t="s">
        <v>879</v>
      </c>
      <c r="O5780">
        <v>1</v>
      </c>
      <c r="P5780" t="s">
        <v>306</v>
      </c>
      <c r="Q5780" t="s">
        <v>4225</v>
      </c>
      <c r="R5780" s="164">
        <v>40422</v>
      </c>
      <c r="T5780" t="s">
        <v>12801</v>
      </c>
      <c r="V5780" t="s">
        <v>12802</v>
      </c>
      <c r="W5780" t="s">
        <v>12803</v>
      </c>
      <c r="X5780" t="s">
        <v>12800</v>
      </c>
      <c r="Y5780" t="s">
        <v>12802</v>
      </c>
      <c r="Z5780" t="s">
        <v>12804</v>
      </c>
      <c r="AA5780" t="s">
        <v>1</v>
      </c>
      <c r="AC5780" t="s">
        <v>341</v>
      </c>
      <c r="AD5780" s="176">
        <v>1.2</v>
      </c>
    </row>
    <row r="5781" spans="1:31" x14ac:dyDescent="0.35">
      <c r="A5781" t="s">
        <v>476</v>
      </c>
      <c r="B5781">
        <v>1335</v>
      </c>
      <c r="C5781" t="s">
        <v>12805</v>
      </c>
      <c r="D5781">
        <v>71018</v>
      </c>
      <c r="E5781" t="s">
        <v>12800</v>
      </c>
      <c r="F5781" t="s">
        <v>11404</v>
      </c>
      <c r="G5781" s="163">
        <v>6414.72</v>
      </c>
      <c r="H5781">
        <v>2.4</v>
      </c>
      <c r="I5781">
        <v>1.2</v>
      </c>
      <c r="J5781" t="s">
        <v>295</v>
      </c>
      <c r="K5781" t="s">
        <v>296</v>
      </c>
      <c r="L5781" t="s">
        <v>397</v>
      </c>
      <c r="M5781" t="s">
        <v>398</v>
      </c>
      <c r="N5781" t="s">
        <v>879</v>
      </c>
      <c r="O5781">
        <v>1</v>
      </c>
      <c r="P5781" t="s">
        <v>306</v>
      </c>
      <c r="Q5781" s="164">
        <v>42801</v>
      </c>
      <c r="R5781" s="164">
        <v>43101</v>
      </c>
      <c r="T5781" t="s">
        <v>12801</v>
      </c>
      <c r="V5781" t="s">
        <v>12802</v>
      </c>
      <c r="W5781" t="s">
        <v>12803</v>
      </c>
      <c r="X5781" t="s">
        <v>12800</v>
      </c>
      <c r="Y5781" t="s">
        <v>12802</v>
      </c>
      <c r="Z5781" t="s">
        <v>12806</v>
      </c>
      <c r="AA5781" t="s">
        <v>1</v>
      </c>
      <c r="AB5781" s="164">
        <v>42975</v>
      </c>
      <c r="AC5781" t="s">
        <v>341</v>
      </c>
      <c r="AD5781" s="176">
        <v>1.2</v>
      </c>
    </row>
    <row r="5782" spans="1:31" x14ac:dyDescent="0.35">
      <c r="A5782" t="s">
        <v>476</v>
      </c>
      <c r="B5782">
        <v>1348</v>
      </c>
      <c r="C5782" t="s">
        <v>12807</v>
      </c>
      <c r="D5782">
        <v>71018</v>
      </c>
      <c r="E5782" t="s">
        <v>12800</v>
      </c>
      <c r="F5782" t="s">
        <v>11404</v>
      </c>
      <c r="G5782" s="163">
        <v>6607.16</v>
      </c>
      <c r="H5782">
        <v>2.4</v>
      </c>
      <c r="I5782">
        <v>1.2</v>
      </c>
      <c r="J5782" t="s">
        <v>295</v>
      </c>
      <c r="K5782" t="s">
        <v>296</v>
      </c>
      <c r="L5782" t="s">
        <v>397</v>
      </c>
      <c r="M5782" t="s">
        <v>398</v>
      </c>
      <c r="N5782" t="s">
        <v>879</v>
      </c>
      <c r="O5782">
        <v>1</v>
      </c>
      <c r="P5782" t="s">
        <v>306</v>
      </c>
      <c r="Q5782" s="164">
        <v>43102</v>
      </c>
      <c r="R5782" s="164">
        <v>43344</v>
      </c>
      <c r="T5782" t="s">
        <v>12801</v>
      </c>
      <c r="V5782" t="s">
        <v>12802</v>
      </c>
      <c r="W5782" t="s">
        <v>12803</v>
      </c>
      <c r="X5782" t="s">
        <v>12800</v>
      </c>
      <c r="Y5782" t="s">
        <v>12802</v>
      </c>
      <c r="Z5782" t="s">
        <v>12808</v>
      </c>
      <c r="AA5782" t="s">
        <v>1</v>
      </c>
      <c r="AB5782" s="164">
        <v>43391</v>
      </c>
      <c r="AC5782" t="s">
        <v>341</v>
      </c>
      <c r="AD5782" s="176">
        <v>1.2</v>
      </c>
    </row>
    <row r="5783" spans="1:31" x14ac:dyDescent="0.35">
      <c r="A5783" t="s">
        <v>476</v>
      </c>
      <c r="B5783">
        <v>1364</v>
      </c>
      <c r="C5783" t="s">
        <v>12809</v>
      </c>
      <c r="D5783">
        <v>71018</v>
      </c>
      <c r="E5783" t="s">
        <v>12800</v>
      </c>
      <c r="F5783" t="s">
        <v>11404</v>
      </c>
      <c r="G5783" s="163">
        <v>5946.44</v>
      </c>
      <c r="H5783">
        <v>2.4</v>
      </c>
      <c r="I5783">
        <v>1.2</v>
      </c>
      <c r="J5783" t="s">
        <v>295</v>
      </c>
      <c r="K5783" t="s">
        <v>296</v>
      </c>
      <c r="L5783" t="s">
        <v>397</v>
      </c>
      <c r="M5783" t="s">
        <v>398</v>
      </c>
      <c r="N5783" t="s">
        <v>879</v>
      </c>
      <c r="O5783">
        <v>1</v>
      </c>
      <c r="P5783" t="s">
        <v>306</v>
      </c>
      <c r="Q5783" t="s">
        <v>1743</v>
      </c>
      <c r="R5783" s="164">
        <v>44440</v>
      </c>
      <c r="T5783" t="s">
        <v>12801</v>
      </c>
      <c r="V5783" t="s">
        <v>12802</v>
      </c>
      <c r="W5783" t="s">
        <v>12803</v>
      </c>
      <c r="X5783" t="s">
        <v>12800</v>
      </c>
      <c r="Y5783" t="s">
        <v>12802</v>
      </c>
      <c r="Z5783" t="s">
        <v>12810</v>
      </c>
      <c r="AA5783" t="s">
        <v>295</v>
      </c>
      <c r="AB5783" s="164">
        <v>43712</v>
      </c>
      <c r="AC5783" t="s">
        <v>341</v>
      </c>
      <c r="AD5783" s="176">
        <v>1.2</v>
      </c>
    </row>
    <row r="5784" spans="1:31" x14ac:dyDescent="0.35">
      <c r="A5784" t="s">
        <v>419</v>
      </c>
      <c r="B5784">
        <v>1231</v>
      </c>
      <c r="C5784" t="s">
        <v>12811</v>
      </c>
      <c r="D5784">
        <v>71018</v>
      </c>
      <c r="E5784" t="s">
        <v>12800</v>
      </c>
      <c r="F5784" t="s">
        <v>11404</v>
      </c>
      <c r="G5784" s="163">
        <v>3476.2</v>
      </c>
      <c r="H5784">
        <v>2.4</v>
      </c>
      <c r="I5784">
        <v>1.2</v>
      </c>
      <c r="J5784" t="s">
        <v>295</v>
      </c>
      <c r="K5784" t="s">
        <v>296</v>
      </c>
      <c r="L5784" t="s">
        <v>397</v>
      </c>
      <c r="M5784" t="s">
        <v>398</v>
      </c>
      <c r="N5784" t="s">
        <v>879</v>
      </c>
      <c r="O5784">
        <v>1</v>
      </c>
      <c r="P5784" t="s">
        <v>306</v>
      </c>
      <c r="Q5784" s="164">
        <v>44170</v>
      </c>
      <c r="R5784" s="164">
        <v>44075</v>
      </c>
      <c r="T5784" t="s">
        <v>12801</v>
      </c>
      <c r="V5784" t="s">
        <v>12802</v>
      </c>
      <c r="W5784" t="s">
        <v>12803</v>
      </c>
      <c r="X5784" t="s">
        <v>12800</v>
      </c>
      <c r="Y5784" t="s">
        <v>12802</v>
      </c>
      <c r="Z5784" t="s">
        <v>12812</v>
      </c>
      <c r="AA5784" t="s">
        <v>1</v>
      </c>
      <c r="AB5784" s="164">
        <v>44147</v>
      </c>
      <c r="AC5784" t="s">
        <v>341</v>
      </c>
      <c r="AD5784" s="176">
        <v>1.2</v>
      </c>
    </row>
    <row r="5785" spans="1:31" x14ac:dyDescent="0.35">
      <c r="A5785" t="s">
        <v>494</v>
      </c>
      <c r="B5785">
        <v>1201</v>
      </c>
      <c r="C5785" t="s">
        <v>12813</v>
      </c>
      <c r="D5785">
        <v>71019</v>
      </c>
      <c r="E5785" t="s">
        <v>12813</v>
      </c>
      <c r="F5785" t="s">
        <v>11404</v>
      </c>
      <c r="H5785" s="174">
        <f>AD5785</f>
        <v>1.3</v>
      </c>
      <c r="I5785">
        <v>0.9</v>
      </c>
      <c r="K5785" t="s">
        <v>404</v>
      </c>
      <c r="L5785" t="s">
        <v>397</v>
      </c>
      <c r="M5785" t="s">
        <v>398</v>
      </c>
      <c r="N5785" t="s">
        <v>879</v>
      </c>
      <c r="O5785">
        <v>1</v>
      </c>
      <c r="P5785" t="s">
        <v>306</v>
      </c>
      <c r="Q5785" s="164">
        <v>39091</v>
      </c>
      <c r="R5785" s="164">
        <v>39326</v>
      </c>
      <c r="S5785" s="164">
        <v>45536</v>
      </c>
      <c r="T5785" t="s">
        <v>12814</v>
      </c>
      <c r="V5785" t="s">
        <v>12815</v>
      </c>
      <c r="W5785" t="s">
        <v>12816</v>
      </c>
      <c r="X5785" t="s">
        <v>12813</v>
      </c>
      <c r="Y5785" t="s">
        <v>12815</v>
      </c>
      <c r="Z5785" t="s">
        <v>12817</v>
      </c>
      <c r="AC5785" t="s">
        <v>341</v>
      </c>
      <c r="AD5785" s="176">
        <v>1.3</v>
      </c>
      <c r="AE5785" s="177" t="s">
        <v>16954</v>
      </c>
    </row>
    <row r="5786" spans="1:31" x14ac:dyDescent="0.35">
      <c r="A5786" t="s">
        <v>314</v>
      </c>
      <c r="B5786">
        <v>1242</v>
      </c>
      <c r="C5786" t="s">
        <v>12818</v>
      </c>
      <c r="D5786">
        <v>71021</v>
      </c>
      <c r="E5786" t="s">
        <v>12819</v>
      </c>
      <c r="F5786" t="s">
        <v>11404</v>
      </c>
      <c r="H5786">
        <v>2.6</v>
      </c>
      <c r="I5786">
        <v>0.9</v>
      </c>
      <c r="K5786" t="s">
        <v>404</v>
      </c>
      <c r="L5786" t="s">
        <v>397</v>
      </c>
      <c r="M5786" t="s">
        <v>398</v>
      </c>
      <c r="N5786" t="s">
        <v>879</v>
      </c>
      <c r="O5786">
        <v>1</v>
      </c>
      <c r="P5786" t="s">
        <v>306</v>
      </c>
      <c r="Q5786" t="s">
        <v>1544</v>
      </c>
      <c r="R5786" s="164">
        <v>38231</v>
      </c>
      <c r="S5786" s="164">
        <v>45043</v>
      </c>
      <c r="T5786" t="s">
        <v>1027</v>
      </c>
      <c r="V5786" t="s">
        <v>12820</v>
      </c>
      <c r="W5786" t="s">
        <v>12821</v>
      </c>
      <c r="X5786" t="s">
        <v>12819</v>
      </c>
      <c r="Y5786" t="s">
        <v>12820</v>
      </c>
      <c r="Z5786" t="s">
        <v>12822</v>
      </c>
      <c r="AC5786" t="s">
        <v>341</v>
      </c>
      <c r="AD5786" s="176">
        <v>1.3</v>
      </c>
    </row>
    <row r="5787" spans="1:31" x14ac:dyDescent="0.35">
      <c r="A5787" t="s">
        <v>566</v>
      </c>
      <c r="B5787">
        <v>1303</v>
      </c>
      <c r="C5787" t="s">
        <v>12823</v>
      </c>
      <c r="D5787">
        <v>71021</v>
      </c>
      <c r="E5787" t="s">
        <v>12819</v>
      </c>
      <c r="F5787" t="s">
        <v>11404</v>
      </c>
      <c r="G5787" s="163">
        <v>6300</v>
      </c>
      <c r="H5787">
        <v>2.6</v>
      </c>
      <c r="I5787">
        <v>0.9</v>
      </c>
      <c r="J5787" t="s">
        <v>295</v>
      </c>
      <c r="K5787" t="s">
        <v>0</v>
      </c>
      <c r="L5787" t="s">
        <v>640</v>
      </c>
      <c r="M5787" t="s">
        <v>398</v>
      </c>
      <c r="N5787" t="s">
        <v>879</v>
      </c>
      <c r="O5787">
        <v>1</v>
      </c>
      <c r="P5787" t="s">
        <v>306</v>
      </c>
      <c r="Q5787" t="s">
        <v>7053</v>
      </c>
      <c r="R5787" s="164">
        <v>43709</v>
      </c>
      <c r="T5787" t="s">
        <v>1027</v>
      </c>
      <c r="V5787" t="s">
        <v>12820</v>
      </c>
      <c r="W5787" t="s">
        <v>12821</v>
      </c>
      <c r="X5787" t="s">
        <v>12819</v>
      </c>
      <c r="Y5787" t="s">
        <v>12820</v>
      </c>
      <c r="Z5787" t="s">
        <v>12824</v>
      </c>
      <c r="AA5787" t="s">
        <v>1</v>
      </c>
      <c r="AB5787" s="164">
        <v>43643</v>
      </c>
      <c r="AC5787" t="s">
        <v>341</v>
      </c>
      <c r="AD5787" s="176">
        <v>1.3</v>
      </c>
    </row>
    <row r="5788" spans="1:31" x14ac:dyDescent="0.35">
      <c r="A5788" t="s">
        <v>438</v>
      </c>
      <c r="B5788">
        <v>1207</v>
      </c>
      <c r="C5788" t="s">
        <v>12825</v>
      </c>
      <c r="D5788">
        <v>71022</v>
      </c>
      <c r="E5788" t="s">
        <v>12825</v>
      </c>
      <c r="F5788" t="s">
        <v>11404</v>
      </c>
      <c r="H5788" s="174">
        <f>AD5788</f>
        <v>1.4</v>
      </c>
      <c r="I5788">
        <v>1.2</v>
      </c>
      <c r="K5788" t="s">
        <v>0</v>
      </c>
      <c r="L5788" t="s">
        <v>502</v>
      </c>
      <c r="M5788" t="s">
        <v>398</v>
      </c>
      <c r="N5788" t="s">
        <v>879</v>
      </c>
      <c r="O5788">
        <v>1</v>
      </c>
      <c r="P5788" t="s">
        <v>306</v>
      </c>
      <c r="Q5788" t="s">
        <v>2813</v>
      </c>
      <c r="R5788" s="164">
        <v>40422</v>
      </c>
      <c r="T5788" t="s">
        <v>5292</v>
      </c>
      <c r="V5788" t="s">
        <v>12826</v>
      </c>
      <c r="W5788" t="s">
        <v>12827</v>
      </c>
      <c r="X5788" t="s">
        <v>12825</v>
      </c>
      <c r="Y5788" t="s">
        <v>12826</v>
      </c>
      <c r="Z5788" t="s">
        <v>12828</v>
      </c>
      <c r="AC5788" t="s">
        <v>341</v>
      </c>
      <c r="AD5788" s="176">
        <v>1.4</v>
      </c>
      <c r="AE5788" s="177" t="s">
        <v>16954</v>
      </c>
    </row>
    <row r="5789" spans="1:31" x14ac:dyDescent="0.35">
      <c r="A5789" t="s">
        <v>454</v>
      </c>
      <c r="B5789">
        <v>1472</v>
      </c>
      <c r="C5789" t="s">
        <v>12829</v>
      </c>
      <c r="D5789">
        <v>71101</v>
      </c>
      <c r="E5789" t="s">
        <v>12829</v>
      </c>
      <c r="F5789" t="s">
        <v>11404</v>
      </c>
      <c r="G5789" s="163">
        <v>3570</v>
      </c>
      <c r="H5789">
        <v>2.6</v>
      </c>
      <c r="I5789">
        <v>1</v>
      </c>
      <c r="J5789" t="s">
        <v>1</v>
      </c>
      <c r="K5789" t="s">
        <v>296</v>
      </c>
      <c r="L5789" t="s">
        <v>397</v>
      </c>
      <c r="M5789" t="s">
        <v>398</v>
      </c>
      <c r="N5789" t="s">
        <v>879</v>
      </c>
      <c r="O5789">
        <v>1</v>
      </c>
      <c r="P5789" t="s">
        <v>306</v>
      </c>
      <c r="Q5789" s="164">
        <v>42856</v>
      </c>
      <c r="R5789" s="164">
        <v>43344</v>
      </c>
      <c r="T5789" t="s">
        <v>5313</v>
      </c>
      <c r="V5789" t="s">
        <v>12830</v>
      </c>
      <c r="W5789" t="s">
        <v>12831</v>
      </c>
      <c r="X5789" t="s">
        <v>12829</v>
      </c>
      <c r="Y5789" t="s">
        <v>12830</v>
      </c>
      <c r="Z5789" t="s">
        <v>12832</v>
      </c>
      <c r="AA5789" t="s">
        <v>1</v>
      </c>
      <c r="AB5789" s="164">
        <v>42807</v>
      </c>
      <c r="AC5789" t="s">
        <v>341</v>
      </c>
      <c r="AD5789" s="176">
        <v>1.2</v>
      </c>
    </row>
    <row r="5790" spans="1:31" x14ac:dyDescent="0.35">
      <c r="A5790" t="s">
        <v>324</v>
      </c>
      <c r="B5790">
        <v>1381</v>
      </c>
      <c r="C5790" t="s">
        <v>12833</v>
      </c>
      <c r="D5790">
        <v>71101</v>
      </c>
      <c r="E5790" t="s">
        <v>12829</v>
      </c>
      <c r="F5790" t="s">
        <v>11404</v>
      </c>
      <c r="G5790" s="163">
        <v>3213</v>
      </c>
      <c r="H5790">
        <v>2.6</v>
      </c>
      <c r="I5790">
        <v>1</v>
      </c>
      <c r="J5790" t="s">
        <v>1</v>
      </c>
      <c r="K5790" t="s">
        <v>296</v>
      </c>
      <c r="L5790" t="s">
        <v>397</v>
      </c>
      <c r="M5790" t="s">
        <v>398</v>
      </c>
      <c r="N5790" t="s">
        <v>879</v>
      </c>
      <c r="O5790">
        <v>1</v>
      </c>
      <c r="P5790" t="s">
        <v>306</v>
      </c>
      <c r="Q5790" s="164">
        <v>45109</v>
      </c>
      <c r="R5790" s="164">
        <v>45170</v>
      </c>
      <c r="T5790" t="s">
        <v>5313</v>
      </c>
      <c r="V5790" t="s">
        <v>12830</v>
      </c>
      <c r="W5790" t="s">
        <v>12831</v>
      </c>
      <c r="X5790" t="s">
        <v>12829</v>
      </c>
      <c r="Y5790" t="s">
        <v>12830</v>
      </c>
      <c r="Z5790" t="s">
        <v>12834</v>
      </c>
      <c r="AA5790" t="s">
        <v>1</v>
      </c>
      <c r="AB5790" s="164">
        <v>45037</v>
      </c>
      <c r="AC5790" t="s">
        <v>341</v>
      </c>
      <c r="AD5790" s="176">
        <v>1.2</v>
      </c>
    </row>
    <row r="5791" spans="1:31" x14ac:dyDescent="0.35">
      <c r="A5791" t="s">
        <v>482</v>
      </c>
      <c r="B5791">
        <v>1287</v>
      </c>
      <c r="C5791" t="s">
        <v>12835</v>
      </c>
      <c r="D5791">
        <v>71101</v>
      </c>
      <c r="E5791" t="s">
        <v>12829</v>
      </c>
      <c r="F5791" t="s">
        <v>11404</v>
      </c>
      <c r="G5791" s="163">
        <v>2720.52</v>
      </c>
      <c r="H5791">
        <v>2.6</v>
      </c>
      <c r="I5791">
        <v>1</v>
      </c>
      <c r="J5791" t="s">
        <v>1</v>
      </c>
      <c r="K5791" t="s">
        <v>296</v>
      </c>
      <c r="L5791" t="s">
        <v>397</v>
      </c>
      <c r="M5791" t="s">
        <v>398</v>
      </c>
      <c r="N5791" t="s">
        <v>879</v>
      </c>
      <c r="O5791">
        <v>1</v>
      </c>
      <c r="P5791" t="s">
        <v>306</v>
      </c>
      <c r="Q5791" s="164">
        <v>43894</v>
      </c>
      <c r="R5791" s="164">
        <v>44440</v>
      </c>
      <c r="T5791" t="s">
        <v>5313</v>
      </c>
      <c r="V5791" t="s">
        <v>12830</v>
      </c>
      <c r="W5791" t="s">
        <v>12831</v>
      </c>
      <c r="X5791" t="s">
        <v>12829</v>
      </c>
      <c r="Y5791" t="s">
        <v>12830</v>
      </c>
      <c r="Z5791" t="s">
        <v>12836</v>
      </c>
      <c r="AA5791" t="s">
        <v>295</v>
      </c>
      <c r="AB5791" s="164">
        <v>44082</v>
      </c>
      <c r="AC5791" t="s">
        <v>341</v>
      </c>
      <c r="AD5791" s="176">
        <v>1.2</v>
      </c>
    </row>
    <row r="5792" spans="1:31" x14ac:dyDescent="0.35">
      <c r="A5792" t="s">
        <v>432</v>
      </c>
      <c r="B5792">
        <v>1357</v>
      </c>
      <c r="C5792" t="s">
        <v>12837</v>
      </c>
      <c r="D5792">
        <v>71101</v>
      </c>
      <c r="E5792" t="s">
        <v>12829</v>
      </c>
      <c r="F5792" t="s">
        <v>11404</v>
      </c>
      <c r="G5792" s="163">
        <v>3213</v>
      </c>
      <c r="H5792">
        <v>2.6</v>
      </c>
      <c r="I5792">
        <v>1</v>
      </c>
      <c r="J5792" t="s">
        <v>1</v>
      </c>
      <c r="K5792" t="s">
        <v>296</v>
      </c>
      <c r="L5792" t="s">
        <v>397</v>
      </c>
      <c r="M5792" t="s">
        <v>398</v>
      </c>
      <c r="N5792" t="s">
        <v>879</v>
      </c>
      <c r="O5792">
        <v>1</v>
      </c>
      <c r="P5792" t="s">
        <v>306</v>
      </c>
      <c r="Q5792" t="s">
        <v>11914</v>
      </c>
      <c r="R5792" s="164">
        <v>45536</v>
      </c>
      <c r="T5792" t="s">
        <v>5313</v>
      </c>
      <c r="V5792" t="s">
        <v>12830</v>
      </c>
      <c r="W5792" t="s">
        <v>12831</v>
      </c>
      <c r="X5792" t="s">
        <v>12829</v>
      </c>
      <c r="Y5792" t="s">
        <v>12830</v>
      </c>
      <c r="Z5792" t="s">
        <v>12838</v>
      </c>
      <c r="AA5792" t="s">
        <v>1</v>
      </c>
      <c r="AB5792" s="164">
        <v>45510</v>
      </c>
      <c r="AC5792" t="s">
        <v>341</v>
      </c>
      <c r="AD5792" s="176">
        <v>1.2</v>
      </c>
    </row>
    <row r="5793" spans="1:31" x14ac:dyDescent="0.35">
      <c r="A5793" t="s">
        <v>476</v>
      </c>
      <c r="B5793">
        <v>1409</v>
      </c>
      <c r="C5793" t="s">
        <v>12839</v>
      </c>
      <c r="D5793">
        <v>71102</v>
      </c>
      <c r="E5793" t="s">
        <v>12839</v>
      </c>
      <c r="F5793" t="s">
        <v>11404</v>
      </c>
      <c r="G5793" s="163">
        <v>3385.68</v>
      </c>
      <c r="H5793">
        <v>2.6</v>
      </c>
      <c r="I5793">
        <v>1.1000000000000001</v>
      </c>
      <c r="J5793" t="s">
        <v>295</v>
      </c>
      <c r="K5793" t="s">
        <v>296</v>
      </c>
      <c r="L5793" t="s">
        <v>397</v>
      </c>
      <c r="M5793" t="s">
        <v>398</v>
      </c>
      <c r="N5793" t="s">
        <v>1014</v>
      </c>
      <c r="O5793">
        <v>1.5</v>
      </c>
      <c r="P5793" t="s">
        <v>306</v>
      </c>
      <c r="Q5793" s="164">
        <v>45603</v>
      </c>
      <c r="R5793" s="164">
        <v>45901</v>
      </c>
      <c r="T5793" t="s">
        <v>12840</v>
      </c>
      <c r="V5793" t="s">
        <v>12841</v>
      </c>
      <c r="W5793" t="s">
        <v>12842</v>
      </c>
      <c r="X5793" t="s">
        <v>12839</v>
      </c>
      <c r="Y5793" t="s">
        <v>12841</v>
      </c>
      <c r="Z5793" t="s">
        <v>12843</v>
      </c>
      <c r="AA5793" t="s">
        <v>1</v>
      </c>
      <c r="AB5793" s="164">
        <v>45547</v>
      </c>
      <c r="AC5793" t="s">
        <v>341</v>
      </c>
      <c r="AD5793" s="176">
        <v>1.5</v>
      </c>
    </row>
    <row r="5794" spans="1:31" x14ac:dyDescent="0.35">
      <c r="A5794" t="s">
        <v>434</v>
      </c>
      <c r="B5794">
        <v>1189</v>
      </c>
      <c r="C5794" t="s">
        <v>12844</v>
      </c>
      <c r="D5794">
        <v>71102</v>
      </c>
      <c r="E5794" t="s">
        <v>12839</v>
      </c>
      <c r="F5794" t="s">
        <v>11404</v>
      </c>
      <c r="G5794" s="163">
        <v>2722.59</v>
      </c>
      <c r="H5794">
        <v>2.6</v>
      </c>
      <c r="I5794">
        <v>1.1000000000000001</v>
      </c>
      <c r="J5794" t="s">
        <v>1</v>
      </c>
      <c r="K5794" t="s">
        <v>296</v>
      </c>
      <c r="L5794" t="s">
        <v>397</v>
      </c>
      <c r="M5794" t="s">
        <v>398</v>
      </c>
      <c r="N5794" t="s">
        <v>1014</v>
      </c>
      <c r="O5794">
        <v>1.5</v>
      </c>
      <c r="P5794" t="s">
        <v>306</v>
      </c>
      <c r="Q5794" t="s">
        <v>487</v>
      </c>
      <c r="R5794" s="164">
        <v>45901</v>
      </c>
      <c r="T5794" t="s">
        <v>12840</v>
      </c>
      <c r="V5794" t="s">
        <v>12841</v>
      </c>
      <c r="W5794" t="s">
        <v>12842</v>
      </c>
      <c r="X5794" t="s">
        <v>12839</v>
      </c>
      <c r="Y5794" t="s">
        <v>12841</v>
      </c>
      <c r="Z5794" t="s">
        <v>12845</v>
      </c>
      <c r="AA5794" t="s">
        <v>1</v>
      </c>
      <c r="AB5794" s="164">
        <v>45812</v>
      </c>
      <c r="AC5794" t="s">
        <v>341</v>
      </c>
      <c r="AD5794" s="176">
        <v>1.5</v>
      </c>
    </row>
    <row r="5795" spans="1:31" x14ac:dyDescent="0.35">
      <c r="A5795" t="s">
        <v>494</v>
      </c>
      <c r="B5795">
        <v>1233</v>
      </c>
      <c r="C5795" t="s">
        <v>12839</v>
      </c>
      <c r="D5795">
        <v>71102</v>
      </c>
      <c r="E5795" t="s">
        <v>12839</v>
      </c>
      <c r="F5795" t="s">
        <v>11404</v>
      </c>
      <c r="G5795" s="163">
        <v>6438.24</v>
      </c>
      <c r="H5795">
        <v>2.6</v>
      </c>
      <c r="I5795">
        <v>1.1000000000000001</v>
      </c>
      <c r="J5795" t="s">
        <v>295</v>
      </c>
      <c r="K5795" t="s">
        <v>296</v>
      </c>
      <c r="L5795" t="s">
        <v>640</v>
      </c>
      <c r="M5795" t="s">
        <v>398</v>
      </c>
      <c r="N5795" t="s">
        <v>1014</v>
      </c>
      <c r="O5795">
        <v>1.5</v>
      </c>
      <c r="P5795" t="s">
        <v>306</v>
      </c>
      <c r="Q5795" t="s">
        <v>2050</v>
      </c>
      <c r="R5795" s="164">
        <v>42248</v>
      </c>
      <c r="T5795" t="s">
        <v>12840</v>
      </c>
      <c r="V5795" t="s">
        <v>12841</v>
      </c>
      <c r="W5795" t="s">
        <v>12842</v>
      </c>
      <c r="X5795" t="s">
        <v>12839</v>
      </c>
      <c r="Y5795" t="s">
        <v>12841</v>
      </c>
      <c r="Z5795" t="s">
        <v>12846</v>
      </c>
      <c r="AA5795" t="s">
        <v>1</v>
      </c>
      <c r="AB5795" s="164">
        <v>42382</v>
      </c>
      <c r="AC5795" t="s">
        <v>341</v>
      </c>
      <c r="AD5795" s="176">
        <v>1.5</v>
      </c>
    </row>
    <row r="5796" spans="1:31" x14ac:dyDescent="0.35">
      <c r="A5796" t="s">
        <v>419</v>
      </c>
      <c r="B5796">
        <v>1213</v>
      </c>
      <c r="C5796" t="s">
        <v>12847</v>
      </c>
      <c r="D5796">
        <v>71102</v>
      </c>
      <c r="E5796" t="s">
        <v>12839</v>
      </c>
      <c r="F5796" t="s">
        <v>11404</v>
      </c>
      <c r="G5796" s="163">
        <v>3750</v>
      </c>
      <c r="H5796">
        <v>2.6</v>
      </c>
      <c r="I5796">
        <v>1.1000000000000001</v>
      </c>
      <c r="J5796" t="s">
        <v>295</v>
      </c>
      <c r="K5796" t="s">
        <v>296</v>
      </c>
      <c r="L5796" t="s">
        <v>397</v>
      </c>
      <c r="M5796" t="s">
        <v>398</v>
      </c>
      <c r="N5796" t="s">
        <v>1014</v>
      </c>
      <c r="O5796">
        <v>1.5</v>
      </c>
      <c r="P5796" t="s">
        <v>306</v>
      </c>
      <c r="Q5796" t="s">
        <v>12848</v>
      </c>
      <c r="R5796" s="164">
        <v>42614</v>
      </c>
      <c r="T5796" t="s">
        <v>12840</v>
      </c>
      <c r="V5796" t="s">
        <v>12841</v>
      </c>
      <c r="W5796" t="s">
        <v>12842</v>
      </c>
      <c r="X5796" t="s">
        <v>12839</v>
      </c>
      <c r="Y5796" t="s">
        <v>12841</v>
      </c>
      <c r="Z5796" t="s">
        <v>12849</v>
      </c>
      <c r="AA5796" t="s">
        <v>1</v>
      </c>
      <c r="AB5796" s="164">
        <v>42527</v>
      </c>
      <c r="AC5796" t="s">
        <v>341</v>
      </c>
      <c r="AD5796" s="176">
        <v>1.5</v>
      </c>
    </row>
    <row r="5797" spans="1:31" x14ac:dyDescent="0.35">
      <c r="A5797" t="s">
        <v>434</v>
      </c>
      <c r="B5797">
        <v>1162</v>
      </c>
      <c r="C5797" t="s">
        <v>12850</v>
      </c>
      <c r="D5797">
        <v>71103</v>
      </c>
      <c r="E5797" t="s">
        <v>12850</v>
      </c>
      <c r="F5797" t="s">
        <v>11404</v>
      </c>
      <c r="G5797" s="163">
        <v>4000</v>
      </c>
      <c r="H5797" s="174">
        <f t="shared" ref="H5797:H5805" si="183">AD5797</f>
        <v>1.4</v>
      </c>
      <c r="I5797">
        <v>0.9</v>
      </c>
      <c r="J5797" t="s">
        <v>295</v>
      </c>
      <c r="K5797" t="s">
        <v>296</v>
      </c>
      <c r="L5797" t="s">
        <v>397</v>
      </c>
      <c r="M5797" t="s">
        <v>398</v>
      </c>
      <c r="N5797" t="s">
        <v>1014</v>
      </c>
      <c r="O5797">
        <v>1</v>
      </c>
      <c r="P5797" t="s">
        <v>306</v>
      </c>
      <c r="Q5797" t="s">
        <v>12851</v>
      </c>
      <c r="R5797" s="164">
        <v>42979</v>
      </c>
      <c r="T5797" t="s">
        <v>12852</v>
      </c>
      <c r="V5797" t="s">
        <v>12853</v>
      </c>
      <c r="W5797" t="s">
        <v>12854</v>
      </c>
      <c r="X5797" t="s">
        <v>12850</v>
      </c>
      <c r="Y5797" t="s">
        <v>12853</v>
      </c>
      <c r="Z5797" t="s">
        <v>12855</v>
      </c>
      <c r="AA5797" t="s">
        <v>1</v>
      </c>
      <c r="AB5797" s="164">
        <v>43049</v>
      </c>
      <c r="AC5797" t="s">
        <v>341</v>
      </c>
      <c r="AD5797" s="176">
        <v>1.4</v>
      </c>
      <c r="AE5797" s="177" t="s">
        <v>16954</v>
      </c>
    </row>
    <row r="5798" spans="1:31" x14ac:dyDescent="0.35">
      <c r="A5798" t="s">
        <v>476</v>
      </c>
      <c r="B5798">
        <v>1286</v>
      </c>
      <c r="C5798" t="s">
        <v>12856</v>
      </c>
      <c r="D5798">
        <v>71112</v>
      </c>
      <c r="E5798" t="s">
        <v>12856</v>
      </c>
      <c r="F5798" t="s">
        <v>11404</v>
      </c>
      <c r="H5798" s="174">
        <f t="shared" si="183"/>
        <v>1.5</v>
      </c>
      <c r="I5798">
        <v>1.1000000000000001</v>
      </c>
      <c r="K5798" t="s">
        <v>296</v>
      </c>
      <c r="L5798" t="s">
        <v>397</v>
      </c>
      <c r="M5798" t="s">
        <v>398</v>
      </c>
      <c r="N5798" t="s">
        <v>1038</v>
      </c>
      <c r="O5798">
        <v>1</v>
      </c>
      <c r="P5798" t="s">
        <v>306</v>
      </c>
      <c r="Q5798" t="s">
        <v>463</v>
      </c>
      <c r="R5798" s="164">
        <v>41030</v>
      </c>
      <c r="T5798" t="s">
        <v>12857</v>
      </c>
      <c r="V5798" t="s">
        <v>12858</v>
      </c>
      <c r="W5798" t="s">
        <v>12859</v>
      </c>
      <c r="X5798" t="s">
        <v>12856</v>
      </c>
      <c r="Y5798" t="s">
        <v>12858</v>
      </c>
      <c r="Z5798" t="s">
        <v>12860</v>
      </c>
      <c r="AC5798" t="s">
        <v>308</v>
      </c>
      <c r="AD5798" s="176">
        <v>1.5</v>
      </c>
      <c r="AE5798" s="177" t="s">
        <v>16954</v>
      </c>
    </row>
    <row r="5799" spans="1:31" x14ac:dyDescent="0.35">
      <c r="A5799" t="s">
        <v>324</v>
      </c>
      <c r="B5799">
        <v>1407</v>
      </c>
      <c r="C5799" t="s">
        <v>12861</v>
      </c>
      <c r="D5799">
        <v>71113</v>
      </c>
      <c r="E5799" t="s">
        <v>12862</v>
      </c>
      <c r="F5799" t="s">
        <v>11404</v>
      </c>
      <c r="G5799" s="163">
        <v>5500</v>
      </c>
      <c r="H5799" s="174">
        <f t="shared" si="183"/>
        <v>1.5</v>
      </c>
      <c r="I5799">
        <v>0.9</v>
      </c>
      <c r="J5799" t="s">
        <v>295</v>
      </c>
      <c r="K5799" t="s">
        <v>296</v>
      </c>
      <c r="L5799" t="s">
        <v>397</v>
      </c>
      <c r="M5799" t="s">
        <v>398</v>
      </c>
      <c r="N5799" t="s">
        <v>1038</v>
      </c>
      <c r="O5799">
        <v>1.5</v>
      </c>
      <c r="P5799" t="s">
        <v>306</v>
      </c>
      <c r="Q5799" s="164">
        <v>44965</v>
      </c>
      <c r="R5799" s="164">
        <v>45536</v>
      </c>
      <c r="T5799" t="s">
        <v>1039</v>
      </c>
      <c r="V5799" t="s">
        <v>12863</v>
      </c>
      <c r="W5799" t="s">
        <v>12864</v>
      </c>
      <c r="X5799" t="s">
        <v>12862</v>
      </c>
      <c r="Y5799" t="s">
        <v>12863</v>
      </c>
      <c r="Z5799" t="s">
        <v>12865</v>
      </c>
      <c r="AA5799" t="s">
        <v>1</v>
      </c>
      <c r="AB5799" s="164">
        <v>45181</v>
      </c>
      <c r="AC5799" t="s">
        <v>308</v>
      </c>
      <c r="AD5799" s="176">
        <v>1.5</v>
      </c>
      <c r="AE5799" s="177" t="s">
        <v>16954</v>
      </c>
    </row>
    <row r="5800" spans="1:31" x14ac:dyDescent="0.35">
      <c r="A5800" t="s">
        <v>432</v>
      </c>
      <c r="B5800">
        <v>1309</v>
      </c>
      <c r="C5800" t="s">
        <v>12862</v>
      </c>
      <c r="D5800">
        <v>71113</v>
      </c>
      <c r="E5800" t="s">
        <v>12862</v>
      </c>
      <c r="F5800" t="s">
        <v>11404</v>
      </c>
      <c r="G5800" s="163">
        <v>4548.2700000000004</v>
      </c>
      <c r="H5800" s="174">
        <f t="shared" si="183"/>
        <v>1.5</v>
      </c>
      <c r="I5800">
        <v>0.9</v>
      </c>
      <c r="J5800" t="s">
        <v>295</v>
      </c>
      <c r="K5800" t="s">
        <v>296</v>
      </c>
      <c r="L5800" t="s">
        <v>640</v>
      </c>
      <c r="M5800" t="s">
        <v>398</v>
      </c>
      <c r="N5800" t="s">
        <v>1038</v>
      </c>
      <c r="O5800">
        <v>1.5</v>
      </c>
      <c r="P5800" t="s">
        <v>306</v>
      </c>
      <c r="Q5800" s="164">
        <v>42497</v>
      </c>
      <c r="R5800" s="164">
        <v>43586</v>
      </c>
      <c r="T5800" t="s">
        <v>1039</v>
      </c>
      <c r="V5800" t="s">
        <v>12863</v>
      </c>
      <c r="W5800" t="s">
        <v>12864</v>
      </c>
      <c r="X5800" t="s">
        <v>12862</v>
      </c>
      <c r="Y5800" t="s">
        <v>12863</v>
      </c>
      <c r="Z5800" t="s">
        <v>12866</v>
      </c>
      <c r="AA5800" t="s">
        <v>1</v>
      </c>
      <c r="AB5800" s="164">
        <v>42629</v>
      </c>
      <c r="AC5800" t="s">
        <v>308</v>
      </c>
      <c r="AD5800" s="176">
        <v>1.5</v>
      </c>
      <c r="AE5800" s="177" t="s">
        <v>16954</v>
      </c>
    </row>
    <row r="5801" spans="1:31" x14ac:dyDescent="0.35">
      <c r="A5801" t="s">
        <v>324</v>
      </c>
      <c r="B5801">
        <v>1362</v>
      </c>
      <c r="C5801" t="s">
        <v>12867</v>
      </c>
      <c r="D5801">
        <v>71200</v>
      </c>
      <c r="E5801" t="s">
        <v>12868</v>
      </c>
      <c r="F5801" t="s">
        <v>11404</v>
      </c>
      <c r="G5801" s="163">
        <v>2679.47</v>
      </c>
      <c r="H5801" s="174">
        <f t="shared" si="183"/>
        <v>1.2</v>
      </c>
      <c r="I5801">
        <v>0.6</v>
      </c>
      <c r="J5801" t="s">
        <v>1</v>
      </c>
      <c r="K5801" t="s">
        <v>296</v>
      </c>
      <c r="L5801" t="s">
        <v>397</v>
      </c>
      <c r="M5801" t="s">
        <v>398</v>
      </c>
      <c r="N5801" t="s">
        <v>747</v>
      </c>
      <c r="O5801">
        <v>1</v>
      </c>
      <c r="P5801" t="s">
        <v>306</v>
      </c>
      <c r="Q5801" s="164">
        <v>44442</v>
      </c>
      <c r="R5801" s="164">
        <v>44440</v>
      </c>
      <c r="T5801" t="s">
        <v>1047</v>
      </c>
      <c r="V5801" t="s">
        <v>12869</v>
      </c>
      <c r="W5801" t="s">
        <v>12870</v>
      </c>
      <c r="X5801" t="s">
        <v>12868</v>
      </c>
      <c r="Y5801" t="s">
        <v>12869</v>
      </c>
      <c r="Z5801" t="s">
        <v>12871</v>
      </c>
      <c r="AA5801" t="s">
        <v>1</v>
      </c>
      <c r="AB5801" s="164">
        <v>44629</v>
      </c>
      <c r="AC5801" t="s">
        <v>366</v>
      </c>
      <c r="AD5801" s="176">
        <v>1.2</v>
      </c>
      <c r="AE5801" s="177" t="s">
        <v>16954</v>
      </c>
    </row>
    <row r="5802" spans="1:31" x14ac:dyDescent="0.35">
      <c r="A5802" t="s">
        <v>447</v>
      </c>
      <c r="B5802">
        <v>1103</v>
      </c>
      <c r="C5802" t="s">
        <v>12872</v>
      </c>
      <c r="D5802">
        <v>71200</v>
      </c>
      <c r="E5802" t="s">
        <v>12868</v>
      </c>
      <c r="F5802" t="s">
        <v>11404</v>
      </c>
      <c r="H5802" s="174">
        <f t="shared" si="183"/>
        <v>1.2</v>
      </c>
      <c r="I5802">
        <v>0.6</v>
      </c>
      <c r="K5802" t="s">
        <v>0</v>
      </c>
      <c r="L5802" t="s">
        <v>397</v>
      </c>
      <c r="M5802" t="s">
        <v>398</v>
      </c>
      <c r="N5802" t="s">
        <v>747</v>
      </c>
      <c r="O5802">
        <v>1</v>
      </c>
      <c r="P5802" t="s">
        <v>306</v>
      </c>
      <c r="Q5802" s="164">
        <v>32517</v>
      </c>
      <c r="R5802" s="164">
        <v>32752</v>
      </c>
      <c r="T5802" t="s">
        <v>1047</v>
      </c>
      <c r="V5802" t="s">
        <v>12869</v>
      </c>
      <c r="W5802" t="s">
        <v>12870</v>
      </c>
      <c r="X5802" t="s">
        <v>12868</v>
      </c>
      <c r="Y5802" t="s">
        <v>12869</v>
      </c>
      <c r="Z5802" t="s">
        <v>12873</v>
      </c>
      <c r="AC5802" t="s">
        <v>366</v>
      </c>
      <c r="AD5802" s="176">
        <v>1.2</v>
      </c>
      <c r="AE5802" s="177" t="s">
        <v>16954</v>
      </c>
    </row>
    <row r="5803" spans="1:31" x14ac:dyDescent="0.35">
      <c r="A5803" t="s">
        <v>447</v>
      </c>
      <c r="B5803">
        <v>1104</v>
      </c>
      <c r="C5803" t="s">
        <v>12874</v>
      </c>
      <c r="D5803">
        <v>71200</v>
      </c>
      <c r="E5803" t="s">
        <v>12868</v>
      </c>
      <c r="F5803" t="s">
        <v>11404</v>
      </c>
      <c r="H5803" s="174">
        <f t="shared" si="183"/>
        <v>1.2</v>
      </c>
      <c r="I5803">
        <v>0.6</v>
      </c>
      <c r="K5803" t="s">
        <v>0</v>
      </c>
      <c r="L5803" t="s">
        <v>397</v>
      </c>
      <c r="M5803" t="s">
        <v>398</v>
      </c>
      <c r="N5803" t="s">
        <v>747</v>
      </c>
      <c r="O5803">
        <v>1</v>
      </c>
      <c r="P5803" t="s">
        <v>306</v>
      </c>
      <c r="Q5803" s="164">
        <v>32517</v>
      </c>
      <c r="R5803" s="164">
        <v>32752</v>
      </c>
      <c r="T5803" t="s">
        <v>1047</v>
      </c>
      <c r="V5803" t="s">
        <v>12869</v>
      </c>
      <c r="W5803" t="s">
        <v>12870</v>
      </c>
      <c r="X5803" t="s">
        <v>12868</v>
      </c>
      <c r="Y5803" t="s">
        <v>12869</v>
      </c>
      <c r="Z5803" t="s">
        <v>12875</v>
      </c>
      <c r="AC5803" t="s">
        <v>366</v>
      </c>
      <c r="AD5803" s="176">
        <v>1.2</v>
      </c>
      <c r="AE5803" s="177" t="s">
        <v>16954</v>
      </c>
    </row>
    <row r="5804" spans="1:31" x14ac:dyDescent="0.35">
      <c r="A5804" t="s">
        <v>309</v>
      </c>
      <c r="B5804">
        <v>1155</v>
      </c>
      <c r="C5804" t="s">
        <v>12876</v>
      </c>
      <c r="D5804">
        <v>71205</v>
      </c>
      <c r="E5804" t="s">
        <v>12876</v>
      </c>
      <c r="F5804" t="s">
        <v>11404</v>
      </c>
      <c r="H5804" s="174">
        <f t="shared" si="183"/>
        <v>1.1000000000000001</v>
      </c>
      <c r="I5804">
        <v>0.7</v>
      </c>
      <c r="K5804" t="s">
        <v>404</v>
      </c>
      <c r="L5804" t="s">
        <v>640</v>
      </c>
      <c r="M5804" t="s">
        <v>398</v>
      </c>
      <c r="N5804" t="s">
        <v>1064</v>
      </c>
      <c r="O5804">
        <v>1</v>
      </c>
      <c r="P5804" t="s">
        <v>306</v>
      </c>
      <c r="Q5804" s="164">
        <v>37995</v>
      </c>
      <c r="R5804" s="164">
        <v>38231</v>
      </c>
      <c r="S5804" s="164">
        <v>40787</v>
      </c>
      <c r="T5804" t="s">
        <v>1070</v>
      </c>
      <c r="V5804" t="s">
        <v>12877</v>
      </c>
      <c r="W5804" t="s">
        <v>12878</v>
      </c>
      <c r="X5804" t="s">
        <v>12876</v>
      </c>
      <c r="Y5804" t="s">
        <v>12877</v>
      </c>
      <c r="Z5804" t="s">
        <v>12879</v>
      </c>
      <c r="AC5804" t="s">
        <v>366</v>
      </c>
      <c r="AD5804" s="176">
        <v>1.1000000000000001</v>
      </c>
      <c r="AE5804" s="177" t="s">
        <v>16954</v>
      </c>
    </row>
    <row r="5805" spans="1:31" x14ac:dyDescent="0.35">
      <c r="A5805" t="s">
        <v>432</v>
      </c>
      <c r="B5805">
        <v>1252</v>
      </c>
      <c r="C5805" t="s">
        <v>12880</v>
      </c>
      <c r="D5805">
        <v>71205</v>
      </c>
      <c r="E5805" t="s">
        <v>12876</v>
      </c>
      <c r="F5805" t="s">
        <v>11404</v>
      </c>
      <c r="H5805" s="174">
        <f t="shared" si="183"/>
        <v>1.1000000000000001</v>
      </c>
      <c r="I5805">
        <v>0.7</v>
      </c>
      <c r="K5805" t="s">
        <v>296</v>
      </c>
      <c r="L5805" t="s">
        <v>397</v>
      </c>
      <c r="M5805" t="s">
        <v>398</v>
      </c>
      <c r="N5805" t="s">
        <v>1064</v>
      </c>
      <c r="O5805">
        <v>1</v>
      </c>
      <c r="P5805" t="s">
        <v>306</v>
      </c>
      <c r="Q5805" t="s">
        <v>4729</v>
      </c>
      <c r="R5805" s="164">
        <v>39448</v>
      </c>
      <c r="T5805" t="s">
        <v>1070</v>
      </c>
      <c r="V5805" t="s">
        <v>12877</v>
      </c>
      <c r="W5805" t="s">
        <v>12878</v>
      </c>
      <c r="X5805" t="s">
        <v>12876</v>
      </c>
      <c r="Y5805" t="s">
        <v>12877</v>
      </c>
      <c r="Z5805" t="s">
        <v>12881</v>
      </c>
      <c r="AC5805" t="s">
        <v>366</v>
      </c>
      <c r="AD5805" s="176">
        <v>1.1000000000000001</v>
      </c>
      <c r="AE5805" s="177" t="s">
        <v>16954</v>
      </c>
    </row>
    <row r="5806" spans="1:31" x14ac:dyDescent="0.35">
      <c r="A5806" t="s">
        <v>454</v>
      </c>
      <c r="B5806">
        <v>1317</v>
      </c>
      <c r="C5806" t="s">
        <v>1068</v>
      </c>
      <c r="D5806">
        <v>71206</v>
      </c>
      <c r="E5806" t="s">
        <v>1068</v>
      </c>
      <c r="F5806" t="s">
        <v>11404</v>
      </c>
      <c r="H5806">
        <v>2.2000000000000002</v>
      </c>
      <c r="I5806">
        <v>0.9</v>
      </c>
      <c r="K5806" t="s">
        <v>296</v>
      </c>
      <c r="L5806" t="s">
        <v>397</v>
      </c>
      <c r="M5806" t="s">
        <v>398</v>
      </c>
      <c r="N5806" t="s">
        <v>1064</v>
      </c>
      <c r="O5806">
        <v>1</v>
      </c>
      <c r="P5806" t="s">
        <v>306</v>
      </c>
      <c r="Q5806" s="164">
        <v>35433</v>
      </c>
      <c r="R5806" s="164">
        <v>35490</v>
      </c>
      <c r="T5806" t="s">
        <v>12882</v>
      </c>
      <c r="V5806" t="s">
        <v>12883</v>
      </c>
      <c r="W5806" t="s">
        <v>12884</v>
      </c>
      <c r="X5806" t="s">
        <v>1068</v>
      </c>
      <c r="Y5806" t="s">
        <v>12883</v>
      </c>
      <c r="Z5806" t="s">
        <v>12885</v>
      </c>
      <c r="AC5806" t="s">
        <v>366</v>
      </c>
      <c r="AD5806" s="176">
        <v>1.1000000000000001</v>
      </c>
    </row>
    <row r="5807" spans="1:31" x14ac:dyDescent="0.35">
      <c r="A5807" t="s">
        <v>408</v>
      </c>
      <c r="B5807">
        <v>1202</v>
      </c>
      <c r="C5807" t="s">
        <v>12886</v>
      </c>
      <c r="D5807">
        <v>71206</v>
      </c>
      <c r="E5807" t="s">
        <v>1068</v>
      </c>
      <c r="F5807" t="s">
        <v>11404</v>
      </c>
      <c r="H5807">
        <v>2.2000000000000002</v>
      </c>
      <c r="I5807">
        <v>0.9</v>
      </c>
      <c r="K5807" t="s">
        <v>296</v>
      </c>
      <c r="L5807" t="s">
        <v>12887</v>
      </c>
      <c r="M5807" t="s">
        <v>398</v>
      </c>
      <c r="N5807" t="s">
        <v>1064</v>
      </c>
      <c r="O5807">
        <v>1</v>
      </c>
      <c r="P5807" t="s">
        <v>306</v>
      </c>
      <c r="Q5807" s="164">
        <v>38361</v>
      </c>
      <c r="R5807" s="164">
        <v>38596</v>
      </c>
      <c r="T5807" t="s">
        <v>12882</v>
      </c>
      <c r="V5807" t="s">
        <v>12883</v>
      </c>
      <c r="W5807" t="s">
        <v>12884</v>
      </c>
      <c r="X5807" t="s">
        <v>1068</v>
      </c>
      <c r="Y5807" t="s">
        <v>12883</v>
      </c>
      <c r="Z5807" t="s">
        <v>12888</v>
      </c>
      <c r="AC5807" t="s">
        <v>366</v>
      </c>
      <c r="AD5807" s="176">
        <v>1.1000000000000001</v>
      </c>
    </row>
    <row r="5808" spans="1:31" x14ac:dyDescent="0.35">
      <c r="A5808" t="s">
        <v>324</v>
      </c>
      <c r="B5808">
        <v>1143</v>
      </c>
      <c r="C5808" t="s">
        <v>12886</v>
      </c>
      <c r="D5808">
        <v>71206</v>
      </c>
      <c r="E5808" t="s">
        <v>1068</v>
      </c>
      <c r="F5808" t="s">
        <v>11404</v>
      </c>
      <c r="H5808">
        <v>2.2000000000000002</v>
      </c>
      <c r="I5808">
        <v>0.9</v>
      </c>
      <c r="K5808" t="s">
        <v>296</v>
      </c>
      <c r="L5808" t="s">
        <v>397</v>
      </c>
      <c r="M5808" t="s">
        <v>398</v>
      </c>
      <c r="N5808" t="s">
        <v>1064</v>
      </c>
      <c r="O5808">
        <v>1</v>
      </c>
      <c r="P5808" t="s">
        <v>306</v>
      </c>
      <c r="Q5808" t="s">
        <v>1518</v>
      </c>
      <c r="R5808" s="164">
        <v>37135</v>
      </c>
      <c r="T5808" t="s">
        <v>12882</v>
      </c>
      <c r="V5808" t="s">
        <v>12883</v>
      </c>
      <c r="W5808" t="s">
        <v>12884</v>
      </c>
      <c r="X5808" t="s">
        <v>1068</v>
      </c>
      <c r="Y5808" t="s">
        <v>12883</v>
      </c>
      <c r="Z5808" t="s">
        <v>12889</v>
      </c>
      <c r="AC5808" t="s">
        <v>366</v>
      </c>
      <c r="AD5808" s="176">
        <v>1.1000000000000001</v>
      </c>
    </row>
    <row r="5809" spans="1:30" x14ac:dyDescent="0.35">
      <c r="A5809" t="s">
        <v>476</v>
      </c>
      <c r="B5809">
        <v>1355</v>
      </c>
      <c r="C5809" t="s">
        <v>12890</v>
      </c>
      <c r="D5809">
        <v>71206</v>
      </c>
      <c r="E5809" t="s">
        <v>1068</v>
      </c>
      <c r="F5809" t="s">
        <v>11404</v>
      </c>
      <c r="G5809" s="163">
        <v>3960</v>
      </c>
      <c r="H5809">
        <v>2.2000000000000002</v>
      </c>
      <c r="I5809">
        <v>0.9</v>
      </c>
      <c r="J5809" t="s">
        <v>295</v>
      </c>
      <c r="K5809" t="s">
        <v>296</v>
      </c>
      <c r="L5809" t="s">
        <v>397</v>
      </c>
      <c r="M5809" t="s">
        <v>398</v>
      </c>
      <c r="N5809" t="s">
        <v>1064</v>
      </c>
      <c r="O5809">
        <v>1</v>
      </c>
      <c r="P5809" t="s">
        <v>306</v>
      </c>
      <c r="Q5809" t="s">
        <v>6143</v>
      </c>
      <c r="R5809" s="164">
        <v>44075</v>
      </c>
      <c r="T5809" t="s">
        <v>12882</v>
      </c>
      <c r="V5809" t="s">
        <v>12883</v>
      </c>
      <c r="W5809" t="s">
        <v>12884</v>
      </c>
      <c r="X5809" t="s">
        <v>1068</v>
      </c>
      <c r="Y5809" t="s">
        <v>12883</v>
      </c>
      <c r="Z5809" t="s">
        <v>12891</v>
      </c>
      <c r="AA5809" t="s">
        <v>1</v>
      </c>
      <c r="AB5809" s="164">
        <v>43588</v>
      </c>
      <c r="AC5809" t="s">
        <v>366</v>
      </c>
      <c r="AD5809" s="176">
        <v>1.1000000000000001</v>
      </c>
    </row>
    <row r="5810" spans="1:30" x14ac:dyDescent="0.35">
      <c r="A5810" t="s">
        <v>584</v>
      </c>
      <c r="B5810">
        <v>1214</v>
      </c>
      <c r="C5810" t="s">
        <v>12886</v>
      </c>
      <c r="D5810">
        <v>71206</v>
      </c>
      <c r="E5810" t="s">
        <v>1068</v>
      </c>
      <c r="F5810" t="s">
        <v>11404</v>
      </c>
      <c r="H5810">
        <v>2.2000000000000002</v>
      </c>
      <c r="I5810">
        <v>0.9</v>
      </c>
      <c r="K5810" t="s">
        <v>296</v>
      </c>
      <c r="L5810" t="s">
        <v>502</v>
      </c>
      <c r="M5810" t="s">
        <v>398</v>
      </c>
      <c r="N5810" t="s">
        <v>1064</v>
      </c>
      <c r="O5810">
        <v>1</v>
      </c>
      <c r="P5810" t="s">
        <v>306</v>
      </c>
      <c r="Q5810" s="164">
        <v>35433</v>
      </c>
      <c r="R5810" s="164">
        <v>35490</v>
      </c>
      <c r="T5810" t="s">
        <v>12882</v>
      </c>
      <c r="V5810" t="s">
        <v>12883</v>
      </c>
      <c r="W5810" t="s">
        <v>12884</v>
      </c>
      <c r="X5810" t="s">
        <v>1068</v>
      </c>
      <c r="Y5810" t="s">
        <v>12883</v>
      </c>
      <c r="Z5810" t="s">
        <v>12892</v>
      </c>
      <c r="AC5810" t="s">
        <v>366</v>
      </c>
      <c r="AD5810" s="176">
        <v>1.1000000000000001</v>
      </c>
    </row>
    <row r="5811" spans="1:30" x14ac:dyDescent="0.35">
      <c r="A5811" t="s">
        <v>494</v>
      </c>
      <c r="B5811">
        <v>1187</v>
      </c>
      <c r="C5811" t="s">
        <v>12886</v>
      </c>
      <c r="D5811">
        <v>71206</v>
      </c>
      <c r="E5811" t="s">
        <v>1068</v>
      </c>
      <c r="F5811" t="s">
        <v>11404</v>
      </c>
      <c r="H5811">
        <v>2.2000000000000002</v>
      </c>
      <c r="I5811">
        <v>0.9</v>
      </c>
      <c r="K5811" t="s">
        <v>296</v>
      </c>
      <c r="L5811" t="s">
        <v>397</v>
      </c>
      <c r="M5811" t="s">
        <v>398</v>
      </c>
      <c r="N5811" t="s">
        <v>1064</v>
      </c>
      <c r="O5811">
        <v>1</v>
      </c>
      <c r="P5811" t="s">
        <v>306</v>
      </c>
      <c r="Q5811" s="164">
        <v>37961</v>
      </c>
      <c r="R5811" s="164">
        <v>37987</v>
      </c>
      <c r="T5811" t="s">
        <v>12882</v>
      </c>
      <c r="V5811" t="s">
        <v>12883</v>
      </c>
      <c r="W5811" t="s">
        <v>12884</v>
      </c>
      <c r="X5811" t="s">
        <v>1068</v>
      </c>
      <c r="Y5811" t="s">
        <v>12883</v>
      </c>
      <c r="Z5811" t="s">
        <v>12893</v>
      </c>
      <c r="AC5811" t="s">
        <v>366</v>
      </c>
      <c r="AD5811" s="176">
        <v>1.1000000000000001</v>
      </c>
    </row>
    <row r="5812" spans="1:30" x14ac:dyDescent="0.35">
      <c r="A5812" t="s">
        <v>711</v>
      </c>
      <c r="B5812">
        <v>1250</v>
      </c>
      <c r="C5812" t="s">
        <v>12894</v>
      </c>
      <c r="D5812">
        <v>71206</v>
      </c>
      <c r="E5812" t="s">
        <v>1068</v>
      </c>
      <c r="F5812" t="s">
        <v>11404</v>
      </c>
      <c r="G5812" s="163">
        <v>5554</v>
      </c>
      <c r="H5812">
        <v>2.2000000000000002</v>
      </c>
      <c r="I5812">
        <v>0.9</v>
      </c>
      <c r="J5812" t="s">
        <v>295</v>
      </c>
      <c r="K5812" t="s">
        <v>296</v>
      </c>
      <c r="L5812" t="s">
        <v>397</v>
      </c>
      <c r="M5812" t="s">
        <v>398</v>
      </c>
      <c r="N5812" t="s">
        <v>1064</v>
      </c>
      <c r="O5812">
        <v>1</v>
      </c>
      <c r="P5812" t="s">
        <v>306</v>
      </c>
      <c r="Q5812" t="s">
        <v>3747</v>
      </c>
      <c r="R5812" s="164">
        <v>42614</v>
      </c>
      <c r="T5812" t="s">
        <v>12882</v>
      </c>
      <c r="V5812" t="s">
        <v>12883</v>
      </c>
      <c r="W5812" t="s">
        <v>12884</v>
      </c>
      <c r="X5812" t="s">
        <v>1068</v>
      </c>
      <c r="Y5812" t="s">
        <v>12883</v>
      </c>
      <c r="Z5812" t="s">
        <v>12895</v>
      </c>
      <c r="AA5812" t="s">
        <v>1</v>
      </c>
      <c r="AB5812" s="164">
        <v>42471</v>
      </c>
      <c r="AC5812" t="s">
        <v>366</v>
      </c>
      <c r="AD5812" s="176">
        <v>1.1000000000000001</v>
      </c>
    </row>
    <row r="5813" spans="1:30" x14ac:dyDescent="0.35">
      <c r="A5813" t="s">
        <v>291</v>
      </c>
      <c r="B5813">
        <v>1107</v>
      </c>
      <c r="C5813" t="s">
        <v>12896</v>
      </c>
      <c r="D5813">
        <v>71212</v>
      </c>
      <c r="E5813" t="s">
        <v>12897</v>
      </c>
      <c r="F5813" t="s">
        <v>11404</v>
      </c>
      <c r="H5813">
        <v>2.2000000000000002</v>
      </c>
      <c r="I5813">
        <v>0.5</v>
      </c>
      <c r="K5813" t="s">
        <v>296</v>
      </c>
      <c r="L5813" t="s">
        <v>640</v>
      </c>
      <c r="M5813" t="s">
        <v>398</v>
      </c>
      <c r="N5813" t="s">
        <v>1064</v>
      </c>
      <c r="O5813">
        <v>1</v>
      </c>
      <c r="P5813" t="s">
        <v>1</v>
      </c>
      <c r="Q5813" s="164">
        <v>37257</v>
      </c>
      <c r="R5813" s="164">
        <v>37257</v>
      </c>
      <c r="T5813" t="s">
        <v>12898</v>
      </c>
      <c r="V5813" t="s">
        <v>12899</v>
      </c>
      <c r="W5813" t="s">
        <v>12900</v>
      </c>
      <c r="X5813" t="s">
        <v>12897</v>
      </c>
      <c r="Y5813" t="s">
        <v>12899</v>
      </c>
      <c r="Z5813" t="s">
        <v>12901</v>
      </c>
      <c r="AA5813" t="s">
        <v>1</v>
      </c>
      <c r="AC5813" t="s">
        <v>366</v>
      </c>
      <c r="AD5813" s="176">
        <v>1.2</v>
      </c>
    </row>
    <row r="5814" spans="1:30" x14ac:dyDescent="0.35">
      <c r="A5814" t="s">
        <v>305</v>
      </c>
      <c r="B5814">
        <v>1153</v>
      </c>
      <c r="C5814" t="s">
        <v>12897</v>
      </c>
      <c r="D5814">
        <v>71212</v>
      </c>
      <c r="E5814" t="s">
        <v>12897</v>
      </c>
      <c r="F5814" t="s">
        <v>11404</v>
      </c>
      <c r="H5814">
        <v>2.2000000000000002</v>
      </c>
      <c r="I5814">
        <v>0.5</v>
      </c>
      <c r="K5814" t="s">
        <v>404</v>
      </c>
      <c r="L5814" t="s">
        <v>11690</v>
      </c>
      <c r="M5814" t="s">
        <v>398</v>
      </c>
      <c r="N5814" t="s">
        <v>1064</v>
      </c>
      <c r="O5814">
        <v>1</v>
      </c>
      <c r="P5814" t="s">
        <v>306</v>
      </c>
      <c r="Q5814" s="164">
        <v>32882</v>
      </c>
      <c r="R5814" s="164">
        <v>33117</v>
      </c>
      <c r="S5814" s="164">
        <v>41153</v>
      </c>
      <c r="T5814" t="s">
        <v>12898</v>
      </c>
      <c r="V5814" t="s">
        <v>12899</v>
      </c>
      <c r="W5814" t="s">
        <v>12900</v>
      </c>
      <c r="X5814" t="s">
        <v>12897</v>
      </c>
      <c r="Y5814" t="s">
        <v>12899</v>
      </c>
      <c r="Z5814" t="s">
        <v>12902</v>
      </c>
      <c r="AC5814" t="s">
        <v>366</v>
      </c>
      <c r="AD5814" s="176">
        <v>1.2</v>
      </c>
    </row>
    <row r="5815" spans="1:30" x14ac:dyDescent="0.35">
      <c r="A5815" t="s">
        <v>305</v>
      </c>
      <c r="B5815">
        <v>1330</v>
      </c>
      <c r="C5815" t="s">
        <v>12903</v>
      </c>
      <c r="D5815">
        <v>71212</v>
      </c>
      <c r="E5815" t="s">
        <v>12897</v>
      </c>
      <c r="F5815" t="s">
        <v>11404</v>
      </c>
      <c r="G5815" s="163">
        <v>5011.4399999999996</v>
      </c>
      <c r="H5815">
        <v>2.2000000000000002</v>
      </c>
      <c r="I5815">
        <v>0.5</v>
      </c>
      <c r="J5815" t="s">
        <v>295</v>
      </c>
      <c r="K5815" t="s">
        <v>296</v>
      </c>
      <c r="L5815" t="s">
        <v>397</v>
      </c>
      <c r="M5815" t="s">
        <v>398</v>
      </c>
      <c r="N5815" t="s">
        <v>1064</v>
      </c>
      <c r="O5815">
        <v>1</v>
      </c>
      <c r="P5815" t="s">
        <v>306</v>
      </c>
      <c r="Q5815" s="164">
        <v>44296</v>
      </c>
      <c r="R5815" s="164">
        <v>44562</v>
      </c>
      <c r="T5815" t="s">
        <v>12898</v>
      </c>
      <c r="V5815" t="s">
        <v>12899</v>
      </c>
      <c r="W5815" t="s">
        <v>12900</v>
      </c>
      <c r="X5815" t="s">
        <v>12897</v>
      </c>
      <c r="Y5815" t="s">
        <v>12899</v>
      </c>
      <c r="Z5815" t="s">
        <v>12904</v>
      </c>
      <c r="AA5815" t="s">
        <v>1</v>
      </c>
      <c r="AB5815" s="164">
        <v>44657</v>
      </c>
      <c r="AC5815" t="s">
        <v>366</v>
      </c>
      <c r="AD5815" s="176">
        <v>1.2</v>
      </c>
    </row>
    <row r="5816" spans="1:30" x14ac:dyDescent="0.35">
      <c r="A5816" t="s">
        <v>317</v>
      </c>
      <c r="B5816">
        <v>1096</v>
      </c>
      <c r="C5816" t="s">
        <v>12897</v>
      </c>
      <c r="D5816">
        <v>71212</v>
      </c>
      <c r="E5816" t="s">
        <v>12897</v>
      </c>
      <c r="F5816" t="s">
        <v>11404</v>
      </c>
      <c r="H5816">
        <v>2.2000000000000002</v>
      </c>
      <c r="I5816">
        <v>0.5</v>
      </c>
      <c r="K5816" t="s">
        <v>404</v>
      </c>
      <c r="L5816" t="s">
        <v>12905</v>
      </c>
      <c r="M5816" t="s">
        <v>398</v>
      </c>
      <c r="N5816" t="s">
        <v>1064</v>
      </c>
      <c r="O5816">
        <v>1</v>
      </c>
      <c r="P5816" t="s">
        <v>306</v>
      </c>
      <c r="Q5816" s="164">
        <v>32517</v>
      </c>
      <c r="R5816" s="164">
        <v>32752</v>
      </c>
      <c r="S5816" s="164">
        <v>36039</v>
      </c>
      <c r="T5816" t="s">
        <v>12898</v>
      </c>
      <c r="V5816" t="s">
        <v>12899</v>
      </c>
      <c r="W5816" t="s">
        <v>12900</v>
      </c>
      <c r="X5816" t="s">
        <v>12897</v>
      </c>
      <c r="Y5816" t="s">
        <v>12899</v>
      </c>
      <c r="Z5816" t="s">
        <v>12906</v>
      </c>
      <c r="AC5816" t="s">
        <v>366</v>
      </c>
      <c r="AD5816" s="176">
        <v>1.2</v>
      </c>
    </row>
    <row r="5817" spans="1:30" x14ac:dyDescent="0.35">
      <c r="A5817" t="s">
        <v>408</v>
      </c>
      <c r="B5817">
        <v>1119</v>
      </c>
      <c r="C5817" t="s">
        <v>12907</v>
      </c>
      <c r="D5817">
        <v>71212</v>
      </c>
      <c r="E5817" t="s">
        <v>12897</v>
      </c>
      <c r="F5817" t="s">
        <v>11404</v>
      </c>
      <c r="H5817">
        <v>2.2000000000000002</v>
      </c>
      <c r="I5817">
        <v>0.5</v>
      </c>
      <c r="K5817" t="s">
        <v>0</v>
      </c>
      <c r="L5817" t="s">
        <v>11690</v>
      </c>
      <c r="M5817" t="s">
        <v>398</v>
      </c>
      <c r="N5817" t="s">
        <v>1064</v>
      </c>
      <c r="O5817">
        <v>1</v>
      </c>
      <c r="P5817" t="s">
        <v>306</v>
      </c>
      <c r="Q5817" s="164">
        <v>32517</v>
      </c>
      <c r="R5817" s="164">
        <v>32752</v>
      </c>
      <c r="T5817" t="s">
        <v>12898</v>
      </c>
      <c r="V5817" t="s">
        <v>12899</v>
      </c>
      <c r="W5817" t="s">
        <v>12900</v>
      </c>
      <c r="X5817" t="s">
        <v>12897</v>
      </c>
      <c r="Y5817" t="s">
        <v>12899</v>
      </c>
      <c r="Z5817" t="s">
        <v>12908</v>
      </c>
      <c r="AC5817" t="s">
        <v>366</v>
      </c>
      <c r="AD5817" s="176">
        <v>1.2</v>
      </c>
    </row>
    <row r="5818" spans="1:30" x14ac:dyDescent="0.35">
      <c r="A5818" t="s">
        <v>469</v>
      </c>
      <c r="B5818">
        <v>1121</v>
      </c>
      <c r="C5818" t="s">
        <v>12897</v>
      </c>
      <c r="D5818">
        <v>71212</v>
      </c>
      <c r="E5818" t="s">
        <v>12897</v>
      </c>
      <c r="F5818" t="s">
        <v>11404</v>
      </c>
      <c r="H5818">
        <v>2.2000000000000002</v>
      </c>
      <c r="I5818">
        <v>0.5</v>
      </c>
      <c r="K5818" t="s">
        <v>404</v>
      </c>
      <c r="L5818" t="s">
        <v>12905</v>
      </c>
      <c r="M5818" t="s">
        <v>398</v>
      </c>
      <c r="N5818" t="s">
        <v>1064</v>
      </c>
      <c r="O5818">
        <v>1</v>
      </c>
      <c r="P5818" t="s">
        <v>306</v>
      </c>
      <c r="Q5818" s="164">
        <v>33247</v>
      </c>
      <c r="R5818" s="164">
        <v>33482</v>
      </c>
      <c r="S5818" s="164">
        <v>39185</v>
      </c>
      <c r="T5818" t="s">
        <v>12898</v>
      </c>
      <c r="V5818" t="s">
        <v>12899</v>
      </c>
      <c r="W5818" t="s">
        <v>12900</v>
      </c>
      <c r="X5818" t="s">
        <v>12897</v>
      </c>
      <c r="Y5818" t="s">
        <v>12899</v>
      </c>
      <c r="Z5818" t="s">
        <v>12909</v>
      </c>
      <c r="AC5818" t="s">
        <v>366</v>
      </c>
      <c r="AD5818" s="176">
        <v>1.2</v>
      </c>
    </row>
    <row r="5819" spans="1:30" x14ac:dyDescent="0.35">
      <c r="A5819" t="s">
        <v>324</v>
      </c>
      <c r="B5819">
        <v>1139</v>
      </c>
      <c r="C5819" t="s">
        <v>12897</v>
      </c>
      <c r="D5819">
        <v>71212</v>
      </c>
      <c r="E5819" t="s">
        <v>12897</v>
      </c>
      <c r="F5819" t="s">
        <v>11404</v>
      </c>
      <c r="H5819">
        <v>2.2000000000000002</v>
      </c>
      <c r="I5819">
        <v>0.5</v>
      </c>
      <c r="K5819" t="s">
        <v>404</v>
      </c>
      <c r="L5819" t="s">
        <v>12910</v>
      </c>
      <c r="M5819" t="s">
        <v>398</v>
      </c>
      <c r="N5819" t="s">
        <v>1064</v>
      </c>
      <c r="O5819">
        <v>1</v>
      </c>
      <c r="P5819" t="s">
        <v>306</v>
      </c>
      <c r="Q5819" s="164">
        <v>36892</v>
      </c>
      <c r="R5819" s="164">
        <v>36892</v>
      </c>
      <c r="S5819" s="164">
        <v>39192</v>
      </c>
      <c r="T5819" t="s">
        <v>12898</v>
      </c>
      <c r="V5819" t="s">
        <v>12899</v>
      </c>
      <c r="W5819" t="s">
        <v>12900</v>
      </c>
      <c r="X5819" t="s">
        <v>12897</v>
      </c>
      <c r="Y5819" t="s">
        <v>12899</v>
      </c>
      <c r="Z5819" t="s">
        <v>12911</v>
      </c>
      <c r="AC5819" t="s">
        <v>366</v>
      </c>
      <c r="AD5819" s="176">
        <v>1.2</v>
      </c>
    </row>
    <row r="5820" spans="1:30" x14ac:dyDescent="0.35">
      <c r="A5820" t="s">
        <v>309</v>
      </c>
      <c r="B5820">
        <v>1091</v>
      </c>
      <c r="C5820" t="s">
        <v>12897</v>
      </c>
      <c r="D5820">
        <v>71212</v>
      </c>
      <c r="E5820" t="s">
        <v>12897</v>
      </c>
      <c r="F5820" t="s">
        <v>11404</v>
      </c>
      <c r="H5820">
        <v>2.2000000000000002</v>
      </c>
      <c r="I5820">
        <v>0.5</v>
      </c>
      <c r="K5820" t="s">
        <v>404</v>
      </c>
      <c r="L5820" t="s">
        <v>12912</v>
      </c>
      <c r="M5820" t="s">
        <v>398</v>
      </c>
      <c r="N5820" t="s">
        <v>1064</v>
      </c>
      <c r="O5820">
        <v>1</v>
      </c>
      <c r="P5820" t="s">
        <v>306</v>
      </c>
      <c r="Q5820" s="164">
        <v>34343</v>
      </c>
      <c r="R5820" s="164">
        <v>34578</v>
      </c>
      <c r="S5820" s="164">
        <v>40787</v>
      </c>
      <c r="T5820" t="s">
        <v>12898</v>
      </c>
      <c r="V5820" t="s">
        <v>12899</v>
      </c>
      <c r="W5820" t="s">
        <v>12900</v>
      </c>
      <c r="X5820" t="s">
        <v>12897</v>
      </c>
      <c r="Y5820" t="s">
        <v>12899</v>
      </c>
      <c r="Z5820" t="s">
        <v>12913</v>
      </c>
      <c r="AC5820" t="s">
        <v>366</v>
      </c>
      <c r="AD5820" s="176">
        <v>1.2</v>
      </c>
    </row>
    <row r="5821" spans="1:30" x14ac:dyDescent="0.35">
      <c r="A5821" t="s">
        <v>476</v>
      </c>
      <c r="B5821">
        <v>1139</v>
      </c>
      <c r="C5821" t="s">
        <v>12907</v>
      </c>
      <c r="D5821">
        <v>71212</v>
      </c>
      <c r="E5821" t="s">
        <v>12897</v>
      </c>
      <c r="F5821" t="s">
        <v>11404</v>
      </c>
      <c r="H5821">
        <v>2.2000000000000002</v>
      </c>
      <c r="I5821">
        <v>0.5</v>
      </c>
      <c r="K5821" t="s">
        <v>404</v>
      </c>
      <c r="L5821" t="s">
        <v>11690</v>
      </c>
      <c r="M5821" t="s">
        <v>398</v>
      </c>
      <c r="N5821" t="s">
        <v>1064</v>
      </c>
      <c r="O5821">
        <v>1</v>
      </c>
      <c r="P5821" t="s">
        <v>306</v>
      </c>
      <c r="Q5821" s="164">
        <v>32875</v>
      </c>
      <c r="R5821" s="164">
        <v>32905</v>
      </c>
      <c r="S5821" s="164">
        <v>42248</v>
      </c>
      <c r="T5821" t="s">
        <v>12898</v>
      </c>
      <c r="V5821" t="s">
        <v>12899</v>
      </c>
      <c r="W5821" t="s">
        <v>12900</v>
      </c>
      <c r="X5821" t="s">
        <v>12897</v>
      </c>
      <c r="Y5821" t="s">
        <v>12899</v>
      </c>
      <c r="Z5821" t="s">
        <v>12914</v>
      </c>
      <c r="AC5821" t="s">
        <v>366</v>
      </c>
      <c r="AD5821" s="176">
        <v>1.2</v>
      </c>
    </row>
    <row r="5822" spans="1:30" x14ac:dyDescent="0.35">
      <c r="A5822" t="s">
        <v>375</v>
      </c>
      <c r="B5822">
        <v>1166</v>
      </c>
      <c r="C5822" t="s">
        <v>12915</v>
      </c>
      <c r="D5822">
        <v>71212</v>
      </c>
      <c r="E5822" t="s">
        <v>12897</v>
      </c>
      <c r="F5822" t="s">
        <v>11404</v>
      </c>
      <c r="H5822">
        <v>2.2000000000000002</v>
      </c>
      <c r="I5822">
        <v>0.5</v>
      </c>
      <c r="K5822" t="s">
        <v>404</v>
      </c>
      <c r="L5822" t="s">
        <v>397</v>
      </c>
      <c r="M5822" t="s">
        <v>398</v>
      </c>
      <c r="N5822" t="s">
        <v>1064</v>
      </c>
      <c r="O5822">
        <v>1</v>
      </c>
      <c r="P5822" t="s">
        <v>1</v>
      </c>
      <c r="Q5822" t="s">
        <v>4225</v>
      </c>
      <c r="R5822" s="164">
        <v>40422</v>
      </c>
      <c r="S5822" s="164">
        <v>44774</v>
      </c>
      <c r="T5822" t="s">
        <v>12898</v>
      </c>
      <c r="V5822" t="s">
        <v>12899</v>
      </c>
      <c r="W5822" t="s">
        <v>12900</v>
      </c>
      <c r="X5822" t="s">
        <v>12897</v>
      </c>
      <c r="Y5822" t="s">
        <v>12899</v>
      </c>
      <c r="Z5822" t="s">
        <v>12916</v>
      </c>
      <c r="AC5822" t="s">
        <v>366</v>
      </c>
      <c r="AD5822" s="176">
        <v>1.2</v>
      </c>
    </row>
    <row r="5823" spans="1:30" x14ac:dyDescent="0.35">
      <c r="A5823" t="s">
        <v>494</v>
      </c>
      <c r="B5823">
        <v>1118</v>
      </c>
      <c r="C5823" t="s">
        <v>12903</v>
      </c>
      <c r="D5823">
        <v>71212</v>
      </c>
      <c r="E5823" t="s">
        <v>12897</v>
      </c>
      <c r="F5823" t="s">
        <v>11404</v>
      </c>
      <c r="H5823">
        <v>2.2000000000000002</v>
      </c>
      <c r="I5823">
        <v>0.5</v>
      </c>
      <c r="K5823" t="s">
        <v>404</v>
      </c>
      <c r="L5823" t="s">
        <v>397</v>
      </c>
      <c r="M5823" t="s">
        <v>398</v>
      </c>
      <c r="N5823" t="s">
        <v>1064</v>
      </c>
      <c r="O5823">
        <v>1</v>
      </c>
      <c r="P5823" t="s">
        <v>306</v>
      </c>
      <c r="Q5823" s="164">
        <v>33978</v>
      </c>
      <c r="R5823" s="164">
        <v>34213</v>
      </c>
      <c r="S5823" s="164">
        <v>39189</v>
      </c>
      <c r="T5823" t="s">
        <v>12898</v>
      </c>
      <c r="V5823" t="s">
        <v>12899</v>
      </c>
      <c r="W5823" t="s">
        <v>12900</v>
      </c>
      <c r="X5823" t="s">
        <v>12897</v>
      </c>
      <c r="Y5823" t="s">
        <v>12899</v>
      </c>
      <c r="Z5823" t="s">
        <v>12917</v>
      </c>
      <c r="AC5823" t="s">
        <v>366</v>
      </c>
      <c r="AD5823" s="176">
        <v>1.2</v>
      </c>
    </row>
    <row r="5824" spans="1:30" x14ac:dyDescent="0.35">
      <c r="A5824" t="s">
        <v>414</v>
      </c>
      <c r="B5824">
        <v>1162</v>
      </c>
      <c r="C5824" t="s">
        <v>12897</v>
      </c>
      <c r="D5824">
        <v>71212</v>
      </c>
      <c r="E5824" t="s">
        <v>12897</v>
      </c>
      <c r="F5824" t="s">
        <v>11404</v>
      </c>
      <c r="H5824">
        <v>2.2000000000000002</v>
      </c>
      <c r="I5824">
        <v>0.5</v>
      </c>
      <c r="K5824" t="s">
        <v>404</v>
      </c>
      <c r="L5824" t="s">
        <v>397</v>
      </c>
      <c r="M5824" t="s">
        <v>398</v>
      </c>
      <c r="N5824" t="s">
        <v>1064</v>
      </c>
      <c r="O5824">
        <v>1</v>
      </c>
      <c r="P5824" t="s">
        <v>306</v>
      </c>
      <c r="Q5824" s="164">
        <v>35072</v>
      </c>
      <c r="R5824" s="164">
        <v>35278</v>
      </c>
      <c r="S5824" s="164">
        <v>39190</v>
      </c>
      <c r="T5824" t="s">
        <v>12898</v>
      </c>
      <c r="V5824" t="s">
        <v>12899</v>
      </c>
      <c r="W5824" t="s">
        <v>12900</v>
      </c>
      <c r="X5824" t="s">
        <v>12897</v>
      </c>
      <c r="Y5824" t="s">
        <v>12899</v>
      </c>
      <c r="Z5824" t="s">
        <v>12918</v>
      </c>
      <c r="AC5824" t="s">
        <v>366</v>
      </c>
      <c r="AD5824" s="176">
        <v>1.2</v>
      </c>
    </row>
    <row r="5825" spans="1:30" x14ac:dyDescent="0.35">
      <c r="A5825" t="s">
        <v>314</v>
      </c>
      <c r="B5825">
        <v>1175</v>
      </c>
      <c r="C5825" t="s">
        <v>12907</v>
      </c>
      <c r="D5825">
        <v>71212</v>
      </c>
      <c r="E5825" t="s">
        <v>12897</v>
      </c>
      <c r="F5825" t="s">
        <v>11404</v>
      </c>
      <c r="H5825">
        <v>2.2000000000000002</v>
      </c>
      <c r="I5825">
        <v>0.5</v>
      </c>
      <c r="K5825" t="s">
        <v>296</v>
      </c>
      <c r="L5825" t="s">
        <v>11690</v>
      </c>
      <c r="M5825" t="s">
        <v>398</v>
      </c>
      <c r="N5825" t="s">
        <v>1064</v>
      </c>
      <c r="O5825">
        <v>1</v>
      </c>
      <c r="P5825" t="s">
        <v>306</v>
      </c>
      <c r="Q5825" s="164">
        <v>33239</v>
      </c>
      <c r="R5825" s="164">
        <v>33239</v>
      </c>
      <c r="T5825" t="s">
        <v>12898</v>
      </c>
      <c r="V5825" t="s">
        <v>12899</v>
      </c>
      <c r="W5825" t="s">
        <v>12900</v>
      </c>
      <c r="X5825" t="s">
        <v>12897</v>
      </c>
      <c r="Y5825" t="s">
        <v>12899</v>
      </c>
      <c r="Z5825" t="s">
        <v>12919</v>
      </c>
      <c r="AC5825" t="s">
        <v>366</v>
      </c>
      <c r="AD5825" s="176">
        <v>1.2</v>
      </c>
    </row>
    <row r="5826" spans="1:30" x14ac:dyDescent="0.35">
      <c r="A5826" t="s">
        <v>438</v>
      </c>
      <c r="B5826">
        <v>1142</v>
      </c>
      <c r="C5826" t="s">
        <v>12907</v>
      </c>
      <c r="D5826">
        <v>71212</v>
      </c>
      <c r="E5826" t="s">
        <v>12897</v>
      </c>
      <c r="F5826" t="s">
        <v>11404</v>
      </c>
      <c r="H5826">
        <v>2.2000000000000002</v>
      </c>
      <c r="I5826">
        <v>0.5</v>
      </c>
      <c r="K5826" t="s">
        <v>404</v>
      </c>
      <c r="L5826" t="s">
        <v>12920</v>
      </c>
      <c r="M5826" t="s">
        <v>398</v>
      </c>
      <c r="N5826" t="s">
        <v>1064</v>
      </c>
      <c r="O5826">
        <v>1</v>
      </c>
      <c r="P5826" t="s">
        <v>306</v>
      </c>
      <c r="Q5826" s="164">
        <v>35431</v>
      </c>
      <c r="R5826" s="164">
        <v>35431</v>
      </c>
      <c r="S5826" s="164">
        <v>41883</v>
      </c>
      <c r="T5826" t="s">
        <v>12898</v>
      </c>
      <c r="V5826" t="s">
        <v>12899</v>
      </c>
      <c r="W5826" t="s">
        <v>12900</v>
      </c>
      <c r="X5826" t="s">
        <v>12897</v>
      </c>
      <c r="Y5826" t="s">
        <v>12899</v>
      </c>
      <c r="Z5826" t="s">
        <v>12921</v>
      </c>
      <c r="AC5826" t="s">
        <v>366</v>
      </c>
      <c r="AD5826" s="176">
        <v>1.2</v>
      </c>
    </row>
    <row r="5827" spans="1:30" x14ac:dyDescent="0.35">
      <c r="A5827" t="s">
        <v>454</v>
      </c>
      <c r="B5827">
        <v>1196</v>
      </c>
      <c r="C5827" t="s">
        <v>12922</v>
      </c>
      <c r="D5827">
        <v>71214</v>
      </c>
      <c r="E5827" t="s">
        <v>12923</v>
      </c>
      <c r="F5827" t="s">
        <v>11404</v>
      </c>
      <c r="H5827">
        <v>2.2000000000000002</v>
      </c>
      <c r="I5827">
        <v>0.6</v>
      </c>
      <c r="K5827" t="s">
        <v>404</v>
      </c>
      <c r="L5827" t="s">
        <v>12924</v>
      </c>
      <c r="M5827" t="s">
        <v>398</v>
      </c>
      <c r="N5827" t="s">
        <v>1064</v>
      </c>
      <c r="O5827">
        <v>1</v>
      </c>
      <c r="P5827" t="s">
        <v>306</v>
      </c>
      <c r="Q5827" s="164">
        <v>30595</v>
      </c>
      <c r="R5827" s="164">
        <v>30477</v>
      </c>
      <c r="S5827" s="164">
        <v>38352</v>
      </c>
      <c r="T5827" t="s">
        <v>12925</v>
      </c>
      <c r="V5827" t="s">
        <v>12926</v>
      </c>
      <c r="W5827" t="s">
        <v>12927</v>
      </c>
      <c r="X5827" t="s">
        <v>12923</v>
      </c>
      <c r="Y5827" t="s">
        <v>12926</v>
      </c>
      <c r="Z5827" t="s">
        <v>12928</v>
      </c>
      <c r="AC5827" t="s">
        <v>366</v>
      </c>
      <c r="AD5827" s="176">
        <v>1.2</v>
      </c>
    </row>
    <row r="5828" spans="1:30" x14ac:dyDescent="0.35">
      <c r="A5828" t="s">
        <v>291</v>
      </c>
      <c r="B5828">
        <v>1025</v>
      </c>
      <c r="C5828" t="s">
        <v>12929</v>
      </c>
      <c r="D5828">
        <v>71214</v>
      </c>
      <c r="E5828" t="s">
        <v>12923</v>
      </c>
      <c r="F5828" t="s">
        <v>11404</v>
      </c>
      <c r="H5828">
        <v>2.2000000000000002</v>
      </c>
      <c r="I5828">
        <v>0.6</v>
      </c>
      <c r="K5828" t="s">
        <v>404</v>
      </c>
      <c r="L5828" t="s">
        <v>12930</v>
      </c>
      <c r="M5828" t="s">
        <v>398</v>
      </c>
      <c r="N5828" t="s">
        <v>1064</v>
      </c>
      <c r="O5828">
        <v>1</v>
      </c>
      <c r="P5828" t="s">
        <v>1</v>
      </c>
      <c r="Q5828" s="164">
        <v>34708</v>
      </c>
      <c r="R5828" s="164">
        <v>34943</v>
      </c>
      <c r="S5828" s="164">
        <v>39191</v>
      </c>
      <c r="T5828" t="s">
        <v>12925</v>
      </c>
      <c r="V5828" t="s">
        <v>12926</v>
      </c>
      <c r="W5828" t="s">
        <v>12927</v>
      </c>
      <c r="X5828" t="s">
        <v>12923</v>
      </c>
      <c r="Y5828" t="s">
        <v>12926</v>
      </c>
      <c r="Z5828" t="s">
        <v>12931</v>
      </c>
      <c r="AC5828" t="s">
        <v>366</v>
      </c>
      <c r="AD5828" s="176">
        <v>1.2</v>
      </c>
    </row>
    <row r="5829" spans="1:30" x14ac:dyDescent="0.35">
      <c r="A5829" t="s">
        <v>305</v>
      </c>
      <c r="B5829">
        <v>1164</v>
      </c>
      <c r="C5829" t="s">
        <v>12922</v>
      </c>
      <c r="D5829">
        <v>71214</v>
      </c>
      <c r="E5829" t="s">
        <v>12923</v>
      </c>
      <c r="F5829" t="s">
        <v>11404</v>
      </c>
      <c r="H5829">
        <v>2.2000000000000002</v>
      </c>
      <c r="I5829">
        <v>0.6</v>
      </c>
      <c r="K5829" t="s">
        <v>404</v>
      </c>
      <c r="L5829" t="s">
        <v>12930</v>
      </c>
      <c r="M5829" t="s">
        <v>398</v>
      </c>
      <c r="N5829" t="s">
        <v>1064</v>
      </c>
      <c r="O5829">
        <v>1</v>
      </c>
      <c r="P5829" t="s">
        <v>306</v>
      </c>
      <c r="Q5829" s="164">
        <v>33247</v>
      </c>
      <c r="R5829" s="164">
        <v>33482</v>
      </c>
      <c r="S5829" s="164">
        <v>39189</v>
      </c>
      <c r="T5829" t="s">
        <v>12925</v>
      </c>
      <c r="V5829" t="s">
        <v>12926</v>
      </c>
      <c r="W5829" t="s">
        <v>12927</v>
      </c>
      <c r="X5829" t="s">
        <v>12923</v>
      </c>
      <c r="Y5829" t="s">
        <v>12926</v>
      </c>
      <c r="Z5829" t="s">
        <v>12932</v>
      </c>
      <c r="AC5829" t="s">
        <v>366</v>
      </c>
      <c r="AD5829" s="176">
        <v>1.2</v>
      </c>
    </row>
    <row r="5830" spans="1:30" x14ac:dyDescent="0.35">
      <c r="A5830" t="s">
        <v>305</v>
      </c>
      <c r="B5830">
        <v>1165</v>
      </c>
      <c r="C5830" t="s">
        <v>12922</v>
      </c>
      <c r="D5830">
        <v>71214</v>
      </c>
      <c r="E5830" t="s">
        <v>12923</v>
      </c>
      <c r="F5830" t="s">
        <v>11404</v>
      </c>
      <c r="H5830">
        <v>2.2000000000000002</v>
      </c>
      <c r="I5830">
        <v>0.6</v>
      </c>
      <c r="K5830" t="s">
        <v>295</v>
      </c>
      <c r="L5830" t="s">
        <v>12930</v>
      </c>
      <c r="M5830" t="s">
        <v>398</v>
      </c>
      <c r="N5830" t="s">
        <v>1064</v>
      </c>
      <c r="O5830">
        <v>1</v>
      </c>
      <c r="P5830" t="s">
        <v>1</v>
      </c>
      <c r="Q5830" s="164">
        <v>33247</v>
      </c>
      <c r="R5830" s="164">
        <v>33482</v>
      </c>
      <c r="S5830" s="164">
        <v>34943</v>
      </c>
      <c r="T5830" t="s">
        <v>12925</v>
      </c>
      <c r="V5830" t="s">
        <v>12926</v>
      </c>
      <c r="W5830" t="s">
        <v>12927</v>
      </c>
      <c r="X5830" t="s">
        <v>12923</v>
      </c>
      <c r="Y5830" t="s">
        <v>12926</v>
      </c>
      <c r="Z5830" t="s">
        <v>12933</v>
      </c>
      <c r="AC5830" t="s">
        <v>366</v>
      </c>
      <c r="AD5830" s="176">
        <v>1.2</v>
      </c>
    </row>
    <row r="5831" spans="1:30" x14ac:dyDescent="0.35">
      <c r="A5831" t="s">
        <v>305</v>
      </c>
      <c r="B5831">
        <v>1221</v>
      </c>
      <c r="C5831" t="s">
        <v>12934</v>
      </c>
      <c r="D5831">
        <v>71214</v>
      </c>
      <c r="E5831" t="s">
        <v>12923</v>
      </c>
      <c r="F5831" t="s">
        <v>11404</v>
      </c>
      <c r="H5831">
        <v>2.2000000000000002</v>
      </c>
      <c r="I5831">
        <v>0.6</v>
      </c>
      <c r="K5831" t="s">
        <v>404</v>
      </c>
      <c r="L5831" t="s">
        <v>11562</v>
      </c>
      <c r="M5831" t="s">
        <v>398</v>
      </c>
      <c r="N5831" t="s">
        <v>1064</v>
      </c>
      <c r="O5831">
        <v>1</v>
      </c>
      <c r="P5831" t="s">
        <v>306</v>
      </c>
      <c r="Q5831" s="164">
        <v>35804</v>
      </c>
      <c r="R5831" s="164">
        <v>36039</v>
      </c>
      <c r="S5831" s="164">
        <v>39189</v>
      </c>
      <c r="T5831" t="s">
        <v>12925</v>
      </c>
      <c r="V5831" t="s">
        <v>12926</v>
      </c>
      <c r="W5831" t="s">
        <v>12927</v>
      </c>
      <c r="X5831" t="s">
        <v>12923</v>
      </c>
      <c r="Y5831" t="s">
        <v>12926</v>
      </c>
      <c r="Z5831" t="s">
        <v>12935</v>
      </c>
      <c r="AC5831" t="s">
        <v>366</v>
      </c>
      <c r="AD5831" s="176">
        <v>1.2</v>
      </c>
    </row>
    <row r="5832" spans="1:30" x14ac:dyDescent="0.35">
      <c r="A5832" t="s">
        <v>408</v>
      </c>
      <c r="B5832">
        <v>1100</v>
      </c>
      <c r="C5832" t="s">
        <v>12922</v>
      </c>
      <c r="D5832">
        <v>71214</v>
      </c>
      <c r="E5832" t="s">
        <v>12923</v>
      </c>
      <c r="F5832" t="s">
        <v>11404</v>
      </c>
      <c r="H5832">
        <v>2.2000000000000002</v>
      </c>
      <c r="I5832">
        <v>0.6</v>
      </c>
      <c r="K5832" t="s">
        <v>404</v>
      </c>
      <c r="L5832" t="s">
        <v>12936</v>
      </c>
      <c r="M5832" t="s">
        <v>398</v>
      </c>
      <c r="N5832" t="s">
        <v>1064</v>
      </c>
      <c r="O5832">
        <v>1</v>
      </c>
      <c r="P5832" t="s">
        <v>306</v>
      </c>
      <c r="Q5832" s="164">
        <v>30499</v>
      </c>
      <c r="R5832" s="164">
        <v>30354</v>
      </c>
      <c r="S5832" s="164">
        <v>39188</v>
      </c>
      <c r="T5832" t="s">
        <v>12925</v>
      </c>
      <c r="V5832" t="s">
        <v>12926</v>
      </c>
      <c r="W5832" t="s">
        <v>12927</v>
      </c>
      <c r="X5832" t="s">
        <v>12923</v>
      </c>
      <c r="Y5832" t="s">
        <v>12926</v>
      </c>
      <c r="Z5832" t="s">
        <v>12937</v>
      </c>
      <c r="AC5832" t="s">
        <v>366</v>
      </c>
      <c r="AD5832" s="176">
        <v>1.2</v>
      </c>
    </row>
    <row r="5833" spans="1:30" x14ac:dyDescent="0.35">
      <c r="A5833" t="s">
        <v>469</v>
      </c>
      <c r="B5833">
        <v>1095</v>
      </c>
      <c r="C5833" t="s">
        <v>12922</v>
      </c>
      <c r="D5833">
        <v>71214</v>
      </c>
      <c r="E5833" t="s">
        <v>12923</v>
      </c>
      <c r="F5833" t="s">
        <v>11404</v>
      </c>
      <c r="H5833">
        <v>2.2000000000000002</v>
      </c>
      <c r="I5833">
        <v>0.6</v>
      </c>
      <c r="K5833" t="s">
        <v>404</v>
      </c>
      <c r="L5833" t="s">
        <v>397</v>
      </c>
      <c r="M5833" t="s">
        <v>398</v>
      </c>
      <c r="N5833" t="s">
        <v>1064</v>
      </c>
      <c r="O5833">
        <v>1</v>
      </c>
      <c r="P5833" t="s">
        <v>306</v>
      </c>
      <c r="Q5833" s="164">
        <v>32151</v>
      </c>
      <c r="R5833" s="164">
        <v>32387</v>
      </c>
      <c r="S5833" s="164">
        <v>45536</v>
      </c>
      <c r="T5833" t="s">
        <v>12925</v>
      </c>
      <c r="V5833" t="s">
        <v>12926</v>
      </c>
      <c r="W5833" t="s">
        <v>12927</v>
      </c>
      <c r="X5833" t="s">
        <v>12923</v>
      </c>
      <c r="Y5833" t="s">
        <v>12926</v>
      </c>
      <c r="Z5833" t="s">
        <v>12938</v>
      </c>
      <c r="AC5833" t="s">
        <v>366</v>
      </c>
      <c r="AD5833" s="176">
        <v>1.2</v>
      </c>
    </row>
    <row r="5834" spans="1:30" x14ac:dyDescent="0.35">
      <c r="A5834" t="s">
        <v>324</v>
      </c>
      <c r="B5834">
        <v>1057</v>
      </c>
      <c r="C5834" t="s">
        <v>12939</v>
      </c>
      <c r="D5834">
        <v>71214</v>
      </c>
      <c r="E5834" t="s">
        <v>12923</v>
      </c>
      <c r="F5834" t="s">
        <v>11404</v>
      </c>
      <c r="H5834">
        <v>2.2000000000000002</v>
      </c>
      <c r="I5834">
        <v>0.6</v>
      </c>
      <c r="K5834" t="s">
        <v>296</v>
      </c>
      <c r="L5834" t="s">
        <v>12936</v>
      </c>
      <c r="M5834" t="s">
        <v>398</v>
      </c>
      <c r="N5834" t="s">
        <v>1064</v>
      </c>
      <c r="O5834">
        <v>1</v>
      </c>
      <c r="P5834" t="s">
        <v>306</v>
      </c>
      <c r="Q5834" t="s">
        <v>3966</v>
      </c>
      <c r="R5834" s="164">
        <v>30497</v>
      </c>
      <c r="T5834" t="s">
        <v>12925</v>
      </c>
      <c r="V5834" t="s">
        <v>12926</v>
      </c>
      <c r="W5834" t="s">
        <v>12927</v>
      </c>
      <c r="X5834" t="s">
        <v>12923</v>
      </c>
      <c r="Y5834" t="s">
        <v>12926</v>
      </c>
      <c r="Z5834" t="s">
        <v>12940</v>
      </c>
      <c r="AC5834" t="s">
        <v>366</v>
      </c>
      <c r="AD5834" s="176">
        <v>1.2</v>
      </c>
    </row>
    <row r="5835" spans="1:30" x14ac:dyDescent="0.35">
      <c r="A5835" t="s">
        <v>476</v>
      </c>
      <c r="B5835">
        <v>1133</v>
      </c>
      <c r="C5835" t="s">
        <v>12941</v>
      </c>
      <c r="D5835">
        <v>71214</v>
      </c>
      <c r="E5835" t="s">
        <v>12923</v>
      </c>
      <c r="F5835" t="s">
        <v>11404</v>
      </c>
      <c r="H5835">
        <v>2.2000000000000002</v>
      </c>
      <c r="I5835">
        <v>0.6</v>
      </c>
      <c r="K5835" t="s">
        <v>404</v>
      </c>
      <c r="L5835" t="s">
        <v>12942</v>
      </c>
      <c r="M5835" t="s">
        <v>398</v>
      </c>
      <c r="N5835" t="s">
        <v>1064</v>
      </c>
      <c r="O5835">
        <v>1</v>
      </c>
      <c r="P5835" t="s">
        <v>306</v>
      </c>
      <c r="Q5835" s="164">
        <v>32509</v>
      </c>
      <c r="R5835" s="164">
        <v>32509</v>
      </c>
      <c r="S5835" s="164">
        <v>41883</v>
      </c>
      <c r="T5835" t="s">
        <v>12925</v>
      </c>
      <c r="V5835" t="s">
        <v>12926</v>
      </c>
      <c r="W5835" t="s">
        <v>12927</v>
      </c>
      <c r="X5835" t="s">
        <v>12923</v>
      </c>
      <c r="Y5835" t="s">
        <v>12926</v>
      </c>
      <c r="Z5835" t="s">
        <v>12943</v>
      </c>
      <c r="AC5835" t="s">
        <v>366</v>
      </c>
      <c r="AD5835" s="176">
        <v>1.2</v>
      </c>
    </row>
    <row r="5836" spans="1:30" x14ac:dyDescent="0.35">
      <c r="A5836" t="s">
        <v>482</v>
      </c>
      <c r="B5836">
        <v>1076</v>
      </c>
      <c r="C5836" t="s">
        <v>12922</v>
      </c>
      <c r="D5836">
        <v>71214</v>
      </c>
      <c r="E5836" t="s">
        <v>12923</v>
      </c>
      <c r="F5836" t="s">
        <v>11404</v>
      </c>
      <c r="H5836">
        <v>2.2000000000000002</v>
      </c>
      <c r="I5836">
        <v>0.6</v>
      </c>
      <c r="K5836" t="s">
        <v>404</v>
      </c>
      <c r="L5836" t="s">
        <v>297</v>
      </c>
      <c r="M5836" t="s">
        <v>398</v>
      </c>
      <c r="N5836" t="s">
        <v>1064</v>
      </c>
      <c r="O5836">
        <v>1</v>
      </c>
      <c r="P5836" t="s">
        <v>306</v>
      </c>
      <c r="Q5836" s="164">
        <v>30835</v>
      </c>
      <c r="R5836" s="164">
        <v>30718</v>
      </c>
      <c r="S5836" s="164">
        <v>40787</v>
      </c>
      <c r="T5836" t="s">
        <v>12925</v>
      </c>
      <c r="V5836" t="s">
        <v>12926</v>
      </c>
      <c r="W5836" t="s">
        <v>12927</v>
      </c>
      <c r="X5836" t="s">
        <v>12923</v>
      </c>
      <c r="Y5836" t="s">
        <v>12926</v>
      </c>
      <c r="Z5836" t="s">
        <v>12944</v>
      </c>
      <c r="AC5836" t="s">
        <v>366</v>
      </c>
      <c r="AD5836" s="176">
        <v>1.2</v>
      </c>
    </row>
    <row r="5837" spans="1:30" x14ac:dyDescent="0.35">
      <c r="A5837" t="s">
        <v>432</v>
      </c>
      <c r="B5837">
        <v>1105</v>
      </c>
      <c r="C5837" t="s">
        <v>12922</v>
      </c>
      <c r="D5837">
        <v>71214</v>
      </c>
      <c r="E5837" t="s">
        <v>12923</v>
      </c>
      <c r="F5837" t="s">
        <v>11404</v>
      </c>
      <c r="H5837">
        <v>2.2000000000000002</v>
      </c>
      <c r="I5837">
        <v>0.6</v>
      </c>
      <c r="K5837" t="s">
        <v>404</v>
      </c>
      <c r="L5837" t="s">
        <v>12936</v>
      </c>
      <c r="M5837" t="s">
        <v>398</v>
      </c>
      <c r="N5837" t="s">
        <v>1064</v>
      </c>
      <c r="O5837">
        <v>1</v>
      </c>
      <c r="P5837" t="s">
        <v>306</v>
      </c>
      <c r="Q5837" s="164">
        <v>30499</v>
      </c>
      <c r="R5837" s="164">
        <v>30354</v>
      </c>
      <c r="S5837" s="164">
        <v>40787</v>
      </c>
      <c r="T5837" t="s">
        <v>12925</v>
      </c>
      <c r="V5837" t="s">
        <v>12926</v>
      </c>
      <c r="W5837" t="s">
        <v>12927</v>
      </c>
      <c r="X5837" t="s">
        <v>12923</v>
      </c>
      <c r="Y5837" t="s">
        <v>12926</v>
      </c>
      <c r="Z5837" t="s">
        <v>12945</v>
      </c>
      <c r="AC5837" t="s">
        <v>366</v>
      </c>
      <c r="AD5837" s="176">
        <v>1.2</v>
      </c>
    </row>
    <row r="5838" spans="1:30" x14ac:dyDescent="0.35">
      <c r="A5838" t="s">
        <v>584</v>
      </c>
      <c r="B5838">
        <v>1122</v>
      </c>
      <c r="C5838" t="s">
        <v>12922</v>
      </c>
      <c r="D5838">
        <v>71214</v>
      </c>
      <c r="E5838" t="s">
        <v>12923</v>
      </c>
      <c r="F5838" t="s">
        <v>11404</v>
      </c>
      <c r="H5838">
        <v>2.2000000000000002</v>
      </c>
      <c r="I5838">
        <v>0.6</v>
      </c>
      <c r="K5838" t="s">
        <v>404</v>
      </c>
      <c r="L5838" t="s">
        <v>12946</v>
      </c>
      <c r="M5838" t="s">
        <v>398</v>
      </c>
      <c r="N5838" t="s">
        <v>1064</v>
      </c>
      <c r="O5838">
        <v>1</v>
      </c>
      <c r="P5838" t="s">
        <v>306</v>
      </c>
      <c r="Q5838" s="164">
        <v>30499</v>
      </c>
      <c r="R5838" s="164">
        <v>30354</v>
      </c>
      <c r="S5838" s="164">
        <v>40148</v>
      </c>
      <c r="T5838" t="s">
        <v>12925</v>
      </c>
      <c r="V5838" t="s">
        <v>12926</v>
      </c>
      <c r="W5838" t="s">
        <v>12927</v>
      </c>
      <c r="X5838" t="s">
        <v>12923</v>
      </c>
      <c r="Y5838" t="s">
        <v>12926</v>
      </c>
      <c r="Z5838" t="s">
        <v>12947</v>
      </c>
      <c r="AC5838" t="s">
        <v>366</v>
      </c>
      <c r="AD5838" s="176">
        <v>1.2</v>
      </c>
    </row>
    <row r="5839" spans="1:30" x14ac:dyDescent="0.35">
      <c r="A5839" t="s">
        <v>434</v>
      </c>
      <c r="B5839">
        <v>1034</v>
      </c>
      <c r="C5839" t="s">
        <v>12922</v>
      </c>
      <c r="D5839">
        <v>71214</v>
      </c>
      <c r="E5839" t="s">
        <v>12923</v>
      </c>
      <c r="F5839" t="s">
        <v>11404</v>
      </c>
      <c r="H5839">
        <v>2.2000000000000002</v>
      </c>
      <c r="I5839">
        <v>0.6</v>
      </c>
      <c r="K5839" t="s">
        <v>404</v>
      </c>
      <c r="L5839" t="s">
        <v>12948</v>
      </c>
      <c r="M5839" t="s">
        <v>398</v>
      </c>
      <c r="N5839" t="s">
        <v>1064</v>
      </c>
      <c r="O5839">
        <v>1</v>
      </c>
      <c r="P5839" t="s">
        <v>306</v>
      </c>
      <c r="Q5839" s="164">
        <v>30691</v>
      </c>
      <c r="R5839" s="164">
        <v>30956</v>
      </c>
      <c r="S5839" s="164">
        <v>40148</v>
      </c>
      <c r="T5839" t="s">
        <v>12925</v>
      </c>
      <c r="V5839" t="s">
        <v>12926</v>
      </c>
      <c r="W5839" t="s">
        <v>12927</v>
      </c>
      <c r="X5839" t="s">
        <v>12923</v>
      </c>
      <c r="Y5839" t="s">
        <v>12926</v>
      </c>
      <c r="Z5839" t="s">
        <v>12949</v>
      </c>
      <c r="AC5839" t="s">
        <v>366</v>
      </c>
      <c r="AD5839" s="176">
        <v>1.2</v>
      </c>
    </row>
    <row r="5840" spans="1:30" x14ac:dyDescent="0.35">
      <c r="A5840" t="s">
        <v>447</v>
      </c>
      <c r="B5840">
        <v>1096</v>
      </c>
      <c r="C5840" t="s">
        <v>12950</v>
      </c>
      <c r="D5840">
        <v>71214</v>
      </c>
      <c r="E5840" t="s">
        <v>12923</v>
      </c>
      <c r="F5840" t="s">
        <v>11404</v>
      </c>
      <c r="H5840">
        <v>2.2000000000000002</v>
      </c>
      <c r="I5840">
        <v>0.6</v>
      </c>
      <c r="K5840" t="s">
        <v>843</v>
      </c>
      <c r="L5840" t="s">
        <v>12936</v>
      </c>
      <c r="M5840" t="s">
        <v>398</v>
      </c>
      <c r="N5840" t="s">
        <v>1064</v>
      </c>
      <c r="O5840">
        <v>1</v>
      </c>
      <c r="P5840" t="s">
        <v>306</v>
      </c>
      <c r="Q5840" s="164">
        <v>32151</v>
      </c>
      <c r="R5840" s="164">
        <v>32387</v>
      </c>
      <c r="T5840" t="s">
        <v>12925</v>
      </c>
      <c r="V5840" t="s">
        <v>12926</v>
      </c>
      <c r="W5840" t="s">
        <v>12927</v>
      </c>
      <c r="X5840" t="s">
        <v>12923</v>
      </c>
      <c r="Y5840" t="s">
        <v>12926</v>
      </c>
      <c r="Z5840" t="s">
        <v>12951</v>
      </c>
      <c r="AC5840" t="s">
        <v>366</v>
      </c>
      <c r="AD5840" s="176">
        <v>1.2</v>
      </c>
    </row>
    <row r="5841" spans="1:31" x14ac:dyDescent="0.35">
      <c r="A5841" t="s">
        <v>494</v>
      </c>
      <c r="B5841">
        <v>1097</v>
      </c>
      <c r="C5841" t="s">
        <v>12923</v>
      </c>
      <c r="D5841">
        <v>71214</v>
      </c>
      <c r="E5841" t="s">
        <v>12923</v>
      </c>
      <c r="F5841" t="s">
        <v>11404</v>
      </c>
      <c r="H5841">
        <v>2.2000000000000002</v>
      </c>
      <c r="I5841">
        <v>0.6</v>
      </c>
      <c r="K5841" t="s">
        <v>843</v>
      </c>
      <c r="L5841" t="s">
        <v>1354</v>
      </c>
      <c r="M5841" t="s">
        <v>398</v>
      </c>
      <c r="N5841" t="s">
        <v>1064</v>
      </c>
      <c r="O5841">
        <v>1</v>
      </c>
      <c r="P5841" t="s">
        <v>306</v>
      </c>
      <c r="Q5841" s="164">
        <v>32509</v>
      </c>
      <c r="R5841" s="164">
        <v>32509</v>
      </c>
      <c r="T5841" t="s">
        <v>12925</v>
      </c>
      <c r="V5841" t="s">
        <v>12926</v>
      </c>
      <c r="W5841" t="s">
        <v>12927</v>
      </c>
      <c r="X5841" t="s">
        <v>12923</v>
      </c>
      <c r="Y5841" t="s">
        <v>12926</v>
      </c>
      <c r="Z5841" t="s">
        <v>12952</v>
      </c>
      <c r="AA5841" t="s">
        <v>1</v>
      </c>
      <c r="AC5841" t="s">
        <v>366</v>
      </c>
      <c r="AD5841" s="176">
        <v>1.2</v>
      </c>
    </row>
    <row r="5842" spans="1:31" x14ac:dyDescent="0.35">
      <c r="A5842" t="s">
        <v>414</v>
      </c>
      <c r="B5842">
        <v>1178</v>
      </c>
      <c r="C5842" t="s">
        <v>12922</v>
      </c>
      <c r="D5842">
        <v>71214</v>
      </c>
      <c r="E5842" t="s">
        <v>12923</v>
      </c>
      <c r="F5842" t="s">
        <v>11404</v>
      </c>
      <c r="H5842">
        <v>2.2000000000000002</v>
      </c>
      <c r="I5842">
        <v>0.6</v>
      </c>
      <c r="K5842" t="s">
        <v>404</v>
      </c>
      <c r="L5842" t="s">
        <v>397</v>
      </c>
      <c r="M5842" t="s">
        <v>398</v>
      </c>
      <c r="N5842" t="s">
        <v>1064</v>
      </c>
      <c r="O5842">
        <v>1</v>
      </c>
      <c r="P5842" t="s">
        <v>306</v>
      </c>
      <c r="Q5842" s="164">
        <v>35803</v>
      </c>
      <c r="R5842" s="164">
        <v>36008</v>
      </c>
      <c r="S5842" s="164">
        <v>40787</v>
      </c>
      <c r="T5842" t="s">
        <v>12925</v>
      </c>
      <c r="V5842" t="s">
        <v>12926</v>
      </c>
      <c r="W5842" t="s">
        <v>12927</v>
      </c>
      <c r="X5842" t="s">
        <v>12923</v>
      </c>
      <c r="Y5842" t="s">
        <v>12926</v>
      </c>
      <c r="Z5842" t="s">
        <v>12953</v>
      </c>
      <c r="AC5842" t="s">
        <v>366</v>
      </c>
      <c r="AD5842" s="176">
        <v>1.2</v>
      </c>
    </row>
    <row r="5843" spans="1:31" x14ac:dyDescent="0.35">
      <c r="A5843" t="s">
        <v>314</v>
      </c>
      <c r="B5843">
        <v>1123</v>
      </c>
      <c r="C5843" t="s">
        <v>12939</v>
      </c>
      <c r="D5843">
        <v>71214</v>
      </c>
      <c r="E5843" t="s">
        <v>12923</v>
      </c>
      <c r="F5843" t="s">
        <v>11404</v>
      </c>
      <c r="H5843">
        <v>2.2000000000000002</v>
      </c>
      <c r="I5843">
        <v>0.6</v>
      </c>
      <c r="K5843" t="s">
        <v>296</v>
      </c>
      <c r="L5843" t="s">
        <v>12936</v>
      </c>
      <c r="M5843" t="s">
        <v>398</v>
      </c>
      <c r="N5843" t="s">
        <v>1064</v>
      </c>
      <c r="O5843">
        <v>1</v>
      </c>
      <c r="P5843" t="s">
        <v>306</v>
      </c>
      <c r="Q5843" s="164">
        <v>30499</v>
      </c>
      <c r="R5843" s="164">
        <v>30354</v>
      </c>
      <c r="T5843" t="s">
        <v>12925</v>
      </c>
      <c r="V5843" t="s">
        <v>12926</v>
      </c>
      <c r="W5843" t="s">
        <v>12927</v>
      </c>
      <c r="X5843" t="s">
        <v>12923</v>
      </c>
      <c r="Y5843" t="s">
        <v>12926</v>
      </c>
      <c r="Z5843" t="s">
        <v>12954</v>
      </c>
      <c r="AC5843" t="s">
        <v>366</v>
      </c>
      <c r="AD5843" s="176">
        <v>1.2</v>
      </c>
    </row>
    <row r="5844" spans="1:31" x14ac:dyDescent="0.35">
      <c r="A5844" t="s">
        <v>499</v>
      </c>
      <c r="B5844">
        <v>1108</v>
      </c>
      <c r="C5844" t="s">
        <v>12922</v>
      </c>
      <c r="D5844">
        <v>71214</v>
      </c>
      <c r="E5844" t="s">
        <v>12923</v>
      </c>
      <c r="F5844" t="s">
        <v>11404</v>
      </c>
      <c r="H5844">
        <v>2.2000000000000002</v>
      </c>
      <c r="I5844">
        <v>0.6</v>
      </c>
      <c r="K5844" t="s">
        <v>404</v>
      </c>
      <c r="L5844" t="s">
        <v>12912</v>
      </c>
      <c r="M5844" t="s">
        <v>398</v>
      </c>
      <c r="N5844" t="s">
        <v>1064</v>
      </c>
      <c r="O5844">
        <v>1</v>
      </c>
      <c r="P5844" t="s">
        <v>306</v>
      </c>
      <c r="Q5844" s="164">
        <v>30691</v>
      </c>
      <c r="R5844" s="164">
        <v>30956</v>
      </c>
      <c r="S5844" s="164">
        <v>40148</v>
      </c>
      <c r="T5844" t="s">
        <v>12925</v>
      </c>
      <c r="V5844" t="s">
        <v>12926</v>
      </c>
      <c r="W5844" t="s">
        <v>12927</v>
      </c>
      <c r="X5844" t="s">
        <v>12923</v>
      </c>
      <c r="Y5844" t="s">
        <v>12926</v>
      </c>
      <c r="Z5844" t="s">
        <v>12955</v>
      </c>
      <c r="AC5844" t="s">
        <v>366</v>
      </c>
      <c r="AD5844" s="176">
        <v>1.2</v>
      </c>
    </row>
    <row r="5845" spans="1:31" x14ac:dyDescent="0.35">
      <c r="A5845" t="s">
        <v>438</v>
      </c>
      <c r="B5845">
        <v>1101</v>
      </c>
      <c r="C5845" t="s">
        <v>12922</v>
      </c>
      <c r="D5845">
        <v>71214</v>
      </c>
      <c r="E5845" t="s">
        <v>12923</v>
      </c>
      <c r="F5845" t="s">
        <v>11404</v>
      </c>
      <c r="H5845">
        <v>2.2000000000000002</v>
      </c>
      <c r="I5845">
        <v>0.6</v>
      </c>
      <c r="K5845" t="s">
        <v>404</v>
      </c>
      <c r="L5845" t="s">
        <v>12956</v>
      </c>
      <c r="M5845" t="s">
        <v>398</v>
      </c>
      <c r="N5845" t="s">
        <v>1064</v>
      </c>
      <c r="O5845">
        <v>1</v>
      </c>
      <c r="P5845" t="s">
        <v>306</v>
      </c>
      <c r="Q5845" s="164">
        <v>31421</v>
      </c>
      <c r="R5845" s="164">
        <v>31656</v>
      </c>
      <c r="S5845" s="164">
        <v>40148</v>
      </c>
      <c r="T5845" t="s">
        <v>12925</v>
      </c>
      <c r="V5845" t="s">
        <v>12926</v>
      </c>
      <c r="W5845" t="s">
        <v>12927</v>
      </c>
      <c r="X5845" t="s">
        <v>12923</v>
      </c>
      <c r="Y5845" t="s">
        <v>12926</v>
      </c>
      <c r="Z5845" t="s">
        <v>12957</v>
      </c>
      <c r="AC5845" t="s">
        <v>366</v>
      </c>
      <c r="AD5845" s="176">
        <v>1.2</v>
      </c>
    </row>
    <row r="5846" spans="1:31" x14ac:dyDescent="0.35">
      <c r="A5846" t="s">
        <v>711</v>
      </c>
      <c r="B5846">
        <v>1182</v>
      </c>
      <c r="C5846" t="s">
        <v>12958</v>
      </c>
      <c r="D5846">
        <v>71215</v>
      </c>
      <c r="E5846" t="s">
        <v>12958</v>
      </c>
      <c r="F5846" t="s">
        <v>11404</v>
      </c>
      <c r="H5846" s="174">
        <f>AD5846</f>
        <v>1.3</v>
      </c>
      <c r="I5846">
        <v>0.9</v>
      </c>
      <c r="K5846" t="s">
        <v>404</v>
      </c>
      <c r="L5846" t="s">
        <v>640</v>
      </c>
      <c r="M5846" t="s">
        <v>398</v>
      </c>
      <c r="N5846" t="s">
        <v>1064</v>
      </c>
      <c r="O5846">
        <v>1</v>
      </c>
      <c r="P5846" t="s">
        <v>306</v>
      </c>
      <c r="Q5846" s="164">
        <v>36166</v>
      </c>
      <c r="R5846" s="164">
        <v>36312</v>
      </c>
      <c r="S5846" s="164">
        <v>42248</v>
      </c>
      <c r="T5846" t="s">
        <v>12959</v>
      </c>
      <c r="V5846" t="s">
        <v>12960</v>
      </c>
      <c r="W5846" t="s">
        <v>12961</v>
      </c>
      <c r="X5846" t="s">
        <v>12958</v>
      </c>
      <c r="Y5846" t="s">
        <v>12960</v>
      </c>
      <c r="Z5846" t="s">
        <v>12962</v>
      </c>
      <c r="AC5846" t="s">
        <v>366</v>
      </c>
      <c r="AD5846" s="176">
        <v>1.3</v>
      </c>
      <c r="AE5846" s="177" t="s">
        <v>16954</v>
      </c>
    </row>
    <row r="5847" spans="1:31" x14ac:dyDescent="0.35">
      <c r="A5847" t="s">
        <v>454</v>
      </c>
      <c r="B5847">
        <v>1435</v>
      </c>
      <c r="C5847" t="s">
        <v>12903</v>
      </c>
      <c r="D5847">
        <v>71216</v>
      </c>
      <c r="E5847" t="s">
        <v>12903</v>
      </c>
      <c r="F5847" t="s">
        <v>11404</v>
      </c>
      <c r="H5847">
        <v>2.2000000000000002</v>
      </c>
      <c r="I5847">
        <v>0.4</v>
      </c>
      <c r="K5847" t="s">
        <v>296</v>
      </c>
      <c r="L5847" t="s">
        <v>397</v>
      </c>
      <c r="M5847" t="s">
        <v>398</v>
      </c>
      <c r="N5847" t="s">
        <v>1064</v>
      </c>
      <c r="O5847">
        <v>1</v>
      </c>
      <c r="P5847" t="s">
        <v>306</v>
      </c>
      <c r="Q5847" s="164">
        <v>40917</v>
      </c>
      <c r="R5847" s="164">
        <v>41153</v>
      </c>
      <c r="T5847" t="s">
        <v>12963</v>
      </c>
      <c r="V5847" t="s">
        <v>12899</v>
      </c>
      <c r="W5847" t="s">
        <v>12900</v>
      </c>
      <c r="X5847" t="s">
        <v>12897</v>
      </c>
      <c r="Y5847" t="s">
        <v>12899</v>
      </c>
      <c r="Z5847" t="s">
        <v>12964</v>
      </c>
      <c r="AC5847" t="s">
        <v>366</v>
      </c>
      <c r="AD5847" s="176">
        <v>1.2</v>
      </c>
    </row>
    <row r="5848" spans="1:31" x14ac:dyDescent="0.35">
      <c r="A5848" t="s">
        <v>408</v>
      </c>
      <c r="B5848">
        <v>1169</v>
      </c>
      <c r="C5848" t="s">
        <v>12965</v>
      </c>
      <c r="D5848">
        <v>71220</v>
      </c>
      <c r="E5848" t="s">
        <v>12966</v>
      </c>
      <c r="F5848" t="s">
        <v>11404</v>
      </c>
      <c r="H5848" s="174">
        <f t="shared" ref="H5848:H5857" si="184">AD5848</f>
        <v>1.3</v>
      </c>
      <c r="I5848">
        <v>0.5</v>
      </c>
      <c r="K5848" t="s">
        <v>404</v>
      </c>
      <c r="L5848" t="s">
        <v>12368</v>
      </c>
      <c r="M5848" t="s">
        <v>398</v>
      </c>
      <c r="N5848" t="s">
        <v>1064</v>
      </c>
      <c r="O5848">
        <v>1</v>
      </c>
      <c r="P5848" t="s">
        <v>306</v>
      </c>
      <c r="Q5848" s="164">
        <v>36169</v>
      </c>
      <c r="R5848" s="164">
        <v>36404</v>
      </c>
      <c r="S5848" s="164">
        <v>39188</v>
      </c>
      <c r="T5848" t="s">
        <v>1123</v>
      </c>
      <c r="V5848" t="s">
        <v>12967</v>
      </c>
      <c r="W5848" t="s">
        <v>12968</v>
      </c>
      <c r="X5848" t="s">
        <v>12966</v>
      </c>
      <c r="Y5848" t="s">
        <v>12967</v>
      </c>
      <c r="Z5848" t="s">
        <v>12969</v>
      </c>
      <c r="AC5848" t="s">
        <v>366</v>
      </c>
      <c r="AD5848" s="176">
        <v>1.3</v>
      </c>
      <c r="AE5848" s="177" t="s">
        <v>16954</v>
      </c>
    </row>
    <row r="5849" spans="1:31" x14ac:dyDescent="0.35">
      <c r="A5849" t="s">
        <v>309</v>
      </c>
      <c r="B5849">
        <v>1100</v>
      </c>
      <c r="C5849" t="s">
        <v>12966</v>
      </c>
      <c r="D5849">
        <v>71220</v>
      </c>
      <c r="E5849" t="s">
        <v>12966</v>
      </c>
      <c r="F5849" t="s">
        <v>11404</v>
      </c>
      <c r="H5849" s="174">
        <f t="shared" si="184"/>
        <v>1.3</v>
      </c>
      <c r="I5849">
        <v>0.5</v>
      </c>
      <c r="K5849" t="s">
        <v>404</v>
      </c>
      <c r="L5849" t="s">
        <v>902</v>
      </c>
      <c r="M5849" t="s">
        <v>398</v>
      </c>
      <c r="N5849" t="s">
        <v>1064</v>
      </c>
      <c r="O5849">
        <v>1</v>
      </c>
      <c r="P5849" t="s">
        <v>306</v>
      </c>
      <c r="Q5849" s="164">
        <v>34708</v>
      </c>
      <c r="R5849" s="164">
        <v>34943</v>
      </c>
      <c r="S5849" s="164">
        <v>42248</v>
      </c>
      <c r="T5849" t="s">
        <v>1123</v>
      </c>
      <c r="V5849" t="s">
        <v>12967</v>
      </c>
      <c r="W5849" t="s">
        <v>12968</v>
      </c>
      <c r="X5849" t="s">
        <v>12966</v>
      </c>
      <c r="Y5849" t="s">
        <v>12967</v>
      </c>
      <c r="Z5849" t="s">
        <v>12970</v>
      </c>
      <c r="AC5849" t="s">
        <v>366</v>
      </c>
      <c r="AD5849" s="176">
        <v>1.3</v>
      </c>
      <c r="AE5849" s="177" t="s">
        <v>16954</v>
      </c>
    </row>
    <row r="5850" spans="1:31" x14ac:dyDescent="0.35">
      <c r="A5850" t="s">
        <v>476</v>
      </c>
      <c r="B5850">
        <v>1183</v>
      </c>
      <c r="C5850" t="s">
        <v>1120</v>
      </c>
      <c r="D5850">
        <v>71220</v>
      </c>
      <c r="E5850" t="s">
        <v>12966</v>
      </c>
      <c r="F5850" t="s">
        <v>11404</v>
      </c>
      <c r="H5850" s="174">
        <f t="shared" si="184"/>
        <v>1.3</v>
      </c>
      <c r="I5850">
        <v>0.5</v>
      </c>
      <c r="K5850" t="s">
        <v>404</v>
      </c>
      <c r="L5850" t="s">
        <v>12576</v>
      </c>
      <c r="M5850" t="s">
        <v>398</v>
      </c>
      <c r="N5850" t="s">
        <v>1064</v>
      </c>
      <c r="O5850">
        <v>1</v>
      </c>
      <c r="P5850" t="s">
        <v>306</v>
      </c>
      <c r="Q5850" s="164">
        <v>36161</v>
      </c>
      <c r="R5850" s="164">
        <v>36161</v>
      </c>
      <c r="S5850" s="164">
        <v>42248</v>
      </c>
      <c r="T5850" t="s">
        <v>1123</v>
      </c>
      <c r="V5850" t="s">
        <v>12967</v>
      </c>
      <c r="W5850" t="s">
        <v>12968</v>
      </c>
      <c r="X5850" t="s">
        <v>12966</v>
      </c>
      <c r="Y5850" t="s">
        <v>12967</v>
      </c>
      <c r="Z5850" t="s">
        <v>12971</v>
      </c>
      <c r="AC5850" t="s">
        <v>366</v>
      </c>
      <c r="AD5850" s="176">
        <v>1.3</v>
      </c>
      <c r="AE5850" s="177" t="s">
        <v>16954</v>
      </c>
    </row>
    <row r="5851" spans="1:31" x14ac:dyDescent="0.35">
      <c r="A5851" t="s">
        <v>476</v>
      </c>
      <c r="B5851">
        <v>1136</v>
      </c>
      <c r="C5851" t="s">
        <v>12972</v>
      </c>
      <c r="D5851">
        <v>71224</v>
      </c>
      <c r="E5851" t="s">
        <v>12973</v>
      </c>
      <c r="F5851" t="s">
        <v>11404</v>
      </c>
      <c r="H5851" s="174">
        <f t="shared" si="184"/>
        <v>1.4</v>
      </c>
      <c r="I5851">
        <v>0.6</v>
      </c>
      <c r="K5851" t="s">
        <v>404</v>
      </c>
      <c r="L5851" t="s">
        <v>12974</v>
      </c>
      <c r="M5851" t="s">
        <v>398</v>
      </c>
      <c r="N5851" t="s">
        <v>1064</v>
      </c>
      <c r="O5851">
        <v>1</v>
      </c>
      <c r="P5851" t="s">
        <v>306</v>
      </c>
      <c r="Q5851" s="164">
        <v>32517</v>
      </c>
      <c r="R5851" s="164">
        <v>32752</v>
      </c>
      <c r="S5851" s="164">
        <v>42248</v>
      </c>
      <c r="T5851" t="s">
        <v>1127</v>
      </c>
      <c r="V5851" t="s">
        <v>12975</v>
      </c>
      <c r="W5851" t="s">
        <v>12976</v>
      </c>
      <c r="X5851" t="s">
        <v>12973</v>
      </c>
      <c r="Y5851" t="s">
        <v>12975</v>
      </c>
      <c r="Z5851" t="s">
        <v>12977</v>
      </c>
      <c r="AC5851" t="s">
        <v>366</v>
      </c>
      <c r="AD5851" s="176">
        <v>1.4</v>
      </c>
      <c r="AE5851" s="177" t="s">
        <v>16954</v>
      </c>
    </row>
    <row r="5852" spans="1:31" x14ac:dyDescent="0.35">
      <c r="A5852" t="s">
        <v>434</v>
      </c>
      <c r="B5852">
        <v>1013</v>
      </c>
      <c r="C5852" t="s">
        <v>12973</v>
      </c>
      <c r="D5852">
        <v>71224</v>
      </c>
      <c r="E5852" t="s">
        <v>12973</v>
      </c>
      <c r="F5852" t="s">
        <v>11404</v>
      </c>
      <c r="H5852" s="174">
        <f t="shared" si="184"/>
        <v>1.4</v>
      </c>
      <c r="I5852">
        <v>0.6</v>
      </c>
      <c r="K5852" t="s">
        <v>404</v>
      </c>
      <c r="L5852" t="s">
        <v>410</v>
      </c>
      <c r="M5852" t="s">
        <v>398</v>
      </c>
      <c r="N5852" t="s">
        <v>1064</v>
      </c>
      <c r="O5852">
        <v>1</v>
      </c>
      <c r="P5852" t="s">
        <v>306</v>
      </c>
      <c r="Q5852" t="s">
        <v>4420</v>
      </c>
      <c r="R5852" s="164">
        <v>39190</v>
      </c>
      <c r="S5852" s="164">
        <v>39190</v>
      </c>
      <c r="T5852" t="s">
        <v>1127</v>
      </c>
      <c r="V5852" t="s">
        <v>12975</v>
      </c>
      <c r="W5852" t="s">
        <v>12976</v>
      </c>
      <c r="X5852" t="s">
        <v>12973</v>
      </c>
      <c r="Y5852" t="s">
        <v>12975</v>
      </c>
      <c r="Z5852" t="s">
        <v>12978</v>
      </c>
      <c r="AC5852" t="s">
        <v>366</v>
      </c>
      <c r="AD5852" s="176">
        <v>1.4</v>
      </c>
      <c r="AE5852" s="177" t="s">
        <v>16954</v>
      </c>
    </row>
    <row r="5853" spans="1:31" x14ac:dyDescent="0.35">
      <c r="A5853" t="s">
        <v>494</v>
      </c>
      <c r="B5853">
        <v>1066</v>
      </c>
      <c r="C5853" t="s">
        <v>12979</v>
      </c>
      <c r="D5853">
        <v>71224</v>
      </c>
      <c r="E5853" t="s">
        <v>12973</v>
      </c>
      <c r="F5853" t="s">
        <v>11404</v>
      </c>
      <c r="H5853" s="174">
        <f t="shared" si="184"/>
        <v>1.4</v>
      </c>
      <c r="I5853">
        <v>0.6</v>
      </c>
      <c r="K5853" t="s">
        <v>404</v>
      </c>
      <c r="L5853" t="s">
        <v>410</v>
      </c>
      <c r="M5853" t="s">
        <v>398</v>
      </c>
      <c r="N5853" t="s">
        <v>1064</v>
      </c>
      <c r="O5853">
        <v>1</v>
      </c>
      <c r="P5853" t="s">
        <v>306</v>
      </c>
      <c r="Q5853" t="s">
        <v>1154</v>
      </c>
      <c r="R5853" s="164">
        <v>39189</v>
      </c>
      <c r="S5853" s="164">
        <v>39189</v>
      </c>
      <c r="T5853" t="s">
        <v>1127</v>
      </c>
      <c r="V5853" t="s">
        <v>12975</v>
      </c>
      <c r="W5853" t="s">
        <v>12976</v>
      </c>
      <c r="X5853" t="s">
        <v>12973</v>
      </c>
      <c r="Y5853" t="s">
        <v>12975</v>
      </c>
      <c r="Z5853" t="s">
        <v>12980</v>
      </c>
      <c r="AC5853" t="s">
        <v>366</v>
      </c>
      <c r="AD5853" s="176">
        <v>1.4</v>
      </c>
      <c r="AE5853" s="177" t="s">
        <v>16954</v>
      </c>
    </row>
    <row r="5854" spans="1:31" x14ac:dyDescent="0.35">
      <c r="A5854" t="s">
        <v>494</v>
      </c>
      <c r="B5854">
        <v>1080</v>
      </c>
      <c r="C5854" t="s">
        <v>12981</v>
      </c>
      <c r="D5854">
        <v>71224</v>
      </c>
      <c r="E5854" t="s">
        <v>12973</v>
      </c>
      <c r="F5854" t="s">
        <v>11404</v>
      </c>
      <c r="H5854" s="174">
        <f t="shared" si="184"/>
        <v>1.4</v>
      </c>
      <c r="I5854">
        <v>0.6</v>
      </c>
      <c r="K5854" t="s">
        <v>404</v>
      </c>
      <c r="L5854" t="s">
        <v>397</v>
      </c>
      <c r="M5854" t="s">
        <v>398</v>
      </c>
      <c r="N5854" t="s">
        <v>1064</v>
      </c>
      <c r="O5854">
        <v>1</v>
      </c>
      <c r="P5854" t="s">
        <v>306</v>
      </c>
      <c r="Q5854" s="164">
        <v>30690</v>
      </c>
      <c r="R5854" s="164">
        <v>30926</v>
      </c>
      <c r="S5854" s="164">
        <v>39189</v>
      </c>
      <c r="T5854" t="s">
        <v>1127</v>
      </c>
      <c r="V5854" t="s">
        <v>12975</v>
      </c>
      <c r="W5854" t="s">
        <v>12976</v>
      </c>
      <c r="X5854" t="s">
        <v>12973</v>
      </c>
      <c r="Y5854" t="s">
        <v>12975</v>
      </c>
      <c r="Z5854" t="s">
        <v>12982</v>
      </c>
      <c r="AC5854" t="s">
        <v>366</v>
      </c>
      <c r="AD5854" s="176">
        <v>1.4</v>
      </c>
      <c r="AE5854" s="177" t="s">
        <v>16954</v>
      </c>
    </row>
    <row r="5855" spans="1:31" x14ac:dyDescent="0.35">
      <c r="A5855" t="s">
        <v>419</v>
      </c>
      <c r="B5855">
        <v>1048</v>
      </c>
      <c r="C5855" t="s">
        <v>12983</v>
      </c>
      <c r="D5855">
        <v>71224</v>
      </c>
      <c r="E5855" t="s">
        <v>12973</v>
      </c>
      <c r="F5855" t="s">
        <v>11404</v>
      </c>
      <c r="H5855" s="174">
        <f t="shared" si="184"/>
        <v>1.4</v>
      </c>
      <c r="I5855">
        <v>0.6</v>
      </c>
      <c r="K5855" t="s">
        <v>404</v>
      </c>
      <c r="L5855" t="s">
        <v>791</v>
      </c>
      <c r="M5855" t="s">
        <v>398</v>
      </c>
      <c r="N5855" t="s">
        <v>1064</v>
      </c>
      <c r="O5855">
        <v>1</v>
      </c>
      <c r="P5855" t="s">
        <v>306</v>
      </c>
      <c r="Q5855" s="164">
        <v>29803</v>
      </c>
      <c r="R5855" s="164">
        <v>29714</v>
      </c>
      <c r="S5855" s="164">
        <v>39217</v>
      </c>
      <c r="T5855" t="s">
        <v>1127</v>
      </c>
      <c r="V5855" t="s">
        <v>12975</v>
      </c>
      <c r="W5855" t="s">
        <v>12976</v>
      </c>
      <c r="X5855" t="s">
        <v>12973</v>
      </c>
      <c r="Y5855" t="s">
        <v>12975</v>
      </c>
      <c r="Z5855" t="s">
        <v>12984</v>
      </c>
      <c r="AC5855" t="s">
        <v>366</v>
      </c>
      <c r="AD5855" s="176">
        <v>1.4</v>
      </c>
      <c r="AE5855" s="177" t="s">
        <v>16954</v>
      </c>
    </row>
    <row r="5856" spans="1:31" x14ac:dyDescent="0.35">
      <c r="A5856" t="s">
        <v>499</v>
      </c>
      <c r="B5856">
        <v>1127</v>
      </c>
      <c r="C5856" t="s">
        <v>12973</v>
      </c>
      <c r="D5856">
        <v>71224</v>
      </c>
      <c r="E5856" t="s">
        <v>12973</v>
      </c>
      <c r="F5856" t="s">
        <v>11404</v>
      </c>
      <c r="H5856" s="174">
        <f t="shared" si="184"/>
        <v>1.4</v>
      </c>
      <c r="I5856">
        <v>0.6</v>
      </c>
      <c r="K5856" t="s">
        <v>404</v>
      </c>
      <c r="L5856" t="s">
        <v>397</v>
      </c>
      <c r="M5856" t="s">
        <v>398</v>
      </c>
      <c r="N5856" t="s">
        <v>1064</v>
      </c>
      <c r="O5856">
        <v>1</v>
      </c>
      <c r="P5856" t="s">
        <v>306</v>
      </c>
      <c r="Q5856" s="164">
        <v>33239</v>
      </c>
      <c r="R5856" s="164">
        <v>33239</v>
      </c>
      <c r="S5856" s="164">
        <v>39195</v>
      </c>
      <c r="T5856" t="s">
        <v>1127</v>
      </c>
      <c r="V5856" t="s">
        <v>12975</v>
      </c>
      <c r="W5856" t="s">
        <v>12976</v>
      </c>
      <c r="X5856" t="s">
        <v>12973</v>
      </c>
      <c r="Y5856" t="s">
        <v>12975</v>
      </c>
      <c r="Z5856" t="s">
        <v>12985</v>
      </c>
      <c r="AC5856" t="s">
        <v>366</v>
      </c>
      <c r="AD5856" s="176">
        <v>1.4</v>
      </c>
      <c r="AE5856" s="177" t="s">
        <v>16954</v>
      </c>
    </row>
    <row r="5857" spans="1:31" x14ac:dyDescent="0.35">
      <c r="A5857" t="s">
        <v>438</v>
      </c>
      <c r="B5857">
        <v>1143</v>
      </c>
      <c r="C5857" t="s">
        <v>12973</v>
      </c>
      <c r="D5857">
        <v>71224</v>
      </c>
      <c r="E5857" t="s">
        <v>12973</v>
      </c>
      <c r="F5857" t="s">
        <v>11404</v>
      </c>
      <c r="H5857" s="174">
        <f t="shared" si="184"/>
        <v>1.4</v>
      </c>
      <c r="I5857">
        <v>0.6</v>
      </c>
      <c r="K5857" t="s">
        <v>404</v>
      </c>
      <c r="L5857" t="s">
        <v>12986</v>
      </c>
      <c r="M5857" t="s">
        <v>398</v>
      </c>
      <c r="N5857" t="s">
        <v>1064</v>
      </c>
      <c r="O5857">
        <v>1</v>
      </c>
      <c r="P5857" t="s">
        <v>306</v>
      </c>
      <c r="Q5857" s="164">
        <v>35431</v>
      </c>
      <c r="R5857" s="164">
        <v>35431</v>
      </c>
      <c r="S5857" s="164">
        <v>39195</v>
      </c>
      <c r="T5857" t="s">
        <v>1127</v>
      </c>
      <c r="V5857" t="s">
        <v>12975</v>
      </c>
      <c r="W5857" t="s">
        <v>12976</v>
      </c>
      <c r="X5857" t="s">
        <v>12973</v>
      </c>
      <c r="Y5857" t="s">
        <v>12975</v>
      </c>
      <c r="Z5857" t="s">
        <v>12987</v>
      </c>
      <c r="AC5857" t="s">
        <v>366</v>
      </c>
      <c r="AD5857" s="176">
        <v>1.4</v>
      </c>
      <c r="AE5857" s="177" t="s">
        <v>16954</v>
      </c>
    </row>
    <row r="5858" spans="1:31" x14ac:dyDescent="0.35">
      <c r="A5858" t="s">
        <v>584</v>
      </c>
      <c r="B5858">
        <v>1026</v>
      </c>
      <c r="C5858" t="s">
        <v>12988</v>
      </c>
      <c r="D5858">
        <v>71225</v>
      </c>
      <c r="E5858" t="s">
        <v>12989</v>
      </c>
      <c r="F5858" t="s">
        <v>11404</v>
      </c>
      <c r="H5858">
        <v>2.2000000000000002</v>
      </c>
      <c r="I5858">
        <v>0.7</v>
      </c>
      <c r="K5858" t="s">
        <v>404</v>
      </c>
      <c r="L5858" t="s">
        <v>4103</v>
      </c>
      <c r="M5858" t="s">
        <v>398</v>
      </c>
      <c r="N5858" t="s">
        <v>1064</v>
      </c>
      <c r="O5858">
        <v>1</v>
      </c>
      <c r="P5858" t="s">
        <v>306</v>
      </c>
      <c r="Q5858" s="164">
        <v>39825</v>
      </c>
      <c r="R5858" s="164">
        <v>40148</v>
      </c>
      <c r="S5858" s="164">
        <v>40148</v>
      </c>
      <c r="T5858" t="s">
        <v>12990</v>
      </c>
      <c r="V5858" t="s">
        <v>12991</v>
      </c>
      <c r="W5858" t="s">
        <v>12992</v>
      </c>
      <c r="X5858" t="s">
        <v>12989</v>
      </c>
      <c r="Y5858" t="s">
        <v>12991</v>
      </c>
      <c r="Z5858" t="s">
        <v>12993</v>
      </c>
      <c r="AC5858" t="s">
        <v>366</v>
      </c>
      <c r="AD5858" s="176">
        <v>1.4</v>
      </c>
    </row>
    <row r="5859" spans="1:31" x14ac:dyDescent="0.35">
      <c r="A5859" t="s">
        <v>584</v>
      </c>
      <c r="B5859">
        <v>1184</v>
      </c>
      <c r="C5859" t="s">
        <v>12994</v>
      </c>
      <c r="D5859">
        <v>71225</v>
      </c>
      <c r="E5859" t="s">
        <v>12989</v>
      </c>
      <c r="F5859" t="s">
        <v>11404</v>
      </c>
      <c r="H5859">
        <v>2.2000000000000002</v>
      </c>
      <c r="I5859">
        <v>0.7</v>
      </c>
      <c r="K5859" t="s">
        <v>296</v>
      </c>
      <c r="L5859" t="s">
        <v>397</v>
      </c>
      <c r="M5859" t="s">
        <v>398</v>
      </c>
      <c r="N5859" t="s">
        <v>1064</v>
      </c>
      <c r="O5859">
        <v>1</v>
      </c>
      <c r="P5859" t="s">
        <v>306</v>
      </c>
      <c r="Q5859" s="164">
        <v>32517</v>
      </c>
      <c r="R5859" s="164">
        <v>32752</v>
      </c>
      <c r="T5859" t="s">
        <v>12990</v>
      </c>
      <c r="V5859" t="s">
        <v>12991</v>
      </c>
      <c r="W5859" t="s">
        <v>12992</v>
      </c>
      <c r="X5859" t="s">
        <v>12989</v>
      </c>
      <c r="Y5859" t="s">
        <v>12991</v>
      </c>
      <c r="Z5859" t="s">
        <v>12995</v>
      </c>
      <c r="AA5859" t="s">
        <v>1</v>
      </c>
      <c r="AC5859" t="s">
        <v>366</v>
      </c>
      <c r="AD5859" s="176">
        <v>1.4</v>
      </c>
    </row>
    <row r="5860" spans="1:31" x14ac:dyDescent="0.35">
      <c r="A5860" t="s">
        <v>476</v>
      </c>
      <c r="B5860">
        <v>1191</v>
      </c>
      <c r="C5860" t="s">
        <v>12996</v>
      </c>
      <c r="D5860">
        <v>71228</v>
      </c>
      <c r="E5860" t="s">
        <v>1131</v>
      </c>
      <c r="F5860" t="s">
        <v>11404</v>
      </c>
      <c r="H5860" s="174">
        <f t="shared" ref="H5860:H5863" si="185">AD5860</f>
        <v>1.2</v>
      </c>
      <c r="I5860">
        <v>0.8</v>
      </c>
      <c r="K5860" t="s">
        <v>404</v>
      </c>
      <c r="L5860" t="s">
        <v>1209</v>
      </c>
      <c r="M5860" t="s">
        <v>398</v>
      </c>
      <c r="N5860" t="s">
        <v>1064</v>
      </c>
      <c r="O5860">
        <v>1</v>
      </c>
      <c r="P5860" t="s">
        <v>306</v>
      </c>
      <c r="Q5860" s="164">
        <v>36169</v>
      </c>
      <c r="R5860" s="164">
        <v>36404</v>
      </c>
      <c r="S5860" s="164">
        <v>43374</v>
      </c>
      <c r="T5860" t="s">
        <v>1133</v>
      </c>
      <c r="V5860" t="s">
        <v>1134</v>
      </c>
      <c r="W5860" t="s">
        <v>12997</v>
      </c>
      <c r="X5860" t="s">
        <v>12998</v>
      </c>
      <c r="Y5860" t="s">
        <v>12999</v>
      </c>
      <c r="Z5860" t="s">
        <v>13000</v>
      </c>
      <c r="AC5860" t="s">
        <v>366</v>
      </c>
      <c r="AD5860" s="176">
        <v>1.2</v>
      </c>
      <c r="AE5860" s="177" t="s">
        <v>16954</v>
      </c>
    </row>
    <row r="5861" spans="1:31" x14ac:dyDescent="0.35">
      <c r="A5861" t="s">
        <v>711</v>
      </c>
      <c r="B5861">
        <v>1105</v>
      </c>
      <c r="C5861" t="s">
        <v>1131</v>
      </c>
      <c r="D5861">
        <v>71228</v>
      </c>
      <c r="E5861" t="s">
        <v>1131</v>
      </c>
      <c r="F5861" t="s">
        <v>11404</v>
      </c>
      <c r="H5861" s="174">
        <f t="shared" si="185"/>
        <v>1.2</v>
      </c>
      <c r="I5861">
        <v>0.8</v>
      </c>
      <c r="K5861" t="s">
        <v>404</v>
      </c>
      <c r="L5861" t="s">
        <v>397</v>
      </c>
      <c r="M5861" t="s">
        <v>398</v>
      </c>
      <c r="N5861" t="s">
        <v>1064</v>
      </c>
      <c r="O5861">
        <v>1</v>
      </c>
      <c r="P5861" t="s">
        <v>306</v>
      </c>
      <c r="Q5861" s="164">
        <v>31056</v>
      </c>
      <c r="R5861" s="164">
        <v>31291</v>
      </c>
      <c r="S5861" s="164">
        <v>42248</v>
      </c>
      <c r="T5861" t="s">
        <v>1133</v>
      </c>
      <c r="V5861" t="s">
        <v>1134</v>
      </c>
      <c r="W5861" t="s">
        <v>12997</v>
      </c>
      <c r="X5861" t="s">
        <v>12998</v>
      </c>
      <c r="Y5861" t="s">
        <v>12999</v>
      </c>
      <c r="Z5861" t="s">
        <v>13001</v>
      </c>
      <c r="AC5861" t="s">
        <v>366</v>
      </c>
      <c r="AD5861" s="176">
        <v>1.2</v>
      </c>
      <c r="AE5861" s="177" t="s">
        <v>16954</v>
      </c>
    </row>
    <row r="5862" spans="1:31" x14ac:dyDescent="0.35">
      <c r="A5862" t="s">
        <v>317</v>
      </c>
      <c r="B5862">
        <v>1140</v>
      </c>
      <c r="C5862" t="s">
        <v>13002</v>
      </c>
      <c r="D5862">
        <v>71232</v>
      </c>
      <c r="E5862" t="s">
        <v>13002</v>
      </c>
      <c r="F5862" t="s">
        <v>11404</v>
      </c>
      <c r="H5862" s="174">
        <f t="shared" si="185"/>
        <v>0</v>
      </c>
      <c r="I5862">
        <v>0</v>
      </c>
      <c r="K5862" t="s">
        <v>404</v>
      </c>
      <c r="L5862" t="s">
        <v>13003</v>
      </c>
      <c r="M5862" t="s">
        <v>398</v>
      </c>
      <c r="N5862" t="s">
        <v>738</v>
      </c>
      <c r="O5862">
        <v>1</v>
      </c>
      <c r="P5862" t="s">
        <v>306</v>
      </c>
      <c r="Q5862" s="164">
        <v>36896</v>
      </c>
      <c r="R5862" s="164">
        <v>37012</v>
      </c>
      <c r="S5862" s="164">
        <v>42979</v>
      </c>
      <c r="T5862" t="s">
        <v>13004</v>
      </c>
      <c r="V5862" t="s">
        <v>13005</v>
      </c>
      <c r="W5862" t="s">
        <v>13006</v>
      </c>
      <c r="X5862" t="s">
        <v>13002</v>
      </c>
      <c r="Y5862" t="s">
        <v>13005</v>
      </c>
      <c r="Z5862" t="s">
        <v>13007</v>
      </c>
      <c r="AC5862" t="s">
        <v>366</v>
      </c>
      <c r="AD5862" s="176">
        <v>0</v>
      </c>
      <c r="AE5862" s="177" t="s">
        <v>16954</v>
      </c>
    </row>
    <row r="5863" spans="1:31" x14ac:dyDescent="0.35">
      <c r="A5863" t="s">
        <v>403</v>
      </c>
      <c r="B5863">
        <v>1072</v>
      </c>
      <c r="C5863" t="s">
        <v>13002</v>
      </c>
      <c r="D5863">
        <v>71232</v>
      </c>
      <c r="E5863" t="s">
        <v>13002</v>
      </c>
      <c r="F5863" t="s">
        <v>11404</v>
      </c>
      <c r="H5863" s="174">
        <f t="shared" si="185"/>
        <v>0</v>
      </c>
      <c r="I5863">
        <v>0</v>
      </c>
      <c r="K5863" t="s">
        <v>404</v>
      </c>
      <c r="L5863" t="s">
        <v>13008</v>
      </c>
      <c r="M5863" t="s">
        <v>398</v>
      </c>
      <c r="N5863" t="s">
        <v>738</v>
      </c>
      <c r="O5863">
        <v>1</v>
      </c>
      <c r="P5863" t="s">
        <v>306</v>
      </c>
      <c r="Q5863" s="164">
        <v>32517</v>
      </c>
      <c r="R5863" s="164">
        <v>32752</v>
      </c>
      <c r="S5863" s="164">
        <v>40148</v>
      </c>
      <c r="T5863" t="s">
        <v>13004</v>
      </c>
      <c r="V5863" t="s">
        <v>13005</v>
      </c>
      <c r="W5863" t="s">
        <v>13006</v>
      </c>
      <c r="X5863" t="s">
        <v>13002</v>
      </c>
      <c r="Y5863" t="s">
        <v>13005</v>
      </c>
      <c r="Z5863" t="s">
        <v>13009</v>
      </c>
      <c r="AC5863" t="s">
        <v>366</v>
      </c>
      <c r="AD5863" s="176">
        <v>0</v>
      </c>
      <c r="AE5863" s="177" t="s">
        <v>16954</v>
      </c>
    </row>
    <row r="5864" spans="1:31" x14ac:dyDescent="0.35">
      <c r="A5864" t="s">
        <v>434</v>
      </c>
      <c r="B5864">
        <v>1155</v>
      </c>
      <c r="C5864" t="s">
        <v>13010</v>
      </c>
      <c r="D5864">
        <v>71234</v>
      </c>
      <c r="E5864" t="s">
        <v>13010</v>
      </c>
      <c r="F5864" t="s">
        <v>11404</v>
      </c>
      <c r="G5864" s="163">
        <v>4400</v>
      </c>
      <c r="H5864">
        <v>1.7</v>
      </c>
      <c r="I5864">
        <v>0.9</v>
      </c>
      <c r="J5864" t="s">
        <v>295</v>
      </c>
      <c r="K5864" t="s">
        <v>296</v>
      </c>
      <c r="L5864" t="s">
        <v>397</v>
      </c>
      <c r="M5864" t="s">
        <v>398</v>
      </c>
      <c r="N5864" t="s">
        <v>1064</v>
      </c>
      <c r="O5864">
        <v>1</v>
      </c>
      <c r="P5864" t="s">
        <v>306</v>
      </c>
      <c r="Q5864" t="s">
        <v>11405</v>
      </c>
      <c r="R5864" s="164">
        <v>42979</v>
      </c>
      <c r="T5864" t="s">
        <v>13011</v>
      </c>
      <c r="V5864" t="s">
        <v>13012</v>
      </c>
      <c r="W5864" t="s">
        <v>13013</v>
      </c>
      <c r="X5864" t="s">
        <v>13010</v>
      </c>
      <c r="Y5864" t="s">
        <v>13012</v>
      </c>
      <c r="Z5864" t="s">
        <v>13014</v>
      </c>
      <c r="AA5864" t="s">
        <v>1</v>
      </c>
      <c r="AB5864" s="164">
        <v>42817</v>
      </c>
      <c r="AC5864" t="s">
        <v>366</v>
      </c>
      <c r="AD5864" s="176">
        <v>1</v>
      </c>
    </row>
    <row r="5865" spans="1:31" x14ac:dyDescent="0.35">
      <c r="A5865" t="s">
        <v>419</v>
      </c>
      <c r="B5865">
        <v>1246</v>
      </c>
      <c r="C5865" t="s">
        <v>13015</v>
      </c>
      <c r="D5865">
        <v>71234</v>
      </c>
      <c r="E5865" t="s">
        <v>13010</v>
      </c>
      <c r="F5865" t="s">
        <v>11404</v>
      </c>
      <c r="G5865" s="163">
        <v>3025.8</v>
      </c>
      <c r="H5865">
        <v>1.7</v>
      </c>
      <c r="I5865">
        <v>0.9</v>
      </c>
      <c r="J5865" t="s">
        <v>1</v>
      </c>
      <c r="K5865" t="s">
        <v>296</v>
      </c>
      <c r="L5865" t="s">
        <v>397</v>
      </c>
      <c r="M5865" t="s">
        <v>398</v>
      </c>
      <c r="N5865" t="s">
        <v>1064</v>
      </c>
      <c r="O5865">
        <v>1</v>
      </c>
      <c r="P5865" t="s">
        <v>306</v>
      </c>
      <c r="Q5865" t="s">
        <v>13016</v>
      </c>
      <c r="R5865" s="164">
        <v>45170</v>
      </c>
      <c r="T5865" t="s">
        <v>13011</v>
      </c>
      <c r="V5865" t="s">
        <v>13012</v>
      </c>
      <c r="W5865" t="s">
        <v>13013</v>
      </c>
      <c r="X5865" t="s">
        <v>13010</v>
      </c>
      <c r="Y5865" t="s">
        <v>13012</v>
      </c>
      <c r="Z5865" t="s">
        <v>13017</v>
      </c>
      <c r="AA5865" t="s">
        <v>295</v>
      </c>
      <c r="AB5865" s="164">
        <v>44803</v>
      </c>
      <c r="AC5865" t="s">
        <v>366</v>
      </c>
      <c r="AD5865" s="176">
        <v>1</v>
      </c>
    </row>
    <row r="5866" spans="1:31" x14ac:dyDescent="0.35">
      <c r="A5866" t="s">
        <v>566</v>
      </c>
      <c r="B5866">
        <v>1179</v>
      </c>
      <c r="C5866" t="s">
        <v>13018</v>
      </c>
      <c r="D5866">
        <v>71235</v>
      </c>
      <c r="E5866" t="s">
        <v>13018</v>
      </c>
      <c r="F5866" t="s">
        <v>11404</v>
      </c>
      <c r="H5866" s="174">
        <f t="shared" ref="H5866:H5870" si="186">AD5866</f>
        <v>1.4</v>
      </c>
      <c r="I5866">
        <v>0.4</v>
      </c>
      <c r="K5866" t="s">
        <v>404</v>
      </c>
      <c r="L5866" t="s">
        <v>13019</v>
      </c>
      <c r="M5866" t="s">
        <v>398</v>
      </c>
      <c r="N5866" t="s">
        <v>1064</v>
      </c>
      <c r="O5866">
        <v>0.5</v>
      </c>
      <c r="P5866" t="s">
        <v>306</v>
      </c>
      <c r="Q5866" s="164">
        <v>36534</v>
      </c>
      <c r="R5866" s="164">
        <v>36770</v>
      </c>
      <c r="S5866" s="164">
        <v>39195</v>
      </c>
      <c r="T5866" t="s">
        <v>13020</v>
      </c>
      <c r="V5866" t="s">
        <v>13021</v>
      </c>
      <c r="W5866" t="s">
        <v>13022</v>
      </c>
      <c r="X5866" t="s">
        <v>13018</v>
      </c>
      <c r="Y5866" t="s">
        <v>13021</v>
      </c>
      <c r="Z5866" t="s">
        <v>13023</v>
      </c>
      <c r="AC5866" t="s">
        <v>366</v>
      </c>
      <c r="AD5866" s="176">
        <v>1.4</v>
      </c>
      <c r="AE5866" s="177" t="s">
        <v>16954</v>
      </c>
    </row>
    <row r="5867" spans="1:31" x14ac:dyDescent="0.35">
      <c r="A5867" t="s">
        <v>314</v>
      </c>
      <c r="B5867">
        <v>1140</v>
      </c>
      <c r="C5867" t="s">
        <v>13024</v>
      </c>
      <c r="D5867">
        <v>71236</v>
      </c>
      <c r="E5867" t="s">
        <v>13024</v>
      </c>
      <c r="F5867" t="s">
        <v>11404</v>
      </c>
      <c r="H5867" s="174">
        <f t="shared" si="186"/>
        <v>1.2</v>
      </c>
      <c r="I5867">
        <v>1</v>
      </c>
      <c r="K5867" t="s">
        <v>404</v>
      </c>
      <c r="L5867" t="s">
        <v>397</v>
      </c>
      <c r="M5867" t="s">
        <v>398</v>
      </c>
      <c r="N5867" t="s">
        <v>360</v>
      </c>
      <c r="O5867">
        <v>1</v>
      </c>
      <c r="P5867" t="s">
        <v>306</v>
      </c>
      <c r="Q5867" s="164">
        <v>31413</v>
      </c>
      <c r="R5867" s="164">
        <v>31413</v>
      </c>
      <c r="S5867" s="164">
        <v>39189</v>
      </c>
      <c r="T5867" t="s">
        <v>13025</v>
      </c>
      <c r="V5867" t="s">
        <v>13026</v>
      </c>
      <c r="W5867" t="s">
        <v>13027</v>
      </c>
      <c r="X5867" t="s">
        <v>13024</v>
      </c>
      <c r="Y5867" t="s">
        <v>13026</v>
      </c>
      <c r="Z5867" t="s">
        <v>13028</v>
      </c>
      <c r="AC5867" t="s">
        <v>366</v>
      </c>
      <c r="AD5867" s="176">
        <v>1.2</v>
      </c>
      <c r="AE5867" s="177" t="s">
        <v>16954</v>
      </c>
    </row>
    <row r="5868" spans="1:31" x14ac:dyDescent="0.35">
      <c r="A5868" t="s">
        <v>711</v>
      </c>
      <c r="B5868">
        <v>1097</v>
      </c>
      <c r="C5868" t="s">
        <v>13024</v>
      </c>
      <c r="D5868">
        <v>71236</v>
      </c>
      <c r="E5868" t="s">
        <v>13024</v>
      </c>
      <c r="F5868" t="s">
        <v>11404</v>
      </c>
      <c r="H5868" s="174">
        <f t="shared" si="186"/>
        <v>1.2</v>
      </c>
      <c r="I5868">
        <v>1</v>
      </c>
      <c r="K5868" t="s">
        <v>404</v>
      </c>
      <c r="L5868" t="s">
        <v>397</v>
      </c>
      <c r="M5868" t="s">
        <v>398</v>
      </c>
      <c r="N5868" t="s">
        <v>360</v>
      </c>
      <c r="O5868">
        <v>1</v>
      </c>
      <c r="P5868" t="s">
        <v>306</v>
      </c>
      <c r="Q5868" s="164">
        <v>30595</v>
      </c>
      <c r="R5868" s="164">
        <v>30477</v>
      </c>
      <c r="S5868" s="164">
        <v>39188</v>
      </c>
      <c r="T5868" t="s">
        <v>13025</v>
      </c>
      <c r="V5868" t="s">
        <v>13026</v>
      </c>
      <c r="W5868" t="s">
        <v>13027</v>
      </c>
      <c r="X5868" t="s">
        <v>13024</v>
      </c>
      <c r="Y5868" t="s">
        <v>13026</v>
      </c>
      <c r="Z5868" t="s">
        <v>13029</v>
      </c>
      <c r="AC5868" t="s">
        <v>366</v>
      </c>
      <c r="AD5868" s="176">
        <v>1.2</v>
      </c>
      <c r="AE5868" s="177" t="s">
        <v>16954</v>
      </c>
    </row>
    <row r="5869" spans="1:31" x14ac:dyDescent="0.35">
      <c r="A5869" t="s">
        <v>469</v>
      </c>
      <c r="B5869">
        <v>1103</v>
      </c>
      <c r="C5869" t="s">
        <v>13030</v>
      </c>
      <c r="D5869">
        <v>71237</v>
      </c>
      <c r="E5869" t="s">
        <v>13030</v>
      </c>
      <c r="F5869" t="s">
        <v>11404</v>
      </c>
      <c r="H5869" s="174">
        <f t="shared" si="186"/>
        <v>1.7</v>
      </c>
      <c r="I5869">
        <v>0.8</v>
      </c>
      <c r="K5869" t="s">
        <v>404</v>
      </c>
      <c r="L5869" t="s">
        <v>397</v>
      </c>
      <c r="M5869" t="s">
        <v>398</v>
      </c>
      <c r="N5869" t="s">
        <v>1064</v>
      </c>
      <c r="O5869">
        <v>1</v>
      </c>
      <c r="P5869" t="s">
        <v>306</v>
      </c>
      <c r="Q5869" s="164">
        <v>32517</v>
      </c>
      <c r="R5869" s="164">
        <v>32752</v>
      </c>
      <c r="S5869" s="164">
        <v>38231</v>
      </c>
      <c r="T5869" t="s">
        <v>5452</v>
      </c>
      <c r="V5869" t="s">
        <v>13031</v>
      </c>
      <c r="W5869" t="s">
        <v>13032</v>
      </c>
      <c r="X5869" t="s">
        <v>13030</v>
      </c>
      <c r="Y5869" t="s">
        <v>13031</v>
      </c>
      <c r="Z5869" t="s">
        <v>13033</v>
      </c>
      <c r="AC5869" t="s">
        <v>366</v>
      </c>
      <c r="AD5869" s="176">
        <v>1.7</v>
      </c>
      <c r="AE5869" s="177" t="s">
        <v>16954</v>
      </c>
    </row>
    <row r="5870" spans="1:31" x14ac:dyDescent="0.35">
      <c r="A5870" t="s">
        <v>309</v>
      </c>
      <c r="B5870">
        <v>1135</v>
      </c>
      <c r="C5870" t="s">
        <v>13034</v>
      </c>
      <c r="D5870">
        <v>71301</v>
      </c>
      <c r="E5870" t="s">
        <v>13035</v>
      </c>
      <c r="F5870" t="s">
        <v>11404</v>
      </c>
      <c r="H5870" s="174">
        <f t="shared" si="186"/>
        <v>1.3</v>
      </c>
      <c r="I5870">
        <v>0.9</v>
      </c>
      <c r="K5870" t="s">
        <v>404</v>
      </c>
      <c r="L5870" t="s">
        <v>397</v>
      </c>
      <c r="M5870" t="s">
        <v>398</v>
      </c>
      <c r="N5870" t="s">
        <v>1161</v>
      </c>
      <c r="O5870">
        <v>1</v>
      </c>
      <c r="P5870" t="s">
        <v>306</v>
      </c>
      <c r="Q5870" s="164">
        <v>37265</v>
      </c>
      <c r="R5870" s="164">
        <v>37500</v>
      </c>
      <c r="S5870" s="164">
        <v>42248</v>
      </c>
      <c r="T5870" t="s">
        <v>1162</v>
      </c>
      <c r="V5870" t="s">
        <v>13036</v>
      </c>
      <c r="W5870" t="s">
        <v>13037</v>
      </c>
      <c r="X5870" t="s">
        <v>13035</v>
      </c>
      <c r="Y5870" t="s">
        <v>13036</v>
      </c>
      <c r="Z5870" t="s">
        <v>13038</v>
      </c>
      <c r="AC5870" t="s">
        <v>341</v>
      </c>
      <c r="AD5870" s="176">
        <v>1.3</v>
      </c>
      <c r="AE5870" s="177" t="s">
        <v>16954</v>
      </c>
    </row>
    <row r="5871" spans="1:31" x14ac:dyDescent="0.35">
      <c r="A5871" t="s">
        <v>309</v>
      </c>
      <c r="B5871">
        <v>1268</v>
      </c>
      <c r="C5871" t="s">
        <v>13039</v>
      </c>
      <c r="D5871">
        <v>71302</v>
      </c>
      <c r="E5871" t="s">
        <v>13039</v>
      </c>
      <c r="F5871" t="s">
        <v>11404</v>
      </c>
      <c r="G5871" s="163">
        <v>5076</v>
      </c>
      <c r="H5871">
        <v>2.8</v>
      </c>
      <c r="I5871">
        <v>1</v>
      </c>
      <c r="J5871" t="s">
        <v>295</v>
      </c>
      <c r="K5871" t="s">
        <v>296</v>
      </c>
      <c r="L5871" t="s">
        <v>640</v>
      </c>
      <c r="M5871" t="s">
        <v>398</v>
      </c>
      <c r="N5871" t="s">
        <v>1161</v>
      </c>
      <c r="O5871">
        <v>1.5</v>
      </c>
      <c r="P5871" t="s">
        <v>306</v>
      </c>
      <c r="Q5871" t="s">
        <v>13040</v>
      </c>
      <c r="R5871" s="164">
        <v>44440</v>
      </c>
      <c r="T5871" t="s">
        <v>5502</v>
      </c>
      <c r="V5871" t="s">
        <v>13041</v>
      </c>
      <c r="W5871" t="s">
        <v>13042</v>
      </c>
      <c r="X5871" t="s">
        <v>13039</v>
      </c>
      <c r="Y5871" t="s">
        <v>13041</v>
      </c>
      <c r="Z5871" t="s">
        <v>13043</v>
      </c>
      <c r="AA5871" t="s">
        <v>1</v>
      </c>
      <c r="AB5871" s="164">
        <v>44141</v>
      </c>
      <c r="AC5871" t="s">
        <v>341</v>
      </c>
      <c r="AD5871" s="176">
        <v>1.3</v>
      </c>
    </row>
    <row r="5872" spans="1:31" x14ac:dyDescent="0.35">
      <c r="A5872" t="s">
        <v>408</v>
      </c>
      <c r="B5872">
        <v>1257</v>
      </c>
      <c r="C5872" t="s">
        <v>13044</v>
      </c>
      <c r="D5872">
        <v>71303</v>
      </c>
      <c r="E5872" t="s">
        <v>13044</v>
      </c>
      <c r="F5872" t="s">
        <v>11404</v>
      </c>
      <c r="H5872" s="174">
        <f t="shared" ref="H5872:H5874" si="187">AD5872</f>
        <v>1.3</v>
      </c>
      <c r="I5872">
        <v>1.7</v>
      </c>
      <c r="K5872" t="s">
        <v>404</v>
      </c>
      <c r="L5872" t="s">
        <v>640</v>
      </c>
      <c r="M5872" t="s">
        <v>398</v>
      </c>
      <c r="N5872" t="s">
        <v>1161</v>
      </c>
      <c r="O5872">
        <v>1.5</v>
      </c>
      <c r="P5872" t="s">
        <v>306</v>
      </c>
      <c r="Q5872" t="s">
        <v>13045</v>
      </c>
      <c r="R5872" s="164">
        <v>40787</v>
      </c>
      <c r="S5872" s="164">
        <v>43570</v>
      </c>
      <c r="T5872" t="s">
        <v>9959</v>
      </c>
      <c r="V5872" t="s">
        <v>13044</v>
      </c>
      <c r="W5872" t="s">
        <v>13046</v>
      </c>
      <c r="X5872" t="s">
        <v>13044</v>
      </c>
      <c r="Y5872" t="s">
        <v>13047</v>
      </c>
      <c r="Z5872" t="s">
        <v>13048</v>
      </c>
      <c r="AC5872" t="s">
        <v>341</v>
      </c>
      <c r="AD5872" s="176">
        <v>1.3</v>
      </c>
      <c r="AE5872" s="177" t="s">
        <v>16954</v>
      </c>
    </row>
    <row r="5873" spans="1:31" x14ac:dyDescent="0.35">
      <c r="A5873" t="s">
        <v>408</v>
      </c>
      <c r="B5873">
        <v>1225</v>
      </c>
      <c r="C5873" t="s">
        <v>13049</v>
      </c>
      <c r="D5873">
        <v>71304</v>
      </c>
      <c r="E5873" t="s">
        <v>13050</v>
      </c>
      <c r="F5873" t="s">
        <v>11404</v>
      </c>
      <c r="H5873" s="174">
        <f t="shared" si="187"/>
        <v>1.4</v>
      </c>
      <c r="I5873">
        <v>1</v>
      </c>
      <c r="K5873" t="s">
        <v>404</v>
      </c>
      <c r="L5873" t="s">
        <v>397</v>
      </c>
      <c r="M5873" t="s">
        <v>398</v>
      </c>
      <c r="N5873" t="s">
        <v>1161</v>
      </c>
      <c r="O5873">
        <v>1</v>
      </c>
      <c r="P5873" t="s">
        <v>306</v>
      </c>
      <c r="Q5873" s="164">
        <v>39456</v>
      </c>
      <c r="R5873" s="164">
        <v>39692</v>
      </c>
      <c r="S5873" s="164">
        <v>40910</v>
      </c>
      <c r="T5873" t="s">
        <v>352</v>
      </c>
      <c r="V5873" t="s">
        <v>13051</v>
      </c>
      <c r="W5873" t="s">
        <v>13052</v>
      </c>
      <c r="X5873" t="s">
        <v>13050</v>
      </c>
      <c r="Y5873" t="s">
        <v>13051</v>
      </c>
      <c r="Z5873" t="s">
        <v>13053</v>
      </c>
      <c r="AC5873" t="s">
        <v>341</v>
      </c>
      <c r="AD5873" s="176">
        <v>1.4</v>
      </c>
      <c r="AE5873" s="177" t="s">
        <v>16954</v>
      </c>
    </row>
    <row r="5874" spans="1:31" x14ac:dyDescent="0.35">
      <c r="A5874" t="s">
        <v>314</v>
      </c>
      <c r="B5874">
        <v>1222</v>
      </c>
      <c r="C5874" t="s">
        <v>13050</v>
      </c>
      <c r="D5874">
        <v>71304</v>
      </c>
      <c r="E5874" t="s">
        <v>13050</v>
      </c>
      <c r="F5874" t="s">
        <v>11404</v>
      </c>
      <c r="H5874" s="174">
        <f t="shared" si="187"/>
        <v>1.4</v>
      </c>
      <c r="I5874">
        <v>1</v>
      </c>
      <c r="K5874" t="s">
        <v>0</v>
      </c>
      <c r="L5874" t="s">
        <v>397</v>
      </c>
      <c r="M5874" t="s">
        <v>398</v>
      </c>
      <c r="N5874" t="s">
        <v>1161</v>
      </c>
      <c r="O5874">
        <v>1</v>
      </c>
      <c r="P5874" t="s">
        <v>306</v>
      </c>
      <c r="Q5874" s="164">
        <v>36986</v>
      </c>
      <c r="R5874" s="164">
        <v>37135</v>
      </c>
      <c r="T5874" t="s">
        <v>352</v>
      </c>
      <c r="V5874" t="s">
        <v>13051</v>
      </c>
      <c r="W5874" t="s">
        <v>13052</v>
      </c>
      <c r="X5874" t="s">
        <v>13050</v>
      </c>
      <c r="Y5874" t="s">
        <v>13051</v>
      </c>
      <c r="Z5874" t="s">
        <v>13054</v>
      </c>
      <c r="AC5874" t="s">
        <v>341</v>
      </c>
      <c r="AD5874" s="176">
        <v>1.4</v>
      </c>
      <c r="AE5874" s="177" t="s">
        <v>16954</v>
      </c>
    </row>
    <row r="5875" spans="1:31" x14ac:dyDescent="0.35">
      <c r="A5875" t="s">
        <v>454</v>
      </c>
      <c r="B5875">
        <v>1459</v>
      </c>
      <c r="C5875" t="s">
        <v>13055</v>
      </c>
      <c r="D5875">
        <v>71305</v>
      </c>
      <c r="E5875" t="s">
        <v>13056</v>
      </c>
      <c r="F5875" t="s">
        <v>11404</v>
      </c>
      <c r="G5875" s="163">
        <v>5057.8500000000004</v>
      </c>
      <c r="H5875">
        <v>2.4</v>
      </c>
      <c r="I5875">
        <v>0.8</v>
      </c>
      <c r="J5875" t="s">
        <v>295</v>
      </c>
      <c r="K5875" t="s">
        <v>296</v>
      </c>
      <c r="L5875" t="s">
        <v>397</v>
      </c>
      <c r="M5875" t="s">
        <v>398</v>
      </c>
      <c r="N5875" t="s">
        <v>1161</v>
      </c>
      <c r="O5875">
        <v>1</v>
      </c>
      <c r="P5875" t="s">
        <v>306</v>
      </c>
      <c r="Q5875" t="s">
        <v>13057</v>
      </c>
      <c r="R5875" s="164">
        <v>42370</v>
      </c>
      <c r="T5875" t="s">
        <v>13058</v>
      </c>
      <c r="V5875" t="s">
        <v>13059</v>
      </c>
      <c r="W5875" t="s">
        <v>13060</v>
      </c>
      <c r="X5875" t="s">
        <v>13056</v>
      </c>
      <c r="Y5875" t="s">
        <v>13059</v>
      </c>
      <c r="Z5875" t="s">
        <v>13061</v>
      </c>
      <c r="AA5875" t="s">
        <v>295</v>
      </c>
      <c r="AB5875" s="164">
        <v>42394</v>
      </c>
      <c r="AC5875" t="s">
        <v>341</v>
      </c>
      <c r="AD5875" s="176">
        <v>1.2</v>
      </c>
    </row>
    <row r="5876" spans="1:31" x14ac:dyDescent="0.35">
      <c r="A5876" t="s">
        <v>324</v>
      </c>
      <c r="B5876">
        <v>1379</v>
      </c>
      <c r="C5876" t="s">
        <v>13056</v>
      </c>
      <c r="D5876">
        <v>71305</v>
      </c>
      <c r="E5876" t="s">
        <v>13056</v>
      </c>
      <c r="F5876" t="s">
        <v>11404</v>
      </c>
      <c r="G5876" s="163">
        <v>5168</v>
      </c>
      <c r="H5876">
        <v>2.4</v>
      </c>
      <c r="I5876">
        <v>0.8</v>
      </c>
      <c r="J5876" t="s">
        <v>295</v>
      </c>
      <c r="K5876" t="s">
        <v>296</v>
      </c>
      <c r="L5876" t="s">
        <v>397</v>
      </c>
      <c r="M5876" t="s">
        <v>398</v>
      </c>
      <c r="N5876" t="s">
        <v>1161</v>
      </c>
      <c r="O5876">
        <v>1</v>
      </c>
      <c r="P5876" t="s">
        <v>306</v>
      </c>
      <c r="Q5876" t="s">
        <v>13062</v>
      </c>
      <c r="R5876" s="164">
        <v>45170</v>
      </c>
      <c r="T5876" t="s">
        <v>13058</v>
      </c>
      <c r="V5876" t="s">
        <v>13059</v>
      </c>
      <c r="W5876" t="s">
        <v>13060</v>
      </c>
      <c r="X5876" t="s">
        <v>13056</v>
      </c>
      <c r="Y5876" t="s">
        <v>13059</v>
      </c>
      <c r="Z5876" t="s">
        <v>13063</v>
      </c>
      <c r="AA5876" t="s">
        <v>1</v>
      </c>
      <c r="AB5876" s="164">
        <v>45079</v>
      </c>
      <c r="AC5876" t="s">
        <v>341</v>
      </c>
      <c r="AD5876" s="176">
        <v>1.2</v>
      </c>
    </row>
    <row r="5877" spans="1:31" x14ac:dyDescent="0.35">
      <c r="A5877" t="s">
        <v>476</v>
      </c>
      <c r="B5877">
        <v>1385</v>
      </c>
      <c r="C5877" t="s">
        <v>13064</v>
      </c>
      <c r="D5877">
        <v>71305</v>
      </c>
      <c r="E5877" t="s">
        <v>13056</v>
      </c>
      <c r="F5877" t="s">
        <v>11404</v>
      </c>
      <c r="G5877" s="163">
        <v>4200</v>
      </c>
      <c r="H5877">
        <v>2.4</v>
      </c>
      <c r="I5877">
        <v>0.8</v>
      </c>
      <c r="J5877" t="s">
        <v>295</v>
      </c>
      <c r="K5877" t="s">
        <v>296</v>
      </c>
      <c r="L5877" t="s">
        <v>397</v>
      </c>
      <c r="M5877" t="s">
        <v>398</v>
      </c>
      <c r="N5877" t="s">
        <v>1161</v>
      </c>
      <c r="O5877">
        <v>1</v>
      </c>
      <c r="P5877" t="s">
        <v>306</v>
      </c>
      <c r="Q5877" t="s">
        <v>13065</v>
      </c>
      <c r="R5877" s="164">
        <v>45170</v>
      </c>
      <c r="T5877" t="s">
        <v>13058</v>
      </c>
      <c r="V5877" t="s">
        <v>13059</v>
      </c>
      <c r="W5877" t="s">
        <v>13060</v>
      </c>
      <c r="X5877" t="s">
        <v>13056</v>
      </c>
      <c r="Y5877" t="s">
        <v>13059</v>
      </c>
      <c r="Z5877" t="s">
        <v>13066</v>
      </c>
      <c r="AA5877" t="s">
        <v>295</v>
      </c>
      <c r="AB5877" s="164">
        <v>44733</v>
      </c>
      <c r="AC5877" t="s">
        <v>341</v>
      </c>
      <c r="AD5877" s="176">
        <v>1.2</v>
      </c>
    </row>
    <row r="5878" spans="1:31" x14ac:dyDescent="0.35">
      <c r="A5878" t="s">
        <v>584</v>
      </c>
      <c r="B5878">
        <v>1227</v>
      </c>
      <c r="C5878" t="s">
        <v>13056</v>
      </c>
      <c r="D5878">
        <v>71305</v>
      </c>
      <c r="E5878" t="s">
        <v>13056</v>
      </c>
      <c r="F5878" t="s">
        <v>11404</v>
      </c>
      <c r="H5878">
        <v>2.4</v>
      </c>
      <c r="I5878">
        <v>0.8</v>
      </c>
      <c r="K5878" t="s">
        <v>296</v>
      </c>
      <c r="L5878" t="s">
        <v>640</v>
      </c>
      <c r="M5878" t="s">
        <v>398</v>
      </c>
      <c r="N5878" t="s">
        <v>1161</v>
      </c>
      <c r="O5878">
        <v>1</v>
      </c>
      <c r="P5878" t="s">
        <v>306</v>
      </c>
      <c r="Q5878" s="164">
        <v>35863</v>
      </c>
      <c r="R5878" s="164">
        <v>36161</v>
      </c>
      <c r="T5878" t="s">
        <v>13058</v>
      </c>
      <c r="V5878" t="s">
        <v>13059</v>
      </c>
      <c r="W5878" t="s">
        <v>13060</v>
      </c>
      <c r="X5878" t="s">
        <v>13056</v>
      </c>
      <c r="Y5878" t="s">
        <v>13059</v>
      </c>
      <c r="Z5878" t="s">
        <v>13067</v>
      </c>
      <c r="AC5878" t="s">
        <v>341</v>
      </c>
      <c r="AD5878" s="176">
        <v>1.2</v>
      </c>
    </row>
    <row r="5879" spans="1:31" x14ac:dyDescent="0.35">
      <c r="A5879" t="s">
        <v>314</v>
      </c>
      <c r="B5879">
        <v>1201</v>
      </c>
      <c r="C5879" t="s">
        <v>13068</v>
      </c>
      <c r="D5879">
        <v>71305</v>
      </c>
      <c r="E5879" t="s">
        <v>13056</v>
      </c>
      <c r="F5879" t="s">
        <v>11404</v>
      </c>
      <c r="H5879">
        <v>2.4</v>
      </c>
      <c r="I5879">
        <v>0.8</v>
      </c>
      <c r="K5879" t="s">
        <v>296</v>
      </c>
      <c r="L5879" t="s">
        <v>397</v>
      </c>
      <c r="M5879" t="s">
        <v>398</v>
      </c>
      <c r="N5879" t="s">
        <v>1161</v>
      </c>
      <c r="O5879">
        <v>1</v>
      </c>
      <c r="P5879" t="s">
        <v>306</v>
      </c>
      <c r="Q5879" s="164">
        <v>35804</v>
      </c>
      <c r="R5879" s="164">
        <v>36039</v>
      </c>
      <c r="T5879" t="s">
        <v>13058</v>
      </c>
      <c r="V5879" t="s">
        <v>13059</v>
      </c>
      <c r="W5879" t="s">
        <v>13060</v>
      </c>
      <c r="X5879" t="s">
        <v>13056</v>
      </c>
      <c r="Y5879" t="s">
        <v>13059</v>
      </c>
      <c r="Z5879" t="s">
        <v>13069</v>
      </c>
      <c r="AC5879" t="s">
        <v>341</v>
      </c>
      <c r="AD5879" s="176">
        <v>1.2</v>
      </c>
    </row>
    <row r="5880" spans="1:31" x14ac:dyDescent="0.35">
      <c r="A5880" t="s">
        <v>314</v>
      </c>
      <c r="B5880">
        <v>1329</v>
      </c>
      <c r="C5880" t="s">
        <v>13070</v>
      </c>
      <c r="D5880">
        <v>71305</v>
      </c>
      <c r="E5880" t="s">
        <v>13056</v>
      </c>
      <c r="F5880" t="s">
        <v>11404</v>
      </c>
      <c r="G5880" s="163">
        <v>5167</v>
      </c>
      <c r="H5880">
        <v>2.4</v>
      </c>
      <c r="I5880">
        <v>0.8</v>
      </c>
      <c r="J5880" t="s">
        <v>295</v>
      </c>
      <c r="K5880" t="s">
        <v>296</v>
      </c>
      <c r="L5880" t="s">
        <v>397</v>
      </c>
      <c r="M5880" t="s">
        <v>398</v>
      </c>
      <c r="N5880" t="s">
        <v>1161</v>
      </c>
      <c r="O5880">
        <v>1</v>
      </c>
      <c r="P5880" t="s">
        <v>306</v>
      </c>
      <c r="Q5880" t="s">
        <v>3676</v>
      </c>
      <c r="R5880" s="164">
        <v>43831</v>
      </c>
      <c r="T5880" t="s">
        <v>13058</v>
      </c>
      <c r="V5880" t="s">
        <v>13059</v>
      </c>
      <c r="W5880" t="s">
        <v>13060</v>
      </c>
      <c r="X5880" t="s">
        <v>13056</v>
      </c>
      <c r="Y5880" t="s">
        <v>13059</v>
      </c>
      <c r="Z5880" t="s">
        <v>13071</v>
      </c>
      <c r="AA5880" t="s">
        <v>295</v>
      </c>
      <c r="AB5880" s="164">
        <v>43552</v>
      </c>
      <c r="AC5880" t="s">
        <v>341</v>
      </c>
      <c r="AD5880" s="176">
        <v>1.2</v>
      </c>
    </row>
    <row r="5881" spans="1:31" x14ac:dyDescent="0.35">
      <c r="A5881" t="s">
        <v>711</v>
      </c>
      <c r="B5881">
        <v>1259</v>
      </c>
      <c r="C5881" t="s">
        <v>13056</v>
      </c>
      <c r="D5881">
        <v>71305</v>
      </c>
      <c r="E5881" t="s">
        <v>13056</v>
      </c>
      <c r="F5881" t="s">
        <v>11404</v>
      </c>
      <c r="G5881" s="163">
        <v>5600</v>
      </c>
      <c r="H5881">
        <v>2.4</v>
      </c>
      <c r="I5881">
        <v>0.8</v>
      </c>
      <c r="J5881" t="s">
        <v>295</v>
      </c>
      <c r="K5881" t="s">
        <v>296</v>
      </c>
      <c r="L5881" t="s">
        <v>397</v>
      </c>
      <c r="M5881" t="s">
        <v>398</v>
      </c>
      <c r="N5881" t="s">
        <v>1161</v>
      </c>
      <c r="O5881">
        <v>1</v>
      </c>
      <c r="P5881" t="s">
        <v>306</v>
      </c>
      <c r="Q5881" t="s">
        <v>13072</v>
      </c>
      <c r="R5881" s="164">
        <v>44805</v>
      </c>
      <c r="T5881" t="s">
        <v>13058</v>
      </c>
      <c r="V5881" t="s">
        <v>13059</v>
      </c>
      <c r="W5881" t="s">
        <v>13060</v>
      </c>
      <c r="X5881" t="s">
        <v>13056</v>
      </c>
      <c r="Y5881" t="s">
        <v>13059</v>
      </c>
      <c r="Z5881" t="s">
        <v>13073</v>
      </c>
      <c r="AA5881" t="s">
        <v>295</v>
      </c>
      <c r="AB5881" s="164">
        <v>44508</v>
      </c>
      <c r="AC5881" t="s">
        <v>341</v>
      </c>
      <c r="AD5881" s="176">
        <v>1.2</v>
      </c>
    </row>
    <row r="5882" spans="1:31" x14ac:dyDescent="0.35">
      <c r="A5882" t="s">
        <v>584</v>
      </c>
      <c r="B5882">
        <v>1230</v>
      </c>
      <c r="C5882" t="s">
        <v>13074</v>
      </c>
      <c r="D5882">
        <v>71306</v>
      </c>
      <c r="E5882" t="s">
        <v>13074</v>
      </c>
      <c r="F5882" t="s">
        <v>11404</v>
      </c>
      <c r="H5882">
        <v>2.4</v>
      </c>
      <c r="I5882">
        <v>0.8</v>
      </c>
      <c r="K5882" t="s">
        <v>296</v>
      </c>
      <c r="L5882" t="s">
        <v>640</v>
      </c>
      <c r="M5882" t="s">
        <v>398</v>
      </c>
      <c r="N5882" t="s">
        <v>1161</v>
      </c>
      <c r="O5882">
        <v>1</v>
      </c>
      <c r="P5882" t="s">
        <v>306</v>
      </c>
      <c r="Q5882" s="164">
        <v>35836</v>
      </c>
      <c r="R5882" s="164">
        <v>36161</v>
      </c>
      <c r="T5882" t="s">
        <v>13075</v>
      </c>
      <c r="V5882" t="s">
        <v>13076</v>
      </c>
      <c r="W5882" t="s">
        <v>13077</v>
      </c>
      <c r="X5882" t="s">
        <v>13074</v>
      </c>
      <c r="Y5882" t="s">
        <v>13076</v>
      </c>
      <c r="Z5882" t="s">
        <v>13078</v>
      </c>
      <c r="AC5882" t="s">
        <v>341</v>
      </c>
      <c r="AD5882" s="176">
        <v>1.2</v>
      </c>
    </row>
    <row r="5883" spans="1:31" x14ac:dyDescent="0.35">
      <c r="A5883" t="s">
        <v>314</v>
      </c>
      <c r="B5883">
        <v>1303</v>
      </c>
      <c r="C5883" t="s">
        <v>13074</v>
      </c>
      <c r="D5883">
        <v>71306</v>
      </c>
      <c r="E5883" t="s">
        <v>13074</v>
      </c>
      <c r="F5883" t="s">
        <v>11404</v>
      </c>
      <c r="H5883">
        <v>2.4</v>
      </c>
      <c r="I5883">
        <v>0.8</v>
      </c>
      <c r="K5883" t="s">
        <v>296</v>
      </c>
      <c r="L5883" t="s">
        <v>397</v>
      </c>
      <c r="M5883" t="s">
        <v>398</v>
      </c>
      <c r="N5883" t="s">
        <v>1161</v>
      </c>
      <c r="O5883">
        <v>1</v>
      </c>
      <c r="P5883" t="s">
        <v>306</v>
      </c>
      <c r="Q5883" t="s">
        <v>5115</v>
      </c>
      <c r="R5883" s="164">
        <v>42005</v>
      </c>
      <c r="T5883" t="s">
        <v>13075</v>
      </c>
      <c r="V5883" t="s">
        <v>13076</v>
      </c>
      <c r="W5883" t="s">
        <v>13077</v>
      </c>
      <c r="X5883" t="s">
        <v>13074</v>
      </c>
      <c r="Y5883" t="s">
        <v>13076</v>
      </c>
      <c r="Z5883" t="s">
        <v>13079</v>
      </c>
      <c r="AC5883" t="s">
        <v>341</v>
      </c>
      <c r="AD5883" s="176">
        <v>1.2</v>
      </c>
    </row>
    <row r="5884" spans="1:31" x14ac:dyDescent="0.35">
      <c r="A5884" t="s">
        <v>711</v>
      </c>
      <c r="B5884">
        <v>1260</v>
      </c>
      <c r="C5884" t="s">
        <v>13074</v>
      </c>
      <c r="D5884">
        <v>71306</v>
      </c>
      <c r="E5884" t="s">
        <v>13074</v>
      </c>
      <c r="F5884" t="s">
        <v>11404</v>
      </c>
      <c r="G5884" s="163">
        <v>5850</v>
      </c>
      <c r="H5884">
        <v>2.4</v>
      </c>
      <c r="I5884">
        <v>0.8</v>
      </c>
      <c r="J5884" t="s">
        <v>295</v>
      </c>
      <c r="K5884" t="s">
        <v>296</v>
      </c>
      <c r="L5884" t="s">
        <v>397</v>
      </c>
      <c r="M5884" t="s">
        <v>398</v>
      </c>
      <c r="N5884" t="s">
        <v>1161</v>
      </c>
      <c r="O5884">
        <v>1</v>
      </c>
      <c r="P5884" t="s">
        <v>306</v>
      </c>
      <c r="Q5884" t="s">
        <v>13072</v>
      </c>
      <c r="R5884" s="164">
        <v>44562</v>
      </c>
      <c r="T5884" t="s">
        <v>13075</v>
      </c>
      <c r="V5884" t="s">
        <v>13076</v>
      </c>
      <c r="W5884" t="s">
        <v>13077</v>
      </c>
      <c r="X5884" t="s">
        <v>13074</v>
      </c>
      <c r="Y5884" t="s">
        <v>13076</v>
      </c>
      <c r="Z5884" t="s">
        <v>13080</v>
      </c>
      <c r="AA5884" t="s">
        <v>295</v>
      </c>
      <c r="AB5884" s="164">
        <v>44508</v>
      </c>
      <c r="AC5884" t="s">
        <v>341</v>
      </c>
      <c r="AD5884" s="176">
        <v>1.2</v>
      </c>
    </row>
    <row r="5885" spans="1:31" x14ac:dyDescent="0.35">
      <c r="A5885" t="s">
        <v>314</v>
      </c>
      <c r="B5885">
        <v>1310</v>
      </c>
      <c r="C5885" t="s">
        <v>13081</v>
      </c>
      <c r="D5885">
        <v>71307</v>
      </c>
      <c r="E5885" t="s">
        <v>13081</v>
      </c>
      <c r="F5885" t="s">
        <v>11404</v>
      </c>
      <c r="H5885">
        <v>2.2000000000000002</v>
      </c>
      <c r="I5885">
        <v>1</v>
      </c>
      <c r="K5885" t="s">
        <v>296</v>
      </c>
      <c r="L5885" t="s">
        <v>397</v>
      </c>
      <c r="M5885" t="s">
        <v>398</v>
      </c>
      <c r="N5885" t="s">
        <v>1161</v>
      </c>
      <c r="O5885">
        <v>1</v>
      </c>
      <c r="P5885" t="s">
        <v>306</v>
      </c>
      <c r="Q5885" t="s">
        <v>3864</v>
      </c>
      <c r="R5885" s="164">
        <v>42125</v>
      </c>
      <c r="T5885" t="s">
        <v>13082</v>
      </c>
      <c r="V5885" t="s">
        <v>13083</v>
      </c>
      <c r="W5885" t="s">
        <v>13084</v>
      </c>
      <c r="X5885" t="s">
        <v>13081</v>
      </c>
      <c r="Y5885" t="s">
        <v>13083</v>
      </c>
      <c r="Z5885" t="s">
        <v>13085</v>
      </c>
      <c r="AC5885" t="s">
        <v>341</v>
      </c>
      <c r="AD5885" s="176">
        <v>1.1000000000000001</v>
      </c>
    </row>
    <row r="5886" spans="1:31" x14ac:dyDescent="0.35">
      <c r="A5886" t="s">
        <v>317</v>
      </c>
      <c r="B5886">
        <v>1242</v>
      </c>
      <c r="C5886" t="s">
        <v>13086</v>
      </c>
      <c r="D5886">
        <v>71308</v>
      </c>
      <c r="E5886" t="s">
        <v>13086</v>
      </c>
      <c r="F5886" t="s">
        <v>11404</v>
      </c>
      <c r="G5886" s="163">
        <v>4168.7</v>
      </c>
      <c r="H5886">
        <v>2.6</v>
      </c>
      <c r="I5886">
        <v>0.9</v>
      </c>
      <c r="J5886" t="s">
        <v>295</v>
      </c>
      <c r="K5886" t="s">
        <v>296</v>
      </c>
      <c r="L5886" t="s">
        <v>397</v>
      </c>
      <c r="M5886" t="s">
        <v>398</v>
      </c>
      <c r="N5886" t="s">
        <v>1161</v>
      </c>
      <c r="O5886">
        <v>1</v>
      </c>
      <c r="P5886" t="s">
        <v>306</v>
      </c>
      <c r="Q5886" t="s">
        <v>13087</v>
      </c>
      <c r="R5886" s="164">
        <v>44075</v>
      </c>
      <c r="T5886" t="s">
        <v>13088</v>
      </c>
      <c r="V5886" t="s">
        <v>13089</v>
      </c>
      <c r="W5886" t="s">
        <v>13090</v>
      </c>
      <c r="X5886" t="s">
        <v>13086</v>
      </c>
      <c r="Y5886" t="s">
        <v>13089</v>
      </c>
      <c r="Z5886" t="s">
        <v>13091</v>
      </c>
      <c r="AA5886" t="s">
        <v>1</v>
      </c>
      <c r="AB5886" s="164">
        <v>43704</v>
      </c>
      <c r="AC5886" t="s">
        <v>341</v>
      </c>
      <c r="AD5886" s="176">
        <v>1.2</v>
      </c>
    </row>
    <row r="5887" spans="1:31" x14ac:dyDescent="0.35">
      <c r="A5887" t="s">
        <v>317</v>
      </c>
      <c r="B5887">
        <v>1257</v>
      </c>
      <c r="C5887" t="s">
        <v>13050</v>
      </c>
      <c r="D5887">
        <v>71308</v>
      </c>
      <c r="E5887" t="s">
        <v>13086</v>
      </c>
      <c r="F5887" t="s">
        <v>11404</v>
      </c>
      <c r="G5887" s="163">
        <v>4168.7</v>
      </c>
      <c r="H5887">
        <v>2.6</v>
      </c>
      <c r="I5887">
        <v>0.9</v>
      </c>
      <c r="J5887" t="s">
        <v>295</v>
      </c>
      <c r="K5887" t="s">
        <v>296</v>
      </c>
      <c r="L5887" t="s">
        <v>397</v>
      </c>
      <c r="M5887" t="s">
        <v>398</v>
      </c>
      <c r="N5887" t="s">
        <v>1161</v>
      </c>
      <c r="O5887">
        <v>1</v>
      </c>
      <c r="P5887" t="s">
        <v>306</v>
      </c>
      <c r="Q5887" s="164">
        <v>45449</v>
      </c>
      <c r="R5887" s="164">
        <v>45901</v>
      </c>
      <c r="T5887" t="s">
        <v>13088</v>
      </c>
      <c r="V5887" t="s">
        <v>13089</v>
      </c>
      <c r="W5887" t="s">
        <v>13090</v>
      </c>
      <c r="X5887" t="s">
        <v>13086</v>
      </c>
      <c r="Y5887" t="s">
        <v>13089</v>
      </c>
      <c r="Z5887" t="s">
        <v>13092</v>
      </c>
      <c r="AA5887" t="s">
        <v>1</v>
      </c>
      <c r="AB5887" s="164">
        <v>45468</v>
      </c>
      <c r="AC5887" t="s">
        <v>341</v>
      </c>
      <c r="AD5887" s="176">
        <v>1.2</v>
      </c>
    </row>
    <row r="5888" spans="1:31" x14ac:dyDescent="0.35">
      <c r="A5888" t="s">
        <v>309</v>
      </c>
      <c r="B5888">
        <v>1280</v>
      </c>
      <c r="C5888" t="s">
        <v>13093</v>
      </c>
      <c r="D5888">
        <v>71308</v>
      </c>
      <c r="E5888" t="s">
        <v>13086</v>
      </c>
      <c r="F5888" t="s">
        <v>11404</v>
      </c>
      <c r="G5888" s="163">
        <v>4168.7</v>
      </c>
      <c r="H5888">
        <v>2.6</v>
      </c>
      <c r="I5888">
        <v>0.9</v>
      </c>
      <c r="J5888" t="s">
        <v>295</v>
      </c>
      <c r="K5888" t="s">
        <v>296</v>
      </c>
      <c r="L5888" t="s">
        <v>397</v>
      </c>
      <c r="M5888" t="s">
        <v>398</v>
      </c>
      <c r="N5888" t="s">
        <v>1161</v>
      </c>
      <c r="O5888">
        <v>1</v>
      </c>
      <c r="P5888" t="s">
        <v>306</v>
      </c>
      <c r="Q5888" t="s">
        <v>13094</v>
      </c>
      <c r="R5888" s="164">
        <v>45536</v>
      </c>
      <c r="T5888" t="s">
        <v>13088</v>
      </c>
      <c r="V5888" t="s">
        <v>13089</v>
      </c>
      <c r="W5888" t="s">
        <v>13090</v>
      </c>
      <c r="X5888" t="s">
        <v>13086</v>
      </c>
      <c r="Y5888" t="s">
        <v>13089</v>
      </c>
      <c r="Z5888" t="s">
        <v>13095</v>
      </c>
      <c r="AA5888" t="s">
        <v>1</v>
      </c>
      <c r="AB5888" s="164">
        <v>45181</v>
      </c>
      <c r="AC5888" t="s">
        <v>341</v>
      </c>
      <c r="AD5888" s="176">
        <v>1.2</v>
      </c>
    </row>
    <row r="5889" spans="1:31" x14ac:dyDescent="0.35">
      <c r="A5889" t="s">
        <v>584</v>
      </c>
      <c r="B5889">
        <v>1392</v>
      </c>
      <c r="C5889" t="s">
        <v>13093</v>
      </c>
      <c r="D5889">
        <v>71308</v>
      </c>
      <c r="E5889" t="s">
        <v>13086</v>
      </c>
      <c r="F5889" t="s">
        <v>11404</v>
      </c>
      <c r="G5889" s="163">
        <v>5578</v>
      </c>
      <c r="H5889">
        <v>2.6</v>
      </c>
      <c r="I5889">
        <v>0.9</v>
      </c>
      <c r="J5889" t="s">
        <v>295</v>
      </c>
      <c r="K5889" t="s">
        <v>296</v>
      </c>
      <c r="L5889" t="s">
        <v>397</v>
      </c>
      <c r="M5889" t="s">
        <v>398</v>
      </c>
      <c r="N5889" t="s">
        <v>1161</v>
      </c>
      <c r="O5889">
        <v>1</v>
      </c>
      <c r="P5889" t="s">
        <v>306</v>
      </c>
      <c r="Q5889" t="s">
        <v>13096</v>
      </c>
      <c r="R5889" s="164">
        <v>45170</v>
      </c>
      <c r="T5889" t="s">
        <v>13088</v>
      </c>
      <c r="V5889" t="s">
        <v>13089</v>
      </c>
      <c r="W5889" t="s">
        <v>13090</v>
      </c>
      <c r="X5889" t="s">
        <v>13086</v>
      </c>
      <c r="Y5889" t="s">
        <v>13089</v>
      </c>
      <c r="Z5889" t="s">
        <v>13097</v>
      </c>
      <c r="AA5889" t="s">
        <v>1</v>
      </c>
      <c r="AB5889" s="164">
        <v>44665</v>
      </c>
      <c r="AC5889" t="s">
        <v>341</v>
      </c>
      <c r="AD5889" s="176">
        <v>1.2</v>
      </c>
    </row>
    <row r="5890" spans="1:31" x14ac:dyDescent="0.35">
      <c r="A5890" t="s">
        <v>324</v>
      </c>
      <c r="B5890">
        <v>1281</v>
      </c>
      <c r="C5890" t="s">
        <v>13098</v>
      </c>
      <c r="D5890">
        <v>71396</v>
      </c>
      <c r="E5890" t="s">
        <v>13098</v>
      </c>
      <c r="F5890" t="s">
        <v>11404</v>
      </c>
      <c r="H5890" s="174">
        <f t="shared" ref="H5890:H5893" si="188">AD5890</f>
        <v>1.4</v>
      </c>
      <c r="I5890">
        <v>0.8</v>
      </c>
      <c r="K5890" t="s">
        <v>404</v>
      </c>
      <c r="L5890" t="s">
        <v>397</v>
      </c>
      <c r="M5890" t="s">
        <v>398</v>
      </c>
      <c r="N5890" t="s">
        <v>1168</v>
      </c>
      <c r="O5890">
        <v>1</v>
      </c>
      <c r="P5890" t="s">
        <v>306</v>
      </c>
      <c r="Q5890" s="164">
        <v>41310</v>
      </c>
      <c r="R5890" s="164">
        <v>41456</v>
      </c>
      <c r="S5890" s="164">
        <v>45043</v>
      </c>
      <c r="T5890" t="s">
        <v>13099</v>
      </c>
      <c r="V5890" t="s">
        <v>13100</v>
      </c>
      <c r="W5890" t="s">
        <v>13101</v>
      </c>
      <c r="X5890" t="s">
        <v>13098</v>
      </c>
      <c r="Y5890" t="s">
        <v>13100</v>
      </c>
      <c r="Z5890" t="s">
        <v>13102</v>
      </c>
      <c r="AC5890" t="s">
        <v>357</v>
      </c>
      <c r="AD5890" s="176">
        <v>1.4</v>
      </c>
      <c r="AE5890" s="177" t="s">
        <v>16954</v>
      </c>
    </row>
    <row r="5891" spans="1:31" x14ac:dyDescent="0.35">
      <c r="A5891" t="s">
        <v>454</v>
      </c>
      <c r="B5891">
        <v>1383</v>
      </c>
      <c r="C5891" t="s">
        <v>13103</v>
      </c>
      <c r="D5891">
        <v>71397</v>
      </c>
      <c r="E5891" t="s">
        <v>13103</v>
      </c>
      <c r="F5891" t="s">
        <v>11404</v>
      </c>
      <c r="H5891" s="174">
        <f t="shared" si="188"/>
        <v>1.5</v>
      </c>
      <c r="I5891">
        <v>1</v>
      </c>
      <c r="K5891" t="s">
        <v>296</v>
      </c>
      <c r="L5891" t="s">
        <v>12124</v>
      </c>
      <c r="M5891" t="s">
        <v>398</v>
      </c>
      <c r="N5891" t="s">
        <v>1168</v>
      </c>
      <c r="O5891">
        <v>1</v>
      </c>
      <c r="P5891" t="s">
        <v>306</v>
      </c>
      <c r="Q5891" s="164">
        <v>38726</v>
      </c>
      <c r="R5891" s="164">
        <v>38961</v>
      </c>
      <c r="T5891" t="s">
        <v>1169</v>
      </c>
      <c r="V5891" t="s">
        <v>13104</v>
      </c>
      <c r="W5891" t="s">
        <v>13105</v>
      </c>
      <c r="X5891" t="s">
        <v>13103</v>
      </c>
      <c r="Y5891" t="s">
        <v>13104</v>
      </c>
      <c r="Z5891" t="s">
        <v>13106</v>
      </c>
      <c r="AC5891" t="s">
        <v>357</v>
      </c>
      <c r="AD5891" s="176">
        <v>1.5</v>
      </c>
      <c r="AE5891" s="177" t="s">
        <v>16954</v>
      </c>
    </row>
    <row r="5892" spans="1:31" x14ac:dyDescent="0.35">
      <c r="A5892" t="s">
        <v>454</v>
      </c>
      <c r="B5892">
        <v>1384</v>
      </c>
      <c r="C5892" t="s">
        <v>13107</v>
      </c>
      <c r="D5892">
        <v>71398</v>
      </c>
      <c r="E5892" t="s">
        <v>13107</v>
      </c>
      <c r="F5892" t="s">
        <v>11404</v>
      </c>
      <c r="H5892" s="174">
        <f t="shared" si="188"/>
        <v>1.8</v>
      </c>
      <c r="I5892">
        <v>1.8</v>
      </c>
      <c r="K5892" t="s">
        <v>296</v>
      </c>
      <c r="L5892" t="s">
        <v>3868</v>
      </c>
      <c r="M5892" t="s">
        <v>398</v>
      </c>
      <c r="N5892" t="s">
        <v>1168</v>
      </c>
      <c r="O5892">
        <v>1.5</v>
      </c>
      <c r="P5892" t="s">
        <v>306</v>
      </c>
      <c r="Q5892" s="164">
        <v>38726</v>
      </c>
      <c r="R5892" s="164">
        <v>38961</v>
      </c>
      <c r="T5892" t="s">
        <v>13108</v>
      </c>
      <c r="V5892" t="s">
        <v>13109</v>
      </c>
      <c r="W5892" t="s">
        <v>13110</v>
      </c>
      <c r="X5892" t="s">
        <v>13107</v>
      </c>
      <c r="Y5892" t="s">
        <v>13109</v>
      </c>
      <c r="Z5892" t="s">
        <v>13111</v>
      </c>
      <c r="AC5892" t="s">
        <v>357</v>
      </c>
      <c r="AD5892" s="176">
        <v>1.8</v>
      </c>
      <c r="AE5892" s="177" t="s">
        <v>16954</v>
      </c>
    </row>
    <row r="5893" spans="1:31" x14ac:dyDescent="0.35">
      <c r="A5893" t="s">
        <v>324</v>
      </c>
      <c r="B5893">
        <v>1382</v>
      </c>
      <c r="C5893" t="s">
        <v>13112</v>
      </c>
      <c r="D5893">
        <v>71398</v>
      </c>
      <c r="E5893" t="s">
        <v>13107</v>
      </c>
      <c r="F5893" t="s">
        <v>11404</v>
      </c>
      <c r="G5893" s="163">
        <v>3075.14</v>
      </c>
      <c r="H5893" s="174">
        <f t="shared" si="188"/>
        <v>1.8</v>
      </c>
      <c r="I5893">
        <v>1.8</v>
      </c>
      <c r="J5893" t="s">
        <v>1</v>
      </c>
      <c r="K5893" t="s">
        <v>296</v>
      </c>
      <c r="L5893" t="s">
        <v>640</v>
      </c>
      <c r="M5893" t="s">
        <v>398</v>
      </c>
      <c r="N5893" t="s">
        <v>1168</v>
      </c>
      <c r="O5893">
        <v>1.5</v>
      </c>
      <c r="P5893" t="s">
        <v>306</v>
      </c>
      <c r="Q5893" s="164">
        <v>44875</v>
      </c>
      <c r="R5893" s="164">
        <v>44927</v>
      </c>
      <c r="T5893" t="s">
        <v>13108</v>
      </c>
      <c r="V5893" t="s">
        <v>13109</v>
      </c>
      <c r="W5893" t="s">
        <v>13110</v>
      </c>
      <c r="X5893" t="s">
        <v>13107</v>
      </c>
      <c r="Y5893" t="s">
        <v>13109</v>
      </c>
      <c r="Z5893" t="s">
        <v>13113</v>
      </c>
      <c r="AA5893" t="s">
        <v>1</v>
      </c>
      <c r="AB5893" s="164">
        <v>45007</v>
      </c>
      <c r="AC5893" t="s">
        <v>357</v>
      </c>
      <c r="AD5893" s="176">
        <v>1.8</v>
      </c>
      <c r="AE5893" s="177" t="s">
        <v>16954</v>
      </c>
    </row>
    <row r="5894" spans="1:31" x14ac:dyDescent="0.35">
      <c r="A5894" t="s">
        <v>408</v>
      </c>
      <c r="B5894">
        <v>1198</v>
      </c>
      <c r="C5894" t="s">
        <v>13114</v>
      </c>
      <c r="D5894">
        <v>71400</v>
      </c>
      <c r="E5894" t="s">
        <v>13114</v>
      </c>
      <c r="F5894" t="s">
        <v>11404</v>
      </c>
      <c r="H5894">
        <v>2.2000000000000002</v>
      </c>
      <c r="I5894">
        <v>1.2</v>
      </c>
      <c r="K5894" t="s">
        <v>296</v>
      </c>
      <c r="L5894" t="s">
        <v>13115</v>
      </c>
      <c r="M5894" t="s">
        <v>398</v>
      </c>
      <c r="N5894" t="s">
        <v>1168</v>
      </c>
      <c r="O5894">
        <v>1</v>
      </c>
      <c r="P5894" t="s">
        <v>306</v>
      </c>
      <c r="Q5894" t="s">
        <v>13116</v>
      </c>
      <c r="R5894" s="164">
        <v>38231</v>
      </c>
      <c r="T5894" t="s">
        <v>9984</v>
      </c>
      <c r="V5894" t="s">
        <v>13117</v>
      </c>
      <c r="W5894" t="s">
        <v>13118</v>
      </c>
      <c r="X5894" t="s">
        <v>13114</v>
      </c>
      <c r="Y5894" t="s">
        <v>13117</v>
      </c>
      <c r="Z5894" t="s">
        <v>13119</v>
      </c>
      <c r="AC5894" t="s">
        <v>357</v>
      </c>
      <c r="AD5894" s="176">
        <v>1.5</v>
      </c>
    </row>
    <row r="5895" spans="1:31" x14ac:dyDescent="0.35">
      <c r="A5895" t="s">
        <v>432</v>
      </c>
      <c r="B5895">
        <v>1234</v>
      </c>
      <c r="C5895" t="s">
        <v>13120</v>
      </c>
      <c r="D5895">
        <v>71400</v>
      </c>
      <c r="E5895" t="s">
        <v>13114</v>
      </c>
      <c r="F5895" t="s">
        <v>11404</v>
      </c>
      <c r="H5895">
        <v>2.2000000000000002</v>
      </c>
      <c r="I5895">
        <v>1.2</v>
      </c>
      <c r="K5895" t="s">
        <v>404</v>
      </c>
      <c r="L5895" t="s">
        <v>13121</v>
      </c>
      <c r="M5895" t="s">
        <v>398</v>
      </c>
      <c r="N5895" t="s">
        <v>1168</v>
      </c>
      <c r="O5895">
        <v>1</v>
      </c>
      <c r="P5895" t="s">
        <v>306</v>
      </c>
      <c r="Q5895" s="164">
        <v>37995</v>
      </c>
      <c r="R5895" s="164">
        <v>38231</v>
      </c>
      <c r="S5895" s="164">
        <v>43374</v>
      </c>
      <c r="T5895" t="s">
        <v>9984</v>
      </c>
      <c r="V5895" t="s">
        <v>13117</v>
      </c>
      <c r="W5895" t="s">
        <v>13118</v>
      </c>
      <c r="X5895" t="s">
        <v>13114</v>
      </c>
      <c r="Y5895" t="s">
        <v>13117</v>
      </c>
      <c r="Z5895" t="s">
        <v>13122</v>
      </c>
      <c r="AC5895" t="s">
        <v>357</v>
      </c>
      <c r="AD5895" s="176">
        <v>1.5</v>
      </c>
    </row>
    <row r="5896" spans="1:31" x14ac:dyDescent="0.35">
      <c r="A5896" t="s">
        <v>432</v>
      </c>
      <c r="B5896">
        <v>1258</v>
      </c>
      <c r="C5896" t="s">
        <v>13123</v>
      </c>
      <c r="D5896">
        <v>71400</v>
      </c>
      <c r="E5896" t="s">
        <v>13114</v>
      </c>
      <c r="F5896" t="s">
        <v>11404</v>
      </c>
      <c r="H5896">
        <v>2.2000000000000002</v>
      </c>
      <c r="I5896">
        <v>1.2</v>
      </c>
      <c r="K5896" t="s">
        <v>296</v>
      </c>
      <c r="L5896" t="s">
        <v>397</v>
      </c>
      <c r="M5896" t="s">
        <v>398</v>
      </c>
      <c r="N5896" t="s">
        <v>1168</v>
      </c>
      <c r="O5896">
        <v>1</v>
      </c>
      <c r="P5896" t="s">
        <v>306</v>
      </c>
      <c r="Q5896" s="164">
        <v>39794</v>
      </c>
      <c r="R5896" s="164">
        <v>39814</v>
      </c>
      <c r="T5896" t="s">
        <v>9984</v>
      </c>
      <c r="V5896" t="s">
        <v>13117</v>
      </c>
      <c r="W5896" t="s">
        <v>13118</v>
      </c>
      <c r="X5896" t="s">
        <v>13114</v>
      </c>
      <c r="Y5896" t="s">
        <v>13117</v>
      </c>
      <c r="Z5896" t="s">
        <v>13124</v>
      </c>
      <c r="AC5896" t="s">
        <v>357</v>
      </c>
      <c r="AD5896" s="176">
        <v>1.5</v>
      </c>
    </row>
    <row r="5897" spans="1:31" x14ac:dyDescent="0.35">
      <c r="A5897" t="s">
        <v>454</v>
      </c>
      <c r="B5897">
        <v>1245</v>
      </c>
      <c r="C5897" t="s">
        <v>13125</v>
      </c>
      <c r="D5897">
        <v>71401</v>
      </c>
      <c r="E5897" t="s">
        <v>13126</v>
      </c>
      <c r="F5897" t="s">
        <v>11404</v>
      </c>
      <c r="H5897" s="174">
        <f t="shared" ref="H5897:H5929" si="189">AD5897</f>
        <v>1.5</v>
      </c>
      <c r="I5897">
        <v>0.6</v>
      </c>
      <c r="K5897" t="s">
        <v>404</v>
      </c>
      <c r="L5897" t="s">
        <v>1209</v>
      </c>
      <c r="M5897" t="s">
        <v>398</v>
      </c>
      <c r="N5897" t="s">
        <v>1168</v>
      </c>
      <c r="O5897">
        <v>0.5</v>
      </c>
      <c r="P5897" t="s">
        <v>306</v>
      </c>
      <c r="Q5897" s="164">
        <v>31421</v>
      </c>
      <c r="R5897" s="164">
        <v>31656</v>
      </c>
      <c r="S5897" s="164">
        <v>41883</v>
      </c>
      <c r="T5897" t="s">
        <v>10028</v>
      </c>
      <c r="V5897" t="s">
        <v>13127</v>
      </c>
      <c r="W5897" t="s">
        <v>13128</v>
      </c>
      <c r="X5897" t="s">
        <v>13126</v>
      </c>
      <c r="Y5897" t="s">
        <v>13127</v>
      </c>
      <c r="Z5897" t="s">
        <v>13129</v>
      </c>
      <c r="AC5897" t="s">
        <v>357</v>
      </c>
      <c r="AD5897" s="176">
        <v>1.5</v>
      </c>
      <c r="AE5897" s="177" t="s">
        <v>16954</v>
      </c>
    </row>
    <row r="5898" spans="1:31" x14ac:dyDescent="0.35">
      <c r="A5898" t="s">
        <v>317</v>
      </c>
      <c r="B5898">
        <v>1078</v>
      </c>
      <c r="C5898" t="s">
        <v>13126</v>
      </c>
      <c r="D5898">
        <v>71401</v>
      </c>
      <c r="E5898" t="s">
        <v>13126</v>
      </c>
      <c r="F5898" t="s">
        <v>11404</v>
      </c>
      <c r="H5898" s="174">
        <f t="shared" si="189"/>
        <v>1.5</v>
      </c>
      <c r="I5898">
        <v>0.6</v>
      </c>
      <c r="K5898" t="s">
        <v>404</v>
      </c>
      <c r="L5898" t="s">
        <v>13130</v>
      </c>
      <c r="M5898" t="s">
        <v>398</v>
      </c>
      <c r="N5898" t="s">
        <v>1168</v>
      </c>
      <c r="O5898">
        <v>0.5</v>
      </c>
      <c r="P5898" t="s">
        <v>306</v>
      </c>
      <c r="Q5898" s="164">
        <v>31052</v>
      </c>
      <c r="R5898" s="164">
        <v>31168</v>
      </c>
      <c r="S5898" s="164">
        <v>39188</v>
      </c>
      <c r="T5898" t="s">
        <v>10028</v>
      </c>
      <c r="V5898" t="s">
        <v>13127</v>
      </c>
      <c r="W5898" t="s">
        <v>13128</v>
      </c>
      <c r="X5898" t="s">
        <v>13126</v>
      </c>
      <c r="Y5898" t="s">
        <v>13127</v>
      </c>
      <c r="Z5898" t="s">
        <v>13131</v>
      </c>
      <c r="AC5898" t="s">
        <v>357</v>
      </c>
      <c r="AD5898" s="176">
        <v>1.5</v>
      </c>
      <c r="AE5898" s="177" t="s">
        <v>16954</v>
      </c>
    </row>
    <row r="5899" spans="1:31" x14ac:dyDescent="0.35">
      <c r="A5899" t="s">
        <v>408</v>
      </c>
      <c r="B5899">
        <v>1177</v>
      </c>
      <c r="C5899" t="s">
        <v>13126</v>
      </c>
      <c r="D5899">
        <v>71401</v>
      </c>
      <c r="E5899" t="s">
        <v>13126</v>
      </c>
      <c r="F5899" t="s">
        <v>11404</v>
      </c>
      <c r="H5899" s="174">
        <f t="shared" si="189"/>
        <v>1.5</v>
      </c>
      <c r="I5899">
        <v>0.6</v>
      </c>
      <c r="K5899" t="s">
        <v>404</v>
      </c>
      <c r="L5899" t="s">
        <v>13132</v>
      </c>
      <c r="M5899" t="s">
        <v>398</v>
      </c>
      <c r="N5899" t="s">
        <v>1168</v>
      </c>
      <c r="O5899">
        <v>0.5</v>
      </c>
      <c r="P5899" t="s">
        <v>306</v>
      </c>
      <c r="Q5899" s="164">
        <v>36534</v>
      </c>
      <c r="R5899" s="164">
        <v>36770</v>
      </c>
      <c r="S5899" s="164">
        <v>42248</v>
      </c>
      <c r="T5899" t="s">
        <v>10028</v>
      </c>
      <c r="V5899" t="s">
        <v>13127</v>
      </c>
      <c r="W5899" t="s">
        <v>13128</v>
      </c>
      <c r="X5899" t="s">
        <v>13126</v>
      </c>
      <c r="Y5899" t="s">
        <v>13127</v>
      </c>
      <c r="Z5899" t="s">
        <v>13133</v>
      </c>
      <c r="AC5899" t="s">
        <v>357</v>
      </c>
      <c r="AD5899" s="176">
        <v>1.5</v>
      </c>
      <c r="AE5899" s="177" t="s">
        <v>16954</v>
      </c>
    </row>
    <row r="5900" spans="1:31" x14ac:dyDescent="0.35">
      <c r="A5900" t="s">
        <v>324</v>
      </c>
      <c r="B5900">
        <v>1059</v>
      </c>
      <c r="C5900" t="s">
        <v>13126</v>
      </c>
      <c r="D5900">
        <v>71401</v>
      </c>
      <c r="E5900" t="s">
        <v>13126</v>
      </c>
      <c r="F5900" t="s">
        <v>11404</v>
      </c>
      <c r="H5900" s="174">
        <f t="shared" si="189"/>
        <v>1.5</v>
      </c>
      <c r="I5900">
        <v>0.6</v>
      </c>
      <c r="K5900" t="s">
        <v>404</v>
      </c>
      <c r="L5900" t="s">
        <v>13134</v>
      </c>
      <c r="M5900" t="s">
        <v>398</v>
      </c>
      <c r="N5900" t="s">
        <v>1168</v>
      </c>
      <c r="O5900">
        <v>0.5</v>
      </c>
      <c r="P5900" t="s">
        <v>306</v>
      </c>
      <c r="Q5900" s="164">
        <v>30742</v>
      </c>
      <c r="R5900" s="164">
        <v>30684</v>
      </c>
      <c r="S5900" s="164">
        <v>39192</v>
      </c>
      <c r="T5900" t="s">
        <v>10028</v>
      </c>
      <c r="V5900" t="s">
        <v>13127</v>
      </c>
      <c r="W5900" t="s">
        <v>13128</v>
      </c>
      <c r="X5900" t="s">
        <v>13126</v>
      </c>
      <c r="Y5900" t="s">
        <v>13127</v>
      </c>
      <c r="Z5900" t="s">
        <v>13135</v>
      </c>
      <c r="AC5900" t="s">
        <v>357</v>
      </c>
      <c r="AD5900" s="176">
        <v>1.5</v>
      </c>
      <c r="AE5900" s="177" t="s">
        <v>16954</v>
      </c>
    </row>
    <row r="5901" spans="1:31" x14ac:dyDescent="0.35">
      <c r="A5901" t="s">
        <v>309</v>
      </c>
      <c r="B5901">
        <v>1039</v>
      </c>
      <c r="C5901" t="s">
        <v>13136</v>
      </c>
      <c r="D5901">
        <v>71401</v>
      </c>
      <c r="E5901" t="s">
        <v>13126</v>
      </c>
      <c r="F5901" t="s">
        <v>11404</v>
      </c>
      <c r="H5901" s="174">
        <f t="shared" si="189"/>
        <v>1.5</v>
      </c>
      <c r="I5901">
        <v>0.6</v>
      </c>
      <c r="K5901" t="s">
        <v>404</v>
      </c>
      <c r="L5901" t="s">
        <v>397</v>
      </c>
      <c r="M5901" t="s">
        <v>398</v>
      </c>
      <c r="N5901" t="s">
        <v>1168</v>
      </c>
      <c r="O5901">
        <v>0.5</v>
      </c>
      <c r="P5901" t="s">
        <v>306</v>
      </c>
      <c r="Q5901" s="164">
        <v>40917</v>
      </c>
      <c r="R5901" s="164">
        <v>41153</v>
      </c>
      <c r="S5901" s="164">
        <v>41153</v>
      </c>
      <c r="T5901" t="s">
        <v>10028</v>
      </c>
      <c r="V5901" t="s">
        <v>13127</v>
      </c>
      <c r="W5901" t="s">
        <v>13128</v>
      </c>
      <c r="X5901" t="s">
        <v>13126</v>
      </c>
      <c r="Y5901" t="s">
        <v>13127</v>
      </c>
      <c r="Z5901" t="s">
        <v>13137</v>
      </c>
      <c r="AC5901" t="s">
        <v>357</v>
      </c>
      <c r="AD5901" s="176">
        <v>1.5</v>
      </c>
      <c r="AE5901" s="177" t="s">
        <v>16954</v>
      </c>
    </row>
    <row r="5902" spans="1:31" x14ac:dyDescent="0.35">
      <c r="A5902" t="s">
        <v>432</v>
      </c>
      <c r="B5902">
        <v>1053</v>
      </c>
      <c r="C5902" t="s">
        <v>13138</v>
      </c>
      <c r="D5902">
        <v>71401</v>
      </c>
      <c r="E5902" t="s">
        <v>13126</v>
      </c>
      <c r="F5902" t="s">
        <v>11404</v>
      </c>
      <c r="H5902" s="174">
        <f t="shared" si="189"/>
        <v>1.5</v>
      </c>
      <c r="I5902">
        <v>0.6</v>
      </c>
      <c r="K5902" t="s">
        <v>404</v>
      </c>
      <c r="L5902" t="s">
        <v>13139</v>
      </c>
      <c r="M5902" t="s">
        <v>398</v>
      </c>
      <c r="N5902" t="s">
        <v>1168</v>
      </c>
      <c r="O5902">
        <v>0.5</v>
      </c>
      <c r="P5902" t="s">
        <v>306</v>
      </c>
      <c r="Q5902" s="164">
        <v>28976</v>
      </c>
      <c r="R5902" s="164">
        <v>28860</v>
      </c>
      <c r="S5902" s="164">
        <v>32462</v>
      </c>
      <c r="T5902" t="s">
        <v>10028</v>
      </c>
      <c r="V5902" t="s">
        <v>13127</v>
      </c>
      <c r="W5902" t="s">
        <v>13128</v>
      </c>
      <c r="X5902" t="s">
        <v>13126</v>
      </c>
      <c r="Y5902" t="s">
        <v>13127</v>
      </c>
      <c r="Z5902" t="s">
        <v>13140</v>
      </c>
      <c r="AC5902" t="s">
        <v>357</v>
      </c>
      <c r="AD5902" s="176">
        <v>1.5</v>
      </c>
      <c r="AE5902" s="177" t="s">
        <v>16954</v>
      </c>
    </row>
    <row r="5903" spans="1:31" x14ac:dyDescent="0.35">
      <c r="A5903" t="s">
        <v>432</v>
      </c>
      <c r="B5903">
        <v>1084</v>
      </c>
      <c r="C5903" t="s">
        <v>13126</v>
      </c>
      <c r="D5903">
        <v>71401</v>
      </c>
      <c r="E5903" t="s">
        <v>13126</v>
      </c>
      <c r="F5903" t="s">
        <v>11404</v>
      </c>
      <c r="H5903" s="174">
        <f t="shared" si="189"/>
        <v>1.5</v>
      </c>
      <c r="I5903">
        <v>0.6</v>
      </c>
      <c r="K5903" t="s">
        <v>404</v>
      </c>
      <c r="L5903" t="s">
        <v>397</v>
      </c>
      <c r="M5903" t="s">
        <v>398</v>
      </c>
      <c r="N5903" t="s">
        <v>1168</v>
      </c>
      <c r="O5903">
        <v>0.5</v>
      </c>
      <c r="P5903" t="s">
        <v>306</v>
      </c>
      <c r="Q5903" s="164">
        <v>28976</v>
      </c>
      <c r="R5903" s="164">
        <v>28860</v>
      </c>
      <c r="S5903" s="164">
        <v>40148</v>
      </c>
      <c r="T5903" t="s">
        <v>10028</v>
      </c>
      <c r="V5903" t="s">
        <v>13127</v>
      </c>
      <c r="W5903" t="s">
        <v>13128</v>
      </c>
      <c r="X5903" t="s">
        <v>13126</v>
      </c>
      <c r="Y5903" t="s">
        <v>13127</v>
      </c>
      <c r="Z5903" t="s">
        <v>13141</v>
      </c>
      <c r="AC5903" t="s">
        <v>357</v>
      </c>
      <c r="AD5903" s="176">
        <v>1.5</v>
      </c>
      <c r="AE5903" s="177" t="s">
        <v>16954</v>
      </c>
    </row>
    <row r="5904" spans="1:31" x14ac:dyDescent="0.35">
      <c r="A5904" t="s">
        <v>584</v>
      </c>
      <c r="B5904">
        <v>1105</v>
      </c>
      <c r="C5904" t="s">
        <v>13125</v>
      </c>
      <c r="D5904">
        <v>71401</v>
      </c>
      <c r="E5904" t="s">
        <v>13126</v>
      </c>
      <c r="F5904" t="s">
        <v>11404</v>
      </c>
      <c r="H5904" s="174">
        <f t="shared" si="189"/>
        <v>1.5</v>
      </c>
      <c r="I5904">
        <v>0.6</v>
      </c>
      <c r="K5904" t="s">
        <v>404</v>
      </c>
      <c r="L5904" t="s">
        <v>397</v>
      </c>
      <c r="M5904" t="s">
        <v>398</v>
      </c>
      <c r="N5904" t="s">
        <v>1168</v>
      </c>
      <c r="O5904">
        <v>0.5</v>
      </c>
      <c r="P5904" t="s">
        <v>306</v>
      </c>
      <c r="Q5904" s="164">
        <v>29199</v>
      </c>
      <c r="R5904" s="164">
        <v>29140</v>
      </c>
      <c r="S5904" s="164">
        <v>41883</v>
      </c>
      <c r="T5904" t="s">
        <v>10028</v>
      </c>
      <c r="V5904" t="s">
        <v>13127</v>
      </c>
      <c r="W5904" t="s">
        <v>13128</v>
      </c>
      <c r="X5904" t="s">
        <v>13126</v>
      </c>
      <c r="Y5904" t="s">
        <v>13127</v>
      </c>
      <c r="Z5904" t="s">
        <v>13142</v>
      </c>
      <c r="AC5904" t="s">
        <v>357</v>
      </c>
      <c r="AD5904" s="176">
        <v>1.5</v>
      </c>
      <c r="AE5904" s="177" t="s">
        <v>16954</v>
      </c>
    </row>
    <row r="5905" spans="1:31" x14ac:dyDescent="0.35">
      <c r="A5905" t="s">
        <v>447</v>
      </c>
      <c r="B5905">
        <v>1078</v>
      </c>
      <c r="C5905" t="s">
        <v>13126</v>
      </c>
      <c r="D5905">
        <v>71401</v>
      </c>
      <c r="E5905" t="s">
        <v>13126</v>
      </c>
      <c r="F5905" t="s">
        <v>11404</v>
      </c>
      <c r="H5905" s="174">
        <f t="shared" si="189"/>
        <v>1.5</v>
      </c>
      <c r="I5905">
        <v>0.6</v>
      </c>
      <c r="K5905" t="s">
        <v>404</v>
      </c>
      <c r="L5905" t="s">
        <v>13143</v>
      </c>
      <c r="M5905" t="s">
        <v>398</v>
      </c>
      <c r="N5905" t="s">
        <v>1168</v>
      </c>
      <c r="O5905">
        <v>0.5</v>
      </c>
      <c r="P5905" t="s">
        <v>306</v>
      </c>
      <c r="Q5905" s="164">
        <v>31229</v>
      </c>
      <c r="R5905" s="164">
        <v>31054</v>
      </c>
      <c r="S5905" s="164">
        <v>42248</v>
      </c>
      <c r="T5905" t="s">
        <v>10028</v>
      </c>
      <c r="V5905" t="s">
        <v>13127</v>
      </c>
      <c r="W5905" t="s">
        <v>13128</v>
      </c>
      <c r="X5905" t="s">
        <v>13126</v>
      </c>
      <c r="Y5905" t="s">
        <v>13127</v>
      </c>
      <c r="Z5905" t="s">
        <v>13144</v>
      </c>
      <c r="AC5905" t="s">
        <v>357</v>
      </c>
      <c r="AD5905" s="176">
        <v>1.5</v>
      </c>
      <c r="AE5905" s="177" t="s">
        <v>16954</v>
      </c>
    </row>
    <row r="5906" spans="1:31" x14ac:dyDescent="0.35">
      <c r="A5906" t="s">
        <v>447</v>
      </c>
      <c r="B5906">
        <v>1144</v>
      </c>
      <c r="C5906" t="s">
        <v>13136</v>
      </c>
      <c r="D5906">
        <v>71401</v>
      </c>
      <c r="E5906" t="s">
        <v>13126</v>
      </c>
      <c r="F5906" t="s">
        <v>11404</v>
      </c>
      <c r="H5906" s="174">
        <f t="shared" si="189"/>
        <v>1.5</v>
      </c>
      <c r="I5906">
        <v>0.6</v>
      </c>
      <c r="K5906" t="s">
        <v>404</v>
      </c>
      <c r="L5906" t="s">
        <v>13145</v>
      </c>
      <c r="M5906" t="s">
        <v>398</v>
      </c>
      <c r="N5906" t="s">
        <v>1168</v>
      </c>
      <c r="O5906">
        <v>0.5</v>
      </c>
      <c r="P5906" t="s">
        <v>306</v>
      </c>
      <c r="Q5906" s="164">
        <v>35441</v>
      </c>
      <c r="R5906" s="164">
        <v>35735</v>
      </c>
      <c r="S5906" s="164">
        <v>39190</v>
      </c>
      <c r="T5906" t="s">
        <v>10028</v>
      </c>
      <c r="V5906" t="s">
        <v>13127</v>
      </c>
      <c r="W5906" t="s">
        <v>13128</v>
      </c>
      <c r="X5906" t="s">
        <v>13126</v>
      </c>
      <c r="Y5906" t="s">
        <v>13127</v>
      </c>
      <c r="Z5906" t="s">
        <v>13146</v>
      </c>
      <c r="AC5906" t="s">
        <v>357</v>
      </c>
      <c r="AD5906" s="176">
        <v>1.5</v>
      </c>
      <c r="AE5906" s="177" t="s">
        <v>16954</v>
      </c>
    </row>
    <row r="5907" spans="1:31" x14ac:dyDescent="0.35">
      <c r="A5907" t="s">
        <v>494</v>
      </c>
      <c r="B5907">
        <v>1084</v>
      </c>
      <c r="C5907" t="s">
        <v>13126</v>
      </c>
      <c r="D5907">
        <v>71401</v>
      </c>
      <c r="E5907" t="s">
        <v>13126</v>
      </c>
      <c r="F5907" t="s">
        <v>11404</v>
      </c>
      <c r="H5907" s="174">
        <f t="shared" si="189"/>
        <v>1.5</v>
      </c>
      <c r="I5907">
        <v>0.6</v>
      </c>
      <c r="K5907" t="s">
        <v>404</v>
      </c>
      <c r="L5907" t="s">
        <v>1391</v>
      </c>
      <c r="M5907" t="s">
        <v>398</v>
      </c>
      <c r="N5907" t="s">
        <v>1168</v>
      </c>
      <c r="O5907">
        <v>0.5</v>
      </c>
      <c r="P5907" t="s">
        <v>306</v>
      </c>
      <c r="Q5907" s="164">
        <v>31056</v>
      </c>
      <c r="R5907" s="164">
        <v>31291</v>
      </c>
      <c r="S5907" s="164">
        <v>39189</v>
      </c>
      <c r="T5907" t="s">
        <v>10028</v>
      </c>
      <c r="V5907" t="s">
        <v>13127</v>
      </c>
      <c r="W5907" t="s">
        <v>13128</v>
      </c>
      <c r="X5907" t="s">
        <v>13126</v>
      </c>
      <c r="Y5907" t="s">
        <v>13127</v>
      </c>
      <c r="Z5907" t="s">
        <v>13147</v>
      </c>
      <c r="AC5907" t="s">
        <v>357</v>
      </c>
      <c r="AD5907" s="176">
        <v>1.5</v>
      </c>
      <c r="AE5907" s="177" t="s">
        <v>16954</v>
      </c>
    </row>
    <row r="5908" spans="1:31" x14ac:dyDescent="0.35">
      <c r="A5908" t="s">
        <v>414</v>
      </c>
      <c r="B5908">
        <v>1149</v>
      </c>
      <c r="C5908" t="s">
        <v>13126</v>
      </c>
      <c r="D5908">
        <v>71401</v>
      </c>
      <c r="E5908" t="s">
        <v>13126</v>
      </c>
      <c r="F5908" t="s">
        <v>11404</v>
      </c>
      <c r="H5908" s="174">
        <f t="shared" si="189"/>
        <v>1.5</v>
      </c>
      <c r="I5908">
        <v>0.6</v>
      </c>
      <c r="K5908" t="s">
        <v>404</v>
      </c>
      <c r="L5908" t="s">
        <v>1076</v>
      </c>
      <c r="M5908" t="s">
        <v>398</v>
      </c>
      <c r="N5908" t="s">
        <v>1168</v>
      </c>
      <c r="O5908">
        <v>0.5</v>
      </c>
      <c r="P5908" t="s">
        <v>306</v>
      </c>
      <c r="Q5908" s="164">
        <v>33240</v>
      </c>
      <c r="R5908" s="164">
        <v>33270</v>
      </c>
      <c r="S5908" s="164">
        <v>40148</v>
      </c>
      <c r="T5908" t="s">
        <v>10028</v>
      </c>
      <c r="V5908" t="s">
        <v>13127</v>
      </c>
      <c r="W5908" t="s">
        <v>13128</v>
      </c>
      <c r="X5908" t="s">
        <v>13126</v>
      </c>
      <c r="Y5908" t="s">
        <v>13127</v>
      </c>
      <c r="Z5908" t="s">
        <v>13148</v>
      </c>
      <c r="AC5908" t="s">
        <v>357</v>
      </c>
      <c r="AD5908" s="176">
        <v>1.5</v>
      </c>
      <c r="AE5908" s="177" t="s">
        <v>16954</v>
      </c>
    </row>
    <row r="5909" spans="1:31" x14ac:dyDescent="0.35">
      <c r="A5909" t="s">
        <v>419</v>
      </c>
      <c r="B5909">
        <v>1086</v>
      </c>
      <c r="C5909" t="s">
        <v>13126</v>
      </c>
      <c r="D5909">
        <v>71401</v>
      </c>
      <c r="E5909" t="s">
        <v>13126</v>
      </c>
      <c r="F5909" t="s">
        <v>11404</v>
      </c>
      <c r="H5909" s="174">
        <f t="shared" si="189"/>
        <v>1.5</v>
      </c>
      <c r="I5909">
        <v>0.6</v>
      </c>
      <c r="K5909" t="s">
        <v>404</v>
      </c>
      <c r="L5909" t="s">
        <v>13149</v>
      </c>
      <c r="M5909" t="s">
        <v>398</v>
      </c>
      <c r="N5909" t="s">
        <v>1168</v>
      </c>
      <c r="O5909">
        <v>0.5</v>
      </c>
      <c r="P5909" t="s">
        <v>306</v>
      </c>
      <c r="Q5909" s="164">
        <v>32151</v>
      </c>
      <c r="R5909" s="164">
        <v>32387</v>
      </c>
      <c r="S5909" s="164">
        <v>39217</v>
      </c>
      <c r="T5909" t="s">
        <v>10028</v>
      </c>
      <c r="V5909" t="s">
        <v>13127</v>
      </c>
      <c r="W5909" t="s">
        <v>13128</v>
      </c>
      <c r="X5909" t="s">
        <v>13126</v>
      </c>
      <c r="Y5909" t="s">
        <v>13127</v>
      </c>
      <c r="Z5909" t="s">
        <v>13150</v>
      </c>
      <c r="AC5909" t="s">
        <v>357</v>
      </c>
      <c r="AD5909" s="176">
        <v>1.5</v>
      </c>
      <c r="AE5909" s="177" t="s">
        <v>16954</v>
      </c>
    </row>
    <row r="5910" spans="1:31" x14ac:dyDescent="0.35">
      <c r="A5910" t="s">
        <v>499</v>
      </c>
      <c r="B5910">
        <v>1120</v>
      </c>
      <c r="C5910" t="s">
        <v>13136</v>
      </c>
      <c r="D5910">
        <v>71401</v>
      </c>
      <c r="E5910" t="s">
        <v>13126</v>
      </c>
      <c r="F5910" t="s">
        <v>11404</v>
      </c>
      <c r="H5910" s="174">
        <f t="shared" si="189"/>
        <v>1.5</v>
      </c>
      <c r="I5910">
        <v>0.6</v>
      </c>
      <c r="K5910" t="s">
        <v>404</v>
      </c>
      <c r="L5910" t="s">
        <v>13151</v>
      </c>
      <c r="M5910" t="s">
        <v>398</v>
      </c>
      <c r="N5910" t="s">
        <v>1168</v>
      </c>
      <c r="O5910">
        <v>0.5</v>
      </c>
      <c r="P5910" t="s">
        <v>306</v>
      </c>
      <c r="Q5910" s="164">
        <v>32151</v>
      </c>
      <c r="R5910" s="164">
        <v>32387</v>
      </c>
      <c r="S5910" s="164">
        <v>39195</v>
      </c>
      <c r="T5910" t="s">
        <v>10028</v>
      </c>
      <c r="V5910" t="s">
        <v>13127</v>
      </c>
      <c r="W5910" t="s">
        <v>13128</v>
      </c>
      <c r="X5910" t="s">
        <v>13126</v>
      </c>
      <c r="Y5910" t="s">
        <v>13127</v>
      </c>
      <c r="Z5910" t="s">
        <v>13152</v>
      </c>
      <c r="AC5910" t="s">
        <v>357</v>
      </c>
      <c r="AD5910" s="176">
        <v>1.5</v>
      </c>
      <c r="AE5910" s="177" t="s">
        <v>16954</v>
      </c>
    </row>
    <row r="5911" spans="1:31" x14ac:dyDescent="0.35">
      <c r="A5911" t="s">
        <v>454</v>
      </c>
      <c r="B5911">
        <v>1105</v>
      </c>
      <c r="C5911" t="s">
        <v>13153</v>
      </c>
      <c r="D5911">
        <v>71402</v>
      </c>
      <c r="E5911" t="s">
        <v>13153</v>
      </c>
      <c r="F5911" t="s">
        <v>11404</v>
      </c>
      <c r="H5911" s="174">
        <f t="shared" si="189"/>
        <v>1.7</v>
      </c>
      <c r="I5911">
        <v>1.1000000000000001</v>
      </c>
      <c r="K5911" t="s">
        <v>404</v>
      </c>
      <c r="L5911" t="s">
        <v>1076</v>
      </c>
      <c r="M5911" t="s">
        <v>398</v>
      </c>
      <c r="N5911" t="s">
        <v>1168</v>
      </c>
      <c r="O5911">
        <v>1</v>
      </c>
      <c r="P5911" t="s">
        <v>306</v>
      </c>
      <c r="Q5911" t="s">
        <v>3884</v>
      </c>
      <c r="R5911" s="164">
        <v>27666</v>
      </c>
      <c r="S5911" s="164">
        <v>41883</v>
      </c>
      <c r="T5911" t="s">
        <v>13154</v>
      </c>
      <c r="V5911" t="s">
        <v>13155</v>
      </c>
      <c r="W5911" t="s">
        <v>13156</v>
      </c>
      <c r="X5911" t="s">
        <v>13153</v>
      </c>
      <c r="Y5911" t="s">
        <v>13155</v>
      </c>
      <c r="Z5911" t="s">
        <v>13157</v>
      </c>
      <c r="AC5911" t="s">
        <v>357</v>
      </c>
      <c r="AD5911" s="176">
        <v>1.7</v>
      </c>
      <c r="AE5911" s="177" t="s">
        <v>16954</v>
      </c>
    </row>
    <row r="5912" spans="1:31" x14ac:dyDescent="0.35">
      <c r="A5912" t="s">
        <v>408</v>
      </c>
      <c r="B5912">
        <v>1069</v>
      </c>
      <c r="C5912" t="s">
        <v>13153</v>
      </c>
      <c r="D5912">
        <v>71402</v>
      </c>
      <c r="E5912" t="s">
        <v>13153</v>
      </c>
      <c r="F5912" t="s">
        <v>11404</v>
      </c>
      <c r="H5912" s="174">
        <f t="shared" si="189"/>
        <v>1.7</v>
      </c>
      <c r="I5912">
        <v>1.1000000000000001</v>
      </c>
      <c r="K5912" t="s">
        <v>404</v>
      </c>
      <c r="L5912" t="s">
        <v>410</v>
      </c>
      <c r="M5912" t="s">
        <v>398</v>
      </c>
      <c r="N5912" t="s">
        <v>1168</v>
      </c>
      <c r="O5912">
        <v>1</v>
      </c>
      <c r="P5912" t="s">
        <v>306</v>
      </c>
      <c r="Q5912" t="s">
        <v>2038</v>
      </c>
      <c r="R5912" s="164">
        <v>39188</v>
      </c>
      <c r="S5912" s="164">
        <v>39188</v>
      </c>
      <c r="T5912" t="s">
        <v>13154</v>
      </c>
      <c r="V5912" t="s">
        <v>13155</v>
      </c>
      <c r="W5912" t="s">
        <v>13156</v>
      </c>
      <c r="X5912" t="s">
        <v>13153</v>
      </c>
      <c r="Y5912" t="s">
        <v>13155</v>
      </c>
      <c r="Z5912" t="s">
        <v>13158</v>
      </c>
      <c r="AC5912" t="s">
        <v>357</v>
      </c>
      <c r="AD5912" s="176">
        <v>1.7</v>
      </c>
      <c r="AE5912" s="177" t="s">
        <v>16954</v>
      </c>
    </row>
    <row r="5913" spans="1:31" x14ac:dyDescent="0.35">
      <c r="A5913" t="s">
        <v>469</v>
      </c>
      <c r="B5913">
        <v>1059</v>
      </c>
      <c r="C5913" t="s">
        <v>13153</v>
      </c>
      <c r="D5913">
        <v>71402</v>
      </c>
      <c r="E5913" t="s">
        <v>13153</v>
      </c>
      <c r="F5913" t="s">
        <v>11404</v>
      </c>
      <c r="H5913" s="174">
        <f t="shared" si="189"/>
        <v>1.7</v>
      </c>
      <c r="I5913">
        <v>1.1000000000000001</v>
      </c>
      <c r="K5913" t="s">
        <v>404</v>
      </c>
      <c r="L5913" t="s">
        <v>13159</v>
      </c>
      <c r="M5913" t="s">
        <v>398</v>
      </c>
      <c r="N5913" t="s">
        <v>1168</v>
      </c>
      <c r="O5913">
        <v>1</v>
      </c>
      <c r="P5913" t="s">
        <v>306</v>
      </c>
      <c r="Q5913" t="s">
        <v>13160</v>
      </c>
      <c r="R5913" s="164">
        <v>26968</v>
      </c>
      <c r="S5913" s="164">
        <v>39185</v>
      </c>
      <c r="T5913" t="s">
        <v>13154</v>
      </c>
      <c r="V5913" t="s">
        <v>13155</v>
      </c>
      <c r="W5913" t="s">
        <v>13156</v>
      </c>
      <c r="X5913" t="s">
        <v>13153</v>
      </c>
      <c r="Y5913" t="s">
        <v>13155</v>
      </c>
      <c r="Z5913" t="s">
        <v>13161</v>
      </c>
      <c r="AC5913" t="s">
        <v>357</v>
      </c>
      <c r="AD5913" s="176">
        <v>1.7</v>
      </c>
      <c r="AE5913" s="177" t="s">
        <v>16954</v>
      </c>
    </row>
    <row r="5914" spans="1:31" x14ac:dyDescent="0.35">
      <c r="A5914" t="s">
        <v>476</v>
      </c>
      <c r="B5914">
        <v>1108</v>
      </c>
      <c r="C5914" t="s">
        <v>13153</v>
      </c>
      <c r="D5914">
        <v>71402</v>
      </c>
      <c r="E5914" t="s">
        <v>13153</v>
      </c>
      <c r="F5914" t="s">
        <v>11404</v>
      </c>
      <c r="H5914" s="174">
        <f t="shared" si="189"/>
        <v>1.7</v>
      </c>
      <c r="I5914">
        <v>1.1000000000000001</v>
      </c>
      <c r="K5914" t="s">
        <v>404</v>
      </c>
      <c r="L5914" t="s">
        <v>397</v>
      </c>
      <c r="M5914" t="s">
        <v>398</v>
      </c>
      <c r="N5914" t="s">
        <v>1168</v>
      </c>
      <c r="O5914">
        <v>1</v>
      </c>
      <c r="P5914" t="s">
        <v>306</v>
      </c>
      <c r="Q5914" t="s">
        <v>10001</v>
      </c>
      <c r="R5914" s="164">
        <v>27848</v>
      </c>
      <c r="S5914" s="164">
        <v>40148</v>
      </c>
      <c r="T5914" t="s">
        <v>13154</v>
      </c>
      <c r="V5914" t="s">
        <v>13155</v>
      </c>
      <c r="W5914" t="s">
        <v>13156</v>
      </c>
      <c r="X5914" t="s">
        <v>13153</v>
      </c>
      <c r="Y5914" t="s">
        <v>13155</v>
      </c>
      <c r="Z5914" t="s">
        <v>13162</v>
      </c>
      <c r="AC5914" t="s">
        <v>357</v>
      </c>
      <c r="AD5914" s="176">
        <v>1.7</v>
      </c>
      <c r="AE5914" s="177" t="s">
        <v>16954</v>
      </c>
    </row>
    <row r="5915" spans="1:31" x14ac:dyDescent="0.35">
      <c r="A5915" t="s">
        <v>432</v>
      </c>
      <c r="B5915">
        <v>1046</v>
      </c>
      <c r="C5915" t="s">
        <v>13163</v>
      </c>
      <c r="D5915">
        <v>71402</v>
      </c>
      <c r="E5915" t="s">
        <v>13153</v>
      </c>
      <c r="F5915" t="s">
        <v>11404</v>
      </c>
      <c r="H5915" s="174">
        <f t="shared" si="189"/>
        <v>1.7</v>
      </c>
      <c r="I5915">
        <v>1.1000000000000001</v>
      </c>
      <c r="K5915" t="s">
        <v>404</v>
      </c>
      <c r="L5915" t="s">
        <v>410</v>
      </c>
      <c r="M5915" t="s">
        <v>398</v>
      </c>
      <c r="N5915" t="s">
        <v>1168</v>
      </c>
      <c r="O5915">
        <v>1</v>
      </c>
      <c r="P5915" t="s">
        <v>306</v>
      </c>
      <c r="Q5915" s="164">
        <v>31048</v>
      </c>
      <c r="R5915" s="164">
        <v>31048</v>
      </c>
      <c r="S5915" s="164">
        <v>31048</v>
      </c>
      <c r="T5915" t="s">
        <v>13154</v>
      </c>
      <c r="V5915" t="s">
        <v>13155</v>
      </c>
      <c r="W5915" t="s">
        <v>13156</v>
      </c>
      <c r="X5915" t="s">
        <v>13153</v>
      </c>
      <c r="Y5915" t="s">
        <v>13155</v>
      </c>
      <c r="Z5915" t="s">
        <v>13164</v>
      </c>
      <c r="AC5915" t="s">
        <v>357</v>
      </c>
      <c r="AD5915" s="176">
        <v>1.7</v>
      </c>
      <c r="AE5915" s="177" t="s">
        <v>16954</v>
      </c>
    </row>
    <row r="5916" spans="1:31" x14ac:dyDescent="0.35">
      <c r="A5916" t="s">
        <v>432</v>
      </c>
      <c r="B5916">
        <v>1110</v>
      </c>
      <c r="C5916" t="s">
        <v>13153</v>
      </c>
      <c r="D5916">
        <v>71402</v>
      </c>
      <c r="E5916" t="s">
        <v>13153</v>
      </c>
      <c r="F5916" t="s">
        <v>11404</v>
      </c>
      <c r="H5916" s="174">
        <f t="shared" si="189"/>
        <v>1.7</v>
      </c>
      <c r="I5916">
        <v>1.1000000000000001</v>
      </c>
      <c r="K5916" t="s">
        <v>404</v>
      </c>
      <c r="L5916" t="s">
        <v>1102</v>
      </c>
      <c r="M5916" t="s">
        <v>398</v>
      </c>
      <c r="N5916" t="s">
        <v>1168</v>
      </c>
      <c r="O5916">
        <v>1</v>
      </c>
      <c r="P5916" t="s">
        <v>306</v>
      </c>
      <c r="Q5916" s="164">
        <v>30742</v>
      </c>
      <c r="R5916" s="164">
        <v>30684</v>
      </c>
      <c r="S5916" s="164">
        <v>40148</v>
      </c>
      <c r="T5916" t="s">
        <v>13154</v>
      </c>
      <c r="V5916" t="s">
        <v>13155</v>
      </c>
      <c r="W5916" t="s">
        <v>13156</v>
      </c>
      <c r="X5916" t="s">
        <v>13153</v>
      </c>
      <c r="Y5916" t="s">
        <v>13155</v>
      </c>
      <c r="Z5916" t="s">
        <v>13165</v>
      </c>
      <c r="AC5916" t="s">
        <v>357</v>
      </c>
      <c r="AD5916" s="176">
        <v>1.7</v>
      </c>
      <c r="AE5916" s="177" t="s">
        <v>16954</v>
      </c>
    </row>
    <row r="5917" spans="1:31" x14ac:dyDescent="0.35">
      <c r="A5917" t="s">
        <v>408</v>
      </c>
      <c r="B5917">
        <v>1094</v>
      </c>
      <c r="C5917" t="s">
        <v>13166</v>
      </c>
      <c r="D5917">
        <v>71406</v>
      </c>
      <c r="E5917" t="s">
        <v>13167</v>
      </c>
      <c r="F5917" t="s">
        <v>11404</v>
      </c>
      <c r="H5917" s="174">
        <f t="shared" si="189"/>
        <v>0</v>
      </c>
      <c r="I5917">
        <v>0</v>
      </c>
      <c r="K5917" t="s">
        <v>404</v>
      </c>
      <c r="L5917" t="s">
        <v>410</v>
      </c>
      <c r="M5917" t="s">
        <v>398</v>
      </c>
      <c r="N5917" t="s">
        <v>1168</v>
      </c>
      <c r="O5917">
        <v>0</v>
      </c>
      <c r="P5917" t="s">
        <v>306</v>
      </c>
      <c r="Q5917" t="s">
        <v>1820</v>
      </c>
      <c r="R5917" s="164">
        <v>32462</v>
      </c>
      <c r="S5917" s="164">
        <v>32462</v>
      </c>
      <c r="T5917" t="s">
        <v>13168</v>
      </c>
      <c r="V5917" t="s">
        <v>13169</v>
      </c>
      <c r="W5917" t="s">
        <v>13170</v>
      </c>
      <c r="X5917" t="s">
        <v>13167</v>
      </c>
      <c r="Y5917" t="s">
        <v>13169</v>
      </c>
      <c r="Z5917" t="s">
        <v>13171</v>
      </c>
      <c r="AC5917" t="s">
        <v>357</v>
      </c>
      <c r="AD5917" s="176">
        <v>0</v>
      </c>
      <c r="AE5917" s="177" t="s">
        <v>16954</v>
      </c>
    </row>
    <row r="5918" spans="1:31" x14ac:dyDescent="0.35">
      <c r="A5918" t="s">
        <v>408</v>
      </c>
      <c r="B5918">
        <v>1096</v>
      </c>
      <c r="C5918" t="s">
        <v>13167</v>
      </c>
      <c r="D5918">
        <v>71406</v>
      </c>
      <c r="E5918" t="s">
        <v>13167</v>
      </c>
      <c r="F5918" t="s">
        <v>11404</v>
      </c>
      <c r="H5918" s="174">
        <f t="shared" si="189"/>
        <v>0</v>
      </c>
      <c r="I5918">
        <v>0</v>
      </c>
      <c r="K5918" t="s">
        <v>404</v>
      </c>
      <c r="L5918" t="s">
        <v>410</v>
      </c>
      <c r="M5918" t="s">
        <v>398</v>
      </c>
      <c r="N5918" t="s">
        <v>1168</v>
      </c>
      <c r="O5918">
        <v>0</v>
      </c>
      <c r="P5918" t="s">
        <v>306</v>
      </c>
      <c r="Q5918" t="s">
        <v>1820</v>
      </c>
      <c r="R5918" s="164">
        <v>32462</v>
      </c>
      <c r="S5918" s="164">
        <v>32462</v>
      </c>
      <c r="T5918" t="s">
        <v>13168</v>
      </c>
      <c r="V5918" t="s">
        <v>13169</v>
      </c>
      <c r="W5918" t="s">
        <v>13170</v>
      </c>
      <c r="X5918" t="s">
        <v>13167</v>
      </c>
      <c r="Y5918" t="s">
        <v>13169</v>
      </c>
      <c r="Z5918" t="s">
        <v>13172</v>
      </c>
      <c r="AC5918" t="s">
        <v>357</v>
      </c>
      <c r="AD5918" s="176">
        <v>0</v>
      </c>
      <c r="AE5918" s="177" t="s">
        <v>16954</v>
      </c>
    </row>
    <row r="5919" spans="1:31" x14ac:dyDescent="0.35">
      <c r="A5919" t="s">
        <v>432</v>
      </c>
      <c r="B5919">
        <v>1063</v>
      </c>
      <c r="C5919" t="s">
        <v>13173</v>
      </c>
      <c r="D5919">
        <v>71406</v>
      </c>
      <c r="E5919" t="s">
        <v>13167</v>
      </c>
      <c r="F5919" t="s">
        <v>11404</v>
      </c>
      <c r="H5919" s="174">
        <f t="shared" si="189"/>
        <v>0</v>
      </c>
      <c r="I5919">
        <v>0</v>
      </c>
      <c r="K5919" t="s">
        <v>404</v>
      </c>
      <c r="L5919" t="s">
        <v>410</v>
      </c>
      <c r="M5919" t="s">
        <v>398</v>
      </c>
      <c r="N5919" t="s">
        <v>1168</v>
      </c>
      <c r="O5919">
        <v>0</v>
      </c>
      <c r="P5919" t="s">
        <v>306</v>
      </c>
      <c r="Q5919" t="s">
        <v>1820</v>
      </c>
      <c r="R5919" s="164">
        <v>32462</v>
      </c>
      <c r="S5919" s="164">
        <v>32462</v>
      </c>
      <c r="T5919" t="s">
        <v>13168</v>
      </c>
      <c r="V5919" t="s">
        <v>13169</v>
      </c>
      <c r="W5919" t="s">
        <v>13170</v>
      </c>
      <c r="X5919" t="s">
        <v>13167</v>
      </c>
      <c r="Y5919" t="s">
        <v>13169</v>
      </c>
      <c r="Z5919" t="s">
        <v>13174</v>
      </c>
      <c r="AC5919" t="s">
        <v>357</v>
      </c>
      <c r="AD5919" s="176">
        <v>0</v>
      </c>
      <c r="AE5919" s="177" t="s">
        <v>16954</v>
      </c>
    </row>
    <row r="5920" spans="1:31" x14ac:dyDescent="0.35">
      <c r="A5920" t="s">
        <v>454</v>
      </c>
      <c r="B5920">
        <v>1106</v>
      </c>
      <c r="C5920" t="s">
        <v>13175</v>
      </c>
      <c r="D5920">
        <v>71410</v>
      </c>
      <c r="E5920" t="s">
        <v>13175</v>
      </c>
      <c r="F5920" t="s">
        <v>11404</v>
      </c>
      <c r="H5920" s="174">
        <f t="shared" si="189"/>
        <v>1.7</v>
      </c>
      <c r="I5920">
        <v>0.6</v>
      </c>
      <c r="K5920" t="s">
        <v>404</v>
      </c>
      <c r="L5920" t="s">
        <v>13176</v>
      </c>
      <c r="M5920" t="s">
        <v>398</v>
      </c>
      <c r="N5920" t="s">
        <v>1168</v>
      </c>
      <c r="O5920">
        <v>0.5</v>
      </c>
      <c r="P5920" t="s">
        <v>306</v>
      </c>
      <c r="Q5920" t="s">
        <v>3884</v>
      </c>
      <c r="R5920" s="164">
        <v>27666</v>
      </c>
      <c r="S5920" s="164">
        <v>41518</v>
      </c>
      <c r="T5920" t="s">
        <v>13177</v>
      </c>
      <c r="V5920" t="s">
        <v>13178</v>
      </c>
      <c r="W5920" t="s">
        <v>13179</v>
      </c>
      <c r="X5920" t="s">
        <v>13175</v>
      </c>
      <c r="Y5920" t="s">
        <v>13178</v>
      </c>
      <c r="Z5920" t="s">
        <v>13180</v>
      </c>
      <c r="AC5920" t="s">
        <v>357</v>
      </c>
      <c r="AD5920" s="176">
        <v>1.7</v>
      </c>
      <c r="AE5920" s="177" t="s">
        <v>16954</v>
      </c>
    </row>
    <row r="5921" spans="1:31" x14ac:dyDescent="0.35">
      <c r="A5921" t="s">
        <v>305</v>
      </c>
      <c r="B5921">
        <v>1080</v>
      </c>
      <c r="C5921" t="s">
        <v>13175</v>
      </c>
      <c r="D5921">
        <v>71410</v>
      </c>
      <c r="E5921" t="s">
        <v>13175</v>
      </c>
      <c r="F5921" t="s">
        <v>11404</v>
      </c>
      <c r="H5921" s="174">
        <f t="shared" si="189"/>
        <v>1.7</v>
      </c>
      <c r="I5921">
        <v>0.6</v>
      </c>
      <c r="K5921" t="s">
        <v>404</v>
      </c>
      <c r="L5921" t="s">
        <v>13181</v>
      </c>
      <c r="M5921" t="s">
        <v>398</v>
      </c>
      <c r="N5921" t="s">
        <v>1168</v>
      </c>
      <c r="O5921">
        <v>0.5</v>
      </c>
      <c r="P5921" t="s">
        <v>306</v>
      </c>
      <c r="Q5921" t="s">
        <v>1154</v>
      </c>
      <c r="R5921" s="164">
        <v>39189</v>
      </c>
      <c r="S5921" s="164">
        <v>39189</v>
      </c>
      <c r="T5921" t="s">
        <v>13177</v>
      </c>
      <c r="V5921" t="s">
        <v>13178</v>
      </c>
      <c r="W5921" t="s">
        <v>13179</v>
      </c>
      <c r="X5921" t="s">
        <v>13175</v>
      </c>
      <c r="Y5921" t="s">
        <v>13178</v>
      </c>
      <c r="Z5921" t="s">
        <v>13182</v>
      </c>
      <c r="AC5921" t="s">
        <v>357</v>
      </c>
      <c r="AD5921" s="176">
        <v>1.7</v>
      </c>
      <c r="AE5921" s="177" t="s">
        <v>16954</v>
      </c>
    </row>
    <row r="5922" spans="1:31" x14ac:dyDescent="0.35">
      <c r="A5922" t="s">
        <v>317</v>
      </c>
      <c r="B5922">
        <v>1055</v>
      </c>
      <c r="C5922" t="s">
        <v>13175</v>
      </c>
      <c r="D5922">
        <v>71410</v>
      </c>
      <c r="E5922" t="s">
        <v>13175</v>
      </c>
      <c r="F5922" t="s">
        <v>11404</v>
      </c>
      <c r="H5922" s="174">
        <f t="shared" si="189"/>
        <v>1.7</v>
      </c>
      <c r="I5922">
        <v>0.6</v>
      </c>
      <c r="K5922" t="s">
        <v>404</v>
      </c>
      <c r="L5922" t="s">
        <v>2383</v>
      </c>
      <c r="M5922" t="s">
        <v>398</v>
      </c>
      <c r="N5922" t="s">
        <v>1168</v>
      </c>
      <c r="O5922">
        <v>0.5</v>
      </c>
      <c r="P5922" t="s">
        <v>306</v>
      </c>
      <c r="Q5922" s="164">
        <v>37995</v>
      </c>
      <c r="R5922" s="164">
        <v>38231</v>
      </c>
      <c r="S5922" s="164">
        <v>38231</v>
      </c>
      <c r="T5922" t="s">
        <v>13177</v>
      </c>
      <c r="V5922" t="s">
        <v>13178</v>
      </c>
      <c r="W5922" t="s">
        <v>13179</v>
      </c>
      <c r="X5922" t="s">
        <v>13175</v>
      </c>
      <c r="Y5922" t="s">
        <v>13178</v>
      </c>
      <c r="Z5922" t="s">
        <v>13183</v>
      </c>
      <c r="AC5922" t="s">
        <v>357</v>
      </c>
      <c r="AD5922" s="176">
        <v>1.7</v>
      </c>
      <c r="AE5922" s="177" t="s">
        <v>16954</v>
      </c>
    </row>
    <row r="5923" spans="1:31" x14ac:dyDescent="0.35">
      <c r="A5923" t="s">
        <v>408</v>
      </c>
      <c r="B5923">
        <v>1060</v>
      </c>
      <c r="C5923" t="s">
        <v>13175</v>
      </c>
      <c r="D5923">
        <v>71410</v>
      </c>
      <c r="E5923" t="s">
        <v>13175</v>
      </c>
      <c r="F5923" t="s">
        <v>11404</v>
      </c>
      <c r="H5923" s="174">
        <f t="shared" si="189"/>
        <v>1.7</v>
      </c>
      <c r="I5923">
        <v>0.6</v>
      </c>
      <c r="K5923" t="s">
        <v>404</v>
      </c>
      <c r="L5923" t="s">
        <v>410</v>
      </c>
      <c r="M5923" t="s">
        <v>398</v>
      </c>
      <c r="N5923" t="s">
        <v>1168</v>
      </c>
      <c r="O5923">
        <v>0.5</v>
      </c>
      <c r="P5923" t="s">
        <v>306</v>
      </c>
      <c r="Q5923" t="s">
        <v>2038</v>
      </c>
      <c r="R5923" s="164">
        <v>39188</v>
      </c>
      <c r="S5923" s="164">
        <v>39188</v>
      </c>
      <c r="T5923" t="s">
        <v>13177</v>
      </c>
      <c r="V5923" t="s">
        <v>13178</v>
      </c>
      <c r="W5923" t="s">
        <v>13179</v>
      </c>
      <c r="X5923" t="s">
        <v>13175</v>
      </c>
      <c r="Y5923" t="s">
        <v>13178</v>
      </c>
      <c r="Z5923" t="s">
        <v>13184</v>
      </c>
      <c r="AC5923" t="s">
        <v>357</v>
      </c>
      <c r="AD5923" s="176">
        <v>1.7</v>
      </c>
      <c r="AE5923" s="177" t="s">
        <v>16954</v>
      </c>
    </row>
    <row r="5924" spans="1:31" x14ac:dyDescent="0.35">
      <c r="A5924" t="s">
        <v>408</v>
      </c>
      <c r="B5924">
        <v>1095</v>
      </c>
      <c r="C5924" t="s">
        <v>13185</v>
      </c>
      <c r="D5924">
        <v>71410</v>
      </c>
      <c r="E5924" t="s">
        <v>13175</v>
      </c>
      <c r="F5924" t="s">
        <v>11404</v>
      </c>
      <c r="H5924" s="174">
        <f t="shared" si="189"/>
        <v>1.7</v>
      </c>
      <c r="I5924">
        <v>0.6</v>
      </c>
      <c r="K5924" t="s">
        <v>404</v>
      </c>
      <c r="L5924" t="s">
        <v>410</v>
      </c>
      <c r="M5924" t="s">
        <v>398</v>
      </c>
      <c r="N5924" t="s">
        <v>1168</v>
      </c>
      <c r="O5924">
        <v>0.5</v>
      </c>
      <c r="P5924" t="s">
        <v>306</v>
      </c>
      <c r="Q5924" t="s">
        <v>1820</v>
      </c>
      <c r="R5924" s="164">
        <v>32462</v>
      </c>
      <c r="S5924" s="164">
        <v>32462</v>
      </c>
      <c r="T5924" t="s">
        <v>13177</v>
      </c>
      <c r="V5924" t="s">
        <v>13178</v>
      </c>
      <c r="W5924" t="s">
        <v>13179</v>
      </c>
      <c r="X5924" t="s">
        <v>13175</v>
      </c>
      <c r="Y5924" t="s">
        <v>13178</v>
      </c>
      <c r="Z5924" t="s">
        <v>13186</v>
      </c>
      <c r="AC5924" t="s">
        <v>357</v>
      </c>
      <c r="AD5924" s="176">
        <v>1.7</v>
      </c>
      <c r="AE5924" s="177" t="s">
        <v>16954</v>
      </c>
    </row>
    <row r="5925" spans="1:31" x14ac:dyDescent="0.35">
      <c r="A5925" t="s">
        <v>469</v>
      </c>
      <c r="B5925">
        <v>1057</v>
      </c>
      <c r="C5925" t="s">
        <v>13175</v>
      </c>
      <c r="D5925">
        <v>71410</v>
      </c>
      <c r="E5925" t="s">
        <v>13175</v>
      </c>
      <c r="F5925" t="s">
        <v>11404</v>
      </c>
      <c r="H5925" s="174">
        <f t="shared" si="189"/>
        <v>1.7</v>
      </c>
      <c r="I5925">
        <v>0.6</v>
      </c>
      <c r="K5925" t="s">
        <v>404</v>
      </c>
      <c r="L5925" t="s">
        <v>13187</v>
      </c>
      <c r="M5925" t="s">
        <v>398</v>
      </c>
      <c r="N5925" t="s">
        <v>1168</v>
      </c>
      <c r="O5925">
        <v>0.5</v>
      </c>
      <c r="P5925" t="s">
        <v>306</v>
      </c>
      <c r="Q5925" s="164">
        <v>29955</v>
      </c>
      <c r="R5925" s="164">
        <v>30042</v>
      </c>
      <c r="S5925" s="164">
        <v>38231</v>
      </c>
      <c r="T5925" t="s">
        <v>13177</v>
      </c>
      <c r="V5925" t="s">
        <v>13178</v>
      </c>
      <c r="W5925" t="s">
        <v>13179</v>
      </c>
      <c r="X5925" t="s">
        <v>13175</v>
      </c>
      <c r="Y5925" t="s">
        <v>13178</v>
      </c>
      <c r="Z5925" t="s">
        <v>13188</v>
      </c>
      <c r="AC5925" t="s">
        <v>357</v>
      </c>
      <c r="AD5925" s="176">
        <v>1.7</v>
      </c>
      <c r="AE5925" s="177" t="s">
        <v>16954</v>
      </c>
    </row>
    <row r="5926" spans="1:31" x14ac:dyDescent="0.35">
      <c r="A5926" t="s">
        <v>324</v>
      </c>
      <c r="B5926">
        <v>1047</v>
      </c>
      <c r="C5926" t="s">
        <v>13175</v>
      </c>
      <c r="D5926">
        <v>71410</v>
      </c>
      <c r="E5926" t="s">
        <v>13175</v>
      </c>
      <c r="F5926" t="s">
        <v>11404</v>
      </c>
      <c r="H5926" s="174">
        <f t="shared" si="189"/>
        <v>1.7</v>
      </c>
      <c r="I5926">
        <v>0.6</v>
      </c>
      <c r="K5926" t="s">
        <v>404</v>
      </c>
      <c r="L5926" t="s">
        <v>13187</v>
      </c>
      <c r="M5926" t="s">
        <v>398</v>
      </c>
      <c r="N5926" t="s">
        <v>1168</v>
      </c>
      <c r="O5926">
        <v>0.5</v>
      </c>
      <c r="P5926" t="s">
        <v>306</v>
      </c>
      <c r="Q5926" s="164">
        <v>29955</v>
      </c>
      <c r="R5926" s="164">
        <v>30042</v>
      </c>
      <c r="S5926" s="164">
        <v>38231</v>
      </c>
      <c r="T5926" t="s">
        <v>13177</v>
      </c>
      <c r="V5926" t="s">
        <v>13178</v>
      </c>
      <c r="W5926" t="s">
        <v>13179</v>
      </c>
      <c r="X5926" t="s">
        <v>13175</v>
      </c>
      <c r="Y5926" t="s">
        <v>13178</v>
      </c>
      <c r="Z5926" t="s">
        <v>13189</v>
      </c>
      <c r="AC5926" t="s">
        <v>357</v>
      </c>
      <c r="AD5926" s="176">
        <v>1.7</v>
      </c>
      <c r="AE5926" s="177" t="s">
        <v>16954</v>
      </c>
    </row>
    <row r="5927" spans="1:31" x14ac:dyDescent="0.35">
      <c r="A5927" t="s">
        <v>324</v>
      </c>
      <c r="B5927">
        <v>1134</v>
      </c>
      <c r="C5927" t="s">
        <v>13175</v>
      </c>
      <c r="D5927">
        <v>71410</v>
      </c>
      <c r="E5927" t="s">
        <v>13175</v>
      </c>
      <c r="F5927" t="s">
        <v>11404</v>
      </c>
      <c r="H5927" s="174">
        <f t="shared" si="189"/>
        <v>1.7</v>
      </c>
      <c r="I5927">
        <v>0.6</v>
      </c>
      <c r="K5927" t="s">
        <v>404</v>
      </c>
      <c r="L5927" t="s">
        <v>13190</v>
      </c>
      <c r="M5927" t="s">
        <v>398</v>
      </c>
      <c r="N5927" t="s">
        <v>1168</v>
      </c>
      <c r="O5927">
        <v>0.5</v>
      </c>
      <c r="P5927" t="s">
        <v>306</v>
      </c>
      <c r="Q5927" s="164">
        <v>36526</v>
      </c>
      <c r="R5927" s="164">
        <v>36526</v>
      </c>
      <c r="S5927" s="164">
        <v>39192</v>
      </c>
      <c r="T5927" t="s">
        <v>13177</v>
      </c>
      <c r="V5927" t="s">
        <v>13178</v>
      </c>
      <c r="W5927" t="s">
        <v>13179</v>
      </c>
      <c r="X5927" t="s">
        <v>13175</v>
      </c>
      <c r="Y5927" t="s">
        <v>13178</v>
      </c>
      <c r="Z5927" t="s">
        <v>13191</v>
      </c>
      <c r="AC5927" t="s">
        <v>357</v>
      </c>
      <c r="AD5927" s="176">
        <v>1.7</v>
      </c>
      <c r="AE5927" s="177" t="s">
        <v>16954</v>
      </c>
    </row>
    <row r="5928" spans="1:31" x14ac:dyDescent="0.35">
      <c r="A5928" t="s">
        <v>309</v>
      </c>
      <c r="B5928">
        <v>1057</v>
      </c>
      <c r="C5928" t="s">
        <v>13175</v>
      </c>
      <c r="D5928">
        <v>71410</v>
      </c>
      <c r="E5928" t="s">
        <v>13175</v>
      </c>
      <c r="F5928" t="s">
        <v>11404</v>
      </c>
      <c r="H5928" s="174">
        <f t="shared" si="189"/>
        <v>1.7</v>
      </c>
      <c r="I5928">
        <v>0.6</v>
      </c>
      <c r="K5928" t="s">
        <v>404</v>
      </c>
      <c r="L5928" t="s">
        <v>13192</v>
      </c>
      <c r="M5928" t="s">
        <v>398</v>
      </c>
      <c r="N5928" t="s">
        <v>1168</v>
      </c>
      <c r="O5928">
        <v>0.5</v>
      </c>
      <c r="P5928" t="s">
        <v>306</v>
      </c>
      <c r="Q5928" t="s">
        <v>2038</v>
      </c>
      <c r="R5928" s="164">
        <v>39188</v>
      </c>
      <c r="S5928" s="164">
        <v>39188</v>
      </c>
      <c r="T5928" t="s">
        <v>13177</v>
      </c>
      <c r="V5928" t="s">
        <v>13178</v>
      </c>
      <c r="W5928" t="s">
        <v>13179</v>
      </c>
      <c r="X5928" t="s">
        <v>13175</v>
      </c>
      <c r="Y5928" t="s">
        <v>13178</v>
      </c>
      <c r="Z5928" t="s">
        <v>13193</v>
      </c>
      <c r="AC5928" t="s">
        <v>357</v>
      </c>
      <c r="AD5928" s="176">
        <v>1.7</v>
      </c>
      <c r="AE5928" s="177" t="s">
        <v>16954</v>
      </c>
    </row>
    <row r="5929" spans="1:31" x14ac:dyDescent="0.35">
      <c r="A5929" t="s">
        <v>476</v>
      </c>
      <c r="B5929">
        <v>1109</v>
      </c>
      <c r="C5929" t="s">
        <v>13194</v>
      </c>
      <c r="D5929">
        <v>71410</v>
      </c>
      <c r="E5929" t="s">
        <v>13175</v>
      </c>
      <c r="F5929" t="s">
        <v>11404</v>
      </c>
      <c r="H5929" s="174">
        <f t="shared" si="189"/>
        <v>1.7</v>
      </c>
      <c r="I5929">
        <v>0.6</v>
      </c>
      <c r="K5929" t="s">
        <v>404</v>
      </c>
      <c r="L5929" t="s">
        <v>397</v>
      </c>
      <c r="M5929" t="s">
        <v>398</v>
      </c>
      <c r="N5929" t="s">
        <v>1168</v>
      </c>
      <c r="O5929">
        <v>0.5</v>
      </c>
      <c r="P5929" t="s">
        <v>306</v>
      </c>
      <c r="Q5929" t="s">
        <v>10001</v>
      </c>
      <c r="R5929" s="164">
        <v>27848</v>
      </c>
      <c r="S5929" s="164">
        <v>42248</v>
      </c>
      <c r="T5929" t="s">
        <v>13177</v>
      </c>
      <c r="V5929" t="s">
        <v>13178</v>
      </c>
      <c r="W5929" t="s">
        <v>13179</v>
      </c>
      <c r="X5929" t="s">
        <v>13175</v>
      </c>
      <c r="Y5929" t="s">
        <v>13178</v>
      </c>
      <c r="Z5929" t="s">
        <v>13195</v>
      </c>
      <c r="AC5929" t="s">
        <v>357</v>
      </c>
      <c r="AD5929" s="176">
        <v>1.7</v>
      </c>
      <c r="AE5929" s="177" t="s">
        <v>16954</v>
      </c>
    </row>
    <row r="5930" spans="1:31" x14ac:dyDescent="0.35">
      <c r="A5930" t="s">
        <v>482</v>
      </c>
      <c r="B5930">
        <v>1063</v>
      </c>
      <c r="C5930" t="s">
        <v>13175</v>
      </c>
      <c r="D5930">
        <v>71410</v>
      </c>
      <c r="E5930" t="s">
        <v>13175</v>
      </c>
      <c r="F5930" t="s">
        <v>11404</v>
      </c>
      <c r="H5930" s="174">
        <f>AD5930</f>
        <v>1.7</v>
      </c>
      <c r="I5930">
        <v>0.6</v>
      </c>
      <c r="K5930" t="s">
        <v>404</v>
      </c>
      <c r="L5930" t="s">
        <v>13196</v>
      </c>
      <c r="M5930" t="s">
        <v>398</v>
      </c>
      <c r="N5930" t="s">
        <v>1168</v>
      </c>
      <c r="O5930">
        <v>0.5</v>
      </c>
      <c r="P5930" t="s">
        <v>306</v>
      </c>
      <c r="Q5930" t="s">
        <v>674</v>
      </c>
      <c r="R5930" s="164">
        <v>29735</v>
      </c>
      <c r="S5930" s="164">
        <v>41153</v>
      </c>
      <c r="T5930" t="s">
        <v>13177</v>
      </c>
      <c r="V5930" t="s">
        <v>13178</v>
      </c>
      <c r="W5930" t="s">
        <v>13179</v>
      </c>
      <c r="X5930" t="s">
        <v>13175</v>
      </c>
      <c r="Y5930" t="s">
        <v>13178</v>
      </c>
      <c r="Z5930" t="s">
        <v>13197</v>
      </c>
      <c r="AC5930" t="s">
        <v>357</v>
      </c>
      <c r="AD5930" s="176">
        <v>1.7</v>
      </c>
      <c r="AE5930" s="177" t="s">
        <v>16953</v>
      </c>
    </row>
    <row r="5931" spans="1:31" x14ac:dyDescent="0.35">
      <c r="A5931" t="s">
        <v>432</v>
      </c>
      <c r="B5931">
        <v>1111</v>
      </c>
      <c r="C5931" t="s">
        <v>13175</v>
      </c>
      <c r="D5931">
        <v>71410</v>
      </c>
      <c r="E5931" t="s">
        <v>13175</v>
      </c>
      <c r="F5931" t="s">
        <v>11404</v>
      </c>
      <c r="H5931" s="174">
        <f t="shared" ref="H5931:H5945" si="190">AD5931</f>
        <v>1.7</v>
      </c>
      <c r="I5931">
        <v>0.6</v>
      </c>
      <c r="K5931" t="s">
        <v>404</v>
      </c>
      <c r="L5931" t="s">
        <v>1102</v>
      </c>
      <c r="M5931" t="s">
        <v>398</v>
      </c>
      <c r="N5931" t="s">
        <v>1168</v>
      </c>
      <c r="O5931">
        <v>0.5</v>
      </c>
      <c r="P5931" t="s">
        <v>306</v>
      </c>
      <c r="Q5931" s="164">
        <v>30781</v>
      </c>
      <c r="R5931" s="164">
        <v>30929</v>
      </c>
      <c r="S5931" s="164">
        <v>40148</v>
      </c>
      <c r="T5931" t="s">
        <v>13177</v>
      </c>
      <c r="V5931" t="s">
        <v>13178</v>
      </c>
      <c r="W5931" t="s">
        <v>13179</v>
      </c>
      <c r="X5931" t="s">
        <v>13175</v>
      </c>
      <c r="Y5931" t="s">
        <v>13178</v>
      </c>
      <c r="Z5931" t="s">
        <v>13198</v>
      </c>
      <c r="AC5931" t="s">
        <v>357</v>
      </c>
      <c r="AD5931" s="176">
        <v>1.7</v>
      </c>
      <c r="AE5931" s="177" t="s">
        <v>16954</v>
      </c>
    </row>
    <row r="5932" spans="1:31" x14ac:dyDescent="0.35">
      <c r="A5932" t="s">
        <v>584</v>
      </c>
      <c r="B5932">
        <v>1117</v>
      </c>
      <c r="C5932" t="s">
        <v>13175</v>
      </c>
      <c r="D5932">
        <v>71410</v>
      </c>
      <c r="E5932" t="s">
        <v>13175</v>
      </c>
      <c r="F5932" t="s">
        <v>11404</v>
      </c>
      <c r="H5932" s="174">
        <f t="shared" si="190"/>
        <v>1.7</v>
      </c>
      <c r="I5932">
        <v>0.6</v>
      </c>
      <c r="K5932" t="s">
        <v>404</v>
      </c>
      <c r="L5932" t="s">
        <v>13199</v>
      </c>
      <c r="M5932" t="s">
        <v>398</v>
      </c>
      <c r="N5932" t="s">
        <v>1168</v>
      </c>
      <c r="O5932">
        <v>0.5</v>
      </c>
      <c r="P5932" t="s">
        <v>306</v>
      </c>
      <c r="Q5932" t="s">
        <v>4418</v>
      </c>
      <c r="R5932" s="164">
        <v>30102</v>
      </c>
      <c r="S5932" s="164">
        <v>40148</v>
      </c>
      <c r="T5932" t="s">
        <v>13177</v>
      </c>
      <c r="V5932" t="s">
        <v>13178</v>
      </c>
      <c r="W5932" t="s">
        <v>13179</v>
      </c>
      <c r="X5932" t="s">
        <v>13175</v>
      </c>
      <c r="Y5932" t="s">
        <v>13178</v>
      </c>
      <c r="Z5932" t="s">
        <v>13200</v>
      </c>
      <c r="AC5932" t="s">
        <v>357</v>
      </c>
      <c r="AD5932" s="176">
        <v>1.7</v>
      </c>
      <c r="AE5932" s="177" t="s">
        <v>16954</v>
      </c>
    </row>
    <row r="5933" spans="1:31" x14ac:dyDescent="0.35">
      <c r="A5933" t="s">
        <v>434</v>
      </c>
      <c r="B5933">
        <v>1044</v>
      </c>
      <c r="C5933" t="s">
        <v>13175</v>
      </c>
      <c r="D5933">
        <v>71410</v>
      </c>
      <c r="E5933" t="s">
        <v>13175</v>
      </c>
      <c r="F5933" t="s">
        <v>11404</v>
      </c>
      <c r="H5933" s="174">
        <f t="shared" si="190"/>
        <v>1.7</v>
      </c>
      <c r="I5933">
        <v>0.6</v>
      </c>
      <c r="K5933" t="s">
        <v>404</v>
      </c>
      <c r="L5933" t="s">
        <v>13201</v>
      </c>
      <c r="M5933" t="s">
        <v>398</v>
      </c>
      <c r="N5933" t="s">
        <v>1168</v>
      </c>
      <c r="O5933">
        <v>0.5</v>
      </c>
      <c r="P5933" t="s">
        <v>306</v>
      </c>
      <c r="Q5933" s="164">
        <v>32151</v>
      </c>
      <c r="R5933" s="164">
        <v>32387</v>
      </c>
      <c r="S5933" s="164">
        <v>39190</v>
      </c>
      <c r="T5933" t="s">
        <v>13177</v>
      </c>
      <c r="V5933" t="s">
        <v>13178</v>
      </c>
      <c r="W5933" t="s">
        <v>13179</v>
      </c>
      <c r="X5933" t="s">
        <v>13175</v>
      </c>
      <c r="Y5933" t="s">
        <v>13178</v>
      </c>
      <c r="Z5933" t="s">
        <v>13202</v>
      </c>
      <c r="AC5933" t="s">
        <v>357</v>
      </c>
      <c r="AD5933" s="176">
        <v>1.7</v>
      </c>
      <c r="AE5933" s="177" t="s">
        <v>16954</v>
      </c>
    </row>
    <row r="5934" spans="1:31" x14ac:dyDescent="0.35">
      <c r="A5934" t="s">
        <v>403</v>
      </c>
      <c r="B5934">
        <v>1044</v>
      </c>
      <c r="C5934" t="s">
        <v>13175</v>
      </c>
      <c r="D5934">
        <v>71410</v>
      </c>
      <c r="E5934" t="s">
        <v>13175</v>
      </c>
      <c r="F5934" t="s">
        <v>11404</v>
      </c>
      <c r="H5934" s="174">
        <f t="shared" si="190"/>
        <v>1.7</v>
      </c>
      <c r="I5934">
        <v>0.6</v>
      </c>
      <c r="K5934" t="s">
        <v>404</v>
      </c>
      <c r="L5934" t="s">
        <v>1167</v>
      </c>
      <c r="M5934" t="s">
        <v>398</v>
      </c>
      <c r="N5934" t="s">
        <v>1168</v>
      </c>
      <c r="O5934">
        <v>0.5</v>
      </c>
      <c r="P5934" t="s">
        <v>306</v>
      </c>
      <c r="Q5934" s="164">
        <v>39825</v>
      </c>
      <c r="R5934" s="164">
        <v>40148</v>
      </c>
      <c r="S5934" s="164">
        <v>40148</v>
      </c>
      <c r="T5934" t="s">
        <v>13177</v>
      </c>
      <c r="V5934" t="s">
        <v>13178</v>
      </c>
      <c r="W5934" t="s">
        <v>13179</v>
      </c>
      <c r="X5934" t="s">
        <v>13175</v>
      </c>
      <c r="Y5934" t="s">
        <v>13178</v>
      </c>
      <c r="Z5934" t="s">
        <v>13203</v>
      </c>
      <c r="AC5934" t="s">
        <v>357</v>
      </c>
      <c r="AD5934" s="176">
        <v>1.7</v>
      </c>
      <c r="AE5934" s="177" t="s">
        <v>16954</v>
      </c>
    </row>
    <row r="5935" spans="1:31" x14ac:dyDescent="0.35">
      <c r="A5935" t="s">
        <v>447</v>
      </c>
      <c r="B5935">
        <v>1070</v>
      </c>
      <c r="C5935" t="s">
        <v>13204</v>
      </c>
      <c r="D5935">
        <v>71410</v>
      </c>
      <c r="E5935" t="s">
        <v>13175</v>
      </c>
      <c r="F5935" t="s">
        <v>11404</v>
      </c>
      <c r="H5935" s="174">
        <f t="shared" si="190"/>
        <v>1.7</v>
      </c>
      <c r="I5935">
        <v>0.6</v>
      </c>
      <c r="K5935" t="s">
        <v>404</v>
      </c>
      <c r="L5935" t="s">
        <v>13205</v>
      </c>
      <c r="M5935" t="s">
        <v>398</v>
      </c>
      <c r="N5935" t="s">
        <v>1168</v>
      </c>
      <c r="O5935">
        <v>0.5</v>
      </c>
      <c r="P5935" t="s">
        <v>306</v>
      </c>
      <c r="Q5935" t="s">
        <v>3913</v>
      </c>
      <c r="R5935" s="164">
        <v>42247</v>
      </c>
      <c r="S5935" s="164">
        <v>42248</v>
      </c>
      <c r="T5935" t="s">
        <v>13177</v>
      </c>
      <c r="V5935" t="s">
        <v>13178</v>
      </c>
      <c r="W5935" t="s">
        <v>13179</v>
      </c>
      <c r="X5935" t="s">
        <v>13175</v>
      </c>
      <c r="Y5935" t="s">
        <v>13178</v>
      </c>
      <c r="Z5935" t="s">
        <v>13206</v>
      </c>
      <c r="AC5935" t="s">
        <v>357</v>
      </c>
      <c r="AD5935" s="176">
        <v>1.7</v>
      </c>
      <c r="AE5935" s="177" t="s">
        <v>16954</v>
      </c>
    </row>
    <row r="5936" spans="1:31" x14ac:dyDescent="0.35">
      <c r="A5936" t="s">
        <v>447</v>
      </c>
      <c r="B5936">
        <v>1167</v>
      </c>
      <c r="C5936" t="s">
        <v>13194</v>
      </c>
      <c r="D5936">
        <v>71410</v>
      </c>
      <c r="E5936" t="s">
        <v>13175</v>
      </c>
      <c r="F5936" t="s">
        <v>11404</v>
      </c>
      <c r="H5936" s="174">
        <f t="shared" si="190"/>
        <v>1.7</v>
      </c>
      <c r="I5936">
        <v>0.6</v>
      </c>
      <c r="K5936" t="s">
        <v>0</v>
      </c>
      <c r="L5936" t="s">
        <v>13207</v>
      </c>
      <c r="M5936" t="s">
        <v>398</v>
      </c>
      <c r="N5936" t="s">
        <v>1168</v>
      </c>
      <c r="O5936">
        <v>0.5</v>
      </c>
      <c r="P5936" t="s">
        <v>306</v>
      </c>
      <c r="Q5936" s="164">
        <v>36534</v>
      </c>
      <c r="R5936" s="164">
        <v>36770</v>
      </c>
      <c r="T5936" t="s">
        <v>13177</v>
      </c>
      <c r="V5936" t="s">
        <v>13178</v>
      </c>
      <c r="W5936" t="s">
        <v>13179</v>
      </c>
      <c r="X5936" t="s">
        <v>13175</v>
      </c>
      <c r="Y5936" t="s">
        <v>13178</v>
      </c>
      <c r="Z5936" t="s">
        <v>13208</v>
      </c>
      <c r="AC5936" t="s">
        <v>357</v>
      </c>
      <c r="AD5936" s="176">
        <v>1.7</v>
      </c>
      <c r="AE5936" s="177" t="s">
        <v>16954</v>
      </c>
    </row>
    <row r="5937" spans="1:31" x14ac:dyDescent="0.35">
      <c r="A5937" t="s">
        <v>494</v>
      </c>
      <c r="B5937">
        <v>1091</v>
      </c>
      <c r="C5937" t="s">
        <v>13175</v>
      </c>
      <c r="D5937">
        <v>71410</v>
      </c>
      <c r="E5937" t="s">
        <v>13175</v>
      </c>
      <c r="F5937" t="s">
        <v>11404</v>
      </c>
      <c r="H5937" s="174">
        <f t="shared" si="190"/>
        <v>1.7</v>
      </c>
      <c r="I5937">
        <v>0.6</v>
      </c>
      <c r="K5937" t="s">
        <v>404</v>
      </c>
      <c r="L5937" t="s">
        <v>13209</v>
      </c>
      <c r="M5937" t="s">
        <v>398</v>
      </c>
      <c r="N5937" t="s">
        <v>1168</v>
      </c>
      <c r="O5937">
        <v>0.5</v>
      </c>
      <c r="P5937" t="s">
        <v>306</v>
      </c>
      <c r="Q5937" s="164">
        <v>31422</v>
      </c>
      <c r="R5937" s="164">
        <v>31686</v>
      </c>
      <c r="S5937" s="164">
        <v>40148</v>
      </c>
      <c r="T5937" t="s">
        <v>13177</v>
      </c>
      <c r="V5937" t="s">
        <v>13178</v>
      </c>
      <c r="W5937" t="s">
        <v>13179</v>
      </c>
      <c r="X5937" t="s">
        <v>13175</v>
      </c>
      <c r="Y5937" t="s">
        <v>13178</v>
      </c>
      <c r="Z5937" t="s">
        <v>13210</v>
      </c>
      <c r="AC5937" t="s">
        <v>357</v>
      </c>
      <c r="AD5937" s="176">
        <v>1.7</v>
      </c>
      <c r="AE5937" s="177" t="s">
        <v>16954</v>
      </c>
    </row>
    <row r="5938" spans="1:31" x14ac:dyDescent="0.35">
      <c r="A5938" t="s">
        <v>419</v>
      </c>
      <c r="B5938">
        <v>1045</v>
      </c>
      <c r="C5938" t="s">
        <v>13194</v>
      </c>
      <c r="D5938">
        <v>71410</v>
      </c>
      <c r="E5938" t="s">
        <v>13175</v>
      </c>
      <c r="F5938" t="s">
        <v>11404</v>
      </c>
      <c r="H5938" s="174">
        <f t="shared" si="190"/>
        <v>1.7</v>
      </c>
      <c r="I5938">
        <v>0.6</v>
      </c>
      <c r="K5938" t="s">
        <v>404</v>
      </c>
      <c r="L5938" t="s">
        <v>1196</v>
      </c>
      <c r="M5938" t="s">
        <v>398</v>
      </c>
      <c r="N5938" t="s">
        <v>1168</v>
      </c>
      <c r="O5938">
        <v>0.5</v>
      </c>
      <c r="P5938" t="s">
        <v>306</v>
      </c>
      <c r="Q5938" t="s">
        <v>1487</v>
      </c>
      <c r="R5938" s="164">
        <v>29371</v>
      </c>
      <c r="S5938" s="164">
        <v>41883</v>
      </c>
      <c r="T5938" t="s">
        <v>13177</v>
      </c>
      <c r="V5938" t="s">
        <v>13178</v>
      </c>
      <c r="W5938" t="s">
        <v>13179</v>
      </c>
      <c r="X5938" t="s">
        <v>13175</v>
      </c>
      <c r="Y5938" t="s">
        <v>13178</v>
      </c>
      <c r="Z5938" t="s">
        <v>13211</v>
      </c>
      <c r="AC5938" t="s">
        <v>357</v>
      </c>
      <c r="AD5938" s="176">
        <v>1.7</v>
      </c>
      <c r="AE5938" s="177" t="s">
        <v>16954</v>
      </c>
    </row>
    <row r="5939" spans="1:31" x14ac:dyDescent="0.35">
      <c r="A5939" t="s">
        <v>314</v>
      </c>
      <c r="B5939">
        <v>1111</v>
      </c>
      <c r="C5939" t="s">
        <v>13175</v>
      </c>
      <c r="D5939">
        <v>71410</v>
      </c>
      <c r="E5939" t="s">
        <v>13175</v>
      </c>
      <c r="F5939" t="s">
        <v>11404</v>
      </c>
      <c r="H5939" s="174">
        <f t="shared" si="190"/>
        <v>1.7</v>
      </c>
      <c r="I5939">
        <v>0.6</v>
      </c>
      <c r="K5939" t="s">
        <v>404</v>
      </c>
      <c r="L5939" t="s">
        <v>397</v>
      </c>
      <c r="M5939" t="s">
        <v>398</v>
      </c>
      <c r="N5939" t="s">
        <v>1168</v>
      </c>
      <c r="O5939">
        <v>0.5</v>
      </c>
      <c r="P5939" t="s">
        <v>306</v>
      </c>
      <c r="Q5939" t="s">
        <v>10003</v>
      </c>
      <c r="R5939" s="164">
        <v>27572</v>
      </c>
      <c r="S5939" s="164">
        <v>40148</v>
      </c>
      <c r="T5939" t="s">
        <v>13177</v>
      </c>
      <c r="V5939" t="s">
        <v>13178</v>
      </c>
      <c r="W5939" t="s">
        <v>13179</v>
      </c>
      <c r="X5939" t="s">
        <v>13175</v>
      </c>
      <c r="Y5939" t="s">
        <v>13178</v>
      </c>
      <c r="Z5939" t="s">
        <v>13212</v>
      </c>
      <c r="AC5939" t="s">
        <v>357</v>
      </c>
      <c r="AD5939" s="176">
        <v>1.7</v>
      </c>
      <c r="AE5939" s="177" t="s">
        <v>16954</v>
      </c>
    </row>
    <row r="5940" spans="1:31" x14ac:dyDescent="0.35">
      <c r="A5940" t="s">
        <v>711</v>
      </c>
      <c r="B5940">
        <v>1126</v>
      </c>
      <c r="C5940" t="s">
        <v>13175</v>
      </c>
      <c r="D5940">
        <v>71410</v>
      </c>
      <c r="E5940" t="s">
        <v>13175</v>
      </c>
      <c r="F5940" t="s">
        <v>11404</v>
      </c>
      <c r="H5940" s="174">
        <f t="shared" si="190"/>
        <v>1.7</v>
      </c>
      <c r="I5940">
        <v>0.6</v>
      </c>
      <c r="K5940" t="s">
        <v>404</v>
      </c>
      <c r="L5940" t="s">
        <v>13213</v>
      </c>
      <c r="M5940" t="s">
        <v>398</v>
      </c>
      <c r="N5940" t="s">
        <v>1168</v>
      </c>
      <c r="O5940">
        <v>0.5</v>
      </c>
      <c r="P5940" t="s">
        <v>306</v>
      </c>
      <c r="Q5940" s="164">
        <v>31786</v>
      </c>
      <c r="R5940" s="164">
        <v>32021</v>
      </c>
      <c r="S5940" s="164">
        <v>40148</v>
      </c>
      <c r="T5940" t="s">
        <v>13177</v>
      </c>
      <c r="V5940" t="s">
        <v>13178</v>
      </c>
      <c r="W5940" t="s">
        <v>13179</v>
      </c>
      <c r="X5940" t="s">
        <v>13175</v>
      </c>
      <c r="Y5940" t="s">
        <v>13178</v>
      </c>
      <c r="Z5940" t="s">
        <v>13214</v>
      </c>
      <c r="AC5940" t="s">
        <v>357</v>
      </c>
      <c r="AD5940" s="176">
        <v>1.7</v>
      </c>
      <c r="AE5940" s="177" t="s">
        <v>16954</v>
      </c>
    </row>
    <row r="5941" spans="1:31" x14ac:dyDescent="0.35">
      <c r="A5941" t="s">
        <v>499</v>
      </c>
      <c r="B5941">
        <v>1010</v>
      </c>
      <c r="C5941" t="s">
        <v>13194</v>
      </c>
      <c r="D5941">
        <v>71410</v>
      </c>
      <c r="E5941" t="s">
        <v>13175</v>
      </c>
      <c r="F5941" t="s">
        <v>11404</v>
      </c>
      <c r="H5941" s="174">
        <f t="shared" si="190"/>
        <v>1.7</v>
      </c>
      <c r="I5941">
        <v>0.6</v>
      </c>
      <c r="K5941" t="s">
        <v>0</v>
      </c>
      <c r="L5941" t="s">
        <v>13215</v>
      </c>
      <c r="M5941" t="s">
        <v>398</v>
      </c>
      <c r="N5941" t="s">
        <v>1168</v>
      </c>
      <c r="O5941">
        <v>0.5</v>
      </c>
      <c r="P5941" t="s">
        <v>306</v>
      </c>
      <c r="Q5941" t="s">
        <v>674</v>
      </c>
      <c r="R5941" s="164">
        <v>29735</v>
      </c>
      <c r="T5941" t="s">
        <v>13177</v>
      </c>
      <c r="V5941" t="s">
        <v>13178</v>
      </c>
      <c r="W5941" t="s">
        <v>13179</v>
      </c>
      <c r="X5941" t="s">
        <v>13175</v>
      </c>
      <c r="Y5941" t="s">
        <v>13178</v>
      </c>
      <c r="Z5941" t="s">
        <v>13216</v>
      </c>
      <c r="AC5941" t="s">
        <v>357</v>
      </c>
      <c r="AD5941" s="176">
        <v>1.7</v>
      </c>
      <c r="AE5941" s="177" t="s">
        <v>16954</v>
      </c>
    </row>
    <row r="5942" spans="1:31" x14ac:dyDescent="0.35">
      <c r="A5942" t="s">
        <v>566</v>
      </c>
      <c r="B5942">
        <v>1053</v>
      </c>
      <c r="C5942" t="s">
        <v>13175</v>
      </c>
      <c r="D5942">
        <v>71410</v>
      </c>
      <c r="E5942" t="s">
        <v>13175</v>
      </c>
      <c r="F5942" t="s">
        <v>11404</v>
      </c>
      <c r="H5942" s="174">
        <f t="shared" si="190"/>
        <v>1.7</v>
      </c>
      <c r="I5942">
        <v>0.6</v>
      </c>
      <c r="K5942" t="s">
        <v>404</v>
      </c>
      <c r="L5942" t="s">
        <v>1659</v>
      </c>
      <c r="M5942" t="s">
        <v>398</v>
      </c>
      <c r="N5942" t="s">
        <v>1168</v>
      </c>
      <c r="O5942">
        <v>0.5</v>
      </c>
      <c r="P5942" t="s">
        <v>306</v>
      </c>
      <c r="Q5942" t="s">
        <v>1513</v>
      </c>
      <c r="R5942" s="164">
        <v>29280</v>
      </c>
      <c r="S5942" s="164">
        <v>38231</v>
      </c>
      <c r="T5942" t="s">
        <v>13177</v>
      </c>
      <c r="V5942" t="s">
        <v>13178</v>
      </c>
      <c r="W5942" t="s">
        <v>13179</v>
      </c>
      <c r="X5942" t="s">
        <v>13175</v>
      </c>
      <c r="Y5942" t="s">
        <v>13178</v>
      </c>
      <c r="Z5942" t="s">
        <v>13217</v>
      </c>
      <c r="AC5942" t="s">
        <v>357</v>
      </c>
      <c r="AD5942" s="176">
        <v>1.7</v>
      </c>
      <c r="AE5942" s="177" t="s">
        <v>16954</v>
      </c>
    </row>
    <row r="5943" spans="1:31" x14ac:dyDescent="0.35">
      <c r="A5943" t="s">
        <v>438</v>
      </c>
      <c r="B5943">
        <v>1093</v>
      </c>
      <c r="C5943" t="s">
        <v>13175</v>
      </c>
      <c r="D5943">
        <v>71410</v>
      </c>
      <c r="E5943" t="s">
        <v>13175</v>
      </c>
      <c r="F5943" t="s">
        <v>11404</v>
      </c>
      <c r="H5943" s="174">
        <f t="shared" si="190"/>
        <v>1.7</v>
      </c>
      <c r="I5943">
        <v>0.6</v>
      </c>
      <c r="K5943" t="s">
        <v>404</v>
      </c>
      <c r="L5943" t="s">
        <v>12494</v>
      </c>
      <c r="M5943" t="s">
        <v>398</v>
      </c>
      <c r="N5943" t="s">
        <v>1168</v>
      </c>
      <c r="O5943">
        <v>0.5</v>
      </c>
      <c r="P5943" t="s">
        <v>306</v>
      </c>
      <c r="Q5943" t="s">
        <v>13218</v>
      </c>
      <c r="R5943" s="164">
        <v>27785</v>
      </c>
      <c r="S5943" s="164">
        <v>39195</v>
      </c>
      <c r="T5943" t="s">
        <v>13177</v>
      </c>
      <c r="V5943" t="s">
        <v>13178</v>
      </c>
      <c r="W5943" t="s">
        <v>13179</v>
      </c>
      <c r="X5943" t="s">
        <v>13175</v>
      </c>
      <c r="Y5943" t="s">
        <v>13178</v>
      </c>
      <c r="Z5943" t="s">
        <v>13219</v>
      </c>
      <c r="AC5943" t="s">
        <v>357</v>
      </c>
      <c r="AD5943" s="176">
        <v>1.7</v>
      </c>
      <c r="AE5943" s="177" t="s">
        <v>16954</v>
      </c>
    </row>
    <row r="5944" spans="1:31" x14ac:dyDescent="0.35">
      <c r="A5944" t="s">
        <v>324</v>
      </c>
      <c r="B5944">
        <v>1100</v>
      </c>
      <c r="C5944" t="s">
        <v>13220</v>
      </c>
      <c r="D5944">
        <v>71411</v>
      </c>
      <c r="E5944" t="s">
        <v>13221</v>
      </c>
      <c r="F5944" t="s">
        <v>11404</v>
      </c>
      <c r="H5944" s="174">
        <f t="shared" si="190"/>
        <v>0</v>
      </c>
      <c r="I5944">
        <v>0</v>
      </c>
      <c r="K5944" t="s">
        <v>404</v>
      </c>
      <c r="L5944" t="s">
        <v>13222</v>
      </c>
      <c r="M5944" t="s">
        <v>398</v>
      </c>
      <c r="N5944" t="s">
        <v>1168</v>
      </c>
      <c r="O5944">
        <v>0</v>
      </c>
      <c r="P5944" t="s">
        <v>306</v>
      </c>
      <c r="Q5944" s="164">
        <v>35073</v>
      </c>
      <c r="R5944" s="164">
        <v>35309</v>
      </c>
      <c r="S5944" s="164">
        <v>39192</v>
      </c>
      <c r="T5944" t="s">
        <v>13223</v>
      </c>
      <c r="V5944" t="s">
        <v>13224</v>
      </c>
      <c r="W5944" t="s">
        <v>13225</v>
      </c>
      <c r="X5944" t="s">
        <v>13221</v>
      </c>
      <c r="Y5944" t="s">
        <v>13224</v>
      </c>
      <c r="Z5944" t="s">
        <v>13226</v>
      </c>
      <c r="AC5944" t="s">
        <v>357</v>
      </c>
      <c r="AD5944" s="176">
        <v>0</v>
      </c>
      <c r="AE5944" s="177" t="s">
        <v>16954</v>
      </c>
    </row>
    <row r="5945" spans="1:31" x14ac:dyDescent="0.35">
      <c r="A5945" t="s">
        <v>408</v>
      </c>
      <c r="B5945">
        <v>1176</v>
      </c>
      <c r="C5945" t="s">
        <v>13227</v>
      </c>
      <c r="D5945">
        <v>71412</v>
      </c>
      <c r="E5945" t="s">
        <v>13227</v>
      </c>
      <c r="F5945" t="s">
        <v>11404</v>
      </c>
      <c r="H5945" s="174">
        <f t="shared" si="190"/>
        <v>1.7</v>
      </c>
      <c r="I5945">
        <v>0.7</v>
      </c>
      <c r="K5945" t="s">
        <v>404</v>
      </c>
      <c r="L5945" t="s">
        <v>13228</v>
      </c>
      <c r="M5945" t="s">
        <v>398</v>
      </c>
      <c r="N5945" t="s">
        <v>1168</v>
      </c>
      <c r="O5945">
        <v>0.5</v>
      </c>
      <c r="P5945" t="s">
        <v>306</v>
      </c>
      <c r="Q5945" s="164">
        <v>36534</v>
      </c>
      <c r="R5945" s="164">
        <v>36770</v>
      </c>
      <c r="S5945" s="164">
        <v>39188</v>
      </c>
      <c r="T5945" t="s">
        <v>1303</v>
      </c>
      <c r="V5945" t="s">
        <v>13229</v>
      </c>
      <c r="W5945" t="s">
        <v>13230</v>
      </c>
      <c r="X5945" t="s">
        <v>13227</v>
      </c>
      <c r="Y5945" t="s">
        <v>13229</v>
      </c>
      <c r="Z5945" t="s">
        <v>13231</v>
      </c>
      <c r="AC5945" t="s">
        <v>357</v>
      </c>
      <c r="AD5945" s="176">
        <v>1.7</v>
      </c>
      <c r="AE5945" s="177" t="s">
        <v>16954</v>
      </c>
    </row>
    <row r="5946" spans="1:31" x14ac:dyDescent="0.35">
      <c r="A5946" t="s">
        <v>454</v>
      </c>
      <c r="B5946">
        <v>1174</v>
      </c>
      <c r="C5946" t="s">
        <v>13232</v>
      </c>
      <c r="D5946">
        <v>71413</v>
      </c>
      <c r="E5946" t="s">
        <v>13233</v>
      </c>
      <c r="F5946" t="s">
        <v>11404</v>
      </c>
      <c r="H5946">
        <v>2.2000000000000002</v>
      </c>
      <c r="I5946">
        <v>0.5</v>
      </c>
      <c r="K5946" t="s">
        <v>296</v>
      </c>
      <c r="L5946" t="s">
        <v>13234</v>
      </c>
      <c r="M5946" t="s">
        <v>398</v>
      </c>
      <c r="N5946" t="s">
        <v>1168</v>
      </c>
      <c r="O5946">
        <v>0.5</v>
      </c>
      <c r="P5946" t="s">
        <v>306</v>
      </c>
      <c r="Q5946" t="s">
        <v>674</v>
      </c>
      <c r="R5946" s="164">
        <v>29735</v>
      </c>
      <c r="T5946" t="s">
        <v>13235</v>
      </c>
      <c r="V5946" t="s">
        <v>13236</v>
      </c>
      <c r="W5946" t="s">
        <v>13237</v>
      </c>
      <c r="X5946" t="s">
        <v>13233</v>
      </c>
      <c r="Y5946" t="s">
        <v>13236</v>
      </c>
      <c r="Z5946" t="s">
        <v>13238</v>
      </c>
      <c r="AC5946" t="s">
        <v>357</v>
      </c>
      <c r="AD5946" s="176">
        <v>1.7</v>
      </c>
    </row>
    <row r="5947" spans="1:31" x14ac:dyDescent="0.35">
      <c r="A5947" t="s">
        <v>454</v>
      </c>
      <c r="B5947">
        <v>1175</v>
      </c>
      <c r="C5947" t="s">
        <v>13233</v>
      </c>
      <c r="D5947">
        <v>71413</v>
      </c>
      <c r="E5947" t="s">
        <v>13233</v>
      </c>
      <c r="F5947" t="s">
        <v>11404</v>
      </c>
      <c r="H5947">
        <v>2.2000000000000002</v>
      </c>
      <c r="I5947">
        <v>0.5</v>
      </c>
      <c r="K5947" t="s">
        <v>295</v>
      </c>
      <c r="L5947" t="s">
        <v>410</v>
      </c>
      <c r="M5947" t="s">
        <v>398</v>
      </c>
      <c r="N5947" t="s">
        <v>1168</v>
      </c>
      <c r="O5947">
        <v>0.5</v>
      </c>
      <c r="P5947" t="s">
        <v>1</v>
      </c>
      <c r="Q5947" t="s">
        <v>674</v>
      </c>
      <c r="R5947" s="164">
        <v>29735</v>
      </c>
      <c r="S5947" s="164">
        <v>33117</v>
      </c>
      <c r="T5947" t="s">
        <v>13235</v>
      </c>
      <c r="V5947" t="s">
        <v>13236</v>
      </c>
      <c r="W5947" t="s">
        <v>13237</v>
      </c>
      <c r="X5947" t="s">
        <v>13233</v>
      </c>
      <c r="Y5947" t="s">
        <v>13236</v>
      </c>
      <c r="Z5947" t="s">
        <v>13239</v>
      </c>
      <c r="AC5947" t="s">
        <v>357</v>
      </c>
      <c r="AD5947" s="176">
        <v>1.7</v>
      </c>
    </row>
    <row r="5948" spans="1:31" x14ac:dyDescent="0.35">
      <c r="A5948" t="s">
        <v>305</v>
      </c>
      <c r="B5948">
        <v>1108</v>
      </c>
      <c r="C5948" t="s">
        <v>13240</v>
      </c>
      <c r="D5948">
        <v>71413</v>
      </c>
      <c r="E5948" t="s">
        <v>13233</v>
      </c>
      <c r="F5948" t="s">
        <v>11404</v>
      </c>
      <c r="H5948">
        <v>2.2000000000000002</v>
      </c>
      <c r="I5948">
        <v>0.5</v>
      </c>
      <c r="K5948" t="s">
        <v>404</v>
      </c>
      <c r="L5948" t="s">
        <v>13241</v>
      </c>
      <c r="M5948" t="s">
        <v>398</v>
      </c>
      <c r="N5948" t="s">
        <v>1168</v>
      </c>
      <c r="O5948">
        <v>0.5</v>
      </c>
      <c r="P5948" t="s">
        <v>306</v>
      </c>
      <c r="Q5948" s="164">
        <v>31052</v>
      </c>
      <c r="R5948" s="164">
        <v>31168</v>
      </c>
      <c r="S5948" s="164">
        <v>42248</v>
      </c>
      <c r="T5948" t="s">
        <v>13235</v>
      </c>
      <c r="V5948" t="s">
        <v>13236</v>
      </c>
      <c r="W5948" t="s">
        <v>13237</v>
      </c>
      <c r="X5948" t="s">
        <v>13233</v>
      </c>
      <c r="Y5948" t="s">
        <v>13236</v>
      </c>
      <c r="Z5948" t="s">
        <v>13242</v>
      </c>
      <c r="AC5948" t="s">
        <v>357</v>
      </c>
      <c r="AD5948" s="176">
        <v>1.7</v>
      </c>
    </row>
    <row r="5949" spans="1:31" x14ac:dyDescent="0.35">
      <c r="A5949" t="s">
        <v>317</v>
      </c>
      <c r="B5949">
        <v>1141</v>
      </c>
      <c r="C5949" t="s">
        <v>13233</v>
      </c>
      <c r="D5949">
        <v>71413</v>
      </c>
      <c r="E5949" t="s">
        <v>13233</v>
      </c>
      <c r="F5949" t="s">
        <v>11404</v>
      </c>
      <c r="H5949">
        <v>2.2000000000000002</v>
      </c>
      <c r="I5949">
        <v>0.5</v>
      </c>
      <c r="K5949" t="s">
        <v>404</v>
      </c>
      <c r="L5949" t="s">
        <v>13243</v>
      </c>
      <c r="M5949" t="s">
        <v>398</v>
      </c>
      <c r="N5949" t="s">
        <v>1168</v>
      </c>
      <c r="O5949">
        <v>0.5</v>
      </c>
      <c r="P5949" t="s">
        <v>306</v>
      </c>
      <c r="Q5949" s="164">
        <v>36534</v>
      </c>
      <c r="R5949" s="164">
        <v>36770</v>
      </c>
      <c r="S5949" s="164">
        <v>40787</v>
      </c>
      <c r="T5949" t="s">
        <v>13235</v>
      </c>
      <c r="V5949" t="s">
        <v>13236</v>
      </c>
      <c r="W5949" t="s">
        <v>13237</v>
      </c>
      <c r="X5949" t="s">
        <v>13233</v>
      </c>
      <c r="Y5949" t="s">
        <v>13236</v>
      </c>
      <c r="Z5949" t="s">
        <v>13244</v>
      </c>
      <c r="AC5949" t="s">
        <v>357</v>
      </c>
      <c r="AD5949" s="176">
        <v>1.7</v>
      </c>
    </row>
    <row r="5950" spans="1:31" x14ac:dyDescent="0.35">
      <c r="A5950" t="s">
        <v>408</v>
      </c>
      <c r="B5950">
        <v>1117</v>
      </c>
      <c r="C5950" t="s">
        <v>13245</v>
      </c>
      <c r="D5950">
        <v>71413</v>
      </c>
      <c r="E5950" t="s">
        <v>13233</v>
      </c>
      <c r="F5950" t="s">
        <v>11404</v>
      </c>
      <c r="H5950">
        <v>2.2000000000000002</v>
      </c>
      <c r="I5950">
        <v>0.5</v>
      </c>
      <c r="K5950" t="s">
        <v>296</v>
      </c>
      <c r="L5950" t="s">
        <v>11776</v>
      </c>
      <c r="M5950" t="s">
        <v>398</v>
      </c>
      <c r="N5950" t="s">
        <v>1168</v>
      </c>
      <c r="O5950">
        <v>0.5</v>
      </c>
      <c r="P5950" t="s">
        <v>306</v>
      </c>
      <c r="Q5950" s="164">
        <v>32509</v>
      </c>
      <c r="R5950" s="164">
        <v>32509</v>
      </c>
      <c r="T5950" t="s">
        <v>13235</v>
      </c>
      <c r="V5950" t="s">
        <v>13236</v>
      </c>
      <c r="W5950" t="s">
        <v>13237</v>
      </c>
      <c r="X5950" t="s">
        <v>13233</v>
      </c>
      <c r="Y5950" t="s">
        <v>13236</v>
      </c>
      <c r="Z5950" t="s">
        <v>13246</v>
      </c>
      <c r="AC5950" t="s">
        <v>357</v>
      </c>
      <c r="AD5950" s="176">
        <v>1.7</v>
      </c>
    </row>
    <row r="5951" spans="1:31" x14ac:dyDescent="0.35">
      <c r="A5951" t="s">
        <v>324</v>
      </c>
      <c r="B5951">
        <v>1151</v>
      </c>
      <c r="C5951" t="s">
        <v>13233</v>
      </c>
      <c r="D5951">
        <v>71413</v>
      </c>
      <c r="E5951" t="s">
        <v>13233</v>
      </c>
      <c r="F5951" t="s">
        <v>11404</v>
      </c>
      <c r="H5951">
        <v>2.2000000000000002</v>
      </c>
      <c r="I5951">
        <v>0.5</v>
      </c>
      <c r="K5951" t="s">
        <v>404</v>
      </c>
      <c r="L5951" t="s">
        <v>13247</v>
      </c>
      <c r="M5951" t="s">
        <v>398</v>
      </c>
      <c r="N5951" t="s">
        <v>1168</v>
      </c>
      <c r="O5951">
        <v>0.5</v>
      </c>
      <c r="P5951" t="s">
        <v>306</v>
      </c>
      <c r="Q5951" s="164">
        <v>37257</v>
      </c>
      <c r="R5951" s="164">
        <v>37257</v>
      </c>
      <c r="S5951" s="164">
        <v>40148</v>
      </c>
      <c r="T5951" t="s">
        <v>13235</v>
      </c>
      <c r="V5951" t="s">
        <v>13236</v>
      </c>
      <c r="W5951" t="s">
        <v>13237</v>
      </c>
      <c r="X5951" t="s">
        <v>13233</v>
      </c>
      <c r="Y5951" t="s">
        <v>13236</v>
      </c>
      <c r="Z5951" t="s">
        <v>13248</v>
      </c>
      <c r="AC5951" t="s">
        <v>357</v>
      </c>
      <c r="AD5951" s="176">
        <v>1.7</v>
      </c>
    </row>
    <row r="5952" spans="1:31" x14ac:dyDescent="0.35">
      <c r="A5952" t="s">
        <v>324</v>
      </c>
      <c r="B5952">
        <v>1165</v>
      </c>
      <c r="C5952" t="s">
        <v>13245</v>
      </c>
      <c r="D5952">
        <v>71413</v>
      </c>
      <c r="E5952" t="s">
        <v>13233</v>
      </c>
      <c r="F5952" t="s">
        <v>11404</v>
      </c>
      <c r="H5952">
        <v>2.2000000000000002</v>
      </c>
      <c r="I5952">
        <v>0.5</v>
      </c>
      <c r="K5952" t="s">
        <v>843</v>
      </c>
      <c r="L5952" t="s">
        <v>12368</v>
      </c>
      <c r="M5952" t="s">
        <v>398</v>
      </c>
      <c r="N5952" t="s">
        <v>1168</v>
      </c>
      <c r="O5952">
        <v>0.5</v>
      </c>
      <c r="P5952" t="s">
        <v>306</v>
      </c>
      <c r="Q5952" s="164">
        <v>37630</v>
      </c>
      <c r="R5952" s="164">
        <v>37865</v>
      </c>
      <c r="T5952" t="s">
        <v>13235</v>
      </c>
      <c r="V5952" t="s">
        <v>13236</v>
      </c>
      <c r="W5952" t="s">
        <v>13237</v>
      </c>
      <c r="X5952" t="s">
        <v>13233</v>
      </c>
      <c r="Y5952" t="s">
        <v>13236</v>
      </c>
      <c r="Z5952" t="s">
        <v>13249</v>
      </c>
      <c r="AC5952" t="s">
        <v>357</v>
      </c>
      <c r="AD5952" s="176">
        <v>1.7</v>
      </c>
    </row>
    <row r="5953" spans="1:31" x14ac:dyDescent="0.35">
      <c r="A5953" t="s">
        <v>476</v>
      </c>
      <c r="B5953">
        <v>1116</v>
      </c>
      <c r="C5953" t="s">
        <v>13250</v>
      </c>
      <c r="D5953">
        <v>71413</v>
      </c>
      <c r="E5953" t="s">
        <v>13233</v>
      </c>
      <c r="F5953" t="s">
        <v>11404</v>
      </c>
      <c r="H5953">
        <v>2.2000000000000002</v>
      </c>
      <c r="I5953">
        <v>0.5</v>
      </c>
      <c r="K5953" t="s">
        <v>404</v>
      </c>
      <c r="L5953" t="s">
        <v>13251</v>
      </c>
      <c r="M5953" t="s">
        <v>398</v>
      </c>
      <c r="N5953" t="s">
        <v>1168</v>
      </c>
      <c r="O5953">
        <v>0.5</v>
      </c>
      <c r="P5953" t="s">
        <v>306</v>
      </c>
      <c r="Q5953" s="164">
        <v>30595</v>
      </c>
      <c r="R5953" s="164">
        <v>30477</v>
      </c>
      <c r="S5953" s="164">
        <v>42248</v>
      </c>
      <c r="T5953" t="s">
        <v>13235</v>
      </c>
      <c r="V5953" t="s">
        <v>13236</v>
      </c>
      <c r="W5953" t="s">
        <v>13237</v>
      </c>
      <c r="X5953" t="s">
        <v>13233</v>
      </c>
      <c r="Y5953" t="s">
        <v>13236</v>
      </c>
      <c r="Z5953" t="s">
        <v>13252</v>
      </c>
      <c r="AC5953" t="s">
        <v>357</v>
      </c>
      <c r="AD5953" s="176">
        <v>1.7</v>
      </c>
    </row>
    <row r="5954" spans="1:31" x14ac:dyDescent="0.35">
      <c r="A5954" t="s">
        <v>482</v>
      </c>
      <c r="B5954">
        <v>1110</v>
      </c>
      <c r="C5954" t="s">
        <v>13240</v>
      </c>
      <c r="D5954">
        <v>71413</v>
      </c>
      <c r="E5954" t="s">
        <v>13233</v>
      </c>
      <c r="F5954" t="s">
        <v>11404</v>
      </c>
      <c r="H5954">
        <v>2.2000000000000002</v>
      </c>
      <c r="I5954">
        <v>0.5</v>
      </c>
      <c r="K5954" t="s">
        <v>404</v>
      </c>
      <c r="L5954" t="s">
        <v>13201</v>
      </c>
      <c r="M5954" t="s">
        <v>398</v>
      </c>
      <c r="N5954" t="s">
        <v>1168</v>
      </c>
      <c r="O5954">
        <v>0.5</v>
      </c>
      <c r="P5954" t="s">
        <v>306</v>
      </c>
      <c r="Q5954" s="164">
        <v>32882</v>
      </c>
      <c r="R5954" s="164">
        <v>33117</v>
      </c>
      <c r="S5954" s="164">
        <v>41883</v>
      </c>
      <c r="T5954" t="s">
        <v>13235</v>
      </c>
      <c r="V5954" t="s">
        <v>13236</v>
      </c>
      <c r="W5954" t="s">
        <v>13237</v>
      </c>
      <c r="X5954" t="s">
        <v>13233</v>
      </c>
      <c r="Y5954" t="s">
        <v>13236</v>
      </c>
      <c r="Z5954" t="s">
        <v>13253</v>
      </c>
      <c r="AC5954" t="s">
        <v>357</v>
      </c>
      <c r="AD5954" s="176">
        <v>1.7</v>
      </c>
    </row>
    <row r="5955" spans="1:31" x14ac:dyDescent="0.35">
      <c r="A5955" t="s">
        <v>482</v>
      </c>
      <c r="B5955">
        <v>1229</v>
      </c>
      <c r="C5955" t="s">
        <v>13254</v>
      </c>
      <c r="D5955">
        <v>71413</v>
      </c>
      <c r="E5955" t="s">
        <v>13233</v>
      </c>
      <c r="F5955" t="s">
        <v>11404</v>
      </c>
      <c r="H5955">
        <v>2.2000000000000002</v>
      </c>
      <c r="I5955">
        <v>0.5</v>
      </c>
      <c r="K5955" t="s">
        <v>0</v>
      </c>
      <c r="L5955" t="s">
        <v>502</v>
      </c>
      <c r="M5955" t="s">
        <v>398</v>
      </c>
      <c r="N5955" t="s">
        <v>1168</v>
      </c>
      <c r="O5955">
        <v>0.5</v>
      </c>
      <c r="P5955" t="s">
        <v>306</v>
      </c>
      <c r="Q5955" s="164">
        <v>40545</v>
      </c>
      <c r="R5955" s="164">
        <v>40575</v>
      </c>
      <c r="T5955" t="s">
        <v>13235</v>
      </c>
      <c r="V5955" t="s">
        <v>13236</v>
      </c>
      <c r="W5955" t="s">
        <v>13237</v>
      </c>
      <c r="X5955" t="s">
        <v>13233</v>
      </c>
      <c r="Y5955" t="s">
        <v>13236</v>
      </c>
      <c r="Z5955" t="s">
        <v>13255</v>
      </c>
      <c r="AC5955" t="s">
        <v>357</v>
      </c>
      <c r="AD5955" s="176">
        <v>1.7</v>
      </c>
    </row>
    <row r="5956" spans="1:31" x14ac:dyDescent="0.35">
      <c r="A5956" t="s">
        <v>432</v>
      </c>
      <c r="B5956">
        <v>1052</v>
      </c>
      <c r="C5956" t="s">
        <v>13256</v>
      </c>
      <c r="D5956">
        <v>71413</v>
      </c>
      <c r="E5956" t="s">
        <v>13233</v>
      </c>
      <c r="F5956" t="s">
        <v>11404</v>
      </c>
      <c r="H5956">
        <v>2.2000000000000002</v>
      </c>
      <c r="I5956">
        <v>0.5</v>
      </c>
      <c r="K5956" t="s">
        <v>296</v>
      </c>
      <c r="L5956" t="s">
        <v>1167</v>
      </c>
      <c r="M5956" t="s">
        <v>398</v>
      </c>
      <c r="N5956" t="s">
        <v>1168</v>
      </c>
      <c r="O5956">
        <v>0.5</v>
      </c>
      <c r="P5956" t="s">
        <v>306</v>
      </c>
      <c r="Q5956" t="s">
        <v>6186</v>
      </c>
      <c r="R5956" s="164">
        <v>38798</v>
      </c>
      <c r="T5956" t="s">
        <v>13235</v>
      </c>
      <c r="V5956" t="s">
        <v>13236</v>
      </c>
      <c r="W5956" t="s">
        <v>13237</v>
      </c>
      <c r="X5956" t="s">
        <v>13233</v>
      </c>
      <c r="Y5956" t="s">
        <v>13236</v>
      </c>
      <c r="Z5956" t="s">
        <v>13257</v>
      </c>
      <c r="AC5956" t="s">
        <v>357</v>
      </c>
      <c r="AD5956" s="176">
        <v>1.7</v>
      </c>
    </row>
    <row r="5957" spans="1:31" x14ac:dyDescent="0.35">
      <c r="A5957" t="s">
        <v>584</v>
      </c>
      <c r="B5957">
        <v>1078</v>
      </c>
      <c r="C5957" t="s">
        <v>13240</v>
      </c>
      <c r="D5957">
        <v>71413</v>
      </c>
      <c r="E5957" t="s">
        <v>13233</v>
      </c>
      <c r="F5957" t="s">
        <v>11404</v>
      </c>
      <c r="H5957">
        <v>2.2000000000000002</v>
      </c>
      <c r="I5957">
        <v>0.5</v>
      </c>
      <c r="K5957" t="s">
        <v>404</v>
      </c>
      <c r="L5957" t="s">
        <v>397</v>
      </c>
      <c r="M5957" t="s">
        <v>398</v>
      </c>
      <c r="N5957" t="s">
        <v>1168</v>
      </c>
      <c r="O5957">
        <v>0.5</v>
      </c>
      <c r="P5957" t="s">
        <v>306</v>
      </c>
      <c r="Q5957" s="164">
        <v>39884</v>
      </c>
      <c r="R5957" s="164">
        <v>40150</v>
      </c>
      <c r="S5957" s="164">
        <v>42614</v>
      </c>
      <c r="T5957" t="s">
        <v>13235</v>
      </c>
      <c r="V5957" t="s">
        <v>13236</v>
      </c>
      <c r="W5957" t="s">
        <v>13237</v>
      </c>
      <c r="X5957" t="s">
        <v>13233</v>
      </c>
      <c r="Y5957" t="s">
        <v>13236</v>
      </c>
      <c r="Z5957" t="s">
        <v>13258</v>
      </c>
      <c r="AC5957" t="s">
        <v>357</v>
      </c>
      <c r="AD5957" s="176">
        <v>1.7</v>
      </c>
    </row>
    <row r="5958" spans="1:31" x14ac:dyDescent="0.35">
      <c r="A5958" t="s">
        <v>375</v>
      </c>
      <c r="B5958">
        <v>1031</v>
      </c>
      <c r="C5958" t="s">
        <v>13259</v>
      </c>
      <c r="D5958">
        <v>71413</v>
      </c>
      <c r="E5958" t="s">
        <v>13233</v>
      </c>
      <c r="F5958" t="s">
        <v>11404</v>
      </c>
      <c r="H5958">
        <v>2.2000000000000002</v>
      </c>
      <c r="I5958">
        <v>0.5</v>
      </c>
      <c r="K5958" t="s">
        <v>404</v>
      </c>
      <c r="L5958" t="s">
        <v>410</v>
      </c>
      <c r="M5958" t="s">
        <v>398</v>
      </c>
      <c r="N5958" t="s">
        <v>1168</v>
      </c>
      <c r="O5958">
        <v>0.5</v>
      </c>
      <c r="P5958" t="s">
        <v>1</v>
      </c>
      <c r="Q5958" s="164">
        <v>32882</v>
      </c>
      <c r="R5958" s="164">
        <v>33117</v>
      </c>
      <c r="S5958" s="164">
        <v>36039</v>
      </c>
      <c r="T5958" t="s">
        <v>13235</v>
      </c>
      <c r="V5958" t="s">
        <v>13236</v>
      </c>
      <c r="W5958" t="s">
        <v>13237</v>
      </c>
      <c r="X5958" t="s">
        <v>13233</v>
      </c>
      <c r="Y5958" t="s">
        <v>13236</v>
      </c>
      <c r="Z5958" t="s">
        <v>13260</v>
      </c>
      <c r="AC5958" t="s">
        <v>1223</v>
      </c>
      <c r="AD5958" s="176">
        <v>1.7</v>
      </c>
    </row>
    <row r="5959" spans="1:31" x14ac:dyDescent="0.35">
      <c r="A5959" t="s">
        <v>447</v>
      </c>
      <c r="B5959">
        <v>1112</v>
      </c>
      <c r="C5959" t="s">
        <v>13261</v>
      </c>
      <c r="D5959">
        <v>71413</v>
      </c>
      <c r="E5959" t="s">
        <v>13233</v>
      </c>
      <c r="F5959" t="s">
        <v>11404</v>
      </c>
      <c r="H5959">
        <v>2.2000000000000002</v>
      </c>
      <c r="I5959">
        <v>0.5</v>
      </c>
      <c r="K5959" t="s">
        <v>296</v>
      </c>
      <c r="L5959" t="s">
        <v>13247</v>
      </c>
      <c r="M5959" t="s">
        <v>398</v>
      </c>
      <c r="N5959" t="s">
        <v>1168</v>
      </c>
      <c r="O5959">
        <v>0.5</v>
      </c>
      <c r="P5959" t="s">
        <v>306</v>
      </c>
      <c r="Q5959" s="164">
        <v>33247</v>
      </c>
      <c r="R5959" s="164">
        <v>33482</v>
      </c>
      <c r="T5959" t="s">
        <v>13235</v>
      </c>
      <c r="V5959" t="s">
        <v>13236</v>
      </c>
      <c r="W5959" t="s">
        <v>13237</v>
      </c>
      <c r="X5959" t="s">
        <v>13233</v>
      </c>
      <c r="Y5959" t="s">
        <v>13236</v>
      </c>
      <c r="Z5959" t="s">
        <v>13262</v>
      </c>
      <c r="AC5959" t="s">
        <v>357</v>
      </c>
      <c r="AD5959" s="176">
        <v>1.7</v>
      </c>
    </row>
    <row r="5960" spans="1:31" x14ac:dyDescent="0.35">
      <c r="A5960" t="s">
        <v>447</v>
      </c>
      <c r="B5960">
        <v>1222</v>
      </c>
      <c r="C5960" t="s">
        <v>13263</v>
      </c>
      <c r="D5960">
        <v>71413</v>
      </c>
      <c r="E5960" t="s">
        <v>13233</v>
      </c>
      <c r="F5960" t="s">
        <v>11404</v>
      </c>
      <c r="H5960">
        <v>2.2000000000000002</v>
      </c>
      <c r="I5960">
        <v>0.5</v>
      </c>
      <c r="K5960" t="s">
        <v>296</v>
      </c>
      <c r="L5960" t="s">
        <v>502</v>
      </c>
      <c r="M5960" t="s">
        <v>398</v>
      </c>
      <c r="N5960" t="s">
        <v>1168</v>
      </c>
      <c r="O5960">
        <v>0.5</v>
      </c>
      <c r="P5960" t="s">
        <v>306</v>
      </c>
      <c r="Q5960" t="s">
        <v>478</v>
      </c>
      <c r="R5960" s="164">
        <v>39692</v>
      </c>
      <c r="T5960" t="s">
        <v>13235</v>
      </c>
      <c r="V5960" t="s">
        <v>13236</v>
      </c>
      <c r="W5960" t="s">
        <v>13237</v>
      </c>
      <c r="X5960" t="s">
        <v>13233</v>
      </c>
      <c r="Y5960" t="s">
        <v>13236</v>
      </c>
      <c r="Z5960" t="s">
        <v>13264</v>
      </c>
      <c r="AC5960" t="s">
        <v>357</v>
      </c>
      <c r="AD5960" s="176">
        <v>1.7</v>
      </c>
    </row>
    <row r="5961" spans="1:31" x14ac:dyDescent="0.35">
      <c r="A5961" t="s">
        <v>499</v>
      </c>
      <c r="B5961">
        <v>1156</v>
      </c>
      <c r="C5961" t="s">
        <v>13245</v>
      </c>
      <c r="D5961">
        <v>71413</v>
      </c>
      <c r="E5961" t="s">
        <v>13233</v>
      </c>
      <c r="F5961" t="s">
        <v>11404</v>
      </c>
      <c r="H5961">
        <v>2.2000000000000002</v>
      </c>
      <c r="I5961">
        <v>0.5</v>
      </c>
      <c r="K5961" t="s">
        <v>404</v>
      </c>
      <c r="L5961" t="s">
        <v>13265</v>
      </c>
      <c r="M5961" t="s">
        <v>398</v>
      </c>
      <c r="N5961" t="s">
        <v>1168</v>
      </c>
      <c r="O5961">
        <v>0.5</v>
      </c>
      <c r="P5961" t="s">
        <v>306</v>
      </c>
      <c r="Q5961" s="164">
        <v>35439</v>
      </c>
      <c r="R5961" s="164">
        <v>35674</v>
      </c>
      <c r="S5961" s="164">
        <v>39195</v>
      </c>
      <c r="T5961" t="s">
        <v>13235</v>
      </c>
      <c r="V5961" t="s">
        <v>13236</v>
      </c>
      <c r="W5961" t="s">
        <v>13237</v>
      </c>
      <c r="X5961" t="s">
        <v>13233</v>
      </c>
      <c r="Y5961" t="s">
        <v>13236</v>
      </c>
      <c r="Z5961" t="s">
        <v>13266</v>
      </c>
      <c r="AC5961" t="s">
        <v>357</v>
      </c>
      <c r="AD5961" s="176">
        <v>1.7</v>
      </c>
    </row>
    <row r="5962" spans="1:31" x14ac:dyDescent="0.35">
      <c r="A5962" t="s">
        <v>566</v>
      </c>
      <c r="B5962">
        <v>1124</v>
      </c>
      <c r="C5962" t="s">
        <v>13245</v>
      </c>
      <c r="D5962">
        <v>71413</v>
      </c>
      <c r="E5962" t="s">
        <v>13233</v>
      </c>
      <c r="F5962" t="s">
        <v>11404</v>
      </c>
      <c r="H5962">
        <v>2.2000000000000002</v>
      </c>
      <c r="I5962">
        <v>0.5</v>
      </c>
      <c r="K5962" t="s">
        <v>296</v>
      </c>
      <c r="L5962" t="s">
        <v>13267</v>
      </c>
      <c r="M5962" t="s">
        <v>398</v>
      </c>
      <c r="N5962" t="s">
        <v>1168</v>
      </c>
      <c r="O5962">
        <v>0.5</v>
      </c>
      <c r="P5962" t="s">
        <v>306</v>
      </c>
      <c r="Q5962" s="164">
        <v>32517</v>
      </c>
      <c r="R5962" s="164">
        <v>32752</v>
      </c>
      <c r="T5962" t="s">
        <v>13235</v>
      </c>
      <c r="V5962" t="s">
        <v>13236</v>
      </c>
      <c r="W5962" t="s">
        <v>13237</v>
      </c>
      <c r="X5962" t="s">
        <v>13233</v>
      </c>
      <c r="Y5962" t="s">
        <v>13236</v>
      </c>
      <c r="Z5962" t="s">
        <v>13268</v>
      </c>
      <c r="AA5962" t="s">
        <v>1</v>
      </c>
      <c r="AC5962" t="s">
        <v>357</v>
      </c>
      <c r="AD5962" s="176">
        <v>1.7</v>
      </c>
    </row>
    <row r="5963" spans="1:31" x14ac:dyDescent="0.35">
      <c r="A5963" t="s">
        <v>438</v>
      </c>
      <c r="B5963">
        <v>1058</v>
      </c>
      <c r="C5963" t="s">
        <v>13240</v>
      </c>
      <c r="D5963">
        <v>71413</v>
      </c>
      <c r="E5963" t="s">
        <v>13233</v>
      </c>
      <c r="F5963" t="s">
        <v>11404</v>
      </c>
      <c r="H5963">
        <v>2.2000000000000002</v>
      </c>
      <c r="I5963">
        <v>0.5</v>
      </c>
      <c r="K5963" t="s">
        <v>404</v>
      </c>
      <c r="L5963" t="s">
        <v>1085</v>
      </c>
      <c r="M5963" t="s">
        <v>398</v>
      </c>
      <c r="N5963" t="s">
        <v>1168</v>
      </c>
      <c r="O5963">
        <v>0.5</v>
      </c>
      <c r="P5963" t="s">
        <v>306</v>
      </c>
      <c r="Q5963" s="164">
        <v>29140</v>
      </c>
      <c r="R5963" s="164">
        <v>29199</v>
      </c>
      <c r="S5963" s="164">
        <v>41883</v>
      </c>
      <c r="T5963" t="s">
        <v>13235</v>
      </c>
      <c r="V5963" t="s">
        <v>13236</v>
      </c>
      <c r="W5963" t="s">
        <v>13237</v>
      </c>
      <c r="X5963" t="s">
        <v>13233</v>
      </c>
      <c r="Y5963" t="s">
        <v>13236</v>
      </c>
      <c r="Z5963" t="s">
        <v>13269</v>
      </c>
      <c r="AC5963" t="s">
        <v>357</v>
      </c>
      <c r="AD5963" s="176">
        <v>1.7</v>
      </c>
    </row>
    <row r="5964" spans="1:31" x14ac:dyDescent="0.35">
      <c r="A5964" t="s">
        <v>305</v>
      </c>
      <c r="B5964">
        <v>1118</v>
      </c>
      <c r="C5964" t="s">
        <v>13270</v>
      </c>
      <c r="D5964">
        <v>71414</v>
      </c>
      <c r="E5964" t="s">
        <v>13270</v>
      </c>
      <c r="F5964" t="s">
        <v>11404</v>
      </c>
      <c r="H5964" s="174">
        <f t="shared" ref="H5964:H5968" si="191">AD5964</f>
        <v>1.2</v>
      </c>
      <c r="I5964">
        <v>0.4</v>
      </c>
      <c r="K5964" t="s">
        <v>404</v>
      </c>
      <c r="L5964" t="s">
        <v>3808</v>
      </c>
      <c r="M5964" t="s">
        <v>398</v>
      </c>
      <c r="N5964" t="s">
        <v>1168</v>
      </c>
      <c r="O5964">
        <v>0.5</v>
      </c>
      <c r="P5964" t="s">
        <v>306</v>
      </c>
      <c r="Q5964" s="164">
        <v>31786</v>
      </c>
      <c r="R5964" s="164">
        <v>32021</v>
      </c>
      <c r="S5964" s="164">
        <v>40787</v>
      </c>
      <c r="T5964" t="s">
        <v>13271</v>
      </c>
      <c r="V5964" t="s">
        <v>13272</v>
      </c>
      <c r="W5964" t="s">
        <v>13273</v>
      </c>
      <c r="X5964" t="s">
        <v>13270</v>
      </c>
      <c r="Y5964" t="s">
        <v>13272</v>
      </c>
      <c r="Z5964" t="s">
        <v>13274</v>
      </c>
      <c r="AC5964" t="s">
        <v>357</v>
      </c>
      <c r="AD5964" s="176">
        <v>1.2</v>
      </c>
      <c r="AE5964" s="177" t="s">
        <v>16954</v>
      </c>
    </row>
    <row r="5965" spans="1:31" x14ac:dyDescent="0.35">
      <c r="A5965" t="s">
        <v>408</v>
      </c>
      <c r="B5965">
        <v>1134</v>
      </c>
      <c r="C5965" t="s">
        <v>13275</v>
      </c>
      <c r="D5965">
        <v>71414</v>
      </c>
      <c r="E5965" t="s">
        <v>13270</v>
      </c>
      <c r="F5965" t="s">
        <v>11404</v>
      </c>
      <c r="H5965" s="174">
        <f t="shared" si="191"/>
        <v>1.2</v>
      </c>
      <c r="I5965">
        <v>0.4</v>
      </c>
      <c r="K5965" t="s">
        <v>404</v>
      </c>
      <c r="L5965" t="s">
        <v>513</v>
      </c>
      <c r="M5965" t="s">
        <v>398</v>
      </c>
      <c r="N5965" t="s">
        <v>1168</v>
      </c>
      <c r="O5965">
        <v>0.5</v>
      </c>
      <c r="P5965" t="s">
        <v>306</v>
      </c>
      <c r="Q5965" s="164">
        <v>32882</v>
      </c>
      <c r="R5965" s="164">
        <v>33117</v>
      </c>
      <c r="S5965" s="164">
        <v>41883</v>
      </c>
      <c r="T5965" t="s">
        <v>13271</v>
      </c>
      <c r="V5965" t="s">
        <v>13272</v>
      </c>
      <c r="W5965" t="s">
        <v>13273</v>
      </c>
      <c r="X5965" t="s">
        <v>13270</v>
      </c>
      <c r="Y5965" t="s">
        <v>13272</v>
      </c>
      <c r="Z5965" t="s">
        <v>13276</v>
      </c>
      <c r="AC5965" t="s">
        <v>357</v>
      </c>
      <c r="AD5965" s="176">
        <v>1.2</v>
      </c>
      <c r="AE5965" s="177" t="s">
        <v>16954</v>
      </c>
    </row>
    <row r="5966" spans="1:31" x14ac:dyDescent="0.35">
      <c r="A5966" t="s">
        <v>469</v>
      </c>
      <c r="B5966">
        <v>1143</v>
      </c>
      <c r="C5966" t="s">
        <v>13270</v>
      </c>
      <c r="D5966">
        <v>71414</v>
      </c>
      <c r="E5966" t="s">
        <v>13270</v>
      </c>
      <c r="F5966" t="s">
        <v>11404</v>
      </c>
      <c r="H5966" s="174">
        <f t="shared" si="191"/>
        <v>1.2</v>
      </c>
      <c r="I5966">
        <v>0.4</v>
      </c>
      <c r="K5966" t="s">
        <v>404</v>
      </c>
      <c r="L5966" t="s">
        <v>13277</v>
      </c>
      <c r="M5966" t="s">
        <v>398</v>
      </c>
      <c r="N5966" t="s">
        <v>1168</v>
      </c>
      <c r="O5966">
        <v>0.5</v>
      </c>
      <c r="P5966" t="s">
        <v>306</v>
      </c>
      <c r="Q5966" s="164">
        <v>35073</v>
      </c>
      <c r="R5966" s="164">
        <v>35309</v>
      </c>
      <c r="S5966" s="164">
        <v>39185</v>
      </c>
      <c r="T5966" t="s">
        <v>13271</v>
      </c>
      <c r="V5966" t="s">
        <v>13272</v>
      </c>
      <c r="W5966" t="s">
        <v>13273</v>
      </c>
      <c r="X5966" t="s">
        <v>13270</v>
      </c>
      <c r="Y5966" t="s">
        <v>13272</v>
      </c>
      <c r="Z5966" t="s">
        <v>13278</v>
      </c>
      <c r="AC5966" t="s">
        <v>357</v>
      </c>
      <c r="AD5966" s="176">
        <v>1.2</v>
      </c>
      <c r="AE5966" s="177" t="s">
        <v>16954</v>
      </c>
    </row>
    <row r="5967" spans="1:31" x14ac:dyDescent="0.35">
      <c r="A5967" t="s">
        <v>324</v>
      </c>
      <c r="B5967">
        <v>1163</v>
      </c>
      <c r="C5967" t="s">
        <v>13270</v>
      </c>
      <c r="D5967">
        <v>71414</v>
      </c>
      <c r="E5967" t="s">
        <v>13270</v>
      </c>
      <c r="F5967" t="s">
        <v>11404</v>
      </c>
      <c r="H5967" s="174">
        <f t="shared" si="191"/>
        <v>1.2</v>
      </c>
      <c r="I5967">
        <v>0.4</v>
      </c>
      <c r="K5967" t="s">
        <v>404</v>
      </c>
      <c r="L5967" t="s">
        <v>1196</v>
      </c>
      <c r="M5967" t="s">
        <v>398</v>
      </c>
      <c r="N5967" t="s">
        <v>1168</v>
      </c>
      <c r="O5967">
        <v>0.5</v>
      </c>
      <c r="P5967" t="s">
        <v>306</v>
      </c>
      <c r="Q5967" s="164">
        <v>37625</v>
      </c>
      <c r="R5967" s="164">
        <v>37712</v>
      </c>
      <c r="S5967" s="164">
        <v>45536</v>
      </c>
      <c r="T5967" t="s">
        <v>13271</v>
      </c>
      <c r="V5967" t="s">
        <v>13272</v>
      </c>
      <c r="W5967" t="s">
        <v>13273</v>
      </c>
      <c r="X5967" t="s">
        <v>13270</v>
      </c>
      <c r="Y5967" t="s">
        <v>13272</v>
      </c>
      <c r="Z5967" t="s">
        <v>13279</v>
      </c>
      <c r="AC5967" t="s">
        <v>357</v>
      </c>
      <c r="AD5967" s="176">
        <v>1.2</v>
      </c>
      <c r="AE5967" s="177" t="s">
        <v>16954</v>
      </c>
    </row>
    <row r="5968" spans="1:31" x14ac:dyDescent="0.35">
      <c r="A5968" t="s">
        <v>476</v>
      </c>
      <c r="B5968">
        <v>1131</v>
      </c>
      <c r="C5968" t="s">
        <v>13270</v>
      </c>
      <c r="D5968">
        <v>71414</v>
      </c>
      <c r="E5968" t="s">
        <v>13270</v>
      </c>
      <c r="F5968" t="s">
        <v>11404</v>
      </c>
      <c r="H5968" s="174">
        <f t="shared" si="191"/>
        <v>1.2</v>
      </c>
      <c r="I5968">
        <v>0.4</v>
      </c>
      <c r="K5968" t="s">
        <v>404</v>
      </c>
      <c r="L5968" t="s">
        <v>3808</v>
      </c>
      <c r="M5968" t="s">
        <v>398</v>
      </c>
      <c r="N5968" t="s">
        <v>1168</v>
      </c>
      <c r="O5968">
        <v>0.5</v>
      </c>
      <c r="P5968" t="s">
        <v>306</v>
      </c>
      <c r="Q5968" s="164">
        <v>32143</v>
      </c>
      <c r="R5968" s="164">
        <v>32143</v>
      </c>
      <c r="S5968" s="164">
        <v>39188</v>
      </c>
      <c r="T5968" t="s">
        <v>13271</v>
      </c>
      <c r="V5968" t="s">
        <v>13272</v>
      </c>
      <c r="W5968" t="s">
        <v>13273</v>
      </c>
      <c r="X5968" t="s">
        <v>13270</v>
      </c>
      <c r="Y5968" t="s">
        <v>13272</v>
      </c>
      <c r="Z5968" t="s">
        <v>13280</v>
      </c>
      <c r="AC5968" t="s">
        <v>357</v>
      </c>
      <c r="AD5968" s="176">
        <v>1.2</v>
      </c>
      <c r="AE5968" s="177" t="s">
        <v>16954</v>
      </c>
    </row>
    <row r="5969" spans="1:31" x14ac:dyDescent="0.35">
      <c r="A5969" t="s">
        <v>482</v>
      </c>
      <c r="B5969">
        <v>1181</v>
      </c>
      <c r="C5969" t="s">
        <v>13281</v>
      </c>
      <c r="D5969">
        <v>71414</v>
      </c>
      <c r="E5969" t="s">
        <v>13270</v>
      </c>
      <c r="F5969" t="s">
        <v>11404</v>
      </c>
      <c r="H5969" s="174">
        <f>AD5969</f>
        <v>1.2</v>
      </c>
      <c r="I5969">
        <v>0.4</v>
      </c>
      <c r="K5969" t="s">
        <v>0</v>
      </c>
      <c r="L5969" t="s">
        <v>13196</v>
      </c>
      <c r="M5969" t="s">
        <v>398</v>
      </c>
      <c r="N5969" t="s">
        <v>1168</v>
      </c>
      <c r="O5969">
        <v>0.5</v>
      </c>
      <c r="P5969" t="s">
        <v>306</v>
      </c>
      <c r="Q5969" t="s">
        <v>5672</v>
      </c>
      <c r="R5969" s="164">
        <v>38596</v>
      </c>
      <c r="T5969" t="s">
        <v>13271</v>
      </c>
      <c r="V5969" t="s">
        <v>13272</v>
      </c>
      <c r="W5969" t="s">
        <v>13273</v>
      </c>
      <c r="X5969" t="s">
        <v>13270</v>
      </c>
      <c r="Y5969" t="s">
        <v>13272</v>
      </c>
      <c r="Z5969" t="s">
        <v>13282</v>
      </c>
      <c r="AC5969" t="s">
        <v>357</v>
      </c>
      <c r="AD5969" s="176">
        <v>1.2</v>
      </c>
      <c r="AE5969" s="177" t="s">
        <v>16953</v>
      </c>
    </row>
    <row r="5970" spans="1:31" x14ac:dyDescent="0.35">
      <c r="A5970" t="s">
        <v>447</v>
      </c>
      <c r="B5970">
        <v>1093</v>
      </c>
      <c r="C5970" t="s">
        <v>13283</v>
      </c>
      <c r="D5970">
        <v>71414</v>
      </c>
      <c r="E5970" t="s">
        <v>13270</v>
      </c>
      <c r="F5970" t="s">
        <v>11404</v>
      </c>
      <c r="H5970" s="174">
        <f t="shared" ref="H5970:H5991" si="192">AD5970</f>
        <v>1.2</v>
      </c>
      <c r="I5970">
        <v>0.4</v>
      </c>
      <c r="K5970" t="s">
        <v>296</v>
      </c>
      <c r="L5970" t="s">
        <v>13284</v>
      </c>
      <c r="M5970" t="s">
        <v>398</v>
      </c>
      <c r="N5970" t="s">
        <v>1168</v>
      </c>
      <c r="O5970">
        <v>0.5</v>
      </c>
      <c r="P5970" t="s">
        <v>306</v>
      </c>
      <c r="Q5970" s="164">
        <v>31786</v>
      </c>
      <c r="R5970" s="164">
        <v>32021</v>
      </c>
      <c r="T5970" t="s">
        <v>13271</v>
      </c>
      <c r="V5970" t="s">
        <v>13272</v>
      </c>
      <c r="W5970" t="s">
        <v>13273</v>
      </c>
      <c r="X5970" t="s">
        <v>13270</v>
      </c>
      <c r="Y5970" t="s">
        <v>13272</v>
      </c>
      <c r="Z5970" t="s">
        <v>13285</v>
      </c>
      <c r="AC5970" t="s">
        <v>357</v>
      </c>
      <c r="AD5970" s="176">
        <v>1.2</v>
      </c>
      <c r="AE5970" s="177" t="s">
        <v>16954</v>
      </c>
    </row>
    <row r="5971" spans="1:31" x14ac:dyDescent="0.35">
      <c r="A5971" t="s">
        <v>324</v>
      </c>
      <c r="B5971">
        <v>1109</v>
      </c>
      <c r="C5971" t="s">
        <v>13286</v>
      </c>
      <c r="D5971">
        <v>71415</v>
      </c>
      <c r="E5971" t="s">
        <v>13287</v>
      </c>
      <c r="F5971" t="s">
        <v>11404</v>
      </c>
      <c r="H5971" s="174">
        <f t="shared" si="192"/>
        <v>1.6</v>
      </c>
      <c r="I5971">
        <v>0.3</v>
      </c>
      <c r="K5971" t="s">
        <v>296</v>
      </c>
      <c r="L5971" t="s">
        <v>13267</v>
      </c>
      <c r="M5971" t="s">
        <v>398</v>
      </c>
      <c r="N5971" t="s">
        <v>1168</v>
      </c>
      <c r="O5971">
        <v>0.25</v>
      </c>
      <c r="P5971" t="s">
        <v>306</v>
      </c>
      <c r="Q5971" s="164">
        <v>35439</v>
      </c>
      <c r="R5971" s="164">
        <v>35674</v>
      </c>
      <c r="T5971" t="s">
        <v>13288</v>
      </c>
      <c r="V5971" t="s">
        <v>13289</v>
      </c>
      <c r="W5971" t="s">
        <v>13290</v>
      </c>
      <c r="X5971" t="s">
        <v>13287</v>
      </c>
      <c r="Y5971" t="s">
        <v>13289</v>
      </c>
      <c r="Z5971" t="s">
        <v>13291</v>
      </c>
      <c r="AA5971" t="s">
        <v>1</v>
      </c>
      <c r="AC5971" t="s">
        <v>357</v>
      </c>
      <c r="AD5971" s="176">
        <v>1.6</v>
      </c>
      <c r="AE5971" s="177" t="s">
        <v>16954</v>
      </c>
    </row>
    <row r="5972" spans="1:31" x14ac:dyDescent="0.35">
      <c r="A5972" t="s">
        <v>476</v>
      </c>
      <c r="B5972">
        <v>1194</v>
      </c>
      <c r="C5972" t="s">
        <v>13287</v>
      </c>
      <c r="D5972">
        <v>71415</v>
      </c>
      <c r="E5972" t="s">
        <v>13287</v>
      </c>
      <c r="F5972" t="s">
        <v>11404</v>
      </c>
      <c r="H5972" s="174">
        <f t="shared" si="192"/>
        <v>1.6</v>
      </c>
      <c r="I5972">
        <v>0.3</v>
      </c>
      <c r="K5972" t="s">
        <v>404</v>
      </c>
      <c r="L5972" t="s">
        <v>13234</v>
      </c>
      <c r="M5972" t="s">
        <v>398</v>
      </c>
      <c r="N5972" t="s">
        <v>1168</v>
      </c>
      <c r="O5972">
        <v>0.25</v>
      </c>
      <c r="P5972" t="s">
        <v>306</v>
      </c>
      <c r="Q5972" s="164">
        <v>36169</v>
      </c>
      <c r="R5972" s="164">
        <v>36404</v>
      </c>
      <c r="S5972" s="164">
        <v>42248</v>
      </c>
      <c r="T5972" t="s">
        <v>13288</v>
      </c>
      <c r="V5972" t="s">
        <v>13289</v>
      </c>
      <c r="W5972" t="s">
        <v>13290</v>
      </c>
      <c r="X5972" t="s">
        <v>13287</v>
      </c>
      <c r="Y5972" t="s">
        <v>13289</v>
      </c>
      <c r="Z5972" t="s">
        <v>13292</v>
      </c>
      <c r="AC5972" t="s">
        <v>357</v>
      </c>
      <c r="AD5972" s="176">
        <v>1.6</v>
      </c>
      <c r="AE5972" s="177" t="s">
        <v>16954</v>
      </c>
    </row>
    <row r="5973" spans="1:31" x14ac:dyDescent="0.35">
      <c r="A5973" t="s">
        <v>584</v>
      </c>
      <c r="B5973">
        <v>1077</v>
      </c>
      <c r="C5973" t="s">
        <v>13293</v>
      </c>
      <c r="D5973">
        <v>71415</v>
      </c>
      <c r="E5973" t="s">
        <v>13287</v>
      </c>
      <c r="F5973" t="s">
        <v>11404</v>
      </c>
      <c r="H5973" s="174">
        <f t="shared" si="192"/>
        <v>1.6</v>
      </c>
      <c r="I5973">
        <v>0.3</v>
      </c>
      <c r="K5973" t="s">
        <v>404</v>
      </c>
      <c r="L5973" t="s">
        <v>397</v>
      </c>
      <c r="M5973" t="s">
        <v>398</v>
      </c>
      <c r="N5973" t="s">
        <v>1168</v>
      </c>
      <c r="O5973">
        <v>0.25</v>
      </c>
      <c r="P5973" t="s">
        <v>306</v>
      </c>
      <c r="Q5973" s="164">
        <v>39884</v>
      </c>
      <c r="R5973" s="164">
        <v>40150</v>
      </c>
      <c r="S5973" s="164">
        <v>43374</v>
      </c>
      <c r="T5973" t="s">
        <v>13288</v>
      </c>
      <c r="V5973" t="s">
        <v>13289</v>
      </c>
      <c r="W5973" t="s">
        <v>13290</v>
      </c>
      <c r="X5973" t="s">
        <v>13287</v>
      </c>
      <c r="Y5973" t="s">
        <v>13289</v>
      </c>
      <c r="Z5973" t="s">
        <v>13294</v>
      </c>
      <c r="AC5973" t="s">
        <v>357</v>
      </c>
      <c r="AD5973" s="176">
        <v>1.6</v>
      </c>
      <c r="AE5973" s="177" t="s">
        <v>16954</v>
      </c>
    </row>
    <row r="5974" spans="1:31" x14ac:dyDescent="0.35">
      <c r="A5974" t="s">
        <v>447</v>
      </c>
      <c r="B5974">
        <v>1089</v>
      </c>
      <c r="C5974" t="s">
        <v>13295</v>
      </c>
      <c r="D5974">
        <v>71415</v>
      </c>
      <c r="E5974" t="s">
        <v>13287</v>
      </c>
      <c r="F5974" t="s">
        <v>11404</v>
      </c>
      <c r="H5974" s="174">
        <f t="shared" si="192"/>
        <v>1.6</v>
      </c>
      <c r="I5974">
        <v>0.3</v>
      </c>
      <c r="K5974" t="s">
        <v>404</v>
      </c>
      <c r="L5974" t="s">
        <v>13296</v>
      </c>
      <c r="M5974" t="s">
        <v>398</v>
      </c>
      <c r="N5974" t="s">
        <v>1168</v>
      </c>
      <c r="O5974">
        <v>0.25</v>
      </c>
      <c r="P5974" t="s">
        <v>306</v>
      </c>
      <c r="Q5974" s="164">
        <v>31421</v>
      </c>
      <c r="R5974" s="164">
        <v>31656</v>
      </c>
      <c r="S5974" s="164">
        <v>42248</v>
      </c>
      <c r="T5974" t="s">
        <v>13288</v>
      </c>
      <c r="V5974" t="s">
        <v>13289</v>
      </c>
      <c r="W5974" t="s">
        <v>13290</v>
      </c>
      <c r="X5974" t="s">
        <v>13287</v>
      </c>
      <c r="Y5974" t="s">
        <v>13289</v>
      </c>
      <c r="Z5974" t="s">
        <v>13297</v>
      </c>
      <c r="AC5974" t="s">
        <v>357</v>
      </c>
      <c r="AD5974" s="176">
        <v>1.6</v>
      </c>
      <c r="AE5974" s="177" t="s">
        <v>16954</v>
      </c>
    </row>
    <row r="5975" spans="1:31" x14ac:dyDescent="0.35">
      <c r="A5975" t="s">
        <v>438</v>
      </c>
      <c r="B5975">
        <v>1069</v>
      </c>
      <c r="C5975" t="s">
        <v>13298</v>
      </c>
      <c r="D5975">
        <v>71415</v>
      </c>
      <c r="E5975" t="s">
        <v>13287</v>
      </c>
      <c r="F5975" t="s">
        <v>11404</v>
      </c>
      <c r="H5975" s="174">
        <f t="shared" si="192"/>
        <v>1.6</v>
      </c>
      <c r="I5975">
        <v>0.3</v>
      </c>
      <c r="K5975" t="s">
        <v>404</v>
      </c>
      <c r="L5975" t="s">
        <v>13199</v>
      </c>
      <c r="M5975" t="s">
        <v>398</v>
      </c>
      <c r="N5975" t="s">
        <v>1168</v>
      </c>
      <c r="O5975">
        <v>0.25</v>
      </c>
      <c r="P5975" t="s">
        <v>306</v>
      </c>
      <c r="Q5975" t="s">
        <v>1197</v>
      </c>
      <c r="R5975" s="164">
        <v>28156</v>
      </c>
      <c r="S5975" s="164">
        <v>39195</v>
      </c>
      <c r="T5975" t="s">
        <v>13288</v>
      </c>
      <c r="V5975" t="s">
        <v>13289</v>
      </c>
      <c r="W5975" t="s">
        <v>13290</v>
      </c>
      <c r="X5975" t="s">
        <v>13287</v>
      </c>
      <c r="Y5975" t="s">
        <v>13289</v>
      </c>
      <c r="Z5975" t="s">
        <v>13299</v>
      </c>
      <c r="AC5975" t="s">
        <v>357</v>
      </c>
      <c r="AD5975" s="176">
        <v>1.6</v>
      </c>
      <c r="AE5975" s="177" t="s">
        <v>16954</v>
      </c>
    </row>
    <row r="5976" spans="1:31" x14ac:dyDescent="0.35">
      <c r="A5976" t="s">
        <v>476</v>
      </c>
      <c r="B5976">
        <v>1407</v>
      </c>
      <c r="C5976" t="s">
        <v>13300</v>
      </c>
      <c r="D5976">
        <v>71416</v>
      </c>
      <c r="E5976" t="s">
        <v>13301</v>
      </c>
      <c r="F5976" t="s">
        <v>11404</v>
      </c>
      <c r="G5976" s="163">
        <v>2720.52</v>
      </c>
      <c r="H5976" s="174">
        <f t="shared" si="192"/>
        <v>1.7</v>
      </c>
      <c r="I5976">
        <v>0.2</v>
      </c>
      <c r="J5976" t="s">
        <v>1</v>
      </c>
      <c r="K5976" t="s">
        <v>296</v>
      </c>
      <c r="L5976" t="s">
        <v>397</v>
      </c>
      <c r="M5976" t="s">
        <v>398</v>
      </c>
      <c r="N5976" t="s">
        <v>1168</v>
      </c>
      <c r="O5976">
        <v>0.25</v>
      </c>
      <c r="P5976" t="s">
        <v>306</v>
      </c>
      <c r="Q5976" t="s">
        <v>13302</v>
      </c>
      <c r="R5976" s="164">
        <v>45658</v>
      </c>
      <c r="T5976" t="s">
        <v>13303</v>
      </c>
      <c r="V5976" t="s">
        <v>13304</v>
      </c>
      <c r="W5976" t="s">
        <v>13305</v>
      </c>
      <c r="X5976" t="s">
        <v>13301</v>
      </c>
      <c r="Y5976" t="s">
        <v>13304</v>
      </c>
      <c r="Z5976" t="s">
        <v>13306</v>
      </c>
      <c r="AA5976" t="s">
        <v>1</v>
      </c>
      <c r="AB5976" s="164">
        <v>45551</v>
      </c>
      <c r="AC5976" t="s">
        <v>357</v>
      </c>
      <c r="AD5976" s="176">
        <v>1.7</v>
      </c>
      <c r="AE5976" s="177" t="s">
        <v>16954</v>
      </c>
    </row>
    <row r="5977" spans="1:31" x14ac:dyDescent="0.35">
      <c r="A5977" t="s">
        <v>314</v>
      </c>
      <c r="B5977">
        <v>1112</v>
      </c>
      <c r="C5977" t="s">
        <v>13301</v>
      </c>
      <c r="D5977">
        <v>71416</v>
      </c>
      <c r="E5977" t="s">
        <v>13301</v>
      </c>
      <c r="F5977" t="s">
        <v>11404</v>
      </c>
      <c r="H5977" s="174">
        <f t="shared" si="192"/>
        <v>1.7</v>
      </c>
      <c r="I5977">
        <v>0.2</v>
      </c>
      <c r="K5977" t="s">
        <v>404</v>
      </c>
      <c r="L5977" t="s">
        <v>410</v>
      </c>
      <c r="M5977" t="s">
        <v>398</v>
      </c>
      <c r="N5977" t="s">
        <v>1168</v>
      </c>
      <c r="O5977">
        <v>0.25</v>
      </c>
      <c r="P5977" t="s">
        <v>306</v>
      </c>
      <c r="Q5977" t="s">
        <v>1154</v>
      </c>
      <c r="R5977" s="164">
        <v>39189</v>
      </c>
      <c r="S5977" s="164">
        <v>39189</v>
      </c>
      <c r="T5977" t="s">
        <v>13303</v>
      </c>
      <c r="V5977" t="s">
        <v>13304</v>
      </c>
      <c r="W5977" t="s">
        <v>13305</v>
      </c>
      <c r="X5977" t="s">
        <v>13301</v>
      </c>
      <c r="Y5977" t="s">
        <v>13304</v>
      </c>
      <c r="Z5977" t="s">
        <v>13307</v>
      </c>
      <c r="AC5977" t="s">
        <v>357</v>
      </c>
      <c r="AD5977" s="176">
        <v>1.7</v>
      </c>
      <c r="AE5977" s="177" t="s">
        <v>16954</v>
      </c>
    </row>
    <row r="5978" spans="1:31" x14ac:dyDescent="0.35">
      <c r="A5978" t="s">
        <v>432</v>
      </c>
      <c r="B5978">
        <v>1054</v>
      </c>
      <c r="C5978" t="s">
        <v>13308</v>
      </c>
      <c r="D5978">
        <v>71417</v>
      </c>
      <c r="E5978" t="s">
        <v>13308</v>
      </c>
      <c r="F5978" t="s">
        <v>11404</v>
      </c>
      <c r="H5978" s="174">
        <f t="shared" si="192"/>
        <v>1.6</v>
      </c>
      <c r="I5978">
        <v>0.2</v>
      </c>
      <c r="K5978" t="s">
        <v>404</v>
      </c>
      <c r="L5978" t="s">
        <v>397</v>
      </c>
      <c r="M5978" t="s">
        <v>398</v>
      </c>
      <c r="N5978" t="s">
        <v>1168</v>
      </c>
      <c r="O5978">
        <v>0.25</v>
      </c>
      <c r="P5978" t="s">
        <v>306</v>
      </c>
      <c r="Q5978" s="164">
        <v>39825</v>
      </c>
      <c r="R5978" s="164">
        <v>40148</v>
      </c>
      <c r="S5978" s="164">
        <v>40148</v>
      </c>
      <c r="T5978" t="s">
        <v>13309</v>
      </c>
      <c r="V5978" t="s">
        <v>13310</v>
      </c>
      <c r="W5978" t="s">
        <v>13311</v>
      </c>
      <c r="X5978" t="s">
        <v>13308</v>
      </c>
      <c r="Y5978" t="s">
        <v>13310</v>
      </c>
      <c r="Z5978" t="s">
        <v>13312</v>
      </c>
      <c r="AC5978" t="s">
        <v>357</v>
      </c>
      <c r="AD5978" s="176">
        <v>1.6</v>
      </c>
      <c r="AE5978" s="177" t="s">
        <v>16954</v>
      </c>
    </row>
    <row r="5979" spans="1:31" x14ac:dyDescent="0.35">
      <c r="A5979" t="s">
        <v>317</v>
      </c>
      <c r="B5979">
        <v>1129</v>
      </c>
      <c r="C5979" t="s">
        <v>13313</v>
      </c>
      <c r="D5979">
        <v>71418</v>
      </c>
      <c r="E5979" t="s">
        <v>13313</v>
      </c>
      <c r="F5979" t="s">
        <v>11404</v>
      </c>
      <c r="H5979" s="174">
        <f t="shared" si="192"/>
        <v>0</v>
      </c>
      <c r="I5979">
        <v>0</v>
      </c>
      <c r="K5979" t="s">
        <v>404</v>
      </c>
      <c r="L5979" t="s">
        <v>536</v>
      </c>
      <c r="M5979" t="s">
        <v>398</v>
      </c>
      <c r="N5979" t="s">
        <v>1168</v>
      </c>
      <c r="O5979">
        <v>0</v>
      </c>
      <c r="P5979" t="s">
        <v>306</v>
      </c>
      <c r="Q5979" s="164">
        <v>35439</v>
      </c>
      <c r="R5979" s="164">
        <v>35674</v>
      </c>
      <c r="S5979" s="164">
        <v>39188</v>
      </c>
      <c r="T5979" t="s">
        <v>13314</v>
      </c>
      <c r="V5979" t="s">
        <v>13315</v>
      </c>
      <c r="W5979" t="s">
        <v>13316</v>
      </c>
      <c r="X5979" t="s">
        <v>13313</v>
      </c>
      <c r="Y5979" t="s">
        <v>13315</v>
      </c>
      <c r="Z5979" t="s">
        <v>13317</v>
      </c>
      <c r="AC5979" t="s">
        <v>357</v>
      </c>
      <c r="AD5979" s="176">
        <v>0</v>
      </c>
      <c r="AE5979" s="177" t="s">
        <v>16954</v>
      </c>
    </row>
    <row r="5980" spans="1:31" x14ac:dyDescent="0.35">
      <c r="A5980" t="s">
        <v>324</v>
      </c>
      <c r="B5980">
        <v>1108</v>
      </c>
      <c r="C5980" t="s">
        <v>13313</v>
      </c>
      <c r="D5980">
        <v>71418</v>
      </c>
      <c r="E5980" t="s">
        <v>13313</v>
      </c>
      <c r="F5980" t="s">
        <v>11404</v>
      </c>
      <c r="H5980" s="174">
        <f t="shared" si="192"/>
        <v>0</v>
      </c>
      <c r="I5980">
        <v>0</v>
      </c>
      <c r="K5980" t="s">
        <v>404</v>
      </c>
      <c r="L5980" t="s">
        <v>536</v>
      </c>
      <c r="M5980" t="s">
        <v>398</v>
      </c>
      <c r="N5980" t="s">
        <v>1168</v>
      </c>
      <c r="O5980">
        <v>0</v>
      </c>
      <c r="P5980" t="s">
        <v>306</v>
      </c>
      <c r="Q5980" s="164">
        <v>35439</v>
      </c>
      <c r="R5980" s="164">
        <v>35674</v>
      </c>
      <c r="S5980" s="164">
        <v>39192</v>
      </c>
      <c r="T5980" t="s">
        <v>13314</v>
      </c>
      <c r="V5980" t="s">
        <v>13315</v>
      </c>
      <c r="W5980" t="s">
        <v>13316</v>
      </c>
      <c r="X5980" t="s">
        <v>13313</v>
      </c>
      <c r="Y5980" t="s">
        <v>13315</v>
      </c>
      <c r="Z5980" t="s">
        <v>13318</v>
      </c>
      <c r="AC5980" t="s">
        <v>357</v>
      </c>
      <c r="AD5980" s="176">
        <v>0</v>
      </c>
      <c r="AE5980" s="177" t="s">
        <v>16954</v>
      </c>
    </row>
    <row r="5981" spans="1:31" x14ac:dyDescent="0.35">
      <c r="A5981" t="s">
        <v>494</v>
      </c>
      <c r="B5981">
        <v>1156</v>
      </c>
      <c r="C5981" t="s">
        <v>13313</v>
      </c>
      <c r="D5981">
        <v>71418</v>
      </c>
      <c r="E5981" t="s">
        <v>13313</v>
      </c>
      <c r="F5981" t="s">
        <v>11404</v>
      </c>
      <c r="H5981" s="174">
        <f t="shared" si="192"/>
        <v>0</v>
      </c>
      <c r="I5981">
        <v>0</v>
      </c>
      <c r="K5981" t="s">
        <v>404</v>
      </c>
      <c r="L5981" t="s">
        <v>536</v>
      </c>
      <c r="M5981" t="s">
        <v>398</v>
      </c>
      <c r="N5981" t="s">
        <v>1168</v>
      </c>
      <c r="O5981">
        <v>0</v>
      </c>
      <c r="P5981" t="s">
        <v>306</v>
      </c>
      <c r="Q5981" s="164">
        <v>35439</v>
      </c>
      <c r="R5981" s="164">
        <v>35674</v>
      </c>
      <c r="S5981" s="164">
        <v>39189</v>
      </c>
      <c r="T5981" t="s">
        <v>13314</v>
      </c>
      <c r="V5981" t="s">
        <v>13315</v>
      </c>
      <c r="W5981" t="s">
        <v>13316</v>
      </c>
      <c r="X5981" t="s">
        <v>13313</v>
      </c>
      <c r="Y5981" t="s">
        <v>13315</v>
      </c>
      <c r="Z5981" t="s">
        <v>13319</v>
      </c>
      <c r="AC5981" t="s">
        <v>357</v>
      </c>
      <c r="AD5981" s="176">
        <v>0</v>
      </c>
      <c r="AE5981" s="177" t="s">
        <v>16954</v>
      </c>
    </row>
    <row r="5982" spans="1:31" x14ac:dyDescent="0.35">
      <c r="A5982" t="s">
        <v>414</v>
      </c>
      <c r="B5982">
        <v>1177</v>
      </c>
      <c r="C5982" t="s">
        <v>13313</v>
      </c>
      <c r="D5982">
        <v>71418</v>
      </c>
      <c r="E5982" t="s">
        <v>13313</v>
      </c>
      <c r="F5982" t="s">
        <v>11404</v>
      </c>
      <c r="H5982" s="174">
        <f t="shared" si="192"/>
        <v>0</v>
      </c>
      <c r="I5982">
        <v>0</v>
      </c>
      <c r="K5982" t="s">
        <v>404</v>
      </c>
      <c r="L5982" t="s">
        <v>536</v>
      </c>
      <c r="M5982" t="s">
        <v>398</v>
      </c>
      <c r="N5982" t="s">
        <v>1168</v>
      </c>
      <c r="O5982">
        <v>0</v>
      </c>
      <c r="P5982" t="s">
        <v>306</v>
      </c>
      <c r="Q5982" s="164">
        <v>35439</v>
      </c>
      <c r="R5982" s="164">
        <v>35674</v>
      </c>
      <c r="S5982" s="164">
        <v>40787</v>
      </c>
      <c r="T5982" t="s">
        <v>13314</v>
      </c>
      <c r="V5982" t="s">
        <v>13315</v>
      </c>
      <c r="W5982" t="s">
        <v>13316</v>
      </c>
      <c r="X5982" t="s">
        <v>13313</v>
      </c>
      <c r="Y5982" t="s">
        <v>13315</v>
      </c>
      <c r="Z5982" t="s">
        <v>13320</v>
      </c>
      <c r="AC5982" t="s">
        <v>357</v>
      </c>
      <c r="AD5982" s="176">
        <v>0</v>
      </c>
      <c r="AE5982" s="177" t="s">
        <v>16954</v>
      </c>
    </row>
    <row r="5983" spans="1:31" x14ac:dyDescent="0.35">
      <c r="A5983" t="s">
        <v>314</v>
      </c>
      <c r="B5983">
        <v>1196</v>
      </c>
      <c r="C5983" t="s">
        <v>13313</v>
      </c>
      <c r="D5983">
        <v>71418</v>
      </c>
      <c r="E5983" t="s">
        <v>13313</v>
      </c>
      <c r="F5983" t="s">
        <v>11404</v>
      </c>
      <c r="H5983" s="174">
        <f t="shared" si="192"/>
        <v>0</v>
      </c>
      <c r="I5983">
        <v>0</v>
      </c>
      <c r="K5983" t="s">
        <v>404</v>
      </c>
      <c r="L5983" t="s">
        <v>536</v>
      </c>
      <c r="M5983" t="s">
        <v>398</v>
      </c>
      <c r="N5983" t="s">
        <v>1168</v>
      </c>
      <c r="O5983">
        <v>0</v>
      </c>
      <c r="P5983" t="s">
        <v>306</v>
      </c>
      <c r="Q5983" s="164">
        <v>35439</v>
      </c>
      <c r="R5983" s="164">
        <v>35674</v>
      </c>
      <c r="S5983" s="164">
        <v>39189</v>
      </c>
      <c r="T5983" t="s">
        <v>13314</v>
      </c>
      <c r="V5983" t="s">
        <v>13315</v>
      </c>
      <c r="W5983" t="s">
        <v>13316</v>
      </c>
      <c r="X5983" t="s">
        <v>13313</v>
      </c>
      <c r="Y5983" t="s">
        <v>13315</v>
      </c>
      <c r="Z5983" t="s">
        <v>13321</v>
      </c>
      <c r="AC5983" t="s">
        <v>357</v>
      </c>
      <c r="AD5983" s="176">
        <v>0</v>
      </c>
      <c r="AE5983" s="177" t="s">
        <v>16954</v>
      </c>
    </row>
    <row r="5984" spans="1:31" x14ac:dyDescent="0.35">
      <c r="A5984" t="s">
        <v>499</v>
      </c>
      <c r="B5984">
        <v>1154</v>
      </c>
      <c r="C5984" t="s">
        <v>13313</v>
      </c>
      <c r="D5984">
        <v>71418</v>
      </c>
      <c r="E5984" t="s">
        <v>13313</v>
      </c>
      <c r="F5984" t="s">
        <v>11404</v>
      </c>
      <c r="H5984" s="174">
        <f t="shared" si="192"/>
        <v>0</v>
      </c>
      <c r="I5984">
        <v>0</v>
      </c>
      <c r="K5984" t="s">
        <v>404</v>
      </c>
      <c r="L5984" t="s">
        <v>536</v>
      </c>
      <c r="M5984" t="s">
        <v>398</v>
      </c>
      <c r="N5984" t="s">
        <v>1168</v>
      </c>
      <c r="O5984">
        <v>0</v>
      </c>
      <c r="P5984" t="s">
        <v>306</v>
      </c>
      <c r="Q5984" s="164">
        <v>35439</v>
      </c>
      <c r="R5984" s="164">
        <v>35674</v>
      </c>
      <c r="S5984" s="164">
        <v>39195</v>
      </c>
      <c r="T5984" t="s">
        <v>13314</v>
      </c>
      <c r="V5984" t="s">
        <v>13315</v>
      </c>
      <c r="W5984" t="s">
        <v>13316</v>
      </c>
      <c r="X5984" t="s">
        <v>13313</v>
      </c>
      <c r="Y5984" t="s">
        <v>13315</v>
      </c>
      <c r="Z5984" t="s">
        <v>13322</v>
      </c>
      <c r="AC5984" t="s">
        <v>357</v>
      </c>
      <c r="AD5984" s="176">
        <v>0</v>
      </c>
      <c r="AE5984" s="177" t="s">
        <v>16954</v>
      </c>
    </row>
    <row r="5985" spans="1:31" x14ac:dyDescent="0.35">
      <c r="A5985" t="s">
        <v>408</v>
      </c>
      <c r="B5985">
        <v>1137</v>
      </c>
      <c r="C5985" t="s">
        <v>13323</v>
      </c>
      <c r="D5985">
        <v>71419</v>
      </c>
      <c r="E5985" t="s">
        <v>13324</v>
      </c>
      <c r="F5985" t="s">
        <v>11404</v>
      </c>
      <c r="H5985" s="174">
        <f t="shared" si="192"/>
        <v>1.7</v>
      </c>
      <c r="I5985">
        <v>0.3</v>
      </c>
      <c r="K5985" t="s">
        <v>404</v>
      </c>
      <c r="L5985" t="s">
        <v>13325</v>
      </c>
      <c r="M5985" t="s">
        <v>398</v>
      </c>
      <c r="N5985" t="s">
        <v>1168</v>
      </c>
      <c r="O5985">
        <v>0.25</v>
      </c>
      <c r="P5985" t="s">
        <v>306</v>
      </c>
      <c r="Q5985" s="164">
        <v>33612</v>
      </c>
      <c r="R5985" s="164">
        <v>33848</v>
      </c>
      <c r="S5985" s="164">
        <v>41883</v>
      </c>
      <c r="T5985" t="s">
        <v>13326</v>
      </c>
      <c r="V5985" t="s">
        <v>13327</v>
      </c>
      <c r="W5985" t="s">
        <v>13328</v>
      </c>
      <c r="X5985" t="s">
        <v>13324</v>
      </c>
      <c r="Y5985" t="s">
        <v>13327</v>
      </c>
      <c r="Z5985" t="s">
        <v>13329</v>
      </c>
      <c r="AC5985" t="s">
        <v>357</v>
      </c>
      <c r="AD5985" s="176">
        <v>1.7</v>
      </c>
      <c r="AE5985" s="177" t="s">
        <v>16954</v>
      </c>
    </row>
    <row r="5986" spans="1:31" x14ac:dyDescent="0.35">
      <c r="A5986" t="s">
        <v>584</v>
      </c>
      <c r="B5986">
        <v>1106</v>
      </c>
      <c r="C5986" t="s">
        <v>13323</v>
      </c>
      <c r="D5986">
        <v>71419</v>
      </c>
      <c r="E5986" t="s">
        <v>13324</v>
      </c>
      <c r="F5986" t="s">
        <v>11404</v>
      </c>
      <c r="H5986" s="174">
        <f t="shared" si="192"/>
        <v>1.7</v>
      </c>
      <c r="I5986">
        <v>0.3</v>
      </c>
      <c r="K5986" t="s">
        <v>404</v>
      </c>
      <c r="L5986" t="s">
        <v>397</v>
      </c>
      <c r="M5986" t="s">
        <v>398</v>
      </c>
      <c r="N5986" t="s">
        <v>1168</v>
      </c>
      <c r="O5986">
        <v>0.25</v>
      </c>
      <c r="P5986" t="s">
        <v>306</v>
      </c>
      <c r="Q5986" s="164">
        <v>29199</v>
      </c>
      <c r="R5986" s="164">
        <v>29140</v>
      </c>
      <c r="S5986" s="164">
        <v>43374</v>
      </c>
      <c r="T5986" t="s">
        <v>13326</v>
      </c>
      <c r="V5986" t="s">
        <v>13327</v>
      </c>
      <c r="W5986" t="s">
        <v>13328</v>
      </c>
      <c r="X5986" t="s">
        <v>13324</v>
      </c>
      <c r="Y5986" t="s">
        <v>13327</v>
      </c>
      <c r="Z5986" t="s">
        <v>13330</v>
      </c>
      <c r="AC5986" t="s">
        <v>357</v>
      </c>
      <c r="AD5986" s="176">
        <v>1.7</v>
      </c>
      <c r="AE5986" s="177" t="s">
        <v>16954</v>
      </c>
    </row>
    <row r="5987" spans="1:31" x14ac:dyDescent="0.35">
      <c r="A5987" t="s">
        <v>414</v>
      </c>
      <c r="B5987">
        <v>1148</v>
      </c>
      <c r="C5987" t="s">
        <v>13324</v>
      </c>
      <c r="D5987">
        <v>71419</v>
      </c>
      <c r="E5987" t="s">
        <v>13324</v>
      </c>
      <c r="F5987" t="s">
        <v>11404</v>
      </c>
      <c r="H5987" s="174">
        <f t="shared" si="192"/>
        <v>1.7</v>
      </c>
      <c r="I5987">
        <v>0.3</v>
      </c>
      <c r="K5987" t="s">
        <v>404</v>
      </c>
      <c r="L5987" t="s">
        <v>1791</v>
      </c>
      <c r="M5987" t="s">
        <v>398</v>
      </c>
      <c r="N5987" t="s">
        <v>1168</v>
      </c>
      <c r="O5987">
        <v>0.25</v>
      </c>
      <c r="P5987" t="s">
        <v>306</v>
      </c>
      <c r="Q5987" s="164">
        <v>33240</v>
      </c>
      <c r="R5987" s="164">
        <v>33270</v>
      </c>
      <c r="S5987" s="164">
        <v>40148</v>
      </c>
      <c r="T5987" t="s">
        <v>13326</v>
      </c>
      <c r="V5987" t="s">
        <v>13327</v>
      </c>
      <c r="W5987" t="s">
        <v>13328</v>
      </c>
      <c r="X5987" t="s">
        <v>13324</v>
      </c>
      <c r="Y5987" t="s">
        <v>13327</v>
      </c>
      <c r="Z5987" t="s">
        <v>13331</v>
      </c>
      <c r="AC5987" t="s">
        <v>357</v>
      </c>
      <c r="AD5987" s="176">
        <v>1.7</v>
      </c>
      <c r="AE5987" s="177" t="s">
        <v>16954</v>
      </c>
    </row>
    <row r="5988" spans="1:31" x14ac:dyDescent="0.35">
      <c r="A5988" t="s">
        <v>711</v>
      </c>
      <c r="B5988">
        <v>1125</v>
      </c>
      <c r="C5988" t="s">
        <v>13324</v>
      </c>
      <c r="D5988">
        <v>71419</v>
      </c>
      <c r="E5988" t="s">
        <v>13324</v>
      </c>
      <c r="F5988" t="s">
        <v>11404</v>
      </c>
      <c r="H5988" s="174">
        <f t="shared" si="192"/>
        <v>1.7</v>
      </c>
      <c r="I5988">
        <v>0.3</v>
      </c>
      <c r="K5988" t="s">
        <v>404</v>
      </c>
      <c r="L5988" t="s">
        <v>13332</v>
      </c>
      <c r="M5988" t="s">
        <v>398</v>
      </c>
      <c r="N5988" t="s">
        <v>1168</v>
      </c>
      <c r="O5988">
        <v>0.25</v>
      </c>
      <c r="P5988" t="s">
        <v>306</v>
      </c>
      <c r="Q5988" s="164">
        <v>31786</v>
      </c>
      <c r="R5988" s="164">
        <v>32021</v>
      </c>
      <c r="S5988" s="164">
        <v>39188</v>
      </c>
      <c r="T5988" t="s">
        <v>13326</v>
      </c>
      <c r="V5988" t="s">
        <v>13327</v>
      </c>
      <c r="W5988" t="s">
        <v>13328</v>
      </c>
      <c r="X5988" t="s">
        <v>13324</v>
      </c>
      <c r="Y5988" t="s">
        <v>13327</v>
      </c>
      <c r="Z5988" t="s">
        <v>13333</v>
      </c>
      <c r="AC5988" t="s">
        <v>357</v>
      </c>
      <c r="AD5988" s="176">
        <v>1.7</v>
      </c>
      <c r="AE5988" s="177" t="s">
        <v>16954</v>
      </c>
    </row>
    <row r="5989" spans="1:31" x14ac:dyDescent="0.35">
      <c r="A5989" t="s">
        <v>499</v>
      </c>
      <c r="B5989">
        <v>1078</v>
      </c>
      <c r="C5989" t="s">
        <v>13334</v>
      </c>
      <c r="D5989">
        <v>71420</v>
      </c>
      <c r="E5989" t="s">
        <v>13334</v>
      </c>
      <c r="F5989" t="s">
        <v>11404</v>
      </c>
      <c r="H5989" s="174">
        <f t="shared" si="192"/>
        <v>1</v>
      </c>
      <c r="I5989">
        <v>0.2</v>
      </c>
      <c r="K5989" t="s">
        <v>404</v>
      </c>
      <c r="L5989" t="s">
        <v>410</v>
      </c>
      <c r="M5989" t="s">
        <v>398</v>
      </c>
      <c r="N5989" t="s">
        <v>1168</v>
      </c>
      <c r="O5989">
        <v>0.25</v>
      </c>
      <c r="P5989" t="s">
        <v>306</v>
      </c>
      <c r="Q5989" t="s">
        <v>6844</v>
      </c>
      <c r="R5989" s="164">
        <v>39195</v>
      </c>
      <c r="S5989" s="164">
        <v>39195</v>
      </c>
      <c r="T5989" t="s">
        <v>13335</v>
      </c>
      <c r="V5989" t="s">
        <v>13336</v>
      </c>
      <c r="W5989" t="s">
        <v>13337</v>
      </c>
      <c r="X5989" t="s">
        <v>13334</v>
      </c>
      <c r="Y5989" t="s">
        <v>13336</v>
      </c>
      <c r="Z5989" t="s">
        <v>13338</v>
      </c>
      <c r="AC5989" t="s">
        <v>357</v>
      </c>
      <c r="AD5989" s="176">
        <v>1</v>
      </c>
      <c r="AE5989" s="177" t="s">
        <v>16954</v>
      </c>
    </row>
    <row r="5990" spans="1:31" x14ac:dyDescent="0.35">
      <c r="A5990" t="s">
        <v>438</v>
      </c>
      <c r="B5990">
        <v>1067</v>
      </c>
      <c r="C5990" t="s">
        <v>13339</v>
      </c>
      <c r="D5990">
        <v>71420</v>
      </c>
      <c r="E5990" t="s">
        <v>13334</v>
      </c>
      <c r="F5990" t="s">
        <v>11404</v>
      </c>
      <c r="H5990" s="174">
        <f t="shared" si="192"/>
        <v>1</v>
      </c>
      <c r="I5990">
        <v>0.2</v>
      </c>
      <c r="K5990" t="s">
        <v>404</v>
      </c>
      <c r="L5990" t="s">
        <v>13340</v>
      </c>
      <c r="M5990" t="s">
        <v>398</v>
      </c>
      <c r="N5990" t="s">
        <v>1168</v>
      </c>
      <c r="O5990">
        <v>0.25</v>
      </c>
      <c r="P5990" t="s">
        <v>306</v>
      </c>
      <c r="Q5990" t="s">
        <v>674</v>
      </c>
      <c r="R5990" s="164">
        <v>29735</v>
      </c>
      <c r="S5990" s="164">
        <v>31382</v>
      </c>
      <c r="T5990" t="s">
        <v>13335</v>
      </c>
      <c r="V5990" t="s">
        <v>13336</v>
      </c>
      <c r="W5990" t="s">
        <v>13337</v>
      </c>
      <c r="X5990" t="s">
        <v>13334</v>
      </c>
      <c r="Y5990" t="s">
        <v>13336</v>
      </c>
      <c r="Z5990" t="s">
        <v>13341</v>
      </c>
      <c r="AC5990" t="s">
        <v>357</v>
      </c>
      <c r="AD5990" s="176">
        <v>1</v>
      </c>
      <c r="AE5990" s="177" t="s">
        <v>16954</v>
      </c>
    </row>
    <row r="5991" spans="1:31" x14ac:dyDescent="0.35">
      <c r="A5991" t="s">
        <v>314</v>
      </c>
      <c r="B5991">
        <v>1053</v>
      </c>
      <c r="C5991" t="s">
        <v>13342</v>
      </c>
      <c r="D5991">
        <v>71421</v>
      </c>
      <c r="E5991" t="s">
        <v>13343</v>
      </c>
      <c r="F5991" t="s">
        <v>11404</v>
      </c>
      <c r="H5991" s="174">
        <f t="shared" si="192"/>
        <v>1.2</v>
      </c>
      <c r="I5991">
        <v>0.3</v>
      </c>
      <c r="K5991" t="s">
        <v>404</v>
      </c>
      <c r="L5991" t="s">
        <v>502</v>
      </c>
      <c r="M5991" t="s">
        <v>398</v>
      </c>
      <c r="N5991" t="s">
        <v>1168</v>
      </c>
      <c r="O5991">
        <v>0.5</v>
      </c>
      <c r="P5991" t="s">
        <v>306</v>
      </c>
      <c r="Q5991" t="s">
        <v>3913</v>
      </c>
      <c r="R5991" s="164">
        <v>42247</v>
      </c>
      <c r="S5991" s="164">
        <v>45536</v>
      </c>
      <c r="T5991" t="s">
        <v>13344</v>
      </c>
      <c r="V5991" t="s">
        <v>13345</v>
      </c>
      <c r="W5991" t="s">
        <v>13346</v>
      </c>
      <c r="X5991" t="s">
        <v>13343</v>
      </c>
      <c r="Y5991" t="s">
        <v>13345</v>
      </c>
      <c r="Z5991" t="s">
        <v>13347</v>
      </c>
      <c r="AC5991" t="s">
        <v>357</v>
      </c>
      <c r="AD5991" s="176">
        <v>1.2</v>
      </c>
      <c r="AE5991" s="177" t="s">
        <v>16954</v>
      </c>
    </row>
    <row r="5992" spans="1:31" x14ac:dyDescent="0.35">
      <c r="A5992" t="s">
        <v>305</v>
      </c>
      <c r="B5992">
        <v>1163</v>
      </c>
      <c r="C5992" t="s">
        <v>13348</v>
      </c>
      <c r="D5992">
        <v>71422</v>
      </c>
      <c r="E5992" t="s">
        <v>13348</v>
      </c>
      <c r="F5992" t="s">
        <v>11404</v>
      </c>
      <c r="H5992">
        <v>2.2000000000000002</v>
      </c>
      <c r="I5992">
        <v>1</v>
      </c>
      <c r="K5992" t="s">
        <v>404</v>
      </c>
      <c r="L5992" t="s">
        <v>12483</v>
      </c>
      <c r="M5992" t="s">
        <v>398</v>
      </c>
      <c r="N5992" t="s">
        <v>1168</v>
      </c>
      <c r="O5992">
        <v>1</v>
      </c>
      <c r="P5992" t="s">
        <v>306</v>
      </c>
      <c r="Q5992" s="164">
        <v>33247</v>
      </c>
      <c r="R5992" s="164">
        <v>33482</v>
      </c>
      <c r="S5992" s="164">
        <v>39189</v>
      </c>
      <c r="T5992" t="s">
        <v>13349</v>
      </c>
      <c r="V5992" t="s">
        <v>13350</v>
      </c>
      <c r="W5992" t="s">
        <v>13351</v>
      </c>
      <c r="X5992" t="s">
        <v>13348</v>
      </c>
      <c r="Y5992" t="s">
        <v>13350</v>
      </c>
      <c r="Z5992" t="s">
        <v>13352</v>
      </c>
      <c r="AC5992" t="s">
        <v>357</v>
      </c>
      <c r="AD5992" s="176">
        <v>1.2</v>
      </c>
    </row>
    <row r="5993" spans="1:31" x14ac:dyDescent="0.35">
      <c r="A5993" t="s">
        <v>317</v>
      </c>
      <c r="B5993">
        <v>1108</v>
      </c>
      <c r="C5993" t="s">
        <v>13348</v>
      </c>
      <c r="D5993">
        <v>71422</v>
      </c>
      <c r="E5993" t="s">
        <v>13348</v>
      </c>
      <c r="F5993" t="s">
        <v>11404</v>
      </c>
      <c r="H5993">
        <v>2.2000000000000002</v>
      </c>
      <c r="I5993">
        <v>1</v>
      </c>
      <c r="K5993" t="s">
        <v>404</v>
      </c>
      <c r="L5993" t="s">
        <v>1076</v>
      </c>
      <c r="M5993" t="s">
        <v>398</v>
      </c>
      <c r="N5993" t="s">
        <v>1168</v>
      </c>
      <c r="O5993">
        <v>1</v>
      </c>
      <c r="P5993" t="s">
        <v>306</v>
      </c>
      <c r="Q5993" s="164">
        <v>33978</v>
      </c>
      <c r="R5993" s="164">
        <v>34213</v>
      </c>
      <c r="S5993" s="164">
        <v>39188</v>
      </c>
      <c r="T5993" t="s">
        <v>13349</v>
      </c>
      <c r="V5993" t="s">
        <v>13350</v>
      </c>
      <c r="W5993" t="s">
        <v>13351</v>
      </c>
      <c r="X5993" t="s">
        <v>13348</v>
      </c>
      <c r="Y5993" t="s">
        <v>13350</v>
      </c>
      <c r="Z5993" t="s">
        <v>13353</v>
      </c>
      <c r="AC5993" t="s">
        <v>357</v>
      </c>
      <c r="AD5993" s="176">
        <v>1.2</v>
      </c>
    </row>
    <row r="5994" spans="1:31" x14ac:dyDescent="0.35">
      <c r="A5994" t="s">
        <v>408</v>
      </c>
      <c r="B5994">
        <v>1132</v>
      </c>
      <c r="C5994" t="s">
        <v>13348</v>
      </c>
      <c r="D5994">
        <v>71422</v>
      </c>
      <c r="E5994" t="s">
        <v>13348</v>
      </c>
      <c r="F5994" t="s">
        <v>11404</v>
      </c>
      <c r="H5994">
        <v>2.2000000000000002</v>
      </c>
      <c r="I5994">
        <v>1</v>
      </c>
      <c r="K5994" t="s">
        <v>404</v>
      </c>
      <c r="L5994" t="s">
        <v>1076</v>
      </c>
      <c r="M5994" t="s">
        <v>398</v>
      </c>
      <c r="N5994" t="s">
        <v>1168</v>
      </c>
      <c r="O5994">
        <v>1</v>
      </c>
      <c r="P5994" t="s">
        <v>306</v>
      </c>
      <c r="Q5994" s="164">
        <v>32882</v>
      </c>
      <c r="R5994" s="164">
        <v>33117</v>
      </c>
      <c r="S5994" s="164">
        <v>39188</v>
      </c>
      <c r="T5994" t="s">
        <v>13349</v>
      </c>
      <c r="V5994" t="s">
        <v>13350</v>
      </c>
      <c r="W5994" t="s">
        <v>13351</v>
      </c>
      <c r="X5994" t="s">
        <v>13348</v>
      </c>
      <c r="Y5994" t="s">
        <v>13350</v>
      </c>
      <c r="Z5994" t="s">
        <v>13354</v>
      </c>
      <c r="AC5994" t="s">
        <v>357</v>
      </c>
      <c r="AD5994" s="176">
        <v>1.2</v>
      </c>
    </row>
    <row r="5995" spans="1:31" x14ac:dyDescent="0.35">
      <c r="A5995" t="s">
        <v>469</v>
      </c>
      <c r="B5995">
        <v>1124</v>
      </c>
      <c r="C5995" t="s">
        <v>13348</v>
      </c>
      <c r="D5995">
        <v>71422</v>
      </c>
      <c r="E5995" t="s">
        <v>13348</v>
      </c>
      <c r="F5995" t="s">
        <v>11404</v>
      </c>
      <c r="H5995">
        <v>2.2000000000000002</v>
      </c>
      <c r="I5995">
        <v>1</v>
      </c>
      <c r="K5995" t="s">
        <v>404</v>
      </c>
      <c r="L5995" t="s">
        <v>812</v>
      </c>
      <c r="M5995" t="s">
        <v>398</v>
      </c>
      <c r="N5995" t="s">
        <v>1168</v>
      </c>
      <c r="O5995">
        <v>1</v>
      </c>
      <c r="P5995" t="s">
        <v>306</v>
      </c>
      <c r="Q5995" s="164">
        <v>33612</v>
      </c>
      <c r="R5995" s="164">
        <v>33848</v>
      </c>
      <c r="S5995" s="164">
        <v>39185</v>
      </c>
      <c r="T5995" t="s">
        <v>13349</v>
      </c>
      <c r="V5995" t="s">
        <v>13350</v>
      </c>
      <c r="W5995" t="s">
        <v>13351</v>
      </c>
      <c r="X5995" t="s">
        <v>13348</v>
      </c>
      <c r="Y5995" t="s">
        <v>13350</v>
      </c>
      <c r="Z5995" t="s">
        <v>13355</v>
      </c>
      <c r="AC5995" t="s">
        <v>357</v>
      </c>
      <c r="AD5995" s="176">
        <v>1.2</v>
      </c>
    </row>
    <row r="5996" spans="1:31" x14ac:dyDescent="0.35">
      <c r="A5996" t="s">
        <v>324</v>
      </c>
      <c r="B5996">
        <v>1084</v>
      </c>
      <c r="C5996" t="s">
        <v>13348</v>
      </c>
      <c r="D5996">
        <v>71422</v>
      </c>
      <c r="E5996" t="s">
        <v>13348</v>
      </c>
      <c r="F5996" t="s">
        <v>11404</v>
      </c>
      <c r="H5996">
        <v>2.2000000000000002</v>
      </c>
      <c r="I5996">
        <v>1</v>
      </c>
      <c r="K5996" t="s">
        <v>404</v>
      </c>
      <c r="L5996" t="s">
        <v>13325</v>
      </c>
      <c r="M5996" t="s">
        <v>398</v>
      </c>
      <c r="N5996" t="s">
        <v>1168</v>
      </c>
      <c r="O5996">
        <v>1</v>
      </c>
      <c r="P5996" t="s">
        <v>306</v>
      </c>
      <c r="Q5996" s="164">
        <v>33608</v>
      </c>
      <c r="R5996" s="164">
        <v>33725</v>
      </c>
      <c r="S5996" s="164">
        <v>38231</v>
      </c>
      <c r="T5996" t="s">
        <v>13349</v>
      </c>
      <c r="V5996" t="s">
        <v>13350</v>
      </c>
      <c r="W5996" t="s">
        <v>13351</v>
      </c>
      <c r="X5996" t="s">
        <v>13348</v>
      </c>
      <c r="Y5996" t="s">
        <v>13350</v>
      </c>
      <c r="Z5996" t="s">
        <v>13356</v>
      </c>
      <c r="AC5996" t="s">
        <v>357</v>
      </c>
      <c r="AD5996" s="176">
        <v>1.2</v>
      </c>
    </row>
    <row r="5997" spans="1:31" x14ac:dyDescent="0.35">
      <c r="A5997" t="s">
        <v>324</v>
      </c>
      <c r="B5997">
        <v>1430</v>
      </c>
      <c r="C5997" t="s">
        <v>13357</v>
      </c>
      <c r="D5997">
        <v>71422</v>
      </c>
      <c r="E5997" t="s">
        <v>13348</v>
      </c>
      <c r="F5997" t="s">
        <v>11404</v>
      </c>
      <c r="G5997" s="163">
        <v>3384.07</v>
      </c>
      <c r="H5997">
        <v>2.2000000000000002</v>
      </c>
      <c r="I5997">
        <v>1</v>
      </c>
      <c r="J5997" t="s">
        <v>1</v>
      </c>
      <c r="K5997" t="s">
        <v>296</v>
      </c>
      <c r="L5997" t="s">
        <v>397</v>
      </c>
      <c r="M5997" t="s">
        <v>398</v>
      </c>
      <c r="N5997" t="s">
        <v>1168</v>
      </c>
      <c r="O5997">
        <v>1</v>
      </c>
      <c r="P5997" t="s">
        <v>306</v>
      </c>
      <c r="Q5997" s="164">
        <v>45326</v>
      </c>
      <c r="R5997" s="164">
        <v>45536</v>
      </c>
      <c r="T5997" t="s">
        <v>13349</v>
      </c>
      <c r="V5997" t="s">
        <v>13350</v>
      </c>
      <c r="W5997" t="s">
        <v>13351</v>
      </c>
      <c r="X5997" t="s">
        <v>13348</v>
      </c>
      <c r="Y5997" t="s">
        <v>13350</v>
      </c>
      <c r="Z5997" t="s">
        <v>13358</v>
      </c>
      <c r="AA5997" t="s">
        <v>1</v>
      </c>
      <c r="AB5997" s="164">
        <v>45495</v>
      </c>
      <c r="AC5997" t="s">
        <v>357</v>
      </c>
      <c r="AD5997" s="176">
        <v>1.2</v>
      </c>
    </row>
    <row r="5998" spans="1:31" x14ac:dyDescent="0.35">
      <c r="A5998" t="s">
        <v>324</v>
      </c>
      <c r="B5998">
        <v>1431</v>
      </c>
      <c r="C5998" t="s">
        <v>13359</v>
      </c>
      <c r="D5998">
        <v>71422</v>
      </c>
      <c r="E5998" t="s">
        <v>13348</v>
      </c>
      <c r="F5998" t="s">
        <v>11404</v>
      </c>
      <c r="G5998" s="163">
        <v>3384.07</v>
      </c>
      <c r="H5998">
        <v>2.2000000000000002</v>
      </c>
      <c r="I5998">
        <v>1</v>
      </c>
      <c r="J5998" t="s">
        <v>1</v>
      </c>
      <c r="K5998" t="s">
        <v>296</v>
      </c>
      <c r="L5998" t="s">
        <v>397</v>
      </c>
      <c r="M5998" t="s">
        <v>398</v>
      </c>
      <c r="N5998" t="s">
        <v>1168</v>
      </c>
      <c r="O5998">
        <v>1</v>
      </c>
      <c r="P5998" t="s">
        <v>306</v>
      </c>
      <c r="Q5998" s="164">
        <v>45326</v>
      </c>
      <c r="R5998" s="164">
        <v>45536</v>
      </c>
      <c r="T5998" t="s">
        <v>13349</v>
      </c>
      <c r="V5998" t="s">
        <v>13350</v>
      </c>
      <c r="W5998" t="s">
        <v>13351</v>
      </c>
      <c r="X5998" t="s">
        <v>13348</v>
      </c>
      <c r="Y5998" t="s">
        <v>13350</v>
      </c>
      <c r="Z5998" t="s">
        <v>13360</v>
      </c>
      <c r="AA5998" t="s">
        <v>1</v>
      </c>
      <c r="AB5998" s="164">
        <v>45471</v>
      </c>
      <c r="AC5998" t="s">
        <v>357</v>
      </c>
      <c r="AD5998" s="176">
        <v>1.2</v>
      </c>
    </row>
    <row r="5999" spans="1:31" x14ac:dyDescent="0.35">
      <c r="A5999" t="s">
        <v>309</v>
      </c>
      <c r="B5999">
        <v>1102</v>
      </c>
      <c r="C5999" t="s">
        <v>13348</v>
      </c>
      <c r="D5999">
        <v>71422</v>
      </c>
      <c r="E5999" t="s">
        <v>13348</v>
      </c>
      <c r="F5999" t="s">
        <v>11404</v>
      </c>
      <c r="H5999">
        <v>2.2000000000000002</v>
      </c>
      <c r="I5999">
        <v>1</v>
      </c>
      <c r="K5999" t="s">
        <v>404</v>
      </c>
      <c r="L5999" t="s">
        <v>13201</v>
      </c>
      <c r="M5999" t="s">
        <v>398</v>
      </c>
      <c r="N5999" t="s">
        <v>1168</v>
      </c>
      <c r="O5999">
        <v>1</v>
      </c>
      <c r="P5999" t="s">
        <v>306</v>
      </c>
      <c r="Q5999" s="164">
        <v>35073</v>
      </c>
      <c r="R5999" s="164">
        <v>35309</v>
      </c>
      <c r="S5999" s="164">
        <v>39188</v>
      </c>
      <c r="T5999" t="s">
        <v>13349</v>
      </c>
      <c r="V5999" t="s">
        <v>13350</v>
      </c>
      <c r="W5999" t="s">
        <v>13351</v>
      </c>
      <c r="X5999" t="s">
        <v>13348</v>
      </c>
      <c r="Y5999" t="s">
        <v>13350</v>
      </c>
      <c r="Z5999" t="s">
        <v>13361</v>
      </c>
      <c r="AC5999" t="s">
        <v>357</v>
      </c>
      <c r="AD5999" s="176">
        <v>1.2</v>
      </c>
    </row>
    <row r="6000" spans="1:31" x14ac:dyDescent="0.35">
      <c r="A6000" t="s">
        <v>476</v>
      </c>
      <c r="B6000">
        <v>1165</v>
      </c>
      <c r="C6000" t="s">
        <v>13348</v>
      </c>
      <c r="D6000">
        <v>71422</v>
      </c>
      <c r="E6000" t="s">
        <v>13348</v>
      </c>
      <c r="F6000" t="s">
        <v>11404</v>
      </c>
      <c r="H6000">
        <v>2.2000000000000002</v>
      </c>
      <c r="I6000">
        <v>1</v>
      </c>
      <c r="K6000" t="s">
        <v>404</v>
      </c>
      <c r="L6000" t="s">
        <v>12494</v>
      </c>
      <c r="M6000" t="s">
        <v>398</v>
      </c>
      <c r="N6000" t="s">
        <v>1168</v>
      </c>
      <c r="O6000">
        <v>1</v>
      </c>
      <c r="P6000" t="s">
        <v>306</v>
      </c>
      <c r="Q6000" s="164">
        <v>34708</v>
      </c>
      <c r="R6000" s="164">
        <v>34943</v>
      </c>
      <c r="S6000" s="164">
        <v>39188</v>
      </c>
      <c r="T6000" t="s">
        <v>13349</v>
      </c>
      <c r="V6000" t="s">
        <v>13350</v>
      </c>
      <c r="W6000" t="s">
        <v>13351</v>
      </c>
      <c r="X6000" t="s">
        <v>13348</v>
      </c>
      <c r="Y6000" t="s">
        <v>13350</v>
      </c>
      <c r="Z6000" t="s">
        <v>13362</v>
      </c>
      <c r="AC6000" t="s">
        <v>357</v>
      </c>
      <c r="AD6000" s="176">
        <v>1.2</v>
      </c>
    </row>
    <row r="6001" spans="1:30" x14ac:dyDescent="0.35">
      <c r="A6001" t="s">
        <v>482</v>
      </c>
      <c r="B6001">
        <v>1116</v>
      </c>
      <c r="C6001" t="s">
        <v>13363</v>
      </c>
      <c r="D6001">
        <v>71422</v>
      </c>
      <c r="E6001" t="s">
        <v>13348</v>
      </c>
      <c r="F6001" t="s">
        <v>11404</v>
      </c>
      <c r="H6001">
        <v>2.2000000000000002</v>
      </c>
      <c r="I6001">
        <v>1</v>
      </c>
      <c r="K6001" t="s">
        <v>404</v>
      </c>
      <c r="L6001" t="s">
        <v>1076</v>
      </c>
      <c r="M6001" t="s">
        <v>398</v>
      </c>
      <c r="N6001" t="s">
        <v>1168</v>
      </c>
      <c r="O6001">
        <v>1</v>
      </c>
      <c r="P6001" t="s">
        <v>306</v>
      </c>
      <c r="Q6001" s="164">
        <v>33971</v>
      </c>
      <c r="R6001" s="164">
        <v>34001</v>
      </c>
      <c r="S6001" s="164">
        <v>41883</v>
      </c>
      <c r="T6001" t="s">
        <v>13349</v>
      </c>
      <c r="V6001" t="s">
        <v>13350</v>
      </c>
      <c r="W6001" t="s">
        <v>13351</v>
      </c>
      <c r="X6001" t="s">
        <v>13348</v>
      </c>
      <c r="Y6001" t="s">
        <v>13350</v>
      </c>
      <c r="Z6001" t="s">
        <v>13364</v>
      </c>
      <c r="AC6001" t="s">
        <v>357</v>
      </c>
      <c r="AD6001" s="176">
        <v>1.2</v>
      </c>
    </row>
    <row r="6002" spans="1:30" x14ac:dyDescent="0.35">
      <c r="A6002" t="s">
        <v>432</v>
      </c>
      <c r="B6002">
        <v>1173</v>
      </c>
      <c r="C6002" t="s">
        <v>13348</v>
      </c>
      <c r="D6002">
        <v>71422</v>
      </c>
      <c r="E6002" t="s">
        <v>13348</v>
      </c>
      <c r="F6002" t="s">
        <v>11404</v>
      </c>
      <c r="H6002">
        <v>2.2000000000000002</v>
      </c>
      <c r="I6002">
        <v>1</v>
      </c>
      <c r="K6002" t="s">
        <v>404</v>
      </c>
      <c r="L6002" t="s">
        <v>13365</v>
      </c>
      <c r="M6002" t="s">
        <v>398</v>
      </c>
      <c r="N6002" t="s">
        <v>1168</v>
      </c>
      <c r="O6002">
        <v>1</v>
      </c>
      <c r="P6002" t="s">
        <v>306</v>
      </c>
      <c r="Q6002" s="164">
        <v>35433</v>
      </c>
      <c r="R6002" s="164">
        <v>35490</v>
      </c>
      <c r="S6002" s="164">
        <v>40148</v>
      </c>
      <c r="T6002" t="s">
        <v>13349</v>
      </c>
      <c r="V6002" t="s">
        <v>13350</v>
      </c>
      <c r="W6002" t="s">
        <v>13351</v>
      </c>
      <c r="X6002" t="s">
        <v>13348</v>
      </c>
      <c r="Y6002" t="s">
        <v>13350</v>
      </c>
      <c r="Z6002" t="s">
        <v>13366</v>
      </c>
      <c r="AC6002" t="s">
        <v>357</v>
      </c>
      <c r="AD6002" s="176">
        <v>1.2</v>
      </c>
    </row>
    <row r="6003" spans="1:30" x14ac:dyDescent="0.35">
      <c r="A6003" t="s">
        <v>584</v>
      </c>
      <c r="B6003">
        <v>1226</v>
      </c>
      <c r="C6003" t="s">
        <v>13363</v>
      </c>
      <c r="D6003">
        <v>71422</v>
      </c>
      <c r="E6003" t="s">
        <v>13348</v>
      </c>
      <c r="F6003" t="s">
        <v>11404</v>
      </c>
      <c r="H6003">
        <v>2.2000000000000002</v>
      </c>
      <c r="I6003">
        <v>1</v>
      </c>
      <c r="K6003" t="s">
        <v>404</v>
      </c>
      <c r="L6003" t="s">
        <v>13367</v>
      </c>
      <c r="M6003" t="s">
        <v>398</v>
      </c>
      <c r="N6003" t="s">
        <v>1168</v>
      </c>
      <c r="O6003">
        <v>1</v>
      </c>
      <c r="P6003" t="s">
        <v>306</v>
      </c>
      <c r="Q6003" s="164">
        <v>35804</v>
      </c>
      <c r="R6003" s="164">
        <v>36039</v>
      </c>
      <c r="S6003" s="164">
        <v>41883</v>
      </c>
      <c r="T6003" t="s">
        <v>13349</v>
      </c>
      <c r="V6003" t="s">
        <v>13350</v>
      </c>
      <c r="W6003" t="s">
        <v>13351</v>
      </c>
      <c r="X6003" t="s">
        <v>13348</v>
      </c>
      <c r="Y6003" t="s">
        <v>13350</v>
      </c>
      <c r="Z6003" t="s">
        <v>13368</v>
      </c>
      <c r="AC6003" t="s">
        <v>357</v>
      </c>
      <c r="AD6003" s="176">
        <v>1.2</v>
      </c>
    </row>
    <row r="6004" spans="1:30" x14ac:dyDescent="0.35">
      <c r="A6004" t="s">
        <v>403</v>
      </c>
      <c r="B6004">
        <v>1080</v>
      </c>
      <c r="C6004" t="s">
        <v>13348</v>
      </c>
      <c r="D6004">
        <v>71422</v>
      </c>
      <c r="E6004" t="s">
        <v>13348</v>
      </c>
      <c r="F6004" t="s">
        <v>11404</v>
      </c>
      <c r="H6004">
        <v>2.2000000000000002</v>
      </c>
      <c r="I6004">
        <v>1</v>
      </c>
      <c r="K6004" t="s">
        <v>404</v>
      </c>
      <c r="L6004" t="s">
        <v>1076</v>
      </c>
      <c r="M6004" t="s">
        <v>398</v>
      </c>
      <c r="N6004" t="s">
        <v>1168</v>
      </c>
      <c r="O6004">
        <v>1</v>
      </c>
      <c r="P6004" t="s">
        <v>306</v>
      </c>
      <c r="Q6004" s="164">
        <v>34343</v>
      </c>
      <c r="R6004" s="164">
        <v>34578</v>
      </c>
      <c r="S6004" s="164">
        <v>39190</v>
      </c>
      <c r="T6004" t="s">
        <v>13349</v>
      </c>
      <c r="V6004" t="s">
        <v>13350</v>
      </c>
      <c r="W6004" t="s">
        <v>13351</v>
      </c>
      <c r="X6004" t="s">
        <v>13348</v>
      </c>
      <c r="Y6004" t="s">
        <v>13350</v>
      </c>
      <c r="Z6004" t="s">
        <v>13369</v>
      </c>
      <c r="AC6004" t="s">
        <v>357</v>
      </c>
      <c r="AD6004" s="176">
        <v>1.2</v>
      </c>
    </row>
    <row r="6005" spans="1:30" x14ac:dyDescent="0.35">
      <c r="A6005" t="s">
        <v>447</v>
      </c>
      <c r="B6005">
        <v>1101</v>
      </c>
      <c r="C6005" t="s">
        <v>13348</v>
      </c>
      <c r="D6005">
        <v>71422</v>
      </c>
      <c r="E6005" t="s">
        <v>13348</v>
      </c>
      <c r="F6005" t="s">
        <v>11404</v>
      </c>
      <c r="H6005">
        <v>2.2000000000000002</v>
      </c>
      <c r="I6005">
        <v>1</v>
      </c>
      <c r="K6005" t="s">
        <v>404</v>
      </c>
      <c r="L6005" t="s">
        <v>12494</v>
      </c>
      <c r="M6005" t="s">
        <v>398</v>
      </c>
      <c r="N6005" t="s">
        <v>1168</v>
      </c>
      <c r="O6005">
        <v>1</v>
      </c>
      <c r="P6005" t="s">
        <v>306</v>
      </c>
      <c r="Q6005" s="164">
        <v>32517</v>
      </c>
      <c r="R6005" s="164">
        <v>32752</v>
      </c>
      <c r="S6005" s="164">
        <v>39190</v>
      </c>
      <c r="T6005" t="s">
        <v>13349</v>
      </c>
      <c r="V6005" t="s">
        <v>13350</v>
      </c>
      <c r="W6005" t="s">
        <v>13351</v>
      </c>
      <c r="X6005" t="s">
        <v>13348</v>
      </c>
      <c r="Y6005" t="s">
        <v>13350</v>
      </c>
      <c r="Z6005" t="s">
        <v>13370</v>
      </c>
      <c r="AC6005" t="s">
        <v>357</v>
      </c>
      <c r="AD6005" s="176">
        <v>1.2</v>
      </c>
    </row>
    <row r="6006" spans="1:30" x14ac:dyDescent="0.35">
      <c r="A6006" t="s">
        <v>447</v>
      </c>
      <c r="B6006">
        <v>1308</v>
      </c>
      <c r="C6006" t="s">
        <v>13357</v>
      </c>
      <c r="D6006">
        <v>71422</v>
      </c>
      <c r="E6006" t="s">
        <v>13348</v>
      </c>
      <c r="F6006" t="s">
        <v>11404</v>
      </c>
      <c r="G6006" s="163">
        <v>3400</v>
      </c>
      <c r="H6006">
        <v>2.2000000000000002</v>
      </c>
      <c r="I6006">
        <v>1</v>
      </c>
      <c r="J6006" t="s">
        <v>295</v>
      </c>
      <c r="K6006" t="s">
        <v>296</v>
      </c>
      <c r="L6006" t="s">
        <v>397</v>
      </c>
      <c r="M6006" t="s">
        <v>398</v>
      </c>
      <c r="N6006" t="s">
        <v>1168</v>
      </c>
      <c r="O6006">
        <v>1</v>
      </c>
      <c r="P6006" t="s">
        <v>306</v>
      </c>
      <c r="Q6006" t="s">
        <v>6582</v>
      </c>
      <c r="R6006" s="164">
        <v>44562</v>
      </c>
      <c r="T6006" t="s">
        <v>13349</v>
      </c>
      <c r="V6006" t="s">
        <v>13350</v>
      </c>
      <c r="W6006" t="s">
        <v>13351</v>
      </c>
      <c r="X6006" t="s">
        <v>13348</v>
      </c>
      <c r="Y6006" t="s">
        <v>13350</v>
      </c>
      <c r="Z6006" t="s">
        <v>13371</v>
      </c>
      <c r="AA6006" t="s">
        <v>1</v>
      </c>
      <c r="AB6006" s="164">
        <v>44733</v>
      </c>
      <c r="AC6006" t="s">
        <v>357</v>
      </c>
      <c r="AD6006" s="176">
        <v>1.2</v>
      </c>
    </row>
    <row r="6007" spans="1:30" x14ac:dyDescent="0.35">
      <c r="A6007" t="s">
        <v>494</v>
      </c>
      <c r="B6007">
        <v>1110</v>
      </c>
      <c r="C6007" t="s">
        <v>13348</v>
      </c>
      <c r="D6007">
        <v>71422</v>
      </c>
      <c r="E6007" t="s">
        <v>13348</v>
      </c>
      <c r="F6007" t="s">
        <v>11404</v>
      </c>
      <c r="H6007">
        <v>2.2000000000000002</v>
      </c>
      <c r="I6007">
        <v>1</v>
      </c>
      <c r="K6007" t="s">
        <v>404</v>
      </c>
      <c r="L6007" t="s">
        <v>13372</v>
      </c>
      <c r="M6007" t="s">
        <v>398</v>
      </c>
      <c r="N6007" t="s">
        <v>1168</v>
      </c>
      <c r="O6007">
        <v>1</v>
      </c>
      <c r="P6007" t="s">
        <v>306</v>
      </c>
      <c r="Q6007" s="164">
        <v>33612</v>
      </c>
      <c r="R6007" s="164">
        <v>33848</v>
      </c>
      <c r="S6007" s="164">
        <v>39189</v>
      </c>
      <c r="T6007" t="s">
        <v>13349</v>
      </c>
      <c r="V6007" t="s">
        <v>13350</v>
      </c>
      <c r="W6007" t="s">
        <v>13351</v>
      </c>
      <c r="X6007" t="s">
        <v>13348</v>
      </c>
      <c r="Y6007" t="s">
        <v>13350</v>
      </c>
      <c r="Z6007" t="s">
        <v>13373</v>
      </c>
      <c r="AC6007" t="s">
        <v>357</v>
      </c>
      <c r="AD6007" s="176">
        <v>1.2</v>
      </c>
    </row>
    <row r="6008" spans="1:30" x14ac:dyDescent="0.35">
      <c r="A6008" t="s">
        <v>414</v>
      </c>
      <c r="B6008">
        <v>1147</v>
      </c>
      <c r="C6008" t="s">
        <v>13348</v>
      </c>
      <c r="D6008">
        <v>71422</v>
      </c>
      <c r="E6008" t="s">
        <v>13348</v>
      </c>
      <c r="F6008" t="s">
        <v>11404</v>
      </c>
      <c r="H6008">
        <v>2.2000000000000002</v>
      </c>
      <c r="I6008">
        <v>1</v>
      </c>
      <c r="K6008" t="s">
        <v>404</v>
      </c>
      <c r="L6008" t="s">
        <v>12494</v>
      </c>
      <c r="M6008" t="s">
        <v>398</v>
      </c>
      <c r="N6008" t="s">
        <v>1168</v>
      </c>
      <c r="O6008">
        <v>1</v>
      </c>
      <c r="P6008" t="s">
        <v>306</v>
      </c>
      <c r="Q6008" s="164">
        <v>32882</v>
      </c>
      <c r="R6008" s="164">
        <v>33117</v>
      </c>
      <c r="S6008" s="164">
        <v>39190</v>
      </c>
      <c r="T6008" t="s">
        <v>13349</v>
      </c>
      <c r="V6008" t="s">
        <v>13350</v>
      </c>
      <c r="W6008" t="s">
        <v>13351</v>
      </c>
      <c r="X6008" t="s">
        <v>13348</v>
      </c>
      <c r="Y6008" t="s">
        <v>13350</v>
      </c>
      <c r="Z6008" t="s">
        <v>13374</v>
      </c>
      <c r="AC6008" t="s">
        <v>357</v>
      </c>
      <c r="AD6008" s="176">
        <v>1.2</v>
      </c>
    </row>
    <row r="6009" spans="1:30" x14ac:dyDescent="0.35">
      <c r="A6009" t="s">
        <v>419</v>
      </c>
      <c r="B6009">
        <v>1103</v>
      </c>
      <c r="C6009" t="s">
        <v>13348</v>
      </c>
      <c r="D6009">
        <v>71422</v>
      </c>
      <c r="E6009" t="s">
        <v>13348</v>
      </c>
      <c r="F6009" t="s">
        <v>11404</v>
      </c>
      <c r="H6009">
        <v>2.2000000000000002</v>
      </c>
      <c r="I6009">
        <v>1</v>
      </c>
      <c r="K6009" t="s">
        <v>404</v>
      </c>
      <c r="L6009" t="s">
        <v>1076</v>
      </c>
      <c r="M6009" t="s">
        <v>398</v>
      </c>
      <c r="N6009" t="s">
        <v>1168</v>
      </c>
      <c r="O6009">
        <v>1</v>
      </c>
      <c r="P6009" t="s">
        <v>306</v>
      </c>
      <c r="Q6009" s="164">
        <v>33970</v>
      </c>
      <c r="R6009" s="164">
        <v>33970</v>
      </c>
      <c r="S6009" s="164">
        <v>39217</v>
      </c>
      <c r="T6009" t="s">
        <v>13349</v>
      </c>
      <c r="V6009" t="s">
        <v>13350</v>
      </c>
      <c r="W6009" t="s">
        <v>13351</v>
      </c>
      <c r="X6009" t="s">
        <v>13348</v>
      </c>
      <c r="Y6009" t="s">
        <v>13350</v>
      </c>
      <c r="Z6009" t="s">
        <v>13375</v>
      </c>
      <c r="AC6009" t="s">
        <v>357</v>
      </c>
      <c r="AD6009" s="176">
        <v>1.2</v>
      </c>
    </row>
    <row r="6010" spans="1:30" x14ac:dyDescent="0.35">
      <c r="A6010" t="s">
        <v>314</v>
      </c>
      <c r="B6010">
        <v>1185</v>
      </c>
      <c r="C6010" t="s">
        <v>13348</v>
      </c>
      <c r="D6010">
        <v>71422</v>
      </c>
      <c r="E6010" t="s">
        <v>13348</v>
      </c>
      <c r="F6010" t="s">
        <v>11404</v>
      </c>
      <c r="H6010">
        <v>2.2000000000000002</v>
      </c>
      <c r="I6010">
        <v>1</v>
      </c>
      <c r="K6010" t="s">
        <v>404</v>
      </c>
      <c r="L6010" t="s">
        <v>13376</v>
      </c>
      <c r="M6010" t="s">
        <v>398</v>
      </c>
      <c r="N6010" t="s">
        <v>1168</v>
      </c>
      <c r="O6010">
        <v>1</v>
      </c>
      <c r="P6010" t="s">
        <v>306</v>
      </c>
      <c r="Q6010" s="164">
        <v>34704</v>
      </c>
      <c r="R6010" s="164">
        <v>34820</v>
      </c>
      <c r="S6010" s="164">
        <v>40148</v>
      </c>
      <c r="T6010" t="s">
        <v>13349</v>
      </c>
      <c r="V6010" t="s">
        <v>13350</v>
      </c>
      <c r="W6010" t="s">
        <v>13351</v>
      </c>
      <c r="X6010" t="s">
        <v>13348</v>
      </c>
      <c r="Y6010" t="s">
        <v>13350</v>
      </c>
      <c r="Z6010" t="s">
        <v>13377</v>
      </c>
      <c r="AC6010" t="s">
        <v>357</v>
      </c>
      <c r="AD6010" s="176">
        <v>1.2</v>
      </c>
    </row>
    <row r="6011" spans="1:30" x14ac:dyDescent="0.35">
      <c r="A6011" t="s">
        <v>711</v>
      </c>
      <c r="B6011">
        <v>1144</v>
      </c>
      <c r="C6011" t="s">
        <v>13348</v>
      </c>
      <c r="D6011">
        <v>71422</v>
      </c>
      <c r="E6011" t="s">
        <v>13348</v>
      </c>
      <c r="F6011" t="s">
        <v>11404</v>
      </c>
      <c r="H6011">
        <v>2.2000000000000002</v>
      </c>
      <c r="I6011">
        <v>1</v>
      </c>
      <c r="K6011" t="s">
        <v>404</v>
      </c>
      <c r="L6011" t="s">
        <v>812</v>
      </c>
      <c r="M6011" t="s">
        <v>398</v>
      </c>
      <c r="N6011" t="s">
        <v>1168</v>
      </c>
      <c r="O6011">
        <v>1</v>
      </c>
      <c r="P6011" t="s">
        <v>306</v>
      </c>
      <c r="Q6011" s="164">
        <v>33247</v>
      </c>
      <c r="R6011" s="164">
        <v>33482</v>
      </c>
      <c r="S6011" s="164">
        <v>39188</v>
      </c>
      <c r="T6011" t="s">
        <v>13349</v>
      </c>
      <c r="V6011" t="s">
        <v>13350</v>
      </c>
      <c r="W6011" t="s">
        <v>13351</v>
      </c>
      <c r="X6011" t="s">
        <v>13348</v>
      </c>
      <c r="Y6011" t="s">
        <v>13350</v>
      </c>
      <c r="Z6011" t="s">
        <v>13378</v>
      </c>
      <c r="AC6011" t="s">
        <v>357</v>
      </c>
      <c r="AD6011" s="176">
        <v>1.2</v>
      </c>
    </row>
    <row r="6012" spans="1:30" x14ac:dyDescent="0.35">
      <c r="A6012" t="s">
        <v>499</v>
      </c>
      <c r="B6012">
        <v>1138</v>
      </c>
      <c r="C6012" t="s">
        <v>13348</v>
      </c>
      <c r="D6012">
        <v>71422</v>
      </c>
      <c r="E6012" t="s">
        <v>13348</v>
      </c>
      <c r="F6012" t="s">
        <v>11404</v>
      </c>
      <c r="H6012">
        <v>2.2000000000000002</v>
      </c>
      <c r="I6012">
        <v>1</v>
      </c>
      <c r="K6012" t="s">
        <v>404</v>
      </c>
      <c r="L6012" t="s">
        <v>13379</v>
      </c>
      <c r="M6012" t="s">
        <v>398</v>
      </c>
      <c r="N6012" t="s">
        <v>1168</v>
      </c>
      <c r="O6012">
        <v>1</v>
      </c>
      <c r="P6012" t="s">
        <v>306</v>
      </c>
      <c r="Q6012" s="164">
        <v>33978</v>
      </c>
      <c r="R6012" s="164">
        <v>34213</v>
      </c>
      <c r="S6012" s="164">
        <v>41883</v>
      </c>
      <c r="T6012" t="s">
        <v>13349</v>
      </c>
      <c r="V6012" t="s">
        <v>13350</v>
      </c>
      <c r="W6012" t="s">
        <v>13351</v>
      </c>
      <c r="X6012" t="s">
        <v>13348</v>
      </c>
      <c r="Y6012" t="s">
        <v>13350</v>
      </c>
      <c r="Z6012" t="s">
        <v>13380</v>
      </c>
      <c r="AC6012" t="s">
        <v>357</v>
      </c>
      <c r="AD6012" s="176">
        <v>1.2</v>
      </c>
    </row>
    <row r="6013" spans="1:30" x14ac:dyDescent="0.35">
      <c r="A6013" t="s">
        <v>566</v>
      </c>
      <c r="B6013">
        <v>1133</v>
      </c>
      <c r="C6013" t="s">
        <v>13348</v>
      </c>
      <c r="D6013">
        <v>71422</v>
      </c>
      <c r="E6013" t="s">
        <v>13348</v>
      </c>
      <c r="F6013" t="s">
        <v>11404</v>
      </c>
      <c r="H6013">
        <v>2.2000000000000002</v>
      </c>
      <c r="I6013">
        <v>1</v>
      </c>
      <c r="K6013" t="s">
        <v>404</v>
      </c>
      <c r="L6013" t="s">
        <v>13284</v>
      </c>
      <c r="M6013" t="s">
        <v>398</v>
      </c>
      <c r="N6013" t="s">
        <v>1168</v>
      </c>
      <c r="O6013">
        <v>1</v>
      </c>
      <c r="P6013" t="s">
        <v>306</v>
      </c>
      <c r="Q6013" s="164">
        <v>33247</v>
      </c>
      <c r="R6013" s="164">
        <v>33482</v>
      </c>
      <c r="S6013" s="164">
        <v>39195</v>
      </c>
      <c r="T6013" t="s">
        <v>13349</v>
      </c>
      <c r="V6013" t="s">
        <v>13350</v>
      </c>
      <c r="W6013" t="s">
        <v>13351</v>
      </c>
      <c r="X6013" t="s">
        <v>13348</v>
      </c>
      <c r="Y6013" t="s">
        <v>13350</v>
      </c>
      <c r="Z6013" t="s">
        <v>13381</v>
      </c>
      <c r="AC6013" t="s">
        <v>357</v>
      </c>
      <c r="AD6013" s="176">
        <v>1.2</v>
      </c>
    </row>
    <row r="6014" spans="1:30" x14ac:dyDescent="0.35">
      <c r="A6014" t="s">
        <v>454</v>
      </c>
      <c r="B6014">
        <v>1103</v>
      </c>
      <c r="C6014" t="s">
        <v>13382</v>
      </c>
      <c r="D6014">
        <v>71423</v>
      </c>
      <c r="E6014" t="s">
        <v>13382</v>
      </c>
      <c r="F6014" t="s">
        <v>11404</v>
      </c>
      <c r="H6014">
        <v>2.2000000000000002</v>
      </c>
      <c r="I6014">
        <v>0.6</v>
      </c>
      <c r="K6014" t="s">
        <v>296</v>
      </c>
      <c r="L6014" t="s">
        <v>397</v>
      </c>
      <c r="M6014" t="s">
        <v>398</v>
      </c>
      <c r="N6014" t="s">
        <v>1168</v>
      </c>
      <c r="O6014">
        <v>0.5</v>
      </c>
      <c r="P6014" t="s">
        <v>306</v>
      </c>
      <c r="Q6014" s="164">
        <v>39884</v>
      </c>
      <c r="R6014" s="164">
        <v>40150</v>
      </c>
      <c r="T6014" t="s">
        <v>13383</v>
      </c>
      <c r="V6014" t="s">
        <v>13384</v>
      </c>
      <c r="W6014" t="s">
        <v>13385</v>
      </c>
      <c r="X6014" t="s">
        <v>13382</v>
      </c>
      <c r="Y6014" t="s">
        <v>13384</v>
      </c>
      <c r="Z6014" t="s">
        <v>13386</v>
      </c>
      <c r="AC6014" t="s">
        <v>357</v>
      </c>
      <c r="AD6014" s="176">
        <v>1.6</v>
      </c>
    </row>
    <row r="6015" spans="1:30" x14ac:dyDescent="0.35">
      <c r="A6015" t="s">
        <v>305</v>
      </c>
      <c r="B6015">
        <v>1093</v>
      </c>
      <c r="C6015" t="s">
        <v>13387</v>
      </c>
      <c r="D6015">
        <v>71423</v>
      </c>
      <c r="E6015" t="s">
        <v>13382</v>
      </c>
      <c r="F6015" t="s">
        <v>11404</v>
      </c>
      <c r="H6015">
        <v>2.2000000000000002</v>
      </c>
      <c r="I6015">
        <v>0.6</v>
      </c>
      <c r="K6015" t="s">
        <v>404</v>
      </c>
      <c r="L6015" t="s">
        <v>13201</v>
      </c>
      <c r="M6015" t="s">
        <v>398</v>
      </c>
      <c r="N6015" t="s">
        <v>1168</v>
      </c>
      <c r="O6015">
        <v>0.5</v>
      </c>
      <c r="P6015" t="s">
        <v>306</v>
      </c>
      <c r="Q6015" s="164">
        <v>30477</v>
      </c>
      <c r="R6015" s="164">
        <v>30595</v>
      </c>
      <c r="S6015" s="164">
        <v>42248</v>
      </c>
      <c r="T6015" t="s">
        <v>13383</v>
      </c>
      <c r="V6015" t="s">
        <v>13384</v>
      </c>
      <c r="W6015" t="s">
        <v>13385</v>
      </c>
      <c r="X6015" t="s">
        <v>13382</v>
      </c>
      <c r="Y6015" t="s">
        <v>13384</v>
      </c>
      <c r="Z6015" t="s">
        <v>13388</v>
      </c>
      <c r="AC6015" t="s">
        <v>357</v>
      </c>
      <c r="AD6015" s="176">
        <v>1.6</v>
      </c>
    </row>
    <row r="6016" spans="1:30" x14ac:dyDescent="0.35">
      <c r="A6016" t="s">
        <v>317</v>
      </c>
      <c r="B6016">
        <v>1142</v>
      </c>
      <c r="C6016" t="s">
        <v>13387</v>
      </c>
      <c r="D6016">
        <v>71423</v>
      </c>
      <c r="E6016" t="s">
        <v>13382</v>
      </c>
      <c r="F6016" t="s">
        <v>11404</v>
      </c>
      <c r="H6016">
        <v>2.2000000000000002</v>
      </c>
      <c r="I6016">
        <v>0.6</v>
      </c>
      <c r="K6016" t="s">
        <v>404</v>
      </c>
      <c r="L6016" t="s">
        <v>1209</v>
      </c>
      <c r="M6016" t="s">
        <v>398</v>
      </c>
      <c r="N6016" t="s">
        <v>1168</v>
      </c>
      <c r="O6016">
        <v>0.5</v>
      </c>
      <c r="P6016" t="s">
        <v>306</v>
      </c>
      <c r="Q6016" s="164">
        <v>36534</v>
      </c>
      <c r="R6016" s="164">
        <v>36770</v>
      </c>
      <c r="S6016" s="164">
        <v>40787</v>
      </c>
      <c r="T6016" t="s">
        <v>13383</v>
      </c>
      <c r="V6016" t="s">
        <v>13384</v>
      </c>
      <c r="W6016" t="s">
        <v>13385</v>
      </c>
      <c r="X6016" t="s">
        <v>13382</v>
      </c>
      <c r="Y6016" t="s">
        <v>13384</v>
      </c>
      <c r="Z6016" t="s">
        <v>13389</v>
      </c>
      <c r="AC6016" t="s">
        <v>357</v>
      </c>
      <c r="AD6016" s="176">
        <v>1.6</v>
      </c>
    </row>
    <row r="6017" spans="1:30" x14ac:dyDescent="0.35">
      <c r="A6017" t="s">
        <v>408</v>
      </c>
      <c r="B6017">
        <v>1097</v>
      </c>
      <c r="C6017" t="s">
        <v>13382</v>
      </c>
      <c r="D6017">
        <v>71423</v>
      </c>
      <c r="E6017" t="s">
        <v>13382</v>
      </c>
      <c r="F6017" t="s">
        <v>11404</v>
      </c>
      <c r="H6017">
        <v>2.2000000000000002</v>
      </c>
      <c r="I6017">
        <v>0.6</v>
      </c>
      <c r="K6017" t="s">
        <v>843</v>
      </c>
      <c r="L6017" t="s">
        <v>13390</v>
      </c>
      <c r="M6017" t="s">
        <v>398</v>
      </c>
      <c r="N6017" t="s">
        <v>1168</v>
      </c>
      <c r="O6017">
        <v>0.5</v>
      </c>
      <c r="P6017" t="s">
        <v>306</v>
      </c>
      <c r="Q6017" s="164">
        <v>29840</v>
      </c>
      <c r="R6017" s="164">
        <v>29899</v>
      </c>
      <c r="T6017" t="s">
        <v>13383</v>
      </c>
      <c r="V6017" t="s">
        <v>13384</v>
      </c>
      <c r="W6017" t="s">
        <v>13385</v>
      </c>
      <c r="X6017" t="s">
        <v>13382</v>
      </c>
      <c r="Y6017" t="s">
        <v>13384</v>
      </c>
      <c r="Z6017" t="s">
        <v>13391</v>
      </c>
      <c r="AA6017" t="s">
        <v>1</v>
      </c>
      <c r="AC6017" t="s">
        <v>357</v>
      </c>
      <c r="AD6017" s="176">
        <v>1.6</v>
      </c>
    </row>
    <row r="6018" spans="1:30" x14ac:dyDescent="0.35">
      <c r="A6018" t="s">
        <v>469</v>
      </c>
      <c r="B6018">
        <v>1067</v>
      </c>
      <c r="C6018" t="s">
        <v>13387</v>
      </c>
      <c r="D6018">
        <v>71423</v>
      </c>
      <c r="E6018" t="s">
        <v>13382</v>
      </c>
      <c r="F6018" t="s">
        <v>11404</v>
      </c>
      <c r="H6018">
        <v>2.2000000000000002</v>
      </c>
      <c r="I6018">
        <v>0.6</v>
      </c>
      <c r="K6018" t="s">
        <v>404</v>
      </c>
      <c r="L6018" t="s">
        <v>13392</v>
      </c>
      <c r="M6018" t="s">
        <v>398</v>
      </c>
      <c r="N6018" t="s">
        <v>1168</v>
      </c>
      <c r="O6018">
        <v>0.5</v>
      </c>
      <c r="P6018" t="s">
        <v>306</v>
      </c>
      <c r="Q6018" t="s">
        <v>3966</v>
      </c>
      <c r="R6018" s="164">
        <v>30497</v>
      </c>
      <c r="S6018" s="164">
        <v>39188</v>
      </c>
      <c r="T6018" t="s">
        <v>13383</v>
      </c>
      <c r="V6018" t="s">
        <v>13384</v>
      </c>
      <c r="W6018" t="s">
        <v>13385</v>
      </c>
      <c r="X6018" t="s">
        <v>13382</v>
      </c>
      <c r="Y6018" t="s">
        <v>13384</v>
      </c>
      <c r="Z6018" t="s">
        <v>13393</v>
      </c>
      <c r="AC6018" t="s">
        <v>357</v>
      </c>
      <c r="AD6018" s="176">
        <v>1.6</v>
      </c>
    </row>
    <row r="6019" spans="1:30" x14ac:dyDescent="0.35">
      <c r="A6019" t="s">
        <v>324</v>
      </c>
      <c r="B6019">
        <v>1067</v>
      </c>
      <c r="C6019" t="s">
        <v>13382</v>
      </c>
      <c r="D6019">
        <v>71423</v>
      </c>
      <c r="E6019" t="s">
        <v>13382</v>
      </c>
      <c r="F6019" t="s">
        <v>11404</v>
      </c>
      <c r="H6019">
        <v>2.2000000000000002</v>
      </c>
      <c r="I6019">
        <v>0.6</v>
      </c>
      <c r="K6019" t="s">
        <v>843</v>
      </c>
      <c r="L6019" t="s">
        <v>13394</v>
      </c>
      <c r="M6019" t="s">
        <v>398</v>
      </c>
      <c r="N6019" t="s">
        <v>1168</v>
      </c>
      <c r="O6019">
        <v>0.5</v>
      </c>
      <c r="P6019" t="s">
        <v>306</v>
      </c>
      <c r="Q6019" s="164">
        <v>30690</v>
      </c>
      <c r="R6019" s="164">
        <v>30926</v>
      </c>
      <c r="T6019" t="s">
        <v>13383</v>
      </c>
      <c r="V6019" t="s">
        <v>13384</v>
      </c>
      <c r="W6019" t="s">
        <v>13385</v>
      </c>
      <c r="X6019" t="s">
        <v>13382</v>
      </c>
      <c r="Y6019" t="s">
        <v>13384</v>
      </c>
      <c r="Z6019" t="s">
        <v>13395</v>
      </c>
      <c r="AC6019" t="s">
        <v>357</v>
      </c>
      <c r="AD6019" s="176">
        <v>1.6</v>
      </c>
    </row>
    <row r="6020" spans="1:30" x14ac:dyDescent="0.35">
      <c r="A6020" t="s">
        <v>309</v>
      </c>
      <c r="B6020">
        <v>1079</v>
      </c>
      <c r="C6020" t="s">
        <v>13382</v>
      </c>
      <c r="D6020">
        <v>71423</v>
      </c>
      <c r="E6020" t="s">
        <v>13382</v>
      </c>
      <c r="F6020" t="s">
        <v>11404</v>
      </c>
      <c r="H6020">
        <v>2.2000000000000002</v>
      </c>
      <c r="I6020">
        <v>0.6</v>
      </c>
      <c r="K6020" t="s">
        <v>296</v>
      </c>
      <c r="L6020" t="s">
        <v>13201</v>
      </c>
      <c r="M6020" t="s">
        <v>398</v>
      </c>
      <c r="N6020" t="s">
        <v>1168</v>
      </c>
      <c r="O6020">
        <v>0.5</v>
      </c>
      <c r="P6020" t="s">
        <v>306</v>
      </c>
      <c r="Q6020" s="164">
        <v>31421</v>
      </c>
      <c r="R6020" s="164">
        <v>31656</v>
      </c>
      <c r="T6020" t="s">
        <v>13383</v>
      </c>
      <c r="V6020" t="s">
        <v>13384</v>
      </c>
      <c r="W6020" t="s">
        <v>13385</v>
      </c>
      <c r="X6020" t="s">
        <v>13382</v>
      </c>
      <c r="Y6020" t="s">
        <v>13384</v>
      </c>
      <c r="Z6020" t="s">
        <v>13396</v>
      </c>
      <c r="AC6020" t="s">
        <v>357</v>
      </c>
      <c r="AD6020" s="176">
        <v>1.6</v>
      </c>
    </row>
    <row r="6021" spans="1:30" x14ac:dyDescent="0.35">
      <c r="A6021" t="s">
        <v>476</v>
      </c>
      <c r="B6021">
        <v>1125</v>
      </c>
      <c r="C6021" t="s">
        <v>13387</v>
      </c>
      <c r="D6021">
        <v>71423</v>
      </c>
      <c r="E6021" t="s">
        <v>13382</v>
      </c>
      <c r="F6021" t="s">
        <v>11404</v>
      </c>
      <c r="H6021">
        <v>2.2000000000000002</v>
      </c>
      <c r="I6021">
        <v>0.6</v>
      </c>
      <c r="K6021" t="s">
        <v>404</v>
      </c>
      <c r="L6021" t="s">
        <v>13397</v>
      </c>
      <c r="M6021" t="s">
        <v>398</v>
      </c>
      <c r="N6021" t="s">
        <v>1168</v>
      </c>
      <c r="O6021">
        <v>0.5</v>
      </c>
      <c r="P6021" t="s">
        <v>306</v>
      </c>
      <c r="Q6021" s="164">
        <v>31413</v>
      </c>
      <c r="R6021" s="164">
        <v>31413</v>
      </c>
      <c r="S6021" s="164">
        <v>33754</v>
      </c>
      <c r="T6021" t="s">
        <v>13383</v>
      </c>
      <c r="V6021" t="s">
        <v>13384</v>
      </c>
      <c r="W6021" t="s">
        <v>13385</v>
      </c>
      <c r="X6021" t="s">
        <v>13382</v>
      </c>
      <c r="Y6021" t="s">
        <v>13384</v>
      </c>
      <c r="Z6021" t="s">
        <v>13398</v>
      </c>
      <c r="AC6021" t="s">
        <v>357</v>
      </c>
      <c r="AD6021" s="176">
        <v>1.6</v>
      </c>
    </row>
    <row r="6022" spans="1:30" x14ac:dyDescent="0.35">
      <c r="A6022" t="s">
        <v>476</v>
      </c>
      <c r="B6022">
        <v>1195</v>
      </c>
      <c r="C6022" t="s">
        <v>13399</v>
      </c>
      <c r="D6022">
        <v>71423</v>
      </c>
      <c r="E6022" t="s">
        <v>13382</v>
      </c>
      <c r="F6022" t="s">
        <v>11404</v>
      </c>
      <c r="H6022">
        <v>2.2000000000000002</v>
      </c>
      <c r="I6022">
        <v>0.6</v>
      </c>
      <c r="K6022" t="s">
        <v>404</v>
      </c>
      <c r="L6022" t="s">
        <v>13003</v>
      </c>
      <c r="M6022" t="s">
        <v>398</v>
      </c>
      <c r="N6022" t="s">
        <v>1168</v>
      </c>
      <c r="O6022">
        <v>0.5</v>
      </c>
      <c r="P6022" t="s">
        <v>306</v>
      </c>
      <c r="Q6022" s="164">
        <v>36169</v>
      </c>
      <c r="R6022" s="164">
        <v>36404</v>
      </c>
      <c r="S6022" s="164">
        <v>42248</v>
      </c>
      <c r="T6022" t="s">
        <v>13383</v>
      </c>
      <c r="V6022" t="s">
        <v>13384</v>
      </c>
      <c r="W6022" t="s">
        <v>13385</v>
      </c>
      <c r="X6022" t="s">
        <v>13382</v>
      </c>
      <c r="Y6022" t="s">
        <v>13384</v>
      </c>
      <c r="Z6022" t="s">
        <v>13400</v>
      </c>
      <c r="AC6022" t="s">
        <v>357</v>
      </c>
      <c r="AD6022" s="176">
        <v>1.6</v>
      </c>
    </row>
    <row r="6023" spans="1:30" x14ac:dyDescent="0.35">
      <c r="A6023" t="s">
        <v>482</v>
      </c>
      <c r="B6023">
        <v>1107</v>
      </c>
      <c r="C6023" t="s">
        <v>13382</v>
      </c>
      <c r="D6023">
        <v>71423</v>
      </c>
      <c r="E6023" t="s">
        <v>13382</v>
      </c>
      <c r="F6023" t="s">
        <v>11404</v>
      </c>
      <c r="H6023">
        <v>2.2000000000000002</v>
      </c>
      <c r="I6023">
        <v>0.6</v>
      </c>
      <c r="K6023" t="s">
        <v>296</v>
      </c>
      <c r="L6023" t="s">
        <v>13267</v>
      </c>
      <c r="M6023" t="s">
        <v>398</v>
      </c>
      <c r="N6023" t="s">
        <v>1168</v>
      </c>
      <c r="O6023">
        <v>0.5</v>
      </c>
      <c r="P6023" t="s">
        <v>306</v>
      </c>
      <c r="Q6023" s="164">
        <v>32151</v>
      </c>
      <c r="R6023" s="164">
        <v>32387</v>
      </c>
      <c r="T6023" t="s">
        <v>13383</v>
      </c>
      <c r="V6023" t="s">
        <v>13384</v>
      </c>
      <c r="W6023" t="s">
        <v>13385</v>
      </c>
      <c r="X6023" t="s">
        <v>13382</v>
      </c>
      <c r="Y6023" t="s">
        <v>13384</v>
      </c>
      <c r="Z6023" t="s">
        <v>13401</v>
      </c>
      <c r="AA6023" t="s">
        <v>1</v>
      </c>
      <c r="AC6023" t="s">
        <v>357</v>
      </c>
      <c r="AD6023" s="176">
        <v>1.6</v>
      </c>
    </row>
    <row r="6024" spans="1:30" x14ac:dyDescent="0.35">
      <c r="A6024" t="s">
        <v>432</v>
      </c>
      <c r="B6024">
        <v>1055</v>
      </c>
      <c r="C6024" t="s">
        <v>13382</v>
      </c>
      <c r="D6024">
        <v>71423</v>
      </c>
      <c r="E6024" t="s">
        <v>13382</v>
      </c>
      <c r="F6024" t="s">
        <v>11404</v>
      </c>
      <c r="H6024">
        <v>2.2000000000000002</v>
      </c>
      <c r="I6024">
        <v>0.6</v>
      </c>
      <c r="K6024" t="s">
        <v>296</v>
      </c>
      <c r="L6024" t="s">
        <v>13402</v>
      </c>
      <c r="M6024" t="s">
        <v>398</v>
      </c>
      <c r="N6024" t="s">
        <v>1168</v>
      </c>
      <c r="O6024">
        <v>0.5</v>
      </c>
      <c r="P6024" t="s">
        <v>306</v>
      </c>
      <c r="Q6024" t="s">
        <v>1518</v>
      </c>
      <c r="R6024" s="164">
        <v>37098</v>
      </c>
      <c r="T6024" t="s">
        <v>13383</v>
      </c>
      <c r="V6024" t="s">
        <v>13384</v>
      </c>
      <c r="W6024" t="s">
        <v>13385</v>
      </c>
      <c r="X6024" t="s">
        <v>13382</v>
      </c>
      <c r="Y6024" t="s">
        <v>13384</v>
      </c>
      <c r="Z6024" t="s">
        <v>13403</v>
      </c>
      <c r="AC6024" t="s">
        <v>357</v>
      </c>
      <c r="AD6024" s="176">
        <v>1.6</v>
      </c>
    </row>
    <row r="6025" spans="1:30" x14ac:dyDescent="0.35">
      <c r="A6025" t="s">
        <v>584</v>
      </c>
      <c r="B6025">
        <v>1194</v>
      </c>
      <c r="C6025" t="s">
        <v>13404</v>
      </c>
      <c r="D6025">
        <v>71423</v>
      </c>
      <c r="E6025" t="s">
        <v>13382</v>
      </c>
      <c r="F6025" t="s">
        <v>11404</v>
      </c>
      <c r="H6025">
        <v>2.2000000000000002</v>
      </c>
      <c r="I6025">
        <v>0.6</v>
      </c>
      <c r="K6025" t="s">
        <v>404</v>
      </c>
      <c r="L6025" t="s">
        <v>536</v>
      </c>
      <c r="M6025" t="s">
        <v>398</v>
      </c>
      <c r="N6025" t="s">
        <v>1168</v>
      </c>
      <c r="O6025">
        <v>0.5</v>
      </c>
      <c r="P6025" t="s">
        <v>306</v>
      </c>
      <c r="Q6025" s="164">
        <v>33242</v>
      </c>
      <c r="R6025" s="164">
        <v>33329</v>
      </c>
      <c r="S6025" s="164">
        <v>42614</v>
      </c>
      <c r="T6025" t="s">
        <v>13383</v>
      </c>
      <c r="V6025" t="s">
        <v>13384</v>
      </c>
      <c r="W6025" t="s">
        <v>13385</v>
      </c>
      <c r="X6025" t="s">
        <v>13382</v>
      </c>
      <c r="Y6025" t="s">
        <v>13384</v>
      </c>
      <c r="Z6025" t="s">
        <v>13405</v>
      </c>
      <c r="AC6025" t="s">
        <v>357</v>
      </c>
      <c r="AD6025" s="176">
        <v>1.6</v>
      </c>
    </row>
    <row r="6026" spans="1:30" x14ac:dyDescent="0.35">
      <c r="A6026" t="s">
        <v>447</v>
      </c>
      <c r="B6026">
        <v>1067</v>
      </c>
      <c r="C6026" t="s">
        <v>13382</v>
      </c>
      <c r="D6026">
        <v>71423</v>
      </c>
      <c r="E6026" t="s">
        <v>13382</v>
      </c>
      <c r="F6026" t="s">
        <v>11404</v>
      </c>
      <c r="H6026">
        <v>2.2000000000000002</v>
      </c>
      <c r="I6026">
        <v>0.6</v>
      </c>
      <c r="K6026" t="s">
        <v>296</v>
      </c>
      <c r="L6026" t="s">
        <v>13406</v>
      </c>
      <c r="M6026" t="s">
        <v>398</v>
      </c>
      <c r="N6026" t="s">
        <v>1168</v>
      </c>
      <c r="O6026">
        <v>0.5</v>
      </c>
      <c r="P6026" t="s">
        <v>306</v>
      </c>
      <c r="Q6026" t="s">
        <v>674</v>
      </c>
      <c r="R6026" s="164">
        <v>29735</v>
      </c>
      <c r="T6026" t="s">
        <v>13383</v>
      </c>
      <c r="V6026" t="s">
        <v>13384</v>
      </c>
      <c r="W6026" t="s">
        <v>13385</v>
      </c>
      <c r="X6026" t="s">
        <v>13382</v>
      </c>
      <c r="Y6026" t="s">
        <v>13384</v>
      </c>
      <c r="Z6026" t="s">
        <v>13407</v>
      </c>
      <c r="AC6026" t="s">
        <v>357</v>
      </c>
      <c r="AD6026" s="176">
        <v>1.6</v>
      </c>
    </row>
    <row r="6027" spans="1:30" x14ac:dyDescent="0.35">
      <c r="A6027" t="s">
        <v>494</v>
      </c>
      <c r="B6027">
        <v>1006</v>
      </c>
      <c r="C6027" t="s">
        <v>13382</v>
      </c>
      <c r="D6027">
        <v>71423</v>
      </c>
      <c r="E6027" t="s">
        <v>13382</v>
      </c>
      <c r="F6027" t="s">
        <v>11404</v>
      </c>
      <c r="H6027">
        <v>2.2000000000000002</v>
      </c>
      <c r="I6027">
        <v>0.6</v>
      </c>
      <c r="K6027" t="s">
        <v>843</v>
      </c>
      <c r="L6027" t="s">
        <v>13145</v>
      </c>
      <c r="M6027" t="s">
        <v>398</v>
      </c>
      <c r="N6027" t="s">
        <v>1168</v>
      </c>
      <c r="O6027">
        <v>0.5</v>
      </c>
      <c r="P6027" t="s">
        <v>306</v>
      </c>
      <c r="Q6027" t="s">
        <v>2200</v>
      </c>
      <c r="R6027" s="164">
        <v>29586</v>
      </c>
      <c r="T6027" t="s">
        <v>13383</v>
      </c>
      <c r="V6027" t="s">
        <v>13384</v>
      </c>
      <c r="W6027" t="s">
        <v>13385</v>
      </c>
      <c r="X6027" t="s">
        <v>13382</v>
      </c>
      <c r="Y6027" t="s">
        <v>13384</v>
      </c>
      <c r="Z6027" t="s">
        <v>13408</v>
      </c>
      <c r="AC6027" t="s">
        <v>357</v>
      </c>
      <c r="AD6027" s="176">
        <v>1.6</v>
      </c>
    </row>
    <row r="6028" spans="1:30" x14ac:dyDescent="0.35">
      <c r="A6028" t="s">
        <v>414</v>
      </c>
      <c r="B6028">
        <v>1127</v>
      </c>
      <c r="C6028" t="s">
        <v>13387</v>
      </c>
      <c r="D6028">
        <v>71423</v>
      </c>
      <c r="E6028" t="s">
        <v>13382</v>
      </c>
      <c r="F6028" t="s">
        <v>11404</v>
      </c>
      <c r="H6028">
        <v>2.2000000000000002</v>
      </c>
      <c r="I6028">
        <v>0.6</v>
      </c>
      <c r="K6028" t="s">
        <v>404</v>
      </c>
      <c r="L6028" t="s">
        <v>13392</v>
      </c>
      <c r="M6028" t="s">
        <v>398</v>
      </c>
      <c r="N6028" t="s">
        <v>1168</v>
      </c>
      <c r="O6028">
        <v>0.5</v>
      </c>
      <c r="P6028" t="s">
        <v>306</v>
      </c>
      <c r="Q6028" s="164">
        <v>32151</v>
      </c>
      <c r="R6028" s="164">
        <v>32387</v>
      </c>
      <c r="S6028" s="164">
        <v>39374</v>
      </c>
      <c r="T6028" t="s">
        <v>13383</v>
      </c>
      <c r="V6028" t="s">
        <v>13384</v>
      </c>
      <c r="W6028" t="s">
        <v>13385</v>
      </c>
      <c r="X6028" t="s">
        <v>13382</v>
      </c>
      <c r="Y6028" t="s">
        <v>13384</v>
      </c>
      <c r="Z6028" t="s">
        <v>13409</v>
      </c>
      <c r="AC6028" t="s">
        <v>357</v>
      </c>
      <c r="AD6028" s="176">
        <v>1.6</v>
      </c>
    </row>
    <row r="6029" spans="1:30" x14ac:dyDescent="0.35">
      <c r="A6029" t="s">
        <v>419</v>
      </c>
      <c r="B6029">
        <v>1062</v>
      </c>
      <c r="C6029" t="s">
        <v>13387</v>
      </c>
      <c r="D6029">
        <v>71423</v>
      </c>
      <c r="E6029" t="s">
        <v>13382</v>
      </c>
      <c r="F6029" t="s">
        <v>11404</v>
      </c>
      <c r="H6029">
        <v>2.2000000000000002</v>
      </c>
      <c r="I6029">
        <v>0.6</v>
      </c>
      <c r="K6029" t="s">
        <v>404</v>
      </c>
      <c r="L6029" t="s">
        <v>13201</v>
      </c>
      <c r="M6029" t="s">
        <v>398</v>
      </c>
      <c r="N6029" t="s">
        <v>1168</v>
      </c>
      <c r="O6029">
        <v>0.5</v>
      </c>
      <c r="P6029" t="s">
        <v>306</v>
      </c>
      <c r="Q6029" s="164">
        <v>30595</v>
      </c>
      <c r="R6029" s="164">
        <v>30477</v>
      </c>
      <c r="S6029" s="164">
        <v>39217</v>
      </c>
      <c r="T6029" t="s">
        <v>13383</v>
      </c>
      <c r="V6029" t="s">
        <v>13384</v>
      </c>
      <c r="W6029" t="s">
        <v>13385</v>
      </c>
      <c r="X6029" t="s">
        <v>13382</v>
      </c>
      <c r="Y6029" t="s">
        <v>13384</v>
      </c>
      <c r="Z6029" t="s">
        <v>13410</v>
      </c>
      <c r="AC6029" t="s">
        <v>357</v>
      </c>
      <c r="AD6029" s="176">
        <v>1.6</v>
      </c>
    </row>
    <row r="6030" spans="1:30" x14ac:dyDescent="0.35">
      <c r="A6030" t="s">
        <v>314</v>
      </c>
      <c r="B6030">
        <v>1120</v>
      </c>
      <c r="C6030" t="s">
        <v>13387</v>
      </c>
      <c r="D6030">
        <v>71423</v>
      </c>
      <c r="E6030" t="s">
        <v>13382</v>
      </c>
      <c r="F6030" t="s">
        <v>11404</v>
      </c>
      <c r="H6030">
        <v>2.2000000000000002</v>
      </c>
      <c r="I6030">
        <v>0.6</v>
      </c>
      <c r="K6030" t="s">
        <v>0</v>
      </c>
      <c r="L6030" t="s">
        <v>13411</v>
      </c>
      <c r="M6030" t="s">
        <v>398</v>
      </c>
      <c r="N6030" t="s">
        <v>1168</v>
      </c>
      <c r="O6030">
        <v>0.5</v>
      </c>
      <c r="P6030" t="s">
        <v>306</v>
      </c>
      <c r="Q6030" s="164">
        <v>29840</v>
      </c>
      <c r="R6030" s="164">
        <v>29899</v>
      </c>
      <c r="T6030" t="s">
        <v>13383</v>
      </c>
      <c r="V6030" t="s">
        <v>13384</v>
      </c>
      <c r="W6030" t="s">
        <v>13385</v>
      </c>
      <c r="X6030" t="s">
        <v>13382</v>
      </c>
      <c r="Y6030" t="s">
        <v>13384</v>
      </c>
      <c r="Z6030" t="s">
        <v>13412</v>
      </c>
      <c r="AC6030" t="s">
        <v>357</v>
      </c>
      <c r="AD6030" s="176">
        <v>1.6</v>
      </c>
    </row>
    <row r="6031" spans="1:30" x14ac:dyDescent="0.35">
      <c r="A6031" t="s">
        <v>711</v>
      </c>
      <c r="B6031">
        <v>1127</v>
      </c>
      <c r="C6031" t="s">
        <v>13387</v>
      </c>
      <c r="D6031">
        <v>71423</v>
      </c>
      <c r="E6031" t="s">
        <v>13382</v>
      </c>
      <c r="F6031" t="s">
        <v>11404</v>
      </c>
      <c r="H6031">
        <v>2.2000000000000002</v>
      </c>
      <c r="I6031">
        <v>0.6</v>
      </c>
      <c r="K6031" t="s">
        <v>404</v>
      </c>
      <c r="L6031" t="s">
        <v>13277</v>
      </c>
      <c r="M6031" t="s">
        <v>398</v>
      </c>
      <c r="N6031" t="s">
        <v>1168</v>
      </c>
      <c r="O6031">
        <v>0.5</v>
      </c>
      <c r="P6031" t="s">
        <v>306</v>
      </c>
      <c r="Q6031" s="164">
        <v>31786</v>
      </c>
      <c r="R6031" s="164">
        <v>32021</v>
      </c>
      <c r="S6031" s="164">
        <v>42248</v>
      </c>
      <c r="T6031" t="s">
        <v>13383</v>
      </c>
      <c r="V6031" t="s">
        <v>13384</v>
      </c>
      <c r="W6031" t="s">
        <v>13385</v>
      </c>
      <c r="X6031" t="s">
        <v>13382</v>
      </c>
      <c r="Y6031" t="s">
        <v>13384</v>
      </c>
      <c r="Z6031" t="s">
        <v>13413</v>
      </c>
      <c r="AC6031" t="s">
        <v>357</v>
      </c>
      <c r="AD6031" s="176">
        <v>1.6</v>
      </c>
    </row>
    <row r="6032" spans="1:30" x14ac:dyDescent="0.35">
      <c r="A6032" t="s">
        <v>499</v>
      </c>
      <c r="B6032">
        <v>1061</v>
      </c>
      <c r="C6032" t="s">
        <v>13414</v>
      </c>
      <c r="D6032">
        <v>71423</v>
      </c>
      <c r="E6032" t="s">
        <v>13382</v>
      </c>
      <c r="F6032" t="s">
        <v>11404</v>
      </c>
      <c r="H6032">
        <v>2.2000000000000002</v>
      </c>
      <c r="I6032">
        <v>0.6</v>
      </c>
      <c r="K6032" t="s">
        <v>404</v>
      </c>
      <c r="L6032" t="s">
        <v>13415</v>
      </c>
      <c r="M6032" t="s">
        <v>398</v>
      </c>
      <c r="N6032" t="s">
        <v>1168</v>
      </c>
      <c r="O6032">
        <v>0.5</v>
      </c>
      <c r="P6032" t="s">
        <v>306</v>
      </c>
      <c r="Q6032" t="s">
        <v>2393</v>
      </c>
      <c r="R6032" s="164">
        <v>28884</v>
      </c>
      <c r="S6032" s="164">
        <v>30684</v>
      </c>
      <c r="T6032" t="s">
        <v>13383</v>
      </c>
      <c r="V6032" t="s">
        <v>13384</v>
      </c>
      <c r="W6032" t="s">
        <v>13385</v>
      </c>
      <c r="X6032" t="s">
        <v>13382</v>
      </c>
      <c r="Y6032" t="s">
        <v>13384</v>
      </c>
      <c r="Z6032" t="s">
        <v>13416</v>
      </c>
      <c r="AC6032" t="s">
        <v>357</v>
      </c>
      <c r="AD6032" s="176">
        <v>1.6</v>
      </c>
    </row>
    <row r="6033" spans="1:31" x14ac:dyDescent="0.35">
      <c r="A6033" t="s">
        <v>499</v>
      </c>
      <c r="B6033">
        <v>1107</v>
      </c>
      <c r="C6033" t="s">
        <v>13382</v>
      </c>
      <c r="D6033">
        <v>71423</v>
      </c>
      <c r="E6033" t="s">
        <v>13382</v>
      </c>
      <c r="F6033" t="s">
        <v>11404</v>
      </c>
      <c r="H6033">
        <v>2.2000000000000002</v>
      </c>
      <c r="I6033">
        <v>0.6</v>
      </c>
      <c r="K6033" t="s">
        <v>843</v>
      </c>
      <c r="L6033" t="s">
        <v>1354</v>
      </c>
      <c r="M6033" t="s">
        <v>398</v>
      </c>
      <c r="N6033" t="s">
        <v>1168</v>
      </c>
      <c r="O6033">
        <v>0.5</v>
      </c>
      <c r="P6033" t="s">
        <v>306</v>
      </c>
      <c r="Q6033" s="164">
        <v>30690</v>
      </c>
      <c r="R6033" s="164">
        <v>30926</v>
      </c>
      <c r="T6033" t="s">
        <v>13383</v>
      </c>
      <c r="V6033" t="s">
        <v>13384</v>
      </c>
      <c r="W6033" t="s">
        <v>13385</v>
      </c>
      <c r="X6033" t="s">
        <v>13382</v>
      </c>
      <c r="Y6033" t="s">
        <v>13384</v>
      </c>
      <c r="Z6033" t="s">
        <v>13417</v>
      </c>
      <c r="AA6033" t="s">
        <v>1</v>
      </c>
      <c r="AC6033" t="s">
        <v>357</v>
      </c>
      <c r="AD6033" s="176">
        <v>1.6</v>
      </c>
    </row>
    <row r="6034" spans="1:31" x14ac:dyDescent="0.35">
      <c r="A6034" t="s">
        <v>566</v>
      </c>
      <c r="B6034">
        <v>1134</v>
      </c>
      <c r="C6034" t="s">
        <v>13404</v>
      </c>
      <c r="D6034">
        <v>71423</v>
      </c>
      <c r="E6034" t="s">
        <v>13382</v>
      </c>
      <c r="F6034" t="s">
        <v>11404</v>
      </c>
      <c r="H6034">
        <v>2.2000000000000002</v>
      </c>
      <c r="I6034">
        <v>0.6</v>
      </c>
      <c r="K6034" t="s">
        <v>0</v>
      </c>
      <c r="L6034" t="s">
        <v>13418</v>
      </c>
      <c r="M6034" t="s">
        <v>398</v>
      </c>
      <c r="N6034" t="s">
        <v>1168</v>
      </c>
      <c r="O6034">
        <v>0.5</v>
      </c>
      <c r="P6034" t="s">
        <v>306</v>
      </c>
      <c r="Q6034" s="164">
        <v>33612</v>
      </c>
      <c r="R6034" s="164">
        <v>33848</v>
      </c>
      <c r="T6034" t="s">
        <v>13383</v>
      </c>
      <c r="V6034" t="s">
        <v>13384</v>
      </c>
      <c r="W6034" t="s">
        <v>13385</v>
      </c>
      <c r="X6034" t="s">
        <v>13382</v>
      </c>
      <c r="Y6034" t="s">
        <v>13384</v>
      </c>
      <c r="Z6034" t="s">
        <v>13419</v>
      </c>
      <c r="AC6034" t="s">
        <v>357</v>
      </c>
      <c r="AD6034" s="176">
        <v>1.6</v>
      </c>
    </row>
    <row r="6035" spans="1:31" x14ac:dyDescent="0.35">
      <c r="A6035" t="s">
        <v>438</v>
      </c>
      <c r="B6035">
        <v>1114</v>
      </c>
      <c r="C6035" t="s">
        <v>13420</v>
      </c>
      <c r="D6035">
        <v>71423</v>
      </c>
      <c r="E6035" t="s">
        <v>13382</v>
      </c>
      <c r="F6035" t="s">
        <v>11404</v>
      </c>
      <c r="H6035">
        <v>2.2000000000000002</v>
      </c>
      <c r="I6035">
        <v>0.6</v>
      </c>
      <c r="K6035" t="s">
        <v>404</v>
      </c>
      <c r="L6035" t="s">
        <v>13201</v>
      </c>
      <c r="M6035" t="s">
        <v>398</v>
      </c>
      <c r="N6035" t="s">
        <v>1168</v>
      </c>
      <c r="O6035">
        <v>0.5</v>
      </c>
      <c r="P6035" t="s">
        <v>306</v>
      </c>
      <c r="Q6035" s="164">
        <v>32517</v>
      </c>
      <c r="R6035" s="164">
        <v>32752</v>
      </c>
      <c r="S6035" s="164">
        <v>41883</v>
      </c>
      <c r="T6035" t="s">
        <v>13383</v>
      </c>
      <c r="V6035" t="s">
        <v>13384</v>
      </c>
      <c r="W6035" t="s">
        <v>13385</v>
      </c>
      <c r="X6035" t="s">
        <v>13382</v>
      </c>
      <c r="Y6035" t="s">
        <v>13384</v>
      </c>
      <c r="Z6035" t="s">
        <v>13421</v>
      </c>
      <c r="AC6035" t="s">
        <v>357</v>
      </c>
      <c r="AD6035" s="176">
        <v>1.6</v>
      </c>
    </row>
    <row r="6036" spans="1:31" x14ac:dyDescent="0.35">
      <c r="A6036" t="s">
        <v>408</v>
      </c>
      <c r="B6036">
        <v>1175</v>
      </c>
      <c r="C6036" t="s">
        <v>13422</v>
      </c>
      <c r="D6036">
        <v>71424</v>
      </c>
      <c r="E6036" t="s">
        <v>13422</v>
      </c>
      <c r="F6036" t="s">
        <v>11404</v>
      </c>
      <c r="H6036" s="174">
        <f t="shared" ref="H6036:H6041" si="193">AD6036</f>
        <v>1.7</v>
      </c>
      <c r="I6036">
        <v>0.7</v>
      </c>
      <c r="K6036" t="s">
        <v>404</v>
      </c>
      <c r="L6036" t="s">
        <v>13228</v>
      </c>
      <c r="M6036" t="s">
        <v>398</v>
      </c>
      <c r="N6036" t="s">
        <v>1168</v>
      </c>
      <c r="O6036">
        <v>0.5</v>
      </c>
      <c r="P6036" t="s">
        <v>306</v>
      </c>
      <c r="Q6036" s="164">
        <v>36534</v>
      </c>
      <c r="R6036" s="164">
        <v>36770</v>
      </c>
      <c r="S6036" s="164">
        <v>39188</v>
      </c>
      <c r="T6036" t="s">
        <v>13423</v>
      </c>
      <c r="V6036" t="s">
        <v>13424</v>
      </c>
      <c r="W6036" t="s">
        <v>13425</v>
      </c>
      <c r="X6036" t="s">
        <v>13422</v>
      </c>
      <c r="Y6036" t="s">
        <v>13424</v>
      </c>
      <c r="Z6036" t="s">
        <v>13426</v>
      </c>
      <c r="AC6036" t="s">
        <v>357</v>
      </c>
      <c r="AD6036" s="176">
        <v>1.7</v>
      </c>
      <c r="AE6036" s="177" t="s">
        <v>16954</v>
      </c>
    </row>
    <row r="6037" spans="1:31" x14ac:dyDescent="0.35">
      <c r="A6037" t="s">
        <v>454</v>
      </c>
      <c r="B6037">
        <v>1225</v>
      </c>
      <c r="C6037" t="s">
        <v>13427</v>
      </c>
      <c r="D6037">
        <v>71425</v>
      </c>
      <c r="E6037" t="s">
        <v>13428</v>
      </c>
      <c r="F6037" t="s">
        <v>11404</v>
      </c>
      <c r="H6037" s="174">
        <f t="shared" si="193"/>
        <v>1.4</v>
      </c>
      <c r="I6037">
        <v>0.5</v>
      </c>
      <c r="K6037" t="s">
        <v>404</v>
      </c>
      <c r="L6037" t="s">
        <v>13429</v>
      </c>
      <c r="M6037" t="s">
        <v>398</v>
      </c>
      <c r="N6037" t="s">
        <v>1168</v>
      </c>
      <c r="O6037">
        <v>0.5</v>
      </c>
      <c r="P6037" t="s">
        <v>306</v>
      </c>
      <c r="Q6037" s="164">
        <v>31107</v>
      </c>
      <c r="R6037" s="164">
        <v>31050</v>
      </c>
      <c r="S6037" s="164">
        <v>43344</v>
      </c>
      <c r="T6037" t="s">
        <v>13430</v>
      </c>
      <c r="V6037" t="s">
        <v>13431</v>
      </c>
      <c r="W6037" t="s">
        <v>13432</v>
      </c>
      <c r="X6037" t="s">
        <v>13428</v>
      </c>
      <c r="Y6037" t="s">
        <v>13431</v>
      </c>
      <c r="Z6037" t="s">
        <v>13433</v>
      </c>
      <c r="AC6037" t="s">
        <v>357</v>
      </c>
      <c r="AD6037" s="176">
        <v>1.4</v>
      </c>
      <c r="AE6037" s="177" t="s">
        <v>16954</v>
      </c>
    </row>
    <row r="6038" spans="1:31" x14ac:dyDescent="0.35">
      <c r="A6038" t="s">
        <v>305</v>
      </c>
      <c r="B6038">
        <v>1121</v>
      </c>
      <c r="C6038" t="s">
        <v>13428</v>
      </c>
      <c r="D6038">
        <v>71425</v>
      </c>
      <c r="E6038" t="s">
        <v>13428</v>
      </c>
      <c r="F6038" t="s">
        <v>11404</v>
      </c>
      <c r="H6038" s="174">
        <f t="shared" si="193"/>
        <v>1.4</v>
      </c>
      <c r="I6038">
        <v>0.5</v>
      </c>
      <c r="K6038" t="s">
        <v>404</v>
      </c>
      <c r="L6038" t="s">
        <v>12508</v>
      </c>
      <c r="M6038" t="s">
        <v>398</v>
      </c>
      <c r="N6038" t="s">
        <v>1168</v>
      </c>
      <c r="O6038">
        <v>0.5</v>
      </c>
      <c r="P6038" t="s">
        <v>306</v>
      </c>
      <c r="Q6038" s="164">
        <v>31786</v>
      </c>
      <c r="R6038" s="164">
        <v>32021</v>
      </c>
      <c r="S6038" s="164">
        <v>39189</v>
      </c>
      <c r="T6038" t="s">
        <v>13430</v>
      </c>
      <c r="V6038" t="s">
        <v>13431</v>
      </c>
      <c r="W6038" t="s">
        <v>13432</v>
      </c>
      <c r="X6038" t="s">
        <v>13428</v>
      </c>
      <c r="Y6038" t="s">
        <v>13431</v>
      </c>
      <c r="Z6038" t="s">
        <v>13434</v>
      </c>
      <c r="AC6038" t="s">
        <v>357</v>
      </c>
      <c r="AD6038" s="176">
        <v>1.4</v>
      </c>
      <c r="AE6038" s="177" t="s">
        <v>16954</v>
      </c>
    </row>
    <row r="6039" spans="1:31" x14ac:dyDescent="0.35">
      <c r="A6039" t="s">
        <v>469</v>
      </c>
      <c r="B6039">
        <v>1073</v>
      </c>
      <c r="C6039" t="s">
        <v>13428</v>
      </c>
      <c r="D6039">
        <v>71425</v>
      </c>
      <c r="E6039" t="s">
        <v>13428</v>
      </c>
      <c r="F6039" t="s">
        <v>11404</v>
      </c>
      <c r="H6039" s="174">
        <f t="shared" si="193"/>
        <v>1.4</v>
      </c>
      <c r="I6039">
        <v>0.5</v>
      </c>
      <c r="K6039" t="s">
        <v>404</v>
      </c>
      <c r="L6039" t="s">
        <v>13435</v>
      </c>
      <c r="M6039" t="s">
        <v>398</v>
      </c>
      <c r="N6039" t="s">
        <v>1168</v>
      </c>
      <c r="O6039">
        <v>0.5</v>
      </c>
      <c r="P6039" t="s">
        <v>306</v>
      </c>
      <c r="Q6039" s="164">
        <v>30690</v>
      </c>
      <c r="R6039" s="164">
        <v>30926</v>
      </c>
      <c r="S6039" s="164">
        <v>39188</v>
      </c>
      <c r="T6039" t="s">
        <v>13430</v>
      </c>
      <c r="V6039" t="s">
        <v>13431</v>
      </c>
      <c r="W6039" t="s">
        <v>13432</v>
      </c>
      <c r="X6039" t="s">
        <v>13428</v>
      </c>
      <c r="Y6039" t="s">
        <v>13431</v>
      </c>
      <c r="Z6039" t="s">
        <v>13436</v>
      </c>
      <c r="AC6039" t="s">
        <v>357</v>
      </c>
      <c r="AD6039" s="176">
        <v>1.4</v>
      </c>
      <c r="AE6039" s="177" t="s">
        <v>16954</v>
      </c>
    </row>
    <row r="6040" spans="1:31" x14ac:dyDescent="0.35">
      <c r="A6040" t="s">
        <v>324</v>
      </c>
      <c r="B6040">
        <v>1181</v>
      </c>
      <c r="C6040" t="s">
        <v>13428</v>
      </c>
      <c r="D6040">
        <v>71425</v>
      </c>
      <c r="E6040" t="s">
        <v>13428</v>
      </c>
      <c r="F6040" t="s">
        <v>11404</v>
      </c>
      <c r="H6040" s="174">
        <f t="shared" si="193"/>
        <v>1.4</v>
      </c>
      <c r="I6040">
        <v>0.5</v>
      </c>
      <c r="K6040" t="s">
        <v>404</v>
      </c>
      <c r="L6040" t="s">
        <v>13418</v>
      </c>
      <c r="M6040" t="s">
        <v>398</v>
      </c>
      <c r="N6040" t="s">
        <v>1168</v>
      </c>
      <c r="O6040">
        <v>0.5</v>
      </c>
      <c r="P6040" t="s">
        <v>306</v>
      </c>
      <c r="Q6040" s="164">
        <v>38361</v>
      </c>
      <c r="R6040" s="164">
        <v>38596</v>
      </c>
      <c r="S6040" s="164">
        <v>45043</v>
      </c>
      <c r="T6040" t="s">
        <v>13430</v>
      </c>
      <c r="V6040" t="s">
        <v>13431</v>
      </c>
      <c r="W6040" t="s">
        <v>13432</v>
      </c>
      <c r="X6040" t="s">
        <v>13428</v>
      </c>
      <c r="Y6040" t="s">
        <v>13431</v>
      </c>
      <c r="Z6040" t="s">
        <v>13437</v>
      </c>
      <c r="AC6040" t="s">
        <v>357</v>
      </c>
      <c r="AD6040" s="176">
        <v>1.4</v>
      </c>
      <c r="AE6040" s="177" t="s">
        <v>16954</v>
      </c>
    </row>
    <row r="6041" spans="1:31" x14ac:dyDescent="0.35">
      <c r="A6041" t="s">
        <v>476</v>
      </c>
      <c r="B6041">
        <v>1193</v>
      </c>
      <c r="C6041" t="s">
        <v>13427</v>
      </c>
      <c r="D6041">
        <v>71425</v>
      </c>
      <c r="E6041" t="s">
        <v>13428</v>
      </c>
      <c r="F6041" t="s">
        <v>11404</v>
      </c>
      <c r="H6041" s="174">
        <f t="shared" si="193"/>
        <v>1.4</v>
      </c>
      <c r="I6041">
        <v>0.5</v>
      </c>
      <c r="K6041" t="s">
        <v>404</v>
      </c>
      <c r="L6041" t="s">
        <v>13397</v>
      </c>
      <c r="M6041" t="s">
        <v>398</v>
      </c>
      <c r="N6041" t="s">
        <v>1168</v>
      </c>
      <c r="O6041">
        <v>0.5</v>
      </c>
      <c r="P6041" t="s">
        <v>306</v>
      </c>
      <c r="Q6041" s="164">
        <v>36169</v>
      </c>
      <c r="R6041" s="164">
        <v>36404</v>
      </c>
      <c r="S6041" s="164">
        <v>45536</v>
      </c>
      <c r="T6041" t="s">
        <v>13430</v>
      </c>
      <c r="V6041" t="s">
        <v>13431</v>
      </c>
      <c r="W6041" t="s">
        <v>13432</v>
      </c>
      <c r="X6041" t="s">
        <v>13428</v>
      </c>
      <c r="Y6041" t="s">
        <v>13431</v>
      </c>
      <c r="Z6041" t="s">
        <v>13438</v>
      </c>
      <c r="AC6041" t="s">
        <v>357</v>
      </c>
      <c r="AD6041" s="176">
        <v>1.4</v>
      </c>
      <c r="AE6041" s="177" t="s">
        <v>16954</v>
      </c>
    </row>
    <row r="6042" spans="1:31" x14ac:dyDescent="0.35">
      <c r="A6042" t="s">
        <v>482</v>
      </c>
      <c r="B6042">
        <v>1106</v>
      </c>
      <c r="C6042" t="s">
        <v>13427</v>
      </c>
      <c r="D6042">
        <v>71425</v>
      </c>
      <c r="E6042" t="s">
        <v>13428</v>
      </c>
      <c r="F6042" t="s">
        <v>11404</v>
      </c>
      <c r="H6042" s="174">
        <f>AD6042</f>
        <v>1.4</v>
      </c>
      <c r="I6042">
        <v>0.5</v>
      </c>
      <c r="K6042" t="s">
        <v>0</v>
      </c>
      <c r="L6042" t="s">
        <v>12680</v>
      </c>
      <c r="M6042" t="s">
        <v>398</v>
      </c>
      <c r="N6042" t="s">
        <v>1168</v>
      </c>
      <c r="O6042">
        <v>0.5</v>
      </c>
      <c r="P6042" t="s">
        <v>306</v>
      </c>
      <c r="Q6042" s="164">
        <v>32151</v>
      </c>
      <c r="R6042" s="164">
        <v>32387</v>
      </c>
      <c r="T6042" t="s">
        <v>13430</v>
      </c>
      <c r="V6042" t="s">
        <v>13431</v>
      </c>
      <c r="W6042" t="s">
        <v>13432</v>
      </c>
      <c r="X6042" t="s">
        <v>13428</v>
      </c>
      <c r="Y6042" t="s">
        <v>13431</v>
      </c>
      <c r="Z6042" t="s">
        <v>13439</v>
      </c>
      <c r="AC6042" t="s">
        <v>357</v>
      </c>
      <c r="AD6042" s="176">
        <v>1.4</v>
      </c>
      <c r="AE6042" s="177" t="s">
        <v>16953</v>
      </c>
    </row>
    <row r="6043" spans="1:31" x14ac:dyDescent="0.35">
      <c r="A6043" t="s">
        <v>432</v>
      </c>
      <c r="B6043">
        <v>1202</v>
      </c>
      <c r="C6043" t="s">
        <v>13428</v>
      </c>
      <c r="D6043">
        <v>71425</v>
      </c>
      <c r="E6043" t="s">
        <v>13428</v>
      </c>
      <c r="F6043" t="s">
        <v>11404</v>
      </c>
      <c r="H6043" s="174">
        <f t="shared" ref="H6043:H6050" si="194">AD6043</f>
        <v>1.4</v>
      </c>
      <c r="I6043">
        <v>0.5</v>
      </c>
      <c r="K6043" t="s">
        <v>404</v>
      </c>
      <c r="L6043" t="s">
        <v>12364</v>
      </c>
      <c r="M6043" t="s">
        <v>398</v>
      </c>
      <c r="N6043" t="s">
        <v>1168</v>
      </c>
      <c r="O6043">
        <v>0.5</v>
      </c>
      <c r="P6043" t="s">
        <v>306</v>
      </c>
      <c r="Q6043" s="164">
        <v>36900</v>
      </c>
      <c r="R6043" s="164">
        <v>37135</v>
      </c>
      <c r="S6043" s="164">
        <v>40148</v>
      </c>
      <c r="T6043" t="s">
        <v>13430</v>
      </c>
      <c r="V6043" t="s">
        <v>13431</v>
      </c>
      <c r="W6043" t="s">
        <v>13432</v>
      </c>
      <c r="X6043" t="s">
        <v>13428</v>
      </c>
      <c r="Y6043" t="s">
        <v>13431</v>
      </c>
      <c r="Z6043" t="s">
        <v>13440</v>
      </c>
      <c r="AC6043" t="s">
        <v>357</v>
      </c>
      <c r="AD6043" s="176">
        <v>1.4</v>
      </c>
      <c r="AE6043" s="177" t="s">
        <v>16954</v>
      </c>
    </row>
    <row r="6044" spans="1:31" x14ac:dyDescent="0.35">
      <c r="A6044" t="s">
        <v>584</v>
      </c>
      <c r="B6044">
        <v>1108</v>
      </c>
      <c r="C6044" t="s">
        <v>13428</v>
      </c>
      <c r="D6044">
        <v>71425</v>
      </c>
      <c r="E6044" t="s">
        <v>13428</v>
      </c>
      <c r="F6044" t="s">
        <v>11404</v>
      </c>
      <c r="H6044" s="174">
        <f t="shared" si="194"/>
        <v>1.4</v>
      </c>
      <c r="I6044">
        <v>0.5</v>
      </c>
      <c r="K6044" t="s">
        <v>404</v>
      </c>
      <c r="L6044" t="s">
        <v>13441</v>
      </c>
      <c r="M6044" t="s">
        <v>398</v>
      </c>
      <c r="N6044" t="s">
        <v>1168</v>
      </c>
      <c r="O6044">
        <v>0.5</v>
      </c>
      <c r="P6044" t="s">
        <v>306</v>
      </c>
      <c r="Q6044" s="164">
        <v>29318</v>
      </c>
      <c r="R6044" s="164">
        <v>29406</v>
      </c>
      <c r="S6044" s="164">
        <v>40148</v>
      </c>
      <c r="T6044" t="s">
        <v>13430</v>
      </c>
      <c r="V6044" t="s">
        <v>13431</v>
      </c>
      <c r="W6044" t="s">
        <v>13432</v>
      </c>
      <c r="X6044" t="s">
        <v>13428</v>
      </c>
      <c r="Y6044" t="s">
        <v>13431</v>
      </c>
      <c r="Z6044" t="s">
        <v>13442</v>
      </c>
      <c r="AC6044" t="s">
        <v>357</v>
      </c>
      <c r="AD6044" s="176">
        <v>1.4</v>
      </c>
      <c r="AE6044" s="177" t="s">
        <v>16954</v>
      </c>
    </row>
    <row r="6045" spans="1:31" x14ac:dyDescent="0.35">
      <c r="A6045" t="s">
        <v>494</v>
      </c>
      <c r="B6045">
        <v>1127</v>
      </c>
      <c r="C6045" t="s">
        <v>13428</v>
      </c>
      <c r="D6045">
        <v>71425</v>
      </c>
      <c r="E6045" t="s">
        <v>13428</v>
      </c>
      <c r="F6045" t="s">
        <v>11404</v>
      </c>
      <c r="H6045" s="174">
        <f t="shared" si="194"/>
        <v>1.4</v>
      </c>
      <c r="I6045">
        <v>0.5</v>
      </c>
      <c r="K6045" t="s">
        <v>404</v>
      </c>
      <c r="L6045" t="s">
        <v>12680</v>
      </c>
      <c r="M6045" t="s">
        <v>398</v>
      </c>
      <c r="N6045" t="s">
        <v>1168</v>
      </c>
      <c r="O6045">
        <v>0.5</v>
      </c>
      <c r="P6045" t="s">
        <v>306</v>
      </c>
      <c r="Q6045" s="164">
        <v>35065</v>
      </c>
      <c r="R6045" s="164">
        <v>35065</v>
      </c>
      <c r="S6045" s="164">
        <v>40148</v>
      </c>
      <c r="T6045" t="s">
        <v>13430</v>
      </c>
      <c r="V6045" t="s">
        <v>13431</v>
      </c>
      <c r="W6045" t="s">
        <v>13432</v>
      </c>
      <c r="X6045" t="s">
        <v>13428</v>
      </c>
      <c r="Y6045" t="s">
        <v>13431</v>
      </c>
      <c r="Z6045" t="s">
        <v>13443</v>
      </c>
      <c r="AC6045" t="s">
        <v>357</v>
      </c>
      <c r="AD6045" s="176">
        <v>1.4</v>
      </c>
      <c r="AE6045" s="177" t="s">
        <v>16954</v>
      </c>
    </row>
    <row r="6046" spans="1:31" x14ac:dyDescent="0.35">
      <c r="A6046" t="s">
        <v>711</v>
      </c>
      <c r="B6046">
        <v>1137</v>
      </c>
      <c r="C6046" t="s">
        <v>13428</v>
      </c>
      <c r="D6046">
        <v>71425</v>
      </c>
      <c r="E6046" t="s">
        <v>13428</v>
      </c>
      <c r="F6046" t="s">
        <v>11404</v>
      </c>
      <c r="H6046" s="174">
        <f t="shared" si="194"/>
        <v>1.4</v>
      </c>
      <c r="I6046">
        <v>0.5</v>
      </c>
      <c r="K6046" t="s">
        <v>404</v>
      </c>
      <c r="L6046" t="s">
        <v>3796</v>
      </c>
      <c r="M6046" t="s">
        <v>398</v>
      </c>
      <c r="N6046" t="s">
        <v>1168</v>
      </c>
      <c r="O6046">
        <v>0.5</v>
      </c>
      <c r="P6046" t="s">
        <v>306</v>
      </c>
      <c r="Q6046" s="164">
        <v>32517</v>
      </c>
      <c r="R6046" s="164">
        <v>32752</v>
      </c>
      <c r="S6046" s="164">
        <v>39188</v>
      </c>
      <c r="T6046" t="s">
        <v>13430</v>
      </c>
      <c r="V6046" t="s">
        <v>13431</v>
      </c>
      <c r="W6046" t="s">
        <v>13432</v>
      </c>
      <c r="X6046" t="s">
        <v>13428</v>
      </c>
      <c r="Y6046" t="s">
        <v>13431</v>
      </c>
      <c r="Z6046" t="s">
        <v>13444</v>
      </c>
      <c r="AC6046" t="s">
        <v>357</v>
      </c>
      <c r="AD6046" s="176">
        <v>1.4</v>
      </c>
      <c r="AE6046" s="177" t="s">
        <v>16954</v>
      </c>
    </row>
    <row r="6047" spans="1:31" x14ac:dyDescent="0.35">
      <c r="A6047" t="s">
        <v>566</v>
      </c>
      <c r="B6047">
        <v>1174</v>
      </c>
      <c r="C6047" t="s">
        <v>13427</v>
      </c>
      <c r="D6047">
        <v>71425</v>
      </c>
      <c r="E6047" t="s">
        <v>13428</v>
      </c>
      <c r="F6047" t="s">
        <v>11404</v>
      </c>
      <c r="H6047" s="174">
        <f t="shared" si="194"/>
        <v>1.4</v>
      </c>
      <c r="I6047">
        <v>0.5</v>
      </c>
      <c r="K6047" t="s">
        <v>404</v>
      </c>
      <c r="L6047" t="s">
        <v>13445</v>
      </c>
      <c r="M6047" t="s">
        <v>398</v>
      </c>
      <c r="N6047" t="s">
        <v>1168</v>
      </c>
      <c r="O6047">
        <v>0.5</v>
      </c>
      <c r="P6047" t="s">
        <v>306</v>
      </c>
      <c r="Q6047" s="164">
        <v>36164</v>
      </c>
      <c r="R6047" s="164">
        <v>36251</v>
      </c>
      <c r="S6047" s="164">
        <v>45043</v>
      </c>
      <c r="T6047" t="s">
        <v>13430</v>
      </c>
      <c r="V6047" t="s">
        <v>13431</v>
      </c>
      <c r="W6047" t="s">
        <v>13432</v>
      </c>
      <c r="X6047" t="s">
        <v>13428</v>
      </c>
      <c r="Y6047" t="s">
        <v>13431</v>
      </c>
      <c r="Z6047" t="s">
        <v>13446</v>
      </c>
      <c r="AC6047" t="s">
        <v>357</v>
      </c>
      <c r="AD6047" s="176">
        <v>1.4</v>
      </c>
      <c r="AE6047" s="177" t="s">
        <v>16954</v>
      </c>
    </row>
    <row r="6048" spans="1:31" x14ac:dyDescent="0.35">
      <c r="A6048" t="s">
        <v>408</v>
      </c>
      <c r="B6048">
        <v>1174</v>
      </c>
      <c r="C6048" t="s">
        <v>13447</v>
      </c>
      <c r="D6048">
        <v>71426</v>
      </c>
      <c r="E6048" t="s">
        <v>13447</v>
      </c>
      <c r="F6048" t="s">
        <v>11404</v>
      </c>
      <c r="H6048" s="174">
        <f t="shared" si="194"/>
        <v>1.8</v>
      </c>
      <c r="I6048">
        <v>0.7</v>
      </c>
      <c r="K6048" t="s">
        <v>404</v>
      </c>
      <c r="L6048" t="s">
        <v>13448</v>
      </c>
      <c r="M6048" t="s">
        <v>398</v>
      </c>
      <c r="N6048" t="s">
        <v>1168</v>
      </c>
      <c r="O6048">
        <v>0.5</v>
      </c>
      <c r="P6048" t="s">
        <v>306</v>
      </c>
      <c r="Q6048" s="164">
        <v>36534</v>
      </c>
      <c r="R6048" s="164">
        <v>36770</v>
      </c>
      <c r="S6048" s="164">
        <v>40787</v>
      </c>
      <c r="T6048" t="s">
        <v>13449</v>
      </c>
      <c r="V6048" t="s">
        <v>13450</v>
      </c>
      <c r="W6048" t="s">
        <v>13451</v>
      </c>
      <c r="X6048" t="s">
        <v>13447</v>
      </c>
      <c r="Y6048" t="s">
        <v>13450</v>
      </c>
      <c r="Z6048" t="s">
        <v>13452</v>
      </c>
      <c r="AC6048" t="s">
        <v>357</v>
      </c>
      <c r="AD6048" s="176">
        <v>1.8</v>
      </c>
      <c r="AE6048" s="177" t="s">
        <v>16954</v>
      </c>
    </row>
    <row r="6049" spans="1:31" x14ac:dyDescent="0.35">
      <c r="A6049" t="s">
        <v>324</v>
      </c>
      <c r="B6049">
        <v>1164</v>
      </c>
      <c r="C6049" t="s">
        <v>13447</v>
      </c>
      <c r="D6049">
        <v>71426</v>
      </c>
      <c r="E6049" t="s">
        <v>13447</v>
      </c>
      <c r="F6049" t="s">
        <v>11404</v>
      </c>
      <c r="H6049" s="174">
        <f t="shared" si="194"/>
        <v>1.8</v>
      </c>
      <c r="I6049">
        <v>0.7</v>
      </c>
      <c r="K6049" t="s">
        <v>404</v>
      </c>
      <c r="L6049" t="s">
        <v>13134</v>
      </c>
      <c r="M6049" t="s">
        <v>398</v>
      </c>
      <c r="N6049" t="s">
        <v>1168</v>
      </c>
      <c r="O6049">
        <v>0.5</v>
      </c>
      <c r="P6049" t="s">
        <v>306</v>
      </c>
      <c r="Q6049" s="164">
        <v>37630</v>
      </c>
      <c r="R6049" s="164">
        <v>37865</v>
      </c>
      <c r="S6049" s="164">
        <v>40787</v>
      </c>
      <c r="T6049" t="s">
        <v>13449</v>
      </c>
      <c r="V6049" t="s">
        <v>13450</v>
      </c>
      <c r="W6049" t="s">
        <v>13451</v>
      </c>
      <c r="X6049" t="s">
        <v>13447</v>
      </c>
      <c r="Y6049" t="s">
        <v>13450</v>
      </c>
      <c r="Z6049" t="s">
        <v>13453</v>
      </c>
      <c r="AC6049" t="s">
        <v>357</v>
      </c>
      <c r="AD6049" s="176">
        <v>1.8</v>
      </c>
      <c r="AE6049" s="177" t="s">
        <v>16954</v>
      </c>
    </row>
    <row r="6050" spans="1:31" x14ac:dyDescent="0.35">
      <c r="A6050" t="s">
        <v>476</v>
      </c>
      <c r="B6050">
        <v>1226</v>
      </c>
      <c r="C6050" t="s">
        <v>13454</v>
      </c>
      <c r="D6050">
        <v>71426</v>
      </c>
      <c r="E6050" t="s">
        <v>13447</v>
      </c>
      <c r="F6050" t="s">
        <v>11404</v>
      </c>
      <c r="H6050" s="174">
        <f t="shared" si="194"/>
        <v>1.8</v>
      </c>
      <c r="I6050">
        <v>0.7</v>
      </c>
      <c r="K6050" t="s">
        <v>843</v>
      </c>
      <c r="L6050" t="s">
        <v>13455</v>
      </c>
      <c r="M6050" t="s">
        <v>398</v>
      </c>
      <c r="N6050" t="s">
        <v>1168</v>
      </c>
      <c r="O6050">
        <v>0.5</v>
      </c>
      <c r="P6050" t="s">
        <v>306</v>
      </c>
      <c r="Q6050" s="164">
        <v>37265</v>
      </c>
      <c r="R6050" s="164">
        <v>37500</v>
      </c>
      <c r="T6050" t="s">
        <v>13449</v>
      </c>
      <c r="V6050" t="s">
        <v>13450</v>
      </c>
      <c r="W6050" t="s">
        <v>13451</v>
      </c>
      <c r="X6050" t="s">
        <v>13447</v>
      </c>
      <c r="Y6050" t="s">
        <v>13450</v>
      </c>
      <c r="Z6050" t="s">
        <v>13456</v>
      </c>
      <c r="AC6050" t="s">
        <v>357</v>
      </c>
      <c r="AD6050" s="176">
        <v>1.8</v>
      </c>
      <c r="AE6050" s="177" t="s">
        <v>16954</v>
      </c>
    </row>
    <row r="6051" spans="1:31" x14ac:dyDescent="0.35">
      <c r="A6051" t="s">
        <v>482</v>
      </c>
      <c r="B6051">
        <v>1179</v>
      </c>
      <c r="C6051" t="s">
        <v>13447</v>
      </c>
      <c r="D6051">
        <v>71426</v>
      </c>
      <c r="E6051" t="s">
        <v>13447</v>
      </c>
      <c r="F6051" t="s">
        <v>11404</v>
      </c>
      <c r="H6051" s="174">
        <f>AD6051</f>
        <v>1.8</v>
      </c>
      <c r="I6051">
        <v>0.7</v>
      </c>
      <c r="K6051" t="s">
        <v>0</v>
      </c>
      <c r="L6051" t="s">
        <v>13457</v>
      </c>
      <c r="M6051" t="s">
        <v>398</v>
      </c>
      <c r="N6051" t="s">
        <v>1168</v>
      </c>
      <c r="O6051">
        <v>0.5</v>
      </c>
      <c r="P6051" t="s">
        <v>306</v>
      </c>
      <c r="Q6051" s="164">
        <v>38660</v>
      </c>
      <c r="R6051" s="164">
        <v>38596</v>
      </c>
      <c r="T6051" t="s">
        <v>13449</v>
      </c>
      <c r="V6051" t="s">
        <v>13450</v>
      </c>
      <c r="W6051" t="s">
        <v>13451</v>
      </c>
      <c r="X6051" t="s">
        <v>13447</v>
      </c>
      <c r="Y6051" t="s">
        <v>13450</v>
      </c>
      <c r="Z6051" t="s">
        <v>13458</v>
      </c>
      <c r="AC6051" t="s">
        <v>357</v>
      </c>
      <c r="AD6051" s="176">
        <v>1.8</v>
      </c>
      <c r="AE6051" s="177" t="s">
        <v>16953</v>
      </c>
    </row>
    <row r="6052" spans="1:31" x14ac:dyDescent="0.35">
      <c r="A6052" t="s">
        <v>432</v>
      </c>
      <c r="B6052">
        <v>1203</v>
      </c>
      <c r="C6052" t="s">
        <v>13447</v>
      </c>
      <c r="D6052">
        <v>71426</v>
      </c>
      <c r="E6052" t="s">
        <v>13447</v>
      </c>
      <c r="F6052" t="s">
        <v>11404</v>
      </c>
      <c r="H6052" s="174">
        <f t="shared" ref="H6052:H6062" si="195">AD6052</f>
        <v>1.8</v>
      </c>
      <c r="I6052">
        <v>0.7</v>
      </c>
      <c r="K6052" t="s">
        <v>404</v>
      </c>
      <c r="L6052" t="s">
        <v>13459</v>
      </c>
      <c r="M6052" t="s">
        <v>398</v>
      </c>
      <c r="N6052" t="s">
        <v>1168</v>
      </c>
      <c r="O6052">
        <v>0.5</v>
      </c>
      <c r="P6052" t="s">
        <v>306</v>
      </c>
      <c r="Q6052" s="164">
        <v>36900</v>
      </c>
      <c r="R6052" s="164">
        <v>37135</v>
      </c>
      <c r="S6052" s="164">
        <v>40148</v>
      </c>
      <c r="T6052" t="s">
        <v>13449</v>
      </c>
      <c r="V6052" t="s">
        <v>13450</v>
      </c>
      <c r="W6052" t="s">
        <v>13451</v>
      </c>
      <c r="X6052" t="s">
        <v>13447</v>
      </c>
      <c r="Y6052" t="s">
        <v>13450</v>
      </c>
      <c r="Z6052" t="s">
        <v>13460</v>
      </c>
      <c r="AC6052" t="s">
        <v>357</v>
      </c>
      <c r="AD6052" s="176">
        <v>1.8</v>
      </c>
      <c r="AE6052" s="177" t="s">
        <v>16954</v>
      </c>
    </row>
    <row r="6053" spans="1:31" x14ac:dyDescent="0.35">
      <c r="A6053" t="s">
        <v>375</v>
      </c>
      <c r="B6053">
        <v>1141</v>
      </c>
      <c r="C6053" t="s">
        <v>13461</v>
      </c>
      <c r="D6053">
        <v>71426</v>
      </c>
      <c r="E6053" t="s">
        <v>13447</v>
      </c>
      <c r="F6053" t="s">
        <v>11404</v>
      </c>
      <c r="H6053" s="174">
        <f t="shared" si="195"/>
        <v>1.8</v>
      </c>
      <c r="I6053">
        <v>0.7</v>
      </c>
      <c r="K6053" t="s">
        <v>404</v>
      </c>
      <c r="L6053" t="s">
        <v>13462</v>
      </c>
      <c r="M6053" t="s">
        <v>398</v>
      </c>
      <c r="N6053" t="s">
        <v>1168</v>
      </c>
      <c r="O6053">
        <v>0.5</v>
      </c>
      <c r="P6053" t="s">
        <v>1</v>
      </c>
      <c r="Q6053" s="164">
        <v>38353</v>
      </c>
      <c r="R6053" s="164">
        <v>38353</v>
      </c>
      <c r="S6053" s="164">
        <v>41518</v>
      </c>
      <c r="T6053" t="s">
        <v>13449</v>
      </c>
      <c r="V6053" t="s">
        <v>13450</v>
      </c>
      <c r="W6053" t="s">
        <v>13451</v>
      </c>
      <c r="X6053" t="s">
        <v>13447</v>
      </c>
      <c r="Y6053" t="s">
        <v>13450</v>
      </c>
      <c r="Z6053" t="s">
        <v>13463</v>
      </c>
      <c r="AC6053" t="s">
        <v>1223</v>
      </c>
      <c r="AD6053" s="176">
        <v>1.8</v>
      </c>
      <c r="AE6053" s="177" t="s">
        <v>16954</v>
      </c>
    </row>
    <row r="6054" spans="1:31" x14ac:dyDescent="0.35">
      <c r="A6054" t="s">
        <v>403</v>
      </c>
      <c r="B6054">
        <v>1109</v>
      </c>
      <c r="C6054" t="s">
        <v>13447</v>
      </c>
      <c r="D6054">
        <v>71426</v>
      </c>
      <c r="E6054" t="s">
        <v>13447</v>
      </c>
      <c r="F6054" t="s">
        <v>11404</v>
      </c>
      <c r="H6054" s="174">
        <f t="shared" si="195"/>
        <v>1.8</v>
      </c>
      <c r="I6054">
        <v>0.7</v>
      </c>
      <c r="K6054" t="s">
        <v>404</v>
      </c>
      <c r="L6054" t="s">
        <v>13464</v>
      </c>
      <c r="M6054" t="s">
        <v>398</v>
      </c>
      <c r="N6054" t="s">
        <v>1168</v>
      </c>
      <c r="O6054">
        <v>0.5</v>
      </c>
      <c r="P6054" t="s">
        <v>306</v>
      </c>
      <c r="Q6054" s="164">
        <v>36900</v>
      </c>
      <c r="R6054" s="164">
        <v>37135</v>
      </c>
      <c r="S6054" s="164">
        <v>40148</v>
      </c>
      <c r="T6054" t="s">
        <v>13449</v>
      </c>
      <c r="V6054" t="s">
        <v>13450</v>
      </c>
      <c r="W6054" t="s">
        <v>13451</v>
      </c>
      <c r="X6054" t="s">
        <v>13447</v>
      </c>
      <c r="Y6054" t="s">
        <v>13450</v>
      </c>
      <c r="Z6054" t="s">
        <v>13465</v>
      </c>
      <c r="AC6054" t="s">
        <v>357</v>
      </c>
      <c r="AD6054" s="176">
        <v>1.8</v>
      </c>
      <c r="AE6054" s="177" t="s">
        <v>16954</v>
      </c>
    </row>
    <row r="6055" spans="1:31" x14ac:dyDescent="0.35">
      <c r="A6055" t="s">
        <v>447</v>
      </c>
      <c r="B6055">
        <v>1184</v>
      </c>
      <c r="C6055" t="s">
        <v>13447</v>
      </c>
      <c r="D6055">
        <v>71426</v>
      </c>
      <c r="E6055" t="s">
        <v>13447</v>
      </c>
      <c r="F6055" t="s">
        <v>11404</v>
      </c>
      <c r="H6055" s="174">
        <f t="shared" si="195"/>
        <v>1.8</v>
      </c>
      <c r="I6055">
        <v>0.7</v>
      </c>
      <c r="K6055" t="s">
        <v>404</v>
      </c>
      <c r="L6055" t="s">
        <v>13455</v>
      </c>
      <c r="M6055" t="s">
        <v>398</v>
      </c>
      <c r="N6055" t="s">
        <v>1168</v>
      </c>
      <c r="O6055">
        <v>0.5</v>
      </c>
      <c r="P6055" t="s">
        <v>306</v>
      </c>
      <c r="Q6055" s="164">
        <v>37265</v>
      </c>
      <c r="R6055" s="164">
        <v>37500</v>
      </c>
      <c r="S6055" s="164">
        <v>42248</v>
      </c>
      <c r="T6055" t="s">
        <v>13449</v>
      </c>
      <c r="V6055" t="s">
        <v>13450</v>
      </c>
      <c r="W6055" t="s">
        <v>13451</v>
      </c>
      <c r="X6055" t="s">
        <v>13447</v>
      </c>
      <c r="Y6055" t="s">
        <v>13450</v>
      </c>
      <c r="Z6055" t="s">
        <v>13466</v>
      </c>
      <c r="AC6055" t="s">
        <v>357</v>
      </c>
      <c r="AD6055" s="176">
        <v>1.8</v>
      </c>
      <c r="AE6055" s="177" t="s">
        <v>16954</v>
      </c>
    </row>
    <row r="6056" spans="1:31" x14ac:dyDescent="0.35">
      <c r="A6056" t="s">
        <v>566</v>
      </c>
      <c r="B6056">
        <v>1189</v>
      </c>
      <c r="C6056" t="s">
        <v>13454</v>
      </c>
      <c r="D6056">
        <v>71426</v>
      </c>
      <c r="E6056" t="s">
        <v>13447</v>
      </c>
      <c r="F6056" t="s">
        <v>11404</v>
      </c>
      <c r="H6056" s="174">
        <f t="shared" si="195"/>
        <v>1.8</v>
      </c>
      <c r="I6056">
        <v>0.7</v>
      </c>
      <c r="K6056" t="s">
        <v>404</v>
      </c>
      <c r="L6056" t="s">
        <v>13455</v>
      </c>
      <c r="M6056" t="s">
        <v>398</v>
      </c>
      <c r="N6056" t="s">
        <v>1168</v>
      </c>
      <c r="O6056">
        <v>0.5</v>
      </c>
      <c r="P6056" t="s">
        <v>306</v>
      </c>
      <c r="Q6056" s="164">
        <v>36900</v>
      </c>
      <c r="R6056" s="164">
        <v>37135</v>
      </c>
      <c r="S6056" s="164">
        <v>42614</v>
      </c>
      <c r="T6056" t="s">
        <v>13449</v>
      </c>
      <c r="V6056" t="s">
        <v>13450</v>
      </c>
      <c r="W6056" t="s">
        <v>13451</v>
      </c>
      <c r="X6056" t="s">
        <v>13447</v>
      </c>
      <c r="Y6056" t="s">
        <v>13450</v>
      </c>
      <c r="Z6056" t="s">
        <v>13467</v>
      </c>
      <c r="AC6056" t="s">
        <v>357</v>
      </c>
      <c r="AD6056" s="176">
        <v>1.8</v>
      </c>
      <c r="AE6056" s="177" t="s">
        <v>16954</v>
      </c>
    </row>
    <row r="6057" spans="1:31" x14ac:dyDescent="0.35">
      <c r="A6057" t="s">
        <v>408</v>
      </c>
      <c r="B6057">
        <v>1154</v>
      </c>
      <c r="C6057" t="s">
        <v>13468</v>
      </c>
      <c r="D6057">
        <v>71427</v>
      </c>
      <c r="E6057" t="s">
        <v>13468</v>
      </c>
      <c r="F6057" t="s">
        <v>11404</v>
      </c>
      <c r="H6057" s="174">
        <f t="shared" si="195"/>
        <v>0</v>
      </c>
      <c r="I6057">
        <v>0</v>
      </c>
      <c r="K6057" t="s">
        <v>404</v>
      </c>
      <c r="L6057" t="s">
        <v>13019</v>
      </c>
      <c r="M6057" t="s">
        <v>398</v>
      </c>
      <c r="N6057" t="s">
        <v>1168</v>
      </c>
      <c r="O6057">
        <v>0</v>
      </c>
      <c r="P6057" t="s">
        <v>306</v>
      </c>
      <c r="Q6057" s="164">
        <v>35435</v>
      </c>
      <c r="R6057" s="164">
        <v>35551</v>
      </c>
      <c r="S6057" s="164">
        <v>39188</v>
      </c>
      <c r="T6057" t="s">
        <v>13469</v>
      </c>
      <c r="V6057" t="s">
        <v>13470</v>
      </c>
      <c r="W6057" t="s">
        <v>13471</v>
      </c>
      <c r="X6057" t="s">
        <v>13468</v>
      </c>
      <c r="Y6057" t="s">
        <v>13470</v>
      </c>
      <c r="Z6057" t="s">
        <v>13472</v>
      </c>
      <c r="AC6057" t="s">
        <v>357</v>
      </c>
      <c r="AD6057" s="176">
        <v>0</v>
      </c>
      <c r="AE6057" s="177" t="s">
        <v>16954</v>
      </c>
    </row>
    <row r="6058" spans="1:31" x14ac:dyDescent="0.35">
      <c r="A6058" t="s">
        <v>432</v>
      </c>
      <c r="B6058">
        <v>1233</v>
      </c>
      <c r="C6058" t="s">
        <v>13473</v>
      </c>
      <c r="D6058">
        <v>71428</v>
      </c>
      <c r="E6058" t="s">
        <v>13473</v>
      </c>
      <c r="F6058" t="s">
        <v>11404</v>
      </c>
      <c r="H6058" s="174">
        <f t="shared" si="195"/>
        <v>1.5</v>
      </c>
      <c r="I6058">
        <v>0.6</v>
      </c>
      <c r="K6058" t="s">
        <v>404</v>
      </c>
      <c r="L6058" t="s">
        <v>12368</v>
      </c>
      <c r="M6058" t="s">
        <v>398</v>
      </c>
      <c r="N6058" t="s">
        <v>1168</v>
      </c>
      <c r="O6058">
        <v>0.5</v>
      </c>
      <c r="P6058" t="s">
        <v>306</v>
      </c>
      <c r="Q6058" s="164">
        <v>37995</v>
      </c>
      <c r="R6058" s="164">
        <v>38231</v>
      </c>
      <c r="S6058" s="164">
        <v>40787</v>
      </c>
      <c r="T6058" t="s">
        <v>13474</v>
      </c>
      <c r="V6058" t="s">
        <v>13475</v>
      </c>
      <c r="W6058" t="s">
        <v>13476</v>
      </c>
      <c r="X6058" t="s">
        <v>13473</v>
      </c>
      <c r="Y6058" t="s">
        <v>13475</v>
      </c>
      <c r="Z6058" t="s">
        <v>13477</v>
      </c>
      <c r="AC6058" t="s">
        <v>357</v>
      </c>
      <c r="AD6058" s="176">
        <v>1.5</v>
      </c>
      <c r="AE6058" s="177" t="s">
        <v>16954</v>
      </c>
    </row>
    <row r="6059" spans="1:31" x14ac:dyDescent="0.35">
      <c r="A6059" t="s">
        <v>566</v>
      </c>
      <c r="B6059">
        <v>1208</v>
      </c>
      <c r="C6059" t="s">
        <v>13473</v>
      </c>
      <c r="D6059">
        <v>71428</v>
      </c>
      <c r="E6059" t="s">
        <v>13473</v>
      </c>
      <c r="F6059" t="s">
        <v>11404</v>
      </c>
      <c r="H6059" s="174">
        <f t="shared" si="195"/>
        <v>1.5</v>
      </c>
      <c r="I6059">
        <v>0.6</v>
      </c>
      <c r="K6059" t="s">
        <v>404</v>
      </c>
      <c r="L6059" t="s">
        <v>13478</v>
      </c>
      <c r="M6059" t="s">
        <v>398</v>
      </c>
      <c r="N6059" t="s">
        <v>1168</v>
      </c>
      <c r="O6059">
        <v>0.5</v>
      </c>
      <c r="P6059" t="s">
        <v>306</v>
      </c>
      <c r="Q6059" s="164">
        <v>37995</v>
      </c>
      <c r="R6059" s="164">
        <v>38231</v>
      </c>
      <c r="S6059" s="164">
        <v>40787</v>
      </c>
      <c r="T6059" t="s">
        <v>13474</v>
      </c>
      <c r="V6059" t="s">
        <v>13475</v>
      </c>
      <c r="W6059" t="s">
        <v>13476</v>
      </c>
      <c r="X6059" t="s">
        <v>13473</v>
      </c>
      <c r="Y6059" t="s">
        <v>13475</v>
      </c>
      <c r="Z6059" t="s">
        <v>13479</v>
      </c>
      <c r="AC6059" t="s">
        <v>357</v>
      </c>
      <c r="AD6059" s="176">
        <v>1.5</v>
      </c>
      <c r="AE6059" s="177" t="s">
        <v>16954</v>
      </c>
    </row>
    <row r="6060" spans="1:31" x14ac:dyDescent="0.35">
      <c r="A6060" t="s">
        <v>476</v>
      </c>
      <c r="B6060">
        <v>1100</v>
      </c>
      <c r="C6060" t="s">
        <v>13480</v>
      </c>
      <c r="D6060">
        <v>71429</v>
      </c>
      <c r="E6060" t="s">
        <v>13480</v>
      </c>
      <c r="F6060" t="s">
        <v>11404</v>
      </c>
      <c r="H6060" s="174">
        <f t="shared" si="195"/>
        <v>1.3</v>
      </c>
      <c r="I6060">
        <v>0.4</v>
      </c>
      <c r="K6060" t="s">
        <v>404</v>
      </c>
      <c r="L6060" t="s">
        <v>4103</v>
      </c>
      <c r="M6060" t="s">
        <v>398</v>
      </c>
      <c r="N6060" t="s">
        <v>1168</v>
      </c>
      <c r="O6060">
        <v>0.5</v>
      </c>
      <c r="P6060" t="s">
        <v>306</v>
      </c>
      <c r="Q6060" t="s">
        <v>2395</v>
      </c>
      <c r="R6060" s="164">
        <v>29311</v>
      </c>
      <c r="S6060" s="164">
        <v>38231</v>
      </c>
      <c r="T6060" t="s">
        <v>13481</v>
      </c>
      <c r="V6060" t="s">
        <v>13482</v>
      </c>
      <c r="W6060" t="s">
        <v>13483</v>
      </c>
      <c r="X6060" t="s">
        <v>13480</v>
      </c>
      <c r="Y6060" t="s">
        <v>13482</v>
      </c>
      <c r="Z6060" t="s">
        <v>13484</v>
      </c>
      <c r="AC6060" t="s">
        <v>357</v>
      </c>
      <c r="AD6060" s="176">
        <v>1.3</v>
      </c>
      <c r="AE6060" s="177" t="s">
        <v>16954</v>
      </c>
    </row>
    <row r="6061" spans="1:31" x14ac:dyDescent="0.35">
      <c r="A6061" t="s">
        <v>584</v>
      </c>
      <c r="B6061">
        <v>1118</v>
      </c>
      <c r="C6061" t="s">
        <v>13485</v>
      </c>
      <c r="D6061">
        <v>71429</v>
      </c>
      <c r="E6061" t="s">
        <v>13480</v>
      </c>
      <c r="F6061" t="s">
        <v>11404</v>
      </c>
      <c r="H6061" s="174">
        <f t="shared" si="195"/>
        <v>1.3</v>
      </c>
      <c r="I6061">
        <v>0.4</v>
      </c>
      <c r="K6061" t="s">
        <v>404</v>
      </c>
      <c r="L6061" t="s">
        <v>11090</v>
      </c>
      <c r="M6061" t="s">
        <v>398</v>
      </c>
      <c r="N6061" t="s">
        <v>1168</v>
      </c>
      <c r="O6061">
        <v>0.5</v>
      </c>
      <c r="P6061" t="s">
        <v>306</v>
      </c>
      <c r="Q6061" t="s">
        <v>4418</v>
      </c>
      <c r="R6061" s="164">
        <v>30102</v>
      </c>
      <c r="S6061" s="164">
        <v>41883</v>
      </c>
      <c r="T6061" t="s">
        <v>13481</v>
      </c>
      <c r="V6061" t="s">
        <v>13482</v>
      </c>
      <c r="W6061" t="s">
        <v>13483</v>
      </c>
      <c r="X6061" t="s">
        <v>13480</v>
      </c>
      <c r="Y6061" t="s">
        <v>13482</v>
      </c>
      <c r="Z6061" t="s">
        <v>13486</v>
      </c>
      <c r="AC6061" t="s">
        <v>357</v>
      </c>
      <c r="AD6061" s="176">
        <v>1.3</v>
      </c>
      <c r="AE6061" s="177" t="s">
        <v>16954</v>
      </c>
    </row>
    <row r="6062" spans="1:31" x14ac:dyDescent="0.35">
      <c r="A6062" t="s">
        <v>447</v>
      </c>
      <c r="B6062">
        <v>1141</v>
      </c>
      <c r="C6062" t="s">
        <v>13485</v>
      </c>
      <c r="D6062">
        <v>71429</v>
      </c>
      <c r="E6062" t="s">
        <v>13480</v>
      </c>
      <c r="F6062" t="s">
        <v>11404</v>
      </c>
      <c r="H6062" s="174">
        <f t="shared" si="195"/>
        <v>1.3</v>
      </c>
      <c r="I6062">
        <v>0.4</v>
      </c>
      <c r="K6062" t="s">
        <v>404</v>
      </c>
      <c r="L6062" t="s">
        <v>13201</v>
      </c>
      <c r="M6062" t="s">
        <v>398</v>
      </c>
      <c r="N6062" t="s">
        <v>1168</v>
      </c>
      <c r="O6062">
        <v>0.5</v>
      </c>
      <c r="P6062" t="s">
        <v>306</v>
      </c>
      <c r="Q6062" s="164">
        <v>35439</v>
      </c>
      <c r="R6062" s="164">
        <v>35674</v>
      </c>
      <c r="S6062" s="164">
        <v>42248</v>
      </c>
      <c r="T6062" t="s">
        <v>13481</v>
      </c>
      <c r="V6062" t="s">
        <v>13482</v>
      </c>
      <c r="W6062" t="s">
        <v>13483</v>
      </c>
      <c r="X6062" t="s">
        <v>13480</v>
      </c>
      <c r="Y6062" t="s">
        <v>13482</v>
      </c>
      <c r="Z6062" t="s">
        <v>13487</v>
      </c>
      <c r="AC6062" t="s">
        <v>357</v>
      </c>
      <c r="AD6062" s="176">
        <v>1.3</v>
      </c>
      <c r="AE6062" s="177" t="s">
        <v>16954</v>
      </c>
    </row>
    <row r="6063" spans="1:31" x14ac:dyDescent="0.35">
      <c r="A6063" t="s">
        <v>476</v>
      </c>
      <c r="B6063">
        <v>1353</v>
      </c>
      <c r="C6063" t="s">
        <v>13488</v>
      </c>
      <c r="D6063">
        <v>71430</v>
      </c>
      <c r="E6063" t="s">
        <v>13488</v>
      </c>
      <c r="F6063" t="s">
        <v>11404</v>
      </c>
      <c r="G6063" s="163">
        <v>3206.88</v>
      </c>
      <c r="H6063">
        <v>2.2000000000000002</v>
      </c>
      <c r="I6063">
        <v>1</v>
      </c>
      <c r="J6063" t="s">
        <v>1</v>
      </c>
      <c r="K6063" t="s">
        <v>296</v>
      </c>
      <c r="L6063" t="s">
        <v>397</v>
      </c>
      <c r="M6063" t="s">
        <v>398</v>
      </c>
      <c r="N6063" t="s">
        <v>1168</v>
      </c>
      <c r="O6063">
        <v>1</v>
      </c>
      <c r="P6063" t="s">
        <v>306</v>
      </c>
      <c r="Q6063" s="164">
        <v>43446</v>
      </c>
      <c r="R6063" s="164">
        <v>44075</v>
      </c>
      <c r="T6063" t="s">
        <v>13489</v>
      </c>
      <c r="V6063" t="s">
        <v>13490</v>
      </c>
      <c r="W6063" t="s">
        <v>13491</v>
      </c>
      <c r="X6063" t="s">
        <v>13488</v>
      </c>
      <c r="Y6063" t="s">
        <v>13490</v>
      </c>
      <c r="Z6063" t="s">
        <v>13492</v>
      </c>
      <c r="AA6063" t="s">
        <v>1</v>
      </c>
      <c r="AB6063" s="164">
        <v>43615</v>
      </c>
      <c r="AC6063" t="s">
        <v>357</v>
      </c>
      <c r="AD6063" s="176">
        <v>1</v>
      </c>
    </row>
    <row r="6064" spans="1:31" x14ac:dyDescent="0.35">
      <c r="A6064" t="s">
        <v>454</v>
      </c>
      <c r="B6064">
        <v>1102</v>
      </c>
      <c r="C6064" t="s">
        <v>13493</v>
      </c>
      <c r="D6064">
        <v>71431</v>
      </c>
      <c r="E6064" t="s">
        <v>13494</v>
      </c>
      <c r="F6064" t="s">
        <v>11404</v>
      </c>
      <c r="H6064" s="174">
        <f>AD6064</f>
        <v>0</v>
      </c>
      <c r="I6064">
        <v>0</v>
      </c>
      <c r="K6064" t="s">
        <v>404</v>
      </c>
      <c r="L6064" t="s">
        <v>578</v>
      </c>
      <c r="M6064" t="s">
        <v>398</v>
      </c>
      <c r="N6064" t="s">
        <v>1168</v>
      </c>
      <c r="O6064">
        <v>0</v>
      </c>
      <c r="P6064" t="s">
        <v>306</v>
      </c>
      <c r="Q6064" t="s">
        <v>1820</v>
      </c>
      <c r="R6064" s="164">
        <v>32462</v>
      </c>
      <c r="S6064" s="164">
        <v>32462</v>
      </c>
      <c r="T6064" t="s">
        <v>13495</v>
      </c>
      <c r="V6064" t="s">
        <v>13496</v>
      </c>
      <c r="W6064" t="s">
        <v>13497</v>
      </c>
      <c r="X6064" t="s">
        <v>13494</v>
      </c>
      <c r="Y6064" t="s">
        <v>13496</v>
      </c>
      <c r="Z6064" t="s">
        <v>13498</v>
      </c>
      <c r="AC6064" t="s">
        <v>357</v>
      </c>
      <c r="AD6064" s="176">
        <v>0</v>
      </c>
      <c r="AE6064" s="177" t="s">
        <v>16954</v>
      </c>
    </row>
    <row r="6065" spans="1:31" x14ac:dyDescent="0.35">
      <c r="A6065" t="s">
        <v>447</v>
      </c>
      <c r="B6065">
        <v>1133</v>
      </c>
      <c r="C6065" t="s">
        <v>13499</v>
      </c>
      <c r="D6065">
        <v>71432</v>
      </c>
      <c r="E6065" t="s">
        <v>13500</v>
      </c>
      <c r="F6065" t="s">
        <v>11404</v>
      </c>
      <c r="H6065">
        <v>0</v>
      </c>
      <c r="I6065">
        <v>0</v>
      </c>
      <c r="K6065" t="s">
        <v>296</v>
      </c>
      <c r="L6065" t="s">
        <v>12494</v>
      </c>
      <c r="M6065" t="s">
        <v>398</v>
      </c>
      <c r="N6065" t="s">
        <v>1168</v>
      </c>
      <c r="O6065">
        <v>0</v>
      </c>
      <c r="P6065" t="s">
        <v>306</v>
      </c>
      <c r="Q6065" s="164">
        <v>35433</v>
      </c>
      <c r="R6065" s="164">
        <v>35490</v>
      </c>
      <c r="T6065" t="s">
        <v>13501</v>
      </c>
      <c r="V6065" t="s">
        <v>13502</v>
      </c>
      <c r="W6065" t="s">
        <v>13503</v>
      </c>
      <c r="X6065" t="s">
        <v>13500</v>
      </c>
      <c r="Y6065" t="s">
        <v>13502</v>
      </c>
      <c r="Z6065" t="s">
        <v>13504</v>
      </c>
      <c r="AC6065" t="s">
        <v>357</v>
      </c>
      <c r="AD6065" s="176">
        <v>0</v>
      </c>
    </row>
    <row r="6066" spans="1:31" x14ac:dyDescent="0.35">
      <c r="A6066" t="s">
        <v>408</v>
      </c>
      <c r="B6066">
        <v>1189</v>
      </c>
      <c r="C6066" t="s">
        <v>13505</v>
      </c>
      <c r="D6066">
        <v>71433</v>
      </c>
      <c r="E6066" t="s">
        <v>13494</v>
      </c>
      <c r="F6066" t="s">
        <v>11404</v>
      </c>
      <c r="H6066">
        <v>2.4</v>
      </c>
      <c r="I6066">
        <v>0.6</v>
      </c>
      <c r="K6066" t="s">
        <v>404</v>
      </c>
      <c r="L6066" t="s">
        <v>13506</v>
      </c>
      <c r="M6066" t="s">
        <v>398</v>
      </c>
      <c r="N6066" t="s">
        <v>1168</v>
      </c>
      <c r="O6066">
        <v>0.5</v>
      </c>
      <c r="P6066" t="s">
        <v>306</v>
      </c>
      <c r="Q6066" s="164">
        <v>37563</v>
      </c>
      <c r="R6066" s="164">
        <v>37326</v>
      </c>
      <c r="S6066" s="164">
        <v>41883</v>
      </c>
      <c r="T6066" t="s">
        <v>13507</v>
      </c>
      <c r="V6066" t="s">
        <v>13496</v>
      </c>
      <c r="W6066" t="s">
        <v>13497</v>
      </c>
      <c r="X6066" t="s">
        <v>13494</v>
      </c>
      <c r="Y6066" t="s">
        <v>13496</v>
      </c>
      <c r="Z6066" t="s">
        <v>13508</v>
      </c>
      <c r="AC6066" t="s">
        <v>357</v>
      </c>
      <c r="AD6066" s="176">
        <v>2</v>
      </c>
    </row>
    <row r="6067" spans="1:31" x14ac:dyDescent="0.35">
      <c r="A6067" t="s">
        <v>469</v>
      </c>
      <c r="B6067">
        <v>1112</v>
      </c>
      <c r="C6067" t="s">
        <v>13509</v>
      </c>
      <c r="D6067">
        <v>71433</v>
      </c>
      <c r="E6067" t="s">
        <v>13494</v>
      </c>
      <c r="F6067" t="s">
        <v>11404</v>
      </c>
      <c r="H6067">
        <v>2.4</v>
      </c>
      <c r="I6067">
        <v>0.6</v>
      </c>
      <c r="K6067" t="s">
        <v>404</v>
      </c>
      <c r="L6067" t="s">
        <v>13510</v>
      </c>
      <c r="M6067" t="s">
        <v>398</v>
      </c>
      <c r="N6067" t="s">
        <v>1168</v>
      </c>
      <c r="O6067">
        <v>0.5</v>
      </c>
      <c r="P6067" t="s">
        <v>306</v>
      </c>
      <c r="Q6067" s="164">
        <v>32878</v>
      </c>
      <c r="R6067" s="164">
        <v>32994</v>
      </c>
      <c r="S6067" s="164">
        <v>39188</v>
      </c>
      <c r="T6067" t="s">
        <v>13507</v>
      </c>
      <c r="V6067" t="s">
        <v>13496</v>
      </c>
      <c r="W6067" t="s">
        <v>13497</v>
      </c>
      <c r="X6067" t="s">
        <v>13494</v>
      </c>
      <c r="Y6067" t="s">
        <v>13496</v>
      </c>
      <c r="Z6067" t="s">
        <v>13511</v>
      </c>
      <c r="AC6067" t="s">
        <v>357</v>
      </c>
      <c r="AD6067" s="176">
        <v>2</v>
      </c>
    </row>
    <row r="6068" spans="1:31" x14ac:dyDescent="0.35">
      <c r="A6068" t="s">
        <v>324</v>
      </c>
      <c r="B6068">
        <v>1120</v>
      </c>
      <c r="C6068" t="s">
        <v>13505</v>
      </c>
      <c r="D6068">
        <v>71433</v>
      </c>
      <c r="E6068" t="s">
        <v>13494</v>
      </c>
      <c r="F6068" t="s">
        <v>11404</v>
      </c>
      <c r="H6068">
        <v>2.4</v>
      </c>
      <c r="I6068">
        <v>0.6</v>
      </c>
      <c r="K6068" t="s">
        <v>404</v>
      </c>
      <c r="L6068" t="s">
        <v>6095</v>
      </c>
      <c r="M6068" t="s">
        <v>398</v>
      </c>
      <c r="N6068" t="s">
        <v>1168</v>
      </c>
      <c r="O6068">
        <v>0.5</v>
      </c>
      <c r="P6068" t="s">
        <v>306</v>
      </c>
      <c r="Q6068" s="164">
        <v>36161</v>
      </c>
      <c r="R6068" s="164">
        <v>36161</v>
      </c>
      <c r="S6068" s="164">
        <v>45043</v>
      </c>
      <c r="T6068" t="s">
        <v>13507</v>
      </c>
      <c r="V6068" t="s">
        <v>13496</v>
      </c>
      <c r="W6068" t="s">
        <v>13497</v>
      </c>
      <c r="X6068" t="s">
        <v>13494</v>
      </c>
      <c r="Y6068" t="s">
        <v>13496</v>
      </c>
      <c r="Z6068" t="s">
        <v>13512</v>
      </c>
      <c r="AC6068" t="s">
        <v>357</v>
      </c>
      <c r="AD6068" s="176">
        <v>2</v>
      </c>
    </row>
    <row r="6069" spans="1:31" x14ac:dyDescent="0.35">
      <c r="A6069" t="s">
        <v>309</v>
      </c>
      <c r="B6069">
        <v>1087</v>
      </c>
      <c r="C6069" t="s">
        <v>13509</v>
      </c>
      <c r="D6069">
        <v>71433</v>
      </c>
      <c r="E6069" t="s">
        <v>13494</v>
      </c>
      <c r="F6069" t="s">
        <v>11404</v>
      </c>
      <c r="H6069">
        <v>2.4</v>
      </c>
      <c r="I6069">
        <v>0.6</v>
      </c>
      <c r="K6069" t="s">
        <v>404</v>
      </c>
      <c r="L6069" t="s">
        <v>12530</v>
      </c>
      <c r="M6069" t="s">
        <v>398</v>
      </c>
      <c r="N6069" t="s">
        <v>1168</v>
      </c>
      <c r="O6069">
        <v>0.5</v>
      </c>
      <c r="P6069" t="s">
        <v>306</v>
      </c>
      <c r="Q6069" s="164">
        <v>32878</v>
      </c>
      <c r="R6069" s="164">
        <v>32994</v>
      </c>
      <c r="S6069" s="164">
        <v>39188</v>
      </c>
      <c r="T6069" t="s">
        <v>13507</v>
      </c>
      <c r="V6069" t="s">
        <v>13496</v>
      </c>
      <c r="W6069" t="s">
        <v>13497</v>
      </c>
      <c r="X6069" t="s">
        <v>13494</v>
      </c>
      <c r="Y6069" t="s">
        <v>13496</v>
      </c>
      <c r="Z6069" t="s">
        <v>13513</v>
      </c>
      <c r="AC6069" t="s">
        <v>357</v>
      </c>
      <c r="AD6069" s="176">
        <v>2</v>
      </c>
    </row>
    <row r="6070" spans="1:31" x14ac:dyDescent="0.35">
      <c r="A6070" t="s">
        <v>432</v>
      </c>
      <c r="B6070">
        <v>1056</v>
      </c>
      <c r="C6070" t="s">
        <v>13514</v>
      </c>
      <c r="D6070">
        <v>71433</v>
      </c>
      <c r="E6070" t="s">
        <v>13494</v>
      </c>
      <c r="F6070" t="s">
        <v>11404</v>
      </c>
      <c r="H6070">
        <v>2.4</v>
      </c>
      <c r="I6070">
        <v>0.6</v>
      </c>
      <c r="K6070" t="s">
        <v>404</v>
      </c>
      <c r="L6070" t="s">
        <v>410</v>
      </c>
      <c r="M6070" t="s">
        <v>398</v>
      </c>
      <c r="N6070" t="s">
        <v>1168</v>
      </c>
      <c r="O6070">
        <v>0.5</v>
      </c>
      <c r="P6070" t="s">
        <v>306</v>
      </c>
      <c r="Q6070" s="164">
        <v>31421</v>
      </c>
      <c r="R6070" s="164">
        <v>31656</v>
      </c>
      <c r="S6070" s="164">
        <v>31656</v>
      </c>
      <c r="T6070" t="s">
        <v>13507</v>
      </c>
      <c r="V6070" t="s">
        <v>13496</v>
      </c>
      <c r="W6070" t="s">
        <v>13497</v>
      </c>
      <c r="X6070" t="s">
        <v>13494</v>
      </c>
      <c r="Y6070" t="s">
        <v>13496</v>
      </c>
      <c r="Z6070" t="s">
        <v>13515</v>
      </c>
      <c r="AC6070" t="s">
        <v>357</v>
      </c>
      <c r="AD6070" s="176">
        <v>2</v>
      </c>
    </row>
    <row r="6071" spans="1:31" x14ac:dyDescent="0.35">
      <c r="A6071" t="s">
        <v>432</v>
      </c>
      <c r="B6071">
        <v>1130</v>
      </c>
      <c r="C6071" t="s">
        <v>13509</v>
      </c>
      <c r="D6071">
        <v>71433</v>
      </c>
      <c r="E6071" t="s">
        <v>13494</v>
      </c>
      <c r="F6071" t="s">
        <v>11404</v>
      </c>
      <c r="H6071">
        <v>2.4</v>
      </c>
      <c r="I6071">
        <v>0.6</v>
      </c>
      <c r="K6071" t="s">
        <v>296</v>
      </c>
      <c r="L6071" t="s">
        <v>1209</v>
      </c>
      <c r="M6071" t="s">
        <v>398</v>
      </c>
      <c r="N6071" t="s">
        <v>1168</v>
      </c>
      <c r="O6071">
        <v>0.5</v>
      </c>
      <c r="P6071" t="s">
        <v>306</v>
      </c>
      <c r="Q6071" s="164">
        <v>31416</v>
      </c>
      <c r="R6071" s="164">
        <v>31503</v>
      </c>
      <c r="T6071" t="s">
        <v>13507</v>
      </c>
      <c r="V6071" t="s">
        <v>13496</v>
      </c>
      <c r="W6071" t="s">
        <v>13497</v>
      </c>
      <c r="X6071" t="s">
        <v>13494</v>
      </c>
      <c r="Y6071" t="s">
        <v>13496</v>
      </c>
      <c r="Z6071" t="s">
        <v>13516</v>
      </c>
      <c r="AC6071" t="s">
        <v>357</v>
      </c>
      <c r="AD6071" s="176">
        <v>2</v>
      </c>
    </row>
    <row r="6072" spans="1:31" x14ac:dyDescent="0.35">
      <c r="A6072" t="s">
        <v>584</v>
      </c>
      <c r="B6072">
        <v>1203</v>
      </c>
      <c r="C6072" t="s">
        <v>13517</v>
      </c>
      <c r="D6072">
        <v>71433</v>
      </c>
      <c r="E6072" t="s">
        <v>13494</v>
      </c>
      <c r="F6072" t="s">
        <v>11404</v>
      </c>
      <c r="H6072">
        <v>2.4</v>
      </c>
      <c r="I6072">
        <v>0.6</v>
      </c>
      <c r="K6072" t="s">
        <v>404</v>
      </c>
      <c r="L6072" t="s">
        <v>12494</v>
      </c>
      <c r="M6072" t="s">
        <v>398</v>
      </c>
      <c r="N6072" t="s">
        <v>1168</v>
      </c>
      <c r="O6072">
        <v>0.5</v>
      </c>
      <c r="P6072" t="s">
        <v>306</v>
      </c>
      <c r="Q6072" s="164">
        <v>33970</v>
      </c>
      <c r="R6072" s="164">
        <v>33970</v>
      </c>
      <c r="S6072" s="164">
        <v>41883</v>
      </c>
      <c r="T6072" t="s">
        <v>13507</v>
      </c>
      <c r="V6072" t="s">
        <v>13496</v>
      </c>
      <c r="W6072" t="s">
        <v>13497</v>
      </c>
      <c r="X6072" t="s">
        <v>13494</v>
      </c>
      <c r="Y6072" t="s">
        <v>13496</v>
      </c>
      <c r="Z6072" t="s">
        <v>13518</v>
      </c>
      <c r="AC6072" t="s">
        <v>357</v>
      </c>
      <c r="AD6072" s="176">
        <v>2</v>
      </c>
    </row>
    <row r="6073" spans="1:31" x14ac:dyDescent="0.35">
      <c r="A6073" t="s">
        <v>447</v>
      </c>
      <c r="B6073">
        <v>1025</v>
      </c>
      <c r="C6073" t="s">
        <v>13505</v>
      </c>
      <c r="D6073">
        <v>71433</v>
      </c>
      <c r="E6073" t="s">
        <v>13494</v>
      </c>
      <c r="F6073" t="s">
        <v>11404</v>
      </c>
      <c r="H6073">
        <v>2.4</v>
      </c>
      <c r="I6073">
        <v>0.6</v>
      </c>
      <c r="K6073" t="s">
        <v>296</v>
      </c>
      <c r="L6073" t="s">
        <v>397</v>
      </c>
      <c r="M6073" t="s">
        <v>398</v>
      </c>
      <c r="N6073" t="s">
        <v>1168</v>
      </c>
      <c r="O6073">
        <v>0.5</v>
      </c>
      <c r="P6073" t="s">
        <v>306</v>
      </c>
      <c r="Q6073" t="s">
        <v>7149</v>
      </c>
      <c r="R6073" s="164">
        <v>29336</v>
      </c>
      <c r="T6073" t="s">
        <v>13507</v>
      </c>
      <c r="V6073" t="s">
        <v>13496</v>
      </c>
      <c r="W6073" t="s">
        <v>13497</v>
      </c>
      <c r="X6073" t="s">
        <v>13494</v>
      </c>
      <c r="Y6073" t="s">
        <v>13496</v>
      </c>
      <c r="Z6073" t="s">
        <v>13519</v>
      </c>
      <c r="AC6073" t="s">
        <v>357</v>
      </c>
      <c r="AD6073" s="176">
        <v>2</v>
      </c>
    </row>
    <row r="6074" spans="1:31" x14ac:dyDescent="0.35">
      <c r="A6074" t="s">
        <v>419</v>
      </c>
      <c r="B6074">
        <v>1099</v>
      </c>
      <c r="C6074" t="s">
        <v>13494</v>
      </c>
      <c r="D6074">
        <v>71433</v>
      </c>
      <c r="E6074" t="s">
        <v>13494</v>
      </c>
      <c r="F6074" t="s">
        <v>11404</v>
      </c>
      <c r="H6074">
        <v>2.4</v>
      </c>
      <c r="I6074">
        <v>0.6</v>
      </c>
      <c r="K6074" t="s">
        <v>404</v>
      </c>
      <c r="L6074" t="s">
        <v>13376</v>
      </c>
      <c r="M6074" t="s">
        <v>398</v>
      </c>
      <c r="N6074" t="s">
        <v>1168</v>
      </c>
      <c r="O6074">
        <v>0.5</v>
      </c>
      <c r="P6074" t="s">
        <v>306</v>
      </c>
      <c r="Q6074" s="164">
        <v>33239</v>
      </c>
      <c r="R6074" s="164">
        <v>33239</v>
      </c>
      <c r="S6074" s="164">
        <v>39217</v>
      </c>
      <c r="T6074" t="s">
        <v>13507</v>
      </c>
      <c r="V6074" t="s">
        <v>13496</v>
      </c>
      <c r="W6074" t="s">
        <v>13497</v>
      </c>
      <c r="X6074" t="s">
        <v>13494</v>
      </c>
      <c r="Y6074" t="s">
        <v>13496</v>
      </c>
      <c r="Z6074" t="s">
        <v>13520</v>
      </c>
      <c r="AC6074" t="s">
        <v>357</v>
      </c>
      <c r="AD6074" s="176">
        <v>2</v>
      </c>
    </row>
    <row r="6075" spans="1:31" x14ac:dyDescent="0.35">
      <c r="A6075" t="s">
        <v>454</v>
      </c>
      <c r="B6075">
        <v>1444</v>
      </c>
      <c r="C6075" t="s">
        <v>13521</v>
      </c>
      <c r="D6075">
        <v>71434</v>
      </c>
      <c r="E6075" t="s">
        <v>13522</v>
      </c>
      <c r="F6075" t="s">
        <v>11404</v>
      </c>
      <c r="H6075" s="174">
        <f>AD6075</f>
        <v>1.4</v>
      </c>
      <c r="I6075">
        <v>0.6</v>
      </c>
      <c r="K6075" t="s">
        <v>296</v>
      </c>
      <c r="L6075" t="s">
        <v>397</v>
      </c>
      <c r="M6075" t="s">
        <v>398</v>
      </c>
      <c r="N6075" t="s">
        <v>1168</v>
      </c>
      <c r="O6075">
        <v>0.5</v>
      </c>
      <c r="P6075" t="s">
        <v>306</v>
      </c>
      <c r="Q6075" t="s">
        <v>5274</v>
      </c>
      <c r="R6075" s="164">
        <v>41883</v>
      </c>
      <c r="T6075" t="s">
        <v>13523</v>
      </c>
      <c r="V6075" t="s">
        <v>13496</v>
      </c>
      <c r="W6075" t="s">
        <v>13497</v>
      </c>
      <c r="X6075" t="s">
        <v>13494</v>
      </c>
      <c r="Y6075" t="s">
        <v>13496</v>
      </c>
      <c r="Z6075" t="s">
        <v>13524</v>
      </c>
      <c r="AC6075" t="s">
        <v>357</v>
      </c>
      <c r="AD6075" s="176">
        <v>1.4</v>
      </c>
      <c r="AE6075" s="177" t="s">
        <v>16954</v>
      </c>
    </row>
    <row r="6076" spans="1:31" x14ac:dyDescent="0.35">
      <c r="A6076" t="s">
        <v>454</v>
      </c>
      <c r="B6076">
        <v>1104</v>
      </c>
      <c r="C6076" t="s">
        <v>13525</v>
      </c>
      <c r="D6076">
        <v>71439</v>
      </c>
      <c r="E6076" t="s">
        <v>13525</v>
      </c>
      <c r="F6076" t="s">
        <v>11404</v>
      </c>
      <c r="H6076">
        <v>2.2000000000000002</v>
      </c>
      <c r="I6076">
        <v>0.6</v>
      </c>
      <c r="K6076" t="s">
        <v>404</v>
      </c>
      <c r="L6076" t="s">
        <v>410</v>
      </c>
      <c r="M6076" t="s">
        <v>398</v>
      </c>
      <c r="N6076" t="s">
        <v>1168</v>
      </c>
      <c r="O6076">
        <v>0.5</v>
      </c>
      <c r="P6076" t="s">
        <v>306</v>
      </c>
      <c r="Q6076" s="164">
        <v>37995</v>
      </c>
      <c r="R6076" s="164">
        <v>38231</v>
      </c>
      <c r="S6076" s="164">
        <v>38231</v>
      </c>
      <c r="T6076" t="s">
        <v>13526</v>
      </c>
      <c r="V6076" t="s">
        <v>13527</v>
      </c>
      <c r="W6076" t="s">
        <v>13528</v>
      </c>
      <c r="X6076" t="s">
        <v>13525</v>
      </c>
      <c r="Y6076" t="s">
        <v>13527</v>
      </c>
      <c r="Z6076" t="s">
        <v>13529</v>
      </c>
      <c r="AC6076" t="s">
        <v>357</v>
      </c>
      <c r="AD6076" s="176">
        <v>1</v>
      </c>
    </row>
    <row r="6077" spans="1:31" x14ac:dyDescent="0.35">
      <c r="A6077" t="s">
        <v>305</v>
      </c>
      <c r="B6077">
        <v>1035</v>
      </c>
      <c r="C6077" t="s">
        <v>13530</v>
      </c>
      <c r="D6077">
        <v>71439</v>
      </c>
      <c r="E6077" t="s">
        <v>13525</v>
      </c>
      <c r="F6077" t="s">
        <v>11404</v>
      </c>
      <c r="H6077">
        <v>2.2000000000000002</v>
      </c>
      <c r="I6077">
        <v>0.6</v>
      </c>
      <c r="K6077" t="s">
        <v>404</v>
      </c>
      <c r="L6077" t="s">
        <v>13531</v>
      </c>
      <c r="M6077" t="s">
        <v>398</v>
      </c>
      <c r="N6077" t="s">
        <v>1168</v>
      </c>
      <c r="O6077">
        <v>0.5</v>
      </c>
      <c r="P6077" t="s">
        <v>306</v>
      </c>
      <c r="Q6077" s="164">
        <v>29140</v>
      </c>
      <c r="R6077" s="164">
        <v>29199</v>
      </c>
      <c r="S6077" s="164">
        <v>42248</v>
      </c>
      <c r="T6077" t="s">
        <v>13526</v>
      </c>
      <c r="V6077" t="s">
        <v>13527</v>
      </c>
      <c r="W6077" t="s">
        <v>13528</v>
      </c>
      <c r="X6077" t="s">
        <v>13525</v>
      </c>
      <c r="Y6077" t="s">
        <v>13527</v>
      </c>
      <c r="Z6077" t="s">
        <v>13532</v>
      </c>
      <c r="AC6077" t="s">
        <v>357</v>
      </c>
      <c r="AD6077" s="176">
        <v>1</v>
      </c>
    </row>
    <row r="6078" spans="1:31" x14ac:dyDescent="0.35">
      <c r="A6078" t="s">
        <v>469</v>
      </c>
      <c r="B6078">
        <v>1122</v>
      </c>
      <c r="C6078" t="s">
        <v>13525</v>
      </c>
      <c r="D6078">
        <v>71439</v>
      </c>
      <c r="E6078" t="s">
        <v>13525</v>
      </c>
      <c r="F6078" t="s">
        <v>11404</v>
      </c>
      <c r="H6078">
        <v>2.2000000000000002</v>
      </c>
      <c r="I6078">
        <v>0.6</v>
      </c>
      <c r="K6078" t="s">
        <v>404</v>
      </c>
      <c r="L6078" t="s">
        <v>2532</v>
      </c>
      <c r="M6078" t="s">
        <v>398</v>
      </c>
      <c r="N6078" t="s">
        <v>1168</v>
      </c>
      <c r="O6078">
        <v>0.5</v>
      </c>
      <c r="P6078" t="s">
        <v>306</v>
      </c>
      <c r="Q6078" s="164">
        <v>33250</v>
      </c>
      <c r="R6078" s="164">
        <v>33573</v>
      </c>
      <c r="S6078" s="164">
        <v>40148</v>
      </c>
      <c r="T6078" t="s">
        <v>13526</v>
      </c>
      <c r="V6078" t="s">
        <v>13527</v>
      </c>
      <c r="W6078" t="s">
        <v>13528</v>
      </c>
      <c r="X6078" t="s">
        <v>13525</v>
      </c>
      <c r="Y6078" t="s">
        <v>13527</v>
      </c>
      <c r="Z6078" t="s">
        <v>13533</v>
      </c>
      <c r="AC6078" t="s">
        <v>357</v>
      </c>
      <c r="AD6078" s="176">
        <v>1</v>
      </c>
    </row>
    <row r="6079" spans="1:31" x14ac:dyDescent="0.35">
      <c r="A6079" t="s">
        <v>476</v>
      </c>
      <c r="B6079">
        <v>1107</v>
      </c>
      <c r="C6079" t="s">
        <v>13530</v>
      </c>
      <c r="D6079">
        <v>71439</v>
      </c>
      <c r="E6079" t="s">
        <v>13525</v>
      </c>
      <c r="F6079" t="s">
        <v>11404</v>
      </c>
      <c r="H6079">
        <v>2.2000000000000002</v>
      </c>
      <c r="I6079">
        <v>0.6</v>
      </c>
      <c r="K6079" t="s">
        <v>404</v>
      </c>
      <c r="L6079" t="s">
        <v>1209</v>
      </c>
      <c r="M6079" t="s">
        <v>398</v>
      </c>
      <c r="N6079" t="s">
        <v>1168</v>
      </c>
      <c r="O6079">
        <v>0.5</v>
      </c>
      <c r="P6079" t="s">
        <v>306</v>
      </c>
      <c r="Q6079" t="s">
        <v>2200</v>
      </c>
      <c r="R6079" s="164">
        <v>29586</v>
      </c>
      <c r="S6079" s="164">
        <v>43374</v>
      </c>
      <c r="T6079" t="s">
        <v>13526</v>
      </c>
      <c r="V6079" t="s">
        <v>13527</v>
      </c>
      <c r="W6079" t="s">
        <v>13528</v>
      </c>
      <c r="X6079" t="s">
        <v>13525</v>
      </c>
      <c r="Y6079" t="s">
        <v>13527</v>
      </c>
      <c r="Z6079" t="s">
        <v>13534</v>
      </c>
      <c r="AC6079" t="s">
        <v>357</v>
      </c>
      <c r="AD6079" s="176">
        <v>1</v>
      </c>
    </row>
    <row r="6080" spans="1:31" x14ac:dyDescent="0.35">
      <c r="A6080" t="s">
        <v>432</v>
      </c>
      <c r="B6080">
        <v>1079</v>
      </c>
      <c r="C6080" t="s">
        <v>13525</v>
      </c>
      <c r="D6080">
        <v>71439</v>
      </c>
      <c r="E6080" t="s">
        <v>13525</v>
      </c>
      <c r="F6080" t="s">
        <v>11404</v>
      </c>
      <c r="H6080">
        <v>2.2000000000000002</v>
      </c>
      <c r="I6080">
        <v>0.6</v>
      </c>
      <c r="K6080" t="s">
        <v>404</v>
      </c>
      <c r="L6080" t="s">
        <v>1209</v>
      </c>
      <c r="M6080" t="s">
        <v>398</v>
      </c>
      <c r="N6080" t="s">
        <v>1168</v>
      </c>
      <c r="O6080">
        <v>0.5</v>
      </c>
      <c r="P6080" t="s">
        <v>306</v>
      </c>
      <c r="Q6080" s="164">
        <v>29140</v>
      </c>
      <c r="R6080" s="164">
        <v>29199</v>
      </c>
      <c r="S6080" s="164">
        <v>40148</v>
      </c>
      <c r="T6080" t="s">
        <v>13526</v>
      </c>
      <c r="V6080" t="s">
        <v>13527</v>
      </c>
      <c r="W6080" t="s">
        <v>13528</v>
      </c>
      <c r="X6080" t="s">
        <v>13525</v>
      </c>
      <c r="Y6080" t="s">
        <v>13527</v>
      </c>
      <c r="Z6080" t="s">
        <v>13535</v>
      </c>
      <c r="AC6080" t="s">
        <v>357</v>
      </c>
      <c r="AD6080" s="176">
        <v>1</v>
      </c>
    </row>
    <row r="6081" spans="1:31" x14ac:dyDescent="0.35">
      <c r="A6081" t="s">
        <v>584</v>
      </c>
      <c r="B6081">
        <v>1107</v>
      </c>
      <c r="C6081" t="s">
        <v>13530</v>
      </c>
      <c r="D6081">
        <v>71439</v>
      </c>
      <c r="E6081" t="s">
        <v>13525</v>
      </c>
      <c r="F6081" t="s">
        <v>11404</v>
      </c>
      <c r="H6081">
        <v>2.2000000000000002</v>
      </c>
      <c r="I6081">
        <v>0.6</v>
      </c>
      <c r="K6081" t="s">
        <v>404</v>
      </c>
      <c r="L6081" t="s">
        <v>1209</v>
      </c>
      <c r="M6081" t="s">
        <v>398</v>
      </c>
      <c r="N6081" t="s">
        <v>1168</v>
      </c>
      <c r="O6081">
        <v>0.5</v>
      </c>
      <c r="P6081" t="s">
        <v>306</v>
      </c>
      <c r="Q6081" s="164">
        <v>29199</v>
      </c>
      <c r="R6081" s="164">
        <v>29140</v>
      </c>
      <c r="S6081" s="164">
        <v>41883</v>
      </c>
      <c r="T6081" t="s">
        <v>13526</v>
      </c>
      <c r="V6081" t="s">
        <v>13527</v>
      </c>
      <c r="W6081" t="s">
        <v>13528</v>
      </c>
      <c r="X6081" t="s">
        <v>13525</v>
      </c>
      <c r="Y6081" t="s">
        <v>13527</v>
      </c>
      <c r="Z6081" t="s">
        <v>13536</v>
      </c>
      <c r="AC6081" t="s">
        <v>357</v>
      </c>
      <c r="AD6081" s="176">
        <v>1</v>
      </c>
    </row>
    <row r="6082" spans="1:31" x14ac:dyDescent="0.35">
      <c r="A6082" t="s">
        <v>434</v>
      </c>
      <c r="B6082">
        <v>1177</v>
      </c>
      <c r="C6082" t="s">
        <v>13537</v>
      </c>
      <c r="D6082">
        <v>71439</v>
      </c>
      <c r="E6082" t="s">
        <v>13525</v>
      </c>
      <c r="F6082" t="s">
        <v>11404</v>
      </c>
      <c r="G6082" s="163">
        <v>2722.59</v>
      </c>
      <c r="H6082">
        <v>2.2000000000000002</v>
      </c>
      <c r="I6082">
        <v>0.6</v>
      </c>
      <c r="J6082" t="s">
        <v>1</v>
      </c>
      <c r="K6082" t="s">
        <v>296</v>
      </c>
      <c r="L6082" t="s">
        <v>397</v>
      </c>
      <c r="M6082" t="s">
        <v>398</v>
      </c>
      <c r="N6082" t="s">
        <v>1168</v>
      </c>
      <c r="O6082">
        <v>0.5</v>
      </c>
      <c r="P6082" t="s">
        <v>306</v>
      </c>
      <c r="Q6082" t="s">
        <v>13538</v>
      </c>
      <c r="R6082" s="164">
        <v>44317</v>
      </c>
      <c r="T6082" t="s">
        <v>13526</v>
      </c>
      <c r="V6082" t="s">
        <v>13527</v>
      </c>
      <c r="W6082" t="s">
        <v>13528</v>
      </c>
      <c r="X6082" t="s">
        <v>13525</v>
      </c>
      <c r="Y6082" t="s">
        <v>13527</v>
      </c>
      <c r="Z6082" t="s">
        <v>13539</v>
      </c>
      <c r="AA6082" t="s">
        <v>1</v>
      </c>
      <c r="AB6082" s="164">
        <v>44347</v>
      </c>
      <c r="AC6082" t="s">
        <v>357</v>
      </c>
      <c r="AD6082" s="176">
        <v>1</v>
      </c>
    </row>
    <row r="6083" spans="1:31" x14ac:dyDescent="0.35">
      <c r="A6083" t="s">
        <v>447</v>
      </c>
      <c r="B6083">
        <v>1057</v>
      </c>
      <c r="C6083" t="s">
        <v>13537</v>
      </c>
      <c r="D6083">
        <v>71439</v>
      </c>
      <c r="E6083" t="s">
        <v>13525</v>
      </c>
      <c r="F6083" t="s">
        <v>11404</v>
      </c>
      <c r="H6083">
        <v>2.2000000000000002</v>
      </c>
      <c r="I6083">
        <v>0.6</v>
      </c>
      <c r="K6083" t="s">
        <v>296</v>
      </c>
      <c r="L6083" t="s">
        <v>397</v>
      </c>
      <c r="M6083" t="s">
        <v>398</v>
      </c>
      <c r="N6083" t="s">
        <v>1168</v>
      </c>
      <c r="O6083">
        <v>0.5</v>
      </c>
      <c r="P6083" t="s">
        <v>306</v>
      </c>
      <c r="Q6083" s="164">
        <v>40006</v>
      </c>
      <c r="R6083" s="164">
        <v>40154</v>
      </c>
      <c r="T6083" t="s">
        <v>13526</v>
      </c>
      <c r="V6083" t="s">
        <v>13527</v>
      </c>
      <c r="W6083" t="s">
        <v>13528</v>
      </c>
      <c r="X6083" t="s">
        <v>13525</v>
      </c>
      <c r="Y6083" t="s">
        <v>13527</v>
      </c>
      <c r="Z6083" t="s">
        <v>13540</v>
      </c>
      <c r="AA6083" t="s">
        <v>1</v>
      </c>
      <c r="AC6083" t="s">
        <v>357</v>
      </c>
      <c r="AD6083" s="176">
        <v>1</v>
      </c>
    </row>
    <row r="6084" spans="1:31" x14ac:dyDescent="0.35">
      <c r="A6084" t="s">
        <v>494</v>
      </c>
      <c r="B6084">
        <v>1062</v>
      </c>
      <c r="C6084" t="s">
        <v>13525</v>
      </c>
      <c r="D6084">
        <v>71439</v>
      </c>
      <c r="E6084" t="s">
        <v>13525</v>
      </c>
      <c r="F6084" t="s">
        <v>11404</v>
      </c>
      <c r="H6084">
        <v>2.2000000000000002</v>
      </c>
      <c r="I6084">
        <v>0.6</v>
      </c>
      <c r="K6084" t="s">
        <v>404</v>
      </c>
      <c r="L6084" t="s">
        <v>1209</v>
      </c>
      <c r="M6084" t="s">
        <v>398</v>
      </c>
      <c r="N6084" t="s">
        <v>1168</v>
      </c>
      <c r="O6084">
        <v>0.5</v>
      </c>
      <c r="P6084" t="s">
        <v>306</v>
      </c>
      <c r="Q6084" s="164">
        <v>29140</v>
      </c>
      <c r="R6084" s="164">
        <v>29199</v>
      </c>
      <c r="S6084" s="164">
        <v>32462</v>
      </c>
      <c r="T6084" t="s">
        <v>13526</v>
      </c>
      <c r="V6084" t="s">
        <v>13527</v>
      </c>
      <c r="W6084" t="s">
        <v>13528</v>
      </c>
      <c r="X6084" t="s">
        <v>13525</v>
      </c>
      <c r="Y6084" t="s">
        <v>13527</v>
      </c>
      <c r="Z6084" t="s">
        <v>13541</v>
      </c>
      <c r="AC6084" t="s">
        <v>357</v>
      </c>
      <c r="AD6084" s="176">
        <v>1</v>
      </c>
    </row>
    <row r="6085" spans="1:31" x14ac:dyDescent="0.35">
      <c r="A6085" t="s">
        <v>419</v>
      </c>
      <c r="B6085">
        <v>1057</v>
      </c>
      <c r="C6085" t="s">
        <v>13525</v>
      </c>
      <c r="D6085">
        <v>71439</v>
      </c>
      <c r="E6085" t="s">
        <v>13525</v>
      </c>
      <c r="F6085" t="s">
        <v>11404</v>
      </c>
      <c r="H6085">
        <v>2.2000000000000002</v>
      </c>
      <c r="I6085">
        <v>0.6</v>
      </c>
      <c r="K6085" t="s">
        <v>404</v>
      </c>
      <c r="L6085" t="s">
        <v>13531</v>
      </c>
      <c r="M6085" t="s">
        <v>398</v>
      </c>
      <c r="N6085" t="s">
        <v>1168</v>
      </c>
      <c r="O6085">
        <v>0.5</v>
      </c>
      <c r="P6085" t="s">
        <v>306</v>
      </c>
      <c r="Q6085" s="164">
        <v>30595</v>
      </c>
      <c r="R6085" s="164">
        <v>30477</v>
      </c>
      <c r="S6085" s="164">
        <v>39217</v>
      </c>
      <c r="T6085" t="s">
        <v>13526</v>
      </c>
      <c r="V6085" t="s">
        <v>13527</v>
      </c>
      <c r="W6085" t="s">
        <v>13528</v>
      </c>
      <c r="X6085" t="s">
        <v>13525</v>
      </c>
      <c r="Y6085" t="s">
        <v>13527</v>
      </c>
      <c r="Z6085" t="s">
        <v>13542</v>
      </c>
      <c r="AC6085" t="s">
        <v>357</v>
      </c>
      <c r="AD6085" s="176">
        <v>1</v>
      </c>
    </row>
    <row r="6086" spans="1:31" x14ac:dyDescent="0.35">
      <c r="A6086" t="s">
        <v>314</v>
      </c>
      <c r="B6086">
        <v>1096</v>
      </c>
      <c r="C6086" t="s">
        <v>13525</v>
      </c>
      <c r="D6086">
        <v>71439</v>
      </c>
      <c r="E6086" t="s">
        <v>13525</v>
      </c>
      <c r="F6086" t="s">
        <v>11404</v>
      </c>
      <c r="H6086">
        <v>2.2000000000000002</v>
      </c>
      <c r="I6086">
        <v>0.6</v>
      </c>
      <c r="K6086" t="s">
        <v>404</v>
      </c>
      <c r="L6086" t="s">
        <v>1209</v>
      </c>
      <c r="M6086" t="s">
        <v>398</v>
      </c>
      <c r="N6086" t="s">
        <v>1168</v>
      </c>
      <c r="O6086">
        <v>0.5</v>
      </c>
      <c r="P6086" t="s">
        <v>306</v>
      </c>
      <c r="Q6086" s="164">
        <v>29140</v>
      </c>
      <c r="R6086" s="164">
        <v>29199</v>
      </c>
      <c r="S6086" s="164">
        <v>40148</v>
      </c>
      <c r="T6086" t="s">
        <v>13526</v>
      </c>
      <c r="V6086" t="s">
        <v>13527</v>
      </c>
      <c r="W6086" t="s">
        <v>13528</v>
      </c>
      <c r="X6086" t="s">
        <v>13525</v>
      </c>
      <c r="Y6086" t="s">
        <v>13527</v>
      </c>
      <c r="Z6086" t="s">
        <v>13543</v>
      </c>
      <c r="AC6086" t="s">
        <v>357</v>
      </c>
      <c r="AD6086" s="176">
        <v>1</v>
      </c>
    </row>
    <row r="6087" spans="1:31" x14ac:dyDescent="0.35">
      <c r="A6087" t="s">
        <v>711</v>
      </c>
      <c r="B6087">
        <v>1069</v>
      </c>
      <c r="C6087" t="s">
        <v>13525</v>
      </c>
      <c r="D6087">
        <v>71439</v>
      </c>
      <c r="E6087" t="s">
        <v>13525</v>
      </c>
      <c r="F6087" t="s">
        <v>11404</v>
      </c>
      <c r="H6087">
        <v>2.2000000000000002</v>
      </c>
      <c r="I6087">
        <v>0.6</v>
      </c>
      <c r="K6087" t="s">
        <v>404</v>
      </c>
      <c r="L6087" t="s">
        <v>410</v>
      </c>
      <c r="M6087" t="s">
        <v>398</v>
      </c>
      <c r="N6087" t="s">
        <v>1168</v>
      </c>
      <c r="O6087">
        <v>0.5</v>
      </c>
      <c r="P6087" t="s">
        <v>306</v>
      </c>
      <c r="Q6087" s="164">
        <v>29140</v>
      </c>
      <c r="R6087" s="164">
        <v>29199</v>
      </c>
      <c r="S6087" s="164">
        <v>39188</v>
      </c>
      <c r="T6087" t="s">
        <v>13526</v>
      </c>
      <c r="V6087" t="s">
        <v>13527</v>
      </c>
      <c r="W6087" t="s">
        <v>13528</v>
      </c>
      <c r="X6087" t="s">
        <v>13525</v>
      </c>
      <c r="Y6087" t="s">
        <v>13527</v>
      </c>
      <c r="Z6087" t="s">
        <v>13544</v>
      </c>
      <c r="AC6087" t="s">
        <v>357</v>
      </c>
      <c r="AD6087" s="176">
        <v>1</v>
      </c>
    </row>
    <row r="6088" spans="1:31" x14ac:dyDescent="0.35">
      <c r="A6088" t="s">
        <v>499</v>
      </c>
      <c r="B6088">
        <v>1048</v>
      </c>
      <c r="C6088" t="s">
        <v>13530</v>
      </c>
      <c r="D6088">
        <v>71439</v>
      </c>
      <c r="E6088" t="s">
        <v>13525</v>
      </c>
      <c r="F6088" t="s">
        <v>11404</v>
      </c>
      <c r="H6088">
        <v>2.2000000000000002</v>
      </c>
      <c r="I6088">
        <v>0.6</v>
      </c>
      <c r="K6088" t="s">
        <v>296</v>
      </c>
      <c r="L6088" t="s">
        <v>397</v>
      </c>
      <c r="M6088" t="s">
        <v>398</v>
      </c>
      <c r="N6088" t="s">
        <v>1168</v>
      </c>
      <c r="O6088">
        <v>0.5</v>
      </c>
      <c r="P6088" t="s">
        <v>306</v>
      </c>
      <c r="Q6088" t="s">
        <v>1487</v>
      </c>
      <c r="R6088" s="164">
        <v>29371</v>
      </c>
      <c r="T6088" t="s">
        <v>13526</v>
      </c>
      <c r="V6088" t="s">
        <v>13527</v>
      </c>
      <c r="W6088" t="s">
        <v>13528</v>
      </c>
      <c r="X6088" t="s">
        <v>13525</v>
      </c>
      <c r="Y6088" t="s">
        <v>13527</v>
      </c>
      <c r="Z6088" t="s">
        <v>13545</v>
      </c>
      <c r="AC6088" t="s">
        <v>357</v>
      </c>
      <c r="AD6088" s="176">
        <v>1</v>
      </c>
    </row>
    <row r="6089" spans="1:31" x14ac:dyDescent="0.35">
      <c r="A6089" t="s">
        <v>438</v>
      </c>
      <c r="B6089">
        <v>1060</v>
      </c>
      <c r="C6089" t="s">
        <v>13525</v>
      </c>
      <c r="D6089">
        <v>71439</v>
      </c>
      <c r="E6089" t="s">
        <v>13525</v>
      </c>
      <c r="F6089" t="s">
        <v>11404</v>
      </c>
      <c r="H6089">
        <v>2.2000000000000002</v>
      </c>
      <c r="I6089">
        <v>0.6</v>
      </c>
      <c r="K6089" t="s">
        <v>404</v>
      </c>
      <c r="L6089" t="s">
        <v>410</v>
      </c>
      <c r="M6089" t="s">
        <v>398</v>
      </c>
      <c r="N6089" t="s">
        <v>1168</v>
      </c>
      <c r="O6089">
        <v>0.5</v>
      </c>
      <c r="P6089" t="s">
        <v>306</v>
      </c>
      <c r="Q6089" s="164">
        <v>29318</v>
      </c>
      <c r="R6089" s="164">
        <v>29406</v>
      </c>
      <c r="S6089" s="164">
        <v>39195</v>
      </c>
      <c r="T6089" t="s">
        <v>13526</v>
      </c>
      <c r="V6089" t="s">
        <v>13527</v>
      </c>
      <c r="W6089" t="s">
        <v>13528</v>
      </c>
      <c r="X6089" t="s">
        <v>13525</v>
      </c>
      <c r="Y6089" t="s">
        <v>13527</v>
      </c>
      <c r="Z6089" t="s">
        <v>13546</v>
      </c>
      <c r="AC6089" t="s">
        <v>357</v>
      </c>
      <c r="AD6089" s="176">
        <v>1</v>
      </c>
    </row>
    <row r="6090" spans="1:31" x14ac:dyDescent="0.35">
      <c r="A6090" t="s">
        <v>324</v>
      </c>
      <c r="B6090">
        <v>1170</v>
      </c>
      <c r="C6090" t="s">
        <v>13547</v>
      </c>
      <c r="D6090">
        <v>71441</v>
      </c>
      <c r="E6090" t="s">
        <v>13548</v>
      </c>
      <c r="F6090" t="s">
        <v>11404</v>
      </c>
      <c r="H6090" s="174">
        <f t="shared" ref="H6090:H6091" si="196">AD6090</f>
        <v>1.2</v>
      </c>
      <c r="I6090">
        <v>0.3</v>
      </c>
      <c r="K6090" t="s">
        <v>404</v>
      </c>
      <c r="L6090" t="s">
        <v>13143</v>
      </c>
      <c r="M6090" t="s">
        <v>398</v>
      </c>
      <c r="N6090" t="s">
        <v>1168</v>
      </c>
      <c r="O6090">
        <v>0.25</v>
      </c>
      <c r="P6090" t="s">
        <v>306</v>
      </c>
      <c r="Q6090" s="164">
        <v>37995</v>
      </c>
      <c r="R6090" s="164">
        <v>38231</v>
      </c>
      <c r="S6090" s="164">
        <v>40787</v>
      </c>
      <c r="T6090" t="s">
        <v>13549</v>
      </c>
      <c r="V6090" t="s">
        <v>13550</v>
      </c>
      <c r="W6090" t="s">
        <v>13551</v>
      </c>
      <c r="X6090" t="s">
        <v>13548</v>
      </c>
      <c r="Y6090" t="s">
        <v>13550</v>
      </c>
      <c r="Z6090" t="s">
        <v>13552</v>
      </c>
      <c r="AC6090" t="s">
        <v>357</v>
      </c>
      <c r="AD6090" s="176">
        <v>1.2</v>
      </c>
      <c r="AE6090" s="177" t="s">
        <v>16954</v>
      </c>
    </row>
    <row r="6091" spans="1:31" x14ac:dyDescent="0.35">
      <c r="A6091" t="s">
        <v>584</v>
      </c>
      <c r="B6091">
        <v>1104</v>
      </c>
      <c r="C6091" t="s">
        <v>13553</v>
      </c>
      <c r="D6091">
        <v>71441</v>
      </c>
      <c r="E6091" t="s">
        <v>13548</v>
      </c>
      <c r="F6091" t="s">
        <v>11404</v>
      </c>
      <c r="H6091" s="174">
        <f t="shared" si="196"/>
        <v>1.2</v>
      </c>
      <c r="I6091">
        <v>0.3</v>
      </c>
      <c r="K6091" t="s">
        <v>404</v>
      </c>
      <c r="L6091" t="s">
        <v>397</v>
      </c>
      <c r="M6091" t="s">
        <v>398</v>
      </c>
      <c r="N6091" t="s">
        <v>1168</v>
      </c>
      <c r="O6091">
        <v>0.25</v>
      </c>
      <c r="P6091" t="s">
        <v>306</v>
      </c>
      <c r="Q6091" s="164">
        <v>29199</v>
      </c>
      <c r="R6091" s="164">
        <v>29140</v>
      </c>
      <c r="S6091" s="164">
        <v>41883</v>
      </c>
      <c r="T6091" t="s">
        <v>13549</v>
      </c>
      <c r="V6091" t="s">
        <v>13550</v>
      </c>
      <c r="W6091" t="s">
        <v>13551</v>
      </c>
      <c r="X6091" t="s">
        <v>13548</v>
      </c>
      <c r="Y6091" t="s">
        <v>13550</v>
      </c>
      <c r="Z6091" t="s">
        <v>13554</v>
      </c>
      <c r="AC6091" t="s">
        <v>357</v>
      </c>
      <c r="AD6091" s="176">
        <v>1.2</v>
      </c>
      <c r="AE6091" s="177" t="s">
        <v>16954</v>
      </c>
    </row>
    <row r="6092" spans="1:31" x14ac:dyDescent="0.35">
      <c r="A6092" t="s">
        <v>482</v>
      </c>
      <c r="B6092">
        <v>1145</v>
      </c>
      <c r="C6092" t="s">
        <v>13555</v>
      </c>
      <c r="D6092">
        <v>71442</v>
      </c>
      <c r="E6092" t="s">
        <v>13556</v>
      </c>
      <c r="F6092" t="s">
        <v>11404</v>
      </c>
      <c r="H6092" s="174">
        <f>AD6092</f>
        <v>0</v>
      </c>
      <c r="I6092">
        <v>0</v>
      </c>
      <c r="K6092" t="s">
        <v>0</v>
      </c>
      <c r="L6092" t="s">
        <v>13557</v>
      </c>
      <c r="M6092" t="s">
        <v>398</v>
      </c>
      <c r="N6092" t="s">
        <v>1168</v>
      </c>
      <c r="O6092">
        <v>0.5</v>
      </c>
      <c r="P6092" t="s">
        <v>306</v>
      </c>
      <c r="Q6092" s="164">
        <v>36534</v>
      </c>
      <c r="R6092" s="164">
        <v>36770</v>
      </c>
      <c r="T6092" t="s">
        <v>13558</v>
      </c>
      <c r="V6092" t="s">
        <v>13559</v>
      </c>
      <c r="W6092" t="s">
        <v>13560</v>
      </c>
      <c r="X6092" t="s">
        <v>13556</v>
      </c>
      <c r="Y6092" t="s">
        <v>13559</v>
      </c>
      <c r="Z6092" t="s">
        <v>13561</v>
      </c>
      <c r="AC6092" t="s">
        <v>357</v>
      </c>
      <c r="AD6092" s="176">
        <v>0</v>
      </c>
      <c r="AE6092" s="177" t="s">
        <v>16953</v>
      </c>
    </row>
    <row r="6093" spans="1:31" x14ac:dyDescent="0.35">
      <c r="A6093" t="s">
        <v>584</v>
      </c>
      <c r="B6093">
        <v>1191</v>
      </c>
      <c r="C6093" t="s">
        <v>13555</v>
      </c>
      <c r="D6093">
        <v>71442</v>
      </c>
      <c r="E6093" t="s">
        <v>13556</v>
      </c>
      <c r="F6093" t="s">
        <v>11404</v>
      </c>
      <c r="H6093" s="174">
        <f t="shared" ref="H6093:H6127" si="197">AD6093</f>
        <v>0</v>
      </c>
      <c r="I6093">
        <v>0</v>
      </c>
      <c r="K6093" t="s">
        <v>404</v>
      </c>
      <c r="L6093" t="s">
        <v>13372</v>
      </c>
      <c r="M6093" t="s">
        <v>398</v>
      </c>
      <c r="N6093" t="s">
        <v>1168</v>
      </c>
      <c r="O6093">
        <v>0.5</v>
      </c>
      <c r="P6093" t="s">
        <v>306</v>
      </c>
      <c r="Q6093" s="164">
        <v>32874</v>
      </c>
      <c r="R6093" s="164">
        <v>32874</v>
      </c>
      <c r="S6093" s="164">
        <v>43374</v>
      </c>
      <c r="T6093" t="s">
        <v>13558</v>
      </c>
      <c r="V6093" t="s">
        <v>13559</v>
      </c>
      <c r="W6093" t="s">
        <v>13560</v>
      </c>
      <c r="X6093" t="s">
        <v>13556</v>
      </c>
      <c r="Y6093" t="s">
        <v>13559</v>
      </c>
      <c r="Z6093" t="s">
        <v>13562</v>
      </c>
      <c r="AC6093" t="s">
        <v>357</v>
      </c>
      <c r="AD6093" s="176">
        <v>0</v>
      </c>
      <c r="AE6093" s="177" t="s">
        <v>16954</v>
      </c>
    </row>
    <row r="6094" spans="1:31" x14ac:dyDescent="0.35">
      <c r="A6094" t="s">
        <v>447</v>
      </c>
      <c r="B6094">
        <v>1171</v>
      </c>
      <c r="C6094" t="s">
        <v>13555</v>
      </c>
      <c r="D6094">
        <v>71442</v>
      </c>
      <c r="E6094" t="s">
        <v>13556</v>
      </c>
      <c r="F6094" t="s">
        <v>11404</v>
      </c>
      <c r="H6094" s="174">
        <f t="shared" si="197"/>
        <v>0</v>
      </c>
      <c r="I6094">
        <v>0</v>
      </c>
      <c r="K6094" t="s">
        <v>404</v>
      </c>
      <c r="L6094" t="s">
        <v>13563</v>
      </c>
      <c r="M6094" t="s">
        <v>398</v>
      </c>
      <c r="N6094" t="s">
        <v>1168</v>
      </c>
      <c r="O6094">
        <v>0.5</v>
      </c>
      <c r="P6094" t="s">
        <v>306</v>
      </c>
      <c r="Q6094" s="164">
        <v>36895</v>
      </c>
      <c r="R6094" s="164">
        <v>36982</v>
      </c>
      <c r="S6094" s="164">
        <v>42248</v>
      </c>
      <c r="T6094" t="s">
        <v>13558</v>
      </c>
      <c r="V6094" t="s">
        <v>13559</v>
      </c>
      <c r="W6094" t="s">
        <v>13560</v>
      </c>
      <c r="X6094" t="s">
        <v>13556</v>
      </c>
      <c r="Y6094" t="s">
        <v>13559</v>
      </c>
      <c r="Z6094" t="s">
        <v>13564</v>
      </c>
      <c r="AC6094" t="s">
        <v>357</v>
      </c>
      <c r="AD6094" s="176">
        <v>0</v>
      </c>
      <c r="AE6094" s="177" t="s">
        <v>16954</v>
      </c>
    </row>
    <row r="6095" spans="1:31" x14ac:dyDescent="0.35">
      <c r="A6095" t="s">
        <v>566</v>
      </c>
      <c r="B6095">
        <v>1219</v>
      </c>
      <c r="C6095" t="s">
        <v>13556</v>
      </c>
      <c r="D6095">
        <v>71442</v>
      </c>
      <c r="E6095" t="s">
        <v>13556</v>
      </c>
      <c r="F6095" t="s">
        <v>11404</v>
      </c>
      <c r="H6095" s="174">
        <f t="shared" si="197"/>
        <v>0</v>
      </c>
      <c r="I6095">
        <v>0</v>
      </c>
      <c r="K6095" t="s">
        <v>404</v>
      </c>
      <c r="L6095" t="s">
        <v>13565</v>
      </c>
      <c r="M6095" t="s">
        <v>398</v>
      </c>
      <c r="N6095" t="s">
        <v>1168</v>
      </c>
      <c r="O6095">
        <v>0.5</v>
      </c>
      <c r="P6095" t="s">
        <v>306</v>
      </c>
      <c r="Q6095" s="164">
        <v>38389</v>
      </c>
      <c r="R6095" s="164">
        <v>38596</v>
      </c>
      <c r="S6095" s="164">
        <v>45043</v>
      </c>
      <c r="T6095" t="s">
        <v>13558</v>
      </c>
      <c r="V6095" t="s">
        <v>13559</v>
      </c>
      <c r="W6095" t="s">
        <v>13560</v>
      </c>
      <c r="X6095" t="s">
        <v>13556</v>
      </c>
      <c r="Y6095" t="s">
        <v>13559</v>
      </c>
      <c r="Z6095" t="s">
        <v>13566</v>
      </c>
      <c r="AC6095" t="s">
        <v>357</v>
      </c>
      <c r="AD6095" s="176">
        <v>0</v>
      </c>
      <c r="AE6095" s="177" t="s">
        <v>16954</v>
      </c>
    </row>
    <row r="6096" spans="1:31" x14ac:dyDescent="0.35">
      <c r="A6096" t="s">
        <v>408</v>
      </c>
      <c r="B6096">
        <v>1133</v>
      </c>
      <c r="C6096" t="s">
        <v>13567</v>
      </c>
      <c r="D6096">
        <v>71443</v>
      </c>
      <c r="E6096" t="s">
        <v>13567</v>
      </c>
      <c r="F6096" t="s">
        <v>11404</v>
      </c>
      <c r="H6096" s="174">
        <f t="shared" si="197"/>
        <v>1.5</v>
      </c>
      <c r="I6096">
        <v>0.3</v>
      </c>
      <c r="K6096" t="s">
        <v>404</v>
      </c>
      <c r="L6096" t="s">
        <v>1791</v>
      </c>
      <c r="M6096" t="s">
        <v>398</v>
      </c>
      <c r="N6096" t="s">
        <v>1168</v>
      </c>
      <c r="O6096">
        <v>0.25</v>
      </c>
      <c r="P6096" t="s">
        <v>306</v>
      </c>
      <c r="Q6096" s="164">
        <v>32878</v>
      </c>
      <c r="R6096" s="164">
        <v>32994</v>
      </c>
      <c r="S6096" s="164">
        <v>39188</v>
      </c>
      <c r="T6096" t="s">
        <v>13568</v>
      </c>
      <c r="V6096" t="s">
        <v>13569</v>
      </c>
      <c r="W6096" t="s">
        <v>13570</v>
      </c>
      <c r="X6096" t="s">
        <v>13567</v>
      </c>
      <c r="Y6096" t="s">
        <v>13569</v>
      </c>
      <c r="Z6096" t="s">
        <v>13571</v>
      </c>
      <c r="AC6096" t="s">
        <v>357</v>
      </c>
      <c r="AD6096" s="176">
        <v>1.5</v>
      </c>
      <c r="AE6096" s="177" t="s">
        <v>16954</v>
      </c>
    </row>
    <row r="6097" spans="1:31" x14ac:dyDescent="0.35">
      <c r="A6097" t="s">
        <v>432</v>
      </c>
      <c r="B6097">
        <v>1078</v>
      </c>
      <c r="C6097" t="s">
        <v>13572</v>
      </c>
      <c r="D6097">
        <v>71444</v>
      </c>
      <c r="E6097" t="s">
        <v>13494</v>
      </c>
      <c r="F6097" t="s">
        <v>11404</v>
      </c>
      <c r="H6097" s="174">
        <f t="shared" si="197"/>
        <v>0</v>
      </c>
      <c r="I6097">
        <v>0</v>
      </c>
      <c r="K6097" t="s">
        <v>404</v>
      </c>
      <c r="L6097" t="s">
        <v>13573</v>
      </c>
      <c r="M6097" t="s">
        <v>398</v>
      </c>
      <c r="N6097" t="s">
        <v>1168</v>
      </c>
      <c r="O6097">
        <v>0</v>
      </c>
      <c r="P6097" t="s">
        <v>306</v>
      </c>
      <c r="Q6097" s="164">
        <v>28976</v>
      </c>
      <c r="R6097" s="164">
        <v>28860</v>
      </c>
      <c r="S6097" s="164">
        <v>32462</v>
      </c>
      <c r="T6097" t="s">
        <v>13574</v>
      </c>
      <c r="V6097" t="s">
        <v>13496</v>
      </c>
      <c r="W6097" t="s">
        <v>13575</v>
      </c>
      <c r="X6097" t="s">
        <v>13572</v>
      </c>
      <c r="Y6097" t="s">
        <v>13576</v>
      </c>
      <c r="Z6097" t="s">
        <v>13577</v>
      </c>
      <c r="AC6097" t="s">
        <v>357</v>
      </c>
      <c r="AD6097" s="176">
        <v>0</v>
      </c>
      <c r="AE6097" s="177" t="s">
        <v>16954</v>
      </c>
    </row>
    <row r="6098" spans="1:31" x14ac:dyDescent="0.35">
      <c r="A6098" t="s">
        <v>566</v>
      </c>
      <c r="B6098">
        <v>1287</v>
      </c>
      <c r="C6098" t="s">
        <v>13578</v>
      </c>
      <c r="D6098">
        <v>71445</v>
      </c>
      <c r="E6098" t="s">
        <v>13578</v>
      </c>
      <c r="F6098" t="s">
        <v>11404</v>
      </c>
      <c r="G6098" s="163">
        <v>3154</v>
      </c>
      <c r="H6098" s="174">
        <f t="shared" si="197"/>
        <v>1</v>
      </c>
      <c r="I6098">
        <v>0.6</v>
      </c>
      <c r="J6098" t="s">
        <v>1</v>
      </c>
      <c r="K6098" t="s">
        <v>296</v>
      </c>
      <c r="L6098" t="s">
        <v>502</v>
      </c>
      <c r="M6098" t="s">
        <v>398</v>
      </c>
      <c r="N6098" t="s">
        <v>1168</v>
      </c>
      <c r="O6098">
        <v>0.5</v>
      </c>
      <c r="P6098" t="s">
        <v>306</v>
      </c>
      <c r="Q6098" t="s">
        <v>10212</v>
      </c>
      <c r="R6098" s="164">
        <v>42370</v>
      </c>
      <c r="T6098" t="s">
        <v>13579</v>
      </c>
      <c r="V6098" t="s">
        <v>13580</v>
      </c>
      <c r="W6098" t="s">
        <v>13581</v>
      </c>
      <c r="X6098" t="s">
        <v>13578</v>
      </c>
      <c r="Y6098" t="s">
        <v>13580</v>
      </c>
      <c r="Z6098" t="s">
        <v>13582</v>
      </c>
      <c r="AA6098" t="s">
        <v>1</v>
      </c>
      <c r="AB6098" s="164">
        <v>42433</v>
      </c>
      <c r="AC6098" t="s">
        <v>357</v>
      </c>
      <c r="AD6098" s="176">
        <v>1</v>
      </c>
      <c r="AE6098" s="177" t="s">
        <v>16954</v>
      </c>
    </row>
    <row r="6099" spans="1:31" x14ac:dyDescent="0.35">
      <c r="A6099" t="s">
        <v>454</v>
      </c>
      <c r="B6099">
        <v>1365</v>
      </c>
      <c r="C6099" t="s">
        <v>13583</v>
      </c>
      <c r="D6099">
        <v>71455</v>
      </c>
      <c r="E6099" t="s">
        <v>13583</v>
      </c>
      <c r="F6099" t="s">
        <v>11404</v>
      </c>
      <c r="H6099" s="174">
        <f t="shared" si="197"/>
        <v>1.5</v>
      </c>
      <c r="I6099">
        <v>0.7</v>
      </c>
      <c r="K6099" t="s">
        <v>404</v>
      </c>
      <c r="L6099" t="s">
        <v>13584</v>
      </c>
      <c r="M6099" t="s">
        <v>398</v>
      </c>
      <c r="N6099" t="s">
        <v>1168</v>
      </c>
      <c r="O6099">
        <v>0.5</v>
      </c>
      <c r="P6099" t="s">
        <v>306</v>
      </c>
      <c r="Q6099" s="164">
        <v>37630</v>
      </c>
      <c r="R6099" s="164">
        <v>37865</v>
      </c>
      <c r="S6099" s="164">
        <v>40909</v>
      </c>
      <c r="T6099" t="s">
        <v>13585</v>
      </c>
      <c r="V6099" t="s">
        <v>13586</v>
      </c>
      <c r="W6099" t="s">
        <v>13587</v>
      </c>
      <c r="X6099" t="s">
        <v>13583</v>
      </c>
      <c r="Y6099" t="s">
        <v>13588</v>
      </c>
      <c r="Z6099" t="s">
        <v>13589</v>
      </c>
      <c r="AC6099" t="s">
        <v>357</v>
      </c>
      <c r="AD6099" s="176">
        <v>1.5</v>
      </c>
      <c r="AE6099" s="177" t="s">
        <v>16954</v>
      </c>
    </row>
    <row r="6100" spans="1:31" x14ac:dyDescent="0.35">
      <c r="A6100" t="s">
        <v>324</v>
      </c>
      <c r="B6100">
        <v>1169</v>
      </c>
      <c r="C6100" t="s">
        <v>13583</v>
      </c>
      <c r="D6100">
        <v>71455</v>
      </c>
      <c r="E6100" t="s">
        <v>13583</v>
      </c>
      <c r="F6100" t="s">
        <v>11404</v>
      </c>
      <c r="H6100" s="174">
        <f t="shared" si="197"/>
        <v>1.5</v>
      </c>
      <c r="I6100">
        <v>0.7</v>
      </c>
      <c r="K6100" t="s">
        <v>404</v>
      </c>
      <c r="L6100" t="s">
        <v>13590</v>
      </c>
      <c r="M6100" t="s">
        <v>398</v>
      </c>
      <c r="N6100" t="s">
        <v>1168</v>
      </c>
      <c r="O6100">
        <v>0.5</v>
      </c>
      <c r="P6100" t="s">
        <v>306</v>
      </c>
      <c r="Q6100" s="164">
        <v>37630</v>
      </c>
      <c r="R6100" s="164">
        <v>37865</v>
      </c>
      <c r="S6100" s="164">
        <v>40787</v>
      </c>
      <c r="T6100" t="s">
        <v>13585</v>
      </c>
      <c r="V6100" t="s">
        <v>13586</v>
      </c>
      <c r="W6100" t="s">
        <v>13587</v>
      </c>
      <c r="X6100" t="s">
        <v>13583</v>
      </c>
      <c r="Y6100" t="s">
        <v>13588</v>
      </c>
      <c r="Z6100" t="s">
        <v>13591</v>
      </c>
      <c r="AC6100" t="s">
        <v>357</v>
      </c>
      <c r="AD6100" s="176">
        <v>1.5</v>
      </c>
      <c r="AE6100" s="177" t="s">
        <v>16954</v>
      </c>
    </row>
    <row r="6101" spans="1:31" x14ac:dyDescent="0.35">
      <c r="A6101" t="s">
        <v>438</v>
      </c>
      <c r="B6101">
        <v>1178</v>
      </c>
      <c r="C6101" t="s">
        <v>13583</v>
      </c>
      <c r="D6101">
        <v>71455</v>
      </c>
      <c r="E6101" t="s">
        <v>13583</v>
      </c>
      <c r="F6101" t="s">
        <v>11404</v>
      </c>
      <c r="H6101" s="174">
        <f t="shared" si="197"/>
        <v>1.5</v>
      </c>
      <c r="I6101">
        <v>0.7</v>
      </c>
      <c r="K6101" t="s">
        <v>404</v>
      </c>
      <c r="L6101" t="s">
        <v>12930</v>
      </c>
      <c r="M6101" t="s">
        <v>398</v>
      </c>
      <c r="N6101" t="s">
        <v>1168</v>
      </c>
      <c r="O6101">
        <v>0.5</v>
      </c>
      <c r="P6101" t="s">
        <v>306</v>
      </c>
      <c r="Q6101" s="164">
        <v>37995</v>
      </c>
      <c r="R6101" s="164">
        <v>38231</v>
      </c>
      <c r="S6101" s="164">
        <v>42979</v>
      </c>
      <c r="T6101" t="s">
        <v>13585</v>
      </c>
      <c r="V6101" t="s">
        <v>13586</v>
      </c>
      <c r="W6101" t="s">
        <v>13587</v>
      </c>
      <c r="X6101" t="s">
        <v>13583</v>
      </c>
      <c r="Y6101" t="s">
        <v>13588</v>
      </c>
      <c r="Z6101" t="s">
        <v>13592</v>
      </c>
      <c r="AC6101" t="s">
        <v>357</v>
      </c>
      <c r="AD6101" s="176">
        <v>1.5</v>
      </c>
      <c r="AE6101" s="177" t="s">
        <v>16954</v>
      </c>
    </row>
    <row r="6102" spans="1:31" x14ac:dyDescent="0.35">
      <c r="A6102" t="s">
        <v>454</v>
      </c>
      <c r="B6102">
        <v>1169</v>
      </c>
      <c r="C6102" t="s">
        <v>13583</v>
      </c>
      <c r="D6102">
        <v>71456</v>
      </c>
      <c r="E6102" t="s">
        <v>13583</v>
      </c>
      <c r="F6102" t="s">
        <v>11404</v>
      </c>
      <c r="H6102" s="174">
        <f t="shared" si="197"/>
        <v>1.7</v>
      </c>
      <c r="I6102">
        <v>0.2</v>
      </c>
      <c r="K6102" t="s">
        <v>404</v>
      </c>
      <c r="L6102" t="s">
        <v>1196</v>
      </c>
      <c r="M6102" t="s">
        <v>398</v>
      </c>
      <c r="N6102" t="s">
        <v>1168</v>
      </c>
      <c r="O6102">
        <v>0.25</v>
      </c>
      <c r="P6102" t="s">
        <v>306</v>
      </c>
      <c r="Q6102" s="164">
        <v>29318</v>
      </c>
      <c r="R6102" s="164">
        <v>29406</v>
      </c>
      <c r="S6102" s="164">
        <v>40787</v>
      </c>
      <c r="T6102" t="s">
        <v>13593</v>
      </c>
      <c r="V6102" t="s">
        <v>13588</v>
      </c>
      <c r="W6102" t="s">
        <v>13587</v>
      </c>
      <c r="X6102" t="s">
        <v>13583</v>
      </c>
      <c r="Y6102" t="s">
        <v>13588</v>
      </c>
      <c r="Z6102" t="s">
        <v>13594</v>
      </c>
      <c r="AC6102" t="s">
        <v>357</v>
      </c>
      <c r="AD6102" s="176">
        <v>1.7</v>
      </c>
      <c r="AE6102" s="177" t="s">
        <v>16954</v>
      </c>
    </row>
    <row r="6103" spans="1:31" x14ac:dyDescent="0.35">
      <c r="A6103" t="s">
        <v>454</v>
      </c>
      <c r="B6103">
        <v>1173</v>
      </c>
      <c r="C6103" t="s">
        <v>13583</v>
      </c>
      <c r="D6103">
        <v>71456</v>
      </c>
      <c r="E6103" t="s">
        <v>13583</v>
      </c>
      <c r="F6103" t="s">
        <v>11404</v>
      </c>
      <c r="H6103" s="174">
        <f t="shared" si="197"/>
        <v>1.7</v>
      </c>
      <c r="I6103">
        <v>0.2</v>
      </c>
      <c r="K6103" t="s">
        <v>295</v>
      </c>
      <c r="L6103" t="s">
        <v>410</v>
      </c>
      <c r="M6103" t="s">
        <v>398</v>
      </c>
      <c r="N6103" t="s">
        <v>1168</v>
      </c>
      <c r="O6103">
        <v>0.25</v>
      </c>
      <c r="P6103" t="s">
        <v>1</v>
      </c>
      <c r="Q6103" s="164">
        <v>29318</v>
      </c>
      <c r="R6103" s="164">
        <v>29406</v>
      </c>
      <c r="S6103" s="164">
        <v>33117</v>
      </c>
      <c r="T6103" t="s">
        <v>13593</v>
      </c>
      <c r="V6103" t="s">
        <v>13588</v>
      </c>
      <c r="W6103" t="s">
        <v>13587</v>
      </c>
      <c r="X6103" t="s">
        <v>13583</v>
      </c>
      <c r="Y6103" t="s">
        <v>13588</v>
      </c>
      <c r="Z6103" t="s">
        <v>13595</v>
      </c>
      <c r="AC6103" t="s">
        <v>357</v>
      </c>
      <c r="AD6103" s="176">
        <v>1.7</v>
      </c>
      <c r="AE6103" s="177" t="s">
        <v>16954</v>
      </c>
    </row>
    <row r="6104" spans="1:31" x14ac:dyDescent="0.35">
      <c r="A6104" t="s">
        <v>291</v>
      </c>
      <c r="B6104">
        <v>1033</v>
      </c>
      <c r="C6104" t="s">
        <v>13596</v>
      </c>
      <c r="D6104">
        <v>71456</v>
      </c>
      <c r="E6104" t="s">
        <v>13583</v>
      </c>
      <c r="F6104" t="s">
        <v>11404</v>
      </c>
      <c r="H6104" s="174">
        <f t="shared" si="197"/>
        <v>1.7</v>
      </c>
      <c r="I6104">
        <v>0.2</v>
      </c>
      <c r="K6104" t="s">
        <v>404</v>
      </c>
      <c r="L6104" t="s">
        <v>12494</v>
      </c>
      <c r="M6104" t="s">
        <v>398</v>
      </c>
      <c r="N6104" t="s">
        <v>1168</v>
      </c>
      <c r="O6104">
        <v>0.25</v>
      </c>
      <c r="P6104" t="s">
        <v>1</v>
      </c>
      <c r="Q6104" s="164">
        <v>34708</v>
      </c>
      <c r="R6104" s="164">
        <v>34943</v>
      </c>
      <c r="S6104" s="164">
        <v>39191</v>
      </c>
      <c r="T6104" t="s">
        <v>13593</v>
      </c>
      <c r="V6104" t="s">
        <v>13588</v>
      </c>
      <c r="W6104" t="s">
        <v>13587</v>
      </c>
      <c r="X6104" t="s">
        <v>13583</v>
      </c>
      <c r="Y6104" t="s">
        <v>13588</v>
      </c>
      <c r="Z6104" t="s">
        <v>13597</v>
      </c>
      <c r="AC6104" t="s">
        <v>1223</v>
      </c>
      <c r="AD6104" s="176">
        <v>1.7</v>
      </c>
      <c r="AE6104" s="177" t="s">
        <v>16954</v>
      </c>
    </row>
    <row r="6105" spans="1:31" x14ac:dyDescent="0.35">
      <c r="A6105" t="s">
        <v>317</v>
      </c>
      <c r="B6105">
        <v>1085</v>
      </c>
      <c r="C6105" t="s">
        <v>13583</v>
      </c>
      <c r="D6105">
        <v>71456</v>
      </c>
      <c r="E6105" t="s">
        <v>13583</v>
      </c>
      <c r="F6105" t="s">
        <v>11404</v>
      </c>
      <c r="H6105" s="174">
        <f t="shared" si="197"/>
        <v>1.7</v>
      </c>
      <c r="I6105">
        <v>0.2</v>
      </c>
      <c r="K6105" t="s">
        <v>404</v>
      </c>
      <c r="L6105" t="s">
        <v>12494</v>
      </c>
      <c r="M6105" t="s">
        <v>398</v>
      </c>
      <c r="N6105" t="s">
        <v>1168</v>
      </c>
      <c r="O6105">
        <v>0.25</v>
      </c>
      <c r="P6105" t="s">
        <v>306</v>
      </c>
      <c r="Q6105" s="164">
        <v>31787</v>
      </c>
      <c r="R6105" s="164">
        <v>32051</v>
      </c>
      <c r="S6105" s="164">
        <v>39188</v>
      </c>
      <c r="T6105" t="s">
        <v>13593</v>
      </c>
      <c r="V6105" t="s">
        <v>13588</v>
      </c>
      <c r="W6105" t="s">
        <v>13587</v>
      </c>
      <c r="X6105" t="s">
        <v>13583</v>
      </c>
      <c r="Y6105" t="s">
        <v>13588</v>
      </c>
      <c r="Z6105" t="s">
        <v>13598</v>
      </c>
      <c r="AC6105" t="s">
        <v>357</v>
      </c>
      <c r="AD6105" s="176">
        <v>1.7</v>
      </c>
      <c r="AE6105" s="177" t="s">
        <v>16954</v>
      </c>
    </row>
    <row r="6106" spans="1:31" x14ac:dyDescent="0.35">
      <c r="A6106" t="s">
        <v>317</v>
      </c>
      <c r="B6106">
        <v>1086</v>
      </c>
      <c r="C6106" t="s">
        <v>13583</v>
      </c>
      <c r="D6106">
        <v>71456</v>
      </c>
      <c r="E6106" t="s">
        <v>13583</v>
      </c>
      <c r="F6106" t="s">
        <v>11404</v>
      </c>
      <c r="H6106" s="174">
        <f t="shared" si="197"/>
        <v>1.7</v>
      </c>
      <c r="I6106">
        <v>0.2</v>
      </c>
      <c r="K6106" t="s">
        <v>295</v>
      </c>
      <c r="L6106" t="s">
        <v>12494</v>
      </c>
      <c r="M6106" t="s">
        <v>398</v>
      </c>
      <c r="N6106" t="s">
        <v>1168</v>
      </c>
      <c r="O6106">
        <v>0.25</v>
      </c>
      <c r="P6106" t="s">
        <v>1</v>
      </c>
      <c r="Q6106" s="164">
        <v>31787</v>
      </c>
      <c r="R6106" s="164">
        <v>32051</v>
      </c>
      <c r="S6106" s="164">
        <v>34943</v>
      </c>
      <c r="T6106" t="s">
        <v>13593</v>
      </c>
      <c r="V6106" t="s">
        <v>13588</v>
      </c>
      <c r="W6106" t="s">
        <v>13587</v>
      </c>
      <c r="X6106" t="s">
        <v>13583</v>
      </c>
      <c r="Y6106" t="s">
        <v>13588</v>
      </c>
      <c r="Z6106" t="s">
        <v>13599</v>
      </c>
      <c r="AC6106" t="s">
        <v>357</v>
      </c>
      <c r="AD6106" s="176">
        <v>1.7</v>
      </c>
      <c r="AE6106" s="177" t="s">
        <v>16954</v>
      </c>
    </row>
    <row r="6107" spans="1:31" x14ac:dyDescent="0.35">
      <c r="A6107" t="s">
        <v>469</v>
      </c>
      <c r="B6107">
        <v>1093</v>
      </c>
      <c r="C6107" t="s">
        <v>13583</v>
      </c>
      <c r="D6107">
        <v>71456</v>
      </c>
      <c r="E6107" t="s">
        <v>13583</v>
      </c>
      <c r="F6107" t="s">
        <v>11404</v>
      </c>
      <c r="H6107" s="174">
        <f t="shared" si="197"/>
        <v>1.7</v>
      </c>
      <c r="I6107">
        <v>0.2</v>
      </c>
      <c r="K6107" t="s">
        <v>404</v>
      </c>
      <c r="L6107" t="s">
        <v>13600</v>
      </c>
      <c r="M6107" t="s">
        <v>398</v>
      </c>
      <c r="N6107" t="s">
        <v>1168</v>
      </c>
      <c r="O6107">
        <v>0.25</v>
      </c>
      <c r="P6107" t="s">
        <v>306</v>
      </c>
      <c r="Q6107" s="164">
        <v>31783</v>
      </c>
      <c r="R6107" s="164">
        <v>31929</v>
      </c>
      <c r="S6107" s="164">
        <v>39188</v>
      </c>
      <c r="T6107" t="s">
        <v>13593</v>
      </c>
      <c r="V6107" t="s">
        <v>13588</v>
      </c>
      <c r="W6107" t="s">
        <v>13587</v>
      </c>
      <c r="X6107" t="s">
        <v>13583</v>
      </c>
      <c r="Y6107" t="s">
        <v>13588</v>
      </c>
      <c r="Z6107" t="s">
        <v>13601</v>
      </c>
      <c r="AC6107" t="s">
        <v>357</v>
      </c>
      <c r="AD6107" s="176">
        <v>1.7</v>
      </c>
      <c r="AE6107" s="177" t="s">
        <v>16954</v>
      </c>
    </row>
    <row r="6108" spans="1:31" x14ac:dyDescent="0.35">
      <c r="A6108" t="s">
        <v>324</v>
      </c>
      <c r="B6108">
        <v>1083</v>
      </c>
      <c r="C6108" t="s">
        <v>13583</v>
      </c>
      <c r="D6108">
        <v>71456</v>
      </c>
      <c r="E6108" t="s">
        <v>13583</v>
      </c>
      <c r="F6108" t="s">
        <v>11404</v>
      </c>
      <c r="H6108" s="174">
        <f t="shared" si="197"/>
        <v>1.7</v>
      </c>
      <c r="I6108">
        <v>0.2</v>
      </c>
      <c r="K6108" t="s">
        <v>404</v>
      </c>
      <c r="L6108" t="s">
        <v>13602</v>
      </c>
      <c r="M6108" t="s">
        <v>398</v>
      </c>
      <c r="N6108" t="s">
        <v>1168</v>
      </c>
      <c r="O6108">
        <v>0.25</v>
      </c>
      <c r="P6108" t="s">
        <v>306</v>
      </c>
      <c r="Q6108" s="164">
        <v>33248</v>
      </c>
      <c r="R6108" s="164">
        <v>33512</v>
      </c>
      <c r="S6108" s="164">
        <v>39192</v>
      </c>
      <c r="T6108" t="s">
        <v>13593</v>
      </c>
      <c r="V6108" t="s">
        <v>13588</v>
      </c>
      <c r="W6108" t="s">
        <v>13587</v>
      </c>
      <c r="X6108" t="s">
        <v>13583</v>
      </c>
      <c r="Y6108" t="s">
        <v>13588</v>
      </c>
      <c r="Z6108" t="s">
        <v>13603</v>
      </c>
      <c r="AC6108" t="s">
        <v>357</v>
      </c>
      <c r="AD6108" s="176">
        <v>1.7</v>
      </c>
      <c r="AE6108" s="177" t="s">
        <v>16954</v>
      </c>
    </row>
    <row r="6109" spans="1:31" x14ac:dyDescent="0.35">
      <c r="A6109" t="s">
        <v>324</v>
      </c>
      <c r="B6109">
        <v>1135</v>
      </c>
      <c r="C6109" t="s">
        <v>13583</v>
      </c>
      <c r="D6109">
        <v>71456</v>
      </c>
      <c r="E6109" t="s">
        <v>13583</v>
      </c>
      <c r="F6109" t="s">
        <v>11404</v>
      </c>
      <c r="H6109" s="174">
        <f t="shared" si="197"/>
        <v>1.7</v>
      </c>
      <c r="I6109">
        <v>0.2</v>
      </c>
      <c r="K6109" t="s">
        <v>404</v>
      </c>
      <c r="L6109" t="s">
        <v>13190</v>
      </c>
      <c r="M6109" t="s">
        <v>398</v>
      </c>
      <c r="N6109" t="s">
        <v>1168</v>
      </c>
      <c r="O6109">
        <v>0.25</v>
      </c>
      <c r="P6109" t="s">
        <v>306</v>
      </c>
      <c r="Q6109" s="164">
        <v>36526</v>
      </c>
      <c r="R6109" s="164">
        <v>36526</v>
      </c>
      <c r="S6109" s="164">
        <v>40787</v>
      </c>
      <c r="T6109" t="s">
        <v>13593</v>
      </c>
      <c r="V6109" t="s">
        <v>13588</v>
      </c>
      <c r="W6109" t="s">
        <v>13587</v>
      </c>
      <c r="X6109" t="s">
        <v>13583</v>
      </c>
      <c r="Y6109" t="s">
        <v>13588</v>
      </c>
      <c r="Z6109" t="s">
        <v>13604</v>
      </c>
      <c r="AC6109" t="s">
        <v>357</v>
      </c>
      <c r="AD6109" s="176">
        <v>1.7</v>
      </c>
      <c r="AE6109" s="177" t="s">
        <v>16954</v>
      </c>
    </row>
    <row r="6110" spans="1:31" x14ac:dyDescent="0.35">
      <c r="A6110" t="s">
        <v>476</v>
      </c>
      <c r="B6110">
        <v>1130</v>
      </c>
      <c r="C6110" t="s">
        <v>13605</v>
      </c>
      <c r="D6110">
        <v>71456</v>
      </c>
      <c r="E6110" t="s">
        <v>13583</v>
      </c>
      <c r="F6110" t="s">
        <v>11404</v>
      </c>
      <c r="H6110" s="174">
        <f t="shared" si="197"/>
        <v>1.7</v>
      </c>
      <c r="I6110">
        <v>0.2</v>
      </c>
      <c r="K6110" t="s">
        <v>296</v>
      </c>
      <c r="L6110" t="s">
        <v>13267</v>
      </c>
      <c r="M6110" t="s">
        <v>398</v>
      </c>
      <c r="N6110" t="s">
        <v>1168</v>
      </c>
      <c r="O6110">
        <v>0.25</v>
      </c>
      <c r="P6110" t="s">
        <v>306</v>
      </c>
      <c r="Q6110" s="164">
        <v>31786</v>
      </c>
      <c r="R6110" s="164">
        <v>32021</v>
      </c>
      <c r="T6110" t="s">
        <v>13593</v>
      </c>
      <c r="V6110" t="s">
        <v>13588</v>
      </c>
      <c r="W6110" t="s">
        <v>13587</v>
      </c>
      <c r="X6110" t="s">
        <v>13583</v>
      </c>
      <c r="Y6110" t="s">
        <v>13588</v>
      </c>
      <c r="Z6110" t="s">
        <v>13606</v>
      </c>
      <c r="AA6110" t="s">
        <v>1</v>
      </c>
      <c r="AC6110" t="s">
        <v>357</v>
      </c>
      <c r="AD6110" s="176">
        <v>1.7</v>
      </c>
      <c r="AE6110" s="177" t="s">
        <v>16954</v>
      </c>
    </row>
    <row r="6111" spans="1:31" x14ac:dyDescent="0.35">
      <c r="A6111" t="s">
        <v>375</v>
      </c>
      <c r="B6111">
        <v>1030</v>
      </c>
      <c r="C6111" t="s">
        <v>13596</v>
      </c>
      <c r="D6111">
        <v>71456</v>
      </c>
      <c r="E6111" t="s">
        <v>13583</v>
      </c>
      <c r="F6111" t="s">
        <v>11404</v>
      </c>
      <c r="H6111" s="174">
        <f t="shared" si="197"/>
        <v>1.7</v>
      </c>
      <c r="I6111">
        <v>0.2</v>
      </c>
      <c r="K6111" t="s">
        <v>404</v>
      </c>
      <c r="L6111" t="s">
        <v>410</v>
      </c>
      <c r="M6111" t="s">
        <v>398</v>
      </c>
      <c r="N6111" t="s">
        <v>1168</v>
      </c>
      <c r="O6111">
        <v>0.25</v>
      </c>
      <c r="P6111" t="s">
        <v>1</v>
      </c>
      <c r="Q6111" s="164">
        <v>32882</v>
      </c>
      <c r="R6111" s="164">
        <v>33117</v>
      </c>
      <c r="S6111" s="164">
        <v>39190</v>
      </c>
      <c r="T6111" t="s">
        <v>13593</v>
      </c>
      <c r="V6111" t="s">
        <v>13588</v>
      </c>
      <c r="W6111" t="s">
        <v>13587</v>
      </c>
      <c r="X6111" t="s">
        <v>13583</v>
      </c>
      <c r="Y6111" t="s">
        <v>13588</v>
      </c>
      <c r="Z6111" t="s">
        <v>13607</v>
      </c>
      <c r="AC6111" t="s">
        <v>1223</v>
      </c>
      <c r="AD6111" s="176">
        <v>1.7</v>
      </c>
      <c r="AE6111" s="177" t="s">
        <v>16954</v>
      </c>
    </row>
    <row r="6112" spans="1:31" x14ac:dyDescent="0.35">
      <c r="A6112" t="s">
        <v>447</v>
      </c>
      <c r="B6112">
        <v>1102</v>
      </c>
      <c r="C6112" t="s">
        <v>13608</v>
      </c>
      <c r="D6112">
        <v>71456</v>
      </c>
      <c r="E6112" t="s">
        <v>13583</v>
      </c>
      <c r="F6112" t="s">
        <v>11404</v>
      </c>
      <c r="H6112" s="174">
        <f t="shared" si="197"/>
        <v>1.7</v>
      </c>
      <c r="I6112">
        <v>0.2</v>
      </c>
      <c r="K6112" t="s">
        <v>296</v>
      </c>
      <c r="L6112" t="s">
        <v>13609</v>
      </c>
      <c r="M6112" t="s">
        <v>398</v>
      </c>
      <c r="N6112" t="s">
        <v>1168</v>
      </c>
      <c r="O6112">
        <v>0.25</v>
      </c>
      <c r="P6112" t="s">
        <v>306</v>
      </c>
      <c r="Q6112" s="164">
        <v>32517</v>
      </c>
      <c r="R6112" s="164">
        <v>32752</v>
      </c>
      <c r="T6112" t="s">
        <v>13593</v>
      </c>
      <c r="V6112" t="s">
        <v>13588</v>
      </c>
      <c r="W6112" t="s">
        <v>13587</v>
      </c>
      <c r="X6112" t="s">
        <v>13583</v>
      </c>
      <c r="Y6112" t="s">
        <v>13588</v>
      </c>
      <c r="Z6112" t="s">
        <v>13610</v>
      </c>
      <c r="AC6112" t="s">
        <v>357</v>
      </c>
      <c r="AD6112" s="176">
        <v>1.7</v>
      </c>
      <c r="AE6112" s="177" t="s">
        <v>16954</v>
      </c>
    </row>
    <row r="6113" spans="1:31" x14ac:dyDescent="0.35">
      <c r="A6113" t="s">
        <v>494</v>
      </c>
      <c r="B6113">
        <v>1101</v>
      </c>
      <c r="C6113" t="s">
        <v>13583</v>
      </c>
      <c r="D6113">
        <v>71456</v>
      </c>
      <c r="E6113" t="s">
        <v>13583</v>
      </c>
      <c r="F6113" t="s">
        <v>11404</v>
      </c>
      <c r="H6113" s="174">
        <f t="shared" si="197"/>
        <v>1.7</v>
      </c>
      <c r="I6113">
        <v>0.2</v>
      </c>
      <c r="K6113" t="s">
        <v>404</v>
      </c>
      <c r="L6113" t="s">
        <v>13611</v>
      </c>
      <c r="M6113" t="s">
        <v>398</v>
      </c>
      <c r="N6113" t="s">
        <v>1168</v>
      </c>
      <c r="O6113">
        <v>0.25</v>
      </c>
      <c r="P6113" t="s">
        <v>306</v>
      </c>
      <c r="Q6113" s="164">
        <v>32517</v>
      </c>
      <c r="R6113" s="164">
        <v>32752</v>
      </c>
      <c r="S6113" s="164">
        <v>40148</v>
      </c>
      <c r="T6113" t="s">
        <v>13593</v>
      </c>
      <c r="V6113" t="s">
        <v>13588</v>
      </c>
      <c r="W6113" t="s">
        <v>13587</v>
      </c>
      <c r="X6113" t="s">
        <v>13583</v>
      </c>
      <c r="Y6113" t="s">
        <v>13588</v>
      </c>
      <c r="Z6113" t="s">
        <v>13612</v>
      </c>
      <c r="AC6113" t="s">
        <v>357</v>
      </c>
      <c r="AD6113" s="176">
        <v>1.7</v>
      </c>
      <c r="AE6113" s="177" t="s">
        <v>16954</v>
      </c>
    </row>
    <row r="6114" spans="1:31" x14ac:dyDescent="0.35">
      <c r="A6114" t="s">
        <v>419</v>
      </c>
      <c r="B6114">
        <v>1079</v>
      </c>
      <c r="C6114" t="s">
        <v>13583</v>
      </c>
      <c r="D6114">
        <v>71456</v>
      </c>
      <c r="E6114" t="s">
        <v>13583</v>
      </c>
      <c r="F6114" t="s">
        <v>11404</v>
      </c>
      <c r="H6114" s="174">
        <f t="shared" si="197"/>
        <v>1.7</v>
      </c>
      <c r="I6114">
        <v>0.2</v>
      </c>
      <c r="K6114" t="s">
        <v>404</v>
      </c>
      <c r="L6114" t="s">
        <v>13600</v>
      </c>
      <c r="M6114" t="s">
        <v>398</v>
      </c>
      <c r="N6114" t="s">
        <v>1168</v>
      </c>
      <c r="O6114">
        <v>0.25</v>
      </c>
      <c r="P6114" t="s">
        <v>306</v>
      </c>
      <c r="Q6114" s="164">
        <v>31786</v>
      </c>
      <c r="R6114" s="164">
        <v>32021</v>
      </c>
      <c r="S6114" s="164">
        <v>39217</v>
      </c>
      <c r="T6114" t="s">
        <v>13593</v>
      </c>
      <c r="V6114" t="s">
        <v>13588</v>
      </c>
      <c r="W6114" t="s">
        <v>13587</v>
      </c>
      <c r="X6114" t="s">
        <v>13583</v>
      </c>
      <c r="Y6114" t="s">
        <v>13588</v>
      </c>
      <c r="Z6114" t="s">
        <v>13613</v>
      </c>
      <c r="AC6114" t="s">
        <v>357</v>
      </c>
      <c r="AD6114" s="176">
        <v>1.7</v>
      </c>
      <c r="AE6114" s="177" t="s">
        <v>16954</v>
      </c>
    </row>
    <row r="6115" spans="1:31" x14ac:dyDescent="0.35">
      <c r="A6115" t="s">
        <v>314</v>
      </c>
      <c r="B6115">
        <v>1115</v>
      </c>
      <c r="C6115" t="s">
        <v>13583</v>
      </c>
      <c r="D6115">
        <v>71456</v>
      </c>
      <c r="E6115" t="s">
        <v>13583</v>
      </c>
      <c r="F6115" t="s">
        <v>11404</v>
      </c>
      <c r="H6115" s="174">
        <f t="shared" si="197"/>
        <v>1.7</v>
      </c>
      <c r="I6115">
        <v>0.2</v>
      </c>
      <c r="K6115" t="s">
        <v>404</v>
      </c>
      <c r="L6115" t="s">
        <v>12407</v>
      </c>
      <c r="M6115" t="s">
        <v>398</v>
      </c>
      <c r="N6115" t="s">
        <v>1168</v>
      </c>
      <c r="O6115">
        <v>0.25</v>
      </c>
      <c r="P6115" t="s">
        <v>306</v>
      </c>
      <c r="Q6115" s="164">
        <v>29649</v>
      </c>
      <c r="R6115" s="164">
        <v>29679</v>
      </c>
      <c r="S6115" s="164">
        <v>40148</v>
      </c>
      <c r="T6115" t="s">
        <v>13593</v>
      </c>
      <c r="V6115" t="s">
        <v>13588</v>
      </c>
      <c r="W6115" t="s">
        <v>13587</v>
      </c>
      <c r="X6115" t="s">
        <v>13583</v>
      </c>
      <c r="Y6115" t="s">
        <v>13588</v>
      </c>
      <c r="Z6115" t="s">
        <v>13614</v>
      </c>
      <c r="AC6115" t="s">
        <v>357</v>
      </c>
      <c r="AD6115" s="176">
        <v>1.7</v>
      </c>
      <c r="AE6115" s="177" t="s">
        <v>16954</v>
      </c>
    </row>
    <row r="6116" spans="1:31" x14ac:dyDescent="0.35">
      <c r="A6116" t="s">
        <v>499</v>
      </c>
      <c r="B6116">
        <v>1117</v>
      </c>
      <c r="C6116" t="s">
        <v>13583</v>
      </c>
      <c r="D6116">
        <v>71456</v>
      </c>
      <c r="E6116" t="s">
        <v>13583</v>
      </c>
      <c r="F6116" t="s">
        <v>11404</v>
      </c>
      <c r="H6116" s="174">
        <f t="shared" si="197"/>
        <v>1.7</v>
      </c>
      <c r="I6116">
        <v>0.2</v>
      </c>
      <c r="K6116" t="s">
        <v>404</v>
      </c>
      <c r="L6116" t="s">
        <v>585</v>
      </c>
      <c r="M6116" t="s">
        <v>398</v>
      </c>
      <c r="N6116" t="s">
        <v>1168</v>
      </c>
      <c r="O6116">
        <v>0.25</v>
      </c>
      <c r="P6116" t="s">
        <v>306</v>
      </c>
      <c r="Q6116" s="164">
        <v>31782</v>
      </c>
      <c r="R6116" s="164">
        <v>31898</v>
      </c>
      <c r="S6116" s="164">
        <v>39195</v>
      </c>
      <c r="T6116" t="s">
        <v>13593</v>
      </c>
      <c r="V6116" t="s">
        <v>13588</v>
      </c>
      <c r="W6116" t="s">
        <v>13587</v>
      </c>
      <c r="X6116" t="s">
        <v>13583</v>
      </c>
      <c r="Y6116" t="s">
        <v>13588</v>
      </c>
      <c r="Z6116" t="s">
        <v>13615</v>
      </c>
      <c r="AC6116" t="s">
        <v>357</v>
      </c>
      <c r="AD6116" s="176">
        <v>1.7</v>
      </c>
      <c r="AE6116" s="177" t="s">
        <v>16954</v>
      </c>
    </row>
    <row r="6117" spans="1:31" x14ac:dyDescent="0.35">
      <c r="A6117" t="s">
        <v>438</v>
      </c>
      <c r="B6117">
        <v>1062</v>
      </c>
      <c r="C6117" t="s">
        <v>13608</v>
      </c>
      <c r="D6117">
        <v>71456</v>
      </c>
      <c r="E6117" t="s">
        <v>13583</v>
      </c>
      <c r="F6117" t="s">
        <v>11404</v>
      </c>
      <c r="H6117" s="174">
        <f t="shared" si="197"/>
        <v>1.7</v>
      </c>
      <c r="I6117">
        <v>0.2</v>
      </c>
      <c r="K6117" t="s">
        <v>404</v>
      </c>
      <c r="L6117" t="s">
        <v>397</v>
      </c>
      <c r="M6117" t="s">
        <v>398</v>
      </c>
      <c r="N6117" t="s">
        <v>1168</v>
      </c>
      <c r="O6117">
        <v>0.25</v>
      </c>
      <c r="P6117" t="s">
        <v>306</v>
      </c>
      <c r="Q6117" s="164">
        <v>29318</v>
      </c>
      <c r="R6117" s="164">
        <v>29406</v>
      </c>
      <c r="S6117" s="164">
        <v>41883</v>
      </c>
      <c r="T6117" t="s">
        <v>13593</v>
      </c>
      <c r="V6117" t="s">
        <v>13588</v>
      </c>
      <c r="W6117" t="s">
        <v>13587</v>
      </c>
      <c r="X6117" t="s">
        <v>13583</v>
      </c>
      <c r="Y6117" t="s">
        <v>13588</v>
      </c>
      <c r="Z6117" t="s">
        <v>13616</v>
      </c>
      <c r="AC6117" t="s">
        <v>357</v>
      </c>
      <c r="AD6117" s="176">
        <v>1.7</v>
      </c>
      <c r="AE6117" s="177" t="s">
        <v>16954</v>
      </c>
    </row>
    <row r="6118" spans="1:31" x14ac:dyDescent="0.35">
      <c r="A6118" t="s">
        <v>324</v>
      </c>
      <c r="B6118">
        <v>1101</v>
      </c>
      <c r="C6118" t="s">
        <v>13617</v>
      </c>
      <c r="D6118">
        <v>71457</v>
      </c>
      <c r="E6118" t="s">
        <v>13618</v>
      </c>
      <c r="F6118" t="s">
        <v>11404</v>
      </c>
      <c r="H6118" s="174">
        <f t="shared" si="197"/>
        <v>0</v>
      </c>
      <c r="I6118">
        <v>0</v>
      </c>
      <c r="K6118" t="s">
        <v>404</v>
      </c>
      <c r="L6118" t="s">
        <v>13619</v>
      </c>
      <c r="M6118" t="s">
        <v>398</v>
      </c>
      <c r="N6118" t="s">
        <v>1168</v>
      </c>
      <c r="O6118">
        <v>0</v>
      </c>
      <c r="P6118" t="s">
        <v>306</v>
      </c>
      <c r="Q6118" s="164">
        <v>35073</v>
      </c>
      <c r="R6118" s="164">
        <v>35309</v>
      </c>
      <c r="S6118" s="164">
        <v>45043</v>
      </c>
      <c r="T6118" t="s">
        <v>13620</v>
      </c>
      <c r="V6118" t="s">
        <v>13621</v>
      </c>
      <c r="W6118" t="s">
        <v>13622</v>
      </c>
      <c r="X6118" t="s">
        <v>13618</v>
      </c>
      <c r="Y6118" t="s">
        <v>13621</v>
      </c>
      <c r="Z6118" t="s">
        <v>13623</v>
      </c>
      <c r="AC6118" t="s">
        <v>357</v>
      </c>
      <c r="AD6118" s="176">
        <v>0</v>
      </c>
      <c r="AE6118" s="177" t="s">
        <v>16954</v>
      </c>
    </row>
    <row r="6119" spans="1:31" x14ac:dyDescent="0.35">
      <c r="A6119" t="s">
        <v>454</v>
      </c>
      <c r="B6119">
        <v>911</v>
      </c>
      <c r="C6119" t="s">
        <v>13624</v>
      </c>
      <c r="D6119">
        <v>71458</v>
      </c>
      <c r="E6119" t="s">
        <v>13624</v>
      </c>
      <c r="F6119" t="s">
        <v>11404</v>
      </c>
      <c r="H6119" s="174">
        <f t="shared" si="197"/>
        <v>1</v>
      </c>
      <c r="I6119">
        <v>0.3</v>
      </c>
      <c r="K6119" t="s">
        <v>404</v>
      </c>
      <c r="L6119" t="s">
        <v>13625</v>
      </c>
      <c r="M6119" t="s">
        <v>398</v>
      </c>
      <c r="N6119" t="s">
        <v>1168</v>
      </c>
      <c r="O6119">
        <v>0.5</v>
      </c>
      <c r="P6119" t="s">
        <v>306</v>
      </c>
      <c r="Q6119" s="164">
        <v>35073</v>
      </c>
      <c r="R6119" s="164">
        <v>35309</v>
      </c>
      <c r="S6119" s="164">
        <v>35674</v>
      </c>
      <c r="T6119" t="s">
        <v>13626</v>
      </c>
      <c r="V6119" t="s">
        <v>13627</v>
      </c>
      <c r="W6119" t="s">
        <v>13628</v>
      </c>
      <c r="X6119" t="s">
        <v>13624</v>
      </c>
      <c r="Y6119" t="s">
        <v>13627</v>
      </c>
      <c r="Z6119" t="s">
        <v>13629</v>
      </c>
      <c r="AC6119" t="s">
        <v>357</v>
      </c>
      <c r="AD6119" s="176">
        <v>1</v>
      </c>
      <c r="AE6119" s="177" t="s">
        <v>16954</v>
      </c>
    </row>
    <row r="6120" spans="1:31" x14ac:dyDescent="0.35">
      <c r="A6120" t="s">
        <v>454</v>
      </c>
      <c r="B6120">
        <v>1327</v>
      </c>
      <c r="C6120" t="s">
        <v>13624</v>
      </c>
      <c r="D6120">
        <v>71458</v>
      </c>
      <c r="E6120" t="s">
        <v>13624</v>
      </c>
      <c r="F6120" t="s">
        <v>11404</v>
      </c>
      <c r="H6120" s="174">
        <f t="shared" si="197"/>
        <v>1</v>
      </c>
      <c r="I6120">
        <v>0.3</v>
      </c>
      <c r="K6120" t="s">
        <v>404</v>
      </c>
      <c r="L6120" t="s">
        <v>13625</v>
      </c>
      <c r="M6120" t="s">
        <v>398</v>
      </c>
      <c r="N6120" t="s">
        <v>1168</v>
      </c>
      <c r="O6120">
        <v>0.5</v>
      </c>
      <c r="P6120" t="s">
        <v>306</v>
      </c>
      <c r="Q6120" s="164">
        <v>35439</v>
      </c>
      <c r="R6120" s="164">
        <v>35674</v>
      </c>
      <c r="S6120" s="164">
        <v>39185</v>
      </c>
      <c r="T6120" t="s">
        <v>13626</v>
      </c>
      <c r="V6120" t="s">
        <v>13627</v>
      </c>
      <c r="W6120" t="s">
        <v>13628</v>
      </c>
      <c r="X6120" t="s">
        <v>13624</v>
      </c>
      <c r="Y6120" t="s">
        <v>13627</v>
      </c>
      <c r="Z6120" t="s">
        <v>13630</v>
      </c>
      <c r="AC6120" t="s">
        <v>357</v>
      </c>
      <c r="AD6120" s="176">
        <v>1</v>
      </c>
      <c r="AE6120" s="177" t="s">
        <v>16954</v>
      </c>
    </row>
    <row r="6121" spans="1:31" x14ac:dyDescent="0.35">
      <c r="A6121" t="s">
        <v>305</v>
      </c>
      <c r="B6121">
        <v>1187</v>
      </c>
      <c r="C6121" t="s">
        <v>13624</v>
      </c>
      <c r="D6121">
        <v>71458</v>
      </c>
      <c r="E6121" t="s">
        <v>13624</v>
      </c>
      <c r="F6121" t="s">
        <v>11404</v>
      </c>
      <c r="H6121" s="174">
        <f t="shared" si="197"/>
        <v>1</v>
      </c>
      <c r="I6121">
        <v>0.3</v>
      </c>
      <c r="K6121" t="s">
        <v>404</v>
      </c>
      <c r="L6121" t="s">
        <v>13019</v>
      </c>
      <c r="M6121" t="s">
        <v>398</v>
      </c>
      <c r="N6121" t="s">
        <v>1168</v>
      </c>
      <c r="O6121">
        <v>0.5</v>
      </c>
      <c r="P6121" t="s">
        <v>306</v>
      </c>
      <c r="Q6121" s="164">
        <v>34343</v>
      </c>
      <c r="R6121" s="164">
        <v>34578</v>
      </c>
      <c r="S6121" s="164">
        <v>39189</v>
      </c>
      <c r="T6121" t="s">
        <v>13626</v>
      </c>
      <c r="V6121" t="s">
        <v>13627</v>
      </c>
      <c r="W6121" t="s">
        <v>13628</v>
      </c>
      <c r="X6121" t="s">
        <v>13624</v>
      </c>
      <c r="Y6121" t="s">
        <v>13627</v>
      </c>
      <c r="Z6121" t="s">
        <v>13631</v>
      </c>
      <c r="AC6121" t="s">
        <v>357</v>
      </c>
      <c r="AD6121" s="176">
        <v>1</v>
      </c>
      <c r="AE6121" s="177" t="s">
        <v>16954</v>
      </c>
    </row>
    <row r="6122" spans="1:31" x14ac:dyDescent="0.35">
      <c r="A6122" t="s">
        <v>317</v>
      </c>
      <c r="B6122">
        <v>1122</v>
      </c>
      <c r="C6122" t="s">
        <v>13624</v>
      </c>
      <c r="D6122">
        <v>71458</v>
      </c>
      <c r="E6122" t="s">
        <v>13624</v>
      </c>
      <c r="F6122" t="s">
        <v>11404</v>
      </c>
      <c r="H6122" s="174">
        <f t="shared" si="197"/>
        <v>1</v>
      </c>
      <c r="I6122">
        <v>0.3</v>
      </c>
      <c r="K6122" t="s">
        <v>404</v>
      </c>
      <c r="L6122" t="s">
        <v>13199</v>
      </c>
      <c r="M6122" t="s">
        <v>398</v>
      </c>
      <c r="N6122" t="s">
        <v>1168</v>
      </c>
      <c r="O6122">
        <v>0.5</v>
      </c>
      <c r="P6122" t="s">
        <v>306</v>
      </c>
      <c r="Q6122" s="164">
        <v>33980</v>
      </c>
      <c r="R6122" s="164">
        <v>34274</v>
      </c>
      <c r="S6122" s="164">
        <v>39188</v>
      </c>
      <c r="T6122" t="s">
        <v>13626</v>
      </c>
      <c r="V6122" t="s">
        <v>13627</v>
      </c>
      <c r="W6122" t="s">
        <v>13628</v>
      </c>
      <c r="X6122" t="s">
        <v>13624</v>
      </c>
      <c r="Y6122" t="s">
        <v>13627</v>
      </c>
      <c r="Z6122" t="s">
        <v>13632</v>
      </c>
      <c r="AC6122" t="s">
        <v>357</v>
      </c>
      <c r="AD6122" s="176">
        <v>1</v>
      </c>
      <c r="AE6122" s="177" t="s">
        <v>16954</v>
      </c>
    </row>
    <row r="6123" spans="1:31" x14ac:dyDescent="0.35">
      <c r="A6123" t="s">
        <v>408</v>
      </c>
      <c r="B6123">
        <v>1140</v>
      </c>
      <c r="C6123" t="s">
        <v>13624</v>
      </c>
      <c r="D6123">
        <v>71458</v>
      </c>
      <c r="E6123" t="s">
        <v>13624</v>
      </c>
      <c r="F6123" t="s">
        <v>11404</v>
      </c>
      <c r="H6123" s="174">
        <f t="shared" si="197"/>
        <v>1</v>
      </c>
      <c r="I6123">
        <v>0.3</v>
      </c>
      <c r="K6123" t="s">
        <v>404</v>
      </c>
      <c r="L6123" t="s">
        <v>812</v>
      </c>
      <c r="M6123" t="s">
        <v>398</v>
      </c>
      <c r="N6123" t="s">
        <v>1168</v>
      </c>
      <c r="O6123">
        <v>0.5</v>
      </c>
      <c r="P6123" t="s">
        <v>306</v>
      </c>
      <c r="Q6123" s="164">
        <v>33612</v>
      </c>
      <c r="R6123" s="164">
        <v>33848</v>
      </c>
      <c r="S6123" s="164">
        <v>42248</v>
      </c>
      <c r="T6123" t="s">
        <v>13626</v>
      </c>
      <c r="V6123" t="s">
        <v>13627</v>
      </c>
      <c r="W6123" t="s">
        <v>13628</v>
      </c>
      <c r="X6123" t="s">
        <v>13624</v>
      </c>
      <c r="Y6123" t="s">
        <v>13627</v>
      </c>
      <c r="Z6123" t="s">
        <v>13633</v>
      </c>
      <c r="AC6123" t="s">
        <v>357</v>
      </c>
      <c r="AD6123" s="176">
        <v>1</v>
      </c>
      <c r="AE6123" s="177" t="s">
        <v>16954</v>
      </c>
    </row>
    <row r="6124" spans="1:31" x14ac:dyDescent="0.35">
      <c r="A6124" t="s">
        <v>469</v>
      </c>
      <c r="B6124">
        <v>1127</v>
      </c>
      <c r="C6124" t="s">
        <v>13624</v>
      </c>
      <c r="D6124">
        <v>71458</v>
      </c>
      <c r="E6124" t="s">
        <v>13624</v>
      </c>
      <c r="F6124" t="s">
        <v>11404</v>
      </c>
      <c r="H6124" s="174">
        <f t="shared" si="197"/>
        <v>1</v>
      </c>
      <c r="I6124">
        <v>0.3</v>
      </c>
      <c r="K6124" t="s">
        <v>404</v>
      </c>
      <c r="L6124" t="s">
        <v>812</v>
      </c>
      <c r="M6124" t="s">
        <v>398</v>
      </c>
      <c r="N6124" t="s">
        <v>1168</v>
      </c>
      <c r="O6124">
        <v>0.5</v>
      </c>
      <c r="P6124" t="s">
        <v>306</v>
      </c>
      <c r="Q6124" s="164">
        <v>33612</v>
      </c>
      <c r="R6124" s="164">
        <v>33848</v>
      </c>
      <c r="S6124" s="164">
        <v>39188</v>
      </c>
      <c r="T6124" t="s">
        <v>13626</v>
      </c>
      <c r="V6124" t="s">
        <v>13627</v>
      </c>
      <c r="W6124" t="s">
        <v>13628</v>
      </c>
      <c r="X6124" t="s">
        <v>13624</v>
      </c>
      <c r="Y6124" t="s">
        <v>13627</v>
      </c>
      <c r="Z6124" t="s">
        <v>13634</v>
      </c>
      <c r="AC6124" t="s">
        <v>357</v>
      </c>
      <c r="AD6124" s="176">
        <v>1</v>
      </c>
      <c r="AE6124" s="177" t="s">
        <v>16954</v>
      </c>
    </row>
    <row r="6125" spans="1:31" x14ac:dyDescent="0.35">
      <c r="A6125" t="s">
        <v>324</v>
      </c>
      <c r="B6125">
        <v>1085</v>
      </c>
      <c r="C6125" t="s">
        <v>13624</v>
      </c>
      <c r="D6125">
        <v>71458</v>
      </c>
      <c r="E6125" t="s">
        <v>13624</v>
      </c>
      <c r="F6125" t="s">
        <v>11404</v>
      </c>
      <c r="H6125" s="174">
        <f t="shared" si="197"/>
        <v>1</v>
      </c>
      <c r="I6125">
        <v>0.3</v>
      </c>
      <c r="K6125" t="s">
        <v>404</v>
      </c>
      <c r="L6125" t="s">
        <v>13325</v>
      </c>
      <c r="M6125" t="s">
        <v>398</v>
      </c>
      <c r="N6125" t="s">
        <v>1168</v>
      </c>
      <c r="O6125">
        <v>0.5</v>
      </c>
      <c r="P6125" t="s">
        <v>306</v>
      </c>
      <c r="Q6125" s="164">
        <v>33610</v>
      </c>
      <c r="R6125" s="164">
        <v>33786</v>
      </c>
      <c r="S6125" s="164">
        <v>39192</v>
      </c>
      <c r="T6125" t="s">
        <v>13626</v>
      </c>
      <c r="V6125" t="s">
        <v>13627</v>
      </c>
      <c r="W6125" t="s">
        <v>13628</v>
      </c>
      <c r="X6125" t="s">
        <v>13624</v>
      </c>
      <c r="Y6125" t="s">
        <v>13627</v>
      </c>
      <c r="Z6125" t="s">
        <v>13635</v>
      </c>
      <c r="AC6125" t="s">
        <v>357</v>
      </c>
      <c r="AD6125" s="176">
        <v>1</v>
      </c>
      <c r="AE6125" s="177" t="s">
        <v>16954</v>
      </c>
    </row>
    <row r="6126" spans="1:31" x14ac:dyDescent="0.35">
      <c r="A6126" t="s">
        <v>309</v>
      </c>
      <c r="B6126">
        <v>1101</v>
      </c>
      <c r="C6126" t="s">
        <v>13624</v>
      </c>
      <c r="D6126">
        <v>71458</v>
      </c>
      <c r="E6126" t="s">
        <v>13624</v>
      </c>
      <c r="F6126" t="s">
        <v>11404</v>
      </c>
      <c r="H6126" s="174">
        <f t="shared" si="197"/>
        <v>1</v>
      </c>
      <c r="I6126">
        <v>0.3</v>
      </c>
      <c r="K6126" t="s">
        <v>404</v>
      </c>
      <c r="L6126" t="s">
        <v>13636</v>
      </c>
      <c r="M6126" t="s">
        <v>398</v>
      </c>
      <c r="N6126" t="s">
        <v>1168</v>
      </c>
      <c r="O6126">
        <v>0.5</v>
      </c>
      <c r="P6126" t="s">
        <v>306</v>
      </c>
      <c r="Q6126" s="164">
        <v>35435</v>
      </c>
      <c r="R6126" s="164">
        <v>35551</v>
      </c>
      <c r="S6126" s="164">
        <v>39188</v>
      </c>
      <c r="T6126" t="s">
        <v>13626</v>
      </c>
      <c r="V6126" t="s">
        <v>13627</v>
      </c>
      <c r="W6126" t="s">
        <v>13628</v>
      </c>
      <c r="X6126" t="s">
        <v>13624</v>
      </c>
      <c r="Y6126" t="s">
        <v>13627</v>
      </c>
      <c r="Z6126" t="s">
        <v>13637</v>
      </c>
      <c r="AC6126" t="s">
        <v>357</v>
      </c>
      <c r="AD6126" s="176">
        <v>1</v>
      </c>
      <c r="AE6126" s="177" t="s">
        <v>16954</v>
      </c>
    </row>
    <row r="6127" spans="1:31" x14ac:dyDescent="0.35">
      <c r="A6127" t="s">
        <v>476</v>
      </c>
      <c r="B6127">
        <v>1164</v>
      </c>
      <c r="C6127" t="s">
        <v>13624</v>
      </c>
      <c r="D6127">
        <v>71458</v>
      </c>
      <c r="E6127" t="s">
        <v>13624</v>
      </c>
      <c r="F6127" t="s">
        <v>11404</v>
      </c>
      <c r="H6127" s="174">
        <f t="shared" si="197"/>
        <v>1</v>
      </c>
      <c r="I6127">
        <v>0.3</v>
      </c>
      <c r="K6127" t="s">
        <v>404</v>
      </c>
      <c r="L6127" t="s">
        <v>12576</v>
      </c>
      <c r="M6127" t="s">
        <v>398</v>
      </c>
      <c r="N6127" t="s">
        <v>1168</v>
      </c>
      <c r="O6127">
        <v>0.5</v>
      </c>
      <c r="P6127" t="s">
        <v>306</v>
      </c>
      <c r="Q6127" s="164">
        <v>34708</v>
      </c>
      <c r="R6127" s="164">
        <v>34943</v>
      </c>
      <c r="S6127" s="164">
        <v>39188</v>
      </c>
      <c r="T6127" t="s">
        <v>13626</v>
      </c>
      <c r="V6127" t="s">
        <v>13627</v>
      </c>
      <c r="W6127" t="s">
        <v>13628</v>
      </c>
      <c r="X6127" t="s">
        <v>13624</v>
      </c>
      <c r="Y6127" t="s">
        <v>13627</v>
      </c>
      <c r="Z6127" t="s">
        <v>13638</v>
      </c>
      <c r="AC6127" t="s">
        <v>357</v>
      </c>
      <c r="AD6127" s="176">
        <v>1</v>
      </c>
      <c r="AE6127" s="177" t="s">
        <v>16954</v>
      </c>
    </row>
    <row r="6128" spans="1:31" x14ac:dyDescent="0.35">
      <c r="A6128" t="s">
        <v>482</v>
      </c>
      <c r="B6128">
        <v>1113</v>
      </c>
      <c r="C6128" t="s">
        <v>13639</v>
      </c>
      <c r="D6128">
        <v>71458</v>
      </c>
      <c r="E6128" t="s">
        <v>13624</v>
      </c>
      <c r="F6128" t="s">
        <v>11404</v>
      </c>
      <c r="H6128" s="174">
        <f>AD6128</f>
        <v>1</v>
      </c>
      <c r="I6128">
        <v>0.3</v>
      </c>
      <c r="K6128" t="s">
        <v>404</v>
      </c>
      <c r="L6128" t="s">
        <v>812</v>
      </c>
      <c r="M6128" t="s">
        <v>398</v>
      </c>
      <c r="N6128" t="s">
        <v>1168</v>
      </c>
      <c r="O6128">
        <v>0.5</v>
      </c>
      <c r="P6128" t="s">
        <v>306</v>
      </c>
      <c r="Q6128" s="164">
        <v>33971</v>
      </c>
      <c r="R6128" s="164">
        <v>34001</v>
      </c>
      <c r="S6128" s="164">
        <v>41883</v>
      </c>
      <c r="T6128" t="s">
        <v>13626</v>
      </c>
      <c r="V6128" t="s">
        <v>13627</v>
      </c>
      <c r="W6128" t="s">
        <v>13628</v>
      </c>
      <c r="X6128" t="s">
        <v>13624</v>
      </c>
      <c r="Y6128" t="s">
        <v>13627</v>
      </c>
      <c r="Z6128" t="s">
        <v>13640</v>
      </c>
      <c r="AC6128" t="s">
        <v>357</v>
      </c>
      <c r="AD6128" s="176">
        <v>1</v>
      </c>
      <c r="AE6128" s="177" t="s">
        <v>16953</v>
      </c>
    </row>
    <row r="6129" spans="1:31" x14ac:dyDescent="0.35">
      <c r="A6129" t="s">
        <v>584</v>
      </c>
      <c r="B6129">
        <v>1225</v>
      </c>
      <c r="C6129" t="s">
        <v>13639</v>
      </c>
      <c r="D6129">
        <v>71458</v>
      </c>
      <c r="E6129" t="s">
        <v>13624</v>
      </c>
      <c r="F6129" t="s">
        <v>11404</v>
      </c>
      <c r="H6129" s="174">
        <f t="shared" ref="H6129:H6144" si="198">AD6129</f>
        <v>1</v>
      </c>
      <c r="I6129">
        <v>0.3</v>
      </c>
      <c r="K6129" t="s">
        <v>404</v>
      </c>
      <c r="L6129" t="s">
        <v>640</v>
      </c>
      <c r="M6129" t="s">
        <v>398</v>
      </c>
      <c r="N6129" t="s">
        <v>1168</v>
      </c>
      <c r="O6129">
        <v>0.5</v>
      </c>
      <c r="P6129" t="s">
        <v>306</v>
      </c>
      <c r="Q6129" s="164">
        <v>35804</v>
      </c>
      <c r="R6129" s="164">
        <v>36039</v>
      </c>
      <c r="S6129" s="164">
        <v>41883</v>
      </c>
      <c r="T6129" t="s">
        <v>13626</v>
      </c>
      <c r="V6129" t="s">
        <v>13627</v>
      </c>
      <c r="W6129" t="s">
        <v>13628</v>
      </c>
      <c r="X6129" t="s">
        <v>13624</v>
      </c>
      <c r="Y6129" t="s">
        <v>13627</v>
      </c>
      <c r="Z6129" t="s">
        <v>13641</v>
      </c>
      <c r="AC6129" t="s">
        <v>357</v>
      </c>
      <c r="AD6129" s="176">
        <v>1</v>
      </c>
      <c r="AE6129" s="177" t="s">
        <v>16954</v>
      </c>
    </row>
    <row r="6130" spans="1:31" x14ac:dyDescent="0.35">
      <c r="A6130" t="s">
        <v>403</v>
      </c>
      <c r="B6130">
        <v>1081</v>
      </c>
      <c r="C6130" t="s">
        <v>13624</v>
      </c>
      <c r="D6130">
        <v>71458</v>
      </c>
      <c r="E6130" t="s">
        <v>13624</v>
      </c>
      <c r="F6130" t="s">
        <v>11404</v>
      </c>
      <c r="H6130" s="174">
        <f t="shared" si="198"/>
        <v>1</v>
      </c>
      <c r="I6130">
        <v>0.3</v>
      </c>
      <c r="K6130" t="s">
        <v>404</v>
      </c>
      <c r="L6130" t="s">
        <v>1076</v>
      </c>
      <c r="M6130" t="s">
        <v>398</v>
      </c>
      <c r="N6130" t="s">
        <v>1168</v>
      </c>
      <c r="O6130">
        <v>0.5</v>
      </c>
      <c r="P6130" t="s">
        <v>306</v>
      </c>
      <c r="Q6130" s="164">
        <v>34343</v>
      </c>
      <c r="R6130" s="164">
        <v>34578</v>
      </c>
      <c r="S6130" s="164">
        <v>39190</v>
      </c>
      <c r="T6130" t="s">
        <v>13626</v>
      </c>
      <c r="V6130" t="s">
        <v>13627</v>
      </c>
      <c r="W6130" t="s">
        <v>13628</v>
      </c>
      <c r="X6130" t="s">
        <v>13624</v>
      </c>
      <c r="Y6130" t="s">
        <v>13627</v>
      </c>
      <c r="Z6130" t="s">
        <v>13642</v>
      </c>
      <c r="AC6130" t="s">
        <v>357</v>
      </c>
      <c r="AD6130" s="176">
        <v>1</v>
      </c>
      <c r="AE6130" s="177" t="s">
        <v>16954</v>
      </c>
    </row>
    <row r="6131" spans="1:31" x14ac:dyDescent="0.35">
      <c r="A6131" t="s">
        <v>447</v>
      </c>
      <c r="B6131">
        <v>1118</v>
      </c>
      <c r="C6131" t="s">
        <v>13624</v>
      </c>
      <c r="D6131">
        <v>71458</v>
      </c>
      <c r="E6131" t="s">
        <v>13624</v>
      </c>
      <c r="F6131" t="s">
        <v>11404</v>
      </c>
      <c r="H6131" s="174">
        <f t="shared" si="198"/>
        <v>1</v>
      </c>
      <c r="I6131">
        <v>0.3</v>
      </c>
      <c r="K6131" t="s">
        <v>404</v>
      </c>
      <c r="L6131" t="s">
        <v>13643</v>
      </c>
      <c r="M6131" t="s">
        <v>398</v>
      </c>
      <c r="N6131" t="s">
        <v>1168</v>
      </c>
      <c r="O6131">
        <v>0.5</v>
      </c>
      <c r="P6131" t="s">
        <v>306</v>
      </c>
      <c r="Q6131" s="164">
        <v>33972</v>
      </c>
      <c r="R6131" s="164">
        <v>34029</v>
      </c>
      <c r="S6131" s="164">
        <v>42614</v>
      </c>
      <c r="T6131" t="s">
        <v>13626</v>
      </c>
      <c r="V6131" t="s">
        <v>13627</v>
      </c>
      <c r="W6131" t="s">
        <v>13628</v>
      </c>
      <c r="X6131" t="s">
        <v>13624</v>
      </c>
      <c r="Y6131" t="s">
        <v>13627</v>
      </c>
      <c r="Z6131" t="s">
        <v>13644</v>
      </c>
      <c r="AC6131" t="s">
        <v>357</v>
      </c>
      <c r="AD6131" s="176">
        <v>1</v>
      </c>
      <c r="AE6131" s="177" t="s">
        <v>16954</v>
      </c>
    </row>
    <row r="6132" spans="1:31" x14ac:dyDescent="0.35">
      <c r="A6132" t="s">
        <v>494</v>
      </c>
      <c r="B6132">
        <v>1117</v>
      </c>
      <c r="C6132" t="s">
        <v>13624</v>
      </c>
      <c r="D6132">
        <v>71458</v>
      </c>
      <c r="E6132" t="s">
        <v>13624</v>
      </c>
      <c r="F6132" t="s">
        <v>11404</v>
      </c>
      <c r="H6132" s="174">
        <f t="shared" si="198"/>
        <v>1</v>
      </c>
      <c r="I6132">
        <v>0.3</v>
      </c>
      <c r="K6132" t="s">
        <v>404</v>
      </c>
      <c r="L6132" t="s">
        <v>13372</v>
      </c>
      <c r="M6132" t="s">
        <v>398</v>
      </c>
      <c r="N6132" t="s">
        <v>1168</v>
      </c>
      <c r="O6132">
        <v>0.5</v>
      </c>
      <c r="P6132" t="s">
        <v>306</v>
      </c>
      <c r="Q6132" s="164">
        <v>33978</v>
      </c>
      <c r="R6132" s="164">
        <v>34213</v>
      </c>
      <c r="S6132" s="164">
        <v>40148</v>
      </c>
      <c r="T6132" t="s">
        <v>13626</v>
      </c>
      <c r="V6132" t="s">
        <v>13627</v>
      </c>
      <c r="W6132" t="s">
        <v>13628</v>
      </c>
      <c r="X6132" t="s">
        <v>13624</v>
      </c>
      <c r="Y6132" t="s">
        <v>13627</v>
      </c>
      <c r="Z6132" t="s">
        <v>13645</v>
      </c>
      <c r="AC6132" t="s">
        <v>357</v>
      </c>
      <c r="AD6132" s="176">
        <v>1</v>
      </c>
      <c r="AE6132" s="177" t="s">
        <v>16954</v>
      </c>
    </row>
    <row r="6133" spans="1:31" x14ac:dyDescent="0.35">
      <c r="A6133" t="s">
        <v>414</v>
      </c>
      <c r="B6133">
        <v>1167</v>
      </c>
      <c r="C6133" t="s">
        <v>13624</v>
      </c>
      <c r="D6133">
        <v>71458</v>
      </c>
      <c r="E6133" t="s">
        <v>13624</v>
      </c>
      <c r="F6133" t="s">
        <v>11404</v>
      </c>
      <c r="H6133" s="174">
        <f t="shared" si="198"/>
        <v>1</v>
      </c>
      <c r="I6133">
        <v>0.3</v>
      </c>
      <c r="K6133" t="s">
        <v>404</v>
      </c>
      <c r="L6133" t="s">
        <v>13646</v>
      </c>
      <c r="M6133" t="s">
        <v>398</v>
      </c>
      <c r="N6133" t="s">
        <v>1168</v>
      </c>
      <c r="O6133">
        <v>0.5</v>
      </c>
      <c r="P6133" t="s">
        <v>306</v>
      </c>
      <c r="Q6133" s="164">
        <v>35073</v>
      </c>
      <c r="R6133" s="164">
        <v>35309</v>
      </c>
      <c r="S6133" s="164">
        <v>40148</v>
      </c>
      <c r="T6133" t="s">
        <v>13626</v>
      </c>
      <c r="V6133" t="s">
        <v>13627</v>
      </c>
      <c r="W6133" t="s">
        <v>13628</v>
      </c>
      <c r="X6133" t="s">
        <v>13624</v>
      </c>
      <c r="Y6133" t="s">
        <v>13627</v>
      </c>
      <c r="Z6133" t="s">
        <v>13647</v>
      </c>
      <c r="AC6133" t="s">
        <v>357</v>
      </c>
      <c r="AD6133" s="176">
        <v>1</v>
      </c>
      <c r="AE6133" s="177" t="s">
        <v>16954</v>
      </c>
    </row>
    <row r="6134" spans="1:31" x14ac:dyDescent="0.35">
      <c r="A6134" t="s">
        <v>419</v>
      </c>
      <c r="B6134">
        <v>1108</v>
      </c>
      <c r="C6134" t="s">
        <v>13624</v>
      </c>
      <c r="D6134">
        <v>71458</v>
      </c>
      <c r="E6134" t="s">
        <v>13624</v>
      </c>
      <c r="F6134" t="s">
        <v>11404</v>
      </c>
      <c r="H6134" s="174">
        <f t="shared" si="198"/>
        <v>1</v>
      </c>
      <c r="I6134">
        <v>0.3</v>
      </c>
      <c r="K6134" t="s">
        <v>404</v>
      </c>
      <c r="L6134" t="s">
        <v>812</v>
      </c>
      <c r="M6134" t="s">
        <v>398</v>
      </c>
      <c r="N6134" t="s">
        <v>1168</v>
      </c>
      <c r="O6134">
        <v>0.5</v>
      </c>
      <c r="P6134" t="s">
        <v>306</v>
      </c>
      <c r="Q6134" s="164">
        <v>33970</v>
      </c>
      <c r="R6134" s="164">
        <v>33970</v>
      </c>
      <c r="S6134" s="164">
        <v>39217</v>
      </c>
      <c r="T6134" t="s">
        <v>13626</v>
      </c>
      <c r="V6134" t="s">
        <v>13627</v>
      </c>
      <c r="W6134" t="s">
        <v>13628</v>
      </c>
      <c r="X6134" t="s">
        <v>13624</v>
      </c>
      <c r="Y6134" t="s">
        <v>13627</v>
      </c>
      <c r="Z6134" t="s">
        <v>13648</v>
      </c>
      <c r="AC6134" t="s">
        <v>357</v>
      </c>
      <c r="AD6134" s="176">
        <v>1</v>
      </c>
      <c r="AE6134" s="177" t="s">
        <v>16954</v>
      </c>
    </row>
    <row r="6135" spans="1:31" x14ac:dyDescent="0.35">
      <c r="A6135" t="s">
        <v>314</v>
      </c>
      <c r="B6135">
        <v>1186</v>
      </c>
      <c r="C6135" t="s">
        <v>13624</v>
      </c>
      <c r="D6135">
        <v>71458</v>
      </c>
      <c r="E6135" t="s">
        <v>13624</v>
      </c>
      <c r="F6135" t="s">
        <v>11404</v>
      </c>
      <c r="H6135" s="174">
        <f t="shared" si="198"/>
        <v>1</v>
      </c>
      <c r="I6135">
        <v>0.3</v>
      </c>
      <c r="K6135" t="s">
        <v>404</v>
      </c>
      <c r="L6135" t="s">
        <v>13649</v>
      </c>
      <c r="M6135" t="s">
        <v>398</v>
      </c>
      <c r="N6135" t="s">
        <v>1168</v>
      </c>
      <c r="O6135">
        <v>0.5</v>
      </c>
      <c r="P6135" t="s">
        <v>306</v>
      </c>
      <c r="Q6135" s="164">
        <v>34704</v>
      </c>
      <c r="R6135" s="164">
        <v>34820</v>
      </c>
      <c r="S6135" s="164">
        <v>41518</v>
      </c>
      <c r="T6135" t="s">
        <v>13626</v>
      </c>
      <c r="V6135" t="s">
        <v>13627</v>
      </c>
      <c r="W6135" t="s">
        <v>13628</v>
      </c>
      <c r="X6135" t="s">
        <v>13624</v>
      </c>
      <c r="Y6135" t="s">
        <v>13627</v>
      </c>
      <c r="Z6135" t="s">
        <v>13650</v>
      </c>
      <c r="AC6135" t="s">
        <v>357</v>
      </c>
      <c r="AD6135" s="176">
        <v>1</v>
      </c>
      <c r="AE6135" s="177" t="s">
        <v>16954</v>
      </c>
    </row>
    <row r="6136" spans="1:31" x14ac:dyDescent="0.35">
      <c r="A6136" t="s">
        <v>711</v>
      </c>
      <c r="B6136">
        <v>1147</v>
      </c>
      <c r="C6136" t="s">
        <v>13624</v>
      </c>
      <c r="D6136">
        <v>71458</v>
      </c>
      <c r="E6136" t="s">
        <v>13624</v>
      </c>
      <c r="F6136" t="s">
        <v>11404</v>
      </c>
      <c r="H6136" s="174">
        <f t="shared" si="198"/>
        <v>1</v>
      </c>
      <c r="I6136">
        <v>0.3</v>
      </c>
      <c r="K6136" t="s">
        <v>404</v>
      </c>
      <c r="L6136" t="s">
        <v>812</v>
      </c>
      <c r="M6136" t="s">
        <v>398</v>
      </c>
      <c r="N6136" t="s">
        <v>1168</v>
      </c>
      <c r="O6136">
        <v>0.5</v>
      </c>
      <c r="P6136" t="s">
        <v>306</v>
      </c>
      <c r="Q6136" s="164">
        <v>33608</v>
      </c>
      <c r="R6136" s="164">
        <v>33725</v>
      </c>
      <c r="S6136" s="164">
        <v>39188</v>
      </c>
      <c r="T6136" t="s">
        <v>13626</v>
      </c>
      <c r="V6136" t="s">
        <v>13627</v>
      </c>
      <c r="W6136" t="s">
        <v>13628</v>
      </c>
      <c r="X6136" t="s">
        <v>13624</v>
      </c>
      <c r="Y6136" t="s">
        <v>13627</v>
      </c>
      <c r="Z6136" t="s">
        <v>13651</v>
      </c>
      <c r="AC6136" t="s">
        <v>357</v>
      </c>
      <c r="AD6136" s="176">
        <v>1</v>
      </c>
      <c r="AE6136" s="177" t="s">
        <v>16954</v>
      </c>
    </row>
    <row r="6137" spans="1:31" x14ac:dyDescent="0.35">
      <c r="A6137" t="s">
        <v>566</v>
      </c>
      <c r="B6137">
        <v>1175</v>
      </c>
      <c r="C6137" t="s">
        <v>13624</v>
      </c>
      <c r="D6137">
        <v>71458</v>
      </c>
      <c r="E6137" t="s">
        <v>13624</v>
      </c>
      <c r="F6137" t="s">
        <v>11404</v>
      </c>
      <c r="H6137" s="174">
        <f t="shared" si="198"/>
        <v>1</v>
      </c>
      <c r="I6137">
        <v>0.3</v>
      </c>
      <c r="K6137" t="s">
        <v>404</v>
      </c>
      <c r="L6137" t="s">
        <v>12177</v>
      </c>
      <c r="M6137" t="s">
        <v>398</v>
      </c>
      <c r="N6137" t="s">
        <v>1168</v>
      </c>
      <c r="O6137">
        <v>0.5</v>
      </c>
      <c r="P6137" t="s">
        <v>306</v>
      </c>
      <c r="Q6137" s="164">
        <v>36164</v>
      </c>
      <c r="R6137" s="164">
        <v>36251</v>
      </c>
      <c r="S6137" s="164">
        <v>39195</v>
      </c>
      <c r="T6137" t="s">
        <v>13626</v>
      </c>
      <c r="V6137" t="s">
        <v>13627</v>
      </c>
      <c r="W6137" t="s">
        <v>13628</v>
      </c>
      <c r="X6137" t="s">
        <v>13624</v>
      </c>
      <c r="Y6137" t="s">
        <v>13627</v>
      </c>
      <c r="Z6137" t="s">
        <v>13652</v>
      </c>
      <c r="AC6137" t="s">
        <v>357</v>
      </c>
      <c r="AD6137" s="176">
        <v>1</v>
      </c>
      <c r="AE6137" s="177" t="s">
        <v>16954</v>
      </c>
    </row>
    <row r="6138" spans="1:31" x14ac:dyDescent="0.35">
      <c r="A6138" t="s">
        <v>454</v>
      </c>
      <c r="B6138">
        <v>1406</v>
      </c>
      <c r="C6138" t="s">
        <v>13653</v>
      </c>
      <c r="D6138">
        <v>71459</v>
      </c>
      <c r="E6138" t="s">
        <v>13654</v>
      </c>
      <c r="F6138" t="s">
        <v>11404</v>
      </c>
      <c r="H6138" s="174">
        <f t="shared" si="198"/>
        <v>1.4</v>
      </c>
      <c r="I6138">
        <v>0.3</v>
      </c>
      <c r="K6138" t="s">
        <v>404</v>
      </c>
      <c r="L6138" t="s">
        <v>502</v>
      </c>
      <c r="M6138" t="s">
        <v>398</v>
      </c>
      <c r="N6138" t="s">
        <v>1168</v>
      </c>
      <c r="O6138">
        <v>0.5</v>
      </c>
      <c r="P6138" t="s">
        <v>306</v>
      </c>
      <c r="Q6138" t="s">
        <v>13655</v>
      </c>
      <c r="R6138" s="164">
        <v>40350</v>
      </c>
      <c r="S6138" s="164">
        <v>42979</v>
      </c>
      <c r="T6138" t="s">
        <v>13656</v>
      </c>
      <c r="V6138" t="s">
        <v>13657</v>
      </c>
      <c r="W6138" t="s">
        <v>13658</v>
      </c>
      <c r="X6138" t="s">
        <v>13654</v>
      </c>
      <c r="Y6138" t="s">
        <v>13657</v>
      </c>
      <c r="Z6138" t="s">
        <v>13659</v>
      </c>
      <c r="AC6138" t="s">
        <v>357</v>
      </c>
      <c r="AD6138" s="176">
        <v>1.4</v>
      </c>
      <c r="AE6138" s="177" t="s">
        <v>16954</v>
      </c>
    </row>
    <row r="6139" spans="1:31" x14ac:dyDescent="0.35">
      <c r="A6139" t="s">
        <v>317</v>
      </c>
      <c r="B6139">
        <v>1054</v>
      </c>
      <c r="C6139" t="s">
        <v>13654</v>
      </c>
      <c r="D6139">
        <v>71459</v>
      </c>
      <c r="E6139" t="s">
        <v>13654</v>
      </c>
      <c r="F6139" t="s">
        <v>11404</v>
      </c>
      <c r="H6139" s="174">
        <f t="shared" si="198"/>
        <v>1.4</v>
      </c>
      <c r="I6139">
        <v>0.3</v>
      </c>
      <c r="K6139" t="s">
        <v>404</v>
      </c>
      <c r="L6139" t="s">
        <v>13181</v>
      </c>
      <c r="M6139" t="s">
        <v>398</v>
      </c>
      <c r="N6139" t="s">
        <v>1168</v>
      </c>
      <c r="O6139">
        <v>0.5</v>
      </c>
      <c r="P6139" t="s">
        <v>306</v>
      </c>
      <c r="Q6139" s="164">
        <v>27070</v>
      </c>
      <c r="R6139" s="164">
        <v>27304</v>
      </c>
      <c r="S6139" s="164">
        <v>38231</v>
      </c>
      <c r="T6139" t="s">
        <v>13656</v>
      </c>
      <c r="V6139" t="s">
        <v>13657</v>
      </c>
      <c r="W6139" t="s">
        <v>13658</v>
      </c>
      <c r="X6139" t="s">
        <v>13654</v>
      </c>
      <c r="Y6139" t="s">
        <v>13657</v>
      </c>
      <c r="Z6139" t="s">
        <v>13660</v>
      </c>
      <c r="AC6139" t="s">
        <v>357</v>
      </c>
      <c r="AD6139" s="176">
        <v>1.4</v>
      </c>
      <c r="AE6139" s="177" t="s">
        <v>16954</v>
      </c>
    </row>
    <row r="6140" spans="1:31" x14ac:dyDescent="0.35">
      <c r="A6140" t="s">
        <v>408</v>
      </c>
      <c r="B6140">
        <v>1178</v>
      </c>
      <c r="C6140" t="s">
        <v>13654</v>
      </c>
      <c r="D6140">
        <v>71459</v>
      </c>
      <c r="E6140" t="s">
        <v>13654</v>
      </c>
      <c r="F6140" t="s">
        <v>11404</v>
      </c>
      <c r="H6140" s="174">
        <f t="shared" si="198"/>
        <v>1.4</v>
      </c>
      <c r="I6140">
        <v>0.3</v>
      </c>
      <c r="K6140" t="s">
        <v>404</v>
      </c>
      <c r="L6140" t="s">
        <v>13661</v>
      </c>
      <c r="M6140" t="s">
        <v>398</v>
      </c>
      <c r="N6140" t="s">
        <v>1168</v>
      </c>
      <c r="O6140">
        <v>0.5</v>
      </c>
      <c r="P6140" t="s">
        <v>306</v>
      </c>
      <c r="Q6140" s="164">
        <v>36534</v>
      </c>
      <c r="R6140" s="164">
        <v>36770</v>
      </c>
      <c r="S6140" s="164">
        <v>39188</v>
      </c>
      <c r="T6140" t="s">
        <v>13656</v>
      </c>
      <c r="V6140" t="s">
        <v>13657</v>
      </c>
      <c r="W6140" t="s">
        <v>13658</v>
      </c>
      <c r="X6140" t="s">
        <v>13654</v>
      </c>
      <c r="Y6140" t="s">
        <v>13657</v>
      </c>
      <c r="Z6140" t="s">
        <v>13662</v>
      </c>
      <c r="AC6140" t="s">
        <v>357</v>
      </c>
      <c r="AD6140" s="176">
        <v>1.4</v>
      </c>
      <c r="AE6140" s="177" t="s">
        <v>16954</v>
      </c>
    </row>
    <row r="6141" spans="1:31" x14ac:dyDescent="0.35">
      <c r="A6141" t="s">
        <v>469</v>
      </c>
      <c r="B6141">
        <v>1086</v>
      </c>
      <c r="C6141" t="s">
        <v>13654</v>
      </c>
      <c r="D6141">
        <v>71459</v>
      </c>
      <c r="E6141" t="s">
        <v>13654</v>
      </c>
      <c r="F6141" t="s">
        <v>11404</v>
      </c>
      <c r="H6141" s="174">
        <f t="shared" si="198"/>
        <v>1.4</v>
      </c>
      <c r="I6141">
        <v>0.3</v>
      </c>
      <c r="K6141" t="s">
        <v>404</v>
      </c>
      <c r="L6141" t="s">
        <v>13663</v>
      </c>
      <c r="M6141" t="s">
        <v>398</v>
      </c>
      <c r="N6141" t="s">
        <v>1168</v>
      </c>
      <c r="O6141">
        <v>0.5</v>
      </c>
      <c r="P6141" t="s">
        <v>306</v>
      </c>
      <c r="Q6141" s="164">
        <v>31421</v>
      </c>
      <c r="R6141" s="164">
        <v>31656</v>
      </c>
      <c r="S6141" s="164">
        <v>39188</v>
      </c>
      <c r="T6141" t="s">
        <v>13656</v>
      </c>
      <c r="V6141" t="s">
        <v>13657</v>
      </c>
      <c r="W6141" t="s">
        <v>13658</v>
      </c>
      <c r="X6141" t="s">
        <v>13654</v>
      </c>
      <c r="Y6141" t="s">
        <v>13657</v>
      </c>
      <c r="Z6141" t="s">
        <v>13664</v>
      </c>
      <c r="AC6141" t="s">
        <v>357</v>
      </c>
      <c r="AD6141" s="176">
        <v>1.4</v>
      </c>
      <c r="AE6141" s="177" t="s">
        <v>16954</v>
      </c>
    </row>
    <row r="6142" spans="1:31" x14ac:dyDescent="0.35">
      <c r="A6142" t="s">
        <v>324</v>
      </c>
      <c r="B6142">
        <v>1076</v>
      </c>
      <c r="C6142" t="s">
        <v>13654</v>
      </c>
      <c r="D6142">
        <v>71459</v>
      </c>
      <c r="E6142" t="s">
        <v>13654</v>
      </c>
      <c r="F6142" t="s">
        <v>11404</v>
      </c>
      <c r="H6142" s="174">
        <f t="shared" si="198"/>
        <v>1.4</v>
      </c>
      <c r="I6142">
        <v>0.3</v>
      </c>
      <c r="K6142" t="s">
        <v>404</v>
      </c>
      <c r="L6142" t="s">
        <v>13665</v>
      </c>
      <c r="M6142" t="s">
        <v>398</v>
      </c>
      <c r="N6142" t="s">
        <v>1168</v>
      </c>
      <c r="O6142">
        <v>0.5</v>
      </c>
      <c r="P6142" t="s">
        <v>306</v>
      </c>
      <c r="Q6142" s="164">
        <v>32151</v>
      </c>
      <c r="R6142" s="164">
        <v>32387</v>
      </c>
      <c r="S6142" s="164">
        <v>39192</v>
      </c>
      <c r="T6142" t="s">
        <v>13656</v>
      </c>
      <c r="V6142" t="s">
        <v>13657</v>
      </c>
      <c r="W6142" t="s">
        <v>13658</v>
      </c>
      <c r="X6142" t="s">
        <v>13654</v>
      </c>
      <c r="Y6142" t="s">
        <v>13657</v>
      </c>
      <c r="Z6142" t="s">
        <v>13666</v>
      </c>
      <c r="AC6142" t="s">
        <v>357</v>
      </c>
      <c r="AD6142" s="176">
        <v>1.4</v>
      </c>
      <c r="AE6142" s="177" t="s">
        <v>16954</v>
      </c>
    </row>
    <row r="6143" spans="1:31" x14ac:dyDescent="0.35">
      <c r="A6143" t="s">
        <v>309</v>
      </c>
      <c r="B6143">
        <v>1047</v>
      </c>
      <c r="C6143" t="s">
        <v>13667</v>
      </c>
      <c r="D6143">
        <v>71459</v>
      </c>
      <c r="E6143" t="s">
        <v>13654</v>
      </c>
      <c r="F6143" t="s">
        <v>11404</v>
      </c>
      <c r="H6143" s="174">
        <f t="shared" si="198"/>
        <v>1.4</v>
      </c>
      <c r="I6143">
        <v>0.3</v>
      </c>
      <c r="K6143" t="s">
        <v>404</v>
      </c>
      <c r="L6143" t="s">
        <v>410</v>
      </c>
      <c r="M6143" t="s">
        <v>398</v>
      </c>
      <c r="N6143" t="s">
        <v>1168</v>
      </c>
      <c r="O6143">
        <v>0.5</v>
      </c>
      <c r="P6143" t="s">
        <v>306</v>
      </c>
      <c r="Q6143" t="s">
        <v>10006</v>
      </c>
      <c r="R6143" s="164">
        <v>27691</v>
      </c>
      <c r="S6143" s="164">
        <v>38231</v>
      </c>
      <c r="T6143" t="s">
        <v>13656</v>
      </c>
      <c r="V6143" t="s">
        <v>13657</v>
      </c>
      <c r="W6143" t="s">
        <v>13658</v>
      </c>
      <c r="X6143" t="s">
        <v>13654</v>
      </c>
      <c r="Y6143" t="s">
        <v>13657</v>
      </c>
      <c r="Z6143" t="s">
        <v>13668</v>
      </c>
      <c r="AC6143" t="s">
        <v>357</v>
      </c>
      <c r="AD6143" s="176">
        <v>1.4</v>
      </c>
      <c r="AE6143" s="177" t="s">
        <v>16954</v>
      </c>
    </row>
    <row r="6144" spans="1:31" x14ac:dyDescent="0.35">
      <c r="A6144" t="s">
        <v>476</v>
      </c>
      <c r="B6144">
        <v>1111</v>
      </c>
      <c r="C6144" t="s">
        <v>13654</v>
      </c>
      <c r="D6144">
        <v>71459</v>
      </c>
      <c r="E6144" t="s">
        <v>13654</v>
      </c>
      <c r="F6144" t="s">
        <v>11404</v>
      </c>
      <c r="H6144" s="174">
        <f t="shared" si="198"/>
        <v>1.4</v>
      </c>
      <c r="I6144">
        <v>0.3</v>
      </c>
      <c r="K6144" t="s">
        <v>404</v>
      </c>
      <c r="L6144" t="s">
        <v>13181</v>
      </c>
      <c r="M6144" t="s">
        <v>398</v>
      </c>
      <c r="N6144" t="s">
        <v>1168</v>
      </c>
      <c r="O6144">
        <v>0.5</v>
      </c>
      <c r="P6144" t="s">
        <v>306</v>
      </c>
      <c r="Q6144" t="s">
        <v>10133</v>
      </c>
      <c r="R6144" s="164">
        <v>27726</v>
      </c>
      <c r="S6144" s="164">
        <v>38231</v>
      </c>
      <c r="T6144" t="s">
        <v>13656</v>
      </c>
      <c r="V6144" t="s">
        <v>13657</v>
      </c>
      <c r="W6144" t="s">
        <v>13658</v>
      </c>
      <c r="X6144" t="s">
        <v>13654</v>
      </c>
      <c r="Y6144" t="s">
        <v>13657</v>
      </c>
      <c r="Z6144" t="s">
        <v>13669</v>
      </c>
      <c r="AC6144" t="s">
        <v>357</v>
      </c>
      <c r="AD6144" s="176">
        <v>1.4</v>
      </c>
      <c r="AE6144" s="177" t="s">
        <v>16954</v>
      </c>
    </row>
    <row r="6145" spans="1:31" x14ac:dyDescent="0.35">
      <c r="A6145" t="s">
        <v>482</v>
      </c>
      <c r="B6145">
        <v>1064</v>
      </c>
      <c r="C6145" t="s">
        <v>13654</v>
      </c>
      <c r="D6145">
        <v>71459</v>
      </c>
      <c r="E6145" t="s">
        <v>13654</v>
      </c>
      <c r="F6145" t="s">
        <v>11404</v>
      </c>
      <c r="H6145" s="174">
        <f>AD6145</f>
        <v>1.4</v>
      </c>
      <c r="I6145">
        <v>0.3</v>
      </c>
      <c r="K6145" t="s">
        <v>404</v>
      </c>
      <c r="L6145" t="s">
        <v>13181</v>
      </c>
      <c r="M6145" t="s">
        <v>398</v>
      </c>
      <c r="N6145" t="s">
        <v>1168</v>
      </c>
      <c r="O6145">
        <v>0.5</v>
      </c>
      <c r="P6145" t="s">
        <v>306</v>
      </c>
      <c r="Q6145" s="164">
        <v>27070</v>
      </c>
      <c r="R6145" s="164">
        <v>27304</v>
      </c>
      <c r="S6145" s="164">
        <v>39189</v>
      </c>
      <c r="T6145" t="s">
        <v>13656</v>
      </c>
      <c r="V6145" t="s">
        <v>13657</v>
      </c>
      <c r="W6145" t="s">
        <v>13658</v>
      </c>
      <c r="X6145" t="s">
        <v>13654</v>
      </c>
      <c r="Y6145" t="s">
        <v>13657</v>
      </c>
      <c r="Z6145" t="s">
        <v>13670</v>
      </c>
      <c r="AC6145" t="s">
        <v>357</v>
      </c>
      <c r="AD6145" s="176">
        <v>1.4</v>
      </c>
      <c r="AE6145" s="177" t="s">
        <v>16953</v>
      </c>
    </row>
    <row r="6146" spans="1:31" x14ac:dyDescent="0.35">
      <c r="A6146" t="s">
        <v>584</v>
      </c>
      <c r="B6146">
        <v>1116</v>
      </c>
      <c r="C6146" t="s">
        <v>13671</v>
      </c>
      <c r="D6146">
        <v>71459</v>
      </c>
      <c r="E6146" t="s">
        <v>13654</v>
      </c>
      <c r="F6146" t="s">
        <v>11404</v>
      </c>
      <c r="H6146" s="174">
        <f t="shared" ref="H6146:H6160" si="199">AD6146</f>
        <v>1.4</v>
      </c>
      <c r="I6146">
        <v>0.3</v>
      </c>
      <c r="K6146" t="s">
        <v>404</v>
      </c>
      <c r="L6146" t="s">
        <v>13672</v>
      </c>
      <c r="M6146" t="s">
        <v>398</v>
      </c>
      <c r="N6146" t="s">
        <v>1168</v>
      </c>
      <c r="O6146">
        <v>0.5</v>
      </c>
      <c r="P6146" t="s">
        <v>306</v>
      </c>
      <c r="Q6146" t="s">
        <v>4871</v>
      </c>
      <c r="R6146" s="164">
        <v>27541</v>
      </c>
      <c r="S6146" s="164">
        <v>41883</v>
      </c>
      <c r="T6146" t="s">
        <v>13656</v>
      </c>
      <c r="V6146" t="s">
        <v>13657</v>
      </c>
      <c r="W6146" t="s">
        <v>13658</v>
      </c>
      <c r="X6146" t="s">
        <v>13654</v>
      </c>
      <c r="Y6146" t="s">
        <v>13657</v>
      </c>
      <c r="Z6146" t="s">
        <v>13673</v>
      </c>
      <c r="AC6146" t="s">
        <v>357</v>
      </c>
      <c r="AD6146" s="176">
        <v>1.4</v>
      </c>
      <c r="AE6146" s="177" t="s">
        <v>16954</v>
      </c>
    </row>
    <row r="6147" spans="1:31" x14ac:dyDescent="0.35">
      <c r="A6147" t="s">
        <v>447</v>
      </c>
      <c r="B6147">
        <v>1090</v>
      </c>
      <c r="C6147" t="s">
        <v>13654</v>
      </c>
      <c r="D6147">
        <v>71459</v>
      </c>
      <c r="E6147" t="s">
        <v>13654</v>
      </c>
      <c r="F6147" t="s">
        <v>11404</v>
      </c>
      <c r="H6147" s="174">
        <f t="shared" si="199"/>
        <v>1.4</v>
      </c>
      <c r="I6147">
        <v>0.3</v>
      </c>
      <c r="K6147" t="s">
        <v>404</v>
      </c>
      <c r="L6147" t="s">
        <v>1196</v>
      </c>
      <c r="M6147" t="s">
        <v>398</v>
      </c>
      <c r="N6147" t="s">
        <v>1168</v>
      </c>
      <c r="O6147">
        <v>0.5</v>
      </c>
      <c r="P6147" t="s">
        <v>306</v>
      </c>
      <c r="Q6147" s="164">
        <v>31421</v>
      </c>
      <c r="R6147" s="164">
        <v>31656</v>
      </c>
      <c r="S6147" s="164">
        <v>39190</v>
      </c>
      <c r="T6147" t="s">
        <v>13656</v>
      </c>
      <c r="V6147" t="s">
        <v>13657</v>
      </c>
      <c r="W6147" t="s">
        <v>13658</v>
      </c>
      <c r="X6147" t="s">
        <v>13654</v>
      </c>
      <c r="Y6147" t="s">
        <v>13657</v>
      </c>
      <c r="Z6147" t="s">
        <v>13674</v>
      </c>
      <c r="AC6147" t="s">
        <v>357</v>
      </c>
      <c r="AD6147" s="176">
        <v>1.4</v>
      </c>
      <c r="AE6147" s="177" t="s">
        <v>16954</v>
      </c>
    </row>
    <row r="6148" spans="1:31" x14ac:dyDescent="0.35">
      <c r="A6148" t="s">
        <v>447</v>
      </c>
      <c r="B6148">
        <v>1145</v>
      </c>
      <c r="C6148" t="s">
        <v>13653</v>
      </c>
      <c r="D6148">
        <v>71459</v>
      </c>
      <c r="E6148" t="s">
        <v>13654</v>
      </c>
      <c r="F6148" t="s">
        <v>11404</v>
      </c>
      <c r="H6148" s="174">
        <f t="shared" si="199"/>
        <v>1.4</v>
      </c>
      <c r="I6148">
        <v>0.3</v>
      </c>
      <c r="K6148" t="s">
        <v>296</v>
      </c>
      <c r="L6148" t="s">
        <v>13675</v>
      </c>
      <c r="M6148" t="s">
        <v>398</v>
      </c>
      <c r="N6148" t="s">
        <v>1168</v>
      </c>
      <c r="O6148">
        <v>0.5</v>
      </c>
      <c r="P6148" t="s">
        <v>306</v>
      </c>
      <c r="Q6148" s="164">
        <v>35439</v>
      </c>
      <c r="R6148" s="164">
        <v>35674</v>
      </c>
      <c r="T6148" t="s">
        <v>13656</v>
      </c>
      <c r="V6148" t="s">
        <v>13657</v>
      </c>
      <c r="W6148" t="s">
        <v>13658</v>
      </c>
      <c r="X6148" t="s">
        <v>13654</v>
      </c>
      <c r="Y6148" t="s">
        <v>13657</v>
      </c>
      <c r="Z6148" t="s">
        <v>13676</v>
      </c>
      <c r="AC6148" t="s">
        <v>357</v>
      </c>
      <c r="AD6148" s="176">
        <v>1.4</v>
      </c>
      <c r="AE6148" s="177" t="s">
        <v>16954</v>
      </c>
    </row>
    <row r="6149" spans="1:31" x14ac:dyDescent="0.35">
      <c r="A6149" t="s">
        <v>314</v>
      </c>
      <c r="B6149">
        <v>1155</v>
      </c>
      <c r="C6149" t="s">
        <v>13654</v>
      </c>
      <c r="D6149">
        <v>71459</v>
      </c>
      <c r="E6149" t="s">
        <v>13654</v>
      </c>
      <c r="F6149" t="s">
        <v>11404</v>
      </c>
      <c r="H6149" s="174">
        <f t="shared" si="199"/>
        <v>1.4</v>
      </c>
      <c r="I6149">
        <v>0.3</v>
      </c>
      <c r="K6149" t="s">
        <v>404</v>
      </c>
      <c r="L6149" t="s">
        <v>1196</v>
      </c>
      <c r="M6149" t="s">
        <v>398</v>
      </c>
      <c r="N6149" t="s">
        <v>1168</v>
      </c>
      <c r="O6149">
        <v>0.5</v>
      </c>
      <c r="P6149" t="s">
        <v>306</v>
      </c>
      <c r="Q6149" s="164">
        <v>31787</v>
      </c>
      <c r="R6149" s="164">
        <v>32051</v>
      </c>
      <c r="S6149" s="164">
        <v>45536</v>
      </c>
      <c r="T6149" t="s">
        <v>13656</v>
      </c>
      <c r="V6149" t="s">
        <v>13657</v>
      </c>
      <c r="W6149" t="s">
        <v>13658</v>
      </c>
      <c r="X6149" t="s">
        <v>13654</v>
      </c>
      <c r="Y6149" t="s">
        <v>13657</v>
      </c>
      <c r="Z6149" t="s">
        <v>13677</v>
      </c>
      <c r="AC6149" t="s">
        <v>357</v>
      </c>
      <c r="AD6149" s="176">
        <v>1.4</v>
      </c>
      <c r="AE6149" s="177" t="s">
        <v>16954</v>
      </c>
    </row>
    <row r="6150" spans="1:31" x14ac:dyDescent="0.35">
      <c r="A6150" t="s">
        <v>499</v>
      </c>
      <c r="B6150">
        <v>1032</v>
      </c>
      <c r="C6150" t="s">
        <v>13671</v>
      </c>
      <c r="D6150">
        <v>71459</v>
      </c>
      <c r="E6150" t="s">
        <v>13654</v>
      </c>
      <c r="F6150" t="s">
        <v>11404</v>
      </c>
      <c r="H6150" s="174">
        <f t="shared" si="199"/>
        <v>1.4</v>
      </c>
      <c r="I6150">
        <v>0.3</v>
      </c>
      <c r="K6150" t="s">
        <v>404</v>
      </c>
      <c r="L6150" t="s">
        <v>13181</v>
      </c>
      <c r="M6150" t="s">
        <v>398</v>
      </c>
      <c r="N6150" t="s">
        <v>1168</v>
      </c>
      <c r="O6150">
        <v>0.5</v>
      </c>
      <c r="P6150" t="s">
        <v>306</v>
      </c>
      <c r="Q6150" t="s">
        <v>13218</v>
      </c>
      <c r="R6150" s="164">
        <v>27785</v>
      </c>
      <c r="S6150" s="164">
        <v>42614</v>
      </c>
      <c r="T6150" t="s">
        <v>13656</v>
      </c>
      <c r="V6150" t="s">
        <v>13657</v>
      </c>
      <c r="W6150" t="s">
        <v>13658</v>
      </c>
      <c r="X6150" t="s">
        <v>13654</v>
      </c>
      <c r="Y6150" t="s">
        <v>13657</v>
      </c>
      <c r="Z6150" t="s">
        <v>13678</v>
      </c>
      <c r="AC6150" t="s">
        <v>357</v>
      </c>
      <c r="AD6150" s="176">
        <v>1.4</v>
      </c>
      <c r="AE6150" s="177" t="s">
        <v>16954</v>
      </c>
    </row>
    <row r="6151" spans="1:31" x14ac:dyDescent="0.35">
      <c r="A6151" t="s">
        <v>454</v>
      </c>
      <c r="B6151">
        <v>1228</v>
      </c>
      <c r="C6151" t="s">
        <v>13679</v>
      </c>
      <c r="D6151">
        <v>71460</v>
      </c>
      <c r="E6151" t="s">
        <v>13680</v>
      </c>
      <c r="F6151" t="s">
        <v>11404</v>
      </c>
      <c r="H6151" s="174">
        <f t="shared" si="199"/>
        <v>1.2</v>
      </c>
      <c r="I6151">
        <v>0.1</v>
      </c>
      <c r="K6151" t="s">
        <v>404</v>
      </c>
      <c r="L6151" t="s">
        <v>1205</v>
      </c>
      <c r="M6151" t="s">
        <v>398</v>
      </c>
      <c r="N6151" t="s">
        <v>1168</v>
      </c>
      <c r="O6151">
        <v>0.25</v>
      </c>
      <c r="P6151" t="s">
        <v>306</v>
      </c>
      <c r="Q6151" s="164">
        <v>30813</v>
      </c>
      <c r="R6151" s="164">
        <v>30991</v>
      </c>
      <c r="S6151" s="164">
        <v>41883</v>
      </c>
      <c r="T6151" t="s">
        <v>13681</v>
      </c>
      <c r="V6151" t="s">
        <v>13682</v>
      </c>
      <c r="W6151" t="s">
        <v>13683</v>
      </c>
      <c r="X6151" t="s">
        <v>13680</v>
      </c>
      <c r="Y6151" t="s">
        <v>13682</v>
      </c>
      <c r="Z6151" t="s">
        <v>13684</v>
      </c>
      <c r="AC6151" t="s">
        <v>357</v>
      </c>
      <c r="AD6151" s="176">
        <v>1.2</v>
      </c>
      <c r="AE6151" s="177" t="s">
        <v>16954</v>
      </c>
    </row>
    <row r="6152" spans="1:31" x14ac:dyDescent="0.35">
      <c r="A6152" t="s">
        <v>454</v>
      </c>
      <c r="B6152">
        <v>1235</v>
      </c>
      <c r="C6152" t="s">
        <v>13680</v>
      </c>
      <c r="D6152">
        <v>71460</v>
      </c>
      <c r="E6152" t="s">
        <v>13680</v>
      </c>
      <c r="F6152" t="s">
        <v>11404</v>
      </c>
      <c r="H6152" s="174">
        <f t="shared" si="199"/>
        <v>1.2</v>
      </c>
      <c r="I6152">
        <v>0.1</v>
      </c>
      <c r="K6152" t="s">
        <v>295</v>
      </c>
      <c r="L6152" t="s">
        <v>1205</v>
      </c>
      <c r="M6152" t="s">
        <v>398</v>
      </c>
      <c r="N6152" t="s">
        <v>1168</v>
      </c>
      <c r="O6152">
        <v>0.25</v>
      </c>
      <c r="P6152" t="s">
        <v>1</v>
      </c>
      <c r="Q6152" s="164">
        <v>31052</v>
      </c>
      <c r="R6152" s="164">
        <v>31168</v>
      </c>
      <c r="S6152" s="164">
        <v>33117</v>
      </c>
      <c r="T6152" t="s">
        <v>13681</v>
      </c>
      <c r="V6152" t="s">
        <v>13682</v>
      </c>
      <c r="W6152" t="s">
        <v>13683</v>
      </c>
      <c r="X6152" t="s">
        <v>13680</v>
      </c>
      <c r="Y6152" t="s">
        <v>13682</v>
      </c>
      <c r="Z6152" t="s">
        <v>13685</v>
      </c>
      <c r="AC6152" t="s">
        <v>357</v>
      </c>
      <c r="AD6152" s="176">
        <v>1.2</v>
      </c>
      <c r="AE6152" s="177" t="s">
        <v>16954</v>
      </c>
    </row>
    <row r="6153" spans="1:31" x14ac:dyDescent="0.35">
      <c r="A6153" t="s">
        <v>291</v>
      </c>
      <c r="B6153">
        <v>1042</v>
      </c>
      <c r="C6153" t="s">
        <v>13686</v>
      </c>
      <c r="D6153">
        <v>71460</v>
      </c>
      <c r="E6153" t="s">
        <v>13680</v>
      </c>
      <c r="F6153" t="s">
        <v>11404</v>
      </c>
      <c r="H6153" s="174">
        <f t="shared" si="199"/>
        <v>1.2</v>
      </c>
      <c r="I6153">
        <v>0.1</v>
      </c>
      <c r="K6153" t="s">
        <v>404</v>
      </c>
      <c r="L6153" t="s">
        <v>13687</v>
      </c>
      <c r="M6153" t="s">
        <v>398</v>
      </c>
      <c r="N6153" t="s">
        <v>1168</v>
      </c>
      <c r="O6153">
        <v>0.25</v>
      </c>
      <c r="P6153" t="s">
        <v>1</v>
      </c>
      <c r="Q6153" s="164">
        <v>34708</v>
      </c>
      <c r="R6153" s="164">
        <v>34943</v>
      </c>
      <c r="S6153" s="164">
        <v>39191</v>
      </c>
      <c r="T6153" t="s">
        <v>13681</v>
      </c>
      <c r="V6153" t="s">
        <v>13682</v>
      </c>
      <c r="W6153" t="s">
        <v>13683</v>
      </c>
      <c r="X6153" t="s">
        <v>13680</v>
      </c>
      <c r="Y6153" t="s">
        <v>13682</v>
      </c>
      <c r="Z6153" t="s">
        <v>13688</v>
      </c>
      <c r="AC6153" t="s">
        <v>1223</v>
      </c>
      <c r="AD6153" s="176">
        <v>1.2</v>
      </c>
      <c r="AE6153" s="177" t="s">
        <v>16954</v>
      </c>
    </row>
    <row r="6154" spans="1:31" x14ac:dyDescent="0.35">
      <c r="A6154" t="s">
        <v>305</v>
      </c>
      <c r="B6154">
        <v>1103</v>
      </c>
      <c r="C6154" t="s">
        <v>13680</v>
      </c>
      <c r="D6154">
        <v>71460</v>
      </c>
      <c r="E6154" t="s">
        <v>13680</v>
      </c>
      <c r="F6154" t="s">
        <v>11404</v>
      </c>
      <c r="H6154" s="174">
        <f t="shared" si="199"/>
        <v>1.2</v>
      </c>
      <c r="I6154">
        <v>0.1</v>
      </c>
      <c r="K6154" t="s">
        <v>404</v>
      </c>
      <c r="L6154" t="s">
        <v>13689</v>
      </c>
      <c r="M6154" t="s">
        <v>398</v>
      </c>
      <c r="N6154" t="s">
        <v>1168</v>
      </c>
      <c r="O6154">
        <v>0.25</v>
      </c>
      <c r="P6154" t="s">
        <v>306</v>
      </c>
      <c r="Q6154" s="164">
        <v>31050</v>
      </c>
      <c r="R6154" s="164">
        <v>31107</v>
      </c>
      <c r="S6154" s="164">
        <v>42248</v>
      </c>
      <c r="T6154" t="s">
        <v>13681</v>
      </c>
      <c r="V6154" t="s">
        <v>13682</v>
      </c>
      <c r="W6154" t="s">
        <v>13683</v>
      </c>
      <c r="X6154" t="s">
        <v>13680</v>
      </c>
      <c r="Y6154" t="s">
        <v>13682</v>
      </c>
      <c r="Z6154" t="s">
        <v>13690</v>
      </c>
      <c r="AC6154" t="s">
        <v>357</v>
      </c>
      <c r="AD6154" s="176">
        <v>1.2</v>
      </c>
      <c r="AE6154" s="177" t="s">
        <v>16954</v>
      </c>
    </row>
    <row r="6155" spans="1:31" x14ac:dyDescent="0.35">
      <c r="A6155" t="s">
        <v>317</v>
      </c>
      <c r="B6155">
        <v>1076</v>
      </c>
      <c r="C6155" t="s">
        <v>13680</v>
      </c>
      <c r="D6155">
        <v>71460</v>
      </c>
      <c r="E6155" t="s">
        <v>13680</v>
      </c>
      <c r="F6155" t="s">
        <v>11404</v>
      </c>
      <c r="H6155" s="174">
        <f t="shared" si="199"/>
        <v>1.2</v>
      </c>
      <c r="I6155">
        <v>0.1</v>
      </c>
      <c r="K6155" t="s">
        <v>404</v>
      </c>
      <c r="L6155" t="s">
        <v>2383</v>
      </c>
      <c r="M6155" t="s">
        <v>398</v>
      </c>
      <c r="N6155" t="s">
        <v>1168</v>
      </c>
      <c r="O6155">
        <v>0.25</v>
      </c>
      <c r="P6155" t="s">
        <v>306</v>
      </c>
      <c r="Q6155" s="164">
        <v>30813</v>
      </c>
      <c r="R6155" s="164">
        <v>30991</v>
      </c>
      <c r="S6155" s="164">
        <v>39188</v>
      </c>
      <c r="T6155" t="s">
        <v>13681</v>
      </c>
      <c r="V6155" t="s">
        <v>13682</v>
      </c>
      <c r="W6155" t="s">
        <v>13683</v>
      </c>
      <c r="X6155" t="s">
        <v>13680</v>
      </c>
      <c r="Y6155" t="s">
        <v>13682</v>
      </c>
      <c r="Z6155" t="s">
        <v>13691</v>
      </c>
      <c r="AC6155" t="s">
        <v>357</v>
      </c>
      <c r="AD6155" s="176">
        <v>1.2</v>
      </c>
      <c r="AE6155" s="177" t="s">
        <v>16954</v>
      </c>
    </row>
    <row r="6156" spans="1:31" x14ac:dyDescent="0.35">
      <c r="A6156" t="s">
        <v>408</v>
      </c>
      <c r="B6156">
        <v>1107</v>
      </c>
      <c r="C6156" t="s">
        <v>13680</v>
      </c>
      <c r="D6156">
        <v>71460</v>
      </c>
      <c r="E6156" t="s">
        <v>13680</v>
      </c>
      <c r="F6156" t="s">
        <v>11404</v>
      </c>
      <c r="H6156" s="174">
        <f t="shared" si="199"/>
        <v>1.2</v>
      </c>
      <c r="I6156">
        <v>0.1</v>
      </c>
      <c r="K6156" t="s">
        <v>404</v>
      </c>
      <c r="L6156" t="s">
        <v>13251</v>
      </c>
      <c r="M6156" t="s">
        <v>398</v>
      </c>
      <c r="N6156" t="s">
        <v>1168</v>
      </c>
      <c r="O6156">
        <v>0.25</v>
      </c>
      <c r="P6156" t="s">
        <v>306</v>
      </c>
      <c r="Q6156" s="164">
        <v>30690</v>
      </c>
      <c r="R6156" s="164">
        <v>30926</v>
      </c>
      <c r="S6156" s="164">
        <v>39188</v>
      </c>
      <c r="T6156" t="s">
        <v>13681</v>
      </c>
      <c r="V6156" t="s">
        <v>13682</v>
      </c>
      <c r="W6156" t="s">
        <v>13683</v>
      </c>
      <c r="X6156" t="s">
        <v>13680</v>
      </c>
      <c r="Y6156" t="s">
        <v>13682</v>
      </c>
      <c r="Z6156" t="s">
        <v>13692</v>
      </c>
      <c r="AC6156" t="s">
        <v>357</v>
      </c>
      <c r="AD6156" s="176">
        <v>1.2</v>
      </c>
      <c r="AE6156" s="177" t="s">
        <v>16954</v>
      </c>
    </row>
    <row r="6157" spans="1:31" x14ac:dyDescent="0.35">
      <c r="A6157" t="s">
        <v>469</v>
      </c>
      <c r="B6157">
        <v>1076</v>
      </c>
      <c r="C6157" t="s">
        <v>13680</v>
      </c>
      <c r="D6157">
        <v>71460</v>
      </c>
      <c r="E6157" t="s">
        <v>13680</v>
      </c>
      <c r="F6157" t="s">
        <v>11404</v>
      </c>
      <c r="H6157" s="174">
        <f t="shared" si="199"/>
        <v>1.2</v>
      </c>
      <c r="I6157">
        <v>0.1</v>
      </c>
      <c r="K6157" t="s">
        <v>404</v>
      </c>
      <c r="L6157" t="s">
        <v>13693</v>
      </c>
      <c r="M6157" t="s">
        <v>398</v>
      </c>
      <c r="N6157" t="s">
        <v>1168</v>
      </c>
      <c r="O6157">
        <v>0.25</v>
      </c>
      <c r="P6157" t="s">
        <v>306</v>
      </c>
      <c r="Q6157" s="164">
        <v>31229</v>
      </c>
      <c r="R6157" s="164">
        <v>31054</v>
      </c>
      <c r="S6157" s="164">
        <v>39539</v>
      </c>
      <c r="T6157" t="s">
        <v>13681</v>
      </c>
      <c r="V6157" t="s">
        <v>13682</v>
      </c>
      <c r="W6157" t="s">
        <v>13683</v>
      </c>
      <c r="X6157" t="s">
        <v>13680</v>
      </c>
      <c r="Y6157" t="s">
        <v>13682</v>
      </c>
      <c r="Z6157" t="s">
        <v>13694</v>
      </c>
      <c r="AC6157" t="s">
        <v>357</v>
      </c>
      <c r="AD6157" s="176">
        <v>1.2</v>
      </c>
      <c r="AE6157" s="177" t="s">
        <v>16954</v>
      </c>
    </row>
    <row r="6158" spans="1:31" x14ac:dyDescent="0.35">
      <c r="A6158" t="s">
        <v>324</v>
      </c>
      <c r="B6158">
        <v>1069</v>
      </c>
      <c r="C6158" t="s">
        <v>13680</v>
      </c>
      <c r="D6158">
        <v>71460</v>
      </c>
      <c r="E6158" t="s">
        <v>13680</v>
      </c>
      <c r="F6158" t="s">
        <v>11404</v>
      </c>
      <c r="H6158" s="174">
        <f t="shared" si="199"/>
        <v>1.2</v>
      </c>
      <c r="I6158">
        <v>0.1</v>
      </c>
      <c r="K6158" t="s">
        <v>404</v>
      </c>
      <c r="L6158" t="s">
        <v>13693</v>
      </c>
      <c r="M6158" t="s">
        <v>398</v>
      </c>
      <c r="N6158" t="s">
        <v>1168</v>
      </c>
      <c r="O6158">
        <v>0.25</v>
      </c>
      <c r="P6158" t="s">
        <v>306</v>
      </c>
      <c r="Q6158" s="164">
        <v>30781</v>
      </c>
      <c r="R6158" s="164">
        <v>30929</v>
      </c>
      <c r="S6158" s="164">
        <v>36039</v>
      </c>
      <c r="T6158" t="s">
        <v>13681</v>
      </c>
      <c r="V6158" t="s">
        <v>13682</v>
      </c>
      <c r="W6158" t="s">
        <v>13683</v>
      </c>
      <c r="X6158" t="s">
        <v>13680</v>
      </c>
      <c r="Y6158" t="s">
        <v>13682</v>
      </c>
      <c r="Z6158" t="s">
        <v>13695</v>
      </c>
      <c r="AC6158" t="s">
        <v>357</v>
      </c>
      <c r="AD6158" s="176">
        <v>1.2</v>
      </c>
      <c r="AE6158" s="177" t="s">
        <v>16954</v>
      </c>
    </row>
    <row r="6159" spans="1:31" x14ac:dyDescent="0.35">
      <c r="A6159" t="s">
        <v>309</v>
      </c>
      <c r="B6159">
        <v>1068</v>
      </c>
      <c r="C6159" t="s">
        <v>13680</v>
      </c>
      <c r="D6159">
        <v>71460</v>
      </c>
      <c r="E6159" t="s">
        <v>13680</v>
      </c>
      <c r="F6159" t="s">
        <v>11404</v>
      </c>
      <c r="H6159" s="174">
        <f t="shared" si="199"/>
        <v>1.2</v>
      </c>
      <c r="I6159">
        <v>0.1</v>
      </c>
      <c r="K6159" t="s">
        <v>404</v>
      </c>
      <c r="L6159" t="s">
        <v>13693</v>
      </c>
      <c r="M6159" t="s">
        <v>398</v>
      </c>
      <c r="N6159" t="s">
        <v>1168</v>
      </c>
      <c r="O6159">
        <v>0.25</v>
      </c>
      <c r="P6159" t="s">
        <v>306</v>
      </c>
      <c r="Q6159" s="164">
        <v>30781</v>
      </c>
      <c r="R6159" s="164">
        <v>30929</v>
      </c>
      <c r="S6159" s="164">
        <v>36039</v>
      </c>
      <c r="T6159" t="s">
        <v>13681</v>
      </c>
      <c r="V6159" t="s">
        <v>13682</v>
      </c>
      <c r="W6159" t="s">
        <v>13683</v>
      </c>
      <c r="X6159" t="s">
        <v>13680</v>
      </c>
      <c r="Y6159" t="s">
        <v>13682</v>
      </c>
      <c r="Z6159" t="s">
        <v>13696</v>
      </c>
      <c r="AC6159" t="s">
        <v>357</v>
      </c>
      <c r="AD6159" s="176">
        <v>1.2</v>
      </c>
      <c r="AE6159" s="177" t="s">
        <v>16954</v>
      </c>
    </row>
    <row r="6160" spans="1:31" x14ac:dyDescent="0.35">
      <c r="A6160" t="s">
        <v>476</v>
      </c>
      <c r="B6160">
        <v>1119</v>
      </c>
      <c r="C6160" t="s">
        <v>13680</v>
      </c>
      <c r="D6160">
        <v>71460</v>
      </c>
      <c r="E6160" t="s">
        <v>13680</v>
      </c>
      <c r="F6160" t="s">
        <v>11404</v>
      </c>
      <c r="H6160" s="174">
        <f t="shared" si="199"/>
        <v>1.2</v>
      </c>
      <c r="I6160">
        <v>0.1</v>
      </c>
      <c r="K6160" t="s">
        <v>404</v>
      </c>
      <c r="L6160" t="s">
        <v>13199</v>
      </c>
      <c r="M6160" t="s">
        <v>398</v>
      </c>
      <c r="N6160" t="s">
        <v>1168</v>
      </c>
      <c r="O6160">
        <v>0.25</v>
      </c>
      <c r="P6160" t="s">
        <v>306</v>
      </c>
      <c r="Q6160" s="164">
        <v>30781</v>
      </c>
      <c r="R6160" s="164">
        <v>30929</v>
      </c>
      <c r="S6160" s="164">
        <v>39188</v>
      </c>
      <c r="T6160" t="s">
        <v>13681</v>
      </c>
      <c r="V6160" t="s">
        <v>13682</v>
      </c>
      <c r="W6160" t="s">
        <v>13683</v>
      </c>
      <c r="X6160" t="s">
        <v>13680</v>
      </c>
      <c r="Y6160" t="s">
        <v>13682</v>
      </c>
      <c r="Z6160" t="s">
        <v>13697</v>
      </c>
      <c r="AC6160" t="s">
        <v>357</v>
      </c>
      <c r="AD6160" s="176">
        <v>1.2</v>
      </c>
      <c r="AE6160" s="177" t="s">
        <v>16954</v>
      </c>
    </row>
    <row r="6161" spans="1:31" x14ac:dyDescent="0.35">
      <c r="A6161" t="s">
        <v>482</v>
      </c>
      <c r="B6161">
        <v>1085</v>
      </c>
      <c r="C6161" t="s">
        <v>13680</v>
      </c>
      <c r="D6161">
        <v>71460</v>
      </c>
      <c r="E6161" t="s">
        <v>13680</v>
      </c>
      <c r="F6161" t="s">
        <v>11404</v>
      </c>
      <c r="H6161" s="174">
        <f>AD6161</f>
        <v>1.2</v>
      </c>
      <c r="I6161">
        <v>0.1</v>
      </c>
      <c r="K6161" t="s">
        <v>404</v>
      </c>
      <c r="L6161" t="s">
        <v>791</v>
      </c>
      <c r="M6161" t="s">
        <v>398</v>
      </c>
      <c r="N6161" t="s">
        <v>1168</v>
      </c>
      <c r="O6161">
        <v>0.25</v>
      </c>
      <c r="P6161" t="s">
        <v>306</v>
      </c>
      <c r="Q6161" s="164">
        <v>31050</v>
      </c>
      <c r="R6161" s="164">
        <v>31107</v>
      </c>
      <c r="S6161" s="164">
        <v>36039</v>
      </c>
      <c r="T6161" t="s">
        <v>13681</v>
      </c>
      <c r="V6161" t="s">
        <v>13682</v>
      </c>
      <c r="W6161" t="s">
        <v>13683</v>
      </c>
      <c r="X6161" t="s">
        <v>13680</v>
      </c>
      <c r="Y6161" t="s">
        <v>13682</v>
      </c>
      <c r="Z6161" t="s">
        <v>13698</v>
      </c>
      <c r="AC6161" t="s">
        <v>357</v>
      </c>
      <c r="AD6161" s="176">
        <v>1.2</v>
      </c>
      <c r="AE6161" s="177" t="s">
        <v>16953</v>
      </c>
    </row>
    <row r="6162" spans="1:31" x14ac:dyDescent="0.35">
      <c r="A6162" t="s">
        <v>432</v>
      </c>
      <c r="B6162">
        <v>1120</v>
      </c>
      <c r="C6162" t="s">
        <v>13680</v>
      </c>
      <c r="D6162">
        <v>71460</v>
      </c>
      <c r="E6162" t="s">
        <v>13680</v>
      </c>
      <c r="F6162" t="s">
        <v>11404</v>
      </c>
      <c r="H6162" s="174">
        <f t="shared" ref="H6162:H6177" si="200">AD6162</f>
        <v>1.2</v>
      </c>
      <c r="I6162">
        <v>0.1</v>
      </c>
      <c r="K6162" t="s">
        <v>404</v>
      </c>
      <c r="L6162" t="s">
        <v>13693</v>
      </c>
      <c r="M6162" t="s">
        <v>398</v>
      </c>
      <c r="N6162" t="s">
        <v>1168</v>
      </c>
      <c r="O6162">
        <v>0.25</v>
      </c>
      <c r="P6162" t="s">
        <v>306</v>
      </c>
      <c r="Q6162" s="164">
        <v>31229</v>
      </c>
      <c r="R6162" s="164">
        <v>31054</v>
      </c>
      <c r="S6162" s="164">
        <v>40787</v>
      </c>
      <c r="T6162" t="s">
        <v>13681</v>
      </c>
      <c r="V6162" t="s">
        <v>13682</v>
      </c>
      <c r="W6162" t="s">
        <v>13683</v>
      </c>
      <c r="X6162" t="s">
        <v>13680</v>
      </c>
      <c r="Y6162" t="s">
        <v>13682</v>
      </c>
      <c r="Z6162" t="s">
        <v>13699</v>
      </c>
      <c r="AC6162" t="s">
        <v>357</v>
      </c>
      <c r="AD6162" s="176">
        <v>1.2</v>
      </c>
      <c r="AE6162" s="177" t="s">
        <v>16954</v>
      </c>
    </row>
    <row r="6163" spans="1:31" x14ac:dyDescent="0.35">
      <c r="A6163" t="s">
        <v>584</v>
      </c>
      <c r="B6163">
        <v>1175</v>
      </c>
      <c r="C6163" t="s">
        <v>13679</v>
      </c>
      <c r="D6163">
        <v>71460</v>
      </c>
      <c r="E6163" t="s">
        <v>13680</v>
      </c>
      <c r="F6163" t="s">
        <v>11404</v>
      </c>
      <c r="H6163" s="174">
        <f t="shared" si="200"/>
        <v>1.2</v>
      </c>
      <c r="I6163">
        <v>0.1</v>
      </c>
      <c r="K6163" t="s">
        <v>404</v>
      </c>
      <c r="L6163" t="s">
        <v>13700</v>
      </c>
      <c r="M6163" t="s">
        <v>398</v>
      </c>
      <c r="N6163" t="s">
        <v>1168</v>
      </c>
      <c r="O6163">
        <v>0.25</v>
      </c>
      <c r="P6163" t="s">
        <v>306</v>
      </c>
      <c r="Q6163" s="164">
        <v>32149</v>
      </c>
      <c r="R6163" s="164">
        <v>32325</v>
      </c>
      <c r="S6163" s="164">
        <v>41883</v>
      </c>
      <c r="T6163" t="s">
        <v>13681</v>
      </c>
      <c r="V6163" t="s">
        <v>13682</v>
      </c>
      <c r="W6163" t="s">
        <v>13683</v>
      </c>
      <c r="X6163" t="s">
        <v>13680</v>
      </c>
      <c r="Y6163" t="s">
        <v>13682</v>
      </c>
      <c r="Z6163" t="s">
        <v>13701</v>
      </c>
      <c r="AC6163" t="s">
        <v>357</v>
      </c>
      <c r="AD6163" s="176">
        <v>1.2</v>
      </c>
      <c r="AE6163" s="177" t="s">
        <v>16954</v>
      </c>
    </row>
    <row r="6164" spans="1:31" x14ac:dyDescent="0.35">
      <c r="A6164" t="s">
        <v>375</v>
      </c>
      <c r="B6164">
        <v>1042</v>
      </c>
      <c r="C6164" t="s">
        <v>13686</v>
      </c>
      <c r="D6164">
        <v>71460</v>
      </c>
      <c r="E6164" t="s">
        <v>13680</v>
      </c>
      <c r="F6164" t="s">
        <v>11404</v>
      </c>
      <c r="H6164" s="174">
        <f t="shared" si="200"/>
        <v>1.2</v>
      </c>
      <c r="I6164">
        <v>0.1</v>
      </c>
      <c r="K6164" t="s">
        <v>404</v>
      </c>
      <c r="L6164" t="s">
        <v>1205</v>
      </c>
      <c r="M6164" t="s">
        <v>398</v>
      </c>
      <c r="N6164" t="s">
        <v>1168</v>
      </c>
      <c r="O6164">
        <v>0.25</v>
      </c>
      <c r="P6164" t="s">
        <v>1</v>
      </c>
      <c r="Q6164" s="164">
        <v>32882</v>
      </c>
      <c r="R6164" s="164">
        <v>33117</v>
      </c>
      <c r="S6164" s="164">
        <v>39190</v>
      </c>
      <c r="T6164" t="s">
        <v>13681</v>
      </c>
      <c r="V6164" t="s">
        <v>13682</v>
      </c>
      <c r="W6164" t="s">
        <v>13683</v>
      </c>
      <c r="X6164" t="s">
        <v>13680</v>
      </c>
      <c r="Y6164" t="s">
        <v>13682</v>
      </c>
      <c r="Z6164" t="s">
        <v>13702</v>
      </c>
      <c r="AC6164" t="s">
        <v>1223</v>
      </c>
      <c r="AD6164" s="176">
        <v>1.2</v>
      </c>
      <c r="AE6164" s="177" t="s">
        <v>16954</v>
      </c>
    </row>
    <row r="6165" spans="1:31" x14ac:dyDescent="0.35">
      <c r="A6165" t="s">
        <v>434</v>
      </c>
      <c r="B6165">
        <v>1035</v>
      </c>
      <c r="C6165" t="s">
        <v>13680</v>
      </c>
      <c r="D6165">
        <v>71460</v>
      </c>
      <c r="E6165" t="s">
        <v>13680</v>
      </c>
      <c r="F6165" t="s">
        <v>11404</v>
      </c>
      <c r="H6165" s="174">
        <f t="shared" si="200"/>
        <v>1.2</v>
      </c>
      <c r="I6165">
        <v>0.1</v>
      </c>
      <c r="K6165" t="s">
        <v>404</v>
      </c>
      <c r="L6165" t="s">
        <v>1205</v>
      </c>
      <c r="M6165" t="s">
        <v>398</v>
      </c>
      <c r="N6165" t="s">
        <v>1168</v>
      </c>
      <c r="O6165">
        <v>0.25</v>
      </c>
      <c r="P6165" t="s">
        <v>306</v>
      </c>
      <c r="Q6165" s="164">
        <v>31058</v>
      </c>
      <c r="R6165" s="164">
        <v>31352</v>
      </c>
      <c r="S6165" s="164">
        <v>36039</v>
      </c>
      <c r="T6165" t="s">
        <v>13681</v>
      </c>
      <c r="V6165" t="s">
        <v>13682</v>
      </c>
      <c r="W6165" t="s">
        <v>13683</v>
      </c>
      <c r="X6165" t="s">
        <v>13680</v>
      </c>
      <c r="Y6165" t="s">
        <v>13682</v>
      </c>
      <c r="Z6165" t="s">
        <v>13703</v>
      </c>
      <c r="AC6165" t="s">
        <v>357</v>
      </c>
      <c r="AD6165" s="176">
        <v>1.2</v>
      </c>
      <c r="AE6165" s="177" t="s">
        <v>16954</v>
      </c>
    </row>
    <row r="6166" spans="1:31" x14ac:dyDescent="0.35">
      <c r="A6166" t="s">
        <v>403</v>
      </c>
      <c r="B6166">
        <v>1056</v>
      </c>
      <c r="C6166" t="s">
        <v>13680</v>
      </c>
      <c r="D6166">
        <v>71460</v>
      </c>
      <c r="E6166" t="s">
        <v>13680</v>
      </c>
      <c r="F6166" t="s">
        <v>11404</v>
      </c>
      <c r="H6166" s="174">
        <f t="shared" si="200"/>
        <v>1.2</v>
      </c>
      <c r="I6166">
        <v>0.1</v>
      </c>
      <c r="K6166" t="s">
        <v>404</v>
      </c>
      <c r="L6166" t="s">
        <v>13693</v>
      </c>
      <c r="M6166" t="s">
        <v>398</v>
      </c>
      <c r="N6166" t="s">
        <v>1168</v>
      </c>
      <c r="O6166">
        <v>0.25</v>
      </c>
      <c r="P6166" t="s">
        <v>306</v>
      </c>
      <c r="Q6166" s="164">
        <v>30813</v>
      </c>
      <c r="R6166" s="164">
        <v>30991</v>
      </c>
      <c r="S6166" s="164">
        <v>36039</v>
      </c>
      <c r="T6166" t="s">
        <v>13681</v>
      </c>
      <c r="V6166" t="s">
        <v>13682</v>
      </c>
      <c r="W6166" t="s">
        <v>13683</v>
      </c>
      <c r="X6166" t="s">
        <v>13680</v>
      </c>
      <c r="Y6166" t="s">
        <v>13682</v>
      </c>
      <c r="Z6166" t="s">
        <v>13704</v>
      </c>
      <c r="AC6166" t="s">
        <v>357</v>
      </c>
      <c r="AD6166" s="176">
        <v>1.2</v>
      </c>
      <c r="AE6166" s="177" t="s">
        <v>16954</v>
      </c>
    </row>
    <row r="6167" spans="1:31" x14ac:dyDescent="0.35">
      <c r="A6167" t="s">
        <v>447</v>
      </c>
      <c r="B6167">
        <v>1082</v>
      </c>
      <c r="C6167" t="s">
        <v>13680</v>
      </c>
      <c r="D6167">
        <v>71460</v>
      </c>
      <c r="E6167" t="s">
        <v>13680</v>
      </c>
      <c r="F6167" t="s">
        <v>11404</v>
      </c>
      <c r="H6167" s="174">
        <f t="shared" si="200"/>
        <v>1.2</v>
      </c>
      <c r="I6167">
        <v>0.1</v>
      </c>
      <c r="K6167" t="s">
        <v>404</v>
      </c>
      <c r="L6167" t="s">
        <v>13693</v>
      </c>
      <c r="M6167" t="s">
        <v>398</v>
      </c>
      <c r="N6167" t="s">
        <v>1168</v>
      </c>
      <c r="O6167">
        <v>0.25</v>
      </c>
      <c r="P6167" t="s">
        <v>306</v>
      </c>
      <c r="Q6167" s="164">
        <v>31050</v>
      </c>
      <c r="R6167" s="164">
        <v>31107</v>
      </c>
      <c r="S6167" s="164">
        <v>42248</v>
      </c>
      <c r="T6167" t="s">
        <v>13681</v>
      </c>
      <c r="V6167" t="s">
        <v>13682</v>
      </c>
      <c r="W6167" t="s">
        <v>13683</v>
      </c>
      <c r="X6167" t="s">
        <v>13680</v>
      </c>
      <c r="Y6167" t="s">
        <v>13682</v>
      </c>
      <c r="Z6167" t="s">
        <v>13705</v>
      </c>
      <c r="AC6167" t="s">
        <v>357</v>
      </c>
      <c r="AD6167" s="176">
        <v>1.2</v>
      </c>
      <c r="AE6167" s="177" t="s">
        <v>16954</v>
      </c>
    </row>
    <row r="6168" spans="1:31" x14ac:dyDescent="0.35">
      <c r="A6168" t="s">
        <v>494</v>
      </c>
      <c r="B6168">
        <v>1086</v>
      </c>
      <c r="C6168" t="s">
        <v>13680</v>
      </c>
      <c r="D6168">
        <v>71460</v>
      </c>
      <c r="E6168" t="s">
        <v>13680</v>
      </c>
      <c r="F6168" t="s">
        <v>11404</v>
      </c>
      <c r="H6168" s="174">
        <f t="shared" si="200"/>
        <v>1.2</v>
      </c>
      <c r="I6168">
        <v>0.1</v>
      </c>
      <c r="K6168" t="s">
        <v>404</v>
      </c>
      <c r="L6168" t="s">
        <v>2383</v>
      </c>
      <c r="M6168" t="s">
        <v>398</v>
      </c>
      <c r="N6168" t="s">
        <v>1168</v>
      </c>
      <c r="O6168">
        <v>0.25</v>
      </c>
      <c r="P6168" t="s">
        <v>306</v>
      </c>
      <c r="Q6168" s="164">
        <v>31413</v>
      </c>
      <c r="R6168" s="164">
        <v>31413</v>
      </c>
      <c r="S6168" s="164">
        <v>40148</v>
      </c>
      <c r="T6168" t="s">
        <v>13681</v>
      </c>
      <c r="V6168" t="s">
        <v>13682</v>
      </c>
      <c r="W6168" t="s">
        <v>13683</v>
      </c>
      <c r="X6168" t="s">
        <v>13680</v>
      </c>
      <c r="Y6168" t="s">
        <v>13682</v>
      </c>
      <c r="Z6168" t="s">
        <v>13706</v>
      </c>
      <c r="AC6168" t="s">
        <v>357</v>
      </c>
      <c r="AD6168" s="176">
        <v>1.2</v>
      </c>
      <c r="AE6168" s="177" t="s">
        <v>16954</v>
      </c>
    </row>
    <row r="6169" spans="1:31" x14ac:dyDescent="0.35">
      <c r="A6169" t="s">
        <v>414</v>
      </c>
      <c r="B6169">
        <v>1119</v>
      </c>
      <c r="C6169" t="s">
        <v>13680</v>
      </c>
      <c r="D6169">
        <v>71460</v>
      </c>
      <c r="E6169" t="s">
        <v>13680</v>
      </c>
      <c r="F6169" t="s">
        <v>11404</v>
      </c>
      <c r="H6169" s="174">
        <f t="shared" si="200"/>
        <v>1.2</v>
      </c>
      <c r="I6169">
        <v>0.1</v>
      </c>
      <c r="K6169" t="s">
        <v>404</v>
      </c>
      <c r="L6169" t="s">
        <v>1205</v>
      </c>
      <c r="M6169" t="s">
        <v>398</v>
      </c>
      <c r="N6169" t="s">
        <v>1168</v>
      </c>
      <c r="O6169">
        <v>0.25</v>
      </c>
      <c r="P6169" t="s">
        <v>306</v>
      </c>
      <c r="Q6169" s="164">
        <v>31050</v>
      </c>
      <c r="R6169" s="164">
        <v>31107</v>
      </c>
      <c r="S6169" s="164">
        <v>39190</v>
      </c>
      <c r="T6169" t="s">
        <v>13681</v>
      </c>
      <c r="V6169" t="s">
        <v>13682</v>
      </c>
      <c r="W6169" t="s">
        <v>13683</v>
      </c>
      <c r="X6169" t="s">
        <v>13680</v>
      </c>
      <c r="Y6169" t="s">
        <v>13682</v>
      </c>
      <c r="Z6169" t="s">
        <v>13707</v>
      </c>
      <c r="AC6169" t="s">
        <v>357</v>
      </c>
      <c r="AD6169" s="176">
        <v>1.2</v>
      </c>
      <c r="AE6169" s="177" t="s">
        <v>16954</v>
      </c>
    </row>
    <row r="6170" spans="1:31" x14ac:dyDescent="0.35">
      <c r="A6170" t="s">
        <v>414</v>
      </c>
      <c r="B6170">
        <v>1146</v>
      </c>
      <c r="C6170" t="s">
        <v>13680</v>
      </c>
      <c r="D6170">
        <v>71460</v>
      </c>
      <c r="E6170" t="s">
        <v>13680</v>
      </c>
      <c r="F6170" t="s">
        <v>11404</v>
      </c>
      <c r="H6170" s="174">
        <f t="shared" si="200"/>
        <v>1.2</v>
      </c>
      <c r="I6170">
        <v>0.1</v>
      </c>
      <c r="K6170" t="s">
        <v>295</v>
      </c>
      <c r="L6170" t="s">
        <v>13687</v>
      </c>
      <c r="M6170" t="s">
        <v>398</v>
      </c>
      <c r="N6170" t="s">
        <v>1168</v>
      </c>
      <c r="O6170">
        <v>0.25</v>
      </c>
      <c r="P6170" t="s">
        <v>1</v>
      </c>
      <c r="Q6170" s="164">
        <v>32882</v>
      </c>
      <c r="R6170" s="164">
        <v>33117</v>
      </c>
      <c r="S6170" s="164">
        <v>34943</v>
      </c>
      <c r="T6170" t="s">
        <v>13681</v>
      </c>
      <c r="V6170" t="s">
        <v>13682</v>
      </c>
      <c r="W6170" t="s">
        <v>13683</v>
      </c>
      <c r="X6170" t="s">
        <v>13680</v>
      </c>
      <c r="Y6170" t="s">
        <v>13682</v>
      </c>
      <c r="Z6170" t="s">
        <v>13708</v>
      </c>
      <c r="AC6170" t="s">
        <v>357</v>
      </c>
      <c r="AD6170" s="176">
        <v>1.2</v>
      </c>
      <c r="AE6170" s="177" t="s">
        <v>16954</v>
      </c>
    </row>
    <row r="6171" spans="1:31" x14ac:dyDescent="0.35">
      <c r="A6171" t="s">
        <v>419</v>
      </c>
      <c r="B6171">
        <v>1068</v>
      </c>
      <c r="C6171" t="s">
        <v>13679</v>
      </c>
      <c r="D6171">
        <v>71460</v>
      </c>
      <c r="E6171" t="s">
        <v>13680</v>
      </c>
      <c r="F6171" t="s">
        <v>11404</v>
      </c>
      <c r="H6171" s="174">
        <f t="shared" si="200"/>
        <v>1.2</v>
      </c>
      <c r="I6171">
        <v>0.1</v>
      </c>
      <c r="K6171" t="s">
        <v>404</v>
      </c>
      <c r="L6171" t="s">
        <v>13689</v>
      </c>
      <c r="M6171" t="s">
        <v>398</v>
      </c>
      <c r="N6171" t="s">
        <v>1168</v>
      </c>
      <c r="O6171">
        <v>0.25</v>
      </c>
      <c r="P6171" t="s">
        <v>306</v>
      </c>
      <c r="Q6171" s="164">
        <v>30813</v>
      </c>
      <c r="R6171" s="164">
        <v>30991</v>
      </c>
      <c r="S6171" s="164">
        <v>41883</v>
      </c>
      <c r="T6171" t="s">
        <v>13681</v>
      </c>
      <c r="V6171" t="s">
        <v>13682</v>
      </c>
      <c r="W6171" t="s">
        <v>13683</v>
      </c>
      <c r="X6171" t="s">
        <v>13680</v>
      </c>
      <c r="Y6171" t="s">
        <v>13682</v>
      </c>
      <c r="Z6171" t="s">
        <v>13709</v>
      </c>
      <c r="AC6171" t="s">
        <v>357</v>
      </c>
      <c r="AD6171" s="176">
        <v>1.2</v>
      </c>
      <c r="AE6171" s="177" t="s">
        <v>16954</v>
      </c>
    </row>
    <row r="6172" spans="1:31" x14ac:dyDescent="0.35">
      <c r="A6172" t="s">
        <v>314</v>
      </c>
      <c r="B6172">
        <v>1135</v>
      </c>
      <c r="C6172" t="s">
        <v>13680</v>
      </c>
      <c r="D6172">
        <v>71460</v>
      </c>
      <c r="E6172" t="s">
        <v>13680</v>
      </c>
      <c r="F6172" t="s">
        <v>11404</v>
      </c>
      <c r="H6172" s="174">
        <f t="shared" si="200"/>
        <v>1.2</v>
      </c>
      <c r="I6172">
        <v>0.1</v>
      </c>
      <c r="K6172" t="s">
        <v>404</v>
      </c>
      <c r="L6172" t="s">
        <v>1205</v>
      </c>
      <c r="M6172" t="s">
        <v>398</v>
      </c>
      <c r="N6172" t="s">
        <v>1168</v>
      </c>
      <c r="O6172">
        <v>0.25</v>
      </c>
      <c r="P6172" t="s">
        <v>306</v>
      </c>
      <c r="Q6172" s="164">
        <v>31050</v>
      </c>
      <c r="R6172" s="164">
        <v>31107</v>
      </c>
      <c r="S6172" s="164">
        <v>40148</v>
      </c>
      <c r="T6172" t="s">
        <v>13681</v>
      </c>
      <c r="V6172" t="s">
        <v>13682</v>
      </c>
      <c r="W6172" t="s">
        <v>13683</v>
      </c>
      <c r="X6172" t="s">
        <v>13680</v>
      </c>
      <c r="Y6172" t="s">
        <v>13682</v>
      </c>
      <c r="Z6172" t="s">
        <v>13710</v>
      </c>
      <c r="AC6172" t="s">
        <v>357</v>
      </c>
      <c r="AD6172" s="176">
        <v>1.2</v>
      </c>
      <c r="AE6172" s="177" t="s">
        <v>16954</v>
      </c>
    </row>
    <row r="6173" spans="1:31" x14ac:dyDescent="0.35">
      <c r="A6173" t="s">
        <v>711</v>
      </c>
      <c r="B6173">
        <v>1104</v>
      </c>
      <c r="C6173" t="s">
        <v>13680</v>
      </c>
      <c r="D6173">
        <v>71460</v>
      </c>
      <c r="E6173" t="s">
        <v>13680</v>
      </c>
      <c r="F6173" t="s">
        <v>11404</v>
      </c>
      <c r="H6173" s="174">
        <f t="shared" si="200"/>
        <v>1.2</v>
      </c>
      <c r="I6173">
        <v>0.1</v>
      </c>
      <c r="K6173" t="s">
        <v>404</v>
      </c>
      <c r="L6173" t="s">
        <v>13693</v>
      </c>
      <c r="M6173" t="s">
        <v>398</v>
      </c>
      <c r="N6173" t="s">
        <v>1168</v>
      </c>
      <c r="O6173">
        <v>0.25</v>
      </c>
      <c r="P6173" t="s">
        <v>306</v>
      </c>
      <c r="Q6173" s="164">
        <v>31291</v>
      </c>
      <c r="R6173" s="164">
        <v>31056</v>
      </c>
      <c r="S6173" s="164">
        <v>39188</v>
      </c>
      <c r="T6173" t="s">
        <v>13681</v>
      </c>
      <c r="V6173" t="s">
        <v>13682</v>
      </c>
      <c r="W6173" t="s">
        <v>13683</v>
      </c>
      <c r="X6173" t="s">
        <v>13680</v>
      </c>
      <c r="Y6173" t="s">
        <v>13682</v>
      </c>
      <c r="Z6173" t="s">
        <v>13711</v>
      </c>
      <c r="AC6173" t="s">
        <v>357</v>
      </c>
      <c r="AD6173" s="176">
        <v>1.2</v>
      </c>
      <c r="AE6173" s="177" t="s">
        <v>16954</v>
      </c>
    </row>
    <row r="6174" spans="1:31" x14ac:dyDescent="0.35">
      <c r="A6174" t="s">
        <v>499</v>
      </c>
      <c r="B6174">
        <v>1111</v>
      </c>
      <c r="C6174" t="s">
        <v>13680</v>
      </c>
      <c r="D6174">
        <v>71460</v>
      </c>
      <c r="E6174" t="s">
        <v>13680</v>
      </c>
      <c r="F6174" t="s">
        <v>11404</v>
      </c>
      <c r="H6174" s="174">
        <f t="shared" si="200"/>
        <v>1.2</v>
      </c>
      <c r="I6174">
        <v>0.1</v>
      </c>
      <c r="K6174" t="s">
        <v>404</v>
      </c>
      <c r="L6174" t="s">
        <v>1167</v>
      </c>
      <c r="M6174" t="s">
        <v>398</v>
      </c>
      <c r="N6174" t="s">
        <v>1168</v>
      </c>
      <c r="O6174">
        <v>0.25</v>
      </c>
      <c r="P6174" t="s">
        <v>306</v>
      </c>
      <c r="Q6174" s="164">
        <v>31050</v>
      </c>
      <c r="R6174" s="164">
        <v>31107</v>
      </c>
      <c r="S6174" s="164">
        <v>39195</v>
      </c>
      <c r="T6174" t="s">
        <v>13681</v>
      </c>
      <c r="V6174" t="s">
        <v>13682</v>
      </c>
      <c r="W6174" t="s">
        <v>13683</v>
      </c>
      <c r="X6174" t="s">
        <v>13680</v>
      </c>
      <c r="Y6174" t="s">
        <v>13682</v>
      </c>
      <c r="Z6174" t="s">
        <v>13712</v>
      </c>
      <c r="AC6174" t="s">
        <v>357</v>
      </c>
      <c r="AD6174" s="176">
        <v>1.2</v>
      </c>
      <c r="AE6174" s="177" t="s">
        <v>16954</v>
      </c>
    </row>
    <row r="6175" spans="1:31" x14ac:dyDescent="0.35">
      <c r="A6175" t="s">
        <v>566</v>
      </c>
      <c r="B6175">
        <v>1095</v>
      </c>
      <c r="C6175" t="s">
        <v>13680</v>
      </c>
      <c r="D6175">
        <v>71460</v>
      </c>
      <c r="E6175" t="s">
        <v>13680</v>
      </c>
      <c r="F6175" t="s">
        <v>11404</v>
      </c>
      <c r="H6175" s="174">
        <f t="shared" si="200"/>
        <v>1.2</v>
      </c>
      <c r="I6175">
        <v>0.1</v>
      </c>
      <c r="K6175" t="s">
        <v>404</v>
      </c>
      <c r="L6175" t="s">
        <v>13625</v>
      </c>
      <c r="M6175" t="s">
        <v>398</v>
      </c>
      <c r="N6175" t="s">
        <v>1168</v>
      </c>
      <c r="O6175">
        <v>0.25</v>
      </c>
      <c r="P6175" t="s">
        <v>306</v>
      </c>
      <c r="Q6175" s="164">
        <v>31048</v>
      </c>
      <c r="R6175" s="164">
        <v>31048</v>
      </c>
      <c r="S6175" s="164">
        <v>39195</v>
      </c>
      <c r="T6175" t="s">
        <v>13681</v>
      </c>
      <c r="V6175" t="s">
        <v>13682</v>
      </c>
      <c r="W6175" t="s">
        <v>13683</v>
      </c>
      <c r="X6175" t="s">
        <v>13680</v>
      </c>
      <c r="Y6175" t="s">
        <v>13682</v>
      </c>
      <c r="Z6175" t="s">
        <v>13713</v>
      </c>
      <c r="AC6175" t="s">
        <v>357</v>
      </c>
      <c r="AD6175" s="176">
        <v>1.2</v>
      </c>
      <c r="AE6175" s="177" t="s">
        <v>16954</v>
      </c>
    </row>
    <row r="6176" spans="1:31" x14ac:dyDescent="0.35">
      <c r="A6176" t="s">
        <v>438</v>
      </c>
      <c r="B6176">
        <v>1092</v>
      </c>
      <c r="C6176" t="s">
        <v>13714</v>
      </c>
      <c r="D6176">
        <v>71460</v>
      </c>
      <c r="E6176" t="s">
        <v>13680</v>
      </c>
      <c r="F6176" t="s">
        <v>11404</v>
      </c>
      <c r="H6176" s="174">
        <f t="shared" si="200"/>
        <v>1.2</v>
      </c>
      <c r="I6176">
        <v>0.1</v>
      </c>
      <c r="K6176" t="s">
        <v>404</v>
      </c>
      <c r="L6176" t="s">
        <v>13181</v>
      </c>
      <c r="M6176" t="s">
        <v>398</v>
      </c>
      <c r="N6176" t="s">
        <v>1168</v>
      </c>
      <c r="O6176">
        <v>0.25</v>
      </c>
      <c r="P6176" t="s">
        <v>306</v>
      </c>
      <c r="Q6176" s="164">
        <v>28767</v>
      </c>
      <c r="R6176" s="164">
        <v>28590</v>
      </c>
      <c r="S6176" s="164">
        <v>31291</v>
      </c>
      <c r="T6176" t="s">
        <v>13681</v>
      </c>
      <c r="V6176" t="s">
        <v>13682</v>
      </c>
      <c r="W6176" t="s">
        <v>13683</v>
      </c>
      <c r="X6176" t="s">
        <v>13680</v>
      </c>
      <c r="Y6176" t="s">
        <v>13682</v>
      </c>
      <c r="Z6176" t="s">
        <v>13715</v>
      </c>
      <c r="AC6176" t="s">
        <v>357</v>
      </c>
      <c r="AD6176" s="176">
        <v>1.2</v>
      </c>
      <c r="AE6176" s="177" t="s">
        <v>16954</v>
      </c>
    </row>
    <row r="6177" spans="1:31" x14ac:dyDescent="0.35">
      <c r="A6177" t="s">
        <v>438</v>
      </c>
      <c r="B6177">
        <v>1099</v>
      </c>
      <c r="C6177" t="s">
        <v>13680</v>
      </c>
      <c r="D6177">
        <v>71460</v>
      </c>
      <c r="E6177" t="s">
        <v>13680</v>
      </c>
      <c r="F6177" t="s">
        <v>11404</v>
      </c>
      <c r="H6177" s="174">
        <f t="shared" si="200"/>
        <v>1.2</v>
      </c>
      <c r="I6177">
        <v>0.1</v>
      </c>
      <c r="K6177" t="s">
        <v>404</v>
      </c>
      <c r="L6177" t="s">
        <v>13199</v>
      </c>
      <c r="M6177" t="s">
        <v>398</v>
      </c>
      <c r="N6177" t="s">
        <v>1168</v>
      </c>
      <c r="O6177">
        <v>0.25</v>
      </c>
      <c r="P6177" t="s">
        <v>306</v>
      </c>
      <c r="Q6177" s="164">
        <v>31056</v>
      </c>
      <c r="R6177" s="164">
        <v>31291</v>
      </c>
      <c r="S6177" s="164">
        <v>39195</v>
      </c>
      <c r="T6177" t="s">
        <v>13681</v>
      </c>
      <c r="V6177" t="s">
        <v>13682</v>
      </c>
      <c r="W6177" t="s">
        <v>13683</v>
      </c>
      <c r="X6177" t="s">
        <v>13680</v>
      </c>
      <c r="Y6177" t="s">
        <v>13682</v>
      </c>
      <c r="Z6177" t="s">
        <v>13716</v>
      </c>
      <c r="AC6177" t="s">
        <v>357</v>
      </c>
      <c r="AD6177" s="176">
        <v>1.2</v>
      </c>
      <c r="AE6177" s="177" t="s">
        <v>16954</v>
      </c>
    </row>
    <row r="6178" spans="1:31" x14ac:dyDescent="0.35">
      <c r="A6178" t="s">
        <v>454</v>
      </c>
      <c r="B6178">
        <v>1315</v>
      </c>
      <c r="C6178" t="s">
        <v>13717</v>
      </c>
      <c r="D6178">
        <v>71461</v>
      </c>
      <c r="E6178" t="s">
        <v>13718</v>
      </c>
      <c r="F6178" t="s">
        <v>11404</v>
      </c>
      <c r="H6178">
        <v>2.2999999999999998</v>
      </c>
      <c r="I6178">
        <v>0.7</v>
      </c>
      <c r="K6178" t="s">
        <v>296</v>
      </c>
      <c r="L6178" t="s">
        <v>13649</v>
      </c>
      <c r="M6178" t="s">
        <v>398</v>
      </c>
      <c r="N6178" t="s">
        <v>1168</v>
      </c>
      <c r="O6178">
        <v>0.5</v>
      </c>
      <c r="P6178" t="s">
        <v>306</v>
      </c>
      <c r="Q6178" s="164">
        <v>35073</v>
      </c>
      <c r="R6178" s="164">
        <v>35309</v>
      </c>
      <c r="T6178" t="s">
        <v>13719</v>
      </c>
      <c r="V6178" t="s">
        <v>13720</v>
      </c>
      <c r="W6178" t="s">
        <v>13721</v>
      </c>
      <c r="X6178" t="s">
        <v>13718</v>
      </c>
      <c r="Y6178" t="s">
        <v>13720</v>
      </c>
      <c r="Z6178" t="s">
        <v>13722</v>
      </c>
      <c r="AC6178" t="s">
        <v>357</v>
      </c>
      <c r="AD6178" s="176">
        <v>1.9</v>
      </c>
    </row>
    <row r="6179" spans="1:31" x14ac:dyDescent="0.35">
      <c r="A6179" t="s">
        <v>317</v>
      </c>
      <c r="B6179">
        <v>1171</v>
      </c>
      <c r="C6179" t="s">
        <v>13718</v>
      </c>
      <c r="D6179">
        <v>71461</v>
      </c>
      <c r="E6179" t="s">
        <v>13718</v>
      </c>
      <c r="F6179" t="s">
        <v>11404</v>
      </c>
      <c r="H6179">
        <v>2.2999999999999998</v>
      </c>
      <c r="I6179">
        <v>0.7</v>
      </c>
      <c r="K6179" t="s">
        <v>404</v>
      </c>
      <c r="L6179" t="s">
        <v>13723</v>
      </c>
      <c r="M6179" t="s">
        <v>398</v>
      </c>
      <c r="N6179" t="s">
        <v>1168</v>
      </c>
      <c r="O6179">
        <v>0.5</v>
      </c>
      <c r="P6179" t="s">
        <v>306</v>
      </c>
      <c r="Q6179" s="164">
        <v>38361</v>
      </c>
      <c r="R6179" s="164">
        <v>38596</v>
      </c>
      <c r="S6179" s="164">
        <v>41153</v>
      </c>
      <c r="T6179" t="s">
        <v>13719</v>
      </c>
      <c r="V6179" t="s">
        <v>13720</v>
      </c>
      <c r="W6179" t="s">
        <v>13721</v>
      </c>
      <c r="X6179" t="s">
        <v>13718</v>
      </c>
      <c r="Y6179" t="s">
        <v>13720</v>
      </c>
      <c r="Z6179" t="s">
        <v>13724</v>
      </c>
      <c r="AC6179" t="s">
        <v>357</v>
      </c>
      <c r="AD6179" s="176">
        <v>1.9</v>
      </c>
    </row>
    <row r="6180" spans="1:31" x14ac:dyDescent="0.35">
      <c r="A6180" t="s">
        <v>324</v>
      </c>
      <c r="B6180">
        <v>1166</v>
      </c>
      <c r="C6180" t="s">
        <v>13725</v>
      </c>
      <c r="D6180">
        <v>71461</v>
      </c>
      <c r="E6180" t="s">
        <v>13718</v>
      </c>
      <c r="F6180" t="s">
        <v>11404</v>
      </c>
      <c r="H6180">
        <v>2.2999999999999998</v>
      </c>
      <c r="I6180">
        <v>0.7</v>
      </c>
      <c r="K6180" t="s">
        <v>843</v>
      </c>
      <c r="L6180" t="s">
        <v>12368</v>
      </c>
      <c r="M6180" t="s">
        <v>398</v>
      </c>
      <c r="N6180" t="s">
        <v>1168</v>
      </c>
      <c r="O6180">
        <v>0.5</v>
      </c>
      <c r="P6180" t="s">
        <v>306</v>
      </c>
      <c r="Q6180" s="164">
        <v>37630</v>
      </c>
      <c r="R6180" s="164">
        <v>37865</v>
      </c>
      <c r="T6180" t="s">
        <v>13719</v>
      </c>
      <c r="V6180" t="s">
        <v>13720</v>
      </c>
      <c r="W6180" t="s">
        <v>13721</v>
      </c>
      <c r="X6180" t="s">
        <v>13718</v>
      </c>
      <c r="Y6180" t="s">
        <v>13720</v>
      </c>
      <c r="Z6180" t="s">
        <v>13726</v>
      </c>
      <c r="AC6180" t="s">
        <v>357</v>
      </c>
      <c r="AD6180" s="176">
        <v>1.9</v>
      </c>
    </row>
    <row r="6181" spans="1:31" x14ac:dyDescent="0.35">
      <c r="A6181" t="s">
        <v>476</v>
      </c>
      <c r="B6181">
        <v>1169</v>
      </c>
      <c r="C6181" t="s">
        <v>13717</v>
      </c>
      <c r="D6181">
        <v>71461</v>
      </c>
      <c r="E6181" t="s">
        <v>13718</v>
      </c>
      <c r="F6181" t="s">
        <v>11404</v>
      </c>
      <c r="H6181">
        <v>2.2999999999999998</v>
      </c>
      <c r="I6181">
        <v>0.7</v>
      </c>
      <c r="K6181" t="s">
        <v>843</v>
      </c>
      <c r="L6181" t="s">
        <v>13727</v>
      </c>
      <c r="M6181" t="s">
        <v>398</v>
      </c>
      <c r="N6181" t="s">
        <v>1168</v>
      </c>
      <c r="O6181">
        <v>0.5</v>
      </c>
      <c r="P6181" t="s">
        <v>306</v>
      </c>
      <c r="Q6181" s="164">
        <v>35068</v>
      </c>
      <c r="R6181" s="164">
        <v>35156</v>
      </c>
      <c r="T6181" t="s">
        <v>13719</v>
      </c>
      <c r="V6181" t="s">
        <v>13720</v>
      </c>
      <c r="W6181" t="s">
        <v>13721</v>
      </c>
      <c r="X6181" t="s">
        <v>13718</v>
      </c>
      <c r="Y6181" t="s">
        <v>13720</v>
      </c>
      <c r="Z6181" t="s">
        <v>13728</v>
      </c>
      <c r="AC6181" t="s">
        <v>357</v>
      </c>
      <c r="AD6181" s="176">
        <v>1.9</v>
      </c>
    </row>
    <row r="6182" spans="1:31" x14ac:dyDescent="0.35">
      <c r="A6182" t="s">
        <v>432</v>
      </c>
      <c r="B6182">
        <v>1329</v>
      </c>
      <c r="C6182" t="s">
        <v>13729</v>
      </c>
      <c r="D6182">
        <v>71461</v>
      </c>
      <c r="E6182" t="s">
        <v>13718</v>
      </c>
      <c r="F6182" t="s">
        <v>11404</v>
      </c>
      <c r="G6182" s="163">
        <v>3075.14</v>
      </c>
      <c r="H6182">
        <v>2.2999999999999998</v>
      </c>
      <c r="I6182">
        <v>0.7</v>
      </c>
      <c r="J6182" t="s">
        <v>1</v>
      </c>
      <c r="K6182" t="s">
        <v>296</v>
      </c>
      <c r="L6182" t="s">
        <v>502</v>
      </c>
      <c r="M6182" t="s">
        <v>398</v>
      </c>
      <c r="N6182" t="s">
        <v>1168</v>
      </c>
      <c r="O6182">
        <v>0.5</v>
      </c>
      <c r="P6182" t="s">
        <v>306</v>
      </c>
      <c r="Q6182" t="s">
        <v>13730</v>
      </c>
      <c r="R6182" s="164">
        <v>44805</v>
      </c>
      <c r="T6182" t="s">
        <v>13719</v>
      </c>
      <c r="V6182" t="s">
        <v>13720</v>
      </c>
      <c r="W6182" t="s">
        <v>13721</v>
      </c>
      <c r="X6182" t="s">
        <v>13718</v>
      </c>
      <c r="Y6182" t="s">
        <v>13720</v>
      </c>
      <c r="Z6182" t="s">
        <v>13731</v>
      </c>
      <c r="AA6182" t="s">
        <v>1</v>
      </c>
      <c r="AB6182" s="164">
        <v>44740</v>
      </c>
      <c r="AC6182" t="s">
        <v>357</v>
      </c>
      <c r="AD6182" s="176">
        <v>1.9</v>
      </c>
    </row>
    <row r="6183" spans="1:31" x14ac:dyDescent="0.35">
      <c r="A6183" t="s">
        <v>432</v>
      </c>
      <c r="B6183">
        <v>4009</v>
      </c>
      <c r="C6183" t="s">
        <v>13729</v>
      </c>
      <c r="D6183">
        <v>71461</v>
      </c>
      <c r="E6183" t="s">
        <v>13718</v>
      </c>
      <c r="F6183" t="s">
        <v>11404</v>
      </c>
      <c r="G6183" s="163">
        <v>2762.08</v>
      </c>
      <c r="H6183">
        <v>2.2999999999999998</v>
      </c>
      <c r="I6183">
        <v>0.7</v>
      </c>
      <c r="J6183" t="s">
        <v>1</v>
      </c>
      <c r="K6183" t="s">
        <v>404</v>
      </c>
      <c r="L6183" t="s">
        <v>502</v>
      </c>
      <c r="M6183" t="s">
        <v>398</v>
      </c>
      <c r="N6183" t="s">
        <v>1168</v>
      </c>
      <c r="O6183">
        <v>0.5</v>
      </c>
      <c r="P6183" t="s">
        <v>306</v>
      </c>
      <c r="Q6183" t="s">
        <v>13732</v>
      </c>
      <c r="R6183" s="164">
        <v>44197</v>
      </c>
      <c r="S6183" s="164">
        <v>44774</v>
      </c>
      <c r="T6183" t="s">
        <v>13719</v>
      </c>
      <c r="V6183" t="s">
        <v>13720</v>
      </c>
      <c r="W6183" t="s">
        <v>13721</v>
      </c>
      <c r="X6183" t="s">
        <v>13718</v>
      </c>
      <c r="Y6183" t="s">
        <v>13720</v>
      </c>
      <c r="Z6183" t="s">
        <v>13733</v>
      </c>
      <c r="AA6183" t="s">
        <v>1</v>
      </c>
      <c r="AB6183" s="164">
        <v>44322</v>
      </c>
      <c r="AC6183" t="s">
        <v>357</v>
      </c>
      <c r="AD6183" s="176">
        <v>1.9</v>
      </c>
    </row>
    <row r="6184" spans="1:31" x14ac:dyDescent="0.35">
      <c r="A6184" t="s">
        <v>584</v>
      </c>
      <c r="B6184">
        <v>1079</v>
      </c>
      <c r="C6184" t="s">
        <v>13717</v>
      </c>
      <c r="D6184">
        <v>71461</v>
      </c>
      <c r="E6184" t="s">
        <v>13718</v>
      </c>
      <c r="F6184" t="s">
        <v>11404</v>
      </c>
      <c r="H6184">
        <v>2.2999999999999998</v>
      </c>
      <c r="I6184">
        <v>0.7</v>
      </c>
      <c r="K6184" t="s">
        <v>404</v>
      </c>
      <c r="L6184" t="s">
        <v>397</v>
      </c>
      <c r="M6184" t="s">
        <v>398</v>
      </c>
      <c r="N6184" t="s">
        <v>1168</v>
      </c>
      <c r="O6184">
        <v>0.5</v>
      </c>
      <c r="P6184" t="s">
        <v>306</v>
      </c>
      <c r="Q6184" s="164">
        <v>39884</v>
      </c>
      <c r="R6184" s="164">
        <v>40150</v>
      </c>
      <c r="S6184" s="164">
        <v>42614</v>
      </c>
      <c r="T6184" t="s">
        <v>13719</v>
      </c>
      <c r="V6184" t="s">
        <v>13720</v>
      </c>
      <c r="W6184" t="s">
        <v>13721</v>
      </c>
      <c r="X6184" t="s">
        <v>13718</v>
      </c>
      <c r="Y6184" t="s">
        <v>13720</v>
      </c>
      <c r="Z6184" t="s">
        <v>13734</v>
      </c>
      <c r="AC6184" t="s">
        <v>357</v>
      </c>
      <c r="AD6184" s="176">
        <v>1.9</v>
      </c>
    </row>
    <row r="6185" spans="1:31" x14ac:dyDescent="0.35">
      <c r="A6185" t="s">
        <v>447</v>
      </c>
      <c r="B6185">
        <v>1187</v>
      </c>
      <c r="C6185" t="s">
        <v>13717</v>
      </c>
      <c r="D6185">
        <v>71461</v>
      </c>
      <c r="E6185" t="s">
        <v>13718</v>
      </c>
      <c r="F6185" t="s">
        <v>11404</v>
      </c>
      <c r="H6185">
        <v>2.2999999999999998</v>
      </c>
      <c r="I6185">
        <v>0.7</v>
      </c>
      <c r="K6185" t="s">
        <v>404</v>
      </c>
      <c r="L6185" t="s">
        <v>11776</v>
      </c>
      <c r="M6185" t="s">
        <v>398</v>
      </c>
      <c r="N6185" t="s">
        <v>1168</v>
      </c>
      <c r="O6185">
        <v>0.5</v>
      </c>
      <c r="P6185" t="s">
        <v>306</v>
      </c>
      <c r="Q6185" s="164">
        <v>37265</v>
      </c>
      <c r="R6185" s="164">
        <v>37500</v>
      </c>
      <c r="S6185" s="164">
        <v>42614</v>
      </c>
      <c r="T6185" t="s">
        <v>13719</v>
      </c>
      <c r="V6185" t="s">
        <v>13720</v>
      </c>
      <c r="W6185" t="s">
        <v>13721</v>
      </c>
      <c r="X6185" t="s">
        <v>13718</v>
      </c>
      <c r="Y6185" t="s">
        <v>13720</v>
      </c>
      <c r="Z6185" t="s">
        <v>13735</v>
      </c>
      <c r="AC6185" t="s">
        <v>357</v>
      </c>
      <c r="AD6185" s="176">
        <v>1.9</v>
      </c>
    </row>
    <row r="6186" spans="1:31" x14ac:dyDescent="0.35">
      <c r="A6186" t="s">
        <v>566</v>
      </c>
      <c r="B6186">
        <v>1165</v>
      </c>
      <c r="C6186" t="s">
        <v>13736</v>
      </c>
      <c r="D6186">
        <v>71461</v>
      </c>
      <c r="E6186" t="s">
        <v>13718</v>
      </c>
      <c r="F6186" t="s">
        <v>11404</v>
      </c>
      <c r="H6186">
        <v>2.2999999999999998</v>
      </c>
      <c r="I6186">
        <v>0.7</v>
      </c>
      <c r="K6186" t="s">
        <v>296</v>
      </c>
      <c r="L6186" t="s">
        <v>13267</v>
      </c>
      <c r="M6186" t="s">
        <v>398</v>
      </c>
      <c r="N6186" t="s">
        <v>1168</v>
      </c>
      <c r="O6186">
        <v>0.5</v>
      </c>
      <c r="P6186" t="s">
        <v>306</v>
      </c>
      <c r="Q6186" s="164">
        <v>35796</v>
      </c>
      <c r="R6186" s="164">
        <v>35796</v>
      </c>
      <c r="T6186" t="s">
        <v>13719</v>
      </c>
      <c r="V6186" t="s">
        <v>13720</v>
      </c>
      <c r="W6186" t="s">
        <v>13721</v>
      </c>
      <c r="X6186" t="s">
        <v>13718</v>
      </c>
      <c r="Y6186" t="s">
        <v>13720</v>
      </c>
      <c r="Z6186" t="s">
        <v>13737</v>
      </c>
      <c r="AA6186" t="s">
        <v>1</v>
      </c>
      <c r="AC6186" t="s">
        <v>357</v>
      </c>
      <c r="AD6186" s="176">
        <v>1.9</v>
      </c>
    </row>
    <row r="6187" spans="1:31" x14ac:dyDescent="0.35">
      <c r="A6187" t="s">
        <v>438</v>
      </c>
      <c r="B6187">
        <v>1214</v>
      </c>
      <c r="C6187" t="s">
        <v>13725</v>
      </c>
      <c r="D6187">
        <v>71461</v>
      </c>
      <c r="E6187" t="s">
        <v>13718</v>
      </c>
      <c r="F6187" t="s">
        <v>11404</v>
      </c>
      <c r="H6187">
        <v>2.2999999999999998</v>
      </c>
      <c r="I6187">
        <v>0.7</v>
      </c>
      <c r="K6187" t="s">
        <v>0</v>
      </c>
      <c r="L6187" t="s">
        <v>502</v>
      </c>
      <c r="M6187" t="s">
        <v>398</v>
      </c>
      <c r="N6187" t="s">
        <v>1168</v>
      </c>
      <c r="O6187">
        <v>0.5</v>
      </c>
      <c r="P6187" t="s">
        <v>306</v>
      </c>
      <c r="Q6187" s="164">
        <v>40187</v>
      </c>
      <c r="R6187" s="164">
        <v>40422</v>
      </c>
      <c r="T6187" t="s">
        <v>13719</v>
      </c>
      <c r="V6187" t="s">
        <v>13720</v>
      </c>
      <c r="W6187" t="s">
        <v>13721</v>
      </c>
      <c r="X6187" t="s">
        <v>13718</v>
      </c>
      <c r="Y6187" t="s">
        <v>13720</v>
      </c>
      <c r="Z6187" t="s">
        <v>13738</v>
      </c>
      <c r="AC6187" t="s">
        <v>357</v>
      </c>
      <c r="AD6187" s="176">
        <v>1.9</v>
      </c>
    </row>
    <row r="6188" spans="1:31" x14ac:dyDescent="0.35">
      <c r="A6188" t="s">
        <v>324</v>
      </c>
      <c r="B6188">
        <v>1156</v>
      </c>
      <c r="C6188" t="s">
        <v>13739</v>
      </c>
      <c r="D6188">
        <v>71462</v>
      </c>
      <c r="E6188" t="s">
        <v>13740</v>
      </c>
      <c r="F6188" t="s">
        <v>11404</v>
      </c>
      <c r="H6188" s="174">
        <f t="shared" ref="H6188:H6189" si="201">AD6188</f>
        <v>0</v>
      </c>
      <c r="I6188">
        <v>0</v>
      </c>
      <c r="K6188" t="s">
        <v>404</v>
      </c>
      <c r="L6188" t="s">
        <v>13741</v>
      </c>
      <c r="M6188" t="s">
        <v>398</v>
      </c>
      <c r="N6188" t="s">
        <v>1168</v>
      </c>
      <c r="O6188">
        <v>0</v>
      </c>
      <c r="P6188" t="s">
        <v>306</v>
      </c>
      <c r="Q6188" s="164">
        <v>37265</v>
      </c>
      <c r="R6188" s="164">
        <v>37500</v>
      </c>
      <c r="S6188" s="164">
        <v>42979</v>
      </c>
      <c r="T6188" t="s">
        <v>13742</v>
      </c>
      <c r="V6188" t="s">
        <v>13743</v>
      </c>
      <c r="W6188" t="s">
        <v>13744</v>
      </c>
      <c r="X6188" t="s">
        <v>13740</v>
      </c>
      <c r="Y6188" t="s">
        <v>13743</v>
      </c>
      <c r="Z6188" t="s">
        <v>13745</v>
      </c>
      <c r="AC6188" t="s">
        <v>357</v>
      </c>
      <c r="AD6188" s="176">
        <v>0</v>
      </c>
      <c r="AE6188" s="177" t="s">
        <v>16954</v>
      </c>
    </row>
    <row r="6189" spans="1:31" x14ac:dyDescent="0.35">
      <c r="A6189" t="s">
        <v>403</v>
      </c>
      <c r="B6189">
        <v>1184</v>
      </c>
      <c r="C6189" t="s">
        <v>13746</v>
      </c>
      <c r="D6189">
        <v>71468</v>
      </c>
      <c r="E6189" t="s">
        <v>13746</v>
      </c>
      <c r="F6189" t="s">
        <v>11404</v>
      </c>
      <c r="G6189" s="163">
        <v>2722.08</v>
      </c>
      <c r="H6189" s="174">
        <f t="shared" si="201"/>
        <v>1.1000000000000001</v>
      </c>
      <c r="I6189">
        <v>0.6</v>
      </c>
      <c r="J6189" t="s">
        <v>1</v>
      </c>
      <c r="K6189" t="s">
        <v>296</v>
      </c>
      <c r="L6189" t="s">
        <v>397</v>
      </c>
      <c r="M6189" t="s">
        <v>398</v>
      </c>
      <c r="N6189" t="s">
        <v>1168</v>
      </c>
      <c r="O6189">
        <v>1</v>
      </c>
      <c r="P6189" t="s">
        <v>306</v>
      </c>
      <c r="Q6189" t="s">
        <v>13747</v>
      </c>
      <c r="R6189" s="164">
        <v>43831</v>
      </c>
      <c r="T6189" t="s">
        <v>1309</v>
      </c>
      <c r="V6189" t="s">
        <v>13748</v>
      </c>
      <c r="W6189" t="s">
        <v>13749</v>
      </c>
      <c r="X6189" t="s">
        <v>13750</v>
      </c>
      <c r="Y6189" t="s">
        <v>13751</v>
      </c>
      <c r="Z6189" t="s">
        <v>13752</v>
      </c>
      <c r="AA6189" t="s">
        <v>1</v>
      </c>
      <c r="AB6189" s="164">
        <v>43629</v>
      </c>
      <c r="AC6189" t="s">
        <v>357</v>
      </c>
      <c r="AD6189" s="176">
        <v>1.1000000000000001</v>
      </c>
      <c r="AE6189" s="177" t="s">
        <v>16954</v>
      </c>
    </row>
    <row r="6190" spans="1:31" x14ac:dyDescent="0.35">
      <c r="A6190" t="s">
        <v>454</v>
      </c>
      <c r="B6190">
        <v>1147</v>
      </c>
      <c r="C6190" t="s">
        <v>13753</v>
      </c>
      <c r="D6190">
        <v>71470</v>
      </c>
      <c r="E6190" t="s">
        <v>13753</v>
      </c>
      <c r="F6190" t="s">
        <v>11404</v>
      </c>
      <c r="H6190">
        <v>1.3</v>
      </c>
      <c r="I6190">
        <v>0.4</v>
      </c>
      <c r="K6190" t="s">
        <v>295</v>
      </c>
      <c r="L6190" t="s">
        <v>13429</v>
      </c>
      <c r="M6190" t="s">
        <v>398</v>
      </c>
      <c r="N6190" t="s">
        <v>1168</v>
      </c>
      <c r="O6190">
        <v>0.5</v>
      </c>
      <c r="P6190" t="s">
        <v>1</v>
      </c>
      <c r="Q6190" s="164">
        <v>29140</v>
      </c>
      <c r="R6190" s="164">
        <v>29199</v>
      </c>
      <c r="S6190" s="164">
        <v>33117</v>
      </c>
      <c r="T6190" t="s">
        <v>5563</v>
      </c>
      <c r="V6190" t="s">
        <v>13754</v>
      </c>
      <c r="W6190" t="s">
        <v>13755</v>
      </c>
      <c r="X6190" t="s">
        <v>13753</v>
      </c>
      <c r="Y6190" t="s">
        <v>13754</v>
      </c>
      <c r="Z6190" t="s">
        <v>13756</v>
      </c>
      <c r="AC6190" t="s">
        <v>357</v>
      </c>
      <c r="AD6190" s="176">
        <v>1.1000000000000001</v>
      </c>
    </row>
    <row r="6191" spans="1:31" x14ac:dyDescent="0.35">
      <c r="A6191" t="s">
        <v>454</v>
      </c>
      <c r="B6191">
        <v>1148</v>
      </c>
      <c r="C6191" t="s">
        <v>13757</v>
      </c>
      <c r="D6191">
        <v>71470</v>
      </c>
      <c r="E6191" t="s">
        <v>13753</v>
      </c>
      <c r="F6191" t="s">
        <v>11404</v>
      </c>
      <c r="H6191">
        <v>1.3</v>
      </c>
      <c r="I6191">
        <v>0.4</v>
      </c>
      <c r="K6191" t="s">
        <v>404</v>
      </c>
      <c r="L6191" t="s">
        <v>13429</v>
      </c>
      <c r="M6191" t="s">
        <v>398</v>
      </c>
      <c r="N6191" t="s">
        <v>1168</v>
      </c>
      <c r="O6191">
        <v>0.5</v>
      </c>
      <c r="P6191" t="s">
        <v>306</v>
      </c>
      <c r="Q6191" s="164">
        <v>29140</v>
      </c>
      <c r="R6191" s="164">
        <v>29199</v>
      </c>
      <c r="S6191" s="164">
        <v>41883</v>
      </c>
      <c r="T6191" t="s">
        <v>5563</v>
      </c>
      <c r="V6191" t="s">
        <v>13754</v>
      </c>
      <c r="W6191" t="s">
        <v>13755</v>
      </c>
      <c r="X6191" t="s">
        <v>13753</v>
      </c>
      <c r="Y6191" t="s">
        <v>13754</v>
      </c>
      <c r="Z6191" t="s">
        <v>13758</v>
      </c>
      <c r="AC6191" t="s">
        <v>357</v>
      </c>
      <c r="AD6191" s="176">
        <v>1.1000000000000001</v>
      </c>
    </row>
    <row r="6192" spans="1:31" x14ac:dyDescent="0.35">
      <c r="A6192" t="s">
        <v>291</v>
      </c>
      <c r="B6192">
        <v>1026</v>
      </c>
      <c r="C6192" t="s">
        <v>13759</v>
      </c>
      <c r="D6192">
        <v>71470</v>
      </c>
      <c r="E6192" t="s">
        <v>13753</v>
      </c>
      <c r="F6192" t="s">
        <v>11404</v>
      </c>
      <c r="H6192">
        <v>1.3</v>
      </c>
      <c r="I6192">
        <v>0.4</v>
      </c>
      <c r="K6192" t="s">
        <v>296</v>
      </c>
      <c r="L6192" t="s">
        <v>13760</v>
      </c>
      <c r="M6192" t="s">
        <v>398</v>
      </c>
      <c r="N6192" t="s">
        <v>1168</v>
      </c>
      <c r="O6192">
        <v>0.5</v>
      </c>
      <c r="P6192" t="s">
        <v>1</v>
      </c>
      <c r="Q6192" s="164">
        <v>34708</v>
      </c>
      <c r="R6192" s="164">
        <v>34943</v>
      </c>
      <c r="T6192" t="s">
        <v>5563</v>
      </c>
      <c r="V6192" t="s">
        <v>13754</v>
      </c>
      <c r="W6192" t="s">
        <v>13755</v>
      </c>
      <c r="X6192" t="s">
        <v>13753</v>
      </c>
      <c r="Y6192" t="s">
        <v>13754</v>
      </c>
      <c r="Z6192" t="s">
        <v>13761</v>
      </c>
      <c r="AA6192" t="s">
        <v>1</v>
      </c>
      <c r="AC6192" t="s">
        <v>1223</v>
      </c>
      <c r="AD6192" s="176">
        <v>1.1000000000000001</v>
      </c>
    </row>
    <row r="6193" spans="1:30" x14ac:dyDescent="0.35">
      <c r="A6193" t="s">
        <v>305</v>
      </c>
      <c r="B6193">
        <v>1106</v>
      </c>
      <c r="C6193" t="s">
        <v>13753</v>
      </c>
      <c r="D6193">
        <v>71470</v>
      </c>
      <c r="E6193" t="s">
        <v>13753</v>
      </c>
      <c r="F6193" t="s">
        <v>11404</v>
      </c>
      <c r="H6193">
        <v>1.3</v>
      </c>
      <c r="I6193">
        <v>0.4</v>
      </c>
      <c r="K6193" t="s">
        <v>404</v>
      </c>
      <c r="L6193" t="s">
        <v>12568</v>
      </c>
      <c r="M6193" t="s">
        <v>398</v>
      </c>
      <c r="N6193" t="s">
        <v>1168</v>
      </c>
      <c r="O6193">
        <v>0.5</v>
      </c>
      <c r="P6193" t="s">
        <v>306</v>
      </c>
      <c r="Q6193" s="164">
        <v>31051</v>
      </c>
      <c r="R6193" s="164">
        <v>31138</v>
      </c>
      <c r="S6193" s="164">
        <v>41153</v>
      </c>
      <c r="T6193" t="s">
        <v>5563</v>
      </c>
      <c r="V6193" t="s">
        <v>13754</v>
      </c>
      <c r="W6193" t="s">
        <v>13755</v>
      </c>
      <c r="X6193" t="s">
        <v>13753</v>
      </c>
      <c r="Y6193" t="s">
        <v>13754</v>
      </c>
      <c r="Z6193" t="s">
        <v>13762</v>
      </c>
      <c r="AC6193" t="s">
        <v>357</v>
      </c>
      <c r="AD6193" s="176">
        <v>1.1000000000000001</v>
      </c>
    </row>
    <row r="6194" spans="1:30" x14ac:dyDescent="0.35">
      <c r="A6194" t="s">
        <v>305</v>
      </c>
      <c r="B6194">
        <v>1136</v>
      </c>
      <c r="C6194" t="s">
        <v>13753</v>
      </c>
      <c r="D6194">
        <v>71470</v>
      </c>
      <c r="E6194" t="s">
        <v>13753</v>
      </c>
      <c r="F6194" t="s">
        <v>11404</v>
      </c>
      <c r="H6194">
        <v>1.3</v>
      </c>
      <c r="I6194">
        <v>0.4</v>
      </c>
      <c r="K6194" t="s">
        <v>295</v>
      </c>
      <c r="L6194" t="s">
        <v>12568</v>
      </c>
      <c r="M6194" t="s">
        <v>398</v>
      </c>
      <c r="N6194" t="s">
        <v>1168</v>
      </c>
      <c r="O6194">
        <v>0.5</v>
      </c>
      <c r="P6194" t="s">
        <v>1</v>
      </c>
      <c r="Q6194" s="164">
        <v>32144</v>
      </c>
      <c r="R6194" s="164">
        <v>32174</v>
      </c>
      <c r="S6194" s="164">
        <v>34943</v>
      </c>
      <c r="T6194" t="s">
        <v>5563</v>
      </c>
      <c r="V6194" t="s">
        <v>13754</v>
      </c>
      <c r="W6194" t="s">
        <v>13755</v>
      </c>
      <c r="X6194" t="s">
        <v>13753</v>
      </c>
      <c r="Y6194" t="s">
        <v>13754</v>
      </c>
      <c r="Z6194" t="s">
        <v>13763</v>
      </c>
      <c r="AC6194" t="s">
        <v>357</v>
      </c>
      <c r="AD6194" s="176">
        <v>1.1000000000000001</v>
      </c>
    </row>
    <row r="6195" spans="1:30" x14ac:dyDescent="0.35">
      <c r="A6195" t="s">
        <v>317</v>
      </c>
      <c r="B6195">
        <v>1102</v>
      </c>
      <c r="C6195" t="s">
        <v>13753</v>
      </c>
      <c r="D6195">
        <v>71470</v>
      </c>
      <c r="E6195" t="s">
        <v>13753</v>
      </c>
      <c r="F6195" t="s">
        <v>11404</v>
      </c>
      <c r="H6195">
        <v>1.3</v>
      </c>
      <c r="I6195">
        <v>0.4</v>
      </c>
      <c r="K6195" t="s">
        <v>404</v>
      </c>
      <c r="L6195" t="s">
        <v>12568</v>
      </c>
      <c r="M6195" t="s">
        <v>398</v>
      </c>
      <c r="N6195" t="s">
        <v>1168</v>
      </c>
      <c r="O6195">
        <v>0.5</v>
      </c>
      <c r="P6195" t="s">
        <v>306</v>
      </c>
      <c r="Q6195" s="164">
        <v>33247</v>
      </c>
      <c r="R6195" s="164">
        <v>33482</v>
      </c>
      <c r="S6195" s="164">
        <v>39188</v>
      </c>
      <c r="T6195" t="s">
        <v>5563</v>
      </c>
      <c r="V6195" t="s">
        <v>13754</v>
      </c>
      <c r="W6195" t="s">
        <v>13755</v>
      </c>
      <c r="X6195" t="s">
        <v>13753</v>
      </c>
      <c r="Y6195" t="s">
        <v>13754</v>
      </c>
      <c r="Z6195" t="s">
        <v>13764</v>
      </c>
      <c r="AC6195" t="s">
        <v>357</v>
      </c>
      <c r="AD6195" s="176">
        <v>1.1000000000000001</v>
      </c>
    </row>
    <row r="6196" spans="1:30" x14ac:dyDescent="0.35">
      <c r="A6196" t="s">
        <v>408</v>
      </c>
      <c r="B6196">
        <v>1122</v>
      </c>
      <c r="C6196" t="s">
        <v>13753</v>
      </c>
      <c r="D6196">
        <v>71470</v>
      </c>
      <c r="E6196" t="s">
        <v>13753</v>
      </c>
      <c r="F6196" t="s">
        <v>11404</v>
      </c>
      <c r="H6196">
        <v>1.3</v>
      </c>
      <c r="I6196">
        <v>0.4</v>
      </c>
      <c r="K6196" t="s">
        <v>404</v>
      </c>
      <c r="L6196" t="s">
        <v>12568</v>
      </c>
      <c r="M6196" t="s">
        <v>398</v>
      </c>
      <c r="N6196" t="s">
        <v>1168</v>
      </c>
      <c r="O6196">
        <v>0.5</v>
      </c>
      <c r="P6196" t="s">
        <v>306</v>
      </c>
      <c r="Q6196" s="164">
        <v>32874</v>
      </c>
      <c r="R6196" s="164">
        <v>32874</v>
      </c>
      <c r="S6196" s="164">
        <v>40148</v>
      </c>
      <c r="T6196" t="s">
        <v>5563</v>
      </c>
      <c r="V6196" t="s">
        <v>13754</v>
      </c>
      <c r="W6196" t="s">
        <v>13755</v>
      </c>
      <c r="X6196" t="s">
        <v>13753</v>
      </c>
      <c r="Y6196" t="s">
        <v>13754</v>
      </c>
      <c r="Z6196" t="s">
        <v>13765</v>
      </c>
      <c r="AC6196" t="s">
        <v>357</v>
      </c>
      <c r="AD6196" s="176">
        <v>1.1000000000000001</v>
      </c>
    </row>
    <row r="6197" spans="1:30" x14ac:dyDescent="0.35">
      <c r="A6197" t="s">
        <v>469</v>
      </c>
      <c r="B6197">
        <v>1094</v>
      </c>
      <c r="C6197" t="s">
        <v>13753</v>
      </c>
      <c r="D6197">
        <v>71470</v>
      </c>
      <c r="E6197" t="s">
        <v>13753</v>
      </c>
      <c r="F6197" t="s">
        <v>11404</v>
      </c>
      <c r="H6197">
        <v>1.3</v>
      </c>
      <c r="I6197">
        <v>0.4</v>
      </c>
      <c r="K6197" t="s">
        <v>404</v>
      </c>
      <c r="L6197" t="s">
        <v>536</v>
      </c>
      <c r="M6197" t="s">
        <v>398</v>
      </c>
      <c r="N6197" t="s">
        <v>1168</v>
      </c>
      <c r="O6197">
        <v>0.5</v>
      </c>
      <c r="P6197" t="s">
        <v>306</v>
      </c>
      <c r="Q6197" s="164">
        <v>32143</v>
      </c>
      <c r="R6197" s="164">
        <v>32143</v>
      </c>
      <c r="S6197" s="164">
        <v>39188</v>
      </c>
      <c r="T6197" t="s">
        <v>5563</v>
      </c>
      <c r="V6197" t="s">
        <v>13754</v>
      </c>
      <c r="W6197" t="s">
        <v>13755</v>
      </c>
      <c r="X6197" t="s">
        <v>13753</v>
      </c>
      <c r="Y6197" t="s">
        <v>13754</v>
      </c>
      <c r="Z6197" t="s">
        <v>13766</v>
      </c>
      <c r="AC6197" t="s">
        <v>357</v>
      </c>
      <c r="AD6197" s="176">
        <v>1.1000000000000001</v>
      </c>
    </row>
    <row r="6198" spans="1:30" x14ac:dyDescent="0.35">
      <c r="A6198" t="s">
        <v>324</v>
      </c>
      <c r="B6198">
        <v>1071</v>
      </c>
      <c r="C6198" t="s">
        <v>13757</v>
      </c>
      <c r="D6198">
        <v>71470</v>
      </c>
      <c r="E6198" t="s">
        <v>13753</v>
      </c>
      <c r="F6198" t="s">
        <v>11404</v>
      </c>
      <c r="H6198">
        <v>1.3</v>
      </c>
      <c r="I6198">
        <v>0.4</v>
      </c>
      <c r="K6198" t="s">
        <v>404</v>
      </c>
      <c r="L6198" t="s">
        <v>12568</v>
      </c>
      <c r="M6198" t="s">
        <v>398</v>
      </c>
      <c r="N6198" t="s">
        <v>1168</v>
      </c>
      <c r="O6198">
        <v>0.5</v>
      </c>
      <c r="P6198" t="s">
        <v>306</v>
      </c>
      <c r="Q6198" s="164">
        <v>31418</v>
      </c>
      <c r="R6198" s="164">
        <v>31564</v>
      </c>
      <c r="S6198" s="164">
        <v>42248</v>
      </c>
      <c r="T6198" t="s">
        <v>5563</v>
      </c>
      <c r="V6198" t="s">
        <v>13754</v>
      </c>
      <c r="W6198" t="s">
        <v>13755</v>
      </c>
      <c r="X6198" t="s">
        <v>13753</v>
      </c>
      <c r="Y6198" t="s">
        <v>13754</v>
      </c>
      <c r="Z6198" t="s">
        <v>13767</v>
      </c>
      <c r="AC6198" t="s">
        <v>357</v>
      </c>
      <c r="AD6198" s="176">
        <v>1.1000000000000001</v>
      </c>
    </row>
    <row r="6199" spans="1:30" x14ac:dyDescent="0.35">
      <c r="A6199" t="s">
        <v>309</v>
      </c>
      <c r="B6199">
        <v>1049</v>
      </c>
      <c r="C6199" t="s">
        <v>13753</v>
      </c>
      <c r="D6199">
        <v>71470</v>
      </c>
      <c r="E6199" t="s">
        <v>13753</v>
      </c>
      <c r="F6199" t="s">
        <v>11404</v>
      </c>
      <c r="H6199">
        <v>1.3</v>
      </c>
      <c r="I6199">
        <v>0.4</v>
      </c>
      <c r="K6199" t="s">
        <v>404</v>
      </c>
      <c r="L6199" t="s">
        <v>12568</v>
      </c>
      <c r="M6199" t="s">
        <v>398</v>
      </c>
      <c r="N6199" t="s">
        <v>1168</v>
      </c>
      <c r="O6199">
        <v>0.5</v>
      </c>
      <c r="P6199" t="s">
        <v>306</v>
      </c>
      <c r="Q6199" s="164">
        <v>29318</v>
      </c>
      <c r="R6199" s="164">
        <v>29406</v>
      </c>
      <c r="S6199" s="164">
        <v>39188</v>
      </c>
      <c r="T6199" t="s">
        <v>5563</v>
      </c>
      <c r="V6199" t="s">
        <v>13754</v>
      </c>
      <c r="W6199" t="s">
        <v>13755</v>
      </c>
      <c r="X6199" t="s">
        <v>13753</v>
      </c>
      <c r="Y6199" t="s">
        <v>13754</v>
      </c>
      <c r="Z6199" t="s">
        <v>13768</v>
      </c>
      <c r="AC6199" t="s">
        <v>357</v>
      </c>
      <c r="AD6199" s="176">
        <v>1.1000000000000001</v>
      </c>
    </row>
    <row r="6200" spans="1:30" x14ac:dyDescent="0.35">
      <c r="A6200" t="s">
        <v>476</v>
      </c>
      <c r="B6200">
        <v>1120</v>
      </c>
      <c r="C6200" t="s">
        <v>13757</v>
      </c>
      <c r="D6200">
        <v>71470</v>
      </c>
      <c r="E6200" t="s">
        <v>13753</v>
      </c>
      <c r="F6200" t="s">
        <v>11404</v>
      </c>
      <c r="H6200">
        <v>1.3</v>
      </c>
      <c r="I6200">
        <v>0.4</v>
      </c>
      <c r="K6200" t="s">
        <v>404</v>
      </c>
      <c r="L6200" t="s">
        <v>12568</v>
      </c>
      <c r="M6200" t="s">
        <v>398</v>
      </c>
      <c r="N6200" t="s">
        <v>1168</v>
      </c>
      <c r="O6200">
        <v>0.5</v>
      </c>
      <c r="P6200" t="s">
        <v>306</v>
      </c>
      <c r="Q6200" s="164">
        <v>31048</v>
      </c>
      <c r="R6200" s="164">
        <v>31048</v>
      </c>
      <c r="S6200" s="164">
        <v>42248</v>
      </c>
      <c r="T6200" t="s">
        <v>5563</v>
      </c>
      <c r="V6200" t="s">
        <v>13754</v>
      </c>
      <c r="W6200" t="s">
        <v>13755</v>
      </c>
      <c r="X6200" t="s">
        <v>13753</v>
      </c>
      <c r="Y6200" t="s">
        <v>13754</v>
      </c>
      <c r="Z6200" t="s">
        <v>13769</v>
      </c>
      <c r="AC6200" t="s">
        <v>357</v>
      </c>
      <c r="AD6200" s="176">
        <v>1.1000000000000001</v>
      </c>
    </row>
    <row r="6201" spans="1:30" x14ac:dyDescent="0.35">
      <c r="A6201" t="s">
        <v>482</v>
      </c>
      <c r="B6201">
        <v>1079</v>
      </c>
      <c r="C6201" t="s">
        <v>13753</v>
      </c>
      <c r="D6201">
        <v>71470</v>
      </c>
      <c r="E6201" t="s">
        <v>13753</v>
      </c>
      <c r="F6201" t="s">
        <v>11404</v>
      </c>
      <c r="H6201">
        <v>1.3</v>
      </c>
      <c r="I6201">
        <v>0.4</v>
      </c>
      <c r="K6201" t="s">
        <v>404</v>
      </c>
      <c r="L6201" t="s">
        <v>6095</v>
      </c>
      <c r="M6201" t="s">
        <v>398</v>
      </c>
      <c r="N6201" t="s">
        <v>1168</v>
      </c>
      <c r="O6201">
        <v>0.5</v>
      </c>
      <c r="P6201" t="s">
        <v>306</v>
      </c>
      <c r="Q6201" s="164">
        <v>30685</v>
      </c>
      <c r="R6201" s="164">
        <v>30773</v>
      </c>
      <c r="S6201" s="164">
        <v>39189</v>
      </c>
      <c r="T6201" t="s">
        <v>5563</v>
      </c>
      <c r="V6201" t="s">
        <v>13754</v>
      </c>
      <c r="W6201" t="s">
        <v>13755</v>
      </c>
      <c r="X6201" t="s">
        <v>13753</v>
      </c>
      <c r="Y6201" t="s">
        <v>13754</v>
      </c>
      <c r="Z6201" t="s">
        <v>13770</v>
      </c>
      <c r="AC6201" t="s">
        <v>357</v>
      </c>
      <c r="AD6201" s="176">
        <v>1.1000000000000001</v>
      </c>
    </row>
    <row r="6202" spans="1:30" x14ac:dyDescent="0.35">
      <c r="A6202" t="s">
        <v>584</v>
      </c>
      <c r="B6202">
        <v>1115</v>
      </c>
      <c r="C6202" t="s">
        <v>13757</v>
      </c>
      <c r="D6202">
        <v>71470</v>
      </c>
      <c r="E6202" t="s">
        <v>13753</v>
      </c>
      <c r="F6202" t="s">
        <v>11404</v>
      </c>
      <c r="H6202">
        <v>1.3</v>
      </c>
      <c r="I6202">
        <v>0.4</v>
      </c>
      <c r="K6202" t="s">
        <v>843</v>
      </c>
      <c r="L6202" t="s">
        <v>13771</v>
      </c>
      <c r="M6202" t="s">
        <v>398</v>
      </c>
      <c r="N6202" t="s">
        <v>1168</v>
      </c>
      <c r="O6202">
        <v>0.5</v>
      </c>
      <c r="P6202" t="s">
        <v>306</v>
      </c>
      <c r="Q6202" s="164">
        <v>29955</v>
      </c>
      <c r="R6202" s="164">
        <v>30042</v>
      </c>
      <c r="T6202" t="s">
        <v>5563</v>
      </c>
      <c r="V6202" t="s">
        <v>13754</v>
      </c>
      <c r="W6202" t="s">
        <v>13755</v>
      </c>
      <c r="X6202" t="s">
        <v>13753</v>
      </c>
      <c r="Y6202" t="s">
        <v>13754</v>
      </c>
      <c r="Z6202" t="s">
        <v>13772</v>
      </c>
      <c r="AC6202" t="s">
        <v>357</v>
      </c>
      <c r="AD6202" s="176">
        <v>1.1000000000000001</v>
      </c>
    </row>
    <row r="6203" spans="1:30" x14ac:dyDescent="0.35">
      <c r="A6203" t="s">
        <v>375</v>
      </c>
      <c r="B6203">
        <v>1020</v>
      </c>
      <c r="C6203" t="s">
        <v>13754</v>
      </c>
      <c r="D6203">
        <v>71470</v>
      </c>
      <c r="E6203" t="s">
        <v>13753</v>
      </c>
      <c r="F6203" t="s">
        <v>11404</v>
      </c>
      <c r="H6203">
        <v>1.3</v>
      </c>
      <c r="I6203">
        <v>0.4</v>
      </c>
      <c r="K6203" t="s">
        <v>404</v>
      </c>
      <c r="L6203" t="s">
        <v>13429</v>
      </c>
      <c r="M6203" t="s">
        <v>398</v>
      </c>
      <c r="N6203" t="s">
        <v>1168</v>
      </c>
      <c r="O6203">
        <v>0.5</v>
      </c>
      <c r="P6203" t="s">
        <v>1</v>
      </c>
      <c r="Q6203" s="164">
        <v>32882</v>
      </c>
      <c r="R6203" s="164">
        <v>33117</v>
      </c>
      <c r="S6203" s="164">
        <v>39190</v>
      </c>
      <c r="T6203" t="s">
        <v>5563</v>
      </c>
      <c r="V6203" t="s">
        <v>13754</v>
      </c>
      <c r="W6203" t="s">
        <v>13755</v>
      </c>
      <c r="X6203" t="s">
        <v>13753</v>
      </c>
      <c r="Y6203" t="s">
        <v>13754</v>
      </c>
      <c r="Z6203" t="s">
        <v>13773</v>
      </c>
      <c r="AC6203" t="s">
        <v>1223</v>
      </c>
      <c r="AD6203" s="176">
        <v>1.1000000000000001</v>
      </c>
    </row>
    <row r="6204" spans="1:30" x14ac:dyDescent="0.35">
      <c r="A6204" t="s">
        <v>434</v>
      </c>
      <c r="B6204">
        <v>1042</v>
      </c>
      <c r="C6204" t="s">
        <v>13753</v>
      </c>
      <c r="D6204">
        <v>71470</v>
      </c>
      <c r="E6204" t="s">
        <v>13753</v>
      </c>
      <c r="F6204" t="s">
        <v>11404</v>
      </c>
      <c r="H6204">
        <v>1.3</v>
      </c>
      <c r="I6204">
        <v>0.4</v>
      </c>
      <c r="K6204" t="s">
        <v>404</v>
      </c>
      <c r="L6204" t="s">
        <v>12568</v>
      </c>
      <c r="M6204" t="s">
        <v>398</v>
      </c>
      <c r="N6204" t="s">
        <v>1168</v>
      </c>
      <c r="O6204">
        <v>0.5</v>
      </c>
      <c r="P6204" t="s">
        <v>306</v>
      </c>
      <c r="Q6204" s="164">
        <v>32143</v>
      </c>
      <c r="R6204" s="164">
        <v>32143</v>
      </c>
      <c r="S6204" s="164">
        <v>39190</v>
      </c>
      <c r="T6204" t="s">
        <v>5563</v>
      </c>
      <c r="V6204" t="s">
        <v>13754</v>
      </c>
      <c r="W6204" t="s">
        <v>13755</v>
      </c>
      <c r="X6204" t="s">
        <v>13753</v>
      </c>
      <c r="Y6204" t="s">
        <v>13754</v>
      </c>
      <c r="Z6204" t="s">
        <v>13774</v>
      </c>
      <c r="AC6204" t="s">
        <v>357</v>
      </c>
      <c r="AD6204" s="176">
        <v>1.1000000000000001</v>
      </c>
    </row>
    <row r="6205" spans="1:30" x14ac:dyDescent="0.35">
      <c r="A6205" t="s">
        <v>403</v>
      </c>
      <c r="B6205">
        <v>1054</v>
      </c>
      <c r="C6205" t="s">
        <v>13775</v>
      </c>
      <c r="D6205">
        <v>71470</v>
      </c>
      <c r="E6205" t="s">
        <v>13753</v>
      </c>
      <c r="F6205" t="s">
        <v>11404</v>
      </c>
      <c r="H6205">
        <v>1.3</v>
      </c>
      <c r="I6205">
        <v>0.4</v>
      </c>
      <c r="K6205" t="s">
        <v>404</v>
      </c>
      <c r="L6205" t="s">
        <v>12568</v>
      </c>
      <c r="M6205" t="s">
        <v>398</v>
      </c>
      <c r="N6205" t="s">
        <v>1168</v>
      </c>
      <c r="O6205">
        <v>0.5</v>
      </c>
      <c r="P6205" t="s">
        <v>306</v>
      </c>
      <c r="Q6205" s="164">
        <v>31168</v>
      </c>
      <c r="R6205" s="164">
        <v>31052</v>
      </c>
      <c r="S6205" s="164">
        <v>40148</v>
      </c>
      <c r="T6205" t="s">
        <v>5563</v>
      </c>
      <c r="V6205" t="s">
        <v>13754</v>
      </c>
      <c r="W6205" t="s">
        <v>13755</v>
      </c>
      <c r="X6205" t="s">
        <v>13753</v>
      </c>
      <c r="Y6205" t="s">
        <v>13754</v>
      </c>
      <c r="Z6205" t="s">
        <v>13776</v>
      </c>
      <c r="AC6205" t="s">
        <v>357</v>
      </c>
      <c r="AD6205" s="176">
        <v>1.1000000000000001</v>
      </c>
    </row>
    <row r="6206" spans="1:30" x14ac:dyDescent="0.35">
      <c r="A6206" t="s">
        <v>447</v>
      </c>
      <c r="B6206">
        <v>1086</v>
      </c>
      <c r="C6206" t="s">
        <v>13757</v>
      </c>
      <c r="D6206">
        <v>71470</v>
      </c>
      <c r="E6206" t="s">
        <v>13753</v>
      </c>
      <c r="F6206" t="s">
        <v>11404</v>
      </c>
      <c r="H6206">
        <v>1.3</v>
      </c>
      <c r="I6206">
        <v>0.4</v>
      </c>
      <c r="K6206" t="s">
        <v>296</v>
      </c>
      <c r="L6206" t="s">
        <v>11562</v>
      </c>
      <c r="M6206" t="s">
        <v>398</v>
      </c>
      <c r="N6206" t="s">
        <v>1168</v>
      </c>
      <c r="O6206">
        <v>0.5</v>
      </c>
      <c r="P6206" t="s">
        <v>306</v>
      </c>
      <c r="Q6206" s="164">
        <v>31414</v>
      </c>
      <c r="R6206" s="164">
        <v>31444</v>
      </c>
      <c r="T6206" t="s">
        <v>5563</v>
      </c>
      <c r="V6206" t="s">
        <v>13754</v>
      </c>
      <c r="W6206" t="s">
        <v>13755</v>
      </c>
      <c r="X6206" t="s">
        <v>13753</v>
      </c>
      <c r="Y6206" t="s">
        <v>13754</v>
      </c>
      <c r="Z6206" t="s">
        <v>13777</v>
      </c>
      <c r="AC6206" t="s">
        <v>357</v>
      </c>
      <c r="AD6206" s="176">
        <v>1.1000000000000001</v>
      </c>
    </row>
    <row r="6207" spans="1:30" x14ac:dyDescent="0.35">
      <c r="A6207" t="s">
        <v>494</v>
      </c>
      <c r="B6207">
        <v>1078</v>
      </c>
      <c r="C6207" t="s">
        <v>13753</v>
      </c>
      <c r="D6207">
        <v>71470</v>
      </c>
      <c r="E6207" t="s">
        <v>13753</v>
      </c>
      <c r="F6207" t="s">
        <v>11404</v>
      </c>
      <c r="H6207">
        <v>1.3</v>
      </c>
      <c r="I6207">
        <v>0.4</v>
      </c>
      <c r="K6207" t="s">
        <v>404</v>
      </c>
      <c r="L6207" t="s">
        <v>13778</v>
      </c>
      <c r="M6207" t="s">
        <v>398</v>
      </c>
      <c r="N6207" t="s">
        <v>1168</v>
      </c>
      <c r="O6207">
        <v>0.5</v>
      </c>
      <c r="P6207" t="s">
        <v>306</v>
      </c>
      <c r="Q6207" s="164">
        <v>30595</v>
      </c>
      <c r="R6207" s="164">
        <v>30477</v>
      </c>
      <c r="S6207" s="164">
        <v>40148</v>
      </c>
      <c r="T6207" t="s">
        <v>5563</v>
      </c>
      <c r="V6207" t="s">
        <v>13754</v>
      </c>
      <c r="W6207" t="s">
        <v>13755</v>
      </c>
      <c r="X6207" t="s">
        <v>13753</v>
      </c>
      <c r="Y6207" t="s">
        <v>13754</v>
      </c>
      <c r="Z6207" t="s">
        <v>13779</v>
      </c>
      <c r="AC6207" t="s">
        <v>357</v>
      </c>
      <c r="AD6207" s="176">
        <v>1.1000000000000001</v>
      </c>
    </row>
    <row r="6208" spans="1:30" x14ac:dyDescent="0.35">
      <c r="A6208" t="s">
        <v>414</v>
      </c>
      <c r="B6208">
        <v>1139</v>
      </c>
      <c r="C6208" t="s">
        <v>13753</v>
      </c>
      <c r="D6208">
        <v>71470</v>
      </c>
      <c r="E6208" t="s">
        <v>13753</v>
      </c>
      <c r="F6208" t="s">
        <v>11404</v>
      </c>
      <c r="H6208">
        <v>1.3</v>
      </c>
      <c r="I6208">
        <v>0.4</v>
      </c>
      <c r="K6208" t="s">
        <v>404</v>
      </c>
      <c r="L6208" t="s">
        <v>13234</v>
      </c>
      <c r="M6208" t="s">
        <v>398</v>
      </c>
      <c r="N6208" t="s">
        <v>1168</v>
      </c>
      <c r="O6208">
        <v>0.5</v>
      </c>
      <c r="P6208" t="s">
        <v>306</v>
      </c>
      <c r="Q6208" s="164">
        <v>32151</v>
      </c>
      <c r="R6208" s="164">
        <v>32387</v>
      </c>
      <c r="S6208" s="164">
        <v>40787</v>
      </c>
      <c r="T6208" t="s">
        <v>5563</v>
      </c>
      <c r="V6208" t="s">
        <v>13754</v>
      </c>
      <c r="W6208" t="s">
        <v>13755</v>
      </c>
      <c r="X6208" t="s">
        <v>13753</v>
      </c>
      <c r="Y6208" t="s">
        <v>13754</v>
      </c>
      <c r="Z6208" t="s">
        <v>13780</v>
      </c>
      <c r="AC6208" t="s">
        <v>357</v>
      </c>
      <c r="AD6208" s="176">
        <v>1.1000000000000001</v>
      </c>
    </row>
    <row r="6209" spans="1:30" x14ac:dyDescent="0.35">
      <c r="A6209" t="s">
        <v>419</v>
      </c>
      <c r="B6209">
        <v>1072</v>
      </c>
      <c r="C6209" t="s">
        <v>13753</v>
      </c>
      <c r="D6209">
        <v>71470</v>
      </c>
      <c r="E6209" t="s">
        <v>13753</v>
      </c>
      <c r="F6209" t="s">
        <v>11404</v>
      </c>
      <c r="H6209">
        <v>1.3</v>
      </c>
      <c r="I6209">
        <v>0.4</v>
      </c>
      <c r="K6209" t="s">
        <v>404</v>
      </c>
      <c r="L6209" t="s">
        <v>13781</v>
      </c>
      <c r="M6209" t="s">
        <v>398</v>
      </c>
      <c r="N6209" t="s">
        <v>1168</v>
      </c>
      <c r="O6209">
        <v>0.5</v>
      </c>
      <c r="P6209" t="s">
        <v>306</v>
      </c>
      <c r="Q6209" s="164">
        <v>31413</v>
      </c>
      <c r="R6209" s="164">
        <v>31413</v>
      </c>
      <c r="S6209" s="164">
        <v>39217</v>
      </c>
      <c r="T6209" t="s">
        <v>5563</v>
      </c>
      <c r="V6209" t="s">
        <v>13754</v>
      </c>
      <c r="W6209" t="s">
        <v>13755</v>
      </c>
      <c r="X6209" t="s">
        <v>13753</v>
      </c>
      <c r="Y6209" t="s">
        <v>13754</v>
      </c>
      <c r="Z6209" t="s">
        <v>13782</v>
      </c>
      <c r="AC6209" t="s">
        <v>357</v>
      </c>
      <c r="AD6209" s="176">
        <v>1.1000000000000001</v>
      </c>
    </row>
    <row r="6210" spans="1:30" x14ac:dyDescent="0.35">
      <c r="A6210" t="s">
        <v>419</v>
      </c>
      <c r="B6210">
        <v>1226</v>
      </c>
      <c r="C6210" t="s">
        <v>13775</v>
      </c>
      <c r="D6210">
        <v>71470</v>
      </c>
      <c r="E6210" t="s">
        <v>13753</v>
      </c>
      <c r="F6210" t="s">
        <v>11404</v>
      </c>
      <c r="G6210" s="163">
        <v>3025.8</v>
      </c>
      <c r="H6210">
        <v>1.3</v>
      </c>
      <c r="I6210">
        <v>0.4</v>
      </c>
      <c r="J6210" t="s">
        <v>1</v>
      </c>
      <c r="K6210" t="s">
        <v>296</v>
      </c>
      <c r="L6210" t="s">
        <v>397</v>
      </c>
      <c r="M6210" t="s">
        <v>398</v>
      </c>
      <c r="N6210" t="s">
        <v>1168</v>
      </c>
      <c r="O6210">
        <v>0.5</v>
      </c>
      <c r="P6210" t="s">
        <v>306</v>
      </c>
      <c r="Q6210" t="s">
        <v>13783</v>
      </c>
      <c r="R6210" s="164">
        <v>43831</v>
      </c>
      <c r="T6210" t="s">
        <v>5563</v>
      </c>
      <c r="V6210" t="s">
        <v>13754</v>
      </c>
      <c r="W6210" t="s">
        <v>13755</v>
      </c>
      <c r="X6210" t="s">
        <v>13753</v>
      </c>
      <c r="Y6210" t="s">
        <v>13754</v>
      </c>
      <c r="Z6210" t="s">
        <v>13784</v>
      </c>
      <c r="AA6210" t="s">
        <v>1</v>
      </c>
      <c r="AB6210" s="164">
        <v>43769</v>
      </c>
      <c r="AC6210" t="s">
        <v>357</v>
      </c>
      <c r="AD6210" s="176">
        <v>1.1000000000000001</v>
      </c>
    </row>
    <row r="6211" spans="1:30" x14ac:dyDescent="0.35">
      <c r="A6211" t="s">
        <v>314</v>
      </c>
      <c r="B6211">
        <v>1142</v>
      </c>
      <c r="C6211" t="s">
        <v>13753</v>
      </c>
      <c r="D6211">
        <v>71470</v>
      </c>
      <c r="E6211" t="s">
        <v>13753</v>
      </c>
      <c r="F6211" t="s">
        <v>11404</v>
      </c>
      <c r="H6211">
        <v>1.3</v>
      </c>
      <c r="I6211">
        <v>0.4</v>
      </c>
      <c r="K6211" t="s">
        <v>404</v>
      </c>
      <c r="L6211" t="s">
        <v>12568</v>
      </c>
      <c r="M6211" t="s">
        <v>398</v>
      </c>
      <c r="N6211" t="s">
        <v>1168</v>
      </c>
      <c r="O6211">
        <v>0.5</v>
      </c>
      <c r="P6211" t="s">
        <v>306</v>
      </c>
      <c r="Q6211" s="164">
        <v>31778</v>
      </c>
      <c r="R6211" s="164">
        <v>31778</v>
      </c>
      <c r="S6211" s="164">
        <v>39189</v>
      </c>
      <c r="T6211" t="s">
        <v>5563</v>
      </c>
      <c r="V6211" t="s">
        <v>13754</v>
      </c>
      <c r="W6211" t="s">
        <v>13755</v>
      </c>
      <c r="X6211" t="s">
        <v>13753</v>
      </c>
      <c r="Y6211" t="s">
        <v>13754</v>
      </c>
      <c r="Z6211" t="s">
        <v>13785</v>
      </c>
      <c r="AC6211" t="s">
        <v>357</v>
      </c>
      <c r="AD6211" s="176">
        <v>1.1000000000000001</v>
      </c>
    </row>
    <row r="6212" spans="1:30" x14ac:dyDescent="0.35">
      <c r="A6212" t="s">
        <v>711</v>
      </c>
      <c r="B6212">
        <v>1089</v>
      </c>
      <c r="C6212" t="s">
        <v>13753</v>
      </c>
      <c r="D6212">
        <v>71470</v>
      </c>
      <c r="E6212" t="s">
        <v>13753</v>
      </c>
      <c r="F6212" t="s">
        <v>11404</v>
      </c>
      <c r="H6212">
        <v>1.3</v>
      </c>
      <c r="I6212">
        <v>0.4</v>
      </c>
      <c r="K6212" t="s">
        <v>404</v>
      </c>
      <c r="L6212" t="s">
        <v>13201</v>
      </c>
      <c r="M6212" t="s">
        <v>398</v>
      </c>
      <c r="N6212" t="s">
        <v>1168</v>
      </c>
      <c r="O6212">
        <v>0.5</v>
      </c>
      <c r="P6212" t="s">
        <v>306</v>
      </c>
      <c r="Q6212" t="s">
        <v>4418</v>
      </c>
      <c r="R6212" s="164">
        <v>30102</v>
      </c>
      <c r="S6212" s="164">
        <v>39188</v>
      </c>
      <c r="T6212" t="s">
        <v>5563</v>
      </c>
      <c r="V6212" t="s">
        <v>13754</v>
      </c>
      <c r="W6212" t="s">
        <v>13755</v>
      </c>
      <c r="X6212" t="s">
        <v>13753</v>
      </c>
      <c r="Y6212" t="s">
        <v>13754</v>
      </c>
      <c r="Z6212" t="s">
        <v>13786</v>
      </c>
      <c r="AC6212" t="s">
        <v>357</v>
      </c>
      <c r="AD6212" s="176">
        <v>1.1000000000000001</v>
      </c>
    </row>
    <row r="6213" spans="1:30" x14ac:dyDescent="0.35">
      <c r="A6213" t="s">
        <v>499</v>
      </c>
      <c r="B6213">
        <v>1073</v>
      </c>
      <c r="C6213" t="s">
        <v>13757</v>
      </c>
      <c r="D6213">
        <v>71470</v>
      </c>
      <c r="E6213" t="s">
        <v>13753</v>
      </c>
      <c r="F6213" t="s">
        <v>11404</v>
      </c>
      <c r="H6213">
        <v>1.3</v>
      </c>
      <c r="I6213">
        <v>0.4</v>
      </c>
      <c r="K6213" t="s">
        <v>404</v>
      </c>
      <c r="L6213" t="s">
        <v>13787</v>
      </c>
      <c r="M6213" t="s">
        <v>398</v>
      </c>
      <c r="N6213" t="s">
        <v>1168</v>
      </c>
      <c r="O6213">
        <v>0.5</v>
      </c>
      <c r="P6213" t="s">
        <v>306</v>
      </c>
      <c r="Q6213" t="s">
        <v>674</v>
      </c>
      <c r="R6213" s="164">
        <v>29735</v>
      </c>
      <c r="S6213" s="164">
        <v>41883</v>
      </c>
      <c r="T6213" t="s">
        <v>5563</v>
      </c>
      <c r="V6213" t="s">
        <v>13754</v>
      </c>
      <c r="W6213" t="s">
        <v>13755</v>
      </c>
      <c r="X6213" t="s">
        <v>13753</v>
      </c>
      <c r="Y6213" t="s">
        <v>13754</v>
      </c>
      <c r="Z6213" t="s">
        <v>13788</v>
      </c>
      <c r="AC6213" t="s">
        <v>357</v>
      </c>
      <c r="AD6213" s="176">
        <v>1.1000000000000001</v>
      </c>
    </row>
    <row r="6214" spans="1:30" x14ac:dyDescent="0.35">
      <c r="A6214" t="s">
        <v>499</v>
      </c>
      <c r="B6214">
        <v>1106</v>
      </c>
      <c r="C6214" t="s">
        <v>13789</v>
      </c>
      <c r="D6214">
        <v>71470</v>
      </c>
      <c r="E6214" t="s">
        <v>13753</v>
      </c>
      <c r="F6214" t="s">
        <v>11404</v>
      </c>
      <c r="H6214">
        <v>1.3</v>
      </c>
      <c r="I6214">
        <v>0.4</v>
      </c>
      <c r="K6214" t="s">
        <v>404</v>
      </c>
      <c r="L6214" t="s">
        <v>536</v>
      </c>
      <c r="M6214" t="s">
        <v>398</v>
      </c>
      <c r="N6214" t="s">
        <v>1168</v>
      </c>
      <c r="O6214">
        <v>0.5</v>
      </c>
      <c r="P6214" t="s">
        <v>977</v>
      </c>
      <c r="Q6214" s="164">
        <v>30685</v>
      </c>
      <c r="R6214" s="164">
        <v>30773</v>
      </c>
      <c r="S6214" s="164">
        <v>33117</v>
      </c>
      <c r="T6214" t="s">
        <v>5563</v>
      </c>
      <c r="V6214" t="s">
        <v>13754</v>
      </c>
      <c r="W6214" t="s">
        <v>13755</v>
      </c>
      <c r="X6214" t="s">
        <v>13753</v>
      </c>
      <c r="Y6214" t="s">
        <v>13754</v>
      </c>
      <c r="Z6214" t="s">
        <v>13790</v>
      </c>
      <c r="AC6214" t="s">
        <v>357</v>
      </c>
      <c r="AD6214" s="176">
        <v>1.1000000000000001</v>
      </c>
    </row>
    <row r="6215" spans="1:30" x14ac:dyDescent="0.35">
      <c r="A6215" t="s">
        <v>566</v>
      </c>
      <c r="B6215">
        <v>1118</v>
      </c>
      <c r="C6215" t="s">
        <v>13753</v>
      </c>
      <c r="D6215">
        <v>71470</v>
      </c>
      <c r="E6215" t="s">
        <v>13753</v>
      </c>
      <c r="F6215" t="s">
        <v>11404</v>
      </c>
      <c r="H6215">
        <v>1.3</v>
      </c>
      <c r="I6215">
        <v>0.4</v>
      </c>
      <c r="K6215" t="s">
        <v>404</v>
      </c>
      <c r="L6215" t="s">
        <v>12568</v>
      </c>
      <c r="M6215" t="s">
        <v>398</v>
      </c>
      <c r="N6215" t="s">
        <v>1168</v>
      </c>
      <c r="O6215">
        <v>0.5</v>
      </c>
      <c r="P6215" t="s">
        <v>306</v>
      </c>
      <c r="Q6215" s="164">
        <v>32151</v>
      </c>
      <c r="R6215" s="164">
        <v>32387</v>
      </c>
      <c r="S6215" s="164">
        <v>39195</v>
      </c>
      <c r="T6215" t="s">
        <v>5563</v>
      </c>
      <c r="V6215" t="s">
        <v>13754</v>
      </c>
      <c r="W6215" t="s">
        <v>13755</v>
      </c>
      <c r="X6215" t="s">
        <v>13753</v>
      </c>
      <c r="Y6215" t="s">
        <v>13754</v>
      </c>
      <c r="Z6215" t="s">
        <v>13791</v>
      </c>
      <c r="AC6215" t="s">
        <v>357</v>
      </c>
      <c r="AD6215" s="176">
        <v>1.1000000000000001</v>
      </c>
    </row>
    <row r="6216" spans="1:30" x14ac:dyDescent="0.35">
      <c r="A6216" t="s">
        <v>438</v>
      </c>
      <c r="B6216">
        <v>1066</v>
      </c>
      <c r="C6216" t="s">
        <v>13753</v>
      </c>
      <c r="D6216">
        <v>71470</v>
      </c>
      <c r="E6216" t="s">
        <v>13753</v>
      </c>
      <c r="F6216" t="s">
        <v>11404</v>
      </c>
      <c r="H6216">
        <v>1.3</v>
      </c>
      <c r="I6216">
        <v>0.4</v>
      </c>
      <c r="K6216" t="s">
        <v>404</v>
      </c>
      <c r="L6216" t="s">
        <v>13792</v>
      </c>
      <c r="M6216" t="s">
        <v>398</v>
      </c>
      <c r="N6216" t="s">
        <v>1168</v>
      </c>
      <c r="O6216">
        <v>0.5</v>
      </c>
      <c r="P6216" t="s">
        <v>306</v>
      </c>
      <c r="Q6216" t="s">
        <v>674</v>
      </c>
      <c r="R6216" s="164">
        <v>29735</v>
      </c>
      <c r="S6216" s="164">
        <v>39195</v>
      </c>
      <c r="T6216" t="s">
        <v>5563</v>
      </c>
      <c r="V6216" t="s">
        <v>13754</v>
      </c>
      <c r="W6216" t="s">
        <v>13755</v>
      </c>
      <c r="X6216" t="s">
        <v>13753</v>
      </c>
      <c r="Y6216" t="s">
        <v>13754</v>
      </c>
      <c r="Z6216" t="s">
        <v>13793</v>
      </c>
      <c r="AC6216" t="s">
        <v>357</v>
      </c>
      <c r="AD6216" s="176">
        <v>1.1000000000000001</v>
      </c>
    </row>
    <row r="6217" spans="1:30" x14ac:dyDescent="0.35">
      <c r="A6217" t="s">
        <v>454</v>
      </c>
      <c r="B6217">
        <v>1226</v>
      </c>
      <c r="C6217" t="s">
        <v>13794</v>
      </c>
      <c r="D6217">
        <v>71471</v>
      </c>
      <c r="E6217" t="s">
        <v>13750</v>
      </c>
      <c r="F6217" t="s">
        <v>11404</v>
      </c>
      <c r="H6217">
        <v>1.6</v>
      </c>
      <c r="I6217">
        <v>0.3</v>
      </c>
      <c r="K6217" t="s">
        <v>404</v>
      </c>
      <c r="L6217" t="s">
        <v>13003</v>
      </c>
      <c r="M6217" t="s">
        <v>398</v>
      </c>
      <c r="N6217" t="s">
        <v>1168</v>
      </c>
      <c r="O6217">
        <v>0.5</v>
      </c>
      <c r="P6217" t="s">
        <v>306</v>
      </c>
      <c r="Q6217" s="164">
        <v>30691</v>
      </c>
      <c r="R6217" s="164">
        <v>30956</v>
      </c>
      <c r="S6217" s="164">
        <v>41883</v>
      </c>
      <c r="T6217" t="s">
        <v>13795</v>
      </c>
      <c r="V6217" t="s">
        <v>13751</v>
      </c>
      <c r="W6217" t="s">
        <v>13749</v>
      </c>
      <c r="X6217" t="s">
        <v>13750</v>
      </c>
      <c r="Y6217" t="s">
        <v>13751</v>
      </c>
      <c r="Z6217" t="s">
        <v>13796</v>
      </c>
      <c r="AC6217" t="s">
        <v>357</v>
      </c>
      <c r="AD6217" s="176">
        <v>1.2</v>
      </c>
    </row>
    <row r="6218" spans="1:30" x14ac:dyDescent="0.35">
      <c r="A6218" t="s">
        <v>454</v>
      </c>
      <c r="B6218">
        <v>1237</v>
      </c>
      <c r="C6218" t="s">
        <v>13750</v>
      </c>
      <c r="D6218">
        <v>71471</v>
      </c>
      <c r="E6218" t="s">
        <v>13750</v>
      </c>
      <c r="F6218" t="s">
        <v>11404</v>
      </c>
      <c r="H6218">
        <v>1.6</v>
      </c>
      <c r="I6218">
        <v>0.3</v>
      </c>
      <c r="K6218" t="s">
        <v>295</v>
      </c>
      <c r="L6218" t="s">
        <v>1079</v>
      </c>
      <c r="M6218" t="s">
        <v>398</v>
      </c>
      <c r="N6218" t="s">
        <v>1168</v>
      </c>
      <c r="O6218">
        <v>0.5</v>
      </c>
      <c r="P6218" t="s">
        <v>1</v>
      </c>
      <c r="Q6218" s="164">
        <v>31056</v>
      </c>
      <c r="R6218" s="164">
        <v>31291</v>
      </c>
      <c r="S6218" s="164">
        <v>33117</v>
      </c>
      <c r="T6218" t="s">
        <v>13795</v>
      </c>
      <c r="V6218" t="s">
        <v>13751</v>
      </c>
      <c r="W6218" t="s">
        <v>13749</v>
      </c>
      <c r="X6218" t="s">
        <v>13750</v>
      </c>
      <c r="Y6218" t="s">
        <v>13751</v>
      </c>
      <c r="Z6218" t="s">
        <v>13797</v>
      </c>
      <c r="AC6218" t="s">
        <v>357</v>
      </c>
      <c r="AD6218" s="176">
        <v>1.2</v>
      </c>
    </row>
    <row r="6219" spans="1:30" x14ac:dyDescent="0.35">
      <c r="A6219" t="s">
        <v>324</v>
      </c>
      <c r="B6219">
        <v>1082</v>
      </c>
      <c r="C6219" t="s">
        <v>13750</v>
      </c>
      <c r="D6219">
        <v>71471</v>
      </c>
      <c r="E6219" t="s">
        <v>13750</v>
      </c>
      <c r="F6219" t="s">
        <v>11404</v>
      </c>
      <c r="H6219">
        <v>1.6</v>
      </c>
      <c r="I6219">
        <v>0.3</v>
      </c>
      <c r="K6219" t="s">
        <v>404</v>
      </c>
      <c r="L6219" t="s">
        <v>1076</v>
      </c>
      <c r="M6219" t="s">
        <v>398</v>
      </c>
      <c r="N6219" t="s">
        <v>1168</v>
      </c>
      <c r="O6219">
        <v>0.5</v>
      </c>
      <c r="P6219" t="s">
        <v>306</v>
      </c>
      <c r="Q6219" s="164">
        <v>33248</v>
      </c>
      <c r="R6219" s="164">
        <v>33512</v>
      </c>
      <c r="S6219" s="164">
        <v>40148</v>
      </c>
      <c r="T6219" t="s">
        <v>13795</v>
      </c>
      <c r="V6219" t="s">
        <v>13751</v>
      </c>
      <c r="W6219" t="s">
        <v>13749</v>
      </c>
      <c r="X6219" t="s">
        <v>13750</v>
      </c>
      <c r="Y6219" t="s">
        <v>13751</v>
      </c>
      <c r="Z6219" t="s">
        <v>13798</v>
      </c>
      <c r="AC6219" t="s">
        <v>357</v>
      </c>
      <c r="AD6219" s="176">
        <v>1.2</v>
      </c>
    </row>
    <row r="6220" spans="1:30" x14ac:dyDescent="0.35">
      <c r="A6220" t="s">
        <v>309</v>
      </c>
      <c r="B6220">
        <v>1082</v>
      </c>
      <c r="C6220" t="s">
        <v>13750</v>
      </c>
      <c r="D6220">
        <v>71471</v>
      </c>
      <c r="E6220" t="s">
        <v>13750</v>
      </c>
      <c r="F6220" t="s">
        <v>11404</v>
      </c>
      <c r="H6220">
        <v>1.6</v>
      </c>
      <c r="I6220">
        <v>0.3</v>
      </c>
      <c r="K6220" t="s">
        <v>404</v>
      </c>
      <c r="L6220" t="s">
        <v>13429</v>
      </c>
      <c r="M6220" t="s">
        <v>398</v>
      </c>
      <c r="N6220" t="s">
        <v>1168</v>
      </c>
      <c r="O6220">
        <v>0.5</v>
      </c>
      <c r="P6220" t="s">
        <v>306</v>
      </c>
      <c r="Q6220" s="164">
        <v>31786</v>
      </c>
      <c r="R6220" s="164">
        <v>32021</v>
      </c>
      <c r="S6220" s="164">
        <v>39188</v>
      </c>
      <c r="T6220" t="s">
        <v>13795</v>
      </c>
      <c r="V6220" t="s">
        <v>13751</v>
      </c>
      <c r="W6220" t="s">
        <v>13749</v>
      </c>
      <c r="X6220" t="s">
        <v>13750</v>
      </c>
      <c r="Y6220" t="s">
        <v>13751</v>
      </c>
      <c r="Z6220" t="s">
        <v>13799</v>
      </c>
      <c r="AC6220" t="s">
        <v>357</v>
      </c>
      <c r="AD6220" s="176">
        <v>1.2</v>
      </c>
    </row>
    <row r="6221" spans="1:30" x14ac:dyDescent="0.35">
      <c r="A6221" t="s">
        <v>476</v>
      </c>
      <c r="B6221">
        <v>1145</v>
      </c>
      <c r="C6221" t="s">
        <v>13750</v>
      </c>
      <c r="D6221">
        <v>71471</v>
      </c>
      <c r="E6221" t="s">
        <v>13750</v>
      </c>
      <c r="F6221" t="s">
        <v>11404</v>
      </c>
      <c r="H6221">
        <v>1.6</v>
      </c>
      <c r="I6221">
        <v>0.3</v>
      </c>
      <c r="K6221" t="s">
        <v>404</v>
      </c>
      <c r="L6221" t="s">
        <v>13778</v>
      </c>
      <c r="M6221" t="s">
        <v>398</v>
      </c>
      <c r="N6221" t="s">
        <v>1168</v>
      </c>
      <c r="O6221">
        <v>0.5</v>
      </c>
      <c r="P6221" t="s">
        <v>306</v>
      </c>
      <c r="Q6221" s="164">
        <v>32882</v>
      </c>
      <c r="R6221" s="164">
        <v>33117</v>
      </c>
      <c r="S6221" s="164">
        <v>39188</v>
      </c>
      <c r="T6221" t="s">
        <v>13795</v>
      </c>
      <c r="V6221" t="s">
        <v>13751</v>
      </c>
      <c r="W6221" t="s">
        <v>13749</v>
      </c>
      <c r="X6221" t="s">
        <v>13750</v>
      </c>
      <c r="Y6221" t="s">
        <v>13751</v>
      </c>
      <c r="Z6221" t="s">
        <v>13800</v>
      </c>
      <c r="AC6221" t="s">
        <v>357</v>
      </c>
      <c r="AD6221" s="176">
        <v>1.2</v>
      </c>
    </row>
    <row r="6222" spans="1:30" x14ac:dyDescent="0.35">
      <c r="A6222" t="s">
        <v>476</v>
      </c>
      <c r="B6222">
        <v>1406</v>
      </c>
      <c r="C6222" t="s">
        <v>13801</v>
      </c>
      <c r="D6222">
        <v>71471</v>
      </c>
      <c r="E6222" t="s">
        <v>13750</v>
      </c>
      <c r="F6222" t="s">
        <v>11404</v>
      </c>
      <c r="G6222" s="163">
        <v>2720.52</v>
      </c>
      <c r="H6222">
        <v>1.6</v>
      </c>
      <c r="I6222">
        <v>0.3</v>
      </c>
      <c r="J6222" t="s">
        <v>1</v>
      </c>
      <c r="K6222" t="s">
        <v>296</v>
      </c>
      <c r="L6222" t="s">
        <v>397</v>
      </c>
      <c r="M6222" t="s">
        <v>398</v>
      </c>
      <c r="N6222" t="s">
        <v>1168</v>
      </c>
      <c r="O6222">
        <v>0.5</v>
      </c>
      <c r="P6222" t="s">
        <v>306</v>
      </c>
      <c r="Q6222" t="s">
        <v>13302</v>
      </c>
      <c r="R6222" s="164">
        <v>45658</v>
      </c>
      <c r="T6222" t="s">
        <v>13795</v>
      </c>
      <c r="V6222" t="s">
        <v>13751</v>
      </c>
      <c r="W6222" t="s">
        <v>13749</v>
      </c>
      <c r="X6222" t="s">
        <v>13750</v>
      </c>
      <c r="Y6222" t="s">
        <v>13751</v>
      </c>
      <c r="Z6222" t="s">
        <v>13802</v>
      </c>
      <c r="AA6222" t="s">
        <v>1</v>
      </c>
      <c r="AB6222" s="164">
        <v>45548</v>
      </c>
      <c r="AC6222" t="s">
        <v>357</v>
      </c>
      <c r="AD6222" s="176">
        <v>1.2</v>
      </c>
    </row>
    <row r="6223" spans="1:30" x14ac:dyDescent="0.35">
      <c r="A6223" t="s">
        <v>482</v>
      </c>
      <c r="B6223">
        <v>1136</v>
      </c>
      <c r="C6223" t="s">
        <v>13794</v>
      </c>
      <c r="D6223">
        <v>71471</v>
      </c>
      <c r="E6223" t="s">
        <v>13750</v>
      </c>
      <c r="F6223" t="s">
        <v>11404</v>
      </c>
      <c r="H6223">
        <v>1.6</v>
      </c>
      <c r="I6223">
        <v>0.3</v>
      </c>
      <c r="K6223" t="s">
        <v>404</v>
      </c>
      <c r="L6223" t="s">
        <v>2855</v>
      </c>
      <c r="M6223" t="s">
        <v>398</v>
      </c>
      <c r="N6223" t="s">
        <v>1168</v>
      </c>
      <c r="O6223">
        <v>0.5</v>
      </c>
      <c r="P6223" t="s">
        <v>306</v>
      </c>
      <c r="Q6223" s="164">
        <v>35804</v>
      </c>
      <c r="R6223" s="164">
        <v>36039</v>
      </c>
      <c r="S6223" s="164">
        <v>41883</v>
      </c>
      <c r="T6223" t="s">
        <v>13795</v>
      </c>
      <c r="V6223" t="s">
        <v>13751</v>
      </c>
      <c r="W6223" t="s">
        <v>13749</v>
      </c>
      <c r="X6223" t="s">
        <v>13750</v>
      </c>
      <c r="Y6223" t="s">
        <v>13751</v>
      </c>
      <c r="Z6223" t="s">
        <v>13803</v>
      </c>
      <c r="AC6223" t="s">
        <v>357</v>
      </c>
      <c r="AD6223" s="176">
        <v>1.2</v>
      </c>
    </row>
    <row r="6224" spans="1:30" x14ac:dyDescent="0.35">
      <c r="A6224" t="s">
        <v>375</v>
      </c>
      <c r="B6224">
        <v>1044</v>
      </c>
      <c r="C6224" t="s">
        <v>13751</v>
      </c>
      <c r="D6224">
        <v>71471</v>
      </c>
      <c r="E6224" t="s">
        <v>13750</v>
      </c>
      <c r="F6224" t="s">
        <v>11404</v>
      </c>
      <c r="H6224">
        <v>1.6</v>
      </c>
      <c r="I6224">
        <v>0.3</v>
      </c>
      <c r="K6224" t="s">
        <v>404</v>
      </c>
      <c r="L6224" t="s">
        <v>1079</v>
      </c>
      <c r="M6224" t="s">
        <v>398</v>
      </c>
      <c r="N6224" t="s">
        <v>1168</v>
      </c>
      <c r="O6224">
        <v>0.5</v>
      </c>
      <c r="P6224" t="s">
        <v>1</v>
      </c>
      <c r="Q6224" s="164">
        <v>32882</v>
      </c>
      <c r="R6224" s="164">
        <v>33117</v>
      </c>
      <c r="S6224" s="164">
        <v>42979</v>
      </c>
      <c r="T6224" t="s">
        <v>13795</v>
      </c>
      <c r="V6224" t="s">
        <v>13751</v>
      </c>
      <c r="W6224" t="s">
        <v>13749</v>
      </c>
      <c r="X6224" t="s">
        <v>13750</v>
      </c>
      <c r="Y6224" t="s">
        <v>13751</v>
      </c>
      <c r="Z6224" t="s">
        <v>13804</v>
      </c>
      <c r="AC6224" t="s">
        <v>1223</v>
      </c>
      <c r="AD6224" s="176">
        <v>1.2</v>
      </c>
    </row>
    <row r="6225" spans="1:31" x14ac:dyDescent="0.35">
      <c r="A6225" t="s">
        <v>447</v>
      </c>
      <c r="B6225">
        <v>1143</v>
      </c>
      <c r="C6225" t="s">
        <v>13794</v>
      </c>
      <c r="D6225">
        <v>71471</v>
      </c>
      <c r="E6225" t="s">
        <v>13750</v>
      </c>
      <c r="F6225" t="s">
        <v>11404</v>
      </c>
      <c r="H6225">
        <v>1.6</v>
      </c>
      <c r="I6225">
        <v>0.3</v>
      </c>
      <c r="K6225" t="s">
        <v>296</v>
      </c>
      <c r="L6225" t="s">
        <v>513</v>
      </c>
      <c r="M6225" t="s">
        <v>398</v>
      </c>
      <c r="N6225" t="s">
        <v>1168</v>
      </c>
      <c r="O6225">
        <v>0.5</v>
      </c>
      <c r="P6225" t="s">
        <v>306</v>
      </c>
      <c r="Q6225" s="164">
        <v>35439</v>
      </c>
      <c r="R6225" s="164">
        <v>35674</v>
      </c>
      <c r="T6225" t="s">
        <v>13795</v>
      </c>
      <c r="V6225" t="s">
        <v>13751</v>
      </c>
      <c r="W6225" t="s">
        <v>13749</v>
      </c>
      <c r="X6225" t="s">
        <v>13750</v>
      </c>
      <c r="Y6225" t="s">
        <v>13751</v>
      </c>
      <c r="Z6225" t="s">
        <v>13805</v>
      </c>
      <c r="AC6225" t="s">
        <v>357</v>
      </c>
      <c r="AD6225" s="176">
        <v>1.2</v>
      </c>
    </row>
    <row r="6226" spans="1:31" x14ac:dyDescent="0.35">
      <c r="A6226" t="s">
        <v>494</v>
      </c>
      <c r="B6226">
        <v>1100</v>
      </c>
      <c r="C6226" t="s">
        <v>13750</v>
      </c>
      <c r="D6226">
        <v>71471</v>
      </c>
      <c r="E6226" t="s">
        <v>13750</v>
      </c>
      <c r="F6226" t="s">
        <v>11404</v>
      </c>
      <c r="H6226">
        <v>1.6</v>
      </c>
      <c r="I6226">
        <v>0.3</v>
      </c>
      <c r="K6226" t="s">
        <v>296</v>
      </c>
      <c r="L6226" t="s">
        <v>12177</v>
      </c>
      <c r="M6226" t="s">
        <v>398</v>
      </c>
      <c r="N6226" t="s">
        <v>1168</v>
      </c>
      <c r="O6226">
        <v>0.5</v>
      </c>
      <c r="P6226" t="s">
        <v>306</v>
      </c>
      <c r="Q6226" s="164">
        <v>32517</v>
      </c>
      <c r="R6226" s="164">
        <v>32752</v>
      </c>
      <c r="T6226" t="s">
        <v>13795</v>
      </c>
      <c r="V6226" t="s">
        <v>13751</v>
      </c>
      <c r="W6226" t="s">
        <v>13749</v>
      </c>
      <c r="X6226" t="s">
        <v>13750</v>
      </c>
      <c r="Y6226" t="s">
        <v>13751</v>
      </c>
      <c r="Z6226" t="s">
        <v>13806</v>
      </c>
      <c r="AC6226" t="s">
        <v>357</v>
      </c>
      <c r="AD6226" s="176">
        <v>1.2</v>
      </c>
    </row>
    <row r="6227" spans="1:31" x14ac:dyDescent="0.35">
      <c r="A6227" t="s">
        <v>314</v>
      </c>
      <c r="B6227">
        <v>1180</v>
      </c>
      <c r="C6227" t="s">
        <v>13750</v>
      </c>
      <c r="D6227">
        <v>71471</v>
      </c>
      <c r="E6227" t="s">
        <v>13750</v>
      </c>
      <c r="F6227" t="s">
        <v>11404</v>
      </c>
      <c r="H6227">
        <v>1.6</v>
      </c>
      <c r="I6227">
        <v>0.3</v>
      </c>
      <c r="K6227" t="s">
        <v>404</v>
      </c>
      <c r="L6227" t="s">
        <v>397</v>
      </c>
      <c r="M6227" t="s">
        <v>398</v>
      </c>
      <c r="N6227" t="s">
        <v>1168</v>
      </c>
      <c r="O6227">
        <v>0.5</v>
      </c>
      <c r="P6227" t="s">
        <v>306</v>
      </c>
      <c r="Q6227" s="164">
        <v>34335</v>
      </c>
      <c r="R6227" s="164">
        <v>34335</v>
      </c>
      <c r="S6227" s="164">
        <v>40148</v>
      </c>
      <c r="T6227" t="s">
        <v>13795</v>
      </c>
      <c r="V6227" t="s">
        <v>13751</v>
      </c>
      <c r="W6227" t="s">
        <v>13749</v>
      </c>
      <c r="X6227" t="s">
        <v>13750</v>
      </c>
      <c r="Y6227" t="s">
        <v>13751</v>
      </c>
      <c r="Z6227" t="s">
        <v>13807</v>
      </c>
      <c r="AC6227" t="s">
        <v>357</v>
      </c>
      <c r="AD6227" s="176">
        <v>1.2</v>
      </c>
    </row>
    <row r="6228" spans="1:31" x14ac:dyDescent="0.35">
      <c r="A6228" t="s">
        <v>584</v>
      </c>
      <c r="B6228">
        <v>1114</v>
      </c>
      <c r="C6228" t="s">
        <v>13808</v>
      </c>
      <c r="D6228">
        <v>71472</v>
      </c>
      <c r="E6228" t="s">
        <v>13808</v>
      </c>
      <c r="F6228" t="s">
        <v>11404</v>
      </c>
      <c r="H6228" s="174">
        <f t="shared" ref="H6228:H6241" si="202">AD6228</f>
        <v>1</v>
      </c>
      <c r="I6228">
        <v>0.3</v>
      </c>
      <c r="K6228" t="s">
        <v>404</v>
      </c>
      <c r="L6228" t="s">
        <v>13809</v>
      </c>
      <c r="M6228" t="s">
        <v>398</v>
      </c>
      <c r="N6228" t="s">
        <v>1168</v>
      </c>
      <c r="O6228">
        <v>0.5</v>
      </c>
      <c r="P6228" t="s">
        <v>306</v>
      </c>
      <c r="Q6228" s="164">
        <v>29840</v>
      </c>
      <c r="R6228" s="164">
        <v>29899</v>
      </c>
      <c r="S6228" s="164">
        <v>40148</v>
      </c>
      <c r="T6228" t="s">
        <v>13810</v>
      </c>
      <c r="V6228" t="s">
        <v>13811</v>
      </c>
      <c r="W6228" t="s">
        <v>13812</v>
      </c>
      <c r="X6228" t="s">
        <v>13808</v>
      </c>
      <c r="Y6228" t="s">
        <v>13811</v>
      </c>
      <c r="Z6228" t="s">
        <v>13813</v>
      </c>
      <c r="AC6228" t="s">
        <v>357</v>
      </c>
      <c r="AD6228" s="176">
        <v>1</v>
      </c>
      <c r="AE6228" s="177" t="s">
        <v>16954</v>
      </c>
    </row>
    <row r="6229" spans="1:31" x14ac:dyDescent="0.35">
      <c r="A6229" t="s">
        <v>454</v>
      </c>
      <c r="B6229">
        <v>1167</v>
      </c>
      <c r="C6229" t="s">
        <v>13814</v>
      </c>
      <c r="D6229">
        <v>71473</v>
      </c>
      <c r="E6229" t="s">
        <v>13814</v>
      </c>
      <c r="F6229" t="s">
        <v>11404</v>
      </c>
      <c r="H6229" s="174">
        <f t="shared" si="202"/>
        <v>1.3</v>
      </c>
      <c r="I6229">
        <v>0.2</v>
      </c>
      <c r="K6229" t="s">
        <v>404</v>
      </c>
      <c r="L6229" t="s">
        <v>2383</v>
      </c>
      <c r="M6229" t="s">
        <v>398</v>
      </c>
      <c r="N6229" t="s">
        <v>1168</v>
      </c>
      <c r="O6229">
        <v>0.25</v>
      </c>
      <c r="P6229" t="s">
        <v>306</v>
      </c>
      <c r="Q6229" s="164">
        <v>29318</v>
      </c>
      <c r="R6229" s="164">
        <v>29406</v>
      </c>
      <c r="S6229" s="164">
        <v>34943</v>
      </c>
      <c r="T6229" t="s">
        <v>13815</v>
      </c>
      <c r="V6229" t="s">
        <v>13816</v>
      </c>
      <c r="W6229" t="s">
        <v>13817</v>
      </c>
      <c r="X6229" t="s">
        <v>13814</v>
      </c>
      <c r="Y6229" t="s">
        <v>13816</v>
      </c>
      <c r="Z6229" t="s">
        <v>13818</v>
      </c>
      <c r="AC6229" t="s">
        <v>357</v>
      </c>
      <c r="AD6229" s="176">
        <v>1.3</v>
      </c>
      <c r="AE6229" s="177" t="s">
        <v>16954</v>
      </c>
    </row>
    <row r="6230" spans="1:31" x14ac:dyDescent="0.35">
      <c r="A6230" t="s">
        <v>454</v>
      </c>
      <c r="B6230">
        <v>1184</v>
      </c>
      <c r="C6230" t="s">
        <v>13814</v>
      </c>
      <c r="D6230">
        <v>71473</v>
      </c>
      <c r="E6230" t="s">
        <v>13814</v>
      </c>
      <c r="F6230" t="s">
        <v>11404</v>
      </c>
      <c r="H6230" s="174">
        <f t="shared" si="202"/>
        <v>1.3</v>
      </c>
      <c r="I6230">
        <v>0.2</v>
      </c>
      <c r="K6230" t="s">
        <v>295</v>
      </c>
      <c r="L6230" t="s">
        <v>2383</v>
      </c>
      <c r="M6230" t="s">
        <v>398</v>
      </c>
      <c r="N6230" t="s">
        <v>1168</v>
      </c>
      <c r="O6230">
        <v>0.25</v>
      </c>
      <c r="P6230" t="s">
        <v>1</v>
      </c>
      <c r="Q6230" s="164">
        <v>29318</v>
      </c>
      <c r="R6230" s="164">
        <v>29406</v>
      </c>
      <c r="S6230" s="164">
        <v>33117</v>
      </c>
      <c r="T6230" t="s">
        <v>13815</v>
      </c>
      <c r="V6230" t="s">
        <v>13816</v>
      </c>
      <c r="W6230" t="s">
        <v>13817</v>
      </c>
      <c r="X6230" t="s">
        <v>13814</v>
      </c>
      <c r="Y6230" t="s">
        <v>13816</v>
      </c>
      <c r="Z6230" t="s">
        <v>13819</v>
      </c>
      <c r="AC6230" t="s">
        <v>357</v>
      </c>
      <c r="AD6230" s="176">
        <v>1.3</v>
      </c>
      <c r="AE6230" s="177" t="s">
        <v>16954</v>
      </c>
    </row>
    <row r="6231" spans="1:31" x14ac:dyDescent="0.35">
      <c r="A6231" t="s">
        <v>305</v>
      </c>
      <c r="B6231">
        <v>1101</v>
      </c>
      <c r="C6231" t="s">
        <v>13814</v>
      </c>
      <c r="D6231">
        <v>71473</v>
      </c>
      <c r="E6231" t="s">
        <v>13814</v>
      </c>
      <c r="F6231" t="s">
        <v>11404</v>
      </c>
      <c r="H6231" s="174">
        <f t="shared" si="202"/>
        <v>1.3</v>
      </c>
      <c r="I6231">
        <v>0.2</v>
      </c>
      <c r="K6231" t="s">
        <v>404</v>
      </c>
      <c r="L6231" t="s">
        <v>13241</v>
      </c>
      <c r="M6231" t="s">
        <v>398</v>
      </c>
      <c r="N6231" t="s">
        <v>1168</v>
      </c>
      <c r="O6231">
        <v>0.25</v>
      </c>
      <c r="P6231" t="s">
        <v>306</v>
      </c>
      <c r="Q6231" s="164">
        <v>31048</v>
      </c>
      <c r="R6231" s="164">
        <v>31048</v>
      </c>
      <c r="S6231" s="164">
        <v>39189</v>
      </c>
      <c r="T6231" t="s">
        <v>13815</v>
      </c>
      <c r="V6231" t="s">
        <v>13816</v>
      </c>
      <c r="W6231" t="s">
        <v>13817</v>
      </c>
      <c r="X6231" t="s">
        <v>13814</v>
      </c>
      <c r="Y6231" t="s">
        <v>13816</v>
      </c>
      <c r="Z6231" t="s">
        <v>13820</v>
      </c>
      <c r="AC6231" t="s">
        <v>357</v>
      </c>
      <c r="AD6231" s="176">
        <v>1.3</v>
      </c>
      <c r="AE6231" s="177" t="s">
        <v>16954</v>
      </c>
    </row>
    <row r="6232" spans="1:31" x14ac:dyDescent="0.35">
      <c r="A6232" t="s">
        <v>375</v>
      </c>
      <c r="B6232">
        <v>1028</v>
      </c>
      <c r="C6232" t="s">
        <v>13821</v>
      </c>
      <c r="D6232">
        <v>71473</v>
      </c>
      <c r="E6232" t="s">
        <v>13814</v>
      </c>
      <c r="F6232" t="s">
        <v>11404</v>
      </c>
      <c r="H6232" s="174">
        <f t="shared" si="202"/>
        <v>1.3</v>
      </c>
      <c r="I6232">
        <v>0.2</v>
      </c>
      <c r="K6232" t="s">
        <v>404</v>
      </c>
      <c r="L6232" t="s">
        <v>2383</v>
      </c>
      <c r="M6232" t="s">
        <v>398</v>
      </c>
      <c r="N6232" t="s">
        <v>1168</v>
      </c>
      <c r="O6232">
        <v>0.25</v>
      </c>
      <c r="P6232" t="s">
        <v>1</v>
      </c>
      <c r="Q6232" s="164">
        <v>32882</v>
      </c>
      <c r="R6232" s="164">
        <v>33117</v>
      </c>
      <c r="S6232" s="164">
        <v>36039</v>
      </c>
      <c r="T6232" t="s">
        <v>13815</v>
      </c>
      <c r="V6232" t="s">
        <v>13816</v>
      </c>
      <c r="W6232" t="s">
        <v>13817</v>
      </c>
      <c r="X6232" t="s">
        <v>13814</v>
      </c>
      <c r="Y6232" t="s">
        <v>13816</v>
      </c>
      <c r="Z6232" t="s">
        <v>13822</v>
      </c>
      <c r="AC6232" t="s">
        <v>1223</v>
      </c>
      <c r="AD6232" s="176">
        <v>1.3</v>
      </c>
      <c r="AE6232" s="177" t="s">
        <v>16954</v>
      </c>
    </row>
    <row r="6233" spans="1:31" x14ac:dyDescent="0.35">
      <c r="A6233" t="s">
        <v>447</v>
      </c>
      <c r="B6233">
        <v>1059</v>
      </c>
      <c r="C6233" t="s">
        <v>13814</v>
      </c>
      <c r="D6233">
        <v>71473</v>
      </c>
      <c r="E6233" t="s">
        <v>13814</v>
      </c>
      <c r="F6233" t="s">
        <v>11404</v>
      </c>
      <c r="H6233" s="174">
        <f t="shared" si="202"/>
        <v>1.3</v>
      </c>
      <c r="I6233">
        <v>0.2</v>
      </c>
      <c r="K6233" t="s">
        <v>404</v>
      </c>
      <c r="L6233" t="s">
        <v>410</v>
      </c>
      <c r="M6233" t="s">
        <v>398</v>
      </c>
      <c r="N6233" t="s">
        <v>1168</v>
      </c>
      <c r="O6233">
        <v>0.25</v>
      </c>
      <c r="P6233" t="s">
        <v>306</v>
      </c>
      <c r="Q6233" t="s">
        <v>13823</v>
      </c>
      <c r="R6233" s="164">
        <v>28944</v>
      </c>
      <c r="S6233" s="164">
        <v>39190</v>
      </c>
      <c r="T6233" t="s">
        <v>13815</v>
      </c>
      <c r="V6233" t="s">
        <v>13816</v>
      </c>
      <c r="W6233" t="s">
        <v>13817</v>
      </c>
      <c r="X6233" t="s">
        <v>13814</v>
      </c>
      <c r="Y6233" t="s">
        <v>13816</v>
      </c>
      <c r="Z6233" t="s">
        <v>13824</v>
      </c>
      <c r="AC6233" t="s">
        <v>357</v>
      </c>
      <c r="AD6233" s="176">
        <v>1.3</v>
      </c>
      <c r="AE6233" s="177" t="s">
        <v>16954</v>
      </c>
    </row>
    <row r="6234" spans="1:31" x14ac:dyDescent="0.35">
      <c r="A6234" t="s">
        <v>494</v>
      </c>
      <c r="B6234">
        <v>1144</v>
      </c>
      <c r="C6234" t="s">
        <v>13825</v>
      </c>
      <c r="D6234">
        <v>71474</v>
      </c>
      <c r="E6234" t="s">
        <v>13825</v>
      </c>
      <c r="F6234" t="s">
        <v>11404</v>
      </c>
      <c r="H6234" s="174">
        <f t="shared" si="202"/>
        <v>1.6</v>
      </c>
      <c r="I6234">
        <v>0.7</v>
      </c>
      <c r="K6234" t="s">
        <v>404</v>
      </c>
      <c r="L6234" t="s">
        <v>2197</v>
      </c>
      <c r="M6234" t="s">
        <v>398</v>
      </c>
      <c r="N6234" t="s">
        <v>747</v>
      </c>
      <c r="O6234">
        <v>1</v>
      </c>
      <c r="P6234" t="s">
        <v>306</v>
      </c>
      <c r="Q6234" s="164">
        <v>35073</v>
      </c>
      <c r="R6234" s="164">
        <v>35309</v>
      </c>
      <c r="S6234" s="164">
        <v>39189</v>
      </c>
      <c r="T6234" t="s">
        <v>13826</v>
      </c>
      <c r="V6234" t="s">
        <v>13827</v>
      </c>
      <c r="W6234" t="s">
        <v>13828</v>
      </c>
      <c r="X6234" t="s">
        <v>13825</v>
      </c>
      <c r="Y6234" t="s">
        <v>13827</v>
      </c>
      <c r="Z6234" t="s">
        <v>13829</v>
      </c>
      <c r="AC6234" t="s">
        <v>366</v>
      </c>
      <c r="AD6234" s="176">
        <v>1.6</v>
      </c>
      <c r="AE6234" s="177" t="s">
        <v>16954</v>
      </c>
    </row>
    <row r="6235" spans="1:31" x14ac:dyDescent="0.35">
      <c r="A6235" t="s">
        <v>476</v>
      </c>
      <c r="B6235">
        <v>1214</v>
      </c>
      <c r="C6235" t="s">
        <v>13830</v>
      </c>
      <c r="D6235">
        <v>71475</v>
      </c>
      <c r="E6235" t="s">
        <v>13831</v>
      </c>
      <c r="F6235" t="s">
        <v>11404</v>
      </c>
      <c r="H6235" s="174">
        <f t="shared" si="202"/>
        <v>0</v>
      </c>
      <c r="I6235">
        <v>0</v>
      </c>
      <c r="K6235" t="s">
        <v>404</v>
      </c>
      <c r="L6235" t="s">
        <v>13265</v>
      </c>
      <c r="M6235" t="s">
        <v>398</v>
      </c>
      <c r="N6235" t="s">
        <v>1168</v>
      </c>
      <c r="O6235">
        <v>0</v>
      </c>
      <c r="P6235" t="s">
        <v>306</v>
      </c>
      <c r="Q6235" s="164">
        <v>36534</v>
      </c>
      <c r="R6235" s="164">
        <v>36770</v>
      </c>
      <c r="S6235" s="164">
        <v>41883</v>
      </c>
      <c r="T6235" t="s">
        <v>13832</v>
      </c>
      <c r="V6235" t="s">
        <v>13833</v>
      </c>
      <c r="W6235" t="s">
        <v>13834</v>
      </c>
      <c r="X6235" t="s">
        <v>13831</v>
      </c>
      <c r="Y6235" t="s">
        <v>13833</v>
      </c>
      <c r="Z6235" t="s">
        <v>13835</v>
      </c>
      <c r="AC6235" t="s">
        <v>357</v>
      </c>
      <c r="AD6235" s="176">
        <v>0</v>
      </c>
      <c r="AE6235" s="177" t="s">
        <v>16954</v>
      </c>
    </row>
    <row r="6236" spans="1:31" x14ac:dyDescent="0.35">
      <c r="A6236" t="s">
        <v>432</v>
      </c>
      <c r="B6236">
        <v>1265</v>
      </c>
      <c r="C6236" t="s">
        <v>13836</v>
      </c>
      <c r="D6236">
        <v>71476</v>
      </c>
      <c r="E6236" t="s">
        <v>13836</v>
      </c>
      <c r="F6236" t="s">
        <v>11404</v>
      </c>
      <c r="H6236" s="174">
        <f t="shared" si="202"/>
        <v>1.2</v>
      </c>
      <c r="I6236">
        <v>0.4</v>
      </c>
      <c r="K6236" t="s">
        <v>404</v>
      </c>
      <c r="L6236" t="s">
        <v>397</v>
      </c>
      <c r="M6236" t="s">
        <v>398</v>
      </c>
      <c r="N6236" t="s">
        <v>1168</v>
      </c>
      <c r="O6236">
        <v>0.5</v>
      </c>
      <c r="P6236" t="s">
        <v>306</v>
      </c>
      <c r="Q6236" t="s">
        <v>3457</v>
      </c>
      <c r="R6236" s="164">
        <v>40422</v>
      </c>
      <c r="S6236" s="164">
        <v>45043</v>
      </c>
      <c r="T6236" t="s">
        <v>13837</v>
      </c>
      <c r="V6236" t="s">
        <v>13838</v>
      </c>
      <c r="W6236" t="s">
        <v>13839</v>
      </c>
      <c r="X6236" t="s">
        <v>13840</v>
      </c>
      <c r="Y6236" t="s">
        <v>13838</v>
      </c>
      <c r="Z6236" t="s">
        <v>13841</v>
      </c>
      <c r="AC6236" t="s">
        <v>357</v>
      </c>
      <c r="AD6236" s="176">
        <v>1.2</v>
      </c>
      <c r="AE6236" s="177" t="s">
        <v>16954</v>
      </c>
    </row>
    <row r="6237" spans="1:31" x14ac:dyDescent="0.35">
      <c r="A6237" t="s">
        <v>432</v>
      </c>
      <c r="B6237">
        <v>1269</v>
      </c>
      <c r="C6237" t="s">
        <v>13842</v>
      </c>
      <c r="D6237">
        <v>71477</v>
      </c>
      <c r="E6237" t="s">
        <v>13842</v>
      </c>
      <c r="F6237" t="s">
        <v>11404</v>
      </c>
      <c r="H6237" s="174">
        <f t="shared" si="202"/>
        <v>1.6</v>
      </c>
      <c r="I6237">
        <v>0.8</v>
      </c>
      <c r="K6237" t="s">
        <v>404</v>
      </c>
      <c r="L6237" t="s">
        <v>397</v>
      </c>
      <c r="M6237" t="s">
        <v>398</v>
      </c>
      <c r="N6237" t="s">
        <v>1168</v>
      </c>
      <c r="O6237">
        <v>1</v>
      </c>
      <c r="P6237" t="s">
        <v>306</v>
      </c>
      <c r="Q6237" s="164">
        <v>40909</v>
      </c>
      <c r="R6237" s="164">
        <v>40909</v>
      </c>
      <c r="S6237" s="164">
        <v>45043</v>
      </c>
      <c r="T6237" t="s">
        <v>13843</v>
      </c>
      <c r="V6237" t="s">
        <v>13844</v>
      </c>
      <c r="W6237" t="s">
        <v>13845</v>
      </c>
      <c r="X6237" t="s">
        <v>13842</v>
      </c>
      <c r="Y6237" t="s">
        <v>13844</v>
      </c>
      <c r="Z6237" t="s">
        <v>13846</v>
      </c>
      <c r="AC6237" t="s">
        <v>357</v>
      </c>
      <c r="AD6237" s="176">
        <v>1.6</v>
      </c>
      <c r="AE6237" s="177" t="s">
        <v>16954</v>
      </c>
    </row>
    <row r="6238" spans="1:31" x14ac:dyDescent="0.35">
      <c r="A6238" t="s">
        <v>317</v>
      </c>
      <c r="B6238">
        <v>1100</v>
      </c>
      <c r="C6238" t="s">
        <v>13847</v>
      </c>
      <c r="D6238">
        <v>71490</v>
      </c>
      <c r="E6238" t="s">
        <v>13847</v>
      </c>
      <c r="F6238" t="s">
        <v>11404</v>
      </c>
      <c r="H6238" s="174">
        <f t="shared" si="202"/>
        <v>1.1000000000000001</v>
      </c>
      <c r="I6238">
        <v>0.3</v>
      </c>
      <c r="K6238" t="s">
        <v>296</v>
      </c>
      <c r="L6238" t="s">
        <v>13267</v>
      </c>
      <c r="M6238" t="s">
        <v>398</v>
      </c>
      <c r="N6238" t="s">
        <v>747</v>
      </c>
      <c r="O6238">
        <v>0.25</v>
      </c>
      <c r="P6238" t="s">
        <v>306</v>
      </c>
      <c r="Q6238" s="164">
        <v>32882</v>
      </c>
      <c r="R6238" s="164">
        <v>33117</v>
      </c>
      <c r="T6238" t="s">
        <v>13848</v>
      </c>
      <c r="V6238" t="s">
        <v>13849</v>
      </c>
      <c r="W6238" t="s">
        <v>13850</v>
      </c>
      <c r="X6238" t="s">
        <v>13847</v>
      </c>
      <c r="Y6238" t="s">
        <v>13849</v>
      </c>
      <c r="Z6238" t="s">
        <v>13851</v>
      </c>
      <c r="AA6238" t="s">
        <v>1</v>
      </c>
      <c r="AC6238" t="s">
        <v>366</v>
      </c>
      <c r="AD6238" s="176">
        <v>1.1000000000000001</v>
      </c>
      <c r="AE6238" s="177" t="s">
        <v>16954</v>
      </c>
    </row>
    <row r="6239" spans="1:31" x14ac:dyDescent="0.35">
      <c r="A6239" t="s">
        <v>408</v>
      </c>
      <c r="B6239">
        <v>1125</v>
      </c>
      <c r="C6239" t="s">
        <v>13847</v>
      </c>
      <c r="D6239">
        <v>71490</v>
      </c>
      <c r="E6239" t="s">
        <v>13847</v>
      </c>
      <c r="F6239" t="s">
        <v>11404</v>
      </c>
      <c r="H6239" s="174">
        <f t="shared" si="202"/>
        <v>1.1000000000000001</v>
      </c>
      <c r="I6239">
        <v>0.3</v>
      </c>
      <c r="K6239" t="s">
        <v>404</v>
      </c>
      <c r="L6239" t="s">
        <v>13187</v>
      </c>
      <c r="M6239" t="s">
        <v>398</v>
      </c>
      <c r="N6239" t="s">
        <v>747</v>
      </c>
      <c r="O6239">
        <v>0.25</v>
      </c>
      <c r="P6239" t="s">
        <v>306</v>
      </c>
      <c r="Q6239" s="164">
        <v>32877</v>
      </c>
      <c r="R6239" s="164">
        <v>32964</v>
      </c>
      <c r="S6239" s="164">
        <v>39188</v>
      </c>
      <c r="T6239" t="s">
        <v>13848</v>
      </c>
      <c r="V6239" t="s">
        <v>13849</v>
      </c>
      <c r="W6239" t="s">
        <v>13850</v>
      </c>
      <c r="X6239" t="s">
        <v>13847</v>
      </c>
      <c r="Y6239" t="s">
        <v>13849</v>
      </c>
      <c r="Z6239" t="s">
        <v>13852</v>
      </c>
      <c r="AC6239" t="s">
        <v>366</v>
      </c>
      <c r="AD6239" s="176">
        <v>1.1000000000000001</v>
      </c>
      <c r="AE6239" s="177" t="s">
        <v>16954</v>
      </c>
    </row>
    <row r="6240" spans="1:31" x14ac:dyDescent="0.35">
      <c r="A6240" t="s">
        <v>309</v>
      </c>
      <c r="B6240">
        <v>1074</v>
      </c>
      <c r="C6240" t="s">
        <v>13847</v>
      </c>
      <c r="D6240">
        <v>71490</v>
      </c>
      <c r="E6240" t="s">
        <v>13847</v>
      </c>
      <c r="F6240" t="s">
        <v>11404</v>
      </c>
      <c r="H6240" s="174">
        <f t="shared" si="202"/>
        <v>1.1000000000000001</v>
      </c>
      <c r="I6240">
        <v>0.3</v>
      </c>
      <c r="K6240" t="s">
        <v>404</v>
      </c>
      <c r="L6240" t="s">
        <v>1791</v>
      </c>
      <c r="M6240" t="s">
        <v>398</v>
      </c>
      <c r="N6240" t="s">
        <v>747</v>
      </c>
      <c r="O6240">
        <v>0.25</v>
      </c>
      <c r="P6240" t="s">
        <v>306</v>
      </c>
      <c r="Q6240" s="164">
        <v>31421</v>
      </c>
      <c r="R6240" s="164">
        <v>31656</v>
      </c>
      <c r="S6240" s="164">
        <v>36039</v>
      </c>
      <c r="T6240" t="s">
        <v>13848</v>
      </c>
      <c r="V6240" t="s">
        <v>13849</v>
      </c>
      <c r="W6240" t="s">
        <v>13850</v>
      </c>
      <c r="X6240" t="s">
        <v>13847</v>
      </c>
      <c r="Y6240" t="s">
        <v>13849</v>
      </c>
      <c r="Z6240" t="s">
        <v>13853</v>
      </c>
      <c r="AC6240" t="s">
        <v>366</v>
      </c>
      <c r="AD6240" s="176">
        <v>1.1000000000000001</v>
      </c>
      <c r="AE6240" s="177" t="s">
        <v>16954</v>
      </c>
    </row>
    <row r="6241" spans="1:31" x14ac:dyDescent="0.35">
      <c r="A6241" t="s">
        <v>476</v>
      </c>
      <c r="B6241">
        <v>1212</v>
      </c>
      <c r="C6241" t="s">
        <v>13854</v>
      </c>
      <c r="D6241">
        <v>71490</v>
      </c>
      <c r="E6241" t="s">
        <v>13847</v>
      </c>
      <c r="F6241" t="s">
        <v>11404</v>
      </c>
      <c r="H6241" s="174">
        <f t="shared" si="202"/>
        <v>1.1000000000000001</v>
      </c>
      <c r="I6241">
        <v>0.3</v>
      </c>
      <c r="K6241" t="s">
        <v>404</v>
      </c>
      <c r="L6241" t="s">
        <v>12576</v>
      </c>
      <c r="M6241" t="s">
        <v>398</v>
      </c>
      <c r="N6241" t="s">
        <v>747</v>
      </c>
      <c r="O6241">
        <v>0.25</v>
      </c>
      <c r="P6241" t="s">
        <v>306</v>
      </c>
      <c r="Q6241" s="164">
        <v>36534</v>
      </c>
      <c r="R6241" s="164">
        <v>36770</v>
      </c>
      <c r="S6241" s="164">
        <v>41883</v>
      </c>
      <c r="T6241" t="s">
        <v>13848</v>
      </c>
      <c r="V6241" t="s">
        <v>13849</v>
      </c>
      <c r="W6241" t="s">
        <v>13850</v>
      </c>
      <c r="X6241" t="s">
        <v>13847</v>
      </c>
      <c r="Y6241" t="s">
        <v>13849</v>
      </c>
      <c r="Z6241" t="s">
        <v>13855</v>
      </c>
      <c r="AC6241" t="s">
        <v>366</v>
      </c>
      <c r="AD6241" s="176">
        <v>1.1000000000000001</v>
      </c>
      <c r="AE6241" s="177" t="s">
        <v>16954</v>
      </c>
    </row>
    <row r="6242" spans="1:31" x14ac:dyDescent="0.35">
      <c r="A6242" t="s">
        <v>482</v>
      </c>
      <c r="B6242">
        <v>1091</v>
      </c>
      <c r="C6242" t="s">
        <v>13854</v>
      </c>
      <c r="D6242">
        <v>71490</v>
      </c>
      <c r="E6242" t="s">
        <v>13847</v>
      </c>
      <c r="F6242" t="s">
        <v>11404</v>
      </c>
      <c r="H6242" s="174">
        <f>AD6242</f>
        <v>1.1000000000000001</v>
      </c>
      <c r="I6242">
        <v>0.3</v>
      </c>
      <c r="K6242" t="s">
        <v>404</v>
      </c>
      <c r="L6242" t="s">
        <v>13372</v>
      </c>
      <c r="M6242" t="s">
        <v>398</v>
      </c>
      <c r="N6242" t="s">
        <v>747</v>
      </c>
      <c r="O6242">
        <v>0.25</v>
      </c>
      <c r="P6242" t="s">
        <v>306</v>
      </c>
      <c r="Q6242" s="164">
        <v>31421</v>
      </c>
      <c r="R6242" s="164">
        <v>31656</v>
      </c>
      <c r="S6242" s="164">
        <v>41883</v>
      </c>
      <c r="T6242" t="s">
        <v>13848</v>
      </c>
      <c r="V6242" t="s">
        <v>13849</v>
      </c>
      <c r="W6242" t="s">
        <v>13850</v>
      </c>
      <c r="X6242" t="s">
        <v>13847</v>
      </c>
      <c r="Y6242" t="s">
        <v>13849</v>
      </c>
      <c r="Z6242" t="s">
        <v>13856</v>
      </c>
      <c r="AC6242" t="s">
        <v>366</v>
      </c>
      <c r="AD6242" s="176">
        <v>1.1000000000000001</v>
      </c>
      <c r="AE6242" s="177" t="s">
        <v>16953</v>
      </c>
    </row>
    <row r="6243" spans="1:31" x14ac:dyDescent="0.35">
      <c r="A6243" t="s">
        <v>584</v>
      </c>
      <c r="B6243">
        <v>1142</v>
      </c>
      <c r="C6243" t="s">
        <v>13854</v>
      </c>
      <c r="D6243">
        <v>71490</v>
      </c>
      <c r="E6243" t="s">
        <v>13847</v>
      </c>
      <c r="F6243" t="s">
        <v>11404</v>
      </c>
      <c r="H6243" s="174">
        <f t="shared" ref="H6243:H6256" si="203">AD6243</f>
        <v>1.1000000000000001</v>
      </c>
      <c r="I6243">
        <v>0.3</v>
      </c>
      <c r="K6243" t="s">
        <v>404</v>
      </c>
      <c r="L6243" t="s">
        <v>1791</v>
      </c>
      <c r="M6243" t="s">
        <v>398</v>
      </c>
      <c r="N6243" t="s">
        <v>747</v>
      </c>
      <c r="O6243">
        <v>0.25</v>
      </c>
      <c r="P6243" t="s">
        <v>306</v>
      </c>
      <c r="Q6243" s="164">
        <v>31417</v>
      </c>
      <c r="R6243" s="164">
        <v>31533</v>
      </c>
      <c r="S6243" s="164">
        <v>41883</v>
      </c>
      <c r="T6243" t="s">
        <v>13848</v>
      </c>
      <c r="V6243" t="s">
        <v>13849</v>
      </c>
      <c r="W6243" t="s">
        <v>13850</v>
      </c>
      <c r="X6243" t="s">
        <v>13847</v>
      </c>
      <c r="Y6243" t="s">
        <v>13849</v>
      </c>
      <c r="Z6243" t="s">
        <v>13857</v>
      </c>
      <c r="AC6243" t="s">
        <v>366</v>
      </c>
      <c r="AD6243" s="176">
        <v>1.1000000000000001</v>
      </c>
      <c r="AE6243" s="177" t="s">
        <v>16954</v>
      </c>
    </row>
    <row r="6244" spans="1:31" x14ac:dyDescent="0.35">
      <c r="A6244" t="s">
        <v>403</v>
      </c>
      <c r="B6244">
        <v>1148</v>
      </c>
      <c r="C6244" t="s">
        <v>13858</v>
      </c>
      <c r="D6244">
        <v>71490</v>
      </c>
      <c r="E6244" t="s">
        <v>13847</v>
      </c>
      <c r="F6244" t="s">
        <v>11404</v>
      </c>
      <c r="H6244" s="174">
        <f t="shared" si="203"/>
        <v>1.1000000000000001</v>
      </c>
      <c r="I6244">
        <v>0.3</v>
      </c>
      <c r="K6244" t="s">
        <v>296</v>
      </c>
      <c r="L6244" t="s">
        <v>397</v>
      </c>
      <c r="M6244" t="s">
        <v>398</v>
      </c>
      <c r="N6244" t="s">
        <v>747</v>
      </c>
      <c r="O6244">
        <v>0.25</v>
      </c>
      <c r="P6244" t="s">
        <v>306</v>
      </c>
      <c r="Q6244" t="s">
        <v>10879</v>
      </c>
      <c r="R6244" s="164">
        <v>40422</v>
      </c>
      <c r="T6244" t="s">
        <v>13848</v>
      </c>
      <c r="V6244" t="s">
        <v>13849</v>
      </c>
      <c r="W6244" t="s">
        <v>13850</v>
      </c>
      <c r="X6244" t="s">
        <v>13847</v>
      </c>
      <c r="Y6244" t="s">
        <v>13849</v>
      </c>
      <c r="Z6244" t="s">
        <v>13859</v>
      </c>
      <c r="AC6244" t="s">
        <v>366</v>
      </c>
      <c r="AD6244" s="176">
        <v>1.1000000000000001</v>
      </c>
      <c r="AE6244" s="177" t="s">
        <v>16954</v>
      </c>
    </row>
    <row r="6245" spans="1:31" x14ac:dyDescent="0.35">
      <c r="A6245" t="s">
        <v>447</v>
      </c>
      <c r="B6245">
        <v>1088</v>
      </c>
      <c r="C6245" t="s">
        <v>13847</v>
      </c>
      <c r="D6245">
        <v>71490</v>
      </c>
      <c r="E6245" t="s">
        <v>13847</v>
      </c>
      <c r="F6245" t="s">
        <v>11404</v>
      </c>
      <c r="H6245" s="174">
        <f t="shared" si="203"/>
        <v>1.1000000000000001</v>
      </c>
      <c r="I6245">
        <v>0.3</v>
      </c>
      <c r="K6245" t="s">
        <v>404</v>
      </c>
      <c r="L6245" t="s">
        <v>1791</v>
      </c>
      <c r="M6245" t="s">
        <v>398</v>
      </c>
      <c r="N6245" t="s">
        <v>747</v>
      </c>
      <c r="O6245">
        <v>0.25</v>
      </c>
      <c r="P6245" t="s">
        <v>306</v>
      </c>
      <c r="Q6245" s="164">
        <v>31422</v>
      </c>
      <c r="R6245" s="164">
        <v>31686</v>
      </c>
      <c r="S6245" s="164">
        <v>42248</v>
      </c>
      <c r="T6245" t="s">
        <v>13848</v>
      </c>
      <c r="V6245" t="s">
        <v>13849</v>
      </c>
      <c r="W6245" t="s">
        <v>13850</v>
      </c>
      <c r="X6245" t="s">
        <v>13847</v>
      </c>
      <c r="Y6245" t="s">
        <v>13849</v>
      </c>
      <c r="Z6245" t="s">
        <v>13860</v>
      </c>
      <c r="AC6245" t="s">
        <v>366</v>
      </c>
      <c r="AD6245" s="176">
        <v>1.1000000000000001</v>
      </c>
      <c r="AE6245" s="177" t="s">
        <v>16954</v>
      </c>
    </row>
    <row r="6246" spans="1:31" x14ac:dyDescent="0.35">
      <c r="A6246" t="s">
        <v>494</v>
      </c>
      <c r="B6246">
        <v>1103</v>
      </c>
      <c r="C6246" t="s">
        <v>13847</v>
      </c>
      <c r="D6246">
        <v>71490</v>
      </c>
      <c r="E6246" t="s">
        <v>13847</v>
      </c>
      <c r="F6246" t="s">
        <v>11404</v>
      </c>
      <c r="H6246" s="174">
        <f t="shared" si="203"/>
        <v>1.1000000000000001</v>
      </c>
      <c r="I6246">
        <v>0.3</v>
      </c>
      <c r="K6246" t="s">
        <v>404</v>
      </c>
      <c r="L6246" t="s">
        <v>13861</v>
      </c>
      <c r="M6246" t="s">
        <v>398</v>
      </c>
      <c r="N6246" t="s">
        <v>747</v>
      </c>
      <c r="O6246">
        <v>0.25</v>
      </c>
      <c r="P6246" t="s">
        <v>306</v>
      </c>
      <c r="Q6246" s="164">
        <v>32882</v>
      </c>
      <c r="R6246" s="164">
        <v>33117</v>
      </c>
      <c r="S6246" s="164">
        <v>39189</v>
      </c>
      <c r="T6246" t="s">
        <v>13848</v>
      </c>
      <c r="V6246" t="s">
        <v>13849</v>
      </c>
      <c r="W6246" t="s">
        <v>13850</v>
      </c>
      <c r="X6246" t="s">
        <v>13847</v>
      </c>
      <c r="Y6246" t="s">
        <v>13849</v>
      </c>
      <c r="Z6246" t="s">
        <v>13862</v>
      </c>
      <c r="AC6246" t="s">
        <v>366</v>
      </c>
      <c r="AD6246" s="176">
        <v>1.1000000000000001</v>
      </c>
      <c r="AE6246" s="177" t="s">
        <v>16954</v>
      </c>
    </row>
    <row r="6247" spans="1:31" x14ac:dyDescent="0.35">
      <c r="A6247" t="s">
        <v>566</v>
      </c>
      <c r="B6247">
        <v>1129</v>
      </c>
      <c r="C6247" t="s">
        <v>13854</v>
      </c>
      <c r="D6247">
        <v>71490</v>
      </c>
      <c r="E6247" t="s">
        <v>13847</v>
      </c>
      <c r="F6247" t="s">
        <v>11404</v>
      </c>
      <c r="H6247" s="174">
        <f t="shared" si="203"/>
        <v>1.1000000000000001</v>
      </c>
      <c r="I6247">
        <v>0.3</v>
      </c>
      <c r="K6247" t="s">
        <v>404</v>
      </c>
      <c r="L6247" t="s">
        <v>513</v>
      </c>
      <c r="M6247" t="s">
        <v>398</v>
      </c>
      <c r="N6247" t="s">
        <v>747</v>
      </c>
      <c r="O6247">
        <v>0.25</v>
      </c>
      <c r="P6247" t="s">
        <v>306</v>
      </c>
      <c r="Q6247" s="164">
        <v>32882</v>
      </c>
      <c r="R6247" s="164">
        <v>33117</v>
      </c>
      <c r="S6247" s="164">
        <v>41883</v>
      </c>
      <c r="T6247" t="s">
        <v>13848</v>
      </c>
      <c r="V6247" t="s">
        <v>13849</v>
      </c>
      <c r="W6247" t="s">
        <v>13850</v>
      </c>
      <c r="X6247" t="s">
        <v>13847</v>
      </c>
      <c r="Y6247" t="s">
        <v>13849</v>
      </c>
      <c r="Z6247" t="s">
        <v>13863</v>
      </c>
      <c r="AC6247" t="s">
        <v>366</v>
      </c>
      <c r="AD6247" s="176">
        <v>1.1000000000000001</v>
      </c>
      <c r="AE6247" s="177" t="s">
        <v>16954</v>
      </c>
    </row>
    <row r="6248" spans="1:31" x14ac:dyDescent="0.35">
      <c r="A6248" t="s">
        <v>454</v>
      </c>
      <c r="B6248">
        <v>1220</v>
      </c>
      <c r="C6248" t="s">
        <v>13864</v>
      </c>
      <c r="D6248">
        <v>71491</v>
      </c>
      <c r="E6248" t="s">
        <v>13865</v>
      </c>
      <c r="F6248" t="s">
        <v>11404</v>
      </c>
      <c r="H6248" s="174">
        <f t="shared" si="203"/>
        <v>1</v>
      </c>
      <c r="I6248">
        <v>0.3</v>
      </c>
      <c r="K6248" t="s">
        <v>404</v>
      </c>
      <c r="L6248" t="s">
        <v>13866</v>
      </c>
      <c r="M6248" t="s">
        <v>398</v>
      </c>
      <c r="N6248" t="s">
        <v>1168</v>
      </c>
      <c r="O6248">
        <v>0.5</v>
      </c>
      <c r="P6248" t="s">
        <v>306</v>
      </c>
      <c r="Q6248" s="164">
        <v>30778</v>
      </c>
      <c r="R6248" s="164">
        <v>30837</v>
      </c>
      <c r="S6248" s="164">
        <v>41883</v>
      </c>
      <c r="T6248" t="s">
        <v>13867</v>
      </c>
      <c r="V6248" t="s">
        <v>13868</v>
      </c>
      <c r="W6248" t="s">
        <v>13869</v>
      </c>
      <c r="X6248" t="s">
        <v>13865</v>
      </c>
      <c r="Y6248" t="s">
        <v>13868</v>
      </c>
      <c r="Z6248" t="s">
        <v>13870</v>
      </c>
      <c r="AC6248" t="s">
        <v>357</v>
      </c>
      <c r="AD6248" s="176">
        <v>1</v>
      </c>
      <c r="AE6248" s="177" t="s">
        <v>16954</v>
      </c>
    </row>
    <row r="6249" spans="1:31" x14ac:dyDescent="0.35">
      <c r="A6249" t="s">
        <v>454</v>
      </c>
      <c r="B6249">
        <v>1223</v>
      </c>
      <c r="C6249" t="s">
        <v>13865</v>
      </c>
      <c r="D6249">
        <v>71491</v>
      </c>
      <c r="E6249" t="s">
        <v>13865</v>
      </c>
      <c r="F6249" t="s">
        <v>11404</v>
      </c>
      <c r="H6249" s="174">
        <f t="shared" si="203"/>
        <v>1</v>
      </c>
      <c r="I6249">
        <v>0.3</v>
      </c>
      <c r="K6249" t="s">
        <v>295</v>
      </c>
      <c r="L6249" t="s">
        <v>13866</v>
      </c>
      <c r="M6249" t="s">
        <v>398</v>
      </c>
      <c r="N6249" t="s">
        <v>1168</v>
      </c>
      <c r="O6249">
        <v>0.5</v>
      </c>
      <c r="P6249" t="s">
        <v>1</v>
      </c>
      <c r="Q6249" s="164">
        <v>30691</v>
      </c>
      <c r="R6249" s="164">
        <v>30956</v>
      </c>
      <c r="S6249" s="164">
        <v>33117</v>
      </c>
      <c r="T6249" t="s">
        <v>13867</v>
      </c>
      <c r="V6249" t="s">
        <v>13868</v>
      </c>
      <c r="W6249" t="s">
        <v>13869</v>
      </c>
      <c r="X6249" t="s">
        <v>13865</v>
      </c>
      <c r="Y6249" t="s">
        <v>13868</v>
      </c>
      <c r="Z6249" t="s">
        <v>13871</v>
      </c>
      <c r="AC6249" t="s">
        <v>357</v>
      </c>
      <c r="AD6249" s="176">
        <v>1</v>
      </c>
      <c r="AE6249" s="177" t="s">
        <v>16954</v>
      </c>
    </row>
    <row r="6250" spans="1:31" x14ac:dyDescent="0.35">
      <c r="A6250" t="s">
        <v>305</v>
      </c>
      <c r="B6250">
        <v>1107</v>
      </c>
      <c r="C6250" t="s">
        <v>13865</v>
      </c>
      <c r="D6250">
        <v>71491</v>
      </c>
      <c r="E6250" t="s">
        <v>13865</v>
      </c>
      <c r="F6250" t="s">
        <v>11404</v>
      </c>
      <c r="H6250" s="174">
        <f t="shared" si="203"/>
        <v>1</v>
      </c>
      <c r="I6250">
        <v>0.3</v>
      </c>
      <c r="K6250" t="s">
        <v>404</v>
      </c>
      <c r="L6250" t="s">
        <v>13866</v>
      </c>
      <c r="M6250" t="s">
        <v>398</v>
      </c>
      <c r="N6250" t="s">
        <v>1168</v>
      </c>
      <c r="O6250">
        <v>0.5</v>
      </c>
      <c r="P6250" t="s">
        <v>306</v>
      </c>
      <c r="Q6250" s="164">
        <v>31051</v>
      </c>
      <c r="R6250" s="164">
        <v>31138</v>
      </c>
      <c r="S6250" s="164">
        <v>39189</v>
      </c>
      <c r="T6250" t="s">
        <v>13867</v>
      </c>
      <c r="V6250" t="s">
        <v>13868</v>
      </c>
      <c r="W6250" t="s">
        <v>13869</v>
      </c>
      <c r="X6250" t="s">
        <v>13865</v>
      </c>
      <c r="Y6250" t="s">
        <v>13868</v>
      </c>
      <c r="Z6250" t="s">
        <v>13872</v>
      </c>
      <c r="AC6250" t="s">
        <v>357</v>
      </c>
      <c r="AD6250" s="176">
        <v>1</v>
      </c>
      <c r="AE6250" s="177" t="s">
        <v>16954</v>
      </c>
    </row>
    <row r="6251" spans="1:31" x14ac:dyDescent="0.35">
      <c r="A6251" t="s">
        <v>317</v>
      </c>
      <c r="B6251">
        <v>1103</v>
      </c>
      <c r="C6251" t="s">
        <v>13865</v>
      </c>
      <c r="D6251">
        <v>71491</v>
      </c>
      <c r="E6251" t="s">
        <v>13865</v>
      </c>
      <c r="F6251" t="s">
        <v>11404</v>
      </c>
      <c r="H6251" s="174">
        <f t="shared" si="203"/>
        <v>1</v>
      </c>
      <c r="I6251">
        <v>0.3</v>
      </c>
      <c r="K6251" t="s">
        <v>404</v>
      </c>
      <c r="L6251" t="s">
        <v>13866</v>
      </c>
      <c r="M6251" t="s">
        <v>398</v>
      </c>
      <c r="N6251" t="s">
        <v>1168</v>
      </c>
      <c r="O6251">
        <v>0.5</v>
      </c>
      <c r="P6251" t="s">
        <v>306</v>
      </c>
      <c r="Q6251" s="164">
        <v>33247</v>
      </c>
      <c r="R6251" s="164">
        <v>33482</v>
      </c>
      <c r="S6251" s="164">
        <v>39188</v>
      </c>
      <c r="T6251" t="s">
        <v>13867</v>
      </c>
      <c r="V6251" t="s">
        <v>13868</v>
      </c>
      <c r="W6251" t="s">
        <v>13869</v>
      </c>
      <c r="X6251" t="s">
        <v>13865</v>
      </c>
      <c r="Y6251" t="s">
        <v>13868</v>
      </c>
      <c r="Z6251" t="s">
        <v>13873</v>
      </c>
      <c r="AC6251" t="s">
        <v>357</v>
      </c>
      <c r="AD6251" s="176">
        <v>1</v>
      </c>
      <c r="AE6251" s="177" t="s">
        <v>16954</v>
      </c>
    </row>
    <row r="6252" spans="1:31" x14ac:dyDescent="0.35">
      <c r="A6252" t="s">
        <v>408</v>
      </c>
      <c r="B6252">
        <v>1123</v>
      </c>
      <c r="C6252" t="s">
        <v>13865</v>
      </c>
      <c r="D6252">
        <v>71491</v>
      </c>
      <c r="E6252" t="s">
        <v>13865</v>
      </c>
      <c r="F6252" t="s">
        <v>11404</v>
      </c>
      <c r="H6252" s="174">
        <f t="shared" si="203"/>
        <v>1</v>
      </c>
      <c r="I6252">
        <v>0.3</v>
      </c>
      <c r="K6252" t="s">
        <v>404</v>
      </c>
      <c r="L6252" t="s">
        <v>12568</v>
      </c>
      <c r="M6252" t="s">
        <v>398</v>
      </c>
      <c r="N6252" t="s">
        <v>1168</v>
      </c>
      <c r="O6252">
        <v>0.5</v>
      </c>
      <c r="P6252" t="s">
        <v>306</v>
      </c>
      <c r="Q6252" s="164">
        <v>32874</v>
      </c>
      <c r="R6252" s="164">
        <v>32874</v>
      </c>
      <c r="S6252" s="164">
        <v>40148</v>
      </c>
      <c r="T6252" t="s">
        <v>13867</v>
      </c>
      <c r="V6252" t="s">
        <v>13868</v>
      </c>
      <c r="W6252" t="s">
        <v>13869</v>
      </c>
      <c r="X6252" t="s">
        <v>13865</v>
      </c>
      <c r="Y6252" t="s">
        <v>13868</v>
      </c>
      <c r="Z6252" t="s">
        <v>13874</v>
      </c>
      <c r="AC6252" t="s">
        <v>357</v>
      </c>
      <c r="AD6252" s="176">
        <v>1</v>
      </c>
      <c r="AE6252" s="177" t="s">
        <v>16954</v>
      </c>
    </row>
    <row r="6253" spans="1:31" x14ac:dyDescent="0.35">
      <c r="A6253" t="s">
        <v>469</v>
      </c>
      <c r="B6253">
        <v>1096</v>
      </c>
      <c r="C6253" t="s">
        <v>13865</v>
      </c>
      <c r="D6253">
        <v>71491</v>
      </c>
      <c r="E6253" t="s">
        <v>13865</v>
      </c>
      <c r="F6253" t="s">
        <v>11404</v>
      </c>
      <c r="H6253" s="174">
        <f t="shared" si="203"/>
        <v>1</v>
      </c>
      <c r="I6253">
        <v>0.3</v>
      </c>
      <c r="K6253" t="s">
        <v>404</v>
      </c>
      <c r="L6253" t="s">
        <v>13187</v>
      </c>
      <c r="M6253" t="s">
        <v>398</v>
      </c>
      <c r="N6253" t="s">
        <v>1168</v>
      </c>
      <c r="O6253">
        <v>0.5</v>
      </c>
      <c r="P6253" t="s">
        <v>306</v>
      </c>
      <c r="Q6253" s="164">
        <v>32143</v>
      </c>
      <c r="R6253" s="164">
        <v>32143</v>
      </c>
      <c r="S6253" s="164">
        <v>39188</v>
      </c>
      <c r="T6253" t="s">
        <v>13867</v>
      </c>
      <c r="V6253" t="s">
        <v>13868</v>
      </c>
      <c r="W6253" t="s">
        <v>13869</v>
      </c>
      <c r="X6253" t="s">
        <v>13865</v>
      </c>
      <c r="Y6253" t="s">
        <v>13868</v>
      </c>
      <c r="Z6253" t="s">
        <v>13875</v>
      </c>
      <c r="AC6253" t="s">
        <v>357</v>
      </c>
      <c r="AD6253" s="176">
        <v>1</v>
      </c>
      <c r="AE6253" s="177" t="s">
        <v>16954</v>
      </c>
    </row>
    <row r="6254" spans="1:31" x14ac:dyDescent="0.35">
      <c r="A6254" t="s">
        <v>324</v>
      </c>
      <c r="B6254">
        <v>1070</v>
      </c>
      <c r="C6254" t="s">
        <v>13865</v>
      </c>
      <c r="D6254">
        <v>71491</v>
      </c>
      <c r="E6254" t="s">
        <v>13865</v>
      </c>
      <c r="F6254" t="s">
        <v>11404</v>
      </c>
      <c r="H6254" s="174">
        <f t="shared" si="203"/>
        <v>1</v>
      </c>
      <c r="I6254">
        <v>0.3</v>
      </c>
      <c r="K6254" t="s">
        <v>404</v>
      </c>
      <c r="L6254" t="s">
        <v>13866</v>
      </c>
      <c r="M6254" t="s">
        <v>398</v>
      </c>
      <c r="N6254" t="s">
        <v>1168</v>
      </c>
      <c r="O6254">
        <v>0.5</v>
      </c>
      <c r="P6254" t="s">
        <v>306</v>
      </c>
      <c r="Q6254" s="164">
        <v>31421</v>
      </c>
      <c r="R6254" s="164">
        <v>31656</v>
      </c>
      <c r="S6254" s="164">
        <v>40148</v>
      </c>
      <c r="T6254" t="s">
        <v>13867</v>
      </c>
      <c r="V6254" t="s">
        <v>13868</v>
      </c>
      <c r="W6254" t="s">
        <v>13869</v>
      </c>
      <c r="X6254" t="s">
        <v>13865</v>
      </c>
      <c r="Y6254" t="s">
        <v>13868</v>
      </c>
      <c r="Z6254" t="s">
        <v>13876</v>
      </c>
      <c r="AC6254" t="s">
        <v>357</v>
      </c>
      <c r="AD6254" s="176">
        <v>1</v>
      </c>
      <c r="AE6254" s="177" t="s">
        <v>16954</v>
      </c>
    </row>
    <row r="6255" spans="1:31" x14ac:dyDescent="0.35">
      <c r="A6255" t="s">
        <v>309</v>
      </c>
      <c r="B6255">
        <v>1071</v>
      </c>
      <c r="C6255" t="s">
        <v>13865</v>
      </c>
      <c r="D6255">
        <v>71491</v>
      </c>
      <c r="E6255" t="s">
        <v>13865</v>
      </c>
      <c r="F6255" t="s">
        <v>11404</v>
      </c>
      <c r="H6255" s="174">
        <f t="shared" si="203"/>
        <v>1</v>
      </c>
      <c r="I6255">
        <v>0.3</v>
      </c>
      <c r="K6255" t="s">
        <v>404</v>
      </c>
      <c r="L6255" t="s">
        <v>13866</v>
      </c>
      <c r="M6255" t="s">
        <v>398</v>
      </c>
      <c r="N6255" t="s">
        <v>1168</v>
      </c>
      <c r="O6255">
        <v>0.5</v>
      </c>
      <c r="P6255" t="s">
        <v>306</v>
      </c>
      <c r="Q6255" s="164">
        <v>31057</v>
      </c>
      <c r="R6255" s="164">
        <v>31321</v>
      </c>
      <c r="S6255" s="164">
        <v>39188</v>
      </c>
      <c r="T6255" t="s">
        <v>13867</v>
      </c>
      <c r="V6255" t="s">
        <v>13868</v>
      </c>
      <c r="W6255" t="s">
        <v>13869</v>
      </c>
      <c r="X6255" t="s">
        <v>13865</v>
      </c>
      <c r="Y6255" t="s">
        <v>13868</v>
      </c>
      <c r="Z6255" t="s">
        <v>13877</v>
      </c>
      <c r="AC6255" t="s">
        <v>357</v>
      </c>
      <c r="AD6255" s="176">
        <v>1</v>
      </c>
      <c r="AE6255" s="177" t="s">
        <v>16954</v>
      </c>
    </row>
    <row r="6256" spans="1:31" x14ac:dyDescent="0.35">
      <c r="A6256" t="s">
        <v>476</v>
      </c>
      <c r="B6256">
        <v>1121</v>
      </c>
      <c r="C6256" t="s">
        <v>13865</v>
      </c>
      <c r="D6256">
        <v>71491</v>
      </c>
      <c r="E6256" t="s">
        <v>13865</v>
      </c>
      <c r="F6256" t="s">
        <v>11404</v>
      </c>
      <c r="H6256" s="174">
        <f t="shared" si="203"/>
        <v>1</v>
      </c>
      <c r="I6256">
        <v>0.3</v>
      </c>
      <c r="K6256" t="s">
        <v>404</v>
      </c>
      <c r="L6256" t="s">
        <v>13866</v>
      </c>
      <c r="M6256" t="s">
        <v>398</v>
      </c>
      <c r="N6256" t="s">
        <v>1168</v>
      </c>
      <c r="O6256">
        <v>0.5</v>
      </c>
      <c r="P6256" t="s">
        <v>306</v>
      </c>
      <c r="Q6256" s="164">
        <v>31048</v>
      </c>
      <c r="R6256" s="164">
        <v>31048</v>
      </c>
      <c r="S6256" s="164">
        <v>39188</v>
      </c>
      <c r="T6256" t="s">
        <v>13867</v>
      </c>
      <c r="V6256" t="s">
        <v>13868</v>
      </c>
      <c r="W6256" t="s">
        <v>13869</v>
      </c>
      <c r="X6256" t="s">
        <v>13865</v>
      </c>
      <c r="Y6256" t="s">
        <v>13868</v>
      </c>
      <c r="Z6256" t="s">
        <v>13878</v>
      </c>
      <c r="AC6256" t="s">
        <v>357</v>
      </c>
      <c r="AD6256" s="176">
        <v>1</v>
      </c>
      <c r="AE6256" s="177" t="s">
        <v>16954</v>
      </c>
    </row>
    <row r="6257" spans="1:31" x14ac:dyDescent="0.35">
      <c r="A6257" t="s">
        <v>482</v>
      </c>
      <c r="B6257">
        <v>1078</v>
      </c>
      <c r="C6257" t="s">
        <v>13879</v>
      </c>
      <c r="D6257">
        <v>71491</v>
      </c>
      <c r="E6257" t="s">
        <v>13865</v>
      </c>
      <c r="F6257" t="s">
        <v>11404</v>
      </c>
      <c r="H6257" s="174">
        <f>AD6257</f>
        <v>1</v>
      </c>
      <c r="I6257">
        <v>0.3</v>
      </c>
      <c r="K6257" t="s">
        <v>404</v>
      </c>
      <c r="L6257" t="s">
        <v>1196</v>
      </c>
      <c r="M6257" t="s">
        <v>398</v>
      </c>
      <c r="N6257" t="s">
        <v>1168</v>
      </c>
      <c r="O6257">
        <v>0.5</v>
      </c>
      <c r="P6257" t="s">
        <v>306</v>
      </c>
      <c r="Q6257" s="164">
        <v>30685</v>
      </c>
      <c r="R6257" s="164">
        <v>30773</v>
      </c>
      <c r="S6257" s="164">
        <v>39189</v>
      </c>
      <c r="T6257" t="s">
        <v>13867</v>
      </c>
      <c r="V6257" t="s">
        <v>13868</v>
      </c>
      <c r="W6257" t="s">
        <v>13869</v>
      </c>
      <c r="X6257" t="s">
        <v>13865</v>
      </c>
      <c r="Y6257" t="s">
        <v>13868</v>
      </c>
      <c r="Z6257" t="s">
        <v>13880</v>
      </c>
      <c r="AC6257" t="s">
        <v>357</v>
      </c>
      <c r="AD6257" s="176">
        <v>1</v>
      </c>
      <c r="AE6257" s="177" t="s">
        <v>16953</v>
      </c>
    </row>
    <row r="6258" spans="1:31" x14ac:dyDescent="0.35">
      <c r="A6258" t="s">
        <v>584</v>
      </c>
      <c r="B6258">
        <v>1133</v>
      </c>
      <c r="C6258" t="s">
        <v>13864</v>
      </c>
      <c r="D6258">
        <v>71491</v>
      </c>
      <c r="E6258" t="s">
        <v>13865</v>
      </c>
      <c r="F6258" t="s">
        <v>11404</v>
      </c>
      <c r="H6258" s="174">
        <f t="shared" ref="H6258:H6268" si="204">AD6258</f>
        <v>1</v>
      </c>
      <c r="I6258">
        <v>0.3</v>
      </c>
      <c r="K6258" t="s">
        <v>404</v>
      </c>
      <c r="L6258" t="s">
        <v>13866</v>
      </c>
      <c r="M6258" t="s">
        <v>398</v>
      </c>
      <c r="N6258" t="s">
        <v>1168</v>
      </c>
      <c r="O6258">
        <v>0.5</v>
      </c>
      <c r="P6258" t="s">
        <v>306</v>
      </c>
      <c r="Q6258" s="164">
        <v>31168</v>
      </c>
      <c r="R6258" s="164">
        <v>31052</v>
      </c>
      <c r="S6258" s="164">
        <v>41883</v>
      </c>
      <c r="T6258" t="s">
        <v>13867</v>
      </c>
      <c r="V6258" t="s">
        <v>13868</v>
      </c>
      <c r="W6258" t="s">
        <v>13869</v>
      </c>
      <c r="X6258" t="s">
        <v>13865</v>
      </c>
      <c r="Y6258" t="s">
        <v>13868</v>
      </c>
      <c r="Z6258" t="s">
        <v>13881</v>
      </c>
      <c r="AC6258" t="s">
        <v>357</v>
      </c>
      <c r="AD6258" s="176">
        <v>1</v>
      </c>
      <c r="AE6258" s="177" t="s">
        <v>16954</v>
      </c>
    </row>
    <row r="6259" spans="1:31" x14ac:dyDescent="0.35">
      <c r="A6259" t="s">
        <v>375</v>
      </c>
      <c r="B6259">
        <v>1026</v>
      </c>
      <c r="C6259" t="s">
        <v>13868</v>
      </c>
      <c r="D6259">
        <v>71491</v>
      </c>
      <c r="E6259" t="s">
        <v>13865</v>
      </c>
      <c r="F6259" t="s">
        <v>11404</v>
      </c>
      <c r="H6259" s="174">
        <f t="shared" si="204"/>
        <v>1</v>
      </c>
      <c r="I6259">
        <v>0.3</v>
      </c>
      <c r="K6259" t="s">
        <v>404</v>
      </c>
      <c r="L6259" t="s">
        <v>13866</v>
      </c>
      <c r="M6259" t="s">
        <v>398</v>
      </c>
      <c r="N6259" t="s">
        <v>1168</v>
      </c>
      <c r="O6259">
        <v>0.5</v>
      </c>
      <c r="P6259" t="s">
        <v>1</v>
      </c>
      <c r="Q6259" s="164">
        <v>32882</v>
      </c>
      <c r="R6259" s="164">
        <v>33117</v>
      </c>
      <c r="S6259" s="164">
        <v>42248</v>
      </c>
      <c r="T6259" t="s">
        <v>13867</v>
      </c>
      <c r="V6259" t="s">
        <v>13868</v>
      </c>
      <c r="W6259" t="s">
        <v>13869</v>
      </c>
      <c r="X6259" t="s">
        <v>13865</v>
      </c>
      <c r="Y6259" t="s">
        <v>13868</v>
      </c>
      <c r="Z6259" t="s">
        <v>13882</v>
      </c>
      <c r="AC6259" t="s">
        <v>1223</v>
      </c>
      <c r="AD6259" s="176">
        <v>1</v>
      </c>
      <c r="AE6259" s="177" t="s">
        <v>16954</v>
      </c>
    </row>
    <row r="6260" spans="1:31" x14ac:dyDescent="0.35">
      <c r="A6260" t="s">
        <v>434</v>
      </c>
      <c r="B6260">
        <v>1043</v>
      </c>
      <c r="C6260" t="s">
        <v>13865</v>
      </c>
      <c r="D6260">
        <v>71491</v>
      </c>
      <c r="E6260" t="s">
        <v>13865</v>
      </c>
      <c r="F6260" t="s">
        <v>11404</v>
      </c>
      <c r="H6260" s="174">
        <f t="shared" si="204"/>
        <v>1</v>
      </c>
      <c r="I6260">
        <v>0.3</v>
      </c>
      <c r="K6260" t="s">
        <v>404</v>
      </c>
      <c r="L6260" t="s">
        <v>13866</v>
      </c>
      <c r="M6260" t="s">
        <v>398</v>
      </c>
      <c r="N6260" t="s">
        <v>1168</v>
      </c>
      <c r="O6260">
        <v>0.5</v>
      </c>
      <c r="P6260" t="s">
        <v>306</v>
      </c>
      <c r="Q6260" s="164">
        <v>31786</v>
      </c>
      <c r="R6260" s="164">
        <v>32021</v>
      </c>
      <c r="S6260" s="164">
        <v>39190</v>
      </c>
      <c r="T6260" t="s">
        <v>13867</v>
      </c>
      <c r="V6260" t="s">
        <v>13868</v>
      </c>
      <c r="W6260" t="s">
        <v>13869</v>
      </c>
      <c r="X6260" t="s">
        <v>13865</v>
      </c>
      <c r="Y6260" t="s">
        <v>13868</v>
      </c>
      <c r="Z6260" t="s">
        <v>13883</v>
      </c>
      <c r="AC6260" t="s">
        <v>357</v>
      </c>
      <c r="AD6260" s="176">
        <v>1</v>
      </c>
      <c r="AE6260" s="177" t="s">
        <v>16954</v>
      </c>
    </row>
    <row r="6261" spans="1:31" x14ac:dyDescent="0.35">
      <c r="A6261" t="s">
        <v>403</v>
      </c>
      <c r="B6261">
        <v>1055</v>
      </c>
      <c r="C6261" t="s">
        <v>13865</v>
      </c>
      <c r="D6261">
        <v>71491</v>
      </c>
      <c r="E6261" t="s">
        <v>13865</v>
      </c>
      <c r="F6261" t="s">
        <v>11404</v>
      </c>
      <c r="H6261" s="174">
        <f t="shared" si="204"/>
        <v>1</v>
      </c>
      <c r="I6261">
        <v>0.3</v>
      </c>
      <c r="K6261" t="s">
        <v>404</v>
      </c>
      <c r="L6261" t="s">
        <v>13866</v>
      </c>
      <c r="M6261" t="s">
        <v>398</v>
      </c>
      <c r="N6261" t="s">
        <v>1168</v>
      </c>
      <c r="O6261">
        <v>0.5</v>
      </c>
      <c r="P6261" t="s">
        <v>306</v>
      </c>
      <c r="Q6261" s="164">
        <v>31168</v>
      </c>
      <c r="R6261" s="164">
        <v>31052</v>
      </c>
      <c r="S6261" s="164">
        <v>40148</v>
      </c>
      <c r="T6261" t="s">
        <v>13867</v>
      </c>
      <c r="V6261" t="s">
        <v>13868</v>
      </c>
      <c r="W6261" t="s">
        <v>13869</v>
      </c>
      <c r="X6261" t="s">
        <v>13865</v>
      </c>
      <c r="Y6261" t="s">
        <v>13868</v>
      </c>
      <c r="Z6261" t="s">
        <v>13884</v>
      </c>
      <c r="AC6261" t="s">
        <v>357</v>
      </c>
      <c r="AD6261" s="176">
        <v>1</v>
      </c>
      <c r="AE6261" s="177" t="s">
        <v>16954</v>
      </c>
    </row>
    <row r="6262" spans="1:31" x14ac:dyDescent="0.35">
      <c r="A6262" t="s">
        <v>447</v>
      </c>
      <c r="B6262">
        <v>1109</v>
      </c>
      <c r="C6262" t="s">
        <v>13864</v>
      </c>
      <c r="D6262">
        <v>71491</v>
      </c>
      <c r="E6262" t="s">
        <v>13865</v>
      </c>
      <c r="F6262" t="s">
        <v>11404</v>
      </c>
      <c r="H6262" s="174">
        <f t="shared" si="204"/>
        <v>1</v>
      </c>
      <c r="I6262">
        <v>0.3</v>
      </c>
      <c r="K6262" t="s">
        <v>404</v>
      </c>
      <c r="L6262" t="s">
        <v>12413</v>
      </c>
      <c r="M6262" t="s">
        <v>398</v>
      </c>
      <c r="N6262" t="s">
        <v>1168</v>
      </c>
      <c r="O6262">
        <v>0.5</v>
      </c>
      <c r="P6262" t="s">
        <v>306</v>
      </c>
      <c r="Q6262" s="164">
        <v>32882</v>
      </c>
      <c r="R6262" s="164">
        <v>33117</v>
      </c>
      <c r="S6262" s="164">
        <v>45536</v>
      </c>
      <c r="T6262" t="s">
        <v>13867</v>
      </c>
      <c r="V6262" t="s">
        <v>13868</v>
      </c>
      <c r="W6262" t="s">
        <v>13869</v>
      </c>
      <c r="X6262" t="s">
        <v>13865</v>
      </c>
      <c r="Y6262" t="s">
        <v>13868</v>
      </c>
      <c r="Z6262" t="s">
        <v>13885</v>
      </c>
      <c r="AC6262" t="s">
        <v>357</v>
      </c>
      <c r="AD6262" s="176">
        <v>1</v>
      </c>
      <c r="AE6262" s="177" t="s">
        <v>16954</v>
      </c>
    </row>
    <row r="6263" spans="1:31" x14ac:dyDescent="0.35">
      <c r="A6263" t="s">
        <v>494</v>
      </c>
      <c r="B6263">
        <v>1083</v>
      </c>
      <c r="C6263" t="s">
        <v>13865</v>
      </c>
      <c r="D6263">
        <v>71491</v>
      </c>
      <c r="E6263" t="s">
        <v>13865</v>
      </c>
      <c r="F6263" t="s">
        <v>11404</v>
      </c>
      <c r="H6263" s="174">
        <f t="shared" si="204"/>
        <v>1</v>
      </c>
      <c r="I6263">
        <v>0.3</v>
      </c>
      <c r="K6263" t="s">
        <v>404</v>
      </c>
      <c r="L6263" t="s">
        <v>1196</v>
      </c>
      <c r="M6263" t="s">
        <v>398</v>
      </c>
      <c r="N6263" t="s">
        <v>1168</v>
      </c>
      <c r="O6263">
        <v>0.5</v>
      </c>
      <c r="P6263" t="s">
        <v>306</v>
      </c>
      <c r="Q6263" s="164">
        <v>31052</v>
      </c>
      <c r="R6263" s="164">
        <v>31168</v>
      </c>
      <c r="S6263" s="164">
        <v>39189</v>
      </c>
      <c r="T6263" t="s">
        <v>13867</v>
      </c>
      <c r="V6263" t="s">
        <v>13868</v>
      </c>
      <c r="W6263" t="s">
        <v>13869</v>
      </c>
      <c r="X6263" t="s">
        <v>13865</v>
      </c>
      <c r="Y6263" t="s">
        <v>13868</v>
      </c>
      <c r="Z6263" t="s">
        <v>13886</v>
      </c>
      <c r="AC6263" t="s">
        <v>357</v>
      </c>
      <c r="AD6263" s="176">
        <v>1</v>
      </c>
      <c r="AE6263" s="177" t="s">
        <v>16954</v>
      </c>
    </row>
    <row r="6264" spans="1:31" x14ac:dyDescent="0.35">
      <c r="A6264" t="s">
        <v>414</v>
      </c>
      <c r="B6264">
        <v>1137</v>
      </c>
      <c r="C6264" t="s">
        <v>13865</v>
      </c>
      <c r="D6264">
        <v>71491</v>
      </c>
      <c r="E6264" t="s">
        <v>13865</v>
      </c>
      <c r="F6264" t="s">
        <v>11404</v>
      </c>
      <c r="H6264" s="174">
        <f t="shared" si="204"/>
        <v>1</v>
      </c>
      <c r="I6264">
        <v>0.3</v>
      </c>
      <c r="K6264" t="s">
        <v>404</v>
      </c>
      <c r="L6264" t="s">
        <v>13187</v>
      </c>
      <c r="M6264" t="s">
        <v>398</v>
      </c>
      <c r="N6264" t="s">
        <v>1168</v>
      </c>
      <c r="O6264">
        <v>0.5</v>
      </c>
      <c r="P6264" t="s">
        <v>306</v>
      </c>
      <c r="Q6264" s="164">
        <v>32151</v>
      </c>
      <c r="R6264" s="164">
        <v>32387</v>
      </c>
      <c r="S6264" s="164">
        <v>39190</v>
      </c>
      <c r="T6264" t="s">
        <v>13867</v>
      </c>
      <c r="V6264" t="s">
        <v>13868</v>
      </c>
      <c r="W6264" t="s">
        <v>13869</v>
      </c>
      <c r="X6264" t="s">
        <v>13865</v>
      </c>
      <c r="Y6264" t="s">
        <v>13868</v>
      </c>
      <c r="Z6264" t="s">
        <v>13887</v>
      </c>
      <c r="AC6264" t="s">
        <v>357</v>
      </c>
      <c r="AD6264" s="176">
        <v>1</v>
      </c>
      <c r="AE6264" s="177" t="s">
        <v>16954</v>
      </c>
    </row>
    <row r="6265" spans="1:31" x14ac:dyDescent="0.35">
      <c r="A6265" t="s">
        <v>419</v>
      </c>
      <c r="B6265">
        <v>1071</v>
      </c>
      <c r="C6265" t="s">
        <v>13865</v>
      </c>
      <c r="D6265">
        <v>71491</v>
      </c>
      <c r="E6265" t="s">
        <v>13865</v>
      </c>
      <c r="F6265" t="s">
        <v>11404</v>
      </c>
      <c r="H6265" s="174">
        <f t="shared" si="204"/>
        <v>1</v>
      </c>
      <c r="I6265">
        <v>0.3</v>
      </c>
      <c r="K6265" t="s">
        <v>404</v>
      </c>
      <c r="L6265" t="s">
        <v>1196</v>
      </c>
      <c r="M6265" t="s">
        <v>398</v>
      </c>
      <c r="N6265" t="s">
        <v>1168</v>
      </c>
      <c r="O6265">
        <v>0.5</v>
      </c>
      <c r="P6265" t="s">
        <v>306</v>
      </c>
      <c r="Q6265" s="164">
        <v>31413</v>
      </c>
      <c r="R6265" s="164">
        <v>31413</v>
      </c>
      <c r="S6265" s="164">
        <v>39217</v>
      </c>
      <c r="T6265" t="s">
        <v>13867</v>
      </c>
      <c r="V6265" t="s">
        <v>13868</v>
      </c>
      <c r="W6265" t="s">
        <v>13869</v>
      </c>
      <c r="X6265" t="s">
        <v>13865</v>
      </c>
      <c r="Y6265" t="s">
        <v>13868</v>
      </c>
      <c r="Z6265" t="s">
        <v>13888</v>
      </c>
      <c r="AC6265" t="s">
        <v>357</v>
      </c>
      <c r="AD6265" s="176">
        <v>1</v>
      </c>
      <c r="AE6265" s="177" t="s">
        <v>16954</v>
      </c>
    </row>
    <row r="6266" spans="1:31" x14ac:dyDescent="0.35">
      <c r="A6266" t="s">
        <v>314</v>
      </c>
      <c r="B6266">
        <v>1154</v>
      </c>
      <c r="C6266" t="s">
        <v>13865</v>
      </c>
      <c r="D6266">
        <v>71491</v>
      </c>
      <c r="E6266" t="s">
        <v>13865</v>
      </c>
      <c r="F6266" t="s">
        <v>11404</v>
      </c>
      <c r="H6266" s="174">
        <f t="shared" si="204"/>
        <v>1</v>
      </c>
      <c r="I6266">
        <v>0.3</v>
      </c>
      <c r="K6266" t="s">
        <v>404</v>
      </c>
      <c r="L6266" t="s">
        <v>13866</v>
      </c>
      <c r="M6266" t="s">
        <v>398</v>
      </c>
      <c r="N6266" t="s">
        <v>1168</v>
      </c>
      <c r="O6266">
        <v>0.5</v>
      </c>
      <c r="P6266" t="s">
        <v>306</v>
      </c>
      <c r="Q6266" s="164">
        <v>31786</v>
      </c>
      <c r="R6266" s="164">
        <v>32021</v>
      </c>
      <c r="S6266" s="164">
        <v>39189</v>
      </c>
      <c r="T6266" t="s">
        <v>13867</v>
      </c>
      <c r="V6266" t="s">
        <v>13868</v>
      </c>
      <c r="W6266" t="s">
        <v>13869</v>
      </c>
      <c r="X6266" t="s">
        <v>13865</v>
      </c>
      <c r="Y6266" t="s">
        <v>13868</v>
      </c>
      <c r="Z6266" t="s">
        <v>13889</v>
      </c>
      <c r="AC6266" t="s">
        <v>357</v>
      </c>
      <c r="AD6266" s="176">
        <v>1</v>
      </c>
      <c r="AE6266" s="177" t="s">
        <v>16954</v>
      </c>
    </row>
    <row r="6267" spans="1:31" x14ac:dyDescent="0.35">
      <c r="A6267" t="s">
        <v>711</v>
      </c>
      <c r="B6267">
        <v>1098</v>
      </c>
      <c r="C6267" t="s">
        <v>13865</v>
      </c>
      <c r="D6267">
        <v>71491</v>
      </c>
      <c r="E6267" t="s">
        <v>13865</v>
      </c>
      <c r="F6267" t="s">
        <v>11404</v>
      </c>
      <c r="H6267" s="174">
        <f t="shared" si="204"/>
        <v>1</v>
      </c>
      <c r="I6267">
        <v>0.3</v>
      </c>
      <c r="K6267" t="s">
        <v>404</v>
      </c>
      <c r="L6267" t="s">
        <v>13196</v>
      </c>
      <c r="M6267" t="s">
        <v>398</v>
      </c>
      <c r="N6267" t="s">
        <v>1168</v>
      </c>
      <c r="O6267">
        <v>0.5</v>
      </c>
      <c r="P6267" t="s">
        <v>306</v>
      </c>
      <c r="Q6267" s="164">
        <v>30742</v>
      </c>
      <c r="R6267" s="164">
        <v>30684</v>
      </c>
      <c r="S6267" s="164">
        <v>39188</v>
      </c>
      <c r="T6267" t="s">
        <v>13867</v>
      </c>
      <c r="V6267" t="s">
        <v>13868</v>
      </c>
      <c r="W6267" t="s">
        <v>13869</v>
      </c>
      <c r="X6267" t="s">
        <v>13865</v>
      </c>
      <c r="Y6267" t="s">
        <v>13868</v>
      </c>
      <c r="Z6267" t="s">
        <v>13890</v>
      </c>
      <c r="AC6267" t="s">
        <v>357</v>
      </c>
      <c r="AD6267" s="176">
        <v>1</v>
      </c>
      <c r="AE6267" s="177" t="s">
        <v>16954</v>
      </c>
    </row>
    <row r="6268" spans="1:31" x14ac:dyDescent="0.35">
      <c r="A6268" t="s">
        <v>499</v>
      </c>
      <c r="B6268">
        <v>1113</v>
      </c>
      <c r="C6268" t="s">
        <v>13865</v>
      </c>
      <c r="D6268">
        <v>71491</v>
      </c>
      <c r="E6268" t="s">
        <v>13865</v>
      </c>
      <c r="F6268" t="s">
        <v>11404</v>
      </c>
      <c r="H6268" s="174">
        <f t="shared" si="204"/>
        <v>1</v>
      </c>
      <c r="I6268">
        <v>0.3</v>
      </c>
      <c r="K6268" t="s">
        <v>404</v>
      </c>
      <c r="L6268" t="s">
        <v>13019</v>
      </c>
      <c r="M6268" t="s">
        <v>398</v>
      </c>
      <c r="N6268" t="s">
        <v>1168</v>
      </c>
      <c r="O6268">
        <v>0.5</v>
      </c>
      <c r="P6268" t="s">
        <v>306</v>
      </c>
      <c r="Q6268" s="164">
        <v>31413</v>
      </c>
      <c r="R6268" s="164">
        <v>31413</v>
      </c>
      <c r="S6268" s="164">
        <v>39195</v>
      </c>
      <c r="T6268" t="s">
        <v>13867</v>
      </c>
      <c r="V6268" t="s">
        <v>13868</v>
      </c>
      <c r="W6268" t="s">
        <v>13869</v>
      </c>
      <c r="X6268" t="s">
        <v>13865</v>
      </c>
      <c r="Y6268" t="s">
        <v>13868</v>
      </c>
      <c r="Z6268" t="s">
        <v>13891</v>
      </c>
      <c r="AC6268" t="s">
        <v>357</v>
      </c>
      <c r="AD6268" s="176">
        <v>1</v>
      </c>
      <c r="AE6268" s="177" t="s">
        <v>16954</v>
      </c>
    </row>
    <row r="6269" spans="1:31" x14ac:dyDescent="0.35">
      <c r="A6269" t="s">
        <v>454</v>
      </c>
      <c r="B6269">
        <v>1224</v>
      </c>
      <c r="C6269" t="s">
        <v>13892</v>
      </c>
      <c r="D6269">
        <v>71492</v>
      </c>
      <c r="E6269" t="s">
        <v>13893</v>
      </c>
      <c r="F6269" t="s">
        <v>11404</v>
      </c>
      <c r="H6269">
        <v>1.3</v>
      </c>
      <c r="I6269">
        <v>0.3</v>
      </c>
      <c r="K6269" t="s">
        <v>0</v>
      </c>
      <c r="L6269" t="s">
        <v>1079</v>
      </c>
      <c r="M6269" t="s">
        <v>398</v>
      </c>
      <c r="N6269" t="s">
        <v>1168</v>
      </c>
      <c r="O6269">
        <v>0.5</v>
      </c>
      <c r="P6269" t="s">
        <v>306</v>
      </c>
      <c r="Q6269" s="164">
        <v>30691</v>
      </c>
      <c r="R6269" s="164">
        <v>30956</v>
      </c>
      <c r="T6269" t="s">
        <v>13894</v>
      </c>
      <c r="V6269" t="s">
        <v>13895</v>
      </c>
      <c r="W6269" t="s">
        <v>13896</v>
      </c>
      <c r="X6269" t="s">
        <v>13893</v>
      </c>
      <c r="Y6269" t="s">
        <v>13895</v>
      </c>
      <c r="Z6269" t="s">
        <v>13897</v>
      </c>
      <c r="AC6269" t="s">
        <v>357</v>
      </c>
      <c r="AD6269" s="176">
        <v>1</v>
      </c>
    </row>
    <row r="6270" spans="1:31" x14ac:dyDescent="0.35">
      <c r="A6270" t="s">
        <v>454</v>
      </c>
      <c r="B6270">
        <v>1236</v>
      </c>
      <c r="C6270" t="s">
        <v>13893</v>
      </c>
      <c r="D6270">
        <v>71492</v>
      </c>
      <c r="E6270" t="s">
        <v>13893</v>
      </c>
      <c r="F6270" t="s">
        <v>11404</v>
      </c>
      <c r="H6270">
        <v>1.3</v>
      </c>
      <c r="I6270">
        <v>0.3</v>
      </c>
      <c r="K6270" t="s">
        <v>295</v>
      </c>
      <c r="L6270" t="s">
        <v>1079</v>
      </c>
      <c r="M6270" t="s">
        <v>398</v>
      </c>
      <c r="N6270" t="s">
        <v>1168</v>
      </c>
      <c r="O6270">
        <v>0.5</v>
      </c>
      <c r="P6270" t="s">
        <v>1</v>
      </c>
      <c r="Q6270" s="164">
        <v>31052</v>
      </c>
      <c r="R6270" s="164">
        <v>31168</v>
      </c>
      <c r="S6270" s="164">
        <v>33117</v>
      </c>
      <c r="T6270" t="s">
        <v>13894</v>
      </c>
      <c r="V6270" t="s">
        <v>13895</v>
      </c>
      <c r="W6270" t="s">
        <v>13896</v>
      </c>
      <c r="X6270" t="s">
        <v>13893</v>
      </c>
      <c r="Y6270" t="s">
        <v>13895</v>
      </c>
      <c r="Z6270" t="s">
        <v>13898</v>
      </c>
      <c r="AC6270" t="s">
        <v>357</v>
      </c>
      <c r="AD6270" s="176">
        <v>1</v>
      </c>
    </row>
    <row r="6271" spans="1:31" x14ac:dyDescent="0.35">
      <c r="A6271" t="s">
        <v>317</v>
      </c>
      <c r="B6271">
        <v>1113</v>
      </c>
      <c r="C6271" t="s">
        <v>13893</v>
      </c>
      <c r="D6271">
        <v>71492</v>
      </c>
      <c r="E6271" t="s">
        <v>13893</v>
      </c>
      <c r="F6271" t="s">
        <v>11404</v>
      </c>
      <c r="H6271">
        <v>1.3</v>
      </c>
      <c r="I6271">
        <v>0.3</v>
      </c>
      <c r="K6271" t="s">
        <v>296</v>
      </c>
      <c r="L6271" t="s">
        <v>1354</v>
      </c>
      <c r="M6271" t="s">
        <v>398</v>
      </c>
      <c r="N6271" t="s">
        <v>1168</v>
      </c>
      <c r="O6271">
        <v>0.5</v>
      </c>
      <c r="P6271" t="s">
        <v>306</v>
      </c>
      <c r="Q6271" s="164">
        <v>35073</v>
      </c>
      <c r="R6271" s="164">
        <v>35309</v>
      </c>
      <c r="T6271" t="s">
        <v>13894</v>
      </c>
      <c r="V6271" t="s">
        <v>13895</v>
      </c>
      <c r="W6271" t="s">
        <v>13896</v>
      </c>
      <c r="X6271" t="s">
        <v>13893</v>
      </c>
      <c r="Y6271" t="s">
        <v>13895</v>
      </c>
      <c r="Z6271" t="s">
        <v>13899</v>
      </c>
      <c r="AA6271" t="s">
        <v>1</v>
      </c>
      <c r="AC6271" t="s">
        <v>357</v>
      </c>
      <c r="AD6271" s="176">
        <v>1</v>
      </c>
    </row>
    <row r="6272" spans="1:31" x14ac:dyDescent="0.35">
      <c r="A6272" t="s">
        <v>309</v>
      </c>
      <c r="B6272">
        <v>1083</v>
      </c>
      <c r="C6272" t="s">
        <v>13893</v>
      </c>
      <c r="D6272">
        <v>71492</v>
      </c>
      <c r="E6272" t="s">
        <v>13893</v>
      </c>
      <c r="F6272" t="s">
        <v>11404</v>
      </c>
      <c r="H6272">
        <v>1.3</v>
      </c>
      <c r="I6272">
        <v>0.3</v>
      </c>
      <c r="K6272" t="s">
        <v>404</v>
      </c>
      <c r="L6272" t="s">
        <v>1196</v>
      </c>
      <c r="M6272" t="s">
        <v>398</v>
      </c>
      <c r="N6272" t="s">
        <v>1168</v>
      </c>
      <c r="O6272">
        <v>0.5</v>
      </c>
      <c r="P6272" t="s">
        <v>306</v>
      </c>
      <c r="Q6272" s="164">
        <v>31786</v>
      </c>
      <c r="R6272" s="164">
        <v>32021</v>
      </c>
      <c r="S6272" s="164">
        <v>41153</v>
      </c>
      <c r="T6272" t="s">
        <v>13894</v>
      </c>
      <c r="V6272" t="s">
        <v>13895</v>
      </c>
      <c r="W6272" t="s">
        <v>13896</v>
      </c>
      <c r="X6272" t="s">
        <v>13893</v>
      </c>
      <c r="Y6272" t="s">
        <v>13895</v>
      </c>
      <c r="Z6272" t="s">
        <v>13900</v>
      </c>
      <c r="AC6272" t="s">
        <v>357</v>
      </c>
      <c r="AD6272" s="176">
        <v>1</v>
      </c>
    </row>
    <row r="6273" spans="1:31" x14ac:dyDescent="0.35">
      <c r="A6273" t="s">
        <v>476</v>
      </c>
      <c r="B6273">
        <v>1144</v>
      </c>
      <c r="C6273" t="s">
        <v>13893</v>
      </c>
      <c r="D6273">
        <v>71492</v>
      </c>
      <c r="E6273" t="s">
        <v>13893</v>
      </c>
      <c r="F6273" t="s">
        <v>11404</v>
      </c>
      <c r="H6273">
        <v>1.3</v>
      </c>
      <c r="I6273">
        <v>0.3</v>
      </c>
      <c r="K6273" t="s">
        <v>404</v>
      </c>
      <c r="L6273" t="s">
        <v>13901</v>
      </c>
      <c r="M6273" t="s">
        <v>398</v>
      </c>
      <c r="N6273" t="s">
        <v>1168</v>
      </c>
      <c r="O6273">
        <v>0.5</v>
      </c>
      <c r="P6273" t="s">
        <v>306</v>
      </c>
      <c r="Q6273" s="164">
        <v>32882</v>
      </c>
      <c r="R6273" s="164">
        <v>33117</v>
      </c>
      <c r="S6273" s="164">
        <v>39188</v>
      </c>
      <c r="T6273" t="s">
        <v>13894</v>
      </c>
      <c r="V6273" t="s">
        <v>13895</v>
      </c>
      <c r="W6273" t="s">
        <v>13896</v>
      </c>
      <c r="X6273" t="s">
        <v>13893</v>
      </c>
      <c r="Y6273" t="s">
        <v>13895</v>
      </c>
      <c r="Z6273" t="s">
        <v>13902</v>
      </c>
      <c r="AC6273" t="s">
        <v>357</v>
      </c>
      <c r="AD6273" s="176">
        <v>1</v>
      </c>
    </row>
    <row r="6274" spans="1:31" x14ac:dyDescent="0.35">
      <c r="A6274" t="s">
        <v>375</v>
      </c>
      <c r="B6274">
        <v>1025</v>
      </c>
      <c r="C6274" t="s">
        <v>13895</v>
      </c>
      <c r="D6274">
        <v>71492</v>
      </c>
      <c r="E6274" t="s">
        <v>13893</v>
      </c>
      <c r="F6274" t="s">
        <v>11404</v>
      </c>
      <c r="H6274">
        <v>1.3</v>
      </c>
      <c r="I6274">
        <v>0.3</v>
      </c>
      <c r="K6274" t="s">
        <v>404</v>
      </c>
      <c r="L6274" t="s">
        <v>1079</v>
      </c>
      <c r="M6274" t="s">
        <v>398</v>
      </c>
      <c r="N6274" t="s">
        <v>1168</v>
      </c>
      <c r="O6274">
        <v>0.5</v>
      </c>
      <c r="P6274" t="s">
        <v>1</v>
      </c>
      <c r="Q6274" s="164">
        <v>32882</v>
      </c>
      <c r="R6274" s="164">
        <v>33117</v>
      </c>
      <c r="S6274" s="164">
        <v>39190</v>
      </c>
      <c r="T6274" t="s">
        <v>13894</v>
      </c>
      <c r="V6274" t="s">
        <v>13895</v>
      </c>
      <c r="W6274" t="s">
        <v>13896</v>
      </c>
      <c r="X6274" t="s">
        <v>13893</v>
      </c>
      <c r="Y6274" t="s">
        <v>13895</v>
      </c>
      <c r="Z6274" t="s">
        <v>13903</v>
      </c>
      <c r="AC6274" t="s">
        <v>1223</v>
      </c>
      <c r="AD6274" s="176">
        <v>1</v>
      </c>
    </row>
    <row r="6275" spans="1:31" x14ac:dyDescent="0.35">
      <c r="A6275" t="s">
        <v>414</v>
      </c>
      <c r="B6275">
        <v>1182</v>
      </c>
      <c r="C6275" t="s">
        <v>13893</v>
      </c>
      <c r="D6275">
        <v>71492</v>
      </c>
      <c r="E6275" t="s">
        <v>13893</v>
      </c>
      <c r="F6275" t="s">
        <v>11404</v>
      </c>
      <c r="H6275">
        <v>1.3</v>
      </c>
      <c r="I6275">
        <v>0.3</v>
      </c>
      <c r="K6275" t="s">
        <v>404</v>
      </c>
      <c r="L6275" t="s">
        <v>13019</v>
      </c>
      <c r="M6275" t="s">
        <v>398</v>
      </c>
      <c r="N6275" t="s">
        <v>1168</v>
      </c>
      <c r="O6275">
        <v>0.5</v>
      </c>
      <c r="P6275" t="s">
        <v>306</v>
      </c>
      <c r="Q6275" s="164">
        <v>36161</v>
      </c>
      <c r="R6275" s="164">
        <v>36161</v>
      </c>
      <c r="S6275" s="164">
        <v>39190</v>
      </c>
      <c r="T6275" t="s">
        <v>13894</v>
      </c>
      <c r="V6275" t="s">
        <v>13895</v>
      </c>
      <c r="W6275" t="s">
        <v>13896</v>
      </c>
      <c r="X6275" t="s">
        <v>13893</v>
      </c>
      <c r="Y6275" t="s">
        <v>13895</v>
      </c>
      <c r="Z6275" t="s">
        <v>13904</v>
      </c>
      <c r="AC6275" t="s">
        <v>357</v>
      </c>
      <c r="AD6275" s="176">
        <v>1</v>
      </c>
    </row>
    <row r="6276" spans="1:31" x14ac:dyDescent="0.35">
      <c r="A6276" t="s">
        <v>566</v>
      </c>
      <c r="B6276">
        <v>1153</v>
      </c>
      <c r="C6276" t="s">
        <v>13893</v>
      </c>
      <c r="D6276">
        <v>71492</v>
      </c>
      <c r="E6276" t="s">
        <v>13893</v>
      </c>
      <c r="F6276" t="s">
        <v>11404</v>
      </c>
      <c r="H6276">
        <v>1.3</v>
      </c>
      <c r="I6276">
        <v>0.3</v>
      </c>
      <c r="K6276" t="s">
        <v>404</v>
      </c>
      <c r="L6276" t="s">
        <v>1079</v>
      </c>
      <c r="M6276" t="s">
        <v>398</v>
      </c>
      <c r="N6276" t="s">
        <v>1168</v>
      </c>
      <c r="O6276">
        <v>0.5</v>
      </c>
      <c r="P6276" t="s">
        <v>306</v>
      </c>
      <c r="Q6276" s="164">
        <v>35073</v>
      </c>
      <c r="R6276" s="164">
        <v>35309</v>
      </c>
      <c r="S6276" s="164">
        <v>39195</v>
      </c>
      <c r="T6276" t="s">
        <v>13894</v>
      </c>
      <c r="V6276" t="s">
        <v>13895</v>
      </c>
      <c r="W6276" t="s">
        <v>13896</v>
      </c>
      <c r="X6276" t="s">
        <v>13893</v>
      </c>
      <c r="Y6276" t="s">
        <v>13895</v>
      </c>
      <c r="Z6276" t="s">
        <v>13905</v>
      </c>
      <c r="AC6276" t="s">
        <v>357</v>
      </c>
      <c r="AD6276" s="176">
        <v>1</v>
      </c>
    </row>
    <row r="6277" spans="1:31" x14ac:dyDescent="0.35">
      <c r="A6277" t="s">
        <v>454</v>
      </c>
      <c r="B6277">
        <v>1325</v>
      </c>
      <c r="C6277" t="s">
        <v>13906</v>
      </c>
      <c r="D6277">
        <v>71493</v>
      </c>
      <c r="E6277" t="s">
        <v>13907</v>
      </c>
      <c r="F6277" t="s">
        <v>11404</v>
      </c>
      <c r="H6277">
        <v>1.4</v>
      </c>
      <c r="I6277">
        <v>0.2</v>
      </c>
      <c r="K6277" t="s">
        <v>296</v>
      </c>
      <c r="L6277" t="s">
        <v>13643</v>
      </c>
      <c r="M6277" t="s">
        <v>398</v>
      </c>
      <c r="N6277" t="s">
        <v>1168</v>
      </c>
      <c r="O6277">
        <v>0.25</v>
      </c>
      <c r="P6277" t="s">
        <v>306</v>
      </c>
      <c r="Q6277" s="164">
        <v>35796</v>
      </c>
      <c r="R6277" s="164">
        <v>35796</v>
      </c>
      <c r="T6277" t="s">
        <v>13908</v>
      </c>
      <c r="V6277" t="s">
        <v>13909</v>
      </c>
      <c r="W6277" t="s">
        <v>13910</v>
      </c>
      <c r="X6277" t="s">
        <v>13907</v>
      </c>
      <c r="Y6277" t="s">
        <v>13909</v>
      </c>
      <c r="Z6277" t="s">
        <v>13911</v>
      </c>
      <c r="AC6277" t="s">
        <v>357</v>
      </c>
      <c r="AD6277" s="176">
        <v>1.1000000000000001</v>
      </c>
    </row>
    <row r="6278" spans="1:31" x14ac:dyDescent="0.35">
      <c r="A6278" t="s">
        <v>305</v>
      </c>
      <c r="B6278">
        <v>1256</v>
      </c>
      <c r="C6278" t="s">
        <v>13907</v>
      </c>
      <c r="D6278">
        <v>71493</v>
      </c>
      <c r="E6278" t="s">
        <v>13907</v>
      </c>
      <c r="F6278" t="s">
        <v>11404</v>
      </c>
      <c r="H6278">
        <v>1.4</v>
      </c>
      <c r="I6278">
        <v>0.2</v>
      </c>
      <c r="K6278" t="s">
        <v>404</v>
      </c>
      <c r="L6278" t="s">
        <v>13912</v>
      </c>
      <c r="M6278" t="s">
        <v>398</v>
      </c>
      <c r="N6278" t="s">
        <v>1168</v>
      </c>
      <c r="O6278">
        <v>0.25</v>
      </c>
      <c r="P6278" t="s">
        <v>306</v>
      </c>
      <c r="Q6278" s="164">
        <v>37630</v>
      </c>
      <c r="R6278" s="164">
        <v>37865</v>
      </c>
      <c r="S6278" s="164">
        <v>41153</v>
      </c>
      <c r="T6278" t="s">
        <v>13908</v>
      </c>
      <c r="V6278" t="s">
        <v>13909</v>
      </c>
      <c r="W6278" t="s">
        <v>13910</v>
      </c>
      <c r="X6278" t="s">
        <v>13907</v>
      </c>
      <c r="Y6278" t="s">
        <v>13909</v>
      </c>
      <c r="Z6278" t="s">
        <v>13913</v>
      </c>
      <c r="AC6278" t="s">
        <v>357</v>
      </c>
      <c r="AD6278" s="176">
        <v>1.1000000000000001</v>
      </c>
    </row>
    <row r="6279" spans="1:31" x14ac:dyDescent="0.35">
      <c r="A6279" t="s">
        <v>408</v>
      </c>
      <c r="B6279">
        <v>1166</v>
      </c>
      <c r="C6279" t="s">
        <v>13907</v>
      </c>
      <c r="D6279">
        <v>71493</v>
      </c>
      <c r="E6279" t="s">
        <v>13907</v>
      </c>
      <c r="F6279" t="s">
        <v>11404</v>
      </c>
      <c r="H6279">
        <v>1.4</v>
      </c>
      <c r="I6279">
        <v>0.2</v>
      </c>
      <c r="K6279" t="s">
        <v>404</v>
      </c>
      <c r="L6279" t="s">
        <v>13643</v>
      </c>
      <c r="M6279" t="s">
        <v>398</v>
      </c>
      <c r="N6279" t="s">
        <v>1168</v>
      </c>
      <c r="O6279">
        <v>0.25</v>
      </c>
      <c r="P6279" t="s">
        <v>306</v>
      </c>
      <c r="Q6279" s="164">
        <v>35804</v>
      </c>
      <c r="R6279" s="164">
        <v>36039</v>
      </c>
      <c r="S6279" s="164">
        <v>39188</v>
      </c>
      <c r="T6279" t="s">
        <v>13908</v>
      </c>
      <c r="V6279" t="s">
        <v>13909</v>
      </c>
      <c r="W6279" t="s">
        <v>13910</v>
      </c>
      <c r="X6279" t="s">
        <v>13907</v>
      </c>
      <c r="Y6279" t="s">
        <v>13909</v>
      </c>
      <c r="Z6279" t="s">
        <v>13914</v>
      </c>
      <c r="AC6279" t="s">
        <v>357</v>
      </c>
      <c r="AD6279" s="176">
        <v>1.1000000000000001</v>
      </c>
    </row>
    <row r="6280" spans="1:31" x14ac:dyDescent="0.35">
      <c r="A6280" t="s">
        <v>324</v>
      </c>
      <c r="B6280">
        <v>1144</v>
      </c>
      <c r="C6280" t="s">
        <v>13906</v>
      </c>
      <c r="D6280">
        <v>71493</v>
      </c>
      <c r="E6280" t="s">
        <v>13907</v>
      </c>
      <c r="F6280" t="s">
        <v>11404</v>
      </c>
      <c r="H6280">
        <v>1.4</v>
      </c>
      <c r="I6280">
        <v>0.2</v>
      </c>
      <c r="K6280" t="s">
        <v>404</v>
      </c>
      <c r="L6280" t="s">
        <v>13643</v>
      </c>
      <c r="M6280" t="s">
        <v>398</v>
      </c>
      <c r="N6280" t="s">
        <v>1168</v>
      </c>
      <c r="O6280">
        <v>0.25</v>
      </c>
      <c r="P6280" t="s">
        <v>306</v>
      </c>
      <c r="Q6280" s="164">
        <v>36900</v>
      </c>
      <c r="R6280" s="164">
        <v>37135</v>
      </c>
      <c r="S6280" s="164">
        <v>42614</v>
      </c>
      <c r="T6280" t="s">
        <v>13908</v>
      </c>
      <c r="V6280" t="s">
        <v>13909</v>
      </c>
      <c r="W6280" t="s">
        <v>13910</v>
      </c>
      <c r="X6280" t="s">
        <v>13907</v>
      </c>
      <c r="Y6280" t="s">
        <v>13909</v>
      </c>
      <c r="Z6280" t="s">
        <v>13915</v>
      </c>
      <c r="AC6280" t="s">
        <v>357</v>
      </c>
      <c r="AD6280" s="176">
        <v>1.1000000000000001</v>
      </c>
    </row>
    <row r="6281" spans="1:31" x14ac:dyDescent="0.35">
      <c r="A6281" t="s">
        <v>476</v>
      </c>
      <c r="B6281">
        <v>1200</v>
      </c>
      <c r="C6281" t="s">
        <v>13906</v>
      </c>
      <c r="D6281">
        <v>71493</v>
      </c>
      <c r="E6281" t="s">
        <v>13907</v>
      </c>
      <c r="F6281" t="s">
        <v>11404</v>
      </c>
      <c r="H6281">
        <v>1.4</v>
      </c>
      <c r="I6281">
        <v>0.2</v>
      </c>
      <c r="K6281" t="s">
        <v>404</v>
      </c>
      <c r="L6281" t="s">
        <v>13643</v>
      </c>
      <c r="M6281" t="s">
        <v>398</v>
      </c>
      <c r="N6281" t="s">
        <v>1168</v>
      </c>
      <c r="O6281">
        <v>0.25</v>
      </c>
      <c r="P6281" t="s">
        <v>306</v>
      </c>
      <c r="Q6281" s="164">
        <v>36169</v>
      </c>
      <c r="R6281" s="164">
        <v>36404</v>
      </c>
      <c r="S6281" s="164">
        <v>42248</v>
      </c>
      <c r="T6281" t="s">
        <v>13908</v>
      </c>
      <c r="V6281" t="s">
        <v>13909</v>
      </c>
      <c r="W6281" t="s">
        <v>13910</v>
      </c>
      <c r="X6281" t="s">
        <v>13907</v>
      </c>
      <c r="Y6281" t="s">
        <v>13909</v>
      </c>
      <c r="Z6281" t="s">
        <v>13916</v>
      </c>
      <c r="AC6281" t="s">
        <v>357</v>
      </c>
      <c r="AD6281" s="176">
        <v>1.1000000000000001</v>
      </c>
    </row>
    <row r="6282" spans="1:31" x14ac:dyDescent="0.35">
      <c r="A6282" t="s">
        <v>482</v>
      </c>
      <c r="B6282">
        <v>1166</v>
      </c>
      <c r="C6282" t="s">
        <v>13906</v>
      </c>
      <c r="D6282">
        <v>71493</v>
      </c>
      <c r="E6282" t="s">
        <v>13907</v>
      </c>
      <c r="F6282" t="s">
        <v>11404</v>
      </c>
      <c r="H6282">
        <v>1.4</v>
      </c>
      <c r="I6282">
        <v>0.2</v>
      </c>
      <c r="K6282" t="s">
        <v>404</v>
      </c>
      <c r="L6282" t="s">
        <v>13643</v>
      </c>
      <c r="M6282" t="s">
        <v>398</v>
      </c>
      <c r="N6282" t="s">
        <v>1168</v>
      </c>
      <c r="O6282">
        <v>0.25</v>
      </c>
      <c r="P6282" t="s">
        <v>306</v>
      </c>
      <c r="Q6282" s="164">
        <v>37265</v>
      </c>
      <c r="R6282" s="164">
        <v>37500</v>
      </c>
      <c r="S6282" s="164">
        <v>41883</v>
      </c>
      <c r="T6282" t="s">
        <v>13908</v>
      </c>
      <c r="V6282" t="s">
        <v>13909</v>
      </c>
      <c r="W6282" t="s">
        <v>13910</v>
      </c>
      <c r="X6282" t="s">
        <v>13907</v>
      </c>
      <c r="Y6282" t="s">
        <v>13909</v>
      </c>
      <c r="Z6282" t="s">
        <v>13917</v>
      </c>
      <c r="AC6282" t="s">
        <v>357</v>
      </c>
      <c r="AD6282" s="176">
        <v>1.1000000000000001</v>
      </c>
    </row>
    <row r="6283" spans="1:31" x14ac:dyDescent="0.35">
      <c r="A6283" t="s">
        <v>447</v>
      </c>
      <c r="B6283">
        <v>1186</v>
      </c>
      <c r="C6283" t="s">
        <v>13906</v>
      </c>
      <c r="D6283">
        <v>71493</v>
      </c>
      <c r="E6283" t="s">
        <v>13907</v>
      </c>
      <c r="F6283" t="s">
        <v>11404</v>
      </c>
      <c r="H6283">
        <v>1.4</v>
      </c>
      <c r="I6283">
        <v>0.2</v>
      </c>
      <c r="K6283" t="s">
        <v>296</v>
      </c>
      <c r="L6283" t="s">
        <v>13643</v>
      </c>
      <c r="M6283" t="s">
        <v>398</v>
      </c>
      <c r="N6283" t="s">
        <v>1168</v>
      </c>
      <c r="O6283">
        <v>0.25</v>
      </c>
      <c r="P6283" t="s">
        <v>306</v>
      </c>
      <c r="Q6283" s="164">
        <v>37265</v>
      </c>
      <c r="R6283" s="164">
        <v>37500</v>
      </c>
      <c r="T6283" t="s">
        <v>13908</v>
      </c>
      <c r="V6283" t="s">
        <v>13909</v>
      </c>
      <c r="W6283" t="s">
        <v>13910</v>
      </c>
      <c r="X6283" t="s">
        <v>13907</v>
      </c>
      <c r="Y6283" t="s">
        <v>13909</v>
      </c>
      <c r="Z6283" t="s">
        <v>13918</v>
      </c>
      <c r="AC6283" t="s">
        <v>357</v>
      </c>
      <c r="AD6283" s="176">
        <v>1.1000000000000001</v>
      </c>
    </row>
    <row r="6284" spans="1:31" x14ac:dyDescent="0.35">
      <c r="A6284" t="s">
        <v>566</v>
      </c>
      <c r="B6284">
        <v>1172</v>
      </c>
      <c r="C6284" t="s">
        <v>13906</v>
      </c>
      <c r="D6284">
        <v>71493</v>
      </c>
      <c r="E6284" t="s">
        <v>13907</v>
      </c>
      <c r="F6284" t="s">
        <v>11404</v>
      </c>
      <c r="H6284">
        <v>1.4</v>
      </c>
      <c r="I6284">
        <v>0.2</v>
      </c>
      <c r="K6284" t="s">
        <v>0</v>
      </c>
      <c r="L6284" t="s">
        <v>13643</v>
      </c>
      <c r="M6284" t="s">
        <v>398</v>
      </c>
      <c r="N6284" t="s">
        <v>1168</v>
      </c>
      <c r="O6284">
        <v>0.25</v>
      </c>
      <c r="P6284" t="s">
        <v>306</v>
      </c>
      <c r="Q6284" s="164">
        <v>36164</v>
      </c>
      <c r="R6284" s="164">
        <v>36251</v>
      </c>
      <c r="T6284" t="s">
        <v>13908</v>
      </c>
      <c r="V6284" t="s">
        <v>13909</v>
      </c>
      <c r="W6284" t="s">
        <v>13910</v>
      </c>
      <c r="X6284" t="s">
        <v>13907</v>
      </c>
      <c r="Y6284" t="s">
        <v>13909</v>
      </c>
      <c r="Z6284" t="s">
        <v>13919</v>
      </c>
      <c r="AC6284" t="s">
        <v>357</v>
      </c>
      <c r="AD6284" s="176">
        <v>1.1000000000000001</v>
      </c>
    </row>
    <row r="6285" spans="1:31" x14ac:dyDescent="0.35">
      <c r="A6285" t="s">
        <v>454</v>
      </c>
      <c r="B6285">
        <v>1326</v>
      </c>
      <c r="C6285" t="s">
        <v>13920</v>
      </c>
      <c r="D6285">
        <v>71494</v>
      </c>
      <c r="E6285" t="s">
        <v>13921</v>
      </c>
      <c r="F6285" t="s">
        <v>11404</v>
      </c>
      <c r="H6285" s="174">
        <f t="shared" ref="H6285:H6289" si="205">AD6285</f>
        <v>1.1000000000000001</v>
      </c>
      <c r="I6285">
        <v>0.3</v>
      </c>
      <c r="K6285" t="s">
        <v>404</v>
      </c>
      <c r="L6285" t="s">
        <v>812</v>
      </c>
      <c r="M6285" t="s">
        <v>398</v>
      </c>
      <c r="N6285" t="s">
        <v>1168</v>
      </c>
      <c r="O6285">
        <v>0.5</v>
      </c>
      <c r="P6285" t="s">
        <v>306</v>
      </c>
      <c r="Q6285" s="164">
        <v>35796</v>
      </c>
      <c r="R6285" s="164">
        <v>35796</v>
      </c>
      <c r="S6285" s="164">
        <v>42979</v>
      </c>
      <c r="T6285" t="s">
        <v>13922</v>
      </c>
      <c r="V6285" t="s">
        <v>13923</v>
      </c>
      <c r="W6285" t="s">
        <v>13924</v>
      </c>
      <c r="X6285" t="s">
        <v>13921</v>
      </c>
      <c r="Y6285" t="s">
        <v>13923</v>
      </c>
      <c r="Z6285" t="s">
        <v>13925</v>
      </c>
      <c r="AC6285" t="s">
        <v>357</v>
      </c>
      <c r="AD6285" s="176">
        <v>1.1000000000000001</v>
      </c>
      <c r="AE6285" s="177" t="s">
        <v>16954</v>
      </c>
    </row>
    <row r="6286" spans="1:31" x14ac:dyDescent="0.35">
      <c r="A6286" t="s">
        <v>305</v>
      </c>
      <c r="B6286">
        <v>1257</v>
      </c>
      <c r="C6286" t="s">
        <v>13921</v>
      </c>
      <c r="D6286">
        <v>71494</v>
      </c>
      <c r="E6286" t="s">
        <v>13921</v>
      </c>
      <c r="F6286" t="s">
        <v>11404</v>
      </c>
      <c r="H6286" s="174">
        <f t="shared" si="205"/>
        <v>1.1000000000000001</v>
      </c>
      <c r="I6286">
        <v>0.3</v>
      </c>
      <c r="K6286" t="s">
        <v>404</v>
      </c>
      <c r="L6286" t="s">
        <v>12368</v>
      </c>
      <c r="M6286" t="s">
        <v>398</v>
      </c>
      <c r="N6286" t="s">
        <v>1168</v>
      </c>
      <c r="O6286">
        <v>0.5</v>
      </c>
      <c r="P6286" t="s">
        <v>306</v>
      </c>
      <c r="Q6286" s="164">
        <v>37630</v>
      </c>
      <c r="R6286" s="164">
        <v>37865</v>
      </c>
      <c r="S6286" s="164">
        <v>41153</v>
      </c>
      <c r="T6286" t="s">
        <v>13922</v>
      </c>
      <c r="V6286" t="s">
        <v>13923</v>
      </c>
      <c r="W6286" t="s">
        <v>13924</v>
      </c>
      <c r="X6286" t="s">
        <v>13921</v>
      </c>
      <c r="Y6286" t="s">
        <v>13923</v>
      </c>
      <c r="Z6286" t="s">
        <v>13926</v>
      </c>
      <c r="AC6286" t="s">
        <v>357</v>
      </c>
      <c r="AD6286" s="176">
        <v>1.1000000000000001</v>
      </c>
      <c r="AE6286" s="177" t="s">
        <v>16954</v>
      </c>
    </row>
    <row r="6287" spans="1:31" x14ac:dyDescent="0.35">
      <c r="A6287" t="s">
        <v>408</v>
      </c>
      <c r="B6287">
        <v>1165</v>
      </c>
      <c r="C6287" t="s">
        <v>13921</v>
      </c>
      <c r="D6287">
        <v>71494</v>
      </c>
      <c r="E6287" t="s">
        <v>13921</v>
      </c>
      <c r="F6287" t="s">
        <v>11404</v>
      </c>
      <c r="H6287" s="174">
        <f t="shared" si="205"/>
        <v>1.1000000000000001</v>
      </c>
      <c r="I6287">
        <v>0.3</v>
      </c>
      <c r="K6287" t="s">
        <v>404</v>
      </c>
      <c r="L6287" t="s">
        <v>812</v>
      </c>
      <c r="M6287" t="s">
        <v>398</v>
      </c>
      <c r="N6287" t="s">
        <v>1168</v>
      </c>
      <c r="O6287">
        <v>0.5</v>
      </c>
      <c r="P6287" t="s">
        <v>306</v>
      </c>
      <c r="Q6287" s="164">
        <v>35804</v>
      </c>
      <c r="R6287" s="164">
        <v>36039</v>
      </c>
      <c r="S6287" s="164">
        <v>39188</v>
      </c>
      <c r="T6287" t="s">
        <v>13922</v>
      </c>
      <c r="V6287" t="s">
        <v>13923</v>
      </c>
      <c r="W6287" t="s">
        <v>13924</v>
      </c>
      <c r="X6287" t="s">
        <v>13921</v>
      </c>
      <c r="Y6287" t="s">
        <v>13923</v>
      </c>
      <c r="Z6287" t="s">
        <v>13927</v>
      </c>
      <c r="AC6287" t="s">
        <v>357</v>
      </c>
      <c r="AD6287" s="176">
        <v>1.1000000000000001</v>
      </c>
      <c r="AE6287" s="177" t="s">
        <v>16954</v>
      </c>
    </row>
    <row r="6288" spans="1:31" x14ac:dyDescent="0.35">
      <c r="A6288" t="s">
        <v>324</v>
      </c>
      <c r="B6288">
        <v>1145</v>
      </c>
      <c r="C6288" t="s">
        <v>13920</v>
      </c>
      <c r="D6288">
        <v>71494</v>
      </c>
      <c r="E6288" t="s">
        <v>13921</v>
      </c>
      <c r="F6288" t="s">
        <v>11404</v>
      </c>
      <c r="H6288" s="174">
        <f t="shared" si="205"/>
        <v>1.1000000000000001</v>
      </c>
      <c r="I6288">
        <v>0.3</v>
      </c>
      <c r="K6288" t="s">
        <v>404</v>
      </c>
      <c r="L6288" t="s">
        <v>812</v>
      </c>
      <c r="M6288" t="s">
        <v>398</v>
      </c>
      <c r="N6288" t="s">
        <v>1168</v>
      </c>
      <c r="O6288">
        <v>0.5</v>
      </c>
      <c r="P6288" t="s">
        <v>306</v>
      </c>
      <c r="Q6288" s="164">
        <v>36900</v>
      </c>
      <c r="R6288" s="164">
        <v>37135</v>
      </c>
      <c r="S6288" s="164">
        <v>45043</v>
      </c>
      <c r="T6288" t="s">
        <v>13922</v>
      </c>
      <c r="V6288" t="s">
        <v>13923</v>
      </c>
      <c r="W6288" t="s">
        <v>13924</v>
      </c>
      <c r="X6288" t="s">
        <v>13921</v>
      </c>
      <c r="Y6288" t="s">
        <v>13923</v>
      </c>
      <c r="Z6288" t="s">
        <v>13928</v>
      </c>
      <c r="AC6288" t="s">
        <v>357</v>
      </c>
      <c r="AD6288" s="176">
        <v>1.1000000000000001</v>
      </c>
      <c r="AE6288" s="177" t="s">
        <v>16954</v>
      </c>
    </row>
    <row r="6289" spans="1:31" x14ac:dyDescent="0.35">
      <c r="A6289" t="s">
        <v>476</v>
      </c>
      <c r="B6289">
        <v>1199</v>
      </c>
      <c r="C6289" t="s">
        <v>13920</v>
      </c>
      <c r="D6289">
        <v>71494</v>
      </c>
      <c r="E6289" t="s">
        <v>13921</v>
      </c>
      <c r="F6289" t="s">
        <v>11404</v>
      </c>
      <c r="H6289" s="174">
        <f t="shared" si="205"/>
        <v>1.1000000000000001</v>
      </c>
      <c r="I6289">
        <v>0.3</v>
      </c>
      <c r="K6289" t="s">
        <v>404</v>
      </c>
      <c r="L6289" t="s">
        <v>812</v>
      </c>
      <c r="M6289" t="s">
        <v>398</v>
      </c>
      <c r="N6289" t="s">
        <v>1168</v>
      </c>
      <c r="O6289">
        <v>0.5</v>
      </c>
      <c r="P6289" t="s">
        <v>306</v>
      </c>
      <c r="Q6289" s="164">
        <v>36169</v>
      </c>
      <c r="R6289" s="164">
        <v>36404</v>
      </c>
      <c r="S6289" s="164">
        <v>42248</v>
      </c>
      <c r="T6289" t="s">
        <v>13922</v>
      </c>
      <c r="V6289" t="s">
        <v>13923</v>
      </c>
      <c r="W6289" t="s">
        <v>13924</v>
      </c>
      <c r="X6289" t="s">
        <v>13921</v>
      </c>
      <c r="Y6289" t="s">
        <v>13923</v>
      </c>
      <c r="Z6289" t="s">
        <v>13929</v>
      </c>
      <c r="AC6289" t="s">
        <v>357</v>
      </c>
      <c r="AD6289" s="176">
        <v>1.1000000000000001</v>
      </c>
      <c r="AE6289" s="177" t="s">
        <v>16954</v>
      </c>
    </row>
    <row r="6290" spans="1:31" x14ac:dyDescent="0.35">
      <c r="A6290" t="s">
        <v>482</v>
      </c>
      <c r="B6290">
        <v>1165</v>
      </c>
      <c r="C6290" t="s">
        <v>13920</v>
      </c>
      <c r="D6290">
        <v>71494</v>
      </c>
      <c r="E6290" t="s">
        <v>13921</v>
      </c>
      <c r="F6290" t="s">
        <v>11404</v>
      </c>
      <c r="H6290" s="174">
        <f>AD6290</f>
        <v>1.1000000000000001</v>
      </c>
      <c r="I6290">
        <v>0.3</v>
      </c>
      <c r="K6290" t="s">
        <v>404</v>
      </c>
      <c r="L6290" t="s">
        <v>812</v>
      </c>
      <c r="M6290" t="s">
        <v>398</v>
      </c>
      <c r="N6290" t="s">
        <v>1168</v>
      </c>
      <c r="O6290">
        <v>0.5</v>
      </c>
      <c r="P6290" t="s">
        <v>306</v>
      </c>
      <c r="Q6290" s="164">
        <v>37265</v>
      </c>
      <c r="R6290" s="164">
        <v>37500</v>
      </c>
      <c r="S6290" s="164">
        <v>41883</v>
      </c>
      <c r="T6290" t="s">
        <v>13922</v>
      </c>
      <c r="V6290" t="s">
        <v>13923</v>
      </c>
      <c r="W6290" t="s">
        <v>13924</v>
      </c>
      <c r="X6290" t="s">
        <v>13921</v>
      </c>
      <c r="Y6290" t="s">
        <v>13923</v>
      </c>
      <c r="Z6290" t="s">
        <v>13930</v>
      </c>
      <c r="AC6290" t="s">
        <v>357</v>
      </c>
      <c r="AD6290" s="176">
        <v>1.1000000000000001</v>
      </c>
      <c r="AE6290" s="177" t="s">
        <v>16953</v>
      </c>
    </row>
    <row r="6291" spans="1:31" x14ac:dyDescent="0.35">
      <c r="A6291" t="s">
        <v>447</v>
      </c>
      <c r="B6291">
        <v>1185</v>
      </c>
      <c r="C6291" t="s">
        <v>13920</v>
      </c>
      <c r="D6291">
        <v>71494</v>
      </c>
      <c r="E6291" t="s">
        <v>13921</v>
      </c>
      <c r="F6291" t="s">
        <v>11404</v>
      </c>
      <c r="H6291" s="174">
        <f t="shared" ref="H6291:H6295" si="206">AD6291</f>
        <v>1.1000000000000001</v>
      </c>
      <c r="I6291">
        <v>0.3</v>
      </c>
      <c r="K6291" t="s">
        <v>404</v>
      </c>
      <c r="L6291" t="s">
        <v>812</v>
      </c>
      <c r="M6291" t="s">
        <v>398</v>
      </c>
      <c r="N6291" t="s">
        <v>1168</v>
      </c>
      <c r="O6291">
        <v>0.5</v>
      </c>
      <c r="P6291" t="s">
        <v>306</v>
      </c>
      <c r="Q6291" s="164">
        <v>37265</v>
      </c>
      <c r="R6291" s="164">
        <v>37500</v>
      </c>
      <c r="S6291" s="164">
        <v>45536</v>
      </c>
      <c r="T6291" t="s">
        <v>13922</v>
      </c>
      <c r="V6291" t="s">
        <v>13923</v>
      </c>
      <c r="W6291" t="s">
        <v>13924</v>
      </c>
      <c r="X6291" t="s">
        <v>13921</v>
      </c>
      <c r="Y6291" t="s">
        <v>13923</v>
      </c>
      <c r="Z6291" t="s">
        <v>13931</v>
      </c>
      <c r="AC6291" t="s">
        <v>357</v>
      </c>
      <c r="AD6291" s="176">
        <v>1.1000000000000001</v>
      </c>
      <c r="AE6291" s="177" t="s">
        <v>16954</v>
      </c>
    </row>
    <row r="6292" spans="1:31" x14ac:dyDescent="0.35">
      <c r="A6292" t="s">
        <v>414</v>
      </c>
      <c r="B6292">
        <v>1190</v>
      </c>
      <c r="C6292" t="s">
        <v>13921</v>
      </c>
      <c r="D6292">
        <v>71494</v>
      </c>
      <c r="E6292" t="s">
        <v>13921</v>
      </c>
      <c r="F6292" t="s">
        <v>11404</v>
      </c>
      <c r="H6292" s="174">
        <f t="shared" si="206"/>
        <v>1.1000000000000001</v>
      </c>
      <c r="I6292">
        <v>0.3</v>
      </c>
      <c r="K6292" t="s">
        <v>404</v>
      </c>
      <c r="L6292" t="s">
        <v>13565</v>
      </c>
      <c r="M6292" t="s">
        <v>398</v>
      </c>
      <c r="N6292" t="s">
        <v>1168</v>
      </c>
      <c r="O6292">
        <v>0.5</v>
      </c>
      <c r="P6292" t="s">
        <v>306</v>
      </c>
      <c r="Q6292" s="164">
        <v>36526</v>
      </c>
      <c r="R6292" s="164">
        <v>36526</v>
      </c>
      <c r="S6292" s="164">
        <v>40148</v>
      </c>
      <c r="T6292" t="s">
        <v>13922</v>
      </c>
      <c r="V6292" t="s">
        <v>13923</v>
      </c>
      <c r="W6292" t="s">
        <v>13924</v>
      </c>
      <c r="X6292" t="s">
        <v>13921</v>
      </c>
      <c r="Y6292" t="s">
        <v>13923</v>
      </c>
      <c r="Z6292" t="s">
        <v>13932</v>
      </c>
      <c r="AC6292" t="s">
        <v>357</v>
      </c>
      <c r="AD6292" s="176">
        <v>1.1000000000000001</v>
      </c>
      <c r="AE6292" s="177" t="s">
        <v>16954</v>
      </c>
    </row>
    <row r="6293" spans="1:31" x14ac:dyDescent="0.35">
      <c r="A6293" t="s">
        <v>566</v>
      </c>
      <c r="B6293">
        <v>1171</v>
      </c>
      <c r="C6293" t="s">
        <v>13920</v>
      </c>
      <c r="D6293">
        <v>71494</v>
      </c>
      <c r="E6293" t="s">
        <v>13921</v>
      </c>
      <c r="F6293" t="s">
        <v>11404</v>
      </c>
      <c r="H6293" s="174">
        <f t="shared" si="206"/>
        <v>1.1000000000000001</v>
      </c>
      <c r="I6293">
        <v>0.3</v>
      </c>
      <c r="K6293" t="s">
        <v>404</v>
      </c>
      <c r="L6293" t="s">
        <v>812</v>
      </c>
      <c r="M6293" t="s">
        <v>398</v>
      </c>
      <c r="N6293" t="s">
        <v>1168</v>
      </c>
      <c r="O6293">
        <v>0.5</v>
      </c>
      <c r="P6293" t="s">
        <v>306</v>
      </c>
      <c r="Q6293" s="164">
        <v>36164</v>
      </c>
      <c r="R6293" s="164">
        <v>36251</v>
      </c>
      <c r="S6293" s="164">
        <v>41883</v>
      </c>
      <c r="T6293" t="s">
        <v>13922</v>
      </c>
      <c r="V6293" t="s">
        <v>13923</v>
      </c>
      <c r="W6293" t="s">
        <v>13924</v>
      </c>
      <c r="X6293" t="s">
        <v>13921</v>
      </c>
      <c r="Y6293" t="s">
        <v>13923</v>
      </c>
      <c r="Z6293" t="s">
        <v>13933</v>
      </c>
      <c r="AC6293" t="s">
        <v>357</v>
      </c>
      <c r="AD6293" s="176">
        <v>1.1000000000000001</v>
      </c>
      <c r="AE6293" s="177" t="s">
        <v>16954</v>
      </c>
    </row>
    <row r="6294" spans="1:31" x14ac:dyDescent="0.35">
      <c r="A6294" t="s">
        <v>438</v>
      </c>
      <c r="B6294">
        <v>1180</v>
      </c>
      <c r="C6294" t="s">
        <v>13921</v>
      </c>
      <c r="D6294">
        <v>71494</v>
      </c>
      <c r="E6294" t="s">
        <v>13921</v>
      </c>
      <c r="F6294" t="s">
        <v>11404</v>
      </c>
      <c r="H6294" s="174">
        <f t="shared" si="206"/>
        <v>1.1000000000000001</v>
      </c>
      <c r="I6294">
        <v>0.3</v>
      </c>
      <c r="K6294" t="s">
        <v>404</v>
      </c>
      <c r="L6294" t="s">
        <v>13557</v>
      </c>
      <c r="M6294" t="s">
        <v>398</v>
      </c>
      <c r="N6294" t="s">
        <v>1168</v>
      </c>
      <c r="O6294">
        <v>0.5</v>
      </c>
      <c r="P6294" t="s">
        <v>306</v>
      </c>
      <c r="Q6294" s="164">
        <v>37995</v>
      </c>
      <c r="R6294" s="164">
        <v>38231</v>
      </c>
      <c r="S6294" s="164">
        <v>42979</v>
      </c>
      <c r="T6294" t="s">
        <v>13922</v>
      </c>
      <c r="V6294" t="s">
        <v>13923</v>
      </c>
      <c r="W6294" t="s">
        <v>13924</v>
      </c>
      <c r="X6294" t="s">
        <v>13921</v>
      </c>
      <c r="Y6294" t="s">
        <v>13923</v>
      </c>
      <c r="Z6294" t="s">
        <v>13934</v>
      </c>
      <c r="AC6294" t="s">
        <v>357</v>
      </c>
      <c r="AD6294" s="176">
        <v>1.1000000000000001</v>
      </c>
      <c r="AE6294" s="177" t="s">
        <v>16954</v>
      </c>
    </row>
    <row r="6295" spans="1:31" x14ac:dyDescent="0.35">
      <c r="A6295" t="s">
        <v>403</v>
      </c>
      <c r="B6295">
        <v>1139</v>
      </c>
      <c r="C6295" t="s">
        <v>13935</v>
      </c>
      <c r="D6295">
        <v>71495</v>
      </c>
      <c r="E6295" t="s">
        <v>13936</v>
      </c>
      <c r="F6295" t="s">
        <v>11404</v>
      </c>
      <c r="H6295" s="174">
        <f t="shared" si="206"/>
        <v>1.2</v>
      </c>
      <c r="I6295">
        <v>0.2</v>
      </c>
      <c r="K6295" t="s">
        <v>404</v>
      </c>
      <c r="L6295" t="s">
        <v>397</v>
      </c>
      <c r="M6295" t="s">
        <v>398</v>
      </c>
      <c r="N6295" t="s">
        <v>1168</v>
      </c>
      <c r="O6295">
        <v>0.5</v>
      </c>
      <c r="P6295" t="s">
        <v>306</v>
      </c>
      <c r="Q6295" s="164">
        <v>39448</v>
      </c>
      <c r="R6295" s="164">
        <v>39448</v>
      </c>
      <c r="S6295" s="164">
        <v>45043</v>
      </c>
      <c r="T6295" t="s">
        <v>13937</v>
      </c>
      <c r="V6295" t="s">
        <v>13938</v>
      </c>
      <c r="W6295" t="s">
        <v>13939</v>
      </c>
      <c r="X6295" t="s">
        <v>13936</v>
      </c>
      <c r="Y6295" t="s">
        <v>13938</v>
      </c>
      <c r="Z6295" t="s">
        <v>13940</v>
      </c>
      <c r="AC6295" t="s">
        <v>357</v>
      </c>
      <c r="AD6295" s="176">
        <v>1.2</v>
      </c>
      <c r="AE6295" s="177" t="s">
        <v>16954</v>
      </c>
    </row>
    <row r="6296" spans="1:31" x14ac:dyDescent="0.35">
      <c r="A6296" t="s">
        <v>309</v>
      </c>
      <c r="B6296">
        <v>1217</v>
      </c>
      <c r="C6296" t="s">
        <v>13941</v>
      </c>
      <c r="D6296">
        <v>71496</v>
      </c>
      <c r="E6296" t="s">
        <v>13941</v>
      </c>
      <c r="F6296" t="s">
        <v>11404</v>
      </c>
      <c r="H6296">
        <v>1.6</v>
      </c>
      <c r="I6296">
        <v>0.9</v>
      </c>
      <c r="K6296" t="s">
        <v>296</v>
      </c>
      <c r="L6296" t="s">
        <v>640</v>
      </c>
      <c r="M6296" t="s">
        <v>398</v>
      </c>
      <c r="N6296" t="s">
        <v>747</v>
      </c>
      <c r="O6296">
        <v>1.5</v>
      </c>
      <c r="P6296" t="s">
        <v>306</v>
      </c>
      <c r="Q6296" t="s">
        <v>744</v>
      </c>
      <c r="R6296" s="164">
        <v>41518</v>
      </c>
      <c r="T6296" t="s">
        <v>13942</v>
      </c>
      <c r="V6296" t="s">
        <v>13849</v>
      </c>
      <c r="W6296" t="s">
        <v>13850</v>
      </c>
      <c r="X6296" t="s">
        <v>13847</v>
      </c>
      <c r="Y6296" t="s">
        <v>13849</v>
      </c>
      <c r="Z6296" t="s">
        <v>13943</v>
      </c>
      <c r="AC6296" t="s">
        <v>366</v>
      </c>
      <c r="AD6296" s="176">
        <v>1.2</v>
      </c>
    </row>
    <row r="6297" spans="1:31" x14ac:dyDescent="0.35">
      <c r="A6297" t="s">
        <v>476</v>
      </c>
      <c r="B6297">
        <v>1336</v>
      </c>
      <c r="C6297" t="s">
        <v>13944</v>
      </c>
      <c r="D6297">
        <v>71496</v>
      </c>
      <c r="E6297" t="s">
        <v>13941</v>
      </c>
      <c r="F6297" t="s">
        <v>11404</v>
      </c>
      <c r="G6297" s="163">
        <v>2934.76</v>
      </c>
      <c r="H6297">
        <v>1.6</v>
      </c>
      <c r="I6297">
        <v>0.9</v>
      </c>
      <c r="J6297" t="s">
        <v>1</v>
      </c>
      <c r="K6297" t="s">
        <v>296</v>
      </c>
      <c r="L6297" t="s">
        <v>397</v>
      </c>
      <c r="M6297" t="s">
        <v>398</v>
      </c>
      <c r="N6297" t="s">
        <v>747</v>
      </c>
      <c r="O6297">
        <v>1.5</v>
      </c>
      <c r="P6297" t="s">
        <v>306</v>
      </c>
      <c r="Q6297" s="164">
        <v>42045</v>
      </c>
      <c r="R6297" s="164">
        <v>42979</v>
      </c>
      <c r="T6297" t="s">
        <v>13942</v>
      </c>
      <c r="V6297" t="s">
        <v>13849</v>
      </c>
      <c r="W6297" t="s">
        <v>13850</v>
      </c>
      <c r="X6297" t="s">
        <v>13847</v>
      </c>
      <c r="Y6297" t="s">
        <v>13849</v>
      </c>
      <c r="Z6297" t="s">
        <v>13945</v>
      </c>
      <c r="AA6297" t="s">
        <v>1</v>
      </c>
      <c r="AB6297" s="164">
        <v>42494</v>
      </c>
      <c r="AC6297" t="s">
        <v>366</v>
      </c>
      <c r="AD6297" s="176">
        <v>1.2</v>
      </c>
    </row>
    <row r="6298" spans="1:31" x14ac:dyDescent="0.35">
      <c r="A6298" t="s">
        <v>432</v>
      </c>
      <c r="B6298">
        <v>1317</v>
      </c>
      <c r="C6298" t="s">
        <v>13946</v>
      </c>
      <c r="D6298">
        <v>71496</v>
      </c>
      <c r="E6298" t="s">
        <v>13941</v>
      </c>
      <c r="F6298" t="s">
        <v>11404</v>
      </c>
      <c r="G6298" s="163">
        <v>3750</v>
      </c>
      <c r="H6298">
        <v>1.6</v>
      </c>
      <c r="I6298">
        <v>0.9</v>
      </c>
      <c r="J6298" t="s">
        <v>1</v>
      </c>
      <c r="K6298" t="s">
        <v>296</v>
      </c>
      <c r="L6298" t="s">
        <v>397</v>
      </c>
      <c r="M6298" t="s">
        <v>398</v>
      </c>
      <c r="N6298" t="s">
        <v>747</v>
      </c>
      <c r="O6298">
        <v>1.5</v>
      </c>
      <c r="P6298" t="s">
        <v>306</v>
      </c>
      <c r="Q6298" t="s">
        <v>13947</v>
      </c>
      <c r="R6298" s="164">
        <v>43466</v>
      </c>
      <c r="T6298" t="s">
        <v>13942</v>
      </c>
      <c r="V6298" t="s">
        <v>13849</v>
      </c>
      <c r="W6298" t="s">
        <v>13850</v>
      </c>
      <c r="X6298" t="s">
        <v>13847</v>
      </c>
      <c r="Y6298" t="s">
        <v>13849</v>
      </c>
      <c r="Z6298" t="s">
        <v>13948</v>
      </c>
      <c r="AA6298" t="s">
        <v>1</v>
      </c>
      <c r="AB6298" s="164">
        <v>43369</v>
      </c>
      <c r="AC6298" t="s">
        <v>366</v>
      </c>
      <c r="AD6298" s="176">
        <v>1.2</v>
      </c>
    </row>
    <row r="6299" spans="1:31" x14ac:dyDescent="0.35">
      <c r="A6299" t="s">
        <v>566</v>
      </c>
      <c r="B6299">
        <v>1281</v>
      </c>
      <c r="C6299" t="s">
        <v>13949</v>
      </c>
      <c r="D6299">
        <v>71498</v>
      </c>
      <c r="E6299" t="s">
        <v>13949</v>
      </c>
      <c r="F6299" t="s">
        <v>11404</v>
      </c>
      <c r="G6299" s="163">
        <v>1365</v>
      </c>
      <c r="H6299" s="174">
        <f>AD6299</f>
        <v>1</v>
      </c>
      <c r="I6299">
        <v>0.4</v>
      </c>
      <c r="J6299" t="s">
        <v>1</v>
      </c>
      <c r="K6299" t="s">
        <v>0</v>
      </c>
      <c r="L6299" t="s">
        <v>502</v>
      </c>
      <c r="M6299" t="s">
        <v>398</v>
      </c>
      <c r="N6299" t="s">
        <v>579</v>
      </c>
      <c r="O6299">
        <v>0.5</v>
      </c>
      <c r="P6299" t="s">
        <v>306</v>
      </c>
      <c r="Q6299" s="164">
        <v>42554</v>
      </c>
      <c r="R6299" s="164">
        <v>42248</v>
      </c>
      <c r="T6299" t="s">
        <v>13950</v>
      </c>
      <c r="V6299" t="s">
        <v>13951</v>
      </c>
      <c r="W6299" t="s">
        <v>13952</v>
      </c>
      <c r="X6299" t="s">
        <v>13949</v>
      </c>
      <c r="Y6299" t="s">
        <v>13951</v>
      </c>
      <c r="Z6299" t="s">
        <v>13953</v>
      </c>
      <c r="AA6299" t="s">
        <v>1</v>
      </c>
      <c r="AB6299" s="164">
        <v>42437</v>
      </c>
      <c r="AC6299" t="s">
        <v>357</v>
      </c>
      <c r="AD6299" s="176">
        <v>1</v>
      </c>
      <c r="AE6299" s="177" t="s">
        <v>16954</v>
      </c>
    </row>
    <row r="6300" spans="1:31" x14ac:dyDescent="0.35">
      <c r="A6300" t="s">
        <v>305</v>
      </c>
      <c r="B6300">
        <v>1310</v>
      </c>
      <c r="C6300" t="s">
        <v>13954</v>
      </c>
      <c r="D6300">
        <v>71499</v>
      </c>
      <c r="E6300" t="s">
        <v>13954</v>
      </c>
      <c r="F6300" t="s">
        <v>11404</v>
      </c>
      <c r="G6300" s="163">
        <v>6093.88</v>
      </c>
      <c r="H6300">
        <v>1.4</v>
      </c>
      <c r="I6300">
        <v>0.9</v>
      </c>
      <c r="J6300" t="s">
        <v>295</v>
      </c>
      <c r="K6300" t="s">
        <v>296</v>
      </c>
      <c r="L6300" t="s">
        <v>640</v>
      </c>
      <c r="M6300" t="s">
        <v>398</v>
      </c>
      <c r="N6300" t="s">
        <v>579</v>
      </c>
      <c r="O6300">
        <v>1.5</v>
      </c>
      <c r="P6300" t="s">
        <v>306</v>
      </c>
      <c r="Q6300" s="164">
        <v>42743</v>
      </c>
      <c r="R6300" s="164">
        <v>43344</v>
      </c>
      <c r="T6300" t="s">
        <v>13955</v>
      </c>
      <c r="V6300" t="s">
        <v>13956</v>
      </c>
      <c r="W6300" t="s">
        <v>13952</v>
      </c>
      <c r="X6300" t="s">
        <v>13949</v>
      </c>
      <c r="Y6300" t="s">
        <v>13951</v>
      </c>
      <c r="Z6300" t="s">
        <v>13957</v>
      </c>
      <c r="AA6300" t="s">
        <v>1</v>
      </c>
      <c r="AB6300" s="164">
        <v>42975</v>
      </c>
      <c r="AC6300" t="s">
        <v>357</v>
      </c>
      <c r="AD6300" s="176">
        <v>1.1000000000000001</v>
      </c>
    </row>
    <row r="6301" spans="1:31" x14ac:dyDescent="0.35">
      <c r="A6301" t="s">
        <v>324</v>
      </c>
      <c r="B6301">
        <v>1386</v>
      </c>
      <c r="C6301" t="s">
        <v>13958</v>
      </c>
      <c r="D6301">
        <v>71499</v>
      </c>
      <c r="E6301" t="s">
        <v>13954</v>
      </c>
      <c r="F6301" t="s">
        <v>11404</v>
      </c>
      <c r="G6301" s="163">
        <v>5758.72</v>
      </c>
      <c r="H6301">
        <v>1.4</v>
      </c>
      <c r="I6301">
        <v>0.9</v>
      </c>
      <c r="J6301" t="s">
        <v>295</v>
      </c>
      <c r="K6301" t="s">
        <v>296</v>
      </c>
      <c r="L6301" t="s">
        <v>397</v>
      </c>
      <c r="M6301" t="s">
        <v>398</v>
      </c>
      <c r="N6301" t="s">
        <v>579</v>
      </c>
      <c r="O6301">
        <v>1.5</v>
      </c>
      <c r="P6301" t="s">
        <v>306</v>
      </c>
      <c r="Q6301" t="s">
        <v>13959</v>
      </c>
      <c r="R6301" s="164">
        <v>45170</v>
      </c>
      <c r="T6301" t="s">
        <v>13955</v>
      </c>
      <c r="V6301" t="s">
        <v>13956</v>
      </c>
      <c r="W6301" t="s">
        <v>13952</v>
      </c>
      <c r="X6301" t="s">
        <v>13949</v>
      </c>
      <c r="Y6301" t="s">
        <v>13951</v>
      </c>
      <c r="Z6301" t="s">
        <v>13960</v>
      </c>
      <c r="AA6301" t="s">
        <v>1</v>
      </c>
      <c r="AB6301" s="164">
        <v>45125</v>
      </c>
      <c r="AC6301" t="s">
        <v>357</v>
      </c>
      <c r="AD6301" s="176">
        <v>1.1000000000000001</v>
      </c>
    </row>
    <row r="6302" spans="1:31" x14ac:dyDescent="0.35">
      <c r="A6302" t="s">
        <v>584</v>
      </c>
      <c r="B6302">
        <v>1371</v>
      </c>
      <c r="C6302" t="s">
        <v>13961</v>
      </c>
      <c r="D6302">
        <v>71499</v>
      </c>
      <c r="E6302" t="s">
        <v>13954</v>
      </c>
      <c r="F6302" t="s">
        <v>11404</v>
      </c>
      <c r="G6302" s="163">
        <v>6226.76</v>
      </c>
      <c r="H6302">
        <v>1.4</v>
      </c>
      <c r="I6302">
        <v>0.9</v>
      </c>
      <c r="J6302" t="s">
        <v>295</v>
      </c>
      <c r="K6302" t="s">
        <v>296</v>
      </c>
      <c r="L6302" t="s">
        <v>397</v>
      </c>
      <c r="M6302" t="s">
        <v>398</v>
      </c>
      <c r="N6302" t="s">
        <v>579</v>
      </c>
      <c r="O6302">
        <v>1.5</v>
      </c>
      <c r="P6302" t="s">
        <v>306</v>
      </c>
      <c r="Q6302" s="164">
        <v>42955</v>
      </c>
      <c r="R6302" s="164">
        <v>43344</v>
      </c>
      <c r="T6302" t="s">
        <v>13955</v>
      </c>
      <c r="V6302" t="s">
        <v>13956</v>
      </c>
      <c r="W6302" t="s">
        <v>13952</v>
      </c>
      <c r="X6302" t="s">
        <v>13949</v>
      </c>
      <c r="Y6302" t="s">
        <v>13951</v>
      </c>
      <c r="Z6302" t="s">
        <v>13962</v>
      </c>
      <c r="AA6302" t="s">
        <v>1</v>
      </c>
      <c r="AB6302" s="164">
        <v>43019</v>
      </c>
      <c r="AC6302" t="s">
        <v>357</v>
      </c>
      <c r="AD6302" s="176">
        <v>1.1000000000000001</v>
      </c>
    </row>
    <row r="6303" spans="1:31" x14ac:dyDescent="0.35">
      <c r="A6303" t="s">
        <v>324</v>
      </c>
      <c r="B6303">
        <v>1411</v>
      </c>
      <c r="C6303" t="s">
        <v>13963</v>
      </c>
      <c r="D6303">
        <v>71506</v>
      </c>
      <c r="E6303" t="s">
        <v>13963</v>
      </c>
      <c r="F6303" t="s">
        <v>11404</v>
      </c>
      <c r="G6303" s="163">
        <v>5914.37</v>
      </c>
      <c r="H6303">
        <v>1.6</v>
      </c>
      <c r="I6303">
        <v>1</v>
      </c>
      <c r="J6303" t="s">
        <v>295</v>
      </c>
      <c r="K6303" t="s">
        <v>296</v>
      </c>
      <c r="L6303" t="s">
        <v>640</v>
      </c>
      <c r="M6303" t="s">
        <v>398</v>
      </c>
      <c r="N6303" t="s">
        <v>579</v>
      </c>
      <c r="O6303">
        <v>1.5</v>
      </c>
      <c r="P6303" t="s">
        <v>306</v>
      </c>
      <c r="Q6303" t="s">
        <v>13964</v>
      </c>
      <c r="R6303" s="164">
        <v>45658</v>
      </c>
      <c r="T6303" t="s">
        <v>13965</v>
      </c>
      <c r="V6303" t="s">
        <v>13966</v>
      </c>
      <c r="W6303" t="s">
        <v>13967</v>
      </c>
      <c r="X6303" t="s">
        <v>13963</v>
      </c>
      <c r="Y6303" t="s">
        <v>13966</v>
      </c>
      <c r="Z6303" t="s">
        <v>13968</v>
      </c>
      <c r="AA6303" t="s">
        <v>1</v>
      </c>
      <c r="AB6303" s="164">
        <v>45257</v>
      </c>
      <c r="AC6303" t="s">
        <v>357</v>
      </c>
      <c r="AD6303" s="176">
        <v>1.2</v>
      </c>
    </row>
    <row r="6304" spans="1:31" x14ac:dyDescent="0.35">
      <c r="A6304" t="s">
        <v>309</v>
      </c>
      <c r="B6304">
        <v>1142</v>
      </c>
      <c r="C6304" t="s">
        <v>13963</v>
      </c>
      <c r="D6304">
        <v>71506</v>
      </c>
      <c r="E6304" t="s">
        <v>13963</v>
      </c>
      <c r="F6304" t="s">
        <v>11404</v>
      </c>
      <c r="H6304">
        <v>1.6</v>
      </c>
      <c r="I6304">
        <v>1</v>
      </c>
      <c r="K6304" t="s">
        <v>296</v>
      </c>
      <c r="L6304" t="s">
        <v>640</v>
      </c>
      <c r="M6304" t="s">
        <v>398</v>
      </c>
      <c r="N6304" t="s">
        <v>579</v>
      </c>
      <c r="O6304">
        <v>1.5</v>
      </c>
      <c r="P6304" t="s">
        <v>306</v>
      </c>
      <c r="Q6304" s="164">
        <v>37265</v>
      </c>
      <c r="R6304" s="164">
        <v>37500</v>
      </c>
      <c r="T6304" t="s">
        <v>13965</v>
      </c>
      <c r="V6304" t="s">
        <v>13966</v>
      </c>
      <c r="W6304" t="s">
        <v>13967</v>
      </c>
      <c r="X6304" t="s">
        <v>13963</v>
      </c>
      <c r="Y6304" t="s">
        <v>13966</v>
      </c>
      <c r="Z6304" t="s">
        <v>13969</v>
      </c>
      <c r="AC6304" t="s">
        <v>357</v>
      </c>
      <c r="AD6304" s="176">
        <v>1.2</v>
      </c>
    </row>
    <row r="6305" spans="1:31" x14ac:dyDescent="0.35">
      <c r="A6305" t="s">
        <v>482</v>
      </c>
      <c r="B6305">
        <v>1104</v>
      </c>
      <c r="C6305" t="s">
        <v>13963</v>
      </c>
      <c r="D6305">
        <v>71506</v>
      </c>
      <c r="E6305" t="s">
        <v>13963</v>
      </c>
      <c r="F6305" t="s">
        <v>11404</v>
      </c>
      <c r="H6305">
        <v>1.6</v>
      </c>
      <c r="I6305">
        <v>1</v>
      </c>
      <c r="K6305" t="s">
        <v>296</v>
      </c>
      <c r="L6305" t="s">
        <v>640</v>
      </c>
      <c r="M6305" t="s">
        <v>398</v>
      </c>
      <c r="N6305" t="s">
        <v>579</v>
      </c>
      <c r="O6305">
        <v>1.5</v>
      </c>
      <c r="P6305" t="s">
        <v>306</v>
      </c>
      <c r="Q6305" s="164">
        <v>31786</v>
      </c>
      <c r="R6305" s="164">
        <v>32021</v>
      </c>
      <c r="T6305" t="s">
        <v>13965</v>
      </c>
      <c r="V6305" t="s">
        <v>13966</v>
      </c>
      <c r="W6305" t="s">
        <v>13967</v>
      </c>
      <c r="X6305" t="s">
        <v>13963</v>
      </c>
      <c r="Y6305" t="s">
        <v>13966</v>
      </c>
      <c r="Z6305" t="s">
        <v>13970</v>
      </c>
      <c r="AC6305" t="s">
        <v>357</v>
      </c>
      <c r="AD6305" s="176">
        <v>1.2</v>
      </c>
    </row>
    <row r="6306" spans="1:31" x14ac:dyDescent="0.35">
      <c r="A6306" t="s">
        <v>434</v>
      </c>
      <c r="B6306">
        <v>1103</v>
      </c>
      <c r="C6306" t="s">
        <v>13963</v>
      </c>
      <c r="D6306">
        <v>71506</v>
      </c>
      <c r="E6306" t="s">
        <v>13963</v>
      </c>
      <c r="F6306" t="s">
        <v>11404</v>
      </c>
      <c r="H6306">
        <v>1.6</v>
      </c>
      <c r="I6306">
        <v>1</v>
      </c>
      <c r="K6306" t="s">
        <v>296</v>
      </c>
      <c r="L6306" t="s">
        <v>640</v>
      </c>
      <c r="M6306" t="s">
        <v>398</v>
      </c>
      <c r="N6306" t="s">
        <v>579</v>
      </c>
      <c r="O6306">
        <v>1.5</v>
      </c>
      <c r="P6306" t="s">
        <v>306</v>
      </c>
      <c r="Q6306" t="s">
        <v>1951</v>
      </c>
      <c r="R6306" s="164">
        <v>40057</v>
      </c>
      <c r="T6306" t="s">
        <v>13965</v>
      </c>
      <c r="V6306" t="s">
        <v>13966</v>
      </c>
      <c r="W6306" t="s">
        <v>13967</v>
      </c>
      <c r="X6306" t="s">
        <v>13963</v>
      </c>
      <c r="Y6306" t="s">
        <v>13966</v>
      </c>
      <c r="Z6306" t="s">
        <v>13971</v>
      </c>
      <c r="AC6306" t="s">
        <v>357</v>
      </c>
      <c r="AD6306" s="176">
        <v>1.2</v>
      </c>
    </row>
    <row r="6307" spans="1:31" x14ac:dyDescent="0.35">
      <c r="A6307" t="s">
        <v>499</v>
      </c>
      <c r="B6307">
        <v>1185</v>
      </c>
      <c r="C6307" t="s">
        <v>13963</v>
      </c>
      <c r="D6307">
        <v>71506</v>
      </c>
      <c r="E6307" t="s">
        <v>13963</v>
      </c>
      <c r="F6307" t="s">
        <v>11404</v>
      </c>
      <c r="H6307">
        <v>1.6</v>
      </c>
      <c r="I6307">
        <v>1</v>
      </c>
      <c r="K6307" t="s">
        <v>296</v>
      </c>
      <c r="L6307" t="s">
        <v>640</v>
      </c>
      <c r="M6307" t="s">
        <v>398</v>
      </c>
      <c r="N6307" t="s">
        <v>579</v>
      </c>
      <c r="O6307">
        <v>1.5</v>
      </c>
      <c r="P6307" t="s">
        <v>306</v>
      </c>
      <c r="Q6307" t="s">
        <v>6525</v>
      </c>
      <c r="R6307" s="164">
        <v>38596</v>
      </c>
      <c r="T6307" t="s">
        <v>13965</v>
      </c>
      <c r="V6307" t="s">
        <v>13966</v>
      </c>
      <c r="W6307" t="s">
        <v>13967</v>
      </c>
      <c r="X6307" t="s">
        <v>13963</v>
      </c>
      <c r="Y6307" t="s">
        <v>13966</v>
      </c>
      <c r="Z6307" t="s">
        <v>13972</v>
      </c>
      <c r="AC6307" t="s">
        <v>357</v>
      </c>
      <c r="AD6307" s="176">
        <v>1.2</v>
      </c>
    </row>
    <row r="6308" spans="1:31" x14ac:dyDescent="0.35">
      <c r="A6308" t="s">
        <v>324</v>
      </c>
      <c r="B6308">
        <v>1378</v>
      </c>
      <c r="C6308" t="s">
        <v>13973</v>
      </c>
      <c r="D6308">
        <v>71507</v>
      </c>
      <c r="E6308" t="s">
        <v>13974</v>
      </c>
      <c r="F6308" t="s">
        <v>11404</v>
      </c>
      <c r="G6308" s="163">
        <v>4702.8999999999996</v>
      </c>
      <c r="H6308">
        <v>1.5</v>
      </c>
      <c r="I6308">
        <v>0.8</v>
      </c>
      <c r="J6308" t="s">
        <v>295</v>
      </c>
      <c r="K6308" t="s">
        <v>296</v>
      </c>
      <c r="L6308" t="s">
        <v>397</v>
      </c>
      <c r="M6308" t="s">
        <v>398</v>
      </c>
      <c r="N6308" t="s">
        <v>579</v>
      </c>
      <c r="O6308">
        <v>1</v>
      </c>
      <c r="P6308" t="s">
        <v>306</v>
      </c>
      <c r="Q6308" t="s">
        <v>13975</v>
      </c>
      <c r="R6308" s="164">
        <v>45170</v>
      </c>
      <c r="T6308" t="s">
        <v>13976</v>
      </c>
      <c r="V6308" t="s">
        <v>13977</v>
      </c>
      <c r="W6308" t="s">
        <v>13978</v>
      </c>
      <c r="X6308" t="s">
        <v>13974</v>
      </c>
      <c r="Y6308" t="s">
        <v>13977</v>
      </c>
      <c r="Z6308" t="s">
        <v>13979</v>
      </c>
      <c r="AA6308" t="s">
        <v>1</v>
      </c>
      <c r="AB6308" s="164">
        <v>44817</v>
      </c>
      <c r="AC6308" t="s">
        <v>357</v>
      </c>
      <c r="AD6308" s="176">
        <v>1.5</v>
      </c>
    </row>
    <row r="6309" spans="1:31" x14ac:dyDescent="0.35">
      <c r="A6309" t="s">
        <v>476</v>
      </c>
      <c r="B6309">
        <v>1315</v>
      </c>
      <c r="C6309" t="s">
        <v>13980</v>
      </c>
      <c r="D6309">
        <v>71507</v>
      </c>
      <c r="E6309" t="s">
        <v>13974</v>
      </c>
      <c r="F6309" t="s">
        <v>11404</v>
      </c>
      <c r="H6309">
        <v>1.5</v>
      </c>
      <c r="I6309">
        <v>0.8</v>
      </c>
      <c r="K6309" t="s">
        <v>296</v>
      </c>
      <c r="L6309" t="s">
        <v>640</v>
      </c>
      <c r="M6309" t="s">
        <v>398</v>
      </c>
      <c r="N6309" t="s">
        <v>579</v>
      </c>
      <c r="O6309">
        <v>1</v>
      </c>
      <c r="P6309" t="s">
        <v>306</v>
      </c>
      <c r="Q6309" t="s">
        <v>1559</v>
      </c>
      <c r="R6309" s="164">
        <v>42248</v>
      </c>
      <c r="T6309" t="s">
        <v>13976</v>
      </c>
      <c r="V6309" t="s">
        <v>13977</v>
      </c>
      <c r="W6309" t="s">
        <v>13978</v>
      </c>
      <c r="X6309" t="s">
        <v>13974</v>
      </c>
      <c r="Y6309" t="s">
        <v>13977</v>
      </c>
      <c r="Z6309" t="s">
        <v>13981</v>
      </c>
      <c r="AA6309" t="s">
        <v>1</v>
      </c>
      <c r="AC6309" t="s">
        <v>357</v>
      </c>
      <c r="AD6309" s="176">
        <v>1.5</v>
      </c>
    </row>
    <row r="6310" spans="1:31" x14ac:dyDescent="0.35">
      <c r="A6310" t="s">
        <v>414</v>
      </c>
      <c r="B6310">
        <v>1227</v>
      </c>
      <c r="C6310" t="s">
        <v>13982</v>
      </c>
      <c r="D6310">
        <v>71603</v>
      </c>
      <c r="E6310" t="s">
        <v>13982</v>
      </c>
      <c r="F6310" t="s">
        <v>11404</v>
      </c>
      <c r="H6310" s="174">
        <f>AD6310</f>
        <v>1.6</v>
      </c>
      <c r="I6310">
        <v>1</v>
      </c>
      <c r="K6310" t="s">
        <v>296</v>
      </c>
      <c r="L6310" t="s">
        <v>397</v>
      </c>
      <c r="M6310" t="s">
        <v>398</v>
      </c>
      <c r="N6310" t="s">
        <v>1538</v>
      </c>
      <c r="O6310">
        <v>1</v>
      </c>
      <c r="P6310" t="s">
        <v>306</v>
      </c>
      <c r="Q6310" t="s">
        <v>914</v>
      </c>
      <c r="R6310" s="164">
        <v>40787</v>
      </c>
      <c r="T6310" t="s">
        <v>1549</v>
      </c>
      <c r="V6310" t="s">
        <v>13983</v>
      </c>
      <c r="W6310" t="s">
        <v>13984</v>
      </c>
      <c r="X6310" t="s">
        <v>13982</v>
      </c>
      <c r="Y6310" t="s">
        <v>13983</v>
      </c>
      <c r="Z6310" t="s">
        <v>13985</v>
      </c>
      <c r="AC6310" t="s">
        <v>357</v>
      </c>
      <c r="AD6310" s="176">
        <v>1.6</v>
      </c>
      <c r="AE6310" s="177" t="s">
        <v>16954</v>
      </c>
    </row>
    <row r="6311" spans="1:31" x14ac:dyDescent="0.35">
      <c r="A6311" t="s">
        <v>305</v>
      </c>
      <c r="B6311">
        <v>1276</v>
      </c>
      <c r="C6311" t="s">
        <v>8624</v>
      </c>
      <c r="D6311">
        <v>71604</v>
      </c>
      <c r="E6311" t="s">
        <v>8624</v>
      </c>
      <c r="F6311" t="s">
        <v>11404</v>
      </c>
      <c r="H6311">
        <v>4</v>
      </c>
      <c r="I6311">
        <v>1.4</v>
      </c>
      <c r="K6311" t="s">
        <v>296</v>
      </c>
      <c r="L6311" t="s">
        <v>397</v>
      </c>
      <c r="M6311" t="s">
        <v>398</v>
      </c>
      <c r="N6311" t="s">
        <v>351</v>
      </c>
      <c r="O6311">
        <v>1</v>
      </c>
      <c r="P6311" t="s">
        <v>306</v>
      </c>
      <c r="Q6311" s="164">
        <v>39814</v>
      </c>
      <c r="R6311" s="164">
        <v>39814</v>
      </c>
      <c r="T6311" t="s">
        <v>13986</v>
      </c>
      <c r="V6311" t="s">
        <v>13987</v>
      </c>
      <c r="W6311" t="s">
        <v>13988</v>
      </c>
      <c r="X6311" t="s">
        <v>8624</v>
      </c>
      <c r="Y6311" t="s">
        <v>13987</v>
      </c>
      <c r="Z6311" t="s">
        <v>13989</v>
      </c>
      <c r="AC6311" t="s">
        <v>357</v>
      </c>
      <c r="AD6311" s="176">
        <v>2</v>
      </c>
    </row>
    <row r="6312" spans="1:31" x14ac:dyDescent="0.35">
      <c r="A6312" t="s">
        <v>476</v>
      </c>
      <c r="B6312">
        <v>1274</v>
      </c>
      <c r="C6312" t="s">
        <v>8624</v>
      </c>
      <c r="D6312">
        <v>71604</v>
      </c>
      <c r="E6312" t="s">
        <v>8624</v>
      </c>
      <c r="F6312" t="s">
        <v>11404</v>
      </c>
      <c r="H6312">
        <v>4</v>
      </c>
      <c r="I6312">
        <v>1.4</v>
      </c>
      <c r="K6312" t="s">
        <v>296</v>
      </c>
      <c r="L6312" t="s">
        <v>640</v>
      </c>
      <c r="M6312" t="s">
        <v>398</v>
      </c>
      <c r="N6312" t="s">
        <v>351</v>
      </c>
      <c r="O6312">
        <v>1</v>
      </c>
      <c r="P6312" t="s">
        <v>306</v>
      </c>
      <c r="Q6312" t="s">
        <v>2727</v>
      </c>
      <c r="R6312" s="164">
        <v>40422</v>
      </c>
      <c r="T6312" t="s">
        <v>13986</v>
      </c>
      <c r="V6312" t="s">
        <v>13987</v>
      </c>
      <c r="W6312" t="s">
        <v>13988</v>
      </c>
      <c r="X6312" t="s">
        <v>8624</v>
      </c>
      <c r="Y6312" t="s">
        <v>13987</v>
      </c>
      <c r="Z6312" t="s">
        <v>13990</v>
      </c>
      <c r="AC6312" t="s">
        <v>357</v>
      </c>
      <c r="AD6312" s="176">
        <v>2</v>
      </c>
    </row>
    <row r="6313" spans="1:31" x14ac:dyDescent="0.35">
      <c r="A6313" t="s">
        <v>375</v>
      </c>
      <c r="B6313">
        <v>1147</v>
      </c>
      <c r="C6313" t="s">
        <v>13987</v>
      </c>
      <c r="D6313">
        <v>71604</v>
      </c>
      <c r="E6313" t="s">
        <v>8624</v>
      </c>
      <c r="F6313" t="s">
        <v>11404</v>
      </c>
      <c r="H6313">
        <v>4</v>
      </c>
      <c r="I6313">
        <v>1.4</v>
      </c>
      <c r="K6313" t="s">
        <v>404</v>
      </c>
      <c r="L6313" t="s">
        <v>13991</v>
      </c>
      <c r="M6313" t="s">
        <v>398</v>
      </c>
      <c r="N6313" t="s">
        <v>351</v>
      </c>
      <c r="O6313">
        <v>1</v>
      </c>
      <c r="P6313" t="s">
        <v>1</v>
      </c>
      <c r="Q6313" s="164">
        <v>39091</v>
      </c>
      <c r="R6313" s="164">
        <v>39326</v>
      </c>
      <c r="S6313" s="164">
        <v>41883</v>
      </c>
      <c r="T6313" t="s">
        <v>13986</v>
      </c>
      <c r="V6313" t="s">
        <v>13987</v>
      </c>
      <c r="W6313" t="s">
        <v>13988</v>
      </c>
      <c r="X6313" t="s">
        <v>8624</v>
      </c>
      <c r="Y6313" t="s">
        <v>13987</v>
      </c>
      <c r="Z6313" t="s">
        <v>13992</v>
      </c>
      <c r="AC6313" t="s">
        <v>1223</v>
      </c>
      <c r="AD6313" s="176">
        <v>2</v>
      </c>
    </row>
    <row r="6314" spans="1:31" x14ac:dyDescent="0.35">
      <c r="A6314" t="s">
        <v>447</v>
      </c>
      <c r="B6314">
        <v>1310</v>
      </c>
      <c r="C6314" t="s">
        <v>8624</v>
      </c>
      <c r="D6314">
        <v>71604</v>
      </c>
      <c r="E6314" t="s">
        <v>8624</v>
      </c>
      <c r="F6314" t="s">
        <v>11404</v>
      </c>
      <c r="G6314" s="163">
        <v>7596.56</v>
      </c>
      <c r="H6314">
        <v>4</v>
      </c>
      <c r="I6314">
        <v>1.4</v>
      </c>
      <c r="J6314" t="s">
        <v>295</v>
      </c>
      <c r="K6314" t="s">
        <v>296</v>
      </c>
      <c r="L6314" t="s">
        <v>397</v>
      </c>
      <c r="M6314" t="s">
        <v>398</v>
      </c>
      <c r="N6314" t="s">
        <v>351</v>
      </c>
      <c r="O6314">
        <v>1</v>
      </c>
      <c r="P6314" t="s">
        <v>306</v>
      </c>
      <c r="Q6314" t="s">
        <v>6582</v>
      </c>
      <c r="R6314" s="164">
        <v>44562</v>
      </c>
      <c r="T6314" t="s">
        <v>13986</v>
      </c>
      <c r="V6314" t="s">
        <v>13987</v>
      </c>
      <c r="W6314" t="s">
        <v>13988</v>
      </c>
      <c r="X6314" t="s">
        <v>8624</v>
      </c>
      <c r="Y6314" t="s">
        <v>13987</v>
      </c>
      <c r="Z6314" t="s">
        <v>13993</v>
      </c>
      <c r="AA6314" t="s">
        <v>1</v>
      </c>
      <c r="AB6314" s="164">
        <v>44680</v>
      </c>
      <c r="AC6314" t="s">
        <v>357</v>
      </c>
      <c r="AD6314" s="176">
        <v>2</v>
      </c>
    </row>
    <row r="6315" spans="1:31" x14ac:dyDescent="0.35">
      <c r="A6315" t="s">
        <v>454</v>
      </c>
      <c r="B6315">
        <v>1195</v>
      </c>
      <c r="C6315" t="s">
        <v>13994</v>
      </c>
      <c r="D6315">
        <v>71605</v>
      </c>
      <c r="E6315" t="s">
        <v>13994</v>
      </c>
      <c r="F6315" t="s">
        <v>11404</v>
      </c>
      <c r="H6315" s="174">
        <f t="shared" ref="H6315:H6320" si="207">AD6315</f>
        <v>1.2</v>
      </c>
      <c r="I6315">
        <v>0.1</v>
      </c>
      <c r="K6315" t="s">
        <v>404</v>
      </c>
      <c r="L6315" t="s">
        <v>12946</v>
      </c>
      <c r="M6315" t="s">
        <v>398</v>
      </c>
      <c r="N6315" t="s">
        <v>579</v>
      </c>
      <c r="O6315">
        <v>0.25</v>
      </c>
      <c r="P6315" t="s">
        <v>306</v>
      </c>
      <c r="Q6315" s="164">
        <v>30499</v>
      </c>
      <c r="R6315" s="164">
        <v>30354</v>
      </c>
      <c r="S6315" s="164">
        <v>34943</v>
      </c>
      <c r="T6315" t="s">
        <v>1565</v>
      </c>
      <c r="V6315" t="s">
        <v>1566</v>
      </c>
      <c r="W6315" t="s">
        <v>13995</v>
      </c>
      <c r="X6315" t="s">
        <v>13994</v>
      </c>
      <c r="Y6315" t="s">
        <v>13996</v>
      </c>
      <c r="Z6315" t="s">
        <v>13997</v>
      </c>
      <c r="AC6315" t="s">
        <v>357</v>
      </c>
      <c r="AD6315" s="176">
        <v>1.2</v>
      </c>
      <c r="AE6315" s="177" t="s">
        <v>16954</v>
      </c>
    </row>
    <row r="6316" spans="1:31" x14ac:dyDescent="0.35">
      <c r="A6316" t="s">
        <v>305</v>
      </c>
      <c r="B6316">
        <v>1083</v>
      </c>
      <c r="C6316" t="s">
        <v>13994</v>
      </c>
      <c r="D6316">
        <v>71605</v>
      </c>
      <c r="E6316" t="s">
        <v>13994</v>
      </c>
      <c r="F6316" t="s">
        <v>11404</v>
      </c>
      <c r="H6316" s="174">
        <f t="shared" si="207"/>
        <v>1.2</v>
      </c>
      <c r="I6316">
        <v>0.1</v>
      </c>
      <c r="K6316" t="s">
        <v>404</v>
      </c>
      <c r="L6316" t="s">
        <v>12946</v>
      </c>
      <c r="M6316" t="s">
        <v>398</v>
      </c>
      <c r="N6316" t="s">
        <v>579</v>
      </c>
      <c r="O6316">
        <v>0.25</v>
      </c>
      <c r="P6316" t="s">
        <v>306</v>
      </c>
      <c r="Q6316" s="164">
        <v>30499</v>
      </c>
      <c r="R6316" s="164">
        <v>30354</v>
      </c>
      <c r="S6316" s="164">
        <v>39189</v>
      </c>
      <c r="T6316" t="s">
        <v>1565</v>
      </c>
      <c r="V6316" t="s">
        <v>1566</v>
      </c>
      <c r="W6316" t="s">
        <v>13995</v>
      </c>
      <c r="X6316" t="s">
        <v>13994</v>
      </c>
      <c r="Y6316" t="s">
        <v>13996</v>
      </c>
      <c r="Z6316" t="s">
        <v>13998</v>
      </c>
      <c r="AC6316" t="s">
        <v>357</v>
      </c>
      <c r="AD6316" s="176">
        <v>1.2</v>
      </c>
      <c r="AE6316" s="177" t="s">
        <v>16954</v>
      </c>
    </row>
    <row r="6317" spans="1:31" x14ac:dyDescent="0.35">
      <c r="A6317" t="s">
        <v>317</v>
      </c>
      <c r="B6317">
        <v>1060</v>
      </c>
      <c r="C6317" t="s">
        <v>13994</v>
      </c>
      <c r="D6317">
        <v>71605</v>
      </c>
      <c r="E6317" t="s">
        <v>13994</v>
      </c>
      <c r="F6317" t="s">
        <v>11404</v>
      </c>
      <c r="H6317" s="174">
        <f t="shared" si="207"/>
        <v>1.2</v>
      </c>
      <c r="I6317">
        <v>0.1</v>
      </c>
      <c r="K6317" t="s">
        <v>404</v>
      </c>
      <c r="L6317" t="s">
        <v>12946</v>
      </c>
      <c r="M6317" t="s">
        <v>398</v>
      </c>
      <c r="N6317" t="s">
        <v>579</v>
      </c>
      <c r="O6317">
        <v>0.25</v>
      </c>
      <c r="P6317" t="s">
        <v>306</v>
      </c>
      <c r="Q6317" s="164">
        <v>30499</v>
      </c>
      <c r="R6317" s="164">
        <v>30354</v>
      </c>
      <c r="S6317" s="164">
        <v>33269</v>
      </c>
      <c r="T6317" t="s">
        <v>1565</v>
      </c>
      <c r="V6317" t="s">
        <v>1566</v>
      </c>
      <c r="W6317" t="s">
        <v>13995</v>
      </c>
      <c r="X6317" t="s">
        <v>13994</v>
      </c>
      <c r="Y6317" t="s">
        <v>13996</v>
      </c>
      <c r="Z6317" t="s">
        <v>13999</v>
      </c>
      <c r="AC6317" t="s">
        <v>357</v>
      </c>
      <c r="AD6317" s="176">
        <v>1.2</v>
      </c>
      <c r="AE6317" s="177" t="s">
        <v>16954</v>
      </c>
    </row>
    <row r="6318" spans="1:31" x14ac:dyDescent="0.35">
      <c r="A6318" t="s">
        <v>469</v>
      </c>
      <c r="B6318">
        <v>1066</v>
      </c>
      <c r="C6318" t="s">
        <v>13994</v>
      </c>
      <c r="D6318">
        <v>71605</v>
      </c>
      <c r="E6318" t="s">
        <v>13994</v>
      </c>
      <c r="F6318" t="s">
        <v>11404</v>
      </c>
      <c r="H6318" s="174">
        <f t="shared" si="207"/>
        <v>1.2</v>
      </c>
      <c r="I6318">
        <v>0.1</v>
      </c>
      <c r="K6318" t="s">
        <v>404</v>
      </c>
      <c r="L6318" t="s">
        <v>12946</v>
      </c>
      <c r="M6318" t="s">
        <v>398</v>
      </c>
      <c r="N6318" t="s">
        <v>579</v>
      </c>
      <c r="O6318">
        <v>0.25</v>
      </c>
      <c r="P6318" t="s">
        <v>306</v>
      </c>
      <c r="Q6318" s="164">
        <v>30472</v>
      </c>
      <c r="R6318" s="164">
        <v>30442</v>
      </c>
      <c r="S6318" s="164">
        <v>38231</v>
      </c>
      <c r="T6318" t="s">
        <v>1565</v>
      </c>
      <c r="V6318" t="s">
        <v>1566</v>
      </c>
      <c r="W6318" t="s">
        <v>13995</v>
      </c>
      <c r="X6318" t="s">
        <v>13994</v>
      </c>
      <c r="Y6318" t="s">
        <v>13996</v>
      </c>
      <c r="Z6318" t="s">
        <v>14000</v>
      </c>
      <c r="AC6318" t="s">
        <v>357</v>
      </c>
      <c r="AD6318" s="176">
        <v>1.2</v>
      </c>
      <c r="AE6318" s="177" t="s">
        <v>16954</v>
      </c>
    </row>
    <row r="6319" spans="1:31" x14ac:dyDescent="0.35">
      <c r="A6319" t="s">
        <v>309</v>
      </c>
      <c r="B6319">
        <v>1063</v>
      </c>
      <c r="C6319" t="s">
        <v>13994</v>
      </c>
      <c r="D6319">
        <v>71605</v>
      </c>
      <c r="E6319" t="s">
        <v>13994</v>
      </c>
      <c r="F6319" t="s">
        <v>11404</v>
      </c>
      <c r="H6319" s="174">
        <f t="shared" si="207"/>
        <v>1.2</v>
      </c>
      <c r="I6319">
        <v>0.1</v>
      </c>
      <c r="K6319" t="s">
        <v>404</v>
      </c>
      <c r="L6319" t="s">
        <v>12946</v>
      </c>
      <c r="M6319" t="s">
        <v>398</v>
      </c>
      <c r="N6319" t="s">
        <v>579</v>
      </c>
      <c r="O6319">
        <v>0.25</v>
      </c>
      <c r="P6319" t="s">
        <v>306</v>
      </c>
      <c r="Q6319" s="164">
        <v>30472</v>
      </c>
      <c r="R6319" s="164">
        <v>30442</v>
      </c>
      <c r="S6319" s="164">
        <v>38231</v>
      </c>
      <c r="T6319" t="s">
        <v>1565</v>
      </c>
      <c r="V6319" t="s">
        <v>1566</v>
      </c>
      <c r="W6319" t="s">
        <v>13995</v>
      </c>
      <c r="X6319" t="s">
        <v>13994</v>
      </c>
      <c r="Y6319" t="s">
        <v>13996</v>
      </c>
      <c r="Z6319" t="s">
        <v>14001</v>
      </c>
      <c r="AC6319" t="s">
        <v>357</v>
      </c>
      <c r="AD6319" s="176">
        <v>1.2</v>
      </c>
      <c r="AE6319" s="177" t="s">
        <v>16954</v>
      </c>
    </row>
    <row r="6320" spans="1:31" x14ac:dyDescent="0.35">
      <c r="A6320" t="s">
        <v>476</v>
      </c>
      <c r="B6320">
        <v>1115</v>
      </c>
      <c r="C6320" t="s">
        <v>13994</v>
      </c>
      <c r="D6320">
        <v>71605</v>
      </c>
      <c r="E6320" t="s">
        <v>13994</v>
      </c>
      <c r="F6320" t="s">
        <v>11404</v>
      </c>
      <c r="H6320" s="174">
        <f t="shared" si="207"/>
        <v>1.2</v>
      </c>
      <c r="I6320">
        <v>0.1</v>
      </c>
      <c r="K6320" t="s">
        <v>404</v>
      </c>
      <c r="L6320" t="s">
        <v>12946</v>
      </c>
      <c r="M6320" t="s">
        <v>398</v>
      </c>
      <c r="N6320" t="s">
        <v>579</v>
      </c>
      <c r="O6320">
        <v>0.25</v>
      </c>
      <c r="P6320" t="s">
        <v>306</v>
      </c>
      <c r="Q6320" s="164">
        <v>30472</v>
      </c>
      <c r="R6320" s="164">
        <v>30442</v>
      </c>
      <c r="S6320" s="164">
        <v>39188</v>
      </c>
      <c r="T6320" t="s">
        <v>1565</v>
      </c>
      <c r="V6320" t="s">
        <v>1566</v>
      </c>
      <c r="W6320" t="s">
        <v>13995</v>
      </c>
      <c r="X6320" t="s">
        <v>13994</v>
      </c>
      <c r="Y6320" t="s">
        <v>13996</v>
      </c>
      <c r="Z6320" t="s">
        <v>14002</v>
      </c>
      <c r="AC6320" t="s">
        <v>357</v>
      </c>
      <c r="AD6320" s="176">
        <v>1.2</v>
      </c>
      <c r="AE6320" s="177" t="s">
        <v>16954</v>
      </c>
    </row>
    <row r="6321" spans="1:31" x14ac:dyDescent="0.35">
      <c r="A6321" t="s">
        <v>482</v>
      </c>
      <c r="B6321">
        <v>1070</v>
      </c>
      <c r="C6321" t="s">
        <v>13994</v>
      </c>
      <c r="D6321">
        <v>71605</v>
      </c>
      <c r="E6321" t="s">
        <v>13994</v>
      </c>
      <c r="F6321" t="s">
        <v>11404</v>
      </c>
      <c r="H6321" s="174">
        <f>AD6321</f>
        <v>1.2</v>
      </c>
      <c r="I6321">
        <v>0.1</v>
      </c>
      <c r="K6321" t="s">
        <v>404</v>
      </c>
      <c r="L6321" t="s">
        <v>12946</v>
      </c>
      <c r="M6321" t="s">
        <v>398</v>
      </c>
      <c r="N6321" t="s">
        <v>579</v>
      </c>
      <c r="O6321">
        <v>0.25</v>
      </c>
      <c r="P6321" t="s">
        <v>306</v>
      </c>
      <c r="Q6321" s="164">
        <v>30530</v>
      </c>
      <c r="R6321" s="164">
        <v>30355</v>
      </c>
      <c r="S6321" s="164">
        <v>38231</v>
      </c>
      <c r="T6321" t="s">
        <v>1565</v>
      </c>
      <c r="V6321" t="s">
        <v>1566</v>
      </c>
      <c r="W6321" t="s">
        <v>13995</v>
      </c>
      <c r="X6321" t="s">
        <v>13994</v>
      </c>
      <c r="Y6321" t="s">
        <v>13996</v>
      </c>
      <c r="Z6321" t="s">
        <v>14003</v>
      </c>
      <c r="AC6321" t="s">
        <v>357</v>
      </c>
      <c r="AD6321" s="176">
        <v>1.2</v>
      </c>
      <c r="AE6321" s="177" t="s">
        <v>16953</v>
      </c>
    </row>
    <row r="6322" spans="1:31" x14ac:dyDescent="0.35">
      <c r="A6322" t="s">
        <v>432</v>
      </c>
      <c r="B6322">
        <v>1104</v>
      </c>
      <c r="C6322" t="s">
        <v>13994</v>
      </c>
      <c r="D6322">
        <v>71605</v>
      </c>
      <c r="E6322" t="s">
        <v>13994</v>
      </c>
      <c r="F6322" t="s">
        <v>11404</v>
      </c>
      <c r="H6322" s="174">
        <f t="shared" ref="H6322:H6326" si="208">AD6322</f>
        <v>1.2</v>
      </c>
      <c r="I6322">
        <v>0.1</v>
      </c>
      <c r="K6322" t="s">
        <v>404</v>
      </c>
      <c r="L6322" t="s">
        <v>12946</v>
      </c>
      <c r="M6322" t="s">
        <v>398</v>
      </c>
      <c r="N6322" t="s">
        <v>579</v>
      </c>
      <c r="O6322">
        <v>0.25</v>
      </c>
      <c r="P6322" t="s">
        <v>306</v>
      </c>
      <c r="Q6322" s="164">
        <v>30499</v>
      </c>
      <c r="R6322" s="164">
        <v>30354</v>
      </c>
      <c r="S6322" s="164">
        <v>38231</v>
      </c>
      <c r="T6322" t="s">
        <v>1565</v>
      </c>
      <c r="V6322" t="s">
        <v>1566</v>
      </c>
      <c r="W6322" t="s">
        <v>13995</v>
      </c>
      <c r="X6322" t="s">
        <v>13994</v>
      </c>
      <c r="Y6322" t="s">
        <v>13996</v>
      </c>
      <c r="Z6322" t="s">
        <v>14004</v>
      </c>
      <c r="AC6322" t="s">
        <v>357</v>
      </c>
      <c r="AD6322" s="176">
        <v>1.2</v>
      </c>
      <c r="AE6322" s="177" t="s">
        <v>16954</v>
      </c>
    </row>
    <row r="6323" spans="1:31" x14ac:dyDescent="0.35">
      <c r="A6323" t="s">
        <v>494</v>
      </c>
      <c r="B6323">
        <v>1075</v>
      </c>
      <c r="C6323" t="s">
        <v>13994</v>
      </c>
      <c r="D6323">
        <v>71605</v>
      </c>
      <c r="E6323" t="s">
        <v>13994</v>
      </c>
      <c r="F6323" t="s">
        <v>11404</v>
      </c>
      <c r="H6323" s="174">
        <f t="shared" si="208"/>
        <v>1.2</v>
      </c>
      <c r="I6323">
        <v>0.1</v>
      </c>
      <c r="K6323" t="s">
        <v>404</v>
      </c>
      <c r="L6323" t="s">
        <v>12946</v>
      </c>
      <c r="M6323" t="s">
        <v>398</v>
      </c>
      <c r="N6323" t="s">
        <v>579</v>
      </c>
      <c r="O6323">
        <v>0.25</v>
      </c>
      <c r="P6323" t="s">
        <v>306</v>
      </c>
      <c r="Q6323" s="164">
        <v>30499</v>
      </c>
      <c r="R6323" s="164">
        <v>30354</v>
      </c>
      <c r="S6323" s="164">
        <v>38231</v>
      </c>
      <c r="T6323" t="s">
        <v>1565</v>
      </c>
      <c r="V6323" t="s">
        <v>1566</v>
      </c>
      <c r="W6323" t="s">
        <v>13995</v>
      </c>
      <c r="X6323" t="s">
        <v>13994</v>
      </c>
      <c r="Y6323" t="s">
        <v>13996</v>
      </c>
      <c r="Z6323" t="s">
        <v>14005</v>
      </c>
      <c r="AC6323" t="s">
        <v>357</v>
      </c>
      <c r="AD6323" s="176">
        <v>1.2</v>
      </c>
      <c r="AE6323" s="177" t="s">
        <v>16954</v>
      </c>
    </row>
    <row r="6324" spans="1:31" x14ac:dyDescent="0.35">
      <c r="A6324" t="s">
        <v>314</v>
      </c>
      <c r="B6324">
        <v>1122</v>
      </c>
      <c r="C6324" t="s">
        <v>13994</v>
      </c>
      <c r="D6324">
        <v>71605</v>
      </c>
      <c r="E6324" t="s">
        <v>13994</v>
      </c>
      <c r="F6324" t="s">
        <v>11404</v>
      </c>
      <c r="H6324" s="174">
        <f t="shared" si="208"/>
        <v>1.2</v>
      </c>
      <c r="I6324">
        <v>0.1</v>
      </c>
      <c r="K6324" t="s">
        <v>404</v>
      </c>
      <c r="L6324" t="s">
        <v>12946</v>
      </c>
      <c r="M6324" t="s">
        <v>398</v>
      </c>
      <c r="N6324" t="s">
        <v>579</v>
      </c>
      <c r="O6324">
        <v>0.25</v>
      </c>
      <c r="P6324" t="s">
        <v>306</v>
      </c>
      <c r="Q6324" s="164">
        <v>30499</v>
      </c>
      <c r="R6324" s="164">
        <v>30354</v>
      </c>
      <c r="S6324" s="164">
        <v>39189</v>
      </c>
      <c r="T6324" t="s">
        <v>1565</v>
      </c>
      <c r="V6324" t="s">
        <v>1566</v>
      </c>
      <c r="W6324" t="s">
        <v>13995</v>
      </c>
      <c r="X6324" t="s">
        <v>13994</v>
      </c>
      <c r="Y6324" t="s">
        <v>13996</v>
      </c>
      <c r="Z6324" t="s">
        <v>14006</v>
      </c>
      <c r="AC6324" t="s">
        <v>357</v>
      </c>
      <c r="AD6324" s="176">
        <v>1.2</v>
      </c>
      <c r="AE6324" s="177" t="s">
        <v>16954</v>
      </c>
    </row>
    <row r="6325" spans="1:31" x14ac:dyDescent="0.35">
      <c r="A6325" t="s">
        <v>438</v>
      </c>
      <c r="B6325">
        <v>1072</v>
      </c>
      <c r="C6325" t="s">
        <v>13994</v>
      </c>
      <c r="D6325">
        <v>71605</v>
      </c>
      <c r="E6325" t="s">
        <v>13994</v>
      </c>
      <c r="F6325" t="s">
        <v>11404</v>
      </c>
      <c r="H6325" s="174">
        <f t="shared" si="208"/>
        <v>1.2</v>
      </c>
      <c r="I6325">
        <v>0.1</v>
      </c>
      <c r="K6325" t="s">
        <v>404</v>
      </c>
      <c r="L6325" t="s">
        <v>12946</v>
      </c>
      <c r="M6325" t="s">
        <v>398</v>
      </c>
      <c r="N6325" t="s">
        <v>579</v>
      </c>
      <c r="O6325">
        <v>0.25</v>
      </c>
      <c r="P6325" t="s">
        <v>306</v>
      </c>
      <c r="Q6325" s="164">
        <v>30499</v>
      </c>
      <c r="R6325" s="164">
        <v>30354</v>
      </c>
      <c r="S6325" s="164">
        <v>36039</v>
      </c>
      <c r="T6325" t="s">
        <v>1565</v>
      </c>
      <c r="V6325" t="s">
        <v>1566</v>
      </c>
      <c r="W6325" t="s">
        <v>13995</v>
      </c>
      <c r="X6325" t="s">
        <v>13994</v>
      </c>
      <c r="Y6325" t="s">
        <v>13996</v>
      </c>
      <c r="Z6325" t="s">
        <v>14007</v>
      </c>
      <c r="AC6325" t="s">
        <v>357</v>
      </c>
      <c r="AD6325" s="176">
        <v>1.2</v>
      </c>
      <c r="AE6325" s="177" t="s">
        <v>16954</v>
      </c>
    </row>
    <row r="6326" spans="1:31" x14ac:dyDescent="0.35">
      <c r="A6326" t="s">
        <v>476</v>
      </c>
      <c r="B6326">
        <v>1181</v>
      </c>
      <c r="C6326" t="s">
        <v>14008</v>
      </c>
      <c r="D6326">
        <v>71606</v>
      </c>
      <c r="E6326" t="s">
        <v>14008</v>
      </c>
      <c r="F6326" t="s">
        <v>11404</v>
      </c>
      <c r="H6326" s="174">
        <f t="shared" si="208"/>
        <v>1.7</v>
      </c>
      <c r="I6326">
        <v>0.7</v>
      </c>
      <c r="K6326" t="s">
        <v>404</v>
      </c>
      <c r="L6326" t="s">
        <v>13145</v>
      </c>
      <c r="M6326" t="s">
        <v>398</v>
      </c>
      <c r="N6326" t="s">
        <v>351</v>
      </c>
      <c r="O6326">
        <v>0.5</v>
      </c>
      <c r="P6326" t="s">
        <v>306</v>
      </c>
      <c r="Q6326" s="164">
        <v>35804</v>
      </c>
      <c r="R6326" s="164">
        <v>36039</v>
      </c>
      <c r="S6326" s="164">
        <v>39188</v>
      </c>
      <c r="T6326" t="s">
        <v>5636</v>
      </c>
      <c r="V6326" t="s">
        <v>14009</v>
      </c>
      <c r="W6326" t="s">
        <v>14010</v>
      </c>
      <c r="X6326" t="s">
        <v>14008</v>
      </c>
      <c r="Y6326" t="s">
        <v>14009</v>
      </c>
      <c r="Z6326" t="s">
        <v>14011</v>
      </c>
      <c r="AC6326" t="s">
        <v>357</v>
      </c>
      <c r="AD6326" s="176">
        <v>1.7</v>
      </c>
      <c r="AE6326" s="177" t="s">
        <v>16954</v>
      </c>
    </row>
    <row r="6327" spans="1:31" x14ac:dyDescent="0.35">
      <c r="A6327" t="s">
        <v>291</v>
      </c>
      <c r="B6327">
        <v>1121</v>
      </c>
      <c r="C6327" t="s">
        <v>14012</v>
      </c>
      <c r="D6327">
        <v>71609</v>
      </c>
      <c r="E6327" t="s">
        <v>14013</v>
      </c>
      <c r="F6327" t="s">
        <v>11404</v>
      </c>
      <c r="H6327">
        <v>4</v>
      </c>
      <c r="I6327">
        <v>1.5</v>
      </c>
      <c r="K6327" t="s">
        <v>296</v>
      </c>
      <c r="L6327" t="s">
        <v>640</v>
      </c>
      <c r="M6327" t="s">
        <v>398</v>
      </c>
      <c r="N6327" t="s">
        <v>351</v>
      </c>
      <c r="O6327">
        <v>1.5</v>
      </c>
      <c r="P6327" t="s">
        <v>1</v>
      </c>
      <c r="Q6327" t="s">
        <v>2762</v>
      </c>
      <c r="R6327" s="164">
        <v>38596</v>
      </c>
      <c r="T6327" t="s">
        <v>1573</v>
      </c>
      <c r="V6327" t="s">
        <v>14014</v>
      </c>
      <c r="W6327" t="s">
        <v>14015</v>
      </c>
      <c r="X6327" t="s">
        <v>14013</v>
      </c>
      <c r="Y6327" t="s">
        <v>14014</v>
      </c>
      <c r="Z6327" t="s">
        <v>14016</v>
      </c>
      <c r="AC6327" t="s">
        <v>1223</v>
      </c>
      <c r="AD6327" s="176">
        <v>2.2000000000000002</v>
      </c>
    </row>
    <row r="6328" spans="1:31" x14ac:dyDescent="0.35">
      <c r="A6328" t="s">
        <v>447</v>
      </c>
      <c r="B6328">
        <v>1061</v>
      </c>
      <c r="C6328" t="s">
        <v>14013</v>
      </c>
      <c r="D6328">
        <v>71609</v>
      </c>
      <c r="E6328" t="s">
        <v>14013</v>
      </c>
      <c r="F6328" t="s">
        <v>11404</v>
      </c>
      <c r="H6328">
        <v>4</v>
      </c>
      <c r="I6328">
        <v>1.5</v>
      </c>
      <c r="K6328" t="s">
        <v>404</v>
      </c>
      <c r="L6328" t="s">
        <v>2197</v>
      </c>
      <c r="M6328" t="s">
        <v>398</v>
      </c>
      <c r="N6328" t="s">
        <v>351</v>
      </c>
      <c r="O6328">
        <v>1.5</v>
      </c>
      <c r="P6328" t="s">
        <v>306</v>
      </c>
      <c r="Q6328" t="s">
        <v>1279</v>
      </c>
      <c r="R6328" s="164">
        <v>29178</v>
      </c>
      <c r="S6328" s="164">
        <v>41153</v>
      </c>
      <c r="T6328" t="s">
        <v>1573</v>
      </c>
      <c r="V6328" t="s">
        <v>14014</v>
      </c>
      <c r="W6328" t="s">
        <v>14015</v>
      </c>
      <c r="X6328" t="s">
        <v>14013</v>
      </c>
      <c r="Y6328" t="s">
        <v>14014</v>
      </c>
      <c r="Z6328" t="s">
        <v>14017</v>
      </c>
      <c r="AC6328" t="s">
        <v>357</v>
      </c>
      <c r="AD6328" s="176">
        <v>2.2000000000000002</v>
      </c>
    </row>
    <row r="6329" spans="1:31" x14ac:dyDescent="0.35">
      <c r="A6329" t="s">
        <v>454</v>
      </c>
      <c r="B6329">
        <v>1475</v>
      </c>
      <c r="C6329" t="s">
        <v>14018</v>
      </c>
      <c r="D6329">
        <v>71610</v>
      </c>
      <c r="E6329" t="s">
        <v>14018</v>
      </c>
      <c r="F6329" t="s">
        <v>11404</v>
      </c>
      <c r="G6329" s="163">
        <v>4479</v>
      </c>
      <c r="H6329">
        <v>4</v>
      </c>
      <c r="I6329">
        <v>1.8</v>
      </c>
      <c r="J6329" t="s">
        <v>295</v>
      </c>
      <c r="K6329" t="s">
        <v>296</v>
      </c>
      <c r="L6329" t="s">
        <v>753</v>
      </c>
      <c r="M6329" t="s">
        <v>398</v>
      </c>
      <c r="N6329" t="s">
        <v>351</v>
      </c>
      <c r="O6329">
        <v>2</v>
      </c>
      <c r="P6329" t="s">
        <v>306</v>
      </c>
      <c r="Q6329" t="s">
        <v>14019</v>
      </c>
      <c r="R6329" s="164">
        <v>43344</v>
      </c>
      <c r="T6329" t="s">
        <v>1600</v>
      </c>
      <c r="V6329" t="s">
        <v>14020</v>
      </c>
      <c r="W6329" t="s">
        <v>14021</v>
      </c>
      <c r="X6329" t="s">
        <v>14018</v>
      </c>
      <c r="Y6329" t="s">
        <v>14020</v>
      </c>
      <c r="Z6329" t="s">
        <v>14022</v>
      </c>
      <c r="AA6329" t="s">
        <v>1</v>
      </c>
      <c r="AB6329" s="164">
        <v>43049</v>
      </c>
      <c r="AC6329" t="s">
        <v>357</v>
      </c>
      <c r="AD6329" s="176">
        <v>2</v>
      </c>
    </row>
    <row r="6330" spans="1:31" x14ac:dyDescent="0.35">
      <c r="A6330" t="s">
        <v>447</v>
      </c>
      <c r="B6330">
        <v>1156</v>
      </c>
      <c r="C6330" t="s">
        <v>14018</v>
      </c>
      <c r="D6330">
        <v>71610</v>
      </c>
      <c r="E6330" t="s">
        <v>14018</v>
      </c>
      <c r="F6330" t="s">
        <v>11404</v>
      </c>
      <c r="H6330">
        <v>4</v>
      </c>
      <c r="I6330">
        <v>1.8</v>
      </c>
      <c r="K6330" t="s">
        <v>296</v>
      </c>
      <c r="L6330" t="s">
        <v>753</v>
      </c>
      <c r="M6330" t="s">
        <v>398</v>
      </c>
      <c r="N6330" t="s">
        <v>351</v>
      </c>
      <c r="O6330">
        <v>2</v>
      </c>
      <c r="P6330" t="s">
        <v>306</v>
      </c>
      <c r="Q6330" t="s">
        <v>7755</v>
      </c>
      <c r="R6330" s="164">
        <v>36770</v>
      </c>
      <c r="T6330" t="s">
        <v>1600</v>
      </c>
      <c r="V6330" t="s">
        <v>14020</v>
      </c>
      <c r="W6330" t="s">
        <v>14021</v>
      </c>
      <c r="X6330" t="s">
        <v>14018</v>
      </c>
      <c r="Y6330" t="s">
        <v>14020</v>
      </c>
      <c r="Z6330" t="s">
        <v>14023</v>
      </c>
      <c r="AC6330" t="s">
        <v>357</v>
      </c>
      <c r="AD6330" s="176">
        <v>2</v>
      </c>
    </row>
    <row r="6331" spans="1:31" x14ac:dyDescent="0.35">
      <c r="A6331" t="s">
        <v>438</v>
      </c>
      <c r="B6331">
        <v>1250</v>
      </c>
      <c r="C6331" t="s">
        <v>14018</v>
      </c>
      <c r="D6331">
        <v>71610</v>
      </c>
      <c r="E6331" t="s">
        <v>14018</v>
      </c>
      <c r="F6331" t="s">
        <v>11404</v>
      </c>
      <c r="G6331" s="163">
        <v>6046.65</v>
      </c>
      <c r="H6331">
        <v>4</v>
      </c>
      <c r="I6331">
        <v>1.8</v>
      </c>
      <c r="J6331" t="s">
        <v>295</v>
      </c>
      <c r="K6331" t="s">
        <v>296</v>
      </c>
      <c r="L6331" t="s">
        <v>753</v>
      </c>
      <c r="M6331" t="s">
        <v>398</v>
      </c>
      <c r="N6331" t="s">
        <v>351</v>
      </c>
      <c r="O6331">
        <v>2</v>
      </c>
      <c r="P6331" t="s">
        <v>306</v>
      </c>
      <c r="Q6331" s="164">
        <v>43739</v>
      </c>
      <c r="R6331" s="164">
        <v>44197</v>
      </c>
      <c r="T6331" t="s">
        <v>1600</v>
      </c>
      <c r="V6331" t="s">
        <v>14020</v>
      </c>
      <c r="W6331" t="s">
        <v>14021</v>
      </c>
      <c r="X6331" t="s">
        <v>14018</v>
      </c>
      <c r="Y6331" t="s">
        <v>14020</v>
      </c>
      <c r="Z6331" t="s">
        <v>14024</v>
      </c>
      <c r="AA6331" t="s">
        <v>1</v>
      </c>
      <c r="AB6331" s="164">
        <v>44276</v>
      </c>
      <c r="AC6331" t="s">
        <v>357</v>
      </c>
      <c r="AD6331" s="176">
        <v>2</v>
      </c>
    </row>
    <row r="6332" spans="1:31" x14ac:dyDescent="0.35">
      <c r="A6332" t="s">
        <v>408</v>
      </c>
      <c r="B6332">
        <v>1160</v>
      </c>
      <c r="C6332" t="s">
        <v>14025</v>
      </c>
      <c r="D6332">
        <v>71616</v>
      </c>
      <c r="E6332" t="s">
        <v>14026</v>
      </c>
      <c r="F6332" t="s">
        <v>11404</v>
      </c>
      <c r="H6332" s="174">
        <f t="shared" ref="H6332:H6334" si="209">AD6332</f>
        <v>1.6</v>
      </c>
      <c r="I6332">
        <v>0.4</v>
      </c>
      <c r="K6332" t="s">
        <v>404</v>
      </c>
      <c r="L6332" t="s">
        <v>536</v>
      </c>
      <c r="M6332" t="s">
        <v>398</v>
      </c>
      <c r="N6332" t="s">
        <v>1168</v>
      </c>
      <c r="O6332">
        <v>0.5</v>
      </c>
      <c r="P6332" t="s">
        <v>306</v>
      </c>
      <c r="Q6332" s="164">
        <v>35439</v>
      </c>
      <c r="R6332" s="164">
        <v>35674</v>
      </c>
      <c r="S6332" s="164">
        <v>39188</v>
      </c>
      <c r="T6332" t="s">
        <v>1614</v>
      </c>
      <c r="V6332" t="s">
        <v>14027</v>
      </c>
      <c r="W6332" t="s">
        <v>14028</v>
      </c>
      <c r="X6332" t="s">
        <v>14026</v>
      </c>
      <c r="Y6332" t="s">
        <v>14027</v>
      </c>
      <c r="Z6332" t="s">
        <v>14029</v>
      </c>
      <c r="AC6332" t="s">
        <v>357</v>
      </c>
      <c r="AD6332" s="176">
        <v>1.6</v>
      </c>
      <c r="AE6332" s="177" t="s">
        <v>16954</v>
      </c>
    </row>
    <row r="6333" spans="1:31" x14ac:dyDescent="0.35">
      <c r="A6333" t="s">
        <v>584</v>
      </c>
      <c r="B6333">
        <v>1199</v>
      </c>
      <c r="C6333" t="s">
        <v>14030</v>
      </c>
      <c r="D6333">
        <v>71616</v>
      </c>
      <c r="E6333" t="s">
        <v>14026</v>
      </c>
      <c r="F6333" t="s">
        <v>11404</v>
      </c>
      <c r="H6333" s="174">
        <f t="shared" si="209"/>
        <v>1.6</v>
      </c>
      <c r="I6333">
        <v>0.4</v>
      </c>
      <c r="K6333" t="s">
        <v>404</v>
      </c>
      <c r="L6333" t="s">
        <v>14031</v>
      </c>
      <c r="M6333" t="s">
        <v>398</v>
      </c>
      <c r="N6333" t="s">
        <v>1168</v>
      </c>
      <c r="O6333">
        <v>0.5</v>
      </c>
      <c r="P6333" t="s">
        <v>306</v>
      </c>
      <c r="Q6333" s="164">
        <v>33612</v>
      </c>
      <c r="R6333" s="164">
        <v>33848</v>
      </c>
      <c r="S6333" s="164">
        <v>41883</v>
      </c>
      <c r="T6333" t="s">
        <v>1614</v>
      </c>
      <c r="V6333" t="s">
        <v>14027</v>
      </c>
      <c r="W6333" t="s">
        <v>14028</v>
      </c>
      <c r="X6333" t="s">
        <v>14026</v>
      </c>
      <c r="Y6333" t="s">
        <v>14027</v>
      </c>
      <c r="Z6333" t="s">
        <v>14032</v>
      </c>
      <c r="AC6333" t="s">
        <v>357</v>
      </c>
      <c r="AD6333" s="176">
        <v>1.6</v>
      </c>
      <c r="AE6333" s="177" t="s">
        <v>16954</v>
      </c>
    </row>
    <row r="6334" spans="1:31" x14ac:dyDescent="0.35">
      <c r="A6334" t="s">
        <v>469</v>
      </c>
      <c r="B6334">
        <v>1148</v>
      </c>
      <c r="C6334" t="s">
        <v>14033</v>
      </c>
      <c r="D6334">
        <v>71617</v>
      </c>
      <c r="E6334" t="s">
        <v>14034</v>
      </c>
      <c r="F6334" t="s">
        <v>11404</v>
      </c>
      <c r="H6334" s="174">
        <f t="shared" si="209"/>
        <v>0</v>
      </c>
      <c r="I6334">
        <v>0</v>
      </c>
      <c r="K6334" t="s">
        <v>296</v>
      </c>
      <c r="L6334" t="s">
        <v>1791</v>
      </c>
      <c r="M6334" t="s">
        <v>398</v>
      </c>
      <c r="N6334" t="s">
        <v>579</v>
      </c>
      <c r="O6334">
        <v>0</v>
      </c>
      <c r="P6334" t="s">
        <v>306</v>
      </c>
      <c r="Q6334" s="164">
        <v>35439</v>
      </c>
      <c r="R6334" s="164">
        <v>35674</v>
      </c>
      <c r="T6334" t="s">
        <v>14035</v>
      </c>
      <c r="V6334" t="s">
        <v>14036</v>
      </c>
      <c r="W6334" t="s">
        <v>14037</v>
      </c>
      <c r="X6334" t="s">
        <v>14034</v>
      </c>
      <c r="Y6334" t="s">
        <v>14036</v>
      </c>
      <c r="Z6334" t="s">
        <v>14038</v>
      </c>
      <c r="AC6334" t="s">
        <v>357</v>
      </c>
      <c r="AD6334" s="176">
        <v>0</v>
      </c>
      <c r="AE6334" s="177" t="s">
        <v>16954</v>
      </c>
    </row>
    <row r="6335" spans="1:31" x14ac:dyDescent="0.35">
      <c r="A6335" t="s">
        <v>447</v>
      </c>
      <c r="B6335">
        <v>1240</v>
      </c>
      <c r="C6335" t="s">
        <v>14034</v>
      </c>
      <c r="D6335">
        <v>71618</v>
      </c>
      <c r="E6335" t="s">
        <v>14039</v>
      </c>
      <c r="F6335" t="s">
        <v>11404</v>
      </c>
      <c r="H6335">
        <v>1.8</v>
      </c>
      <c r="I6335">
        <v>0.3</v>
      </c>
      <c r="K6335" t="s">
        <v>296</v>
      </c>
      <c r="L6335" t="s">
        <v>12494</v>
      </c>
      <c r="M6335" t="s">
        <v>398</v>
      </c>
      <c r="N6335" t="s">
        <v>579</v>
      </c>
      <c r="O6335">
        <v>1</v>
      </c>
      <c r="P6335" t="s">
        <v>306</v>
      </c>
      <c r="Q6335" s="164">
        <v>39818</v>
      </c>
      <c r="R6335" s="164">
        <v>39934</v>
      </c>
      <c r="T6335" t="s">
        <v>10157</v>
      </c>
      <c r="V6335" t="s">
        <v>14036</v>
      </c>
      <c r="W6335" t="s">
        <v>14037</v>
      </c>
      <c r="X6335" t="s">
        <v>14034</v>
      </c>
      <c r="Y6335" t="s">
        <v>14036</v>
      </c>
      <c r="Z6335" t="s">
        <v>14040</v>
      </c>
      <c r="AC6335" t="s">
        <v>357</v>
      </c>
      <c r="AD6335" s="176">
        <v>1.4</v>
      </c>
    </row>
    <row r="6336" spans="1:31" x14ac:dyDescent="0.35">
      <c r="A6336" t="s">
        <v>454</v>
      </c>
      <c r="B6336">
        <v>1394</v>
      </c>
      <c r="C6336" t="s">
        <v>14041</v>
      </c>
      <c r="D6336">
        <v>71619</v>
      </c>
      <c r="E6336" t="s">
        <v>14041</v>
      </c>
      <c r="F6336" t="s">
        <v>11404</v>
      </c>
      <c r="H6336">
        <v>3</v>
      </c>
      <c r="I6336">
        <v>1</v>
      </c>
      <c r="K6336" t="s">
        <v>0</v>
      </c>
      <c r="L6336" t="s">
        <v>397</v>
      </c>
      <c r="M6336" t="s">
        <v>398</v>
      </c>
      <c r="N6336" t="s">
        <v>579</v>
      </c>
      <c r="O6336">
        <v>1.5</v>
      </c>
      <c r="P6336" t="s">
        <v>306</v>
      </c>
      <c r="Q6336" s="164">
        <v>39456</v>
      </c>
      <c r="R6336" s="164">
        <v>39692</v>
      </c>
      <c r="T6336" t="s">
        <v>14042</v>
      </c>
      <c r="V6336" t="s">
        <v>14043</v>
      </c>
      <c r="W6336" t="s">
        <v>14044</v>
      </c>
      <c r="X6336" t="s">
        <v>14045</v>
      </c>
      <c r="Y6336" t="s">
        <v>14043</v>
      </c>
      <c r="Z6336" t="s">
        <v>14046</v>
      </c>
      <c r="AC6336" t="s">
        <v>357</v>
      </c>
      <c r="AD6336" s="176">
        <v>1.8</v>
      </c>
    </row>
    <row r="6337" spans="1:31" x14ac:dyDescent="0.35">
      <c r="A6337" t="s">
        <v>476</v>
      </c>
      <c r="B6337">
        <v>1262</v>
      </c>
      <c r="C6337" t="s">
        <v>14041</v>
      </c>
      <c r="D6337">
        <v>71619</v>
      </c>
      <c r="E6337" t="s">
        <v>14041</v>
      </c>
      <c r="F6337" t="s">
        <v>11404</v>
      </c>
      <c r="H6337">
        <v>3</v>
      </c>
      <c r="I6337">
        <v>1</v>
      </c>
      <c r="K6337" t="s">
        <v>296</v>
      </c>
      <c r="L6337" t="s">
        <v>753</v>
      </c>
      <c r="M6337" t="s">
        <v>398</v>
      </c>
      <c r="N6337" t="s">
        <v>579</v>
      </c>
      <c r="O6337">
        <v>1.5</v>
      </c>
      <c r="P6337" t="s">
        <v>306</v>
      </c>
      <c r="Q6337" s="164">
        <v>39091</v>
      </c>
      <c r="R6337" s="164">
        <v>39326</v>
      </c>
      <c r="T6337" t="s">
        <v>14042</v>
      </c>
      <c r="V6337" t="s">
        <v>14043</v>
      </c>
      <c r="W6337" t="s">
        <v>14044</v>
      </c>
      <c r="X6337" t="s">
        <v>14045</v>
      </c>
      <c r="Y6337" t="s">
        <v>14043</v>
      </c>
      <c r="Z6337" t="s">
        <v>14047</v>
      </c>
      <c r="AC6337" t="s">
        <v>357</v>
      </c>
      <c r="AD6337" s="176">
        <v>1.8</v>
      </c>
    </row>
    <row r="6338" spans="1:31" x14ac:dyDescent="0.35">
      <c r="A6338" t="s">
        <v>291</v>
      </c>
      <c r="B6338">
        <v>1113</v>
      </c>
      <c r="C6338" t="s">
        <v>14048</v>
      </c>
      <c r="D6338">
        <v>71620</v>
      </c>
      <c r="E6338" t="s">
        <v>14049</v>
      </c>
      <c r="F6338" t="s">
        <v>11404</v>
      </c>
      <c r="H6338" s="174">
        <f t="shared" ref="H6338:H6344" si="210">AD6338</f>
        <v>1</v>
      </c>
      <c r="I6338">
        <v>1.2</v>
      </c>
      <c r="K6338" t="s">
        <v>404</v>
      </c>
      <c r="L6338" t="s">
        <v>397</v>
      </c>
      <c r="M6338" t="s">
        <v>398</v>
      </c>
      <c r="N6338" t="s">
        <v>579</v>
      </c>
      <c r="O6338">
        <v>1</v>
      </c>
      <c r="P6338" t="s">
        <v>1</v>
      </c>
      <c r="Q6338" s="164">
        <v>37630</v>
      </c>
      <c r="R6338" s="164">
        <v>37865</v>
      </c>
      <c r="S6338" s="164">
        <v>40787</v>
      </c>
      <c r="T6338" t="s">
        <v>14050</v>
      </c>
      <c r="V6338" t="s">
        <v>14051</v>
      </c>
      <c r="W6338" t="s">
        <v>14052</v>
      </c>
      <c r="X6338" t="s">
        <v>14049</v>
      </c>
      <c r="Y6338" t="s">
        <v>14051</v>
      </c>
      <c r="Z6338" t="s">
        <v>14053</v>
      </c>
      <c r="AC6338" t="s">
        <v>1223</v>
      </c>
      <c r="AD6338" s="176">
        <v>1</v>
      </c>
      <c r="AE6338" s="177" t="s">
        <v>16954</v>
      </c>
    </row>
    <row r="6339" spans="1:31" x14ac:dyDescent="0.35">
      <c r="A6339" t="s">
        <v>317</v>
      </c>
      <c r="B6339">
        <v>1125</v>
      </c>
      <c r="C6339" t="s">
        <v>14054</v>
      </c>
      <c r="D6339">
        <v>71620</v>
      </c>
      <c r="E6339" t="s">
        <v>14049</v>
      </c>
      <c r="F6339" t="s">
        <v>11404</v>
      </c>
      <c r="H6339" s="174">
        <f t="shared" si="210"/>
        <v>1</v>
      </c>
      <c r="I6339">
        <v>1.2</v>
      </c>
      <c r="K6339" t="s">
        <v>404</v>
      </c>
      <c r="L6339" t="s">
        <v>397</v>
      </c>
      <c r="M6339" t="s">
        <v>398</v>
      </c>
      <c r="N6339" t="s">
        <v>579</v>
      </c>
      <c r="O6339">
        <v>1</v>
      </c>
      <c r="P6339" t="s">
        <v>306</v>
      </c>
      <c r="Q6339" s="164">
        <v>35796</v>
      </c>
      <c r="R6339" s="164">
        <v>35796</v>
      </c>
      <c r="S6339" s="164">
        <v>40148</v>
      </c>
      <c r="T6339" t="s">
        <v>14050</v>
      </c>
      <c r="V6339" t="s">
        <v>14051</v>
      </c>
      <c r="W6339" t="s">
        <v>14052</v>
      </c>
      <c r="X6339" t="s">
        <v>14049</v>
      </c>
      <c r="Y6339" t="s">
        <v>14051</v>
      </c>
      <c r="Z6339" t="s">
        <v>14055</v>
      </c>
      <c r="AC6339" t="s">
        <v>357</v>
      </c>
      <c r="AD6339" s="176">
        <v>1</v>
      </c>
      <c r="AE6339" s="177" t="s">
        <v>16954</v>
      </c>
    </row>
    <row r="6340" spans="1:31" x14ac:dyDescent="0.35">
      <c r="A6340" t="s">
        <v>408</v>
      </c>
      <c r="B6340">
        <v>1155</v>
      </c>
      <c r="C6340" t="s">
        <v>14049</v>
      </c>
      <c r="D6340">
        <v>71620</v>
      </c>
      <c r="E6340" t="s">
        <v>14049</v>
      </c>
      <c r="F6340" t="s">
        <v>11404</v>
      </c>
      <c r="H6340" s="174">
        <f t="shared" si="210"/>
        <v>1</v>
      </c>
      <c r="I6340">
        <v>1.2</v>
      </c>
      <c r="K6340" t="s">
        <v>404</v>
      </c>
      <c r="L6340" t="s">
        <v>397</v>
      </c>
      <c r="M6340" t="s">
        <v>398</v>
      </c>
      <c r="N6340" t="s">
        <v>579</v>
      </c>
      <c r="O6340">
        <v>1</v>
      </c>
      <c r="P6340" t="s">
        <v>306</v>
      </c>
      <c r="Q6340" s="164">
        <v>35439</v>
      </c>
      <c r="R6340" s="164">
        <v>35674</v>
      </c>
      <c r="S6340" s="164">
        <v>41153</v>
      </c>
      <c r="T6340" t="s">
        <v>14050</v>
      </c>
      <c r="V6340" t="s">
        <v>14051</v>
      </c>
      <c r="W6340" t="s">
        <v>14052</v>
      </c>
      <c r="X6340" t="s">
        <v>14049</v>
      </c>
      <c r="Y6340" t="s">
        <v>14051</v>
      </c>
      <c r="Z6340" t="s">
        <v>14056</v>
      </c>
      <c r="AC6340" t="s">
        <v>357</v>
      </c>
      <c r="AD6340" s="176">
        <v>1</v>
      </c>
      <c r="AE6340" s="177" t="s">
        <v>16954</v>
      </c>
    </row>
    <row r="6341" spans="1:31" x14ac:dyDescent="0.35">
      <c r="A6341" t="s">
        <v>324</v>
      </c>
      <c r="B6341">
        <v>1133</v>
      </c>
      <c r="C6341" t="s">
        <v>14057</v>
      </c>
      <c r="D6341">
        <v>71620</v>
      </c>
      <c r="E6341" t="s">
        <v>14049</v>
      </c>
      <c r="F6341" t="s">
        <v>11404</v>
      </c>
      <c r="H6341" s="174">
        <f t="shared" si="210"/>
        <v>1</v>
      </c>
      <c r="I6341">
        <v>1.2</v>
      </c>
      <c r="K6341" t="s">
        <v>404</v>
      </c>
      <c r="L6341" t="s">
        <v>14058</v>
      </c>
      <c r="M6341" t="s">
        <v>398</v>
      </c>
      <c r="N6341" t="s">
        <v>579</v>
      </c>
      <c r="O6341">
        <v>1</v>
      </c>
      <c r="P6341" t="s">
        <v>306</v>
      </c>
      <c r="Q6341" s="164">
        <v>36534</v>
      </c>
      <c r="R6341" s="164">
        <v>36770</v>
      </c>
      <c r="S6341" s="164">
        <v>41883</v>
      </c>
      <c r="T6341" t="s">
        <v>14050</v>
      </c>
      <c r="V6341" t="s">
        <v>14051</v>
      </c>
      <c r="W6341" t="s">
        <v>14052</v>
      </c>
      <c r="X6341" t="s">
        <v>14049</v>
      </c>
      <c r="Y6341" t="s">
        <v>14051</v>
      </c>
      <c r="Z6341" t="s">
        <v>14059</v>
      </c>
      <c r="AC6341" t="s">
        <v>357</v>
      </c>
      <c r="AD6341" s="176">
        <v>1</v>
      </c>
      <c r="AE6341" s="177" t="s">
        <v>16954</v>
      </c>
    </row>
    <row r="6342" spans="1:31" x14ac:dyDescent="0.35">
      <c r="A6342" t="s">
        <v>476</v>
      </c>
      <c r="B6342">
        <v>1182</v>
      </c>
      <c r="C6342" t="s">
        <v>14060</v>
      </c>
      <c r="D6342">
        <v>71620</v>
      </c>
      <c r="E6342" t="s">
        <v>14049</v>
      </c>
      <c r="F6342" t="s">
        <v>11404</v>
      </c>
      <c r="H6342" s="174">
        <f t="shared" si="210"/>
        <v>1</v>
      </c>
      <c r="I6342">
        <v>1.2</v>
      </c>
      <c r="K6342" t="s">
        <v>404</v>
      </c>
      <c r="L6342" t="s">
        <v>14061</v>
      </c>
      <c r="M6342" t="s">
        <v>398</v>
      </c>
      <c r="N6342" t="s">
        <v>579</v>
      </c>
      <c r="O6342">
        <v>1</v>
      </c>
      <c r="P6342" t="s">
        <v>306</v>
      </c>
      <c r="Q6342" s="164">
        <v>35804</v>
      </c>
      <c r="R6342" s="164">
        <v>36039</v>
      </c>
      <c r="S6342" s="164">
        <v>41883</v>
      </c>
      <c r="T6342" t="s">
        <v>14050</v>
      </c>
      <c r="V6342" t="s">
        <v>14051</v>
      </c>
      <c r="W6342" t="s">
        <v>14052</v>
      </c>
      <c r="X6342" t="s">
        <v>14049</v>
      </c>
      <c r="Y6342" t="s">
        <v>14051</v>
      </c>
      <c r="Z6342" t="s">
        <v>14062</v>
      </c>
      <c r="AC6342" t="s">
        <v>357</v>
      </c>
      <c r="AD6342" s="176">
        <v>1</v>
      </c>
      <c r="AE6342" s="177" t="s">
        <v>16954</v>
      </c>
    </row>
    <row r="6343" spans="1:31" x14ac:dyDescent="0.35">
      <c r="A6343" t="s">
        <v>419</v>
      </c>
      <c r="B6343">
        <v>1141</v>
      </c>
      <c r="C6343" t="s">
        <v>14063</v>
      </c>
      <c r="D6343">
        <v>71620</v>
      </c>
      <c r="E6343" t="s">
        <v>14049</v>
      </c>
      <c r="F6343" t="s">
        <v>11404</v>
      </c>
      <c r="H6343" s="174">
        <f t="shared" si="210"/>
        <v>1</v>
      </c>
      <c r="I6343">
        <v>1.2</v>
      </c>
      <c r="K6343" t="s">
        <v>404</v>
      </c>
      <c r="L6343" t="s">
        <v>1108</v>
      </c>
      <c r="M6343" t="s">
        <v>398</v>
      </c>
      <c r="N6343" t="s">
        <v>579</v>
      </c>
      <c r="O6343">
        <v>1</v>
      </c>
      <c r="P6343" t="s">
        <v>306</v>
      </c>
      <c r="Q6343" s="164">
        <v>35796</v>
      </c>
      <c r="R6343" s="164">
        <v>35796</v>
      </c>
      <c r="S6343" s="164">
        <v>39217</v>
      </c>
      <c r="T6343" t="s">
        <v>14050</v>
      </c>
      <c r="V6343" t="s">
        <v>14051</v>
      </c>
      <c r="W6343" t="s">
        <v>14052</v>
      </c>
      <c r="X6343" t="s">
        <v>14049</v>
      </c>
      <c r="Y6343" t="s">
        <v>14051</v>
      </c>
      <c r="Z6343" t="s">
        <v>14064</v>
      </c>
      <c r="AC6343" t="s">
        <v>357</v>
      </c>
      <c r="AD6343" s="176">
        <v>1</v>
      </c>
      <c r="AE6343" s="177" t="s">
        <v>16954</v>
      </c>
    </row>
    <row r="6344" spans="1:31" x14ac:dyDescent="0.35">
      <c r="A6344" t="s">
        <v>499</v>
      </c>
      <c r="B6344">
        <v>1179</v>
      </c>
      <c r="C6344" t="s">
        <v>14065</v>
      </c>
      <c r="D6344">
        <v>71621</v>
      </c>
      <c r="E6344" t="s">
        <v>14065</v>
      </c>
      <c r="F6344" t="s">
        <v>11404</v>
      </c>
      <c r="H6344" s="174">
        <f t="shared" si="210"/>
        <v>1.1000000000000001</v>
      </c>
      <c r="I6344">
        <v>0.6</v>
      </c>
      <c r="K6344" t="s">
        <v>296</v>
      </c>
      <c r="L6344" t="s">
        <v>927</v>
      </c>
      <c r="M6344" t="s">
        <v>398</v>
      </c>
      <c r="N6344" t="s">
        <v>579</v>
      </c>
      <c r="O6344">
        <v>1</v>
      </c>
      <c r="P6344" t="s">
        <v>306</v>
      </c>
      <c r="Q6344" s="164">
        <v>37995</v>
      </c>
      <c r="R6344" s="164">
        <v>38231</v>
      </c>
      <c r="T6344" t="s">
        <v>1619</v>
      </c>
      <c r="V6344" t="s">
        <v>14066</v>
      </c>
      <c r="W6344" t="s">
        <v>14067</v>
      </c>
      <c r="X6344" t="s">
        <v>14065</v>
      </c>
      <c r="Y6344" t="s">
        <v>14066</v>
      </c>
      <c r="Z6344" t="s">
        <v>14068</v>
      </c>
      <c r="AC6344" t="s">
        <v>357</v>
      </c>
      <c r="AD6344" s="176">
        <v>1.1000000000000001</v>
      </c>
      <c r="AE6344" s="177" t="s">
        <v>16954</v>
      </c>
    </row>
    <row r="6345" spans="1:31" x14ac:dyDescent="0.35">
      <c r="A6345" t="s">
        <v>432</v>
      </c>
      <c r="B6345">
        <v>1048</v>
      </c>
      <c r="C6345" t="s">
        <v>14069</v>
      </c>
      <c r="D6345">
        <v>71625</v>
      </c>
      <c r="E6345" t="s">
        <v>14070</v>
      </c>
      <c r="F6345" t="s">
        <v>11404</v>
      </c>
      <c r="H6345">
        <v>3</v>
      </c>
      <c r="I6345">
        <v>1.6</v>
      </c>
      <c r="K6345" t="s">
        <v>404</v>
      </c>
      <c r="L6345" t="s">
        <v>410</v>
      </c>
      <c r="M6345" t="s">
        <v>398</v>
      </c>
      <c r="N6345" t="s">
        <v>351</v>
      </c>
      <c r="O6345">
        <v>2</v>
      </c>
      <c r="P6345" t="s">
        <v>306</v>
      </c>
      <c r="Q6345" s="164">
        <v>28864</v>
      </c>
      <c r="R6345" s="164">
        <v>29099</v>
      </c>
      <c r="S6345" s="164">
        <v>29099</v>
      </c>
      <c r="T6345" t="s">
        <v>5682</v>
      </c>
      <c r="V6345" t="s">
        <v>14071</v>
      </c>
      <c r="W6345" t="s">
        <v>14072</v>
      </c>
      <c r="X6345" t="s">
        <v>14070</v>
      </c>
      <c r="Y6345" t="s">
        <v>14071</v>
      </c>
      <c r="Z6345" t="s">
        <v>14073</v>
      </c>
      <c r="AC6345" t="s">
        <v>357</v>
      </c>
      <c r="AD6345" s="176">
        <v>2</v>
      </c>
    </row>
    <row r="6346" spans="1:31" x14ac:dyDescent="0.35">
      <c r="A6346" t="s">
        <v>432</v>
      </c>
      <c r="B6346">
        <v>1072</v>
      </c>
      <c r="C6346" t="s">
        <v>14070</v>
      </c>
      <c r="D6346">
        <v>71625</v>
      </c>
      <c r="E6346" t="s">
        <v>14070</v>
      </c>
      <c r="F6346" t="s">
        <v>11404</v>
      </c>
      <c r="H6346">
        <v>3</v>
      </c>
      <c r="I6346">
        <v>1.6</v>
      </c>
      <c r="K6346" t="s">
        <v>296</v>
      </c>
      <c r="L6346" t="s">
        <v>753</v>
      </c>
      <c r="M6346" t="s">
        <v>398</v>
      </c>
      <c r="N6346" t="s">
        <v>351</v>
      </c>
      <c r="O6346">
        <v>2</v>
      </c>
      <c r="P6346" t="s">
        <v>306</v>
      </c>
      <c r="Q6346" t="s">
        <v>786</v>
      </c>
      <c r="R6346" s="164">
        <v>34392</v>
      </c>
      <c r="T6346" t="s">
        <v>5682</v>
      </c>
      <c r="V6346" t="s">
        <v>14071</v>
      </c>
      <c r="W6346" t="s">
        <v>14072</v>
      </c>
      <c r="X6346" t="s">
        <v>14070</v>
      </c>
      <c r="Y6346" t="s">
        <v>14071</v>
      </c>
      <c r="Z6346" t="s">
        <v>14074</v>
      </c>
      <c r="AC6346" t="s">
        <v>357</v>
      </c>
      <c r="AD6346" s="176">
        <v>2</v>
      </c>
    </row>
    <row r="6347" spans="1:31" x14ac:dyDescent="0.35">
      <c r="A6347" t="s">
        <v>454</v>
      </c>
      <c r="B6347">
        <v>1036</v>
      </c>
      <c r="C6347" t="s">
        <v>14075</v>
      </c>
      <c r="D6347">
        <v>71627</v>
      </c>
      <c r="E6347" t="s">
        <v>14075</v>
      </c>
      <c r="F6347" t="s">
        <v>11404</v>
      </c>
      <c r="H6347" s="174">
        <f t="shared" ref="H6347:H6349" si="211">AD6347</f>
        <v>2.1</v>
      </c>
      <c r="I6347">
        <v>1.2</v>
      </c>
      <c r="K6347" t="s">
        <v>404</v>
      </c>
      <c r="L6347" t="s">
        <v>410</v>
      </c>
      <c r="M6347" t="s">
        <v>398</v>
      </c>
      <c r="N6347" t="s">
        <v>351</v>
      </c>
      <c r="O6347">
        <v>1</v>
      </c>
      <c r="P6347" t="s">
        <v>306</v>
      </c>
      <c r="Q6347" s="164">
        <v>34708</v>
      </c>
      <c r="R6347" s="164">
        <v>34943</v>
      </c>
      <c r="S6347" s="164">
        <v>34943</v>
      </c>
      <c r="T6347" t="s">
        <v>1672</v>
      </c>
      <c r="V6347" t="s">
        <v>14076</v>
      </c>
      <c r="W6347" t="s">
        <v>14077</v>
      </c>
      <c r="X6347" t="s">
        <v>14075</v>
      </c>
      <c r="Y6347" t="s">
        <v>14076</v>
      </c>
      <c r="Z6347" t="s">
        <v>14078</v>
      </c>
      <c r="AC6347" t="s">
        <v>357</v>
      </c>
      <c r="AD6347" s="176">
        <v>2.1</v>
      </c>
      <c r="AE6347" s="177" t="s">
        <v>16954</v>
      </c>
    </row>
    <row r="6348" spans="1:31" x14ac:dyDescent="0.35">
      <c r="A6348" t="s">
        <v>476</v>
      </c>
      <c r="B6348">
        <v>1095</v>
      </c>
      <c r="C6348" t="s">
        <v>14075</v>
      </c>
      <c r="D6348">
        <v>71627</v>
      </c>
      <c r="E6348" t="s">
        <v>14075</v>
      </c>
      <c r="F6348" t="s">
        <v>11404</v>
      </c>
      <c r="H6348" s="174">
        <f t="shared" si="211"/>
        <v>2.1</v>
      </c>
      <c r="I6348">
        <v>1.2</v>
      </c>
      <c r="K6348" t="s">
        <v>404</v>
      </c>
      <c r="L6348" t="s">
        <v>502</v>
      </c>
      <c r="M6348" t="s">
        <v>398</v>
      </c>
      <c r="N6348" t="s">
        <v>351</v>
      </c>
      <c r="O6348">
        <v>1</v>
      </c>
      <c r="P6348" t="s">
        <v>306</v>
      </c>
      <c r="Q6348" s="164">
        <v>29739</v>
      </c>
      <c r="R6348" s="164">
        <v>29623</v>
      </c>
      <c r="S6348" s="164">
        <v>29623</v>
      </c>
      <c r="T6348" t="s">
        <v>1672</v>
      </c>
      <c r="V6348" t="s">
        <v>14076</v>
      </c>
      <c r="W6348" t="s">
        <v>14077</v>
      </c>
      <c r="X6348" t="s">
        <v>14075</v>
      </c>
      <c r="Y6348" t="s">
        <v>14076</v>
      </c>
      <c r="Z6348" t="s">
        <v>14079</v>
      </c>
      <c r="AC6348" t="s">
        <v>357</v>
      </c>
      <c r="AD6348" s="176">
        <v>2.1</v>
      </c>
      <c r="AE6348" s="177" t="s">
        <v>16954</v>
      </c>
    </row>
    <row r="6349" spans="1:31" x14ac:dyDescent="0.35">
      <c r="A6349" t="s">
        <v>432</v>
      </c>
      <c r="B6349">
        <v>1022</v>
      </c>
      <c r="C6349" t="s">
        <v>14080</v>
      </c>
      <c r="D6349">
        <v>71627</v>
      </c>
      <c r="E6349" t="s">
        <v>14075</v>
      </c>
      <c r="F6349" t="s">
        <v>11404</v>
      </c>
      <c r="H6349" s="174">
        <f t="shared" si="211"/>
        <v>2.1</v>
      </c>
      <c r="I6349">
        <v>1.2</v>
      </c>
      <c r="K6349" t="s">
        <v>296</v>
      </c>
      <c r="L6349" t="s">
        <v>1263</v>
      </c>
      <c r="M6349" t="s">
        <v>398</v>
      </c>
      <c r="N6349" t="s">
        <v>351</v>
      </c>
      <c r="O6349">
        <v>1</v>
      </c>
      <c r="P6349" t="s">
        <v>306</v>
      </c>
      <c r="Q6349" t="s">
        <v>5555</v>
      </c>
      <c r="R6349" s="164">
        <v>37454</v>
      </c>
      <c r="T6349" t="s">
        <v>1672</v>
      </c>
      <c r="V6349" t="s">
        <v>14076</v>
      </c>
      <c r="W6349" t="s">
        <v>14077</v>
      </c>
      <c r="X6349" t="s">
        <v>14075</v>
      </c>
      <c r="Y6349" t="s">
        <v>14076</v>
      </c>
      <c r="Z6349" t="s">
        <v>14081</v>
      </c>
      <c r="AC6349" t="s">
        <v>357</v>
      </c>
      <c r="AD6349" s="176">
        <v>2.1</v>
      </c>
      <c r="AE6349" s="177" t="s">
        <v>16954</v>
      </c>
    </row>
    <row r="6350" spans="1:31" x14ac:dyDescent="0.35">
      <c r="A6350" t="s">
        <v>454</v>
      </c>
      <c r="B6350">
        <v>1437</v>
      </c>
      <c r="C6350" t="s">
        <v>10121</v>
      </c>
      <c r="D6350">
        <v>71630</v>
      </c>
      <c r="E6350" t="s">
        <v>14082</v>
      </c>
      <c r="F6350" t="s">
        <v>11404</v>
      </c>
      <c r="H6350">
        <v>4</v>
      </c>
      <c r="I6350">
        <v>3</v>
      </c>
      <c r="K6350" t="s">
        <v>296</v>
      </c>
      <c r="L6350" t="s">
        <v>753</v>
      </c>
      <c r="M6350" t="s">
        <v>398</v>
      </c>
      <c r="N6350" t="s">
        <v>351</v>
      </c>
      <c r="O6350">
        <v>2</v>
      </c>
      <c r="P6350" t="s">
        <v>306</v>
      </c>
      <c r="Q6350" s="164">
        <v>41648</v>
      </c>
      <c r="R6350" s="164">
        <v>41883</v>
      </c>
      <c r="T6350" t="s">
        <v>10204</v>
      </c>
      <c r="V6350" t="s">
        <v>14014</v>
      </c>
      <c r="W6350" t="s">
        <v>14015</v>
      </c>
      <c r="X6350" t="s">
        <v>14013</v>
      </c>
      <c r="Y6350" t="s">
        <v>14014</v>
      </c>
      <c r="Z6350" t="s">
        <v>14083</v>
      </c>
      <c r="AC6350" t="s">
        <v>357</v>
      </c>
      <c r="AD6350" s="176">
        <v>1.9</v>
      </c>
    </row>
    <row r="6351" spans="1:31" x14ac:dyDescent="0.35">
      <c r="A6351" t="s">
        <v>314</v>
      </c>
      <c r="B6351">
        <v>1307</v>
      </c>
      <c r="C6351" t="s">
        <v>14084</v>
      </c>
      <c r="D6351">
        <v>71631</v>
      </c>
      <c r="E6351" t="s">
        <v>14084</v>
      </c>
      <c r="F6351" t="s">
        <v>11404</v>
      </c>
      <c r="H6351" s="174">
        <f>AD6351</f>
        <v>2.1</v>
      </c>
      <c r="I6351">
        <v>1.3</v>
      </c>
      <c r="K6351" t="s">
        <v>0</v>
      </c>
      <c r="L6351" t="s">
        <v>640</v>
      </c>
      <c r="M6351" t="s">
        <v>398</v>
      </c>
      <c r="N6351" t="s">
        <v>1538</v>
      </c>
      <c r="O6351">
        <v>1.5</v>
      </c>
      <c r="P6351" t="s">
        <v>306</v>
      </c>
      <c r="Q6351" t="s">
        <v>885</v>
      </c>
      <c r="R6351" s="164">
        <v>42005</v>
      </c>
      <c r="T6351" t="s">
        <v>14085</v>
      </c>
      <c r="V6351" t="s">
        <v>14086</v>
      </c>
      <c r="W6351" t="s">
        <v>14087</v>
      </c>
      <c r="X6351" t="s">
        <v>14084</v>
      </c>
      <c r="Y6351" t="s">
        <v>14088</v>
      </c>
      <c r="Z6351" t="s">
        <v>14089</v>
      </c>
      <c r="AC6351" t="s">
        <v>357</v>
      </c>
      <c r="AD6351" s="176">
        <v>2.1</v>
      </c>
      <c r="AE6351" s="177" t="s">
        <v>16954</v>
      </c>
    </row>
    <row r="6352" spans="1:31" x14ac:dyDescent="0.35">
      <c r="A6352" t="s">
        <v>482</v>
      </c>
      <c r="B6352">
        <v>1280</v>
      </c>
      <c r="C6352" t="s">
        <v>14090</v>
      </c>
      <c r="D6352">
        <v>71632</v>
      </c>
      <c r="E6352" t="s">
        <v>14090</v>
      </c>
      <c r="F6352" t="s">
        <v>11404</v>
      </c>
      <c r="G6352" s="163">
        <v>7119.73</v>
      </c>
      <c r="H6352" s="174">
        <f>AD6352</f>
        <v>1.4</v>
      </c>
      <c r="I6352">
        <v>1</v>
      </c>
      <c r="J6352" t="s">
        <v>295</v>
      </c>
      <c r="K6352" t="s">
        <v>296</v>
      </c>
      <c r="L6352" t="s">
        <v>397</v>
      </c>
      <c r="M6352" t="s">
        <v>398</v>
      </c>
      <c r="N6352" t="s">
        <v>351</v>
      </c>
      <c r="O6352">
        <v>1</v>
      </c>
      <c r="P6352" t="s">
        <v>306</v>
      </c>
      <c r="Q6352" s="164">
        <v>43012</v>
      </c>
      <c r="R6352" s="164">
        <v>43101</v>
      </c>
      <c r="T6352" t="s">
        <v>10213</v>
      </c>
      <c r="V6352" t="s">
        <v>14091</v>
      </c>
      <c r="W6352" t="s">
        <v>14092</v>
      </c>
      <c r="X6352" t="s">
        <v>14090</v>
      </c>
      <c r="Y6352" t="s">
        <v>14091</v>
      </c>
      <c r="Z6352" t="s">
        <v>14093</v>
      </c>
      <c r="AA6352" t="s">
        <v>1</v>
      </c>
      <c r="AB6352" s="164">
        <v>43007</v>
      </c>
      <c r="AC6352" t="s">
        <v>357</v>
      </c>
      <c r="AD6352" s="176">
        <v>1.4</v>
      </c>
      <c r="AE6352" s="177" t="s">
        <v>16953</v>
      </c>
    </row>
    <row r="6353" spans="1:31" x14ac:dyDescent="0.35">
      <c r="A6353" t="s">
        <v>454</v>
      </c>
      <c r="B6353">
        <v>1336</v>
      </c>
      <c r="C6353" t="s">
        <v>14094</v>
      </c>
      <c r="D6353">
        <v>71636</v>
      </c>
      <c r="E6353" t="s">
        <v>14094</v>
      </c>
      <c r="F6353" t="s">
        <v>11404</v>
      </c>
      <c r="H6353" s="174">
        <f>AD6353</f>
        <v>1.1000000000000001</v>
      </c>
      <c r="I6353">
        <v>0.8</v>
      </c>
      <c r="K6353" t="s">
        <v>404</v>
      </c>
      <c r="L6353" t="s">
        <v>397</v>
      </c>
      <c r="M6353" t="s">
        <v>398</v>
      </c>
      <c r="N6353" t="s">
        <v>579</v>
      </c>
      <c r="O6353">
        <v>1</v>
      </c>
      <c r="P6353" t="s">
        <v>306</v>
      </c>
      <c r="Q6353" s="164">
        <v>36534</v>
      </c>
      <c r="R6353" s="164">
        <v>36770</v>
      </c>
      <c r="S6353" s="164">
        <v>37865</v>
      </c>
      <c r="T6353" t="s">
        <v>1751</v>
      </c>
      <c r="V6353" t="s">
        <v>14095</v>
      </c>
      <c r="W6353" t="s">
        <v>14096</v>
      </c>
      <c r="X6353" t="s">
        <v>14094</v>
      </c>
      <c r="Y6353" t="s">
        <v>14095</v>
      </c>
      <c r="Z6353" t="s">
        <v>14097</v>
      </c>
      <c r="AC6353" t="s">
        <v>357</v>
      </c>
      <c r="AD6353" s="176">
        <v>1.1000000000000001</v>
      </c>
      <c r="AE6353" s="177" t="s">
        <v>16954</v>
      </c>
    </row>
    <row r="6354" spans="1:31" x14ac:dyDescent="0.35">
      <c r="A6354" t="s">
        <v>454</v>
      </c>
      <c r="B6354">
        <v>1372</v>
      </c>
      <c r="C6354" t="s">
        <v>14098</v>
      </c>
      <c r="D6354">
        <v>71637</v>
      </c>
      <c r="E6354" t="s">
        <v>14098</v>
      </c>
      <c r="F6354" t="s">
        <v>11404</v>
      </c>
      <c r="H6354">
        <v>4</v>
      </c>
      <c r="I6354">
        <v>1</v>
      </c>
      <c r="K6354" t="s">
        <v>296</v>
      </c>
      <c r="L6354" t="s">
        <v>640</v>
      </c>
      <c r="M6354" t="s">
        <v>398</v>
      </c>
      <c r="N6354" t="s">
        <v>579</v>
      </c>
      <c r="O6354">
        <v>1</v>
      </c>
      <c r="P6354" t="s">
        <v>306</v>
      </c>
      <c r="Q6354" t="s">
        <v>7741</v>
      </c>
      <c r="R6354" s="164">
        <v>38231</v>
      </c>
      <c r="T6354" t="s">
        <v>1757</v>
      </c>
      <c r="V6354" t="s">
        <v>14099</v>
      </c>
      <c r="W6354" t="s">
        <v>14100</v>
      </c>
      <c r="X6354" t="s">
        <v>14098</v>
      </c>
      <c r="Y6354" t="s">
        <v>14099</v>
      </c>
      <c r="Z6354" t="s">
        <v>14101</v>
      </c>
      <c r="AC6354" t="s">
        <v>357</v>
      </c>
      <c r="AD6354" s="176">
        <v>3.5</v>
      </c>
    </row>
    <row r="6355" spans="1:31" x14ac:dyDescent="0.35">
      <c r="A6355" t="s">
        <v>305</v>
      </c>
      <c r="B6355">
        <v>1278</v>
      </c>
      <c r="C6355" t="s">
        <v>14098</v>
      </c>
      <c r="D6355">
        <v>71637</v>
      </c>
      <c r="E6355" t="s">
        <v>14098</v>
      </c>
      <c r="F6355" t="s">
        <v>11404</v>
      </c>
      <c r="H6355">
        <v>4</v>
      </c>
      <c r="I6355">
        <v>1</v>
      </c>
      <c r="K6355" t="s">
        <v>296</v>
      </c>
      <c r="L6355" t="s">
        <v>397</v>
      </c>
      <c r="M6355" t="s">
        <v>398</v>
      </c>
      <c r="N6355" t="s">
        <v>579</v>
      </c>
      <c r="O6355">
        <v>1</v>
      </c>
      <c r="P6355" t="s">
        <v>306</v>
      </c>
      <c r="Q6355" s="164">
        <v>39822</v>
      </c>
      <c r="R6355" s="164">
        <v>40057</v>
      </c>
      <c r="T6355" t="s">
        <v>1757</v>
      </c>
      <c r="V6355" t="s">
        <v>14099</v>
      </c>
      <c r="W6355" t="s">
        <v>14100</v>
      </c>
      <c r="X6355" t="s">
        <v>14098</v>
      </c>
      <c r="Y6355" t="s">
        <v>14099</v>
      </c>
      <c r="Z6355" t="s">
        <v>14102</v>
      </c>
      <c r="AC6355" t="s">
        <v>357</v>
      </c>
      <c r="AD6355" s="176">
        <v>3.5</v>
      </c>
    </row>
    <row r="6356" spans="1:31" x14ac:dyDescent="0.35">
      <c r="A6356" t="s">
        <v>408</v>
      </c>
      <c r="B6356">
        <v>1186</v>
      </c>
      <c r="C6356" t="s">
        <v>14098</v>
      </c>
      <c r="D6356">
        <v>71637</v>
      </c>
      <c r="E6356" t="s">
        <v>14098</v>
      </c>
      <c r="F6356" t="s">
        <v>11404</v>
      </c>
      <c r="H6356">
        <v>4</v>
      </c>
      <c r="I6356">
        <v>1</v>
      </c>
      <c r="K6356" t="s">
        <v>404</v>
      </c>
      <c r="L6356" t="s">
        <v>397</v>
      </c>
      <c r="M6356" t="s">
        <v>398</v>
      </c>
      <c r="N6356" t="s">
        <v>579</v>
      </c>
      <c r="O6356">
        <v>1</v>
      </c>
      <c r="P6356" t="s">
        <v>306</v>
      </c>
      <c r="Q6356" s="164">
        <v>37257</v>
      </c>
      <c r="R6356" s="164">
        <v>37257</v>
      </c>
      <c r="S6356" s="164">
        <v>42248</v>
      </c>
      <c r="T6356" t="s">
        <v>1757</v>
      </c>
      <c r="V6356" t="s">
        <v>14099</v>
      </c>
      <c r="W6356" t="s">
        <v>14100</v>
      </c>
      <c r="X6356" t="s">
        <v>14098</v>
      </c>
      <c r="Y6356" t="s">
        <v>14099</v>
      </c>
      <c r="Z6356" t="s">
        <v>14103</v>
      </c>
      <c r="AC6356" t="s">
        <v>357</v>
      </c>
      <c r="AD6356" s="176">
        <v>3.5</v>
      </c>
    </row>
    <row r="6357" spans="1:31" x14ac:dyDescent="0.35">
      <c r="A6357" t="s">
        <v>469</v>
      </c>
      <c r="B6357">
        <v>1203</v>
      </c>
      <c r="C6357" t="s">
        <v>14104</v>
      </c>
      <c r="D6357">
        <v>71637</v>
      </c>
      <c r="E6357" t="s">
        <v>14098</v>
      </c>
      <c r="F6357" t="s">
        <v>11404</v>
      </c>
      <c r="G6357" s="163">
        <v>16000</v>
      </c>
      <c r="H6357">
        <v>4</v>
      </c>
      <c r="I6357">
        <v>1</v>
      </c>
      <c r="J6357" t="s">
        <v>295</v>
      </c>
      <c r="K6357" t="s">
        <v>296</v>
      </c>
      <c r="L6357" t="s">
        <v>640</v>
      </c>
      <c r="M6357" t="s">
        <v>398</v>
      </c>
      <c r="N6357" t="s">
        <v>579</v>
      </c>
      <c r="O6357">
        <v>1</v>
      </c>
      <c r="P6357" t="s">
        <v>306</v>
      </c>
      <c r="Q6357" t="s">
        <v>14105</v>
      </c>
      <c r="R6357" s="164">
        <v>44440</v>
      </c>
      <c r="T6357" t="s">
        <v>1757</v>
      </c>
      <c r="V6357" t="s">
        <v>14099</v>
      </c>
      <c r="W6357" t="s">
        <v>14100</v>
      </c>
      <c r="X6357" t="s">
        <v>14098</v>
      </c>
      <c r="Y6357" t="s">
        <v>14099</v>
      </c>
      <c r="Z6357" t="s">
        <v>14106</v>
      </c>
      <c r="AA6357" t="s">
        <v>1</v>
      </c>
      <c r="AB6357" s="164">
        <v>44425</v>
      </c>
      <c r="AC6357" t="s">
        <v>357</v>
      </c>
      <c r="AD6357" s="176">
        <v>3.5</v>
      </c>
    </row>
    <row r="6358" spans="1:31" x14ac:dyDescent="0.35">
      <c r="A6358" t="s">
        <v>324</v>
      </c>
      <c r="B6358">
        <v>1150</v>
      </c>
      <c r="C6358" t="s">
        <v>14098</v>
      </c>
      <c r="D6358">
        <v>71637</v>
      </c>
      <c r="E6358" t="s">
        <v>14098</v>
      </c>
      <c r="F6358" t="s">
        <v>11404</v>
      </c>
      <c r="H6358">
        <v>4</v>
      </c>
      <c r="I6358">
        <v>1</v>
      </c>
      <c r="K6358" t="s">
        <v>0</v>
      </c>
      <c r="L6358" t="s">
        <v>640</v>
      </c>
      <c r="M6358" t="s">
        <v>398</v>
      </c>
      <c r="N6358" t="s">
        <v>579</v>
      </c>
      <c r="O6358">
        <v>1</v>
      </c>
      <c r="P6358" t="s">
        <v>306</v>
      </c>
      <c r="Q6358" s="164">
        <v>36900</v>
      </c>
      <c r="R6358" s="164">
        <v>37135</v>
      </c>
      <c r="T6358" t="s">
        <v>1757</v>
      </c>
      <c r="V6358" t="s">
        <v>14099</v>
      </c>
      <c r="W6358" t="s">
        <v>14100</v>
      </c>
      <c r="X6358" t="s">
        <v>14098</v>
      </c>
      <c r="Y6358" t="s">
        <v>14099</v>
      </c>
      <c r="Z6358" t="s">
        <v>14107</v>
      </c>
      <c r="AC6358" t="s">
        <v>357</v>
      </c>
      <c r="AD6358" s="176">
        <v>3.5</v>
      </c>
    </row>
    <row r="6359" spans="1:31" x14ac:dyDescent="0.35">
      <c r="A6359" t="s">
        <v>309</v>
      </c>
      <c r="B6359">
        <v>1137</v>
      </c>
      <c r="C6359" t="s">
        <v>14098</v>
      </c>
      <c r="D6359">
        <v>71637</v>
      </c>
      <c r="E6359" t="s">
        <v>14098</v>
      </c>
      <c r="F6359" t="s">
        <v>11404</v>
      </c>
      <c r="H6359">
        <v>4</v>
      </c>
      <c r="I6359">
        <v>1</v>
      </c>
      <c r="K6359" t="s">
        <v>296</v>
      </c>
      <c r="L6359" t="s">
        <v>640</v>
      </c>
      <c r="M6359" t="s">
        <v>398</v>
      </c>
      <c r="N6359" t="s">
        <v>579</v>
      </c>
      <c r="O6359">
        <v>1</v>
      </c>
      <c r="P6359" t="s">
        <v>306</v>
      </c>
      <c r="Q6359" t="s">
        <v>5545</v>
      </c>
      <c r="R6359" s="164">
        <v>37500</v>
      </c>
      <c r="T6359" t="s">
        <v>1757</v>
      </c>
      <c r="V6359" t="s">
        <v>14099</v>
      </c>
      <c r="W6359" t="s">
        <v>14100</v>
      </c>
      <c r="X6359" t="s">
        <v>14098</v>
      </c>
      <c r="Y6359" t="s">
        <v>14099</v>
      </c>
      <c r="Z6359" t="s">
        <v>14108</v>
      </c>
      <c r="AC6359" t="s">
        <v>357</v>
      </c>
      <c r="AD6359" s="176">
        <v>3.5</v>
      </c>
    </row>
    <row r="6360" spans="1:31" x14ac:dyDescent="0.35">
      <c r="A6360" t="s">
        <v>476</v>
      </c>
      <c r="B6360">
        <v>1240</v>
      </c>
      <c r="C6360" t="s">
        <v>14098</v>
      </c>
      <c r="D6360">
        <v>71637</v>
      </c>
      <c r="E6360" t="s">
        <v>14098</v>
      </c>
      <c r="F6360" t="s">
        <v>11404</v>
      </c>
      <c r="H6360">
        <v>4</v>
      </c>
      <c r="I6360">
        <v>1</v>
      </c>
      <c r="K6360" t="s">
        <v>296</v>
      </c>
      <c r="L6360" t="s">
        <v>14109</v>
      </c>
      <c r="M6360" t="s">
        <v>398</v>
      </c>
      <c r="N6360" t="s">
        <v>579</v>
      </c>
      <c r="O6360">
        <v>1</v>
      </c>
      <c r="P6360" t="s">
        <v>306</v>
      </c>
      <c r="Q6360" s="164">
        <v>37995</v>
      </c>
      <c r="R6360" s="164">
        <v>38231</v>
      </c>
      <c r="T6360" t="s">
        <v>1757</v>
      </c>
      <c r="V6360" t="s">
        <v>14099</v>
      </c>
      <c r="W6360" t="s">
        <v>14100</v>
      </c>
      <c r="X6360" t="s">
        <v>14098</v>
      </c>
      <c r="Y6360" t="s">
        <v>14099</v>
      </c>
      <c r="Z6360" t="s">
        <v>14110</v>
      </c>
      <c r="AC6360" t="s">
        <v>357</v>
      </c>
      <c r="AD6360" s="176">
        <v>3.5</v>
      </c>
    </row>
    <row r="6361" spans="1:31" x14ac:dyDescent="0.35">
      <c r="A6361" t="s">
        <v>482</v>
      </c>
      <c r="B6361">
        <v>1185</v>
      </c>
      <c r="C6361" t="s">
        <v>14098</v>
      </c>
      <c r="D6361">
        <v>71637</v>
      </c>
      <c r="E6361" t="s">
        <v>14098</v>
      </c>
      <c r="F6361" t="s">
        <v>11404</v>
      </c>
      <c r="H6361">
        <v>4</v>
      </c>
      <c r="I6361">
        <v>1</v>
      </c>
      <c r="K6361" t="s">
        <v>296</v>
      </c>
      <c r="L6361" t="s">
        <v>14111</v>
      </c>
      <c r="M6361" t="s">
        <v>398</v>
      </c>
      <c r="N6361" t="s">
        <v>579</v>
      </c>
      <c r="O6361">
        <v>1</v>
      </c>
      <c r="P6361" t="s">
        <v>306</v>
      </c>
      <c r="Q6361" s="164">
        <v>39091</v>
      </c>
      <c r="R6361" s="164">
        <v>39326</v>
      </c>
      <c r="T6361" t="s">
        <v>1757</v>
      </c>
      <c r="V6361" t="s">
        <v>14099</v>
      </c>
      <c r="W6361" t="s">
        <v>14100</v>
      </c>
      <c r="X6361" t="s">
        <v>14098</v>
      </c>
      <c r="Y6361" t="s">
        <v>14099</v>
      </c>
      <c r="Z6361" t="s">
        <v>14112</v>
      </c>
      <c r="AC6361" t="s">
        <v>357</v>
      </c>
      <c r="AD6361" s="176">
        <v>3.5</v>
      </c>
    </row>
    <row r="6362" spans="1:31" x14ac:dyDescent="0.35">
      <c r="A6362" t="s">
        <v>584</v>
      </c>
      <c r="B6362">
        <v>1261</v>
      </c>
      <c r="C6362" t="s">
        <v>14098</v>
      </c>
      <c r="D6362">
        <v>71637</v>
      </c>
      <c r="E6362" t="s">
        <v>14098</v>
      </c>
      <c r="F6362" t="s">
        <v>11404</v>
      </c>
      <c r="H6362">
        <v>4</v>
      </c>
      <c r="I6362">
        <v>1</v>
      </c>
      <c r="K6362" t="s">
        <v>296</v>
      </c>
      <c r="L6362" t="s">
        <v>397</v>
      </c>
      <c r="M6362" t="s">
        <v>398</v>
      </c>
      <c r="N6362" t="s">
        <v>579</v>
      </c>
      <c r="O6362">
        <v>1</v>
      </c>
      <c r="P6362" t="s">
        <v>306</v>
      </c>
      <c r="Q6362" s="164">
        <v>36892</v>
      </c>
      <c r="R6362" s="164">
        <v>36892</v>
      </c>
      <c r="T6362" t="s">
        <v>1757</v>
      </c>
      <c r="V6362" t="s">
        <v>14099</v>
      </c>
      <c r="W6362" t="s">
        <v>14100</v>
      </c>
      <c r="X6362" t="s">
        <v>14098</v>
      </c>
      <c r="Y6362" t="s">
        <v>14099</v>
      </c>
      <c r="Z6362" t="s">
        <v>14113</v>
      </c>
      <c r="AC6362" t="s">
        <v>357</v>
      </c>
      <c r="AD6362" s="176">
        <v>3.5</v>
      </c>
    </row>
    <row r="6363" spans="1:31" x14ac:dyDescent="0.35">
      <c r="A6363" t="s">
        <v>375</v>
      </c>
      <c r="B6363">
        <v>1154</v>
      </c>
      <c r="C6363" t="s">
        <v>14114</v>
      </c>
      <c r="D6363">
        <v>71637</v>
      </c>
      <c r="E6363" t="s">
        <v>14098</v>
      </c>
      <c r="F6363" t="s">
        <v>11404</v>
      </c>
      <c r="H6363">
        <v>4</v>
      </c>
      <c r="I6363">
        <v>1</v>
      </c>
      <c r="K6363" t="s">
        <v>296</v>
      </c>
      <c r="L6363" t="s">
        <v>753</v>
      </c>
      <c r="M6363" t="s">
        <v>398</v>
      </c>
      <c r="N6363" t="s">
        <v>579</v>
      </c>
      <c r="O6363">
        <v>1</v>
      </c>
      <c r="P6363" t="s">
        <v>1</v>
      </c>
      <c r="Q6363" s="164">
        <v>39448</v>
      </c>
      <c r="R6363" s="164">
        <v>39448</v>
      </c>
      <c r="T6363" t="s">
        <v>1757</v>
      </c>
      <c r="V6363" t="s">
        <v>14099</v>
      </c>
      <c r="W6363" t="s">
        <v>14100</v>
      </c>
      <c r="X6363" t="s">
        <v>14098</v>
      </c>
      <c r="Y6363" t="s">
        <v>14099</v>
      </c>
      <c r="Z6363" t="s">
        <v>14115</v>
      </c>
      <c r="AA6363" t="s">
        <v>1</v>
      </c>
      <c r="AC6363" t="s">
        <v>1223</v>
      </c>
      <c r="AD6363" s="176">
        <v>3.5</v>
      </c>
    </row>
    <row r="6364" spans="1:31" x14ac:dyDescent="0.35">
      <c r="A6364" t="s">
        <v>447</v>
      </c>
      <c r="B6364">
        <v>1192</v>
      </c>
      <c r="C6364" t="s">
        <v>14098</v>
      </c>
      <c r="D6364">
        <v>71637</v>
      </c>
      <c r="E6364" t="s">
        <v>14098</v>
      </c>
      <c r="F6364" t="s">
        <v>11404</v>
      </c>
      <c r="H6364">
        <v>4</v>
      </c>
      <c r="I6364">
        <v>1</v>
      </c>
      <c r="K6364" t="s">
        <v>404</v>
      </c>
      <c r="L6364" t="s">
        <v>14116</v>
      </c>
      <c r="M6364" t="s">
        <v>398</v>
      </c>
      <c r="N6364" t="s">
        <v>579</v>
      </c>
      <c r="O6364">
        <v>1</v>
      </c>
      <c r="P6364" t="s">
        <v>306</v>
      </c>
      <c r="Q6364" s="164">
        <v>37622</v>
      </c>
      <c r="R6364" s="164">
        <v>37622</v>
      </c>
      <c r="S6364" s="164">
        <v>45536</v>
      </c>
      <c r="T6364" t="s">
        <v>1757</v>
      </c>
      <c r="V6364" t="s">
        <v>14099</v>
      </c>
      <c r="W6364" t="s">
        <v>14100</v>
      </c>
      <c r="X6364" t="s">
        <v>14098</v>
      </c>
      <c r="Y6364" t="s">
        <v>14099</v>
      </c>
      <c r="Z6364" t="s">
        <v>14117</v>
      </c>
      <c r="AC6364" t="s">
        <v>357</v>
      </c>
      <c r="AD6364" s="176">
        <v>3.5</v>
      </c>
    </row>
    <row r="6365" spans="1:31" x14ac:dyDescent="0.35">
      <c r="A6365" t="s">
        <v>494</v>
      </c>
      <c r="B6365">
        <v>1190</v>
      </c>
      <c r="C6365" t="s">
        <v>14098</v>
      </c>
      <c r="D6365">
        <v>71637</v>
      </c>
      <c r="E6365" t="s">
        <v>14098</v>
      </c>
      <c r="F6365" t="s">
        <v>11404</v>
      </c>
      <c r="H6365">
        <v>4</v>
      </c>
      <c r="I6365">
        <v>1</v>
      </c>
      <c r="K6365" t="s">
        <v>296</v>
      </c>
      <c r="L6365" t="s">
        <v>640</v>
      </c>
      <c r="M6365" t="s">
        <v>398</v>
      </c>
      <c r="N6365" t="s">
        <v>579</v>
      </c>
      <c r="O6365">
        <v>1</v>
      </c>
      <c r="P6365" t="s">
        <v>306</v>
      </c>
      <c r="Q6365" t="s">
        <v>1544</v>
      </c>
      <c r="R6365" s="164">
        <v>38231</v>
      </c>
      <c r="T6365" t="s">
        <v>1757</v>
      </c>
      <c r="V6365" t="s">
        <v>14099</v>
      </c>
      <c r="W6365" t="s">
        <v>14100</v>
      </c>
      <c r="X6365" t="s">
        <v>14098</v>
      </c>
      <c r="Y6365" t="s">
        <v>14099</v>
      </c>
      <c r="Z6365" t="s">
        <v>14118</v>
      </c>
      <c r="AC6365" t="s">
        <v>357</v>
      </c>
      <c r="AD6365" s="176">
        <v>3.5</v>
      </c>
    </row>
    <row r="6366" spans="1:31" x14ac:dyDescent="0.35">
      <c r="A6366" t="s">
        <v>438</v>
      </c>
      <c r="B6366">
        <v>1191</v>
      </c>
      <c r="C6366" t="s">
        <v>14098</v>
      </c>
      <c r="D6366">
        <v>71637</v>
      </c>
      <c r="E6366" t="s">
        <v>14098</v>
      </c>
      <c r="F6366" t="s">
        <v>11404</v>
      </c>
      <c r="H6366">
        <v>4</v>
      </c>
      <c r="I6366">
        <v>1</v>
      </c>
      <c r="K6366" t="s">
        <v>0</v>
      </c>
      <c r="L6366" t="s">
        <v>640</v>
      </c>
      <c r="M6366" t="s">
        <v>398</v>
      </c>
      <c r="N6366" t="s">
        <v>579</v>
      </c>
      <c r="O6366">
        <v>1</v>
      </c>
      <c r="P6366" t="s">
        <v>306</v>
      </c>
      <c r="Q6366" t="s">
        <v>3220</v>
      </c>
      <c r="R6366" s="164">
        <v>39692</v>
      </c>
      <c r="T6366" t="s">
        <v>1757</v>
      </c>
      <c r="V6366" t="s">
        <v>14099</v>
      </c>
      <c r="W6366" t="s">
        <v>14100</v>
      </c>
      <c r="X6366" t="s">
        <v>14098</v>
      </c>
      <c r="Y6366" t="s">
        <v>14099</v>
      </c>
      <c r="Z6366" t="s">
        <v>14119</v>
      </c>
      <c r="AC6366" t="s">
        <v>357</v>
      </c>
      <c r="AD6366" s="176">
        <v>3.5</v>
      </c>
    </row>
    <row r="6367" spans="1:31" x14ac:dyDescent="0.35">
      <c r="A6367" t="s">
        <v>469</v>
      </c>
      <c r="B6367">
        <v>1128</v>
      </c>
      <c r="C6367" t="s">
        <v>14120</v>
      </c>
      <c r="D6367">
        <v>71638</v>
      </c>
      <c r="E6367" t="s">
        <v>14120</v>
      </c>
      <c r="F6367" t="s">
        <v>11404</v>
      </c>
      <c r="H6367" s="174">
        <f t="shared" ref="H6367:H6373" si="212">AD6367</f>
        <v>0</v>
      </c>
      <c r="I6367">
        <v>0</v>
      </c>
      <c r="K6367" t="s">
        <v>404</v>
      </c>
      <c r="L6367" t="s">
        <v>13187</v>
      </c>
      <c r="M6367" t="s">
        <v>398</v>
      </c>
      <c r="N6367" t="s">
        <v>579</v>
      </c>
      <c r="O6367">
        <v>0.5</v>
      </c>
      <c r="P6367" t="s">
        <v>306</v>
      </c>
      <c r="Q6367" s="164">
        <v>33612</v>
      </c>
      <c r="R6367" s="164">
        <v>33848</v>
      </c>
      <c r="S6367" s="164">
        <v>39188</v>
      </c>
      <c r="T6367" t="s">
        <v>14121</v>
      </c>
      <c r="V6367" t="s">
        <v>14122</v>
      </c>
      <c r="W6367" t="s">
        <v>14123</v>
      </c>
      <c r="X6367" t="s">
        <v>14120</v>
      </c>
      <c r="Y6367" t="s">
        <v>14122</v>
      </c>
      <c r="Z6367" t="s">
        <v>14124</v>
      </c>
      <c r="AC6367" t="s">
        <v>357</v>
      </c>
      <c r="AD6367" s="176">
        <v>0</v>
      </c>
      <c r="AE6367" s="177" t="s">
        <v>16954</v>
      </c>
    </row>
    <row r="6368" spans="1:31" x14ac:dyDescent="0.35">
      <c r="A6368" t="s">
        <v>414</v>
      </c>
      <c r="B6368">
        <v>1151</v>
      </c>
      <c r="C6368" t="s">
        <v>14120</v>
      </c>
      <c r="D6368">
        <v>71638</v>
      </c>
      <c r="E6368" t="s">
        <v>14120</v>
      </c>
      <c r="F6368" t="s">
        <v>11404</v>
      </c>
      <c r="H6368" s="174">
        <f t="shared" si="212"/>
        <v>0</v>
      </c>
      <c r="I6368">
        <v>0</v>
      </c>
      <c r="K6368" t="s">
        <v>404</v>
      </c>
      <c r="L6368" t="s">
        <v>13187</v>
      </c>
      <c r="M6368" t="s">
        <v>398</v>
      </c>
      <c r="N6368" t="s">
        <v>579</v>
      </c>
      <c r="O6368">
        <v>0.5</v>
      </c>
      <c r="P6368" t="s">
        <v>306</v>
      </c>
      <c r="Q6368" s="164">
        <v>33607</v>
      </c>
      <c r="R6368" s="164">
        <v>33695</v>
      </c>
      <c r="S6368" s="164">
        <v>39190</v>
      </c>
      <c r="T6368" t="s">
        <v>14121</v>
      </c>
      <c r="V6368" t="s">
        <v>14122</v>
      </c>
      <c r="W6368" t="s">
        <v>14123</v>
      </c>
      <c r="X6368" t="s">
        <v>14120</v>
      </c>
      <c r="Y6368" t="s">
        <v>14122</v>
      </c>
      <c r="Z6368" t="s">
        <v>14125</v>
      </c>
      <c r="AC6368" t="s">
        <v>357</v>
      </c>
      <c r="AD6368" s="176">
        <v>0</v>
      </c>
      <c r="AE6368" s="177" t="s">
        <v>16954</v>
      </c>
    </row>
    <row r="6369" spans="1:31" x14ac:dyDescent="0.35">
      <c r="A6369" t="s">
        <v>314</v>
      </c>
      <c r="B6369">
        <v>1143</v>
      </c>
      <c r="C6369" t="s">
        <v>14120</v>
      </c>
      <c r="D6369">
        <v>71638</v>
      </c>
      <c r="E6369" t="s">
        <v>14120</v>
      </c>
      <c r="F6369" t="s">
        <v>11404</v>
      </c>
      <c r="H6369" s="174">
        <f t="shared" si="212"/>
        <v>0</v>
      </c>
      <c r="I6369">
        <v>0</v>
      </c>
      <c r="K6369" t="s">
        <v>404</v>
      </c>
      <c r="L6369" t="s">
        <v>13187</v>
      </c>
      <c r="M6369" t="s">
        <v>398</v>
      </c>
      <c r="N6369" t="s">
        <v>579</v>
      </c>
      <c r="O6369">
        <v>0.5</v>
      </c>
      <c r="P6369" t="s">
        <v>306</v>
      </c>
      <c r="Q6369" s="164">
        <v>31421</v>
      </c>
      <c r="R6369" s="164">
        <v>31656</v>
      </c>
      <c r="S6369" s="164">
        <v>41518</v>
      </c>
      <c r="T6369" t="s">
        <v>14121</v>
      </c>
      <c r="V6369" t="s">
        <v>14122</v>
      </c>
      <c r="W6369" t="s">
        <v>14123</v>
      </c>
      <c r="X6369" t="s">
        <v>14120</v>
      </c>
      <c r="Y6369" t="s">
        <v>14122</v>
      </c>
      <c r="Z6369" t="s">
        <v>14126</v>
      </c>
      <c r="AC6369" t="s">
        <v>357</v>
      </c>
      <c r="AD6369" s="176">
        <v>0</v>
      </c>
      <c r="AE6369" s="177" t="s">
        <v>16954</v>
      </c>
    </row>
    <row r="6370" spans="1:31" x14ac:dyDescent="0.35">
      <c r="A6370" t="s">
        <v>454</v>
      </c>
      <c r="B6370">
        <v>1295</v>
      </c>
      <c r="C6370" t="s">
        <v>14127</v>
      </c>
      <c r="D6370">
        <v>71639</v>
      </c>
      <c r="E6370" t="s">
        <v>14128</v>
      </c>
      <c r="F6370" t="s">
        <v>11404</v>
      </c>
      <c r="H6370" s="174">
        <f t="shared" si="212"/>
        <v>1</v>
      </c>
      <c r="I6370">
        <v>0.4</v>
      </c>
      <c r="K6370" t="s">
        <v>404</v>
      </c>
      <c r="L6370" t="s">
        <v>13234</v>
      </c>
      <c r="M6370" t="s">
        <v>398</v>
      </c>
      <c r="N6370" t="s">
        <v>579</v>
      </c>
      <c r="O6370">
        <v>0.5</v>
      </c>
      <c r="P6370" t="s">
        <v>306</v>
      </c>
      <c r="Q6370" s="164">
        <v>33973</v>
      </c>
      <c r="R6370" s="164">
        <v>34060</v>
      </c>
      <c r="S6370" s="164">
        <v>39185</v>
      </c>
      <c r="T6370" t="s">
        <v>14129</v>
      </c>
      <c r="V6370" t="s">
        <v>14130</v>
      </c>
      <c r="W6370" t="s">
        <v>14131</v>
      </c>
      <c r="X6370" t="s">
        <v>14128</v>
      </c>
      <c r="Y6370" t="s">
        <v>14130</v>
      </c>
      <c r="Z6370" t="s">
        <v>14132</v>
      </c>
      <c r="AC6370" t="s">
        <v>357</v>
      </c>
      <c r="AD6370" s="176">
        <v>1</v>
      </c>
      <c r="AE6370" s="177" t="s">
        <v>16954</v>
      </c>
    </row>
    <row r="6371" spans="1:31" x14ac:dyDescent="0.35">
      <c r="A6371" t="s">
        <v>324</v>
      </c>
      <c r="B6371">
        <v>1075</v>
      </c>
      <c r="C6371" t="s">
        <v>14133</v>
      </c>
      <c r="D6371">
        <v>71641</v>
      </c>
      <c r="E6371" t="s">
        <v>14134</v>
      </c>
      <c r="F6371" t="s">
        <v>11404</v>
      </c>
      <c r="H6371" s="174">
        <f t="shared" si="212"/>
        <v>1.3</v>
      </c>
      <c r="I6371">
        <v>0.4</v>
      </c>
      <c r="K6371" t="s">
        <v>404</v>
      </c>
      <c r="L6371" t="s">
        <v>13145</v>
      </c>
      <c r="M6371" t="s">
        <v>398</v>
      </c>
      <c r="N6371" t="s">
        <v>1046</v>
      </c>
      <c r="O6371">
        <v>0.5</v>
      </c>
      <c r="P6371" t="s">
        <v>306</v>
      </c>
      <c r="Q6371" s="164">
        <v>32146</v>
      </c>
      <c r="R6371" s="164">
        <v>32234</v>
      </c>
      <c r="S6371" s="164">
        <v>39192</v>
      </c>
      <c r="T6371" t="s">
        <v>1799</v>
      </c>
      <c r="V6371" t="s">
        <v>14135</v>
      </c>
      <c r="W6371" t="s">
        <v>14136</v>
      </c>
      <c r="X6371" t="s">
        <v>14134</v>
      </c>
      <c r="Y6371" t="s">
        <v>14135</v>
      </c>
      <c r="Z6371" t="s">
        <v>14137</v>
      </c>
      <c r="AC6371" t="s">
        <v>366</v>
      </c>
      <c r="AD6371" s="176">
        <v>1.3</v>
      </c>
      <c r="AE6371" s="177" t="s">
        <v>16954</v>
      </c>
    </row>
    <row r="6372" spans="1:31" x14ac:dyDescent="0.35">
      <c r="A6372" t="s">
        <v>711</v>
      </c>
      <c r="B6372">
        <v>1021</v>
      </c>
      <c r="C6372" t="s">
        <v>14134</v>
      </c>
      <c r="D6372">
        <v>71641</v>
      </c>
      <c r="E6372" t="s">
        <v>14134</v>
      </c>
      <c r="F6372" t="s">
        <v>11404</v>
      </c>
      <c r="H6372" s="174">
        <f t="shared" si="212"/>
        <v>1.3</v>
      </c>
      <c r="I6372">
        <v>0.4</v>
      </c>
      <c r="K6372" t="s">
        <v>404</v>
      </c>
      <c r="L6372" t="s">
        <v>502</v>
      </c>
      <c r="M6372" t="s">
        <v>398</v>
      </c>
      <c r="N6372" t="s">
        <v>1046</v>
      </c>
      <c r="O6372">
        <v>0.5</v>
      </c>
      <c r="P6372" t="s">
        <v>306</v>
      </c>
      <c r="Q6372" s="164">
        <v>39825</v>
      </c>
      <c r="R6372" s="164">
        <v>40148</v>
      </c>
      <c r="S6372" s="164">
        <v>40148</v>
      </c>
      <c r="T6372" t="s">
        <v>1799</v>
      </c>
      <c r="V6372" t="s">
        <v>14135</v>
      </c>
      <c r="W6372" t="s">
        <v>14136</v>
      </c>
      <c r="X6372" t="s">
        <v>14134</v>
      </c>
      <c r="Y6372" t="s">
        <v>14135</v>
      </c>
      <c r="Z6372" t="s">
        <v>14138</v>
      </c>
      <c r="AC6372" t="s">
        <v>366</v>
      </c>
      <c r="AD6372" s="176">
        <v>1.3</v>
      </c>
      <c r="AE6372" s="177" t="s">
        <v>16954</v>
      </c>
    </row>
    <row r="6373" spans="1:31" x14ac:dyDescent="0.35">
      <c r="A6373" t="s">
        <v>317</v>
      </c>
      <c r="B6373">
        <v>1114</v>
      </c>
      <c r="C6373" t="s">
        <v>14139</v>
      </c>
      <c r="D6373">
        <v>71642</v>
      </c>
      <c r="E6373" t="s">
        <v>14139</v>
      </c>
      <c r="F6373" t="s">
        <v>11404</v>
      </c>
      <c r="H6373" s="174">
        <f t="shared" si="212"/>
        <v>1.2</v>
      </c>
      <c r="I6373">
        <v>0.6</v>
      </c>
      <c r="K6373" t="s">
        <v>404</v>
      </c>
      <c r="L6373" t="s">
        <v>397</v>
      </c>
      <c r="M6373" t="s">
        <v>398</v>
      </c>
      <c r="N6373" t="s">
        <v>579</v>
      </c>
      <c r="O6373">
        <v>1</v>
      </c>
      <c r="P6373" t="s">
        <v>306</v>
      </c>
      <c r="Q6373" s="164">
        <v>35073</v>
      </c>
      <c r="R6373" s="164">
        <v>35309</v>
      </c>
      <c r="S6373" s="164">
        <v>40787</v>
      </c>
      <c r="T6373" t="s">
        <v>5784</v>
      </c>
      <c r="V6373" t="s">
        <v>14140</v>
      </c>
      <c r="W6373" t="s">
        <v>14141</v>
      </c>
      <c r="X6373" t="s">
        <v>14139</v>
      </c>
      <c r="Y6373" t="s">
        <v>14140</v>
      </c>
      <c r="Z6373" t="s">
        <v>14142</v>
      </c>
      <c r="AC6373" t="s">
        <v>357</v>
      </c>
      <c r="AD6373" s="176">
        <v>1.2</v>
      </c>
      <c r="AE6373" s="177" t="s">
        <v>16954</v>
      </c>
    </row>
    <row r="6374" spans="1:31" x14ac:dyDescent="0.35">
      <c r="A6374" t="s">
        <v>469</v>
      </c>
      <c r="B6374">
        <v>1201</v>
      </c>
      <c r="C6374" t="s">
        <v>14143</v>
      </c>
      <c r="D6374">
        <v>71643</v>
      </c>
      <c r="E6374" t="s">
        <v>14144</v>
      </c>
      <c r="F6374" t="s">
        <v>11404</v>
      </c>
      <c r="G6374" s="163">
        <v>3500</v>
      </c>
      <c r="H6374">
        <v>1.1000000000000001</v>
      </c>
      <c r="I6374">
        <v>0.9</v>
      </c>
      <c r="J6374" t="s">
        <v>295</v>
      </c>
      <c r="K6374" t="s">
        <v>296</v>
      </c>
      <c r="L6374" t="s">
        <v>397</v>
      </c>
      <c r="M6374" t="s">
        <v>398</v>
      </c>
      <c r="N6374" t="s">
        <v>529</v>
      </c>
      <c r="O6374">
        <v>1</v>
      </c>
      <c r="P6374" t="s">
        <v>306</v>
      </c>
      <c r="Q6374" t="s">
        <v>14145</v>
      </c>
      <c r="R6374" s="164">
        <v>44075</v>
      </c>
      <c r="T6374" t="s">
        <v>1804</v>
      </c>
      <c r="V6374" t="s">
        <v>14146</v>
      </c>
      <c r="W6374" t="s">
        <v>14147</v>
      </c>
      <c r="X6374" t="s">
        <v>14144</v>
      </c>
      <c r="Y6374" t="s">
        <v>14146</v>
      </c>
      <c r="Z6374" t="s">
        <v>14148</v>
      </c>
      <c r="AA6374" t="s">
        <v>1</v>
      </c>
      <c r="AB6374" s="164">
        <v>44154</v>
      </c>
      <c r="AC6374" t="s">
        <v>308</v>
      </c>
      <c r="AD6374" s="176">
        <v>1.1000000000000001</v>
      </c>
    </row>
    <row r="6375" spans="1:31" x14ac:dyDescent="0.35">
      <c r="A6375" t="s">
        <v>324</v>
      </c>
      <c r="B6375">
        <v>1229</v>
      </c>
      <c r="C6375" t="s">
        <v>14149</v>
      </c>
      <c r="D6375">
        <v>71643</v>
      </c>
      <c r="E6375" t="s">
        <v>14144</v>
      </c>
      <c r="F6375" t="s">
        <v>11404</v>
      </c>
      <c r="H6375">
        <v>1.1000000000000001</v>
      </c>
      <c r="I6375">
        <v>0.9</v>
      </c>
      <c r="K6375" t="s">
        <v>404</v>
      </c>
      <c r="L6375" t="s">
        <v>397</v>
      </c>
      <c r="M6375" t="s">
        <v>398</v>
      </c>
      <c r="N6375" t="s">
        <v>529</v>
      </c>
      <c r="O6375">
        <v>1</v>
      </c>
      <c r="P6375" t="s">
        <v>306</v>
      </c>
      <c r="Q6375" t="s">
        <v>1839</v>
      </c>
      <c r="R6375" s="164">
        <v>39692</v>
      </c>
      <c r="S6375" s="164">
        <v>43374</v>
      </c>
      <c r="T6375" t="s">
        <v>1804</v>
      </c>
      <c r="V6375" t="s">
        <v>14146</v>
      </c>
      <c r="W6375" t="s">
        <v>14147</v>
      </c>
      <c r="X6375" t="s">
        <v>14144</v>
      </c>
      <c r="Y6375" t="s">
        <v>14146</v>
      </c>
      <c r="Z6375" t="s">
        <v>14150</v>
      </c>
      <c r="AC6375" t="s">
        <v>308</v>
      </c>
      <c r="AD6375" s="176">
        <v>1.1000000000000001</v>
      </c>
    </row>
    <row r="6376" spans="1:31" x14ac:dyDescent="0.35">
      <c r="A6376" t="s">
        <v>324</v>
      </c>
      <c r="B6376">
        <v>1234</v>
      </c>
      <c r="C6376" t="s">
        <v>14151</v>
      </c>
      <c r="D6376">
        <v>71643</v>
      </c>
      <c r="E6376" t="s">
        <v>14144</v>
      </c>
      <c r="F6376" t="s">
        <v>11404</v>
      </c>
      <c r="H6376">
        <v>1.1000000000000001</v>
      </c>
      <c r="I6376">
        <v>0.9</v>
      </c>
      <c r="K6376" t="s">
        <v>404</v>
      </c>
      <c r="L6376" t="s">
        <v>640</v>
      </c>
      <c r="M6376" t="s">
        <v>398</v>
      </c>
      <c r="N6376" t="s">
        <v>529</v>
      </c>
      <c r="O6376">
        <v>1</v>
      </c>
      <c r="P6376" t="s">
        <v>306</v>
      </c>
      <c r="Q6376" s="164">
        <v>39667</v>
      </c>
      <c r="R6376" s="164">
        <v>39692</v>
      </c>
      <c r="S6376" s="164">
        <v>43374</v>
      </c>
      <c r="T6376" t="s">
        <v>1804</v>
      </c>
      <c r="V6376" t="s">
        <v>14146</v>
      </c>
      <c r="W6376" t="s">
        <v>14147</v>
      </c>
      <c r="X6376" t="s">
        <v>14144</v>
      </c>
      <c r="Y6376" t="s">
        <v>14146</v>
      </c>
      <c r="Z6376" t="s">
        <v>14152</v>
      </c>
      <c r="AC6376" t="s">
        <v>308</v>
      </c>
      <c r="AD6376" s="176">
        <v>1.1000000000000001</v>
      </c>
    </row>
    <row r="6377" spans="1:31" x14ac:dyDescent="0.35">
      <c r="A6377" t="s">
        <v>476</v>
      </c>
      <c r="B6377">
        <v>1319</v>
      </c>
      <c r="C6377" t="s">
        <v>14153</v>
      </c>
      <c r="D6377">
        <v>71643</v>
      </c>
      <c r="E6377" t="s">
        <v>14144</v>
      </c>
      <c r="F6377" t="s">
        <v>11404</v>
      </c>
      <c r="G6377" s="163">
        <v>3900.18</v>
      </c>
      <c r="H6377">
        <v>1.1000000000000001</v>
      </c>
      <c r="I6377">
        <v>0.9</v>
      </c>
      <c r="J6377" t="s">
        <v>295</v>
      </c>
      <c r="K6377" t="s">
        <v>296</v>
      </c>
      <c r="L6377" t="s">
        <v>397</v>
      </c>
      <c r="M6377" t="s">
        <v>398</v>
      </c>
      <c r="N6377" t="s">
        <v>529</v>
      </c>
      <c r="O6377">
        <v>1</v>
      </c>
      <c r="P6377" t="s">
        <v>306</v>
      </c>
      <c r="Q6377" t="s">
        <v>3426</v>
      </c>
      <c r="R6377" s="164">
        <v>42614</v>
      </c>
      <c r="T6377" t="s">
        <v>1804</v>
      </c>
      <c r="V6377" t="s">
        <v>14146</v>
      </c>
      <c r="W6377" t="s">
        <v>14147</v>
      </c>
      <c r="X6377" t="s">
        <v>14144</v>
      </c>
      <c r="Y6377" t="s">
        <v>14146</v>
      </c>
      <c r="Z6377" t="s">
        <v>14154</v>
      </c>
      <c r="AA6377" t="s">
        <v>1</v>
      </c>
      <c r="AB6377" s="164">
        <v>42437</v>
      </c>
      <c r="AC6377" t="s">
        <v>308</v>
      </c>
      <c r="AD6377" s="176">
        <v>1.1000000000000001</v>
      </c>
    </row>
    <row r="6378" spans="1:31" x14ac:dyDescent="0.35">
      <c r="A6378" t="s">
        <v>482</v>
      </c>
      <c r="B6378">
        <v>1308</v>
      </c>
      <c r="C6378" t="s">
        <v>14143</v>
      </c>
      <c r="D6378">
        <v>71643</v>
      </c>
      <c r="E6378" t="s">
        <v>14144</v>
      </c>
      <c r="F6378" t="s">
        <v>11404</v>
      </c>
      <c r="G6378" s="163">
        <v>3238.32</v>
      </c>
      <c r="H6378">
        <v>1.1000000000000001</v>
      </c>
      <c r="I6378">
        <v>0.9</v>
      </c>
      <c r="J6378" t="s">
        <v>1</v>
      </c>
      <c r="K6378" t="s">
        <v>296</v>
      </c>
      <c r="L6378" t="s">
        <v>397</v>
      </c>
      <c r="M6378" t="s">
        <v>398</v>
      </c>
      <c r="N6378" t="s">
        <v>529</v>
      </c>
      <c r="O6378">
        <v>1</v>
      </c>
      <c r="P6378" t="s">
        <v>306</v>
      </c>
      <c r="Q6378" t="s">
        <v>2360</v>
      </c>
      <c r="R6378" s="164">
        <v>46266</v>
      </c>
      <c r="T6378" t="s">
        <v>1804</v>
      </c>
      <c r="V6378" t="s">
        <v>14146</v>
      </c>
      <c r="W6378" t="s">
        <v>14147</v>
      </c>
      <c r="X6378" t="s">
        <v>14144</v>
      </c>
      <c r="Y6378" t="s">
        <v>14146</v>
      </c>
      <c r="Z6378" t="s">
        <v>14155</v>
      </c>
      <c r="AA6378" t="s">
        <v>1</v>
      </c>
      <c r="AB6378" s="164">
        <v>45680</v>
      </c>
      <c r="AC6378" t="s">
        <v>308</v>
      </c>
      <c r="AD6378" s="176">
        <v>1.1000000000000001</v>
      </c>
    </row>
    <row r="6379" spans="1:31" x14ac:dyDescent="0.35">
      <c r="A6379" t="s">
        <v>584</v>
      </c>
      <c r="B6379">
        <v>1170</v>
      </c>
      <c r="C6379" t="s">
        <v>14144</v>
      </c>
      <c r="D6379">
        <v>71643</v>
      </c>
      <c r="E6379" t="s">
        <v>14144</v>
      </c>
      <c r="F6379" t="s">
        <v>11404</v>
      </c>
      <c r="H6379">
        <v>1.1000000000000001</v>
      </c>
      <c r="I6379">
        <v>0.9</v>
      </c>
      <c r="K6379" t="s">
        <v>404</v>
      </c>
      <c r="L6379" t="s">
        <v>14156</v>
      </c>
      <c r="M6379" t="s">
        <v>398</v>
      </c>
      <c r="N6379" t="s">
        <v>529</v>
      </c>
      <c r="O6379">
        <v>1</v>
      </c>
      <c r="P6379" t="s">
        <v>306</v>
      </c>
      <c r="Q6379" s="164">
        <v>32151</v>
      </c>
      <c r="R6379" s="164">
        <v>32387</v>
      </c>
      <c r="S6379" s="164">
        <v>39189</v>
      </c>
      <c r="T6379" t="s">
        <v>1804</v>
      </c>
      <c r="V6379" t="s">
        <v>14146</v>
      </c>
      <c r="W6379" t="s">
        <v>14147</v>
      </c>
      <c r="X6379" t="s">
        <v>14144</v>
      </c>
      <c r="Y6379" t="s">
        <v>14146</v>
      </c>
      <c r="Z6379" t="s">
        <v>14157</v>
      </c>
      <c r="AC6379" t="s">
        <v>308</v>
      </c>
      <c r="AD6379" s="176">
        <v>1.1000000000000001</v>
      </c>
    </row>
    <row r="6380" spans="1:31" x14ac:dyDescent="0.35">
      <c r="A6380" t="s">
        <v>584</v>
      </c>
      <c r="B6380">
        <v>1403</v>
      </c>
      <c r="C6380" t="s">
        <v>14143</v>
      </c>
      <c r="D6380">
        <v>71643</v>
      </c>
      <c r="E6380" t="s">
        <v>14144</v>
      </c>
      <c r="F6380" t="s">
        <v>11404</v>
      </c>
      <c r="G6380" s="163">
        <v>4794.16</v>
      </c>
      <c r="H6380">
        <v>1.1000000000000001</v>
      </c>
      <c r="I6380">
        <v>0.9</v>
      </c>
      <c r="J6380" t="s">
        <v>295</v>
      </c>
      <c r="K6380" t="s">
        <v>296</v>
      </c>
      <c r="L6380" t="s">
        <v>397</v>
      </c>
      <c r="M6380" t="s">
        <v>398</v>
      </c>
      <c r="N6380" t="s">
        <v>529</v>
      </c>
      <c r="O6380">
        <v>1</v>
      </c>
      <c r="P6380" t="s">
        <v>306</v>
      </c>
      <c r="Q6380" t="s">
        <v>12129</v>
      </c>
      <c r="R6380" s="164">
        <v>45778</v>
      </c>
      <c r="T6380" t="s">
        <v>1804</v>
      </c>
      <c r="V6380" t="s">
        <v>14146</v>
      </c>
      <c r="W6380" t="s">
        <v>14147</v>
      </c>
      <c r="X6380" t="s">
        <v>14144</v>
      </c>
      <c r="Y6380" t="s">
        <v>14146</v>
      </c>
      <c r="Z6380" t="s">
        <v>14158</v>
      </c>
      <c r="AA6380" t="s">
        <v>1</v>
      </c>
      <c r="AB6380" s="164">
        <v>45665</v>
      </c>
      <c r="AC6380" t="s">
        <v>308</v>
      </c>
      <c r="AD6380" s="176">
        <v>1.1000000000000001</v>
      </c>
    </row>
    <row r="6381" spans="1:31" x14ac:dyDescent="0.35">
      <c r="A6381" t="s">
        <v>419</v>
      </c>
      <c r="B6381">
        <v>1225</v>
      </c>
      <c r="C6381" t="s">
        <v>14143</v>
      </c>
      <c r="D6381">
        <v>71643</v>
      </c>
      <c r="E6381" t="s">
        <v>14144</v>
      </c>
      <c r="F6381" t="s">
        <v>11404</v>
      </c>
      <c r="G6381" s="163">
        <v>3025.8</v>
      </c>
      <c r="H6381">
        <v>1.1000000000000001</v>
      </c>
      <c r="I6381">
        <v>0.9</v>
      </c>
      <c r="J6381" t="s">
        <v>1</v>
      </c>
      <c r="K6381" t="s">
        <v>296</v>
      </c>
      <c r="L6381" t="s">
        <v>397</v>
      </c>
      <c r="M6381" t="s">
        <v>398</v>
      </c>
      <c r="N6381" t="s">
        <v>529</v>
      </c>
      <c r="O6381">
        <v>1</v>
      </c>
      <c r="P6381" t="s">
        <v>306</v>
      </c>
      <c r="Q6381" t="s">
        <v>6334</v>
      </c>
      <c r="R6381" s="164">
        <v>43831</v>
      </c>
      <c r="T6381" t="s">
        <v>1804</v>
      </c>
      <c r="V6381" t="s">
        <v>14146</v>
      </c>
      <c r="W6381" t="s">
        <v>14147</v>
      </c>
      <c r="X6381" t="s">
        <v>14144</v>
      </c>
      <c r="Y6381" t="s">
        <v>14146</v>
      </c>
      <c r="Z6381" t="s">
        <v>14159</v>
      </c>
      <c r="AA6381" t="s">
        <v>1</v>
      </c>
      <c r="AB6381" s="164">
        <v>43796</v>
      </c>
      <c r="AC6381" t="s">
        <v>308</v>
      </c>
      <c r="AD6381" s="176">
        <v>1.1000000000000001</v>
      </c>
    </row>
    <row r="6382" spans="1:31" x14ac:dyDescent="0.35">
      <c r="A6382" t="s">
        <v>317</v>
      </c>
      <c r="B6382">
        <v>1221</v>
      </c>
      <c r="C6382" t="s">
        <v>10227</v>
      </c>
      <c r="D6382">
        <v>71644</v>
      </c>
      <c r="E6382" t="s">
        <v>10227</v>
      </c>
      <c r="F6382" t="s">
        <v>11404</v>
      </c>
      <c r="G6382" s="163">
        <v>3786.44</v>
      </c>
      <c r="H6382">
        <v>1.3</v>
      </c>
      <c r="I6382">
        <v>1</v>
      </c>
      <c r="J6382" t="s">
        <v>295</v>
      </c>
      <c r="K6382" t="s">
        <v>296</v>
      </c>
      <c r="L6382" t="s">
        <v>397</v>
      </c>
      <c r="M6382" t="s">
        <v>398</v>
      </c>
      <c r="N6382" t="s">
        <v>579</v>
      </c>
      <c r="O6382">
        <v>1</v>
      </c>
      <c r="P6382" t="s">
        <v>306</v>
      </c>
      <c r="Q6382" t="s">
        <v>14160</v>
      </c>
      <c r="R6382" s="164">
        <v>42979</v>
      </c>
      <c r="T6382" t="s">
        <v>10228</v>
      </c>
      <c r="V6382" t="s">
        <v>14161</v>
      </c>
      <c r="W6382" t="s">
        <v>14162</v>
      </c>
      <c r="X6382" t="s">
        <v>14163</v>
      </c>
      <c r="Y6382" t="s">
        <v>14164</v>
      </c>
      <c r="Z6382" t="s">
        <v>14165</v>
      </c>
      <c r="AA6382" t="s">
        <v>1</v>
      </c>
      <c r="AB6382" s="164">
        <v>42852</v>
      </c>
      <c r="AC6382" t="s">
        <v>357</v>
      </c>
      <c r="AD6382" s="176">
        <v>1</v>
      </c>
    </row>
    <row r="6383" spans="1:31" x14ac:dyDescent="0.35">
      <c r="A6383" t="s">
        <v>317</v>
      </c>
      <c r="B6383">
        <v>1239</v>
      </c>
      <c r="C6383" t="s">
        <v>14166</v>
      </c>
      <c r="D6383">
        <v>71644</v>
      </c>
      <c r="E6383" t="s">
        <v>10227</v>
      </c>
      <c r="F6383" t="s">
        <v>11404</v>
      </c>
      <c r="G6383" s="163">
        <v>3615.3</v>
      </c>
      <c r="H6383">
        <v>1.3</v>
      </c>
      <c r="I6383">
        <v>1</v>
      </c>
      <c r="J6383" t="s">
        <v>295</v>
      </c>
      <c r="K6383" t="s">
        <v>296</v>
      </c>
      <c r="L6383" t="s">
        <v>397</v>
      </c>
      <c r="M6383" t="s">
        <v>398</v>
      </c>
      <c r="N6383" t="s">
        <v>579</v>
      </c>
      <c r="O6383">
        <v>1</v>
      </c>
      <c r="P6383" t="s">
        <v>306</v>
      </c>
      <c r="Q6383" t="s">
        <v>14167</v>
      </c>
      <c r="R6383" s="164">
        <v>44075</v>
      </c>
      <c r="T6383" t="s">
        <v>10228</v>
      </c>
      <c r="V6383" t="s">
        <v>14161</v>
      </c>
      <c r="W6383" t="s">
        <v>14162</v>
      </c>
      <c r="X6383" t="s">
        <v>14163</v>
      </c>
      <c r="Y6383" t="s">
        <v>14164</v>
      </c>
      <c r="Z6383" t="s">
        <v>14168</v>
      </c>
      <c r="AA6383" t="s">
        <v>1</v>
      </c>
      <c r="AB6383" s="164">
        <v>43643</v>
      </c>
      <c r="AC6383" t="s">
        <v>357</v>
      </c>
      <c r="AD6383" s="176">
        <v>1</v>
      </c>
    </row>
    <row r="6384" spans="1:31" x14ac:dyDescent="0.35">
      <c r="A6384" t="s">
        <v>469</v>
      </c>
      <c r="B6384">
        <v>1206</v>
      </c>
      <c r="C6384" t="s">
        <v>14169</v>
      </c>
      <c r="D6384">
        <v>71644</v>
      </c>
      <c r="E6384" t="s">
        <v>10227</v>
      </c>
      <c r="F6384" t="s">
        <v>11404</v>
      </c>
      <c r="G6384" s="163">
        <v>3500</v>
      </c>
      <c r="H6384">
        <v>1.3</v>
      </c>
      <c r="I6384">
        <v>1</v>
      </c>
      <c r="J6384" t="s">
        <v>295</v>
      </c>
      <c r="K6384" t="s">
        <v>296</v>
      </c>
      <c r="L6384" t="s">
        <v>397</v>
      </c>
      <c r="M6384" t="s">
        <v>398</v>
      </c>
      <c r="N6384" t="s">
        <v>579</v>
      </c>
      <c r="O6384">
        <v>1</v>
      </c>
      <c r="P6384" t="s">
        <v>306</v>
      </c>
      <c r="Q6384" t="s">
        <v>14170</v>
      </c>
      <c r="R6384" s="164">
        <v>44805</v>
      </c>
      <c r="T6384" t="s">
        <v>10228</v>
      </c>
      <c r="V6384" t="s">
        <v>14161</v>
      </c>
      <c r="W6384" t="s">
        <v>14162</v>
      </c>
      <c r="X6384" t="s">
        <v>14163</v>
      </c>
      <c r="Y6384" t="s">
        <v>14164</v>
      </c>
      <c r="Z6384" t="s">
        <v>14171</v>
      </c>
      <c r="AA6384" t="s">
        <v>1</v>
      </c>
      <c r="AB6384" s="164">
        <v>44607</v>
      </c>
      <c r="AC6384" t="s">
        <v>357</v>
      </c>
      <c r="AD6384" s="176">
        <v>1</v>
      </c>
    </row>
    <row r="6385" spans="1:31" x14ac:dyDescent="0.35">
      <c r="A6385" t="s">
        <v>324</v>
      </c>
      <c r="B6385">
        <v>1350</v>
      </c>
      <c r="C6385" t="s">
        <v>14172</v>
      </c>
      <c r="D6385">
        <v>71644</v>
      </c>
      <c r="E6385" t="s">
        <v>10227</v>
      </c>
      <c r="F6385" t="s">
        <v>11404</v>
      </c>
      <c r="G6385" s="163">
        <v>2774.21</v>
      </c>
      <c r="H6385">
        <v>1.3</v>
      </c>
      <c r="I6385">
        <v>1</v>
      </c>
      <c r="J6385" t="s">
        <v>1</v>
      </c>
      <c r="K6385" t="s">
        <v>296</v>
      </c>
      <c r="L6385" t="s">
        <v>397</v>
      </c>
      <c r="M6385" t="s">
        <v>398</v>
      </c>
      <c r="N6385" t="s">
        <v>579</v>
      </c>
      <c r="O6385">
        <v>1</v>
      </c>
      <c r="P6385" t="s">
        <v>306</v>
      </c>
      <c r="Q6385" s="164">
        <v>43717</v>
      </c>
      <c r="R6385" s="164">
        <v>43952</v>
      </c>
      <c r="T6385" t="s">
        <v>10228</v>
      </c>
      <c r="V6385" t="s">
        <v>14161</v>
      </c>
      <c r="W6385" t="s">
        <v>14162</v>
      </c>
      <c r="X6385" t="s">
        <v>14163</v>
      </c>
      <c r="Y6385" t="s">
        <v>14164</v>
      </c>
      <c r="Z6385" t="s">
        <v>14173</v>
      </c>
      <c r="AA6385" t="s">
        <v>1</v>
      </c>
      <c r="AB6385" s="164">
        <v>43748</v>
      </c>
      <c r="AC6385" t="s">
        <v>357</v>
      </c>
      <c r="AD6385" s="176">
        <v>1</v>
      </c>
    </row>
    <row r="6386" spans="1:31" x14ac:dyDescent="0.35">
      <c r="A6386" t="s">
        <v>324</v>
      </c>
      <c r="B6386">
        <v>1420</v>
      </c>
      <c r="C6386" t="s">
        <v>14174</v>
      </c>
      <c r="D6386">
        <v>71644</v>
      </c>
      <c r="E6386" t="s">
        <v>10227</v>
      </c>
      <c r="F6386" t="s">
        <v>11404</v>
      </c>
      <c r="G6386" s="163">
        <v>3615.3</v>
      </c>
      <c r="H6386">
        <v>1.3</v>
      </c>
      <c r="I6386">
        <v>1</v>
      </c>
      <c r="J6386" t="s">
        <v>295</v>
      </c>
      <c r="K6386" t="s">
        <v>296</v>
      </c>
      <c r="L6386" t="s">
        <v>397</v>
      </c>
      <c r="M6386" t="s">
        <v>398</v>
      </c>
      <c r="N6386" t="s">
        <v>579</v>
      </c>
      <c r="O6386">
        <v>1</v>
      </c>
      <c r="P6386" t="s">
        <v>306</v>
      </c>
      <c r="Q6386" t="s">
        <v>14175</v>
      </c>
      <c r="R6386" s="164">
        <v>45413</v>
      </c>
      <c r="T6386" t="s">
        <v>10228</v>
      </c>
      <c r="V6386" t="s">
        <v>14161</v>
      </c>
      <c r="W6386" t="s">
        <v>14162</v>
      </c>
      <c r="X6386" t="s">
        <v>14163</v>
      </c>
      <c r="Y6386" t="s">
        <v>14164</v>
      </c>
      <c r="Z6386" t="s">
        <v>14176</v>
      </c>
      <c r="AA6386" t="s">
        <v>1</v>
      </c>
      <c r="AB6386" s="164">
        <v>45295</v>
      </c>
      <c r="AC6386" t="s">
        <v>357</v>
      </c>
      <c r="AD6386" s="176">
        <v>1</v>
      </c>
    </row>
    <row r="6387" spans="1:31" x14ac:dyDescent="0.35">
      <c r="A6387" t="s">
        <v>324</v>
      </c>
      <c r="B6387">
        <v>1424</v>
      </c>
      <c r="C6387" t="s">
        <v>14177</v>
      </c>
      <c r="D6387">
        <v>71644</v>
      </c>
      <c r="E6387" t="s">
        <v>10227</v>
      </c>
      <c r="F6387" t="s">
        <v>11404</v>
      </c>
      <c r="G6387" s="163">
        <v>4343</v>
      </c>
      <c r="H6387">
        <v>1.3</v>
      </c>
      <c r="I6387">
        <v>1</v>
      </c>
      <c r="J6387" t="s">
        <v>295</v>
      </c>
      <c r="K6387" t="s">
        <v>296</v>
      </c>
      <c r="L6387" t="s">
        <v>397</v>
      </c>
      <c r="M6387" t="s">
        <v>398</v>
      </c>
      <c r="N6387" t="s">
        <v>579</v>
      </c>
      <c r="O6387">
        <v>1</v>
      </c>
      <c r="P6387" t="s">
        <v>306</v>
      </c>
      <c r="Q6387" t="s">
        <v>14178</v>
      </c>
      <c r="R6387" s="164">
        <v>45536</v>
      </c>
      <c r="T6387" t="s">
        <v>10228</v>
      </c>
      <c r="V6387" t="s">
        <v>14161</v>
      </c>
      <c r="W6387" t="s">
        <v>14162</v>
      </c>
      <c r="X6387" t="s">
        <v>14163</v>
      </c>
      <c r="Y6387" t="s">
        <v>14164</v>
      </c>
      <c r="Z6387" t="s">
        <v>14179</v>
      </c>
      <c r="AA6387" t="s">
        <v>1</v>
      </c>
      <c r="AB6387" s="164">
        <v>45320</v>
      </c>
      <c r="AC6387" t="s">
        <v>357</v>
      </c>
      <c r="AD6387" s="176">
        <v>1</v>
      </c>
    </row>
    <row r="6388" spans="1:31" x14ac:dyDescent="0.35">
      <c r="A6388" t="s">
        <v>324</v>
      </c>
      <c r="B6388">
        <v>1427</v>
      </c>
      <c r="C6388" t="s">
        <v>14180</v>
      </c>
      <c r="D6388">
        <v>71644</v>
      </c>
      <c r="E6388" t="s">
        <v>10227</v>
      </c>
      <c r="F6388" t="s">
        <v>11404</v>
      </c>
      <c r="G6388" s="163">
        <v>3615.3</v>
      </c>
      <c r="H6388">
        <v>1.3</v>
      </c>
      <c r="I6388">
        <v>1</v>
      </c>
      <c r="J6388" t="s">
        <v>295</v>
      </c>
      <c r="K6388" t="s">
        <v>296</v>
      </c>
      <c r="L6388" t="s">
        <v>397</v>
      </c>
      <c r="M6388" t="s">
        <v>398</v>
      </c>
      <c r="N6388" t="s">
        <v>579</v>
      </c>
      <c r="O6388">
        <v>1</v>
      </c>
      <c r="P6388" t="s">
        <v>306</v>
      </c>
      <c r="Q6388" s="164">
        <v>45599</v>
      </c>
      <c r="R6388" s="164">
        <v>45536</v>
      </c>
      <c r="T6388" t="s">
        <v>10228</v>
      </c>
      <c r="V6388" t="s">
        <v>14161</v>
      </c>
      <c r="W6388" t="s">
        <v>14162</v>
      </c>
      <c r="X6388" t="s">
        <v>14163</v>
      </c>
      <c r="Y6388" t="s">
        <v>14164</v>
      </c>
      <c r="Z6388" t="s">
        <v>14181</v>
      </c>
      <c r="AA6388" t="s">
        <v>1</v>
      </c>
      <c r="AB6388" s="164">
        <v>45490</v>
      </c>
      <c r="AC6388" t="s">
        <v>357</v>
      </c>
      <c r="AD6388" s="176">
        <v>1</v>
      </c>
    </row>
    <row r="6389" spans="1:31" x14ac:dyDescent="0.35">
      <c r="A6389" t="s">
        <v>476</v>
      </c>
      <c r="B6389">
        <v>1123</v>
      </c>
      <c r="C6389" t="s">
        <v>10227</v>
      </c>
      <c r="D6389">
        <v>71644</v>
      </c>
      <c r="E6389" t="s">
        <v>10227</v>
      </c>
      <c r="F6389" t="s">
        <v>11404</v>
      </c>
      <c r="H6389">
        <v>1.3</v>
      </c>
      <c r="I6389">
        <v>1</v>
      </c>
      <c r="K6389" t="s">
        <v>404</v>
      </c>
      <c r="L6389" t="s">
        <v>14182</v>
      </c>
      <c r="M6389" t="s">
        <v>398</v>
      </c>
      <c r="N6389" t="s">
        <v>579</v>
      </c>
      <c r="O6389">
        <v>1</v>
      </c>
      <c r="P6389" t="s">
        <v>306</v>
      </c>
      <c r="Q6389" s="164">
        <v>31059</v>
      </c>
      <c r="R6389" s="164">
        <v>31382</v>
      </c>
      <c r="S6389" s="164">
        <v>36039</v>
      </c>
      <c r="T6389" t="s">
        <v>10228</v>
      </c>
      <c r="V6389" t="s">
        <v>14161</v>
      </c>
      <c r="W6389" t="s">
        <v>14162</v>
      </c>
      <c r="X6389" t="s">
        <v>14163</v>
      </c>
      <c r="Y6389" t="s">
        <v>14164</v>
      </c>
      <c r="Z6389" t="s">
        <v>14183</v>
      </c>
      <c r="AC6389" t="s">
        <v>357</v>
      </c>
      <c r="AD6389" s="176">
        <v>1</v>
      </c>
    </row>
    <row r="6390" spans="1:31" x14ac:dyDescent="0.35">
      <c r="A6390" t="s">
        <v>419</v>
      </c>
      <c r="B6390">
        <v>1218</v>
      </c>
      <c r="C6390" t="s">
        <v>10227</v>
      </c>
      <c r="D6390">
        <v>71644</v>
      </c>
      <c r="E6390" t="s">
        <v>10227</v>
      </c>
      <c r="F6390" t="s">
        <v>11404</v>
      </c>
      <c r="G6390" s="163">
        <v>3362</v>
      </c>
      <c r="H6390">
        <v>1.3</v>
      </c>
      <c r="I6390">
        <v>1</v>
      </c>
      <c r="J6390" t="s">
        <v>1</v>
      </c>
      <c r="K6390" t="s">
        <v>296</v>
      </c>
      <c r="L6390" t="s">
        <v>397</v>
      </c>
      <c r="M6390" t="s">
        <v>398</v>
      </c>
      <c r="N6390" t="s">
        <v>579</v>
      </c>
      <c r="O6390">
        <v>1</v>
      </c>
      <c r="P6390" t="s">
        <v>306</v>
      </c>
      <c r="Q6390" t="s">
        <v>14184</v>
      </c>
      <c r="R6390" s="164">
        <v>43466</v>
      </c>
      <c r="T6390" t="s">
        <v>10228</v>
      </c>
      <c r="V6390" t="s">
        <v>14161</v>
      </c>
      <c r="W6390" t="s">
        <v>14162</v>
      </c>
      <c r="X6390" t="s">
        <v>14163</v>
      </c>
      <c r="Y6390" t="s">
        <v>14164</v>
      </c>
      <c r="Z6390" t="s">
        <v>14185</v>
      </c>
      <c r="AA6390" t="s">
        <v>1</v>
      </c>
      <c r="AB6390" s="164">
        <v>43321</v>
      </c>
      <c r="AC6390" t="s">
        <v>357</v>
      </c>
      <c r="AD6390" s="176">
        <v>1</v>
      </c>
    </row>
    <row r="6391" spans="1:31" x14ac:dyDescent="0.35">
      <c r="A6391" t="s">
        <v>499</v>
      </c>
      <c r="B6391">
        <v>1213</v>
      </c>
      <c r="C6391" t="s">
        <v>10227</v>
      </c>
      <c r="D6391">
        <v>71644</v>
      </c>
      <c r="E6391" t="s">
        <v>10227</v>
      </c>
      <c r="F6391" t="s">
        <v>11404</v>
      </c>
      <c r="H6391">
        <v>1.3</v>
      </c>
      <c r="I6391">
        <v>1</v>
      </c>
      <c r="K6391" t="s">
        <v>296</v>
      </c>
      <c r="L6391" t="s">
        <v>397</v>
      </c>
      <c r="M6391" t="s">
        <v>398</v>
      </c>
      <c r="N6391" t="s">
        <v>579</v>
      </c>
      <c r="O6391">
        <v>1</v>
      </c>
      <c r="P6391" t="s">
        <v>306</v>
      </c>
      <c r="Q6391" t="s">
        <v>2793</v>
      </c>
      <c r="R6391" s="164">
        <v>41883</v>
      </c>
      <c r="T6391" t="s">
        <v>10228</v>
      </c>
      <c r="V6391" t="s">
        <v>14161</v>
      </c>
      <c r="W6391" t="s">
        <v>14162</v>
      </c>
      <c r="X6391" t="s">
        <v>14163</v>
      </c>
      <c r="Y6391" t="s">
        <v>14164</v>
      </c>
      <c r="Z6391" t="s">
        <v>14186</v>
      </c>
      <c r="AC6391" t="s">
        <v>357</v>
      </c>
      <c r="AD6391" s="176">
        <v>1</v>
      </c>
    </row>
    <row r="6392" spans="1:31" x14ac:dyDescent="0.35">
      <c r="A6392" t="s">
        <v>566</v>
      </c>
      <c r="B6392">
        <v>1324</v>
      </c>
      <c r="C6392" t="s">
        <v>14187</v>
      </c>
      <c r="D6392">
        <v>71644</v>
      </c>
      <c r="E6392" t="s">
        <v>10227</v>
      </c>
      <c r="F6392" t="s">
        <v>11404</v>
      </c>
      <c r="G6392" s="163">
        <v>3025.8</v>
      </c>
      <c r="H6392">
        <v>1.3</v>
      </c>
      <c r="I6392">
        <v>1</v>
      </c>
      <c r="J6392" t="s">
        <v>1</v>
      </c>
      <c r="K6392" t="s">
        <v>296</v>
      </c>
      <c r="L6392" t="s">
        <v>397</v>
      </c>
      <c r="M6392" t="s">
        <v>398</v>
      </c>
      <c r="N6392" t="s">
        <v>579</v>
      </c>
      <c r="O6392">
        <v>1</v>
      </c>
      <c r="P6392" t="s">
        <v>306</v>
      </c>
      <c r="Q6392" s="164">
        <v>45089</v>
      </c>
      <c r="R6392" s="164">
        <v>45536</v>
      </c>
      <c r="T6392" t="s">
        <v>10228</v>
      </c>
      <c r="V6392" t="s">
        <v>14161</v>
      </c>
      <c r="W6392" t="s">
        <v>14162</v>
      </c>
      <c r="X6392" t="s">
        <v>14163</v>
      </c>
      <c r="Y6392" t="s">
        <v>14164</v>
      </c>
      <c r="Z6392" t="s">
        <v>14188</v>
      </c>
      <c r="AA6392" t="s">
        <v>1</v>
      </c>
      <c r="AB6392" s="164">
        <v>45320</v>
      </c>
      <c r="AC6392" t="s">
        <v>357</v>
      </c>
      <c r="AD6392" s="176">
        <v>1</v>
      </c>
    </row>
    <row r="6393" spans="1:31" x14ac:dyDescent="0.35">
      <c r="A6393" t="s">
        <v>324</v>
      </c>
      <c r="B6393">
        <v>1180</v>
      </c>
      <c r="C6393" t="s">
        <v>5802</v>
      </c>
      <c r="D6393">
        <v>71645</v>
      </c>
      <c r="E6393" t="s">
        <v>5802</v>
      </c>
      <c r="F6393" t="s">
        <v>11404</v>
      </c>
      <c r="H6393" s="174">
        <f t="shared" ref="H6393:H6395" si="213">AD6393</f>
        <v>1.4</v>
      </c>
      <c r="I6393">
        <v>1.4</v>
      </c>
      <c r="K6393" t="s">
        <v>404</v>
      </c>
      <c r="L6393" t="s">
        <v>11931</v>
      </c>
      <c r="M6393" t="s">
        <v>398</v>
      </c>
      <c r="N6393" t="s">
        <v>351</v>
      </c>
      <c r="O6393">
        <v>1.5</v>
      </c>
      <c r="P6393" t="s">
        <v>306</v>
      </c>
      <c r="Q6393" s="164">
        <v>38361</v>
      </c>
      <c r="R6393" s="164">
        <v>38596</v>
      </c>
      <c r="S6393" s="164">
        <v>42614</v>
      </c>
      <c r="T6393" t="s">
        <v>1814</v>
      </c>
      <c r="V6393" t="s">
        <v>14189</v>
      </c>
      <c r="W6393" t="s">
        <v>14190</v>
      </c>
      <c r="X6393" t="s">
        <v>14191</v>
      </c>
      <c r="Y6393" t="s">
        <v>14189</v>
      </c>
      <c r="Z6393" t="s">
        <v>14192</v>
      </c>
      <c r="AC6393" t="s">
        <v>357</v>
      </c>
      <c r="AD6393" s="176">
        <v>1.4</v>
      </c>
      <c r="AE6393" s="177" t="s">
        <v>16954</v>
      </c>
    </row>
    <row r="6394" spans="1:31" x14ac:dyDescent="0.35">
      <c r="A6394" t="s">
        <v>432</v>
      </c>
      <c r="B6394">
        <v>1177</v>
      </c>
      <c r="C6394" t="s">
        <v>5802</v>
      </c>
      <c r="D6394">
        <v>71645</v>
      </c>
      <c r="E6394" t="s">
        <v>5802</v>
      </c>
      <c r="F6394" t="s">
        <v>11404</v>
      </c>
      <c r="H6394" s="174">
        <f t="shared" si="213"/>
        <v>1.4</v>
      </c>
      <c r="I6394">
        <v>1.4</v>
      </c>
      <c r="K6394" t="s">
        <v>404</v>
      </c>
      <c r="L6394" t="s">
        <v>972</v>
      </c>
      <c r="M6394" t="s">
        <v>398</v>
      </c>
      <c r="N6394" t="s">
        <v>351</v>
      </c>
      <c r="O6394">
        <v>1.5</v>
      </c>
      <c r="P6394" t="s">
        <v>306</v>
      </c>
      <c r="Q6394" s="164">
        <v>35804</v>
      </c>
      <c r="R6394" s="164">
        <v>36039</v>
      </c>
      <c r="S6394" s="164">
        <v>40148</v>
      </c>
      <c r="T6394" t="s">
        <v>1814</v>
      </c>
      <c r="V6394" t="s">
        <v>14189</v>
      </c>
      <c r="W6394" t="s">
        <v>14190</v>
      </c>
      <c r="X6394" t="s">
        <v>14191</v>
      </c>
      <c r="Y6394" t="s">
        <v>14189</v>
      </c>
      <c r="Z6394" t="s">
        <v>14193</v>
      </c>
      <c r="AC6394" t="s">
        <v>357</v>
      </c>
      <c r="AD6394" s="176">
        <v>1.4</v>
      </c>
      <c r="AE6394" s="177" t="s">
        <v>16954</v>
      </c>
    </row>
    <row r="6395" spans="1:31" x14ac:dyDescent="0.35">
      <c r="A6395" t="s">
        <v>408</v>
      </c>
      <c r="B6395">
        <v>1159</v>
      </c>
      <c r="C6395" t="s">
        <v>14194</v>
      </c>
      <c r="D6395">
        <v>71647</v>
      </c>
      <c r="E6395" t="s">
        <v>14194</v>
      </c>
      <c r="F6395" t="s">
        <v>11404</v>
      </c>
      <c r="H6395" s="174">
        <f t="shared" si="213"/>
        <v>0</v>
      </c>
      <c r="I6395">
        <v>0</v>
      </c>
      <c r="K6395" t="s">
        <v>404</v>
      </c>
      <c r="L6395" t="s">
        <v>13809</v>
      </c>
      <c r="M6395" t="s">
        <v>398</v>
      </c>
      <c r="N6395" t="s">
        <v>579</v>
      </c>
      <c r="O6395">
        <v>0</v>
      </c>
      <c r="P6395" t="s">
        <v>306</v>
      </c>
      <c r="Q6395" s="164">
        <v>35439</v>
      </c>
      <c r="R6395" s="164">
        <v>35674</v>
      </c>
      <c r="S6395" s="164">
        <v>39188</v>
      </c>
      <c r="T6395" t="s">
        <v>14195</v>
      </c>
      <c r="V6395" t="s">
        <v>14196</v>
      </c>
      <c r="W6395" t="s">
        <v>14197</v>
      </c>
      <c r="X6395" t="s">
        <v>14194</v>
      </c>
      <c r="Y6395" t="s">
        <v>14196</v>
      </c>
      <c r="Z6395" t="s">
        <v>14198</v>
      </c>
      <c r="AC6395" t="s">
        <v>357</v>
      </c>
      <c r="AD6395" s="176">
        <v>0</v>
      </c>
      <c r="AE6395" s="177" t="s">
        <v>16954</v>
      </c>
    </row>
    <row r="6396" spans="1:31" x14ac:dyDescent="0.35">
      <c r="A6396" t="s">
        <v>482</v>
      </c>
      <c r="B6396">
        <v>1134</v>
      </c>
      <c r="C6396" t="s">
        <v>14199</v>
      </c>
      <c r="D6396">
        <v>71648</v>
      </c>
      <c r="E6396" t="s">
        <v>14199</v>
      </c>
      <c r="F6396" t="s">
        <v>11404</v>
      </c>
      <c r="H6396" s="174">
        <f t="shared" ref="H6396:H6397" si="214">AD6396</f>
        <v>1</v>
      </c>
      <c r="I6396">
        <v>0.8</v>
      </c>
      <c r="K6396" t="s">
        <v>404</v>
      </c>
      <c r="L6396" t="s">
        <v>12124</v>
      </c>
      <c r="M6396" t="s">
        <v>398</v>
      </c>
      <c r="N6396" t="s">
        <v>579</v>
      </c>
      <c r="O6396">
        <v>1</v>
      </c>
      <c r="P6396" t="s">
        <v>306</v>
      </c>
      <c r="Q6396" s="164">
        <v>35796</v>
      </c>
      <c r="R6396" s="164">
        <v>35796</v>
      </c>
      <c r="S6396" s="164">
        <v>39189</v>
      </c>
      <c r="T6396" t="s">
        <v>14200</v>
      </c>
      <c r="V6396" t="s">
        <v>14201</v>
      </c>
      <c r="W6396" t="s">
        <v>14202</v>
      </c>
      <c r="X6396" t="s">
        <v>14199</v>
      </c>
      <c r="Y6396" t="s">
        <v>14201</v>
      </c>
      <c r="Z6396" t="s">
        <v>14203</v>
      </c>
      <c r="AC6396" t="s">
        <v>357</v>
      </c>
      <c r="AD6396" s="176">
        <v>1</v>
      </c>
      <c r="AE6396" s="177" t="s">
        <v>16953</v>
      </c>
    </row>
    <row r="6397" spans="1:31" x14ac:dyDescent="0.35">
      <c r="A6397" t="s">
        <v>482</v>
      </c>
      <c r="B6397">
        <v>1151</v>
      </c>
      <c r="C6397" t="s">
        <v>14204</v>
      </c>
      <c r="D6397">
        <v>71649</v>
      </c>
      <c r="E6397" t="s">
        <v>14204</v>
      </c>
      <c r="F6397" t="s">
        <v>11404</v>
      </c>
      <c r="H6397" s="174">
        <f t="shared" si="214"/>
        <v>1.3</v>
      </c>
      <c r="I6397">
        <v>0.4</v>
      </c>
      <c r="K6397" t="s">
        <v>404</v>
      </c>
      <c r="L6397" t="s">
        <v>502</v>
      </c>
      <c r="M6397" t="s">
        <v>398</v>
      </c>
      <c r="N6397" t="s">
        <v>1046</v>
      </c>
      <c r="O6397">
        <v>0.5</v>
      </c>
      <c r="P6397" t="s">
        <v>306</v>
      </c>
      <c r="Q6397" s="164">
        <v>36533</v>
      </c>
      <c r="R6397" s="164">
        <v>36739</v>
      </c>
      <c r="S6397" s="164">
        <v>39189</v>
      </c>
      <c r="T6397" t="s">
        <v>14205</v>
      </c>
      <c r="V6397" t="s">
        <v>14206</v>
      </c>
      <c r="W6397" t="s">
        <v>14207</v>
      </c>
      <c r="X6397" t="s">
        <v>14204</v>
      </c>
      <c r="Y6397" t="s">
        <v>14206</v>
      </c>
      <c r="Z6397" t="s">
        <v>14208</v>
      </c>
      <c r="AC6397" t="s">
        <v>366</v>
      </c>
      <c r="AD6397" s="176">
        <v>1.3</v>
      </c>
      <c r="AE6397" s="177" t="s">
        <v>16953</v>
      </c>
    </row>
    <row r="6398" spans="1:31" x14ac:dyDescent="0.35">
      <c r="A6398" t="s">
        <v>447</v>
      </c>
      <c r="B6398">
        <v>1094</v>
      </c>
      <c r="C6398" t="s">
        <v>14209</v>
      </c>
      <c r="D6398">
        <v>71650</v>
      </c>
      <c r="E6398" t="s">
        <v>14209</v>
      </c>
      <c r="F6398" t="s">
        <v>11404</v>
      </c>
      <c r="H6398" s="174">
        <f>AD6398</f>
        <v>1.4</v>
      </c>
      <c r="I6398">
        <v>0.2</v>
      </c>
      <c r="K6398" t="s">
        <v>404</v>
      </c>
      <c r="L6398" t="s">
        <v>578</v>
      </c>
      <c r="M6398" t="s">
        <v>398</v>
      </c>
      <c r="N6398" t="s">
        <v>1168</v>
      </c>
      <c r="O6398">
        <v>0.25</v>
      </c>
      <c r="P6398" t="s">
        <v>306</v>
      </c>
      <c r="Q6398" s="164">
        <v>31787</v>
      </c>
      <c r="R6398" s="164">
        <v>32051</v>
      </c>
      <c r="S6398" s="164">
        <v>36039</v>
      </c>
      <c r="T6398" t="s">
        <v>1823</v>
      </c>
      <c r="V6398" t="s">
        <v>14210</v>
      </c>
      <c r="W6398" t="s">
        <v>14211</v>
      </c>
      <c r="X6398" t="s">
        <v>14209</v>
      </c>
      <c r="Y6398" t="s">
        <v>14210</v>
      </c>
      <c r="Z6398" t="s">
        <v>14212</v>
      </c>
      <c r="AC6398" t="s">
        <v>357</v>
      </c>
      <c r="AD6398" s="176">
        <v>1.4</v>
      </c>
      <c r="AE6398" s="177" t="s">
        <v>16954</v>
      </c>
    </row>
    <row r="6399" spans="1:31" x14ac:dyDescent="0.35">
      <c r="A6399" t="s">
        <v>432</v>
      </c>
      <c r="B6399">
        <v>1237</v>
      </c>
      <c r="C6399" t="s">
        <v>14143</v>
      </c>
      <c r="D6399">
        <v>71651</v>
      </c>
      <c r="E6399" t="s">
        <v>14143</v>
      </c>
      <c r="F6399" t="s">
        <v>11404</v>
      </c>
      <c r="H6399">
        <v>2.2999999999999998</v>
      </c>
      <c r="I6399">
        <v>1.3</v>
      </c>
      <c r="K6399" t="s">
        <v>296</v>
      </c>
      <c r="L6399" t="s">
        <v>14213</v>
      </c>
      <c r="M6399" t="s">
        <v>398</v>
      </c>
      <c r="N6399" t="s">
        <v>579</v>
      </c>
      <c r="O6399">
        <v>1.5</v>
      </c>
      <c r="P6399" t="s">
        <v>306</v>
      </c>
      <c r="Q6399" t="s">
        <v>3354</v>
      </c>
      <c r="R6399" s="164">
        <v>38596</v>
      </c>
      <c r="T6399" t="s">
        <v>14214</v>
      </c>
      <c r="V6399" t="s">
        <v>14215</v>
      </c>
      <c r="W6399" t="s">
        <v>14216</v>
      </c>
      <c r="X6399" t="s">
        <v>14143</v>
      </c>
      <c r="Y6399" t="s">
        <v>14215</v>
      </c>
      <c r="Z6399" t="s">
        <v>14217</v>
      </c>
      <c r="AC6399" t="s">
        <v>357</v>
      </c>
      <c r="AD6399" s="176">
        <v>2.2999999999999998</v>
      </c>
    </row>
    <row r="6400" spans="1:31" x14ac:dyDescent="0.35">
      <c r="A6400" t="s">
        <v>454</v>
      </c>
      <c r="B6400">
        <v>1452</v>
      </c>
      <c r="C6400" t="s">
        <v>14218</v>
      </c>
      <c r="D6400">
        <v>71652</v>
      </c>
      <c r="E6400" t="s">
        <v>14218</v>
      </c>
      <c r="F6400" t="s">
        <v>11404</v>
      </c>
      <c r="G6400" s="163">
        <v>8764.6200000000008</v>
      </c>
      <c r="H6400">
        <v>1.4</v>
      </c>
      <c r="I6400">
        <v>1</v>
      </c>
      <c r="J6400" t="s">
        <v>295</v>
      </c>
      <c r="K6400" t="s">
        <v>296</v>
      </c>
      <c r="L6400" t="s">
        <v>640</v>
      </c>
      <c r="M6400" t="s">
        <v>398</v>
      </c>
      <c r="N6400" t="s">
        <v>579</v>
      </c>
      <c r="O6400">
        <v>1.5</v>
      </c>
      <c r="P6400" t="s">
        <v>306</v>
      </c>
      <c r="Q6400" t="s">
        <v>13057</v>
      </c>
      <c r="R6400" s="164">
        <v>42248</v>
      </c>
      <c r="T6400" t="s">
        <v>14219</v>
      </c>
      <c r="V6400" t="s">
        <v>14220</v>
      </c>
      <c r="W6400" t="s">
        <v>14216</v>
      </c>
      <c r="X6400" t="s">
        <v>14143</v>
      </c>
      <c r="Y6400" t="s">
        <v>14215</v>
      </c>
      <c r="Z6400" t="s">
        <v>14221</v>
      </c>
      <c r="AA6400" t="s">
        <v>1</v>
      </c>
      <c r="AB6400" s="164">
        <v>42394</v>
      </c>
      <c r="AC6400" t="s">
        <v>357</v>
      </c>
      <c r="AD6400" s="176">
        <v>1.1000000000000001</v>
      </c>
    </row>
    <row r="6401" spans="1:31" x14ac:dyDescent="0.35">
      <c r="A6401" t="s">
        <v>447</v>
      </c>
      <c r="B6401">
        <v>1271</v>
      </c>
      <c r="C6401" t="s">
        <v>14218</v>
      </c>
      <c r="D6401">
        <v>71652</v>
      </c>
      <c r="E6401" t="s">
        <v>14218</v>
      </c>
      <c r="F6401" t="s">
        <v>11404</v>
      </c>
      <c r="G6401" s="163">
        <v>5500</v>
      </c>
      <c r="H6401">
        <v>1.4</v>
      </c>
      <c r="I6401">
        <v>1</v>
      </c>
      <c r="J6401" t="s">
        <v>295</v>
      </c>
      <c r="K6401" t="s">
        <v>296</v>
      </c>
      <c r="L6401" t="s">
        <v>397</v>
      </c>
      <c r="M6401" t="s">
        <v>398</v>
      </c>
      <c r="N6401" t="s">
        <v>579</v>
      </c>
      <c r="O6401">
        <v>1.5</v>
      </c>
      <c r="P6401" t="s">
        <v>306</v>
      </c>
      <c r="Q6401" s="164">
        <v>42646</v>
      </c>
      <c r="R6401" s="164">
        <v>42614</v>
      </c>
      <c r="T6401" t="s">
        <v>14219</v>
      </c>
      <c r="V6401" t="s">
        <v>14220</v>
      </c>
      <c r="W6401" t="s">
        <v>14216</v>
      </c>
      <c r="X6401" t="s">
        <v>14143</v>
      </c>
      <c r="Y6401" t="s">
        <v>14215</v>
      </c>
      <c r="Z6401" t="s">
        <v>14222</v>
      </c>
      <c r="AA6401" t="s">
        <v>1</v>
      </c>
      <c r="AB6401" s="164">
        <v>42500</v>
      </c>
      <c r="AC6401" t="s">
        <v>357</v>
      </c>
      <c r="AD6401" s="176">
        <v>1.1000000000000001</v>
      </c>
    </row>
    <row r="6402" spans="1:31" x14ac:dyDescent="0.35">
      <c r="A6402" t="s">
        <v>414</v>
      </c>
      <c r="B6402">
        <v>1237</v>
      </c>
      <c r="C6402" t="s">
        <v>14187</v>
      </c>
      <c r="D6402">
        <v>71653</v>
      </c>
      <c r="E6402" t="s">
        <v>14187</v>
      </c>
      <c r="F6402" t="s">
        <v>11404</v>
      </c>
      <c r="G6402" s="163">
        <v>3022.84</v>
      </c>
      <c r="H6402" s="174">
        <f>AD6402</f>
        <v>1</v>
      </c>
      <c r="I6402">
        <v>0.8</v>
      </c>
      <c r="J6402" t="s">
        <v>1</v>
      </c>
      <c r="K6402" t="s">
        <v>296</v>
      </c>
      <c r="L6402" t="s">
        <v>397</v>
      </c>
      <c r="M6402" t="s">
        <v>398</v>
      </c>
      <c r="N6402" t="s">
        <v>579</v>
      </c>
      <c r="O6402">
        <v>1</v>
      </c>
      <c r="P6402" t="s">
        <v>306</v>
      </c>
      <c r="Q6402" s="164">
        <v>43019</v>
      </c>
      <c r="R6402" s="164">
        <v>43344</v>
      </c>
      <c r="T6402" t="s">
        <v>14223</v>
      </c>
      <c r="V6402" t="s">
        <v>14224</v>
      </c>
      <c r="W6402" t="s">
        <v>14225</v>
      </c>
      <c r="X6402" t="s">
        <v>14187</v>
      </c>
      <c r="Y6402" t="s">
        <v>14224</v>
      </c>
      <c r="Z6402" t="s">
        <v>14226</v>
      </c>
      <c r="AA6402" t="s">
        <v>1</v>
      </c>
      <c r="AB6402" s="164">
        <v>43227</v>
      </c>
      <c r="AC6402" t="s">
        <v>357</v>
      </c>
      <c r="AD6402" s="176">
        <v>1</v>
      </c>
      <c r="AE6402" s="177" t="s">
        <v>16954</v>
      </c>
    </row>
    <row r="6403" spans="1:31" x14ac:dyDescent="0.35">
      <c r="A6403" t="s">
        <v>482</v>
      </c>
      <c r="B6403">
        <v>1119</v>
      </c>
      <c r="C6403" t="s">
        <v>14227</v>
      </c>
      <c r="D6403">
        <v>71807</v>
      </c>
      <c r="E6403" t="s">
        <v>14228</v>
      </c>
      <c r="F6403" t="s">
        <v>11404</v>
      </c>
      <c r="H6403" s="174">
        <f>AD6403</f>
        <v>1.2</v>
      </c>
      <c r="I6403">
        <v>0.8</v>
      </c>
      <c r="K6403" t="s">
        <v>0</v>
      </c>
      <c r="L6403" t="s">
        <v>397</v>
      </c>
      <c r="M6403" t="s">
        <v>398</v>
      </c>
      <c r="N6403" t="s">
        <v>1888</v>
      </c>
      <c r="O6403">
        <v>1</v>
      </c>
      <c r="P6403" t="s">
        <v>306</v>
      </c>
      <c r="Q6403" t="s">
        <v>9849</v>
      </c>
      <c r="R6403" s="164">
        <v>35309</v>
      </c>
      <c r="T6403" t="s">
        <v>1915</v>
      </c>
      <c r="V6403" t="s">
        <v>14229</v>
      </c>
      <c r="W6403" t="s">
        <v>14230</v>
      </c>
      <c r="X6403" t="s">
        <v>14228</v>
      </c>
      <c r="Y6403" t="s">
        <v>14229</v>
      </c>
      <c r="Z6403" t="s">
        <v>14231</v>
      </c>
      <c r="AA6403" t="s">
        <v>1</v>
      </c>
      <c r="AC6403" t="s">
        <v>366</v>
      </c>
      <c r="AD6403" s="176">
        <v>1.2</v>
      </c>
      <c r="AE6403" s="177" t="s">
        <v>16953</v>
      </c>
    </row>
    <row r="6404" spans="1:31" x14ac:dyDescent="0.35">
      <c r="A6404" t="s">
        <v>566</v>
      </c>
      <c r="B6404">
        <v>1267</v>
      </c>
      <c r="C6404" t="s">
        <v>14232</v>
      </c>
      <c r="D6404">
        <v>71809</v>
      </c>
      <c r="E6404" t="s">
        <v>14233</v>
      </c>
      <c r="F6404" t="s">
        <v>11404</v>
      </c>
      <c r="H6404" s="174">
        <f t="shared" ref="H6404:H6405" si="215">AD6404</f>
        <v>1.3</v>
      </c>
      <c r="I6404">
        <v>1</v>
      </c>
      <c r="K6404" t="s">
        <v>404</v>
      </c>
      <c r="L6404" t="s">
        <v>502</v>
      </c>
      <c r="M6404" t="s">
        <v>398</v>
      </c>
      <c r="N6404" t="s">
        <v>1829</v>
      </c>
      <c r="O6404">
        <v>1</v>
      </c>
      <c r="P6404" t="s">
        <v>306</v>
      </c>
      <c r="Q6404" t="s">
        <v>744</v>
      </c>
      <c r="R6404" s="164">
        <v>41395</v>
      </c>
      <c r="S6404" s="164">
        <v>45170</v>
      </c>
      <c r="T6404" t="s">
        <v>14234</v>
      </c>
      <c r="V6404" t="s">
        <v>14235</v>
      </c>
      <c r="W6404" t="s">
        <v>14236</v>
      </c>
      <c r="X6404" t="s">
        <v>14233</v>
      </c>
      <c r="Y6404" t="s">
        <v>14235</v>
      </c>
      <c r="Z6404" t="s">
        <v>14237</v>
      </c>
      <c r="AC6404" t="s">
        <v>366</v>
      </c>
      <c r="AD6404" s="176">
        <v>1.3</v>
      </c>
      <c r="AE6404" s="177" t="s">
        <v>16954</v>
      </c>
    </row>
    <row r="6405" spans="1:31" x14ac:dyDescent="0.35">
      <c r="A6405" t="s">
        <v>447</v>
      </c>
      <c r="B6405">
        <v>1215</v>
      </c>
      <c r="C6405" t="s">
        <v>14238</v>
      </c>
      <c r="D6405">
        <v>71815</v>
      </c>
      <c r="E6405" t="s">
        <v>14238</v>
      </c>
      <c r="F6405" t="s">
        <v>11404</v>
      </c>
      <c r="H6405" s="174">
        <f t="shared" si="215"/>
        <v>1.1000000000000001</v>
      </c>
      <c r="I6405">
        <v>1.1000000000000001</v>
      </c>
      <c r="K6405" t="s">
        <v>404</v>
      </c>
      <c r="L6405" t="s">
        <v>397</v>
      </c>
      <c r="M6405" t="s">
        <v>398</v>
      </c>
      <c r="N6405" t="s">
        <v>360</v>
      </c>
      <c r="O6405">
        <v>1</v>
      </c>
      <c r="P6405" t="s">
        <v>306</v>
      </c>
      <c r="Q6405" s="164">
        <v>38726</v>
      </c>
      <c r="R6405" s="164">
        <v>38961</v>
      </c>
      <c r="S6405" s="164">
        <v>42248</v>
      </c>
      <c r="T6405" t="s">
        <v>14239</v>
      </c>
      <c r="V6405" t="s">
        <v>14240</v>
      </c>
      <c r="W6405" t="s">
        <v>14241</v>
      </c>
      <c r="X6405" t="s">
        <v>14238</v>
      </c>
      <c r="Y6405" t="s">
        <v>14240</v>
      </c>
      <c r="Z6405" t="s">
        <v>14242</v>
      </c>
      <c r="AC6405" t="s">
        <v>366</v>
      </c>
      <c r="AD6405" s="176">
        <v>1.1000000000000001</v>
      </c>
      <c r="AE6405" s="177" t="s">
        <v>16954</v>
      </c>
    </row>
    <row r="6406" spans="1:31" x14ac:dyDescent="0.35">
      <c r="A6406" t="s">
        <v>454</v>
      </c>
      <c r="B6406">
        <v>1405</v>
      </c>
      <c r="C6406" t="s">
        <v>14243</v>
      </c>
      <c r="D6406">
        <v>71820</v>
      </c>
      <c r="E6406" t="s">
        <v>14244</v>
      </c>
      <c r="F6406" t="s">
        <v>11404</v>
      </c>
      <c r="H6406">
        <v>1.1000000000000001</v>
      </c>
      <c r="I6406">
        <v>1.2</v>
      </c>
      <c r="K6406" t="s">
        <v>404</v>
      </c>
      <c r="L6406" t="s">
        <v>397</v>
      </c>
      <c r="M6406" t="s">
        <v>398</v>
      </c>
      <c r="N6406" t="s">
        <v>1939</v>
      </c>
      <c r="O6406">
        <v>1</v>
      </c>
      <c r="P6406" t="s">
        <v>306</v>
      </c>
      <c r="Q6406" s="164">
        <v>39814</v>
      </c>
      <c r="R6406" s="164">
        <v>39814</v>
      </c>
      <c r="S6406" s="164">
        <v>43344</v>
      </c>
      <c r="T6406" t="s">
        <v>1946</v>
      </c>
      <c r="V6406" t="s">
        <v>14245</v>
      </c>
      <c r="W6406" t="s">
        <v>14246</v>
      </c>
      <c r="X6406" t="s">
        <v>14244</v>
      </c>
      <c r="Y6406" t="s">
        <v>14245</v>
      </c>
      <c r="Z6406" t="s">
        <v>14247</v>
      </c>
      <c r="AC6406" t="s">
        <v>366</v>
      </c>
      <c r="AD6406" s="176">
        <v>1.1000000000000001</v>
      </c>
    </row>
    <row r="6407" spans="1:31" x14ac:dyDescent="0.35">
      <c r="A6407" t="s">
        <v>454</v>
      </c>
      <c r="B6407">
        <v>1499</v>
      </c>
      <c r="C6407" t="s">
        <v>14248</v>
      </c>
      <c r="D6407">
        <v>71820</v>
      </c>
      <c r="E6407" t="s">
        <v>14244</v>
      </c>
      <c r="F6407" t="s">
        <v>11404</v>
      </c>
      <c r="G6407" s="163">
        <v>6041.68</v>
      </c>
      <c r="H6407">
        <v>1.1000000000000001</v>
      </c>
      <c r="I6407">
        <v>1.2</v>
      </c>
      <c r="J6407" t="s">
        <v>295</v>
      </c>
      <c r="K6407" t="s">
        <v>296</v>
      </c>
      <c r="L6407" t="s">
        <v>397</v>
      </c>
      <c r="M6407" t="s">
        <v>398</v>
      </c>
      <c r="N6407" t="s">
        <v>1939</v>
      </c>
      <c r="O6407">
        <v>1</v>
      </c>
      <c r="P6407" t="s">
        <v>306</v>
      </c>
      <c r="Q6407" t="s">
        <v>14249</v>
      </c>
      <c r="R6407" s="164">
        <v>45536</v>
      </c>
      <c r="T6407" t="s">
        <v>1946</v>
      </c>
      <c r="V6407" t="s">
        <v>14245</v>
      </c>
      <c r="W6407" t="s">
        <v>14246</v>
      </c>
      <c r="X6407" t="s">
        <v>14244</v>
      </c>
      <c r="Y6407" t="s">
        <v>14245</v>
      </c>
      <c r="Z6407" t="s">
        <v>14250</v>
      </c>
      <c r="AA6407" t="s">
        <v>1</v>
      </c>
      <c r="AB6407" s="164">
        <v>45188</v>
      </c>
      <c r="AC6407" t="s">
        <v>366</v>
      </c>
      <c r="AD6407" s="176">
        <v>1.1000000000000001</v>
      </c>
    </row>
    <row r="6408" spans="1:31" x14ac:dyDescent="0.35">
      <c r="A6408" t="s">
        <v>432</v>
      </c>
      <c r="B6408">
        <v>1303</v>
      </c>
      <c r="C6408" t="s">
        <v>14251</v>
      </c>
      <c r="D6408">
        <v>71820</v>
      </c>
      <c r="E6408" t="s">
        <v>14244</v>
      </c>
      <c r="F6408" t="s">
        <v>11404</v>
      </c>
      <c r="G6408" s="163">
        <v>9400</v>
      </c>
      <c r="H6408">
        <v>1.1000000000000001</v>
      </c>
      <c r="I6408">
        <v>1.2</v>
      </c>
      <c r="J6408" t="s">
        <v>295</v>
      </c>
      <c r="K6408" t="s">
        <v>296</v>
      </c>
      <c r="L6408" t="s">
        <v>640</v>
      </c>
      <c r="M6408" t="s">
        <v>398</v>
      </c>
      <c r="N6408" t="s">
        <v>1939</v>
      </c>
      <c r="O6408">
        <v>1</v>
      </c>
      <c r="P6408" t="s">
        <v>306</v>
      </c>
      <c r="Q6408" t="s">
        <v>1987</v>
      </c>
      <c r="R6408" s="164">
        <v>42614</v>
      </c>
      <c r="T6408" t="s">
        <v>1946</v>
      </c>
      <c r="V6408" t="s">
        <v>14245</v>
      </c>
      <c r="W6408" t="s">
        <v>14246</v>
      </c>
      <c r="X6408" t="s">
        <v>14244</v>
      </c>
      <c r="Y6408" t="s">
        <v>14245</v>
      </c>
      <c r="Z6408" t="s">
        <v>14252</v>
      </c>
      <c r="AA6408" t="s">
        <v>1</v>
      </c>
      <c r="AB6408" s="164">
        <v>42426</v>
      </c>
      <c r="AC6408" t="s">
        <v>366</v>
      </c>
      <c r="AD6408" s="176">
        <v>1.1000000000000001</v>
      </c>
    </row>
    <row r="6409" spans="1:31" x14ac:dyDescent="0.35">
      <c r="A6409" t="s">
        <v>314</v>
      </c>
      <c r="B6409">
        <v>1139</v>
      </c>
      <c r="C6409" t="s">
        <v>14253</v>
      </c>
      <c r="D6409">
        <v>71820</v>
      </c>
      <c r="E6409" t="s">
        <v>14244</v>
      </c>
      <c r="F6409" t="s">
        <v>11404</v>
      </c>
      <c r="H6409">
        <v>1.1000000000000001</v>
      </c>
      <c r="I6409">
        <v>1.2</v>
      </c>
      <c r="K6409" t="s">
        <v>404</v>
      </c>
      <c r="L6409" t="s">
        <v>1102</v>
      </c>
      <c r="M6409" t="s">
        <v>398</v>
      </c>
      <c r="N6409" t="s">
        <v>1939</v>
      </c>
      <c r="O6409">
        <v>1</v>
      </c>
      <c r="P6409" t="s">
        <v>306</v>
      </c>
      <c r="Q6409" s="164">
        <v>31413</v>
      </c>
      <c r="R6409" s="164">
        <v>31413</v>
      </c>
      <c r="S6409" s="164">
        <v>39189</v>
      </c>
      <c r="T6409" t="s">
        <v>1946</v>
      </c>
      <c r="V6409" t="s">
        <v>14245</v>
      </c>
      <c r="W6409" t="s">
        <v>14246</v>
      </c>
      <c r="X6409" t="s">
        <v>14244</v>
      </c>
      <c r="Y6409" t="s">
        <v>14245</v>
      </c>
      <c r="Z6409" t="s">
        <v>14254</v>
      </c>
      <c r="AC6409" t="s">
        <v>366</v>
      </c>
      <c r="AD6409" s="176">
        <v>1.1000000000000001</v>
      </c>
    </row>
    <row r="6410" spans="1:31" x14ac:dyDescent="0.35">
      <c r="A6410" t="s">
        <v>711</v>
      </c>
      <c r="B6410">
        <v>1186</v>
      </c>
      <c r="C6410" t="s">
        <v>14255</v>
      </c>
      <c r="D6410">
        <v>71820</v>
      </c>
      <c r="E6410" t="s">
        <v>14244</v>
      </c>
      <c r="F6410" t="s">
        <v>11404</v>
      </c>
      <c r="H6410">
        <v>1.1000000000000001</v>
      </c>
      <c r="I6410">
        <v>1.2</v>
      </c>
      <c r="K6410" t="s">
        <v>404</v>
      </c>
      <c r="L6410" t="s">
        <v>397</v>
      </c>
      <c r="M6410" t="s">
        <v>398</v>
      </c>
      <c r="N6410" t="s">
        <v>1939</v>
      </c>
      <c r="O6410">
        <v>1</v>
      </c>
      <c r="P6410" t="s">
        <v>306</v>
      </c>
      <c r="Q6410" s="164">
        <v>36534</v>
      </c>
      <c r="R6410" s="164">
        <v>36770</v>
      </c>
      <c r="S6410" s="164">
        <v>41153</v>
      </c>
      <c r="T6410" t="s">
        <v>1946</v>
      </c>
      <c r="V6410" t="s">
        <v>14245</v>
      </c>
      <c r="W6410" t="s">
        <v>14246</v>
      </c>
      <c r="X6410" t="s">
        <v>14244</v>
      </c>
      <c r="Y6410" t="s">
        <v>14245</v>
      </c>
      <c r="Z6410" t="s">
        <v>14256</v>
      </c>
      <c r="AC6410" t="s">
        <v>366</v>
      </c>
      <c r="AD6410" s="176">
        <v>1.1000000000000001</v>
      </c>
    </row>
    <row r="6411" spans="1:31" x14ac:dyDescent="0.35">
      <c r="A6411" t="s">
        <v>432</v>
      </c>
      <c r="B6411">
        <v>1227</v>
      </c>
      <c r="C6411" t="s">
        <v>14257</v>
      </c>
      <c r="D6411">
        <v>71821</v>
      </c>
      <c r="E6411" t="s">
        <v>14257</v>
      </c>
      <c r="F6411" t="s">
        <v>11404</v>
      </c>
      <c r="H6411">
        <v>1.5</v>
      </c>
      <c r="I6411">
        <v>0.8</v>
      </c>
      <c r="K6411" t="s">
        <v>296</v>
      </c>
      <c r="L6411" t="s">
        <v>397</v>
      </c>
      <c r="M6411" t="s">
        <v>398</v>
      </c>
      <c r="N6411" t="s">
        <v>1939</v>
      </c>
      <c r="O6411">
        <v>1</v>
      </c>
      <c r="P6411" t="s">
        <v>306</v>
      </c>
      <c r="Q6411" t="s">
        <v>2442</v>
      </c>
      <c r="R6411" s="164">
        <v>37987</v>
      </c>
      <c r="T6411" t="s">
        <v>5949</v>
      </c>
      <c r="V6411" t="s">
        <v>14258</v>
      </c>
      <c r="W6411" t="s">
        <v>14259</v>
      </c>
      <c r="X6411" t="s">
        <v>14257</v>
      </c>
      <c r="Y6411" t="s">
        <v>14258</v>
      </c>
      <c r="Z6411" t="s">
        <v>14260</v>
      </c>
      <c r="AC6411" t="s">
        <v>366</v>
      </c>
      <c r="AD6411" s="176">
        <v>1.5</v>
      </c>
    </row>
    <row r="6412" spans="1:31" x14ac:dyDescent="0.35">
      <c r="A6412" t="s">
        <v>432</v>
      </c>
      <c r="B6412">
        <v>1312</v>
      </c>
      <c r="C6412" t="s">
        <v>14261</v>
      </c>
      <c r="D6412">
        <v>71823</v>
      </c>
      <c r="E6412" t="s">
        <v>14262</v>
      </c>
      <c r="F6412" t="s">
        <v>11404</v>
      </c>
      <c r="G6412" s="163">
        <v>5000</v>
      </c>
      <c r="H6412" s="174">
        <f t="shared" ref="H6412:H6416" si="216">AD6412</f>
        <v>1.5</v>
      </c>
      <c r="I6412">
        <v>0.8</v>
      </c>
      <c r="J6412" t="s">
        <v>295</v>
      </c>
      <c r="K6412" t="s">
        <v>296</v>
      </c>
      <c r="L6412" t="s">
        <v>640</v>
      </c>
      <c r="M6412" t="s">
        <v>398</v>
      </c>
      <c r="N6412" t="s">
        <v>1957</v>
      </c>
      <c r="O6412">
        <v>1.5</v>
      </c>
      <c r="P6412" t="s">
        <v>306</v>
      </c>
      <c r="Q6412" t="s">
        <v>14263</v>
      </c>
      <c r="R6412" s="164">
        <v>42979</v>
      </c>
      <c r="T6412" t="s">
        <v>1958</v>
      </c>
      <c r="V6412" t="s">
        <v>14264</v>
      </c>
      <c r="W6412" t="s">
        <v>14265</v>
      </c>
      <c r="X6412" t="s">
        <v>14262</v>
      </c>
      <c r="Y6412" t="s">
        <v>14264</v>
      </c>
      <c r="Z6412" t="s">
        <v>14266</v>
      </c>
      <c r="AA6412" t="s">
        <v>1</v>
      </c>
      <c r="AB6412" s="164">
        <v>42671</v>
      </c>
      <c r="AC6412" t="s">
        <v>366</v>
      </c>
      <c r="AD6412" s="176">
        <v>1.5</v>
      </c>
      <c r="AE6412" s="177" t="s">
        <v>16954</v>
      </c>
    </row>
    <row r="6413" spans="1:31" x14ac:dyDescent="0.35">
      <c r="A6413" t="s">
        <v>711</v>
      </c>
      <c r="B6413">
        <v>1139</v>
      </c>
      <c r="C6413" t="s">
        <v>14262</v>
      </c>
      <c r="D6413">
        <v>71823</v>
      </c>
      <c r="E6413" t="s">
        <v>14262</v>
      </c>
      <c r="F6413" t="s">
        <v>11404</v>
      </c>
      <c r="H6413" s="174">
        <f t="shared" si="216"/>
        <v>1.5</v>
      </c>
      <c r="I6413">
        <v>0.8</v>
      </c>
      <c r="K6413" t="s">
        <v>404</v>
      </c>
      <c r="L6413" t="s">
        <v>397</v>
      </c>
      <c r="M6413" t="s">
        <v>398</v>
      </c>
      <c r="N6413" t="s">
        <v>1957</v>
      </c>
      <c r="O6413">
        <v>1.5</v>
      </c>
      <c r="P6413" t="s">
        <v>306</v>
      </c>
      <c r="Q6413" s="164">
        <v>33239</v>
      </c>
      <c r="R6413" s="164">
        <v>33239</v>
      </c>
      <c r="S6413" s="164">
        <v>39188</v>
      </c>
      <c r="T6413" t="s">
        <v>1958</v>
      </c>
      <c r="V6413" t="s">
        <v>14264</v>
      </c>
      <c r="W6413" t="s">
        <v>14265</v>
      </c>
      <c r="X6413" t="s">
        <v>14262</v>
      </c>
      <c r="Y6413" t="s">
        <v>14264</v>
      </c>
      <c r="Z6413" t="s">
        <v>14267</v>
      </c>
      <c r="AC6413" t="s">
        <v>366</v>
      </c>
      <c r="AD6413" s="176">
        <v>1.5</v>
      </c>
      <c r="AE6413" s="177" t="s">
        <v>16954</v>
      </c>
    </row>
    <row r="6414" spans="1:31" x14ac:dyDescent="0.35">
      <c r="A6414" t="s">
        <v>454</v>
      </c>
      <c r="B6414">
        <v>1398</v>
      </c>
      <c r="C6414" t="s">
        <v>14268</v>
      </c>
      <c r="D6414">
        <v>71829</v>
      </c>
      <c r="E6414" t="s">
        <v>14269</v>
      </c>
      <c r="F6414" t="s">
        <v>11404</v>
      </c>
      <c r="H6414" s="174">
        <f t="shared" si="216"/>
        <v>1.4</v>
      </c>
      <c r="I6414">
        <v>1.1000000000000001</v>
      </c>
      <c r="K6414" t="s">
        <v>404</v>
      </c>
      <c r="L6414" t="s">
        <v>397</v>
      </c>
      <c r="M6414" t="s">
        <v>398</v>
      </c>
      <c r="N6414" t="s">
        <v>360</v>
      </c>
      <c r="O6414">
        <v>1</v>
      </c>
      <c r="P6414" t="s">
        <v>306</v>
      </c>
      <c r="Q6414" s="164">
        <v>39456</v>
      </c>
      <c r="R6414" s="164">
        <v>39692</v>
      </c>
      <c r="S6414" s="164">
        <v>43344</v>
      </c>
      <c r="T6414" t="s">
        <v>5990</v>
      </c>
      <c r="V6414" t="s">
        <v>14270</v>
      </c>
      <c r="W6414" t="s">
        <v>14271</v>
      </c>
      <c r="X6414" t="s">
        <v>14269</v>
      </c>
      <c r="Y6414" t="s">
        <v>14270</v>
      </c>
      <c r="Z6414" t="s">
        <v>14272</v>
      </c>
      <c r="AC6414" t="s">
        <v>366</v>
      </c>
      <c r="AD6414" s="176">
        <v>1.4</v>
      </c>
      <c r="AE6414" s="177" t="s">
        <v>16954</v>
      </c>
    </row>
    <row r="6415" spans="1:31" x14ac:dyDescent="0.35">
      <c r="A6415" t="s">
        <v>584</v>
      </c>
      <c r="B6415">
        <v>1291</v>
      </c>
      <c r="C6415" t="s">
        <v>14269</v>
      </c>
      <c r="D6415">
        <v>71829</v>
      </c>
      <c r="E6415" t="s">
        <v>14269</v>
      </c>
      <c r="F6415" t="s">
        <v>11404</v>
      </c>
      <c r="H6415" s="174">
        <f t="shared" si="216"/>
        <v>1.4</v>
      </c>
      <c r="I6415">
        <v>1.1000000000000001</v>
      </c>
      <c r="K6415" t="s">
        <v>404</v>
      </c>
      <c r="L6415" t="s">
        <v>640</v>
      </c>
      <c r="M6415" t="s">
        <v>398</v>
      </c>
      <c r="N6415" t="s">
        <v>360</v>
      </c>
      <c r="O6415">
        <v>1</v>
      </c>
      <c r="P6415" t="s">
        <v>306</v>
      </c>
      <c r="Q6415" s="164">
        <v>37995</v>
      </c>
      <c r="R6415" s="164">
        <v>38231</v>
      </c>
      <c r="S6415" s="164">
        <v>41518</v>
      </c>
      <c r="T6415" t="s">
        <v>5990</v>
      </c>
      <c r="V6415" t="s">
        <v>14270</v>
      </c>
      <c r="W6415" t="s">
        <v>14271</v>
      </c>
      <c r="X6415" t="s">
        <v>14269</v>
      </c>
      <c r="Y6415" t="s">
        <v>14270</v>
      </c>
      <c r="Z6415" t="s">
        <v>14273</v>
      </c>
      <c r="AC6415" t="s">
        <v>366</v>
      </c>
      <c r="AD6415" s="176">
        <v>1.4</v>
      </c>
      <c r="AE6415" s="177" t="s">
        <v>16954</v>
      </c>
    </row>
    <row r="6416" spans="1:31" x14ac:dyDescent="0.35">
      <c r="A6416" t="s">
        <v>324</v>
      </c>
      <c r="B6416">
        <v>1433</v>
      </c>
      <c r="C6416" t="s">
        <v>14274</v>
      </c>
      <c r="D6416">
        <v>71830</v>
      </c>
      <c r="E6416" t="s">
        <v>14275</v>
      </c>
      <c r="F6416" t="s">
        <v>11404</v>
      </c>
      <c r="G6416" s="163">
        <v>3384.07</v>
      </c>
      <c r="H6416" s="174">
        <f t="shared" si="216"/>
        <v>1.4</v>
      </c>
      <c r="I6416">
        <v>0.8</v>
      </c>
      <c r="J6416" t="s">
        <v>1</v>
      </c>
      <c r="K6416" t="s">
        <v>296</v>
      </c>
      <c r="L6416" t="s">
        <v>397</v>
      </c>
      <c r="M6416" t="s">
        <v>398</v>
      </c>
      <c r="N6416" t="s">
        <v>360</v>
      </c>
      <c r="O6416">
        <v>1</v>
      </c>
      <c r="P6416" t="s">
        <v>306</v>
      </c>
      <c r="Q6416" t="s">
        <v>14276</v>
      </c>
      <c r="R6416" s="164">
        <v>45536</v>
      </c>
      <c r="T6416" t="s">
        <v>6008</v>
      </c>
      <c r="V6416" t="s">
        <v>14277</v>
      </c>
      <c r="W6416" t="s">
        <v>14278</v>
      </c>
      <c r="X6416" t="s">
        <v>14275</v>
      </c>
      <c r="Y6416" t="s">
        <v>14277</v>
      </c>
      <c r="Z6416" t="s">
        <v>14279</v>
      </c>
      <c r="AA6416" t="s">
        <v>1</v>
      </c>
      <c r="AB6416" s="164">
        <v>45468</v>
      </c>
      <c r="AC6416" t="s">
        <v>366</v>
      </c>
      <c r="AD6416" s="176">
        <v>1.4</v>
      </c>
      <c r="AE6416" s="177" t="s">
        <v>16954</v>
      </c>
    </row>
    <row r="6417" spans="1:31" x14ac:dyDescent="0.35">
      <c r="A6417" t="s">
        <v>482</v>
      </c>
      <c r="B6417">
        <v>1263</v>
      </c>
      <c r="C6417" t="s">
        <v>14275</v>
      </c>
      <c r="D6417">
        <v>71830</v>
      </c>
      <c r="E6417" t="s">
        <v>14275</v>
      </c>
      <c r="F6417" t="s">
        <v>11404</v>
      </c>
      <c r="H6417" s="174">
        <f>AD6417</f>
        <v>1.4</v>
      </c>
      <c r="I6417">
        <v>0.8</v>
      </c>
      <c r="K6417" t="s">
        <v>296</v>
      </c>
      <c r="L6417" t="s">
        <v>397</v>
      </c>
      <c r="M6417" t="s">
        <v>398</v>
      </c>
      <c r="N6417" t="s">
        <v>360</v>
      </c>
      <c r="O6417">
        <v>1</v>
      </c>
      <c r="P6417" t="s">
        <v>306</v>
      </c>
      <c r="Q6417" t="s">
        <v>1559</v>
      </c>
      <c r="R6417" s="164">
        <v>42491</v>
      </c>
      <c r="T6417" t="s">
        <v>6008</v>
      </c>
      <c r="V6417" t="s">
        <v>14277</v>
      </c>
      <c r="W6417" t="s">
        <v>14278</v>
      </c>
      <c r="X6417" t="s">
        <v>14275</v>
      </c>
      <c r="Y6417" t="s">
        <v>14277</v>
      </c>
      <c r="Z6417" t="s">
        <v>14280</v>
      </c>
      <c r="AC6417" t="s">
        <v>366</v>
      </c>
      <c r="AD6417" s="176">
        <v>1.4</v>
      </c>
      <c r="AE6417" s="177" t="s">
        <v>16953</v>
      </c>
    </row>
    <row r="6418" spans="1:31" x14ac:dyDescent="0.35">
      <c r="A6418" t="s">
        <v>454</v>
      </c>
      <c r="B6418">
        <v>1346</v>
      </c>
      <c r="C6418" t="s">
        <v>14281</v>
      </c>
      <c r="D6418">
        <v>71831</v>
      </c>
      <c r="E6418" t="s">
        <v>6006</v>
      </c>
      <c r="F6418" t="s">
        <v>11404</v>
      </c>
      <c r="H6418" s="174">
        <f t="shared" ref="H6418:H6421" si="217">AD6418</f>
        <v>1.3</v>
      </c>
      <c r="I6418">
        <v>1.1000000000000001</v>
      </c>
      <c r="K6418" t="s">
        <v>404</v>
      </c>
      <c r="L6418" t="s">
        <v>791</v>
      </c>
      <c r="M6418" t="s">
        <v>398</v>
      </c>
      <c r="N6418" t="s">
        <v>360</v>
      </c>
      <c r="O6418">
        <v>1</v>
      </c>
      <c r="P6418" t="s">
        <v>306</v>
      </c>
      <c r="Q6418" s="164">
        <v>37261</v>
      </c>
      <c r="R6418" s="164">
        <v>37377</v>
      </c>
      <c r="S6418" s="164">
        <v>42604</v>
      </c>
      <c r="T6418" t="s">
        <v>1963</v>
      </c>
      <c r="V6418" t="s">
        <v>6025</v>
      </c>
      <c r="W6418" t="s">
        <v>14282</v>
      </c>
      <c r="X6418" t="s">
        <v>14283</v>
      </c>
      <c r="Y6418" t="s">
        <v>14284</v>
      </c>
      <c r="Z6418" t="s">
        <v>14285</v>
      </c>
      <c r="AC6418" t="s">
        <v>366</v>
      </c>
      <c r="AD6418" s="176">
        <v>1.3</v>
      </c>
      <c r="AE6418" s="177" t="s">
        <v>16954</v>
      </c>
    </row>
    <row r="6419" spans="1:31" x14ac:dyDescent="0.35">
      <c r="A6419" t="s">
        <v>476</v>
      </c>
      <c r="B6419">
        <v>1074</v>
      </c>
      <c r="C6419" t="s">
        <v>10358</v>
      </c>
      <c r="D6419">
        <v>71831</v>
      </c>
      <c r="E6419" t="s">
        <v>6006</v>
      </c>
      <c r="F6419" t="s">
        <v>11404</v>
      </c>
      <c r="H6419" s="174">
        <f t="shared" si="217"/>
        <v>1.3</v>
      </c>
      <c r="I6419">
        <v>1.1000000000000001</v>
      </c>
      <c r="K6419" t="s">
        <v>296</v>
      </c>
      <c r="L6419" t="s">
        <v>410</v>
      </c>
      <c r="M6419" t="s">
        <v>398</v>
      </c>
      <c r="N6419" t="s">
        <v>360</v>
      </c>
      <c r="O6419">
        <v>1</v>
      </c>
      <c r="P6419" t="s">
        <v>306</v>
      </c>
      <c r="Q6419" t="s">
        <v>786</v>
      </c>
      <c r="R6419" s="164">
        <v>34392</v>
      </c>
      <c r="T6419" t="s">
        <v>1963</v>
      </c>
      <c r="V6419" t="s">
        <v>6025</v>
      </c>
      <c r="W6419" t="s">
        <v>14282</v>
      </c>
      <c r="X6419" t="s">
        <v>14283</v>
      </c>
      <c r="Y6419" t="s">
        <v>14284</v>
      </c>
      <c r="Z6419" t="s">
        <v>14286</v>
      </c>
      <c r="AC6419" t="s">
        <v>366</v>
      </c>
      <c r="AD6419" s="176">
        <v>1.3</v>
      </c>
      <c r="AE6419" s="177" t="s">
        <v>16954</v>
      </c>
    </row>
    <row r="6420" spans="1:31" x14ac:dyDescent="0.35">
      <c r="A6420" t="s">
        <v>584</v>
      </c>
      <c r="B6420">
        <v>1209</v>
      </c>
      <c r="C6420" t="s">
        <v>10358</v>
      </c>
      <c r="D6420">
        <v>71831</v>
      </c>
      <c r="E6420" t="s">
        <v>6006</v>
      </c>
      <c r="F6420" t="s">
        <v>11404</v>
      </c>
      <c r="H6420" s="174">
        <f t="shared" si="217"/>
        <v>1.3</v>
      </c>
      <c r="I6420">
        <v>1.1000000000000001</v>
      </c>
      <c r="K6420" t="s">
        <v>404</v>
      </c>
      <c r="L6420" t="s">
        <v>397</v>
      </c>
      <c r="M6420" t="s">
        <v>398</v>
      </c>
      <c r="N6420" t="s">
        <v>360</v>
      </c>
      <c r="O6420">
        <v>1</v>
      </c>
      <c r="P6420" t="s">
        <v>306</v>
      </c>
      <c r="Q6420" s="164">
        <v>34700</v>
      </c>
      <c r="R6420" s="164">
        <v>34700</v>
      </c>
      <c r="S6420" s="164">
        <v>40787</v>
      </c>
      <c r="T6420" t="s">
        <v>1963</v>
      </c>
      <c r="V6420" t="s">
        <v>6025</v>
      </c>
      <c r="W6420" t="s">
        <v>14282</v>
      </c>
      <c r="X6420" t="s">
        <v>14283</v>
      </c>
      <c r="Y6420" t="s">
        <v>14284</v>
      </c>
      <c r="Z6420" t="s">
        <v>14287</v>
      </c>
      <c r="AC6420" t="s">
        <v>366</v>
      </c>
      <c r="AD6420" s="176">
        <v>1.3</v>
      </c>
      <c r="AE6420" s="177" t="s">
        <v>16954</v>
      </c>
    </row>
    <row r="6421" spans="1:31" x14ac:dyDescent="0.35">
      <c r="A6421" t="s">
        <v>375</v>
      </c>
      <c r="B6421">
        <v>1131</v>
      </c>
      <c r="C6421" t="s">
        <v>14288</v>
      </c>
      <c r="D6421">
        <v>71831</v>
      </c>
      <c r="E6421" t="s">
        <v>6006</v>
      </c>
      <c r="F6421" t="s">
        <v>11404</v>
      </c>
      <c r="H6421" s="174">
        <f t="shared" si="217"/>
        <v>1.3</v>
      </c>
      <c r="I6421">
        <v>1.1000000000000001</v>
      </c>
      <c r="K6421" t="s">
        <v>404</v>
      </c>
      <c r="L6421" t="s">
        <v>397</v>
      </c>
      <c r="M6421" t="s">
        <v>398</v>
      </c>
      <c r="N6421" t="s">
        <v>360</v>
      </c>
      <c r="O6421">
        <v>1</v>
      </c>
      <c r="P6421" t="s">
        <v>1</v>
      </c>
      <c r="Q6421" s="164">
        <v>37265</v>
      </c>
      <c r="R6421" s="164">
        <v>37500</v>
      </c>
      <c r="S6421" s="164">
        <v>41153</v>
      </c>
      <c r="T6421" t="s">
        <v>1963</v>
      </c>
      <c r="V6421" t="s">
        <v>6025</v>
      </c>
      <c r="W6421" t="s">
        <v>14282</v>
      </c>
      <c r="X6421" t="s">
        <v>14283</v>
      </c>
      <c r="Y6421" t="s">
        <v>14284</v>
      </c>
      <c r="Z6421" t="s">
        <v>14289</v>
      </c>
      <c r="AC6421" t="s">
        <v>366</v>
      </c>
      <c r="AD6421" s="176">
        <v>1.3</v>
      </c>
      <c r="AE6421" s="177" t="s">
        <v>16954</v>
      </c>
    </row>
    <row r="6422" spans="1:31" x14ac:dyDescent="0.35">
      <c r="A6422" t="s">
        <v>454</v>
      </c>
      <c r="B6422">
        <v>1409</v>
      </c>
      <c r="C6422" t="s">
        <v>14290</v>
      </c>
      <c r="D6422">
        <v>71833</v>
      </c>
      <c r="E6422" t="s">
        <v>14290</v>
      </c>
      <c r="F6422" t="s">
        <v>11404</v>
      </c>
      <c r="H6422">
        <v>1.2</v>
      </c>
      <c r="I6422">
        <v>0.8</v>
      </c>
      <c r="K6422" t="s">
        <v>0</v>
      </c>
      <c r="L6422" t="s">
        <v>397</v>
      </c>
      <c r="M6422" t="s">
        <v>398</v>
      </c>
      <c r="N6422" t="s">
        <v>1939</v>
      </c>
      <c r="O6422">
        <v>1</v>
      </c>
      <c r="P6422" t="s">
        <v>306</v>
      </c>
      <c r="Q6422" s="164">
        <v>39825</v>
      </c>
      <c r="R6422" s="164">
        <v>40179</v>
      </c>
      <c r="T6422" t="s">
        <v>6058</v>
      </c>
      <c r="V6422" t="s">
        <v>14291</v>
      </c>
      <c r="W6422" t="s">
        <v>14292</v>
      </c>
      <c r="X6422" t="s">
        <v>14290</v>
      </c>
      <c r="Y6422" t="s">
        <v>14291</v>
      </c>
      <c r="Z6422" t="s">
        <v>14293</v>
      </c>
      <c r="AC6422" t="s">
        <v>366</v>
      </c>
      <c r="AD6422" s="176">
        <v>1.2</v>
      </c>
    </row>
    <row r="6423" spans="1:31" x14ac:dyDescent="0.35">
      <c r="A6423" t="s">
        <v>482</v>
      </c>
      <c r="B6423">
        <v>1244</v>
      </c>
      <c r="C6423" t="s">
        <v>14290</v>
      </c>
      <c r="D6423">
        <v>71833</v>
      </c>
      <c r="E6423" t="s">
        <v>14290</v>
      </c>
      <c r="F6423" t="s">
        <v>11404</v>
      </c>
      <c r="H6423">
        <v>1.2</v>
      </c>
      <c r="I6423">
        <v>0.8</v>
      </c>
      <c r="K6423" t="s">
        <v>296</v>
      </c>
      <c r="L6423" t="s">
        <v>397</v>
      </c>
      <c r="M6423" t="s">
        <v>398</v>
      </c>
      <c r="N6423" t="s">
        <v>1939</v>
      </c>
      <c r="O6423">
        <v>1</v>
      </c>
      <c r="P6423" t="s">
        <v>306</v>
      </c>
      <c r="Q6423" s="164">
        <v>40917</v>
      </c>
      <c r="R6423" s="164">
        <v>41153</v>
      </c>
      <c r="T6423" t="s">
        <v>6058</v>
      </c>
      <c r="V6423" t="s">
        <v>14291</v>
      </c>
      <c r="W6423" t="s">
        <v>14292</v>
      </c>
      <c r="X6423" t="s">
        <v>14290</v>
      </c>
      <c r="Y6423" t="s">
        <v>14291</v>
      </c>
      <c r="Z6423" t="s">
        <v>14294</v>
      </c>
      <c r="AC6423" t="s">
        <v>366</v>
      </c>
      <c r="AD6423" s="176">
        <v>1.2</v>
      </c>
    </row>
    <row r="6424" spans="1:31" x14ac:dyDescent="0.35">
      <c r="A6424" t="s">
        <v>711</v>
      </c>
      <c r="B6424">
        <v>1202</v>
      </c>
      <c r="C6424" t="s">
        <v>14295</v>
      </c>
      <c r="D6424">
        <v>71834</v>
      </c>
      <c r="E6424" t="s">
        <v>14295</v>
      </c>
      <c r="F6424" t="s">
        <v>11404</v>
      </c>
      <c r="H6424" s="174">
        <f>AD6424</f>
        <v>1.3</v>
      </c>
      <c r="I6424">
        <v>0.9</v>
      </c>
      <c r="K6424" t="s">
        <v>404</v>
      </c>
      <c r="L6424" t="s">
        <v>397</v>
      </c>
      <c r="M6424" t="s">
        <v>398</v>
      </c>
      <c r="N6424" t="s">
        <v>1939</v>
      </c>
      <c r="O6424">
        <v>1</v>
      </c>
      <c r="P6424" t="s">
        <v>306</v>
      </c>
      <c r="Q6424" s="164">
        <v>37630</v>
      </c>
      <c r="R6424" s="164">
        <v>37865</v>
      </c>
      <c r="S6424" s="164">
        <v>45536</v>
      </c>
      <c r="T6424" t="s">
        <v>14296</v>
      </c>
      <c r="V6424" t="s">
        <v>14297</v>
      </c>
      <c r="W6424" t="s">
        <v>14298</v>
      </c>
      <c r="X6424" t="s">
        <v>14295</v>
      </c>
      <c r="Y6424" t="s">
        <v>14297</v>
      </c>
      <c r="Z6424" t="s">
        <v>14299</v>
      </c>
      <c r="AC6424" t="s">
        <v>366</v>
      </c>
      <c r="AD6424" s="176">
        <v>1.3</v>
      </c>
      <c r="AE6424" s="177" t="s">
        <v>16954</v>
      </c>
    </row>
    <row r="6425" spans="1:31" x14ac:dyDescent="0.35">
      <c r="A6425" t="s">
        <v>482</v>
      </c>
      <c r="B6425">
        <v>1240</v>
      </c>
      <c r="C6425" t="s">
        <v>14300</v>
      </c>
      <c r="D6425">
        <v>71836</v>
      </c>
      <c r="E6425" t="s">
        <v>14300</v>
      </c>
      <c r="F6425" t="s">
        <v>11404</v>
      </c>
      <c r="H6425" s="174">
        <f>AD6425</f>
        <v>1</v>
      </c>
      <c r="I6425">
        <v>0.3</v>
      </c>
      <c r="K6425" t="s">
        <v>0</v>
      </c>
      <c r="L6425" t="s">
        <v>397</v>
      </c>
      <c r="M6425" t="s">
        <v>398</v>
      </c>
      <c r="N6425" t="s">
        <v>1939</v>
      </c>
      <c r="O6425">
        <v>0.5</v>
      </c>
      <c r="P6425" t="s">
        <v>306</v>
      </c>
      <c r="Q6425" t="s">
        <v>7008</v>
      </c>
      <c r="R6425" s="164">
        <v>41153</v>
      </c>
      <c r="T6425" t="s">
        <v>14301</v>
      </c>
      <c r="V6425" t="s">
        <v>14302</v>
      </c>
      <c r="W6425" t="s">
        <v>14303</v>
      </c>
      <c r="X6425" t="s">
        <v>14300</v>
      </c>
      <c r="Y6425" t="s">
        <v>14302</v>
      </c>
      <c r="Z6425" t="s">
        <v>14304</v>
      </c>
      <c r="AC6425" t="s">
        <v>366</v>
      </c>
      <c r="AD6425" s="176">
        <v>1</v>
      </c>
      <c r="AE6425" s="177" t="s">
        <v>16953</v>
      </c>
    </row>
    <row r="6426" spans="1:31" x14ac:dyDescent="0.35">
      <c r="A6426" t="s">
        <v>305</v>
      </c>
      <c r="B6426">
        <v>1304</v>
      </c>
      <c r="C6426" t="s">
        <v>14305</v>
      </c>
      <c r="D6426">
        <v>71900</v>
      </c>
      <c r="E6426" t="s">
        <v>14306</v>
      </c>
      <c r="F6426" t="s">
        <v>11404</v>
      </c>
      <c r="G6426" s="163">
        <v>8705.5499999999993</v>
      </c>
      <c r="H6426">
        <v>2</v>
      </c>
      <c r="I6426">
        <v>1.1000000000000001</v>
      </c>
      <c r="J6426" t="s">
        <v>295</v>
      </c>
      <c r="K6426" t="s">
        <v>296</v>
      </c>
      <c r="L6426" t="s">
        <v>640</v>
      </c>
      <c r="M6426" t="s">
        <v>398</v>
      </c>
      <c r="N6426" t="s">
        <v>360</v>
      </c>
      <c r="O6426">
        <v>1</v>
      </c>
      <c r="P6426" t="s">
        <v>306</v>
      </c>
      <c r="Q6426" s="164">
        <v>42468</v>
      </c>
      <c r="R6426" s="164">
        <v>42979</v>
      </c>
      <c r="T6426" t="s">
        <v>6109</v>
      </c>
      <c r="V6426" t="s">
        <v>14307</v>
      </c>
      <c r="W6426" t="s">
        <v>14308</v>
      </c>
      <c r="X6426" t="s">
        <v>14309</v>
      </c>
      <c r="Y6426" t="s">
        <v>14310</v>
      </c>
      <c r="Z6426" t="s">
        <v>14311</v>
      </c>
      <c r="AA6426" t="s">
        <v>1</v>
      </c>
      <c r="AB6426" s="164">
        <v>42660</v>
      </c>
      <c r="AC6426" t="s">
        <v>366</v>
      </c>
      <c r="AD6426" s="176">
        <v>1.6</v>
      </c>
    </row>
    <row r="6427" spans="1:31" x14ac:dyDescent="0.35">
      <c r="A6427" t="s">
        <v>317</v>
      </c>
      <c r="B6427">
        <v>1189</v>
      </c>
      <c r="C6427" t="s">
        <v>14305</v>
      </c>
      <c r="D6427">
        <v>71900</v>
      </c>
      <c r="E6427" t="s">
        <v>14306</v>
      </c>
      <c r="F6427" t="s">
        <v>11404</v>
      </c>
      <c r="H6427">
        <v>2</v>
      </c>
      <c r="I6427">
        <v>1.1000000000000001</v>
      </c>
      <c r="K6427" t="s">
        <v>296</v>
      </c>
      <c r="L6427" t="s">
        <v>397</v>
      </c>
      <c r="M6427" t="s">
        <v>398</v>
      </c>
      <c r="N6427" t="s">
        <v>360</v>
      </c>
      <c r="O6427">
        <v>1</v>
      </c>
      <c r="P6427" t="s">
        <v>306</v>
      </c>
      <c r="Q6427" s="164">
        <v>40187</v>
      </c>
      <c r="R6427" s="164">
        <v>40422</v>
      </c>
      <c r="T6427" t="s">
        <v>6109</v>
      </c>
      <c r="V6427" t="s">
        <v>14307</v>
      </c>
      <c r="W6427" t="s">
        <v>14308</v>
      </c>
      <c r="X6427" t="s">
        <v>14309</v>
      </c>
      <c r="Y6427" t="s">
        <v>14310</v>
      </c>
      <c r="Z6427" t="s">
        <v>14312</v>
      </c>
      <c r="AC6427" t="s">
        <v>366</v>
      </c>
      <c r="AD6427" s="176">
        <v>1.6</v>
      </c>
    </row>
    <row r="6428" spans="1:31" x14ac:dyDescent="0.35">
      <c r="A6428" t="s">
        <v>324</v>
      </c>
      <c r="B6428">
        <v>1366</v>
      </c>
      <c r="C6428" t="s">
        <v>12231</v>
      </c>
      <c r="D6428">
        <v>71900</v>
      </c>
      <c r="E6428" t="s">
        <v>14306</v>
      </c>
      <c r="F6428" t="s">
        <v>11404</v>
      </c>
      <c r="G6428" s="163">
        <v>9614</v>
      </c>
      <c r="H6428">
        <v>2</v>
      </c>
      <c r="I6428">
        <v>1.1000000000000001</v>
      </c>
      <c r="J6428" t="s">
        <v>295</v>
      </c>
      <c r="K6428" t="s">
        <v>296</v>
      </c>
      <c r="L6428" t="s">
        <v>640</v>
      </c>
      <c r="M6428" t="s">
        <v>398</v>
      </c>
      <c r="N6428" t="s">
        <v>360</v>
      </c>
      <c r="O6428">
        <v>1</v>
      </c>
      <c r="P6428" t="s">
        <v>306</v>
      </c>
      <c r="Q6428" t="s">
        <v>14313</v>
      </c>
      <c r="R6428" s="164">
        <v>44440</v>
      </c>
      <c r="T6428" t="s">
        <v>6109</v>
      </c>
      <c r="V6428" t="s">
        <v>14307</v>
      </c>
      <c r="W6428" t="s">
        <v>14308</v>
      </c>
      <c r="X6428" t="s">
        <v>14309</v>
      </c>
      <c r="Y6428" t="s">
        <v>14310</v>
      </c>
      <c r="Z6428" t="s">
        <v>14314</v>
      </c>
      <c r="AA6428" t="s">
        <v>295</v>
      </c>
      <c r="AB6428" s="164">
        <v>44685</v>
      </c>
      <c r="AC6428" t="s">
        <v>366</v>
      </c>
      <c r="AD6428" s="176">
        <v>1.6</v>
      </c>
    </row>
    <row r="6429" spans="1:31" x14ac:dyDescent="0.35">
      <c r="A6429" t="s">
        <v>476</v>
      </c>
      <c r="B6429">
        <v>1288</v>
      </c>
      <c r="C6429" t="s">
        <v>14315</v>
      </c>
      <c r="D6429">
        <v>71900</v>
      </c>
      <c r="E6429" t="s">
        <v>14306</v>
      </c>
      <c r="F6429" t="s">
        <v>11404</v>
      </c>
      <c r="H6429">
        <v>2</v>
      </c>
      <c r="I6429">
        <v>1.1000000000000001</v>
      </c>
      <c r="K6429" t="s">
        <v>404</v>
      </c>
      <c r="L6429" t="s">
        <v>397</v>
      </c>
      <c r="M6429" t="s">
        <v>398</v>
      </c>
      <c r="N6429" t="s">
        <v>360</v>
      </c>
      <c r="O6429">
        <v>1</v>
      </c>
      <c r="P6429" t="s">
        <v>306</v>
      </c>
      <c r="Q6429" t="s">
        <v>485</v>
      </c>
      <c r="R6429" s="164">
        <v>41153</v>
      </c>
      <c r="S6429" s="164">
        <v>45043</v>
      </c>
      <c r="T6429" t="s">
        <v>6109</v>
      </c>
      <c r="V6429" t="s">
        <v>14307</v>
      </c>
      <c r="W6429" t="s">
        <v>14308</v>
      </c>
      <c r="X6429" t="s">
        <v>14309</v>
      </c>
      <c r="Y6429" t="s">
        <v>14310</v>
      </c>
      <c r="Z6429" t="s">
        <v>14316</v>
      </c>
      <c r="AC6429" t="s">
        <v>366</v>
      </c>
      <c r="AD6429" s="176">
        <v>1.6</v>
      </c>
    </row>
    <row r="6430" spans="1:31" x14ac:dyDescent="0.35">
      <c r="A6430" t="s">
        <v>482</v>
      </c>
      <c r="B6430">
        <v>1246</v>
      </c>
      <c r="C6430" t="s">
        <v>14305</v>
      </c>
      <c r="D6430">
        <v>71900</v>
      </c>
      <c r="E6430" t="s">
        <v>14306</v>
      </c>
      <c r="F6430" t="s">
        <v>11404</v>
      </c>
      <c r="H6430">
        <v>2</v>
      </c>
      <c r="I6430">
        <v>1.1000000000000001</v>
      </c>
      <c r="K6430" t="s">
        <v>296</v>
      </c>
      <c r="L6430" t="s">
        <v>397</v>
      </c>
      <c r="M6430" t="s">
        <v>398</v>
      </c>
      <c r="N6430" t="s">
        <v>360</v>
      </c>
      <c r="O6430">
        <v>1</v>
      </c>
      <c r="P6430" t="s">
        <v>306</v>
      </c>
      <c r="Q6430" t="s">
        <v>6435</v>
      </c>
      <c r="R6430" s="164">
        <v>41518</v>
      </c>
      <c r="T6430" t="s">
        <v>6109</v>
      </c>
      <c r="V6430" t="s">
        <v>14307</v>
      </c>
      <c r="W6430" t="s">
        <v>14308</v>
      </c>
      <c r="X6430" t="s">
        <v>14309</v>
      </c>
      <c r="Y6430" t="s">
        <v>14310</v>
      </c>
      <c r="Z6430" t="s">
        <v>14317</v>
      </c>
      <c r="AC6430" t="s">
        <v>366</v>
      </c>
      <c r="AD6430" s="176">
        <v>1.6</v>
      </c>
    </row>
    <row r="6431" spans="1:31" x14ac:dyDescent="0.35">
      <c r="A6431" t="s">
        <v>434</v>
      </c>
      <c r="B6431">
        <v>1136</v>
      </c>
      <c r="C6431" t="s">
        <v>14305</v>
      </c>
      <c r="D6431">
        <v>71900</v>
      </c>
      <c r="E6431" t="s">
        <v>14306</v>
      </c>
      <c r="F6431" t="s">
        <v>11404</v>
      </c>
      <c r="H6431">
        <v>2</v>
      </c>
      <c r="I6431">
        <v>1.1000000000000001</v>
      </c>
      <c r="K6431" t="s">
        <v>404</v>
      </c>
      <c r="L6431" t="s">
        <v>397</v>
      </c>
      <c r="M6431" t="s">
        <v>398</v>
      </c>
      <c r="N6431" t="s">
        <v>360</v>
      </c>
      <c r="O6431">
        <v>1</v>
      </c>
      <c r="P6431" t="s">
        <v>306</v>
      </c>
      <c r="Q6431" s="164">
        <v>41283</v>
      </c>
      <c r="R6431" s="164">
        <v>41518</v>
      </c>
      <c r="S6431" s="164">
        <v>45536</v>
      </c>
      <c r="T6431" t="s">
        <v>6109</v>
      </c>
      <c r="V6431" t="s">
        <v>14307</v>
      </c>
      <c r="W6431" t="s">
        <v>14308</v>
      </c>
      <c r="X6431" t="s">
        <v>14309</v>
      </c>
      <c r="Y6431" t="s">
        <v>14310</v>
      </c>
      <c r="Z6431" t="s">
        <v>14318</v>
      </c>
      <c r="AC6431" t="s">
        <v>366</v>
      </c>
      <c r="AD6431" s="176">
        <v>1.6</v>
      </c>
    </row>
    <row r="6432" spans="1:31" x14ac:dyDescent="0.35">
      <c r="A6432" t="s">
        <v>314</v>
      </c>
      <c r="B6432">
        <v>1238</v>
      </c>
      <c r="C6432" t="s">
        <v>14319</v>
      </c>
      <c r="D6432">
        <v>71900</v>
      </c>
      <c r="E6432" t="s">
        <v>14306</v>
      </c>
      <c r="F6432" t="s">
        <v>11404</v>
      </c>
      <c r="H6432">
        <v>2</v>
      </c>
      <c r="I6432">
        <v>1.1000000000000001</v>
      </c>
      <c r="K6432" t="s">
        <v>296</v>
      </c>
      <c r="L6432" t="s">
        <v>397</v>
      </c>
      <c r="M6432" t="s">
        <v>398</v>
      </c>
      <c r="N6432" t="s">
        <v>360</v>
      </c>
      <c r="O6432">
        <v>1</v>
      </c>
      <c r="P6432" t="s">
        <v>306</v>
      </c>
      <c r="Q6432" s="164">
        <v>38726</v>
      </c>
      <c r="R6432" s="164">
        <v>38961</v>
      </c>
      <c r="T6432" t="s">
        <v>6109</v>
      </c>
      <c r="V6432" t="s">
        <v>14307</v>
      </c>
      <c r="W6432" t="s">
        <v>14308</v>
      </c>
      <c r="X6432" t="s">
        <v>14309</v>
      </c>
      <c r="Y6432" t="s">
        <v>14310</v>
      </c>
      <c r="Z6432" t="s">
        <v>14320</v>
      </c>
      <c r="AC6432" t="s">
        <v>366</v>
      </c>
      <c r="AD6432" s="176">
        <v>1.6</v>
      </c>
    </row>
    <row r="6433" spans="1:30" x14ac:dyDescent="0.35">
      <c r="A6433" t="s">
        <v>711</v>
      </c>
      <c r="B6433">
        <v>1243</v>
      </c>
      <c r="C6433" t="s">
        <v>14321</v>
      </c>
      <c r="D6433">
        <v>71900</v>
      </c>
      <c r="E6433" t="s">
        <v>14306</v>
      </c>
      <c r="F6433" t="s">
        <v>11404</v>
      </c>
      <c r="H6433">
        <v>2</v>
      </c>
      <c r="I6433">
        <v>1.1000000000000001</v>
      </c>
      <c r="K6433" t="s">
        <v>296</v>
      </c>
      <c r="L6433" t="s">
        <v>640</v>
      </c>
      <c r="M6433" t="s">
        <v>398</v>
      </c>
      <c r="N6433" t="s">
        <v>360</v>
      </c>
      <c r="O6433">
        <v>1</v>
      </c>
      <c r="P6433" t="s">
        <v>306</v>
      </c>
      <c r="Q6433" t="s">
        <v>463</v>
      </c>
      <c r="R6433" s="164">
        <v>40787</v>
      </c>
      <c r="T6433" t="s">
        <v>6109</v>
      </c>
      <c r="V6433" t="s">
        <v>14307</v>
      </c>
      <c r="W6433" t="s">
        <v>14308</v>
      </c>
      <c r="X6433" t="s">
        <v>14309</v>
      </c>
      <c r="Y6433" t="s">
        <v>14310</v>
      </c>
      <c r="Z6433" t="s">
        <v>14322</v>
      </c>
      <c r="AC6433" t="s">
        <v>366</v>
      </c>
      <c r="AD6433" s="176">
        <v>1.6</v>
      </c>
    </row>
    <row r="6434" spans="1:30" x14ac:dyDescent="0.35">
      <c r="A6434" t="s">
        <v>499</v>
      </c>
      <c r="B6434">
        <v>1235</v>
      </c>
      <c r="C6434" t="s">
        <v>14323</v>
      </c>
      <c r="D6434">
        <v>71900</v>
      </c>
      <c r="E6434" t="s">
        <v>14306</v>
      </c>
      <c r="F6434" t="s">
        <v>11404</v>
      </c>
      <c r="G6434" s="163">
        <v>9614</v>
      </c>
      <c r="H6434">
        <v>2</v>
      </c>
      <c r="I6434">
        <v>1.1000000000000001</v>
      </c>
      <c r="J6434" t="s">
        <v>295</v>
      </c>
      <c r="K6434" t="s">
        <v>296</v>
      </c>
      <c r="L6434" t="s">
        <v>397</v>
      </c>
      <c r="M6434" t="s">
        <v>398</v>
      </c>
      <c r="N6434" t="s">
        <v>360</v>
      </c>
      <c r="O6434">
        <v>1</v>
      </c>
      <c r="P6434" t="s">
        <v>306</v>
      </c>
      <c r="Q6434" t="s">
        <v>14324</v>
      </c>
      <c r="R6434" s="164">
        <v>44927</v>
      </c>
      <c r="T6434" t="s">
        <v>6109</v>
      </c>
      <c r="V6434" t="s">
        <v>14307</v>
      </c>
      <c r="W6434" t="s">
        <v>14308</v>
      </c>
      <c r="X6434" t="s">
        <v>14309</v>
      </c>
      <c r="Y6434" t="s">
        <v>14310</v>
      </c>
      <c r="Z6434" t="s">
        <v>14325</v>
      </c>
      <c r="AA6434" t="s">
        <v>1</v>
      </c>
      <c r="AB6434" s="164">
        <v>44872</v>
      </c>
      <c r="AC6434" t="s">
        <v>366</v>
      </c>
      <c r="AD6434" s="176">
        <v>1.6</v>
      </c>
    </row>
    <row r="6435" spans="1:30" x14ac:dyDescent="0.35">
      <c r="A6435" t="s">
        <v>469</v>
      </c>
      <c r="B6435">
        <v>1184</v>
      </c>
      <c r="C6435" t="s">
        <v>14326</v>
      </c>
      <c r="D6435">
        <v>71901</v>
      </c>
      <c r="E6435" t="s">
        <v>14327</v>
      </c>
      <c r="F6435" t="s">
        <v>11404</v>
      </c>
      <c r="H6435">
        <v>2</v>
      </c>
      <c r="I6435">
        <v>1</v>
      </c>
      <c r="K6435" t="s">
        <v>404</v>
      </c>
      <c r="L6435" t="s">
        <v>397</v>
      </c>
      <c r="M6435" t="s">
        <v>398</v>
      </c>
      <c r="N6435" t="s">
        <v>360</v>
      </c>
      <c r="O6435">
        <v>1</v>
      </c>
      <c r="P6435" t="s">
        <v>306</v>
      </c>
      <c r="Q6435" s="164">
        <v>40060</v>
      </c>
      <c r="R6435" s="164">
        <v>40057</v>
      </c>
      <c r="S6435" s="164">
        <v>43374</v>
      </c>
      <c r="T6435" t="s">
        <v>362</v>
      </c>
      <c r="V6435" t="s">
        <v>14328</v>
      </c>
      <c r="W6435" t="s">
        <v>14329</v>
      </c>
      <c r="X6435" t="s">
        <v>14327</v>
      </c>
      <c r="Y6435" t="s">
        <v>14328</v>
      </c>
      <c r="Z6435" t="s">
        <v>14330</v>
      </c>
      <c r="AC6435" t="s">
        <v>366</v>
      </c>
      <c r="AD6435" s="176">
        <v>1.6</v>
      </c>
    </row>
    <row r="6436" spans="1:30" x14ac:dyDescent="0.35">
      <c r="A6436" t="s">
        <v>324</v>
      </c>
      <c r="B6436">
        <v>1311</v>
      </c>
      <c r="C6436" t="s">
        <v>14331</v>
      </c>
      <c r="D6436">
        <v>71901</v>
      </c>
      <c r="E6436" t="s">
        <v>14327</v>
      </c>
      <c r="F6436" t="s">
        <v>11404</v>
      </c>
      <c r="G6436" s="163">
        <v>11026.26</v>
      </c>
      <c r="H6436">
        <v>2</v>
      </c>
      <c r="I6436">
        <v>1</v>
      </c>
      <c r="J6436" t="s">
        <v>295</v>
      </c>
      <c r="K6436" t="s">
        <v>296</v>
      </c>
      <c r="L6436" t="s">
        <v>397</v>
      </c>
      <c r="M6436" t="s">
        <v>398</v>
      </c>
      <c r="N6436" t="s">
        <v>360</v>
      </c>
      <c r="O6436">
        <v>1</v>
      </c>
      <c r="P6436" t="s">
        <v>306</v>
      </c>
      <c r="Q6436" t="s">
        <v>3666</v>
      </c>
      <c r="R6436" s="164">
        <v>44075</v>
      </c>
      <c r="T6436" t="s">
        <v>362</v>
      </c>
      <c r="V6436" t="s">
        <v>14328</v>
      </c>
      <c r="W6436" t="s">
        <v>14329</v>
      </c>
      <c r="X6436" t="s">
        <v>14327</v>
      </c>
      <c r="Y6436" t="s">
        <v>14328</v>
      </c>
      <c r="Z6436" t="s">
        <v>14332</v>
      </c>
      <c r="AA6436" t="s">
        <v>1</v>
      </c>
      <c r="AB6436" s="164">
        <v>43704</v>
      </c>
      <c r="AC6436" t="s">
        <v>366</v>
      </c>
      <c r="AD6436" s="176">
        <v>1.6</v>
      </c>
    </row>
    <row r="6437" spans="1:30" x14ac:dyDescent="0.35">
      <c r="A6437" t="s">
        <v>324</v>
      </c>
      <c r="B6437">
        <v>1355</v>
      </c>
      <c r="C6437" t="s">
        <v>14333</v>
      </c>
      <c r="D6437">
        <v>71901</v>
      </c>
      <c r="E6437" t="s">
        <v>14327</v>
      </c>
      <c r="F6437" t="s">
        <v>11404</v>
      </c>
      <c r="G6437" s="163">
        <v>10816.2</v>
      </c>
      <c r="H6437">
        <v>2</v>
      </c>
      <c r="I6437">
        <v>1</v>
      </c>
      <c r="J6437" t="s">
        <v>295</v>
      </c>
      <c r="K6437" t="s">
        <v>296</v>
      </c>
      <c r="L6437" t="s">
        <v>397</v>
      </c>
      <c r="M6437" t="s">
        <v>398</v>
      </c>
      <c r="N6437" t="s">
        <v>360</v>
      </c>
      <c r="O6437">
        <v>1</v>
      </c>
      <c r="P6437" t="s">
        <v>306</v>
      </c>
      <c r="Q6437" t="s">
        <v>14334</v>
      </c>
      <c r="R6437" s="164">
        <v>44075</v>
      </c>
      <c r="T6437" t="s">
        <v>362</v>
      </c>
      <c r="V6437" t="s">
        <v>14328</v>
      </c>
      <c r="W6437" t="s">
        <v>14329</v>
      </c>
      <c r="X6437" t="s">
        <v>14327</v>
      </c>
      <c r="Y6437" t="s">
        <v>14328</v>
      </c>
      <c r="Z6437" t="s">
        <v>14335</v>
      </c>
      <c r="AA6437" t="s">
        <v>1</v>
      </c>
      <c r="AB6437" s="164">
        <v>44287</v>
      </c>
      <c r="AC6437" t="s">
        <v>366</v>
      </c>
      <c r="AD6437" s="176">
        <v>1.6</v>
      </c>
    </row>
    <row r="6438" spans="1:30" x14ac:dyDescent="0.35">
      <c r="A6438" t="s">
        <v>324</v>
      </c>
      <c r="B6438">
        <v>1376</v>
      </c>
      <c r="C6438" t="s">
        <v>14336</v>
      </c>
      <c r="D6438">
        <v>71901</v>
      </c>
      <c r="E6438" t="s">
        <v>14327</v>
      </c>
      <c r="F6438" t="s">
        <v>11404</v>
      </c>
      <c r="G6438" s="163">
        <v>10816</v>
      </c>
      <c r="H6438">
        <v>2</v>
      </c>
      <c r="I6438">
        <v>1</v>
      </c>
      <c r="J6438" t="s">
        <v>295</v>
      </c>
      <c r="K6438" t="s">
        <v>296</v>
      </c>
      <c r="L6438" t="s">
        <v>397</v>
      </c>
      <c r="M6438" t="s">
        <v>398</v>
      </c>
      <c r="N6438" t="s">
        <v>360</v>
      </c>
      <c r="O6438">
        <v>1</v>
      </c>
      <c r="P6438" t="s">
        <v>306</v>
      </c>
      <c r="Q6438" s="164">
        <v>44565</v>
      </c>
      <c r="R6438" s="164">
        <v>44805</v>
      </c>
      <c r="T6438" t="s">
        <v>362</v>
      </c>
      <c r="V6438" t="s">
        <v>14328</v>
      </c>
      <c r="W6438" t="s">
        <v>14329</v>
      </c>
      <c r="X6438" t="s">
        <v>14327</v>
      </c>
      <c r="Y6438" t="s">
        <v>14328</v>
      </c>
      <c r="Z6438" t="s">
        <v>14337</v>
      </c>
      <c r="AA6438" t="s">
        <v>1</v>
      </c>
      <c r="AB6438" s="164">
        <v>44686</v>
      </c>
      <c r="AC6438" t="s">
        <v>366</v>
      </c>
      <c r="AD6438" s="176">
        <v>1.6</v>
      </c>
    </row>
    <row r="6439" spans="1:30" x14ac:dyDescent="0.35">
      <c r="A6439" t="s">
        <v>309</v>
      </c>
      <c r="B6439">
        <v>1151</v>
      </c>
      <c r="C6439" t="s">
        <v>14338</v>
      </c>
      <c r="D6439">
        <v>71901</v>
      </c>
      <c r="E6439" t="s">
        <v>14327</v>
      </c>
      <c r="F6439" t="s">
        <v>11404</v>
      </c>
      <c r="H6439">
        <v>2</v>
      </c>
      <c r="I6439">
        <v>1</v>
      </c>
      <c r="K6439" t="s">
        <v>404</v>
      </c>
      <c r="L6439" t="s">
        <v>397</v>
      </c>
      <c r="M6439" t="s">
        <v>398</v>
      </c>
      <c r="N6439" t="s">
        <v>360</v>
      </c>
      <c r="O6439">
        <v>1</v>
      </c>
      <c r="P6439" t="s">
        <v>306</v>
      </c>
      <c r="Q6439" s="164">
        <v>37630</v>
      </c>
      <c r="R6439" s="164">
        <v>37865</v>
      </c>
      <c r="S6439" s="164">
        <v>40787</v>
      </c>
      <c r="T6439" t="s">
        <v>362</v>
      </c>
      <c r="V6439" t="s">
        <v>14328</v>
      </c>
      <c r="W6439" t="s">
        <v>14329</v>
      </c>
      <c r="X6439" t="s">
        <v>14327</v>
      </c>
      <c r="Y6439" t="s">
        <v>14328</v>
      </c>
      <c r="Z6439" t="s">
        <v>14339</v>
      </c>
      <c r="AC6439" t="s">
        <v>366</v>
      </c>
      <c r="AD6439" s="176">
        <v>1.6</v>
      </c>
    </row>
    <row r="6440" spans="1:30" x14ac:dyDescent="0.35">
      <c r="A6440" t="s">
        <v>476</v>
      </c>
      <c r="B6440">
        <v>1175</v>
      </c>
      <c r="C6440" t="s">
        <v>14340</v>
      </c>
      <c r="D6440">
        <v>71901</v>
      </c>
      <c r="E6440" t="s">
        <v>14327</v>
      </c>
      <c r="F6440" t="s">
        <v>11404</v>
      </c>
      <c r="H6440">
        <v>2</v>
      </c>
      <c r="I6440">
        <v>1</v>
      </c>
      <c r="K6440" t="s">
        <v>296</v>
      </c>
      <c r="L6440" t="s">
        <v>397</v>
      </c>
      <c r="M6440" t="s">
        <v>398</v>
      </c>
      <c r="N6440" t="s">
        <v>360</v>
      </c>
      <c r="O6440">
        <v>1</v>
      </c>
      <c r="P6440" t="s">
        <v>306</v>
      </c>
      <c r="Q6440" s="164">
        <v>35796</v>
      </c>
      <c r="R6440" s="164">
        <v>35796</v>
      </c>
      <c r="T6440" t="s">
        <v>362</v>
      </c>
      <c r="V6440" t="s">
        <v>14328</v>
      </c>
      <c r="W6440" t="s">
        <v>14329</v>
      </c>
      <c r="X6440" t="s">
        <v>14327</v>
      </c>
      <c r="Y6440" t="s">
        <v>14328</v>
      </c>
      <c r="Z6440" t="s">
        <v>14341</v>
      </c>
      <c r="AC6440" t="s">
        <v>366</v>
      </c>
      <c r="AD6440" s="176">
        <v>1.6</v>
      </c>
    </row>
    <row r="6441" spans="1:30" x14ac:dyDescent="0.35">
      <c r="A6441" t="s">
        <v>476</v>
      </c>
      <c r="B6441">
        <v>1273</v>
      </c>
      <c r="C6441" t="s">
        <v>14342</v>
      </c>
      <c r="D6441">
        <v>71901</v>
      </c>
      <c r="E6441" t="s">
        <v>14327</v>
      </c>
      <c r="F6441" t="s">
        <v>11404</v>
      </c>
      <c r="H6441">
        <v>2</v>
      </c>
      <c r="I6441">
        <v>1</v>
      </c>
      <c r="K6441" t="s">
        <v>296</v>
      </c>
      <c r="L6441" t="s">
        <v>397</v>
      </c>
      <c r="M6441" t="s">
        <v>398</v>
      </c>
      <c r="N6441" t="s">
        <v>360</v>
      </c>
      <c r="O6441">
        <v>1</v>
      </c>
      <c r="P6441" t="s">
        <v>306</v>
      </c>
      <c r="Q6441" s="164">
        <v>39817</v>
      </c>
      <c r="R6441" s="164">
        <v>40057</v>
      </c>
      <c r="T6441" t="s">
        <v>362</v>
      </c>
      <c r="V6441" t="s">
        <v>14328</v>
      </c>
      <c r="W6441" t="s">
        <v>14329</v>
      </c>
      <c r="X6441" t="s">
        <v>14327</v>
      </c>
      <c r="Y6441" t="s">
        <v>14328</v>
      </c>
      <c r="Z6441" t="s">
        <v>14343</v>
      </c>
      <c r="AC6441" t="s">
        <v>366</v>
      </c>
      <c r="AD6441" s="176">
        <v>1.6</v>
      </c>
    </row>
    <row r="6442" spans="1:30" x14ac:dyDescent="0.35">
      <c r="A6442" t="s">
        <v>432</v>
      </c>
      <c r="B6442">
        <v>1304</v>
      </c>
      <c r="C6442" t="s">
        <v>14344</v>
      </c>
      <c r="D6442">
        <v>71901</v>
      </c>
      <c r="E6442" t="s">
        <v>14327</v>
      </c>
      <c r="F6442" t="s">
        <v>11404</v>
      </c>
      <c r="G6442" s="163">
        <v>10800</v>
      </c>
      <c r="H6442">
        <v>2</v>
      </c>
      <c r="I6442">
        <v>1</v>
      </c>
      <c r="J6442" t="s">
        <v>295</v>
      </c>
      <c r="K6442" t="s">
        <v>296</v>
      </c>
      <c r="L6442" t="s">
        <v>640</v>
      </c>
      <c r="M6442" t="s">
        <v>398</v>
      </c>
      <c r="N6442" t="s">
        <v>360</v>
      </c>
      <c r="O6442">
        <v>1</v>
      </c>
      <c r="P6442" t="s">
        <v>306</v>
      </c>
      <c r="Q6442" t="s">
        <v>1987</v>
      </c>
      <c r="R6442" s="164">
        <v>42614</v>
      </c>
      <c r="T6442" t="s">
        <v>362</v>
      </c>
      <c r="V6442" t="s">
        <v>14328</v>
      </c>
      <c r="W6442" t="s">
        <v>14329</v>
      </c>
      <c r="X6442" t="s">
        <v>14327</v>
      </c>
      <c r="Y6442" t="s">
        <v>14328</v>
      </c>
      <c r="Z6442" t="s">
        <v>14345</v>
      </c>
      <c r="AA6442" t="s">
        <v>1</v>
      </c>
      <c r="AB6442" s="164">
        <v>42432</v>
      </c>
      <c r="AC6442" t="s">
        <v>366</v>
      </c>
      <c r="AD6442" s="176">
        <v>1.6</v>
      </c>
    </row>
    <row r="6443" spans="1:30" x14ac:dyDescent="0.35">
      <c r="A6443" t="s">
        <v>584</v>
      </c>
      <c r="B6443">
        <v>1283</v>
      </c>
      <c r="C6443" t="s">
        <v>14346</v>
      </c>
      <c r="D6443">
        <v>71901</v>
      </c>
      <c r="E6443" t="s">
        <v>14327</v>
      </c>
      <c r="F6443" t="s">
        <v>11404</v>
      </c>
      <c r="H6443">
        <v>2</v>
      </c>
      <c r="I6443">
        <v>1</v>
      </c>
      <c r="K6443" t="s">
        <v>404</v>
      </c>
      <c r="L6443" t="s">
        <v>640</v>
      </c>
      <c r="M6443" t="s">
        <v>398</v>
      </c>
      <c r="N6443" t="s">
        <v>360</v>
      </c>
      <c r="O6443">
        <v>1</v>
      </c>
      <c r="P6443" t="s">
        <v>306</v>
      </c>
      <c r="Q6443" t="s">
        <v>10306</v>
      </c>
      <c r="R6443" s="164">
        <v>37865</v>
      </c>
      <c r="S6443" s="164">
        <v>43374</v>
      </c>
      <c r="T6443" t="s">
        <v>362</v>
      </c>
      <c r="V6443" t="s">
        <v>14328</v>
      </c>
      <c r="W6443" t="s">
        <v>14329</v>
      </c>
      <c r="X6443" t="s">
        <v>14327</v>
      </c>
      <c r="Y6443" t="s">
        <v>14328</v>
      </c>
      <c r="Z6443" t="s">
        <v>14347</v>
      </c>
      <c r="AC6443" t="s">
        <v>366</v>
      </c>
      <c r="AD6443" s="176">
        <v>1.6</v>
      </c>
    </row>
    <row r="6444" spans="1:30" x14ac:dyDescent="0.35">
      <c r="A6444" t="s">
        <v>584</v>
      </c>
      <c r="B6444">
        <v>1393</v>
      </c>
      <c r="C6444" t="s">
        <v>14348</v>
      </c>
      <c r="D6444">
        <v>71901</v>
      </c>
      <c r="E6444" t="s">
        <v>14327</v>
      </c>
      <c r="F6444" t="s">
        <v>11404</v>
      </c>
      <c r="G6444" s="163">
        <v>10816</v>
      </c>
      <c r="H6444">
        <v>2</v>
      </c>
      <c r="I6444">
        <v>1</v>
      </c>
      <c r="J6444" t="s">
        <v>295</v>
      </c>
      <c r="K6444" t="s">
        <v>296</v>
      </c>
      <c r="L6444" t="s">
        <v>397</v>
      </c>
      <c r="M6444" t="s">
        <v>398</v>
      </c>
      <c r="N6444" t="s">
        <v>360</v>
      </c>
      <c r="O6444">
        <v>1</v>
      </c>
      <c r="P6444" t="s">
        <v>306</v>
      </c>
      <c r="Q6444" s="164">
        <v>45088</v>
      </c>
      <c r="R6444" s="164">
        <v>45536</v>
      </c>
      <c r="T6444" t="s">
        <v>362</v>
      </c>
      <c r="V6444" t="s">
        <v>14328</v>
      </c>
      <c r="W6444" t="s">
        <v>14329</v>
      </c>
      <c r="X6444" t="s">
        <v>14327</v>
      </c>
      <c r="Y6444" t="s">
        <v>14328</v>
      </c>
      <c r="Z6444" t="s">
        <v>14349</v>
      </c>
      <c r="AA6444" t="s">
        <v>1</v>
      </c>
      <c r="AB6444" s="164">
        <v>45267</v>
      </c>
      <c r="AC6444" t="s">
        <v>366</v>
      </c>
      <c r="AD6444" s="176">
        <v>1.6</v>
      </c>
    </row>
    <row r="6445" spans="1:30" x14ac:dyDescent="0.35">
      <c r="A6445" t="s">
        <v>447</v>
      </c>
      <c r="B6445">
        <v>1288</v>
      </c>
      <c r="C6445" t="s">
        <v>14350</v>
      </c>
      <c r="D6445">
        <v>71901</v>
      </c>
      <c r="E6445" t="s">
        <v>14327</v>
      </c>
      <c r="F6445" t="s">
        <v>11404</v>
      </c>
      <c r="G6445" s="163">
        <v>11216</v>
      </c>
      <c r="H6445">
        <v>2</v>
      </c>
      <c r="I6445">
        <v>1</v>
      </c>
      <c r="J6445" t="s">
        <v>295</v>
      </c>
      <c r="K6445" t="s">
        <v>296</v>
      </c>
      <c r="L6445" t="s">
        <v>397</v>
      </c>
      <c r="M6445" t="s">
        <v>398</v>
      </c>
      <c r="N6445" t="s">
        <v>360</v>
      </c>
      <c r="O6445">
        <v>1</v>
      </c>
      <c r="P6445" t="s">
        <v>306</v>
      </c>
      <c r="Q6445" t="s">
        <v>3731</v>
      </c>
      <c r="R6445" s="164">
        <v>43344</v>
      </c>
      <c r="T6445" t="s">
        <v>362</v>
      </c>
      <c r="V6445" t="s">
        <v>14328</v>
      </c>
      <c r="W6445" t="s">
        <v>14329</v>
      </c>
      <c r="X6445" t="s">
        <v>14327</v>
      </c>
      <c r="Y6445" t="s">
        <v>14328</v>
      </c>
      <c r="Z6445" t="s">
        <v>14351</v>
      </c>
      <c r="AA6445" t="s">
        <v>1</v>
      </c>
      <c r="AB6445" s="164">
        <v>43182</v>
      </c>
      <c r="AC6445" t="s">
        <v>366</v>
      </c>
      <c r="AD6445" s="176">
        <v>1.6</v>
      </c>
    </row>
    <row r="6446" spans="1:30" x14ac:dyDescent="0.35">
      <c r="A6446" t="s">
        <v>314</v>
      </c>
      <c r="B6446">
        <v>1239</v>
      </c>
      <c r="C6446" t="s">
        <v>14352</v>
      </c>
      <c r="D6446">
        <v>71901</v>
      </c>
      <c r="E6446" t="s">
        <v>14327</v>
      </c>
      <c r="F6446" t="s">
        <v>11404</v>
      </c>
      <c r="H6446">
        <v>2</v>
      </c>
      <c r="I6446">
        <v>1</v>
      </c>
      <c r="K6446" t="s">
        <v>296</v>
      </c>
      <c r="L6446" t="s">
        <v>397</v>
      </c>
      <c r="M6446" t="s">
        <v>398</v>
      </c>
      <c r="N6446" t="s">
        <v>360</v>
      </c>
      <c r="O6446">
        <v>1</v>
      </c>
      <c r="P6446" t="s">
        <v>306</v>
      </c>
      <c r="Q6446" t="s">
        <v>14353</v>
      </c>
      <c r="R6446" s="164">
        <v>37865</v>
      </c>
      <c r="T6446" t="s">
        <v>362</v>
      </c>
      <c r="V6446" t="s">
        <v>14328</v>
      </c>
      <c r="W6446" t="s">
        <v>14329</v>
      </c>
      <c r="X6446" t="s">
        <v>14327</v>
      </c>
      <c r="Y6446" t="s">
        <v>14328</v>
      </c>
      <c r="Z6446" t="s">
        <v>14354</v>
      </c>
      <c r="AC6446" t="s">
        <v>366</v>
      </c>
      <c r="AD6446" s="176">
        <v>1.6</v>
      </c>
    </row>
    <row r="6447" spans="1:30" x14ac:dyDescent="0.35">
      <c r="A6447" t="s">
        <v>314</v>
      </c>
      <c r="B6447">
        <v>1240</v>
      </c>
      <c r="C6447" t="s">
        <v>14355</v>
      </c>
      <c r="D6447">
        <v>71901</v>
      </c>
      <c r="E6447" t="s">
        <v>14327</v>
      </c>
      <c r="F6447" t="s">
        <v>11404</v>
      </c>
      <c r="H6447">
        <v>2</v>
      </c>
      <c r="I6447">
        <v>1</v>
      </c>
      <c r="K6447" t="s">
        <v>296</v>
      </c>
      <c r="L6447" t="s">
        <v>397</v>
      </c>
      <c r="M6447" t="s">
        <v>398</v>
      </c>
      <c r="N6447" t="s">
        <v>360</v>
      </c>
      <c r="O6447">
        <v>1</v>
      </c>
      <c r="P6447" t="s">
        <v>306</v>
      </c>
      <c r="Q6447" t="s">
        <v>14353</v>
      </c>
      <c r="R6447" s="164">
        <v>37865</v>
      </c>
      <c r="T6447" t="s">
        <v>362</v>
      </c>
      <c r="V6447" t="s">
        <v>14328</v>
      </c>
      <c r="W6447" t="s">
        <v>14329</v>
      </c>
      <c r="X6447" t="s">
        <v>14327</v>
      </c>
      <c r="Y6447" t="s">
        <v>14328</v>
      </c>
      <c r="Z6447" t="s">
        <v>14356</v>
      </c>
      <c r="AC6447" t="s">
        <v>366</v>
      </c>
      <c r="AD6447" s="176">
        <v>1.6</v>
      </c>
    </row>
    <row r="6448" spans="1:30" x14ac:dyDescent="0.35">
      <c r="A6448" t="s">
        <v>711</v>
      </c>
      <c r="B6448">
        <v>1108</v>
      </c>
      <c r="C6448" t="s">
        <v>14327</v>
      </c>
      <c r="D6448">
        <v>71901</v>
      </c>
      <c r="E6448" t="s">
        <v>14327</v>
      </c>
      <c r="F6448" t="s">
        <v>11404</v>
      </c>
      <c r="H6448">
        <v>2</v>
      </c>
      <c r="I6448">
        <v>1</v>
      </c>
      <c r="K6448" t="s">
        <v>296</v>
      </c>
      <c r="L6448" t="s">
        <v>640</v>
      </c>
      <c r="M6448" t="s">
        <v>398</v>
      </c>
      <c r="N6448" t="s">
        <v>360</v>
      </c>
      <c r="O6448">
        <v>1</v>
      </c>
      <c r="P6448" t="s">
        <v>306</v>
      </c>
      <c r="Q6448" s="164">
        <v>31056</v>
      </c>
      <c r="R6448" s="164">
        <v>31291</v>
      </c>
      <c r="T6448" t="s">
        <v>362</v>
      </c>
      <c r="V6448" t="s">
        <v>14328</v>
      </c>
      <c r="W6448" t="s">
        <v>14329</v>
      </c>
      <c r="X6448" t="s">
        <v>14327</v>
      </c>
      <c r="Y6448" t="s">
        <v>14328</v>
      </c>
      <c r="Z6448" t="s">
        <v>14357</v>
      </c>
      <c r="AA6448" t="s">
        <v>1</v>
      </c>
      <c r="AC6448" t="s">
        <v>366</v>
      </c>
      <c r="AD6448" s="176">
        <v>1.6</v>
      </c>
    </row>
    <row r="6449" spans="1:31" x14ac:dyDescent="0.35">
      <c r="A6449" t="s">
        <v>711</v>
      </c>
      <c r="B6449">
        <v>1175</v>
      </c>
      <c r="C6449" t="s">
        <v>14358</v>
      </c>
      <c r="D6449">
        <v>71901</v>
      </c>
      <c r="E6449" t="s">
        <v>14327</v>
      </c>
      <c r="F6449" t="s">
        <v>11404</v>
      </c>
      <c r="H6449">
        <v>2</v>
      </c>
      <c r="I6449">
        <v>1</v>
      </c>
      <c r="K6449" t="s">
        <v>404</v>
      </c>
      <c r="L6449" t="s">
        <v>397</v>
      </c>
      <c r="M6449" t="s">
        <v>398</v>
      </c>
      <c r="N6449" t="s">
        <v>360</v>
      </c>
      <c r="O6449">
        <v>1</v>
      </c>
      <c r="P6449" t="s">
        <v>306</v>
      </c>
      <c r="Q6449" s="164">
        <v>35804</v>
      </c>
      <c r="R6449" s="164">
        <v>36039</v>
      </c>
      <c r="S6449" s="164">
        <v>40148</v>
      </c>
      <c r="T6449" t="s">
        <v>362</v>
      </c>
      <c r="V6449" t="s">
        <v>14328</v>
      </c>
      <c r="W6449" t="s">
        <v>14329</v>
      </c>
      <c r="X6449" t="s">
        <v>14327</v>
      </c>
      <c r="Y6449" t="s">
        <v>14328</v>
      </c>
      <c r="Z6449" t="s">
        <v>14359</v>
      </c>
      <c r="AC6449" t="s">
        <v>366</v>
      </c>
      <c r="AD6449" s="176">
        <v>1.6</v>
      </c>
    </row>
    <row r="6450" spans="1:31" x14ac:dyDescent="0.35">
      <c r="A6450" t="s">
        <v>711</v>
      </c>
      <c r="B6450">
        <v>1194</v>
      </c>
      <c r="C6450" t="s">
        <v>14344</v>
      </c>
      <c r="D6450">
        <v>71901</v>
      </c>
      <c r="E6450" t="s">
        <v>14327</v>
      </c>
      <c r="F6450" t="s">
        <v>11404</v>
      </c>
      <c r="H6450">
        <v>2</v>
      </c>
      <c r="I6450">
        <v>1</v>
      </c>
      <c r="K6450" t="s">
        <v>296</v>
      </c>
      <c r="L6450" t="s">
        <v>640</v>
      </c>
      <c r="M6450" t="s">
        <v>398</v>
      </c>
      <c r="N6450" t="s">
        <v>360</v>
      </c>
      <c r="O6450">
        <v>1</v>
      </c>
      <c r="P6450" t="s">
        <v>306</v>
      </c>
      <c r="Q6450" s="164">
        <v>36900</v>
      </c>
      <c r="R6450" s="164">
        <v>37135</v>
      </c>
      <c r="T6450" t="s">
        <v>362</v>
      </c>
      <c r="V6450" t="s">
        <v>14328</v>
      </c>
      <c r="W6450" t="s">
        <v>14329</v>
      </c>
      <c r="X6450" t="s">
        <v>14327</v>
      </c>
      <c r="Y6450" t="s">
        <v>14328</v>
      </c>
      <c r="Z6450" t="s">
        <v>14360</v>
      </c>
      <c r="AC6450" t="s">
        <v>366</v>
      </c>
      <c r="AD6450" s="176">
        <v>1.6</v>
      </c>
    </row>
    <row r="6451" spans="1:31" x14ac:dyDescent="0.35">
      <c r="A6451" t="s">
        <v>711</v>
      </c>
      <c r="B6451">
        <v>1195</v>
      </c>
      <c r="C6451" t="s">
        <v>14361</v>
      </c>
      <c r="D6451">
        <v>71901</v>
      </c>
      <c r="E6451" t="s">
        <v>14327</v>
      </c>
      <c r="F6451" t="s">
        <v>11404</v>
      </c>
      <c r="H6451">
        <v>2</v>
      </c>
      <c r="I6451">
        <v>1</v>
      </c>
      <c r="K6451" t="s">
        <v>296</v>
      </c>
      <c r="L6451" t="s">
        <v>640</v>
      </c>
      <c r="M6451" t="s">
        <v>398</v>
      </c>
      <c r="N6451" t="s">
        <v>360</v>
      </c>
      <c r="O6451">
        <v>1</v>
      </c>
      <c r="P6451" t="s">
        <v>306</v>
      </c>
      <c r="Q6451" s="164">
        <v>36900</v>
      </c>
      <c r="R6451" s="164">
        <v>37135</v>
      </c>
      <c r="T6451" t="s">
        <v>362</v>
      </c>
      <c r="V6451" t="s">
        <v>14328</v>
      </c>
      <c r="W6451" t="s">
        <v>14329</v>
      </c>
      <c r="X6451" t="s">
        <v>14327</v>
      </c>
      <c r="Y6451" t="s">
        <v>14328</v>
      </c>
      <c r="Z6451" t="s">
        <v>14362</v>
      </c>
      <c r="AC6451" t="s">
        <v>366</v>
      </c>
      <c r="AD6451" s="176">
        <v>1.6</v>
      </c>
    </row>
    <row r="6452" spans="1:31" x14ac:dyDescent="0.35">
      <c r="A6452" t="s">
        <v>499</v>
      </c>
      <c r="B6452">
        <v>1236</v>
      </c>
      <c r="C6452" t="s">
        <v>14363</v>
      </c>
      <c r="D6452">
        <v>71901</v>
      </c>
      <c r="E6452" t="s">
        <v>14327</v>
      </c>
      <c r="F6452" t="s">
        <v>11404</v>
      </c>
      <c r="G6452" s="163">
        <v>10816</v>
      </c>
      <c r="H6452">
        <v>2</v>
      </c>
      <c r="I6452">
        <v>1</v>
      </c>
      <c r="J6452" t="s">
        <v>295</v>
      </c>
      <c r="K6452" t="s">
        <v>296</v>
      </c>
      <c r="L6452" t="s">
        <v>397</v>
      </c>
      <c r="M6452" t="s">
        <v>398</v>
      </c>
      <c r="N6452" t="s">
        <v>360</v>
      </c>
      <c r="O6452">
        <v>1</v>
      </c>
      <c r="P6452" t="s">
        <v>306</v>
      </c>
      <c r="Q6452" t="s">
        <v>5283</v>
      </c>
      <c r="R6452" s="164">
        <v>44927</v>
      </c>
      <c r="T6452" t="s">
        <v>362</v>
      </c>
      <c r="V6452" t="s">
        <v>14328</v>
      </c>
      <c r="W6452" t="s">
        <v>14329</v>
      </c>
      <c r="X6452" t="s">
        <v>14327</v>
      </c>
      <c r="Y6452" t="s">
        <v>14328</v>
      </c>
      <c r="Z6452" t="s">
        <v>14364</v>
      </c>
      <c r="AA6452" t="s">
        <v>1</v>
      </c>
      <c r="AB6452" s="164">
        <v>44868</v>
      </c>
      <c r="AC6452" t="s">
        <v>366</v>
      </c>
      <c r="AD6452" s="176">
        <v>1.6</v>
      </c>
    </row>
    <row r="6453" spans="1:31" x14ac:dyDescent="0.35">
      <c r="A6453" t="s">
        <v>566</v>
      </c>
      <c r="B6453">
        <v>1307</v>
      </c>
      <c r="C6453" t="s">
        <v>14365</v>
      </c>
      <c r="D6453">
        <v>71901</v>
      </c>
      <c r="E6453" t="s">
        <v>14327</v>
      </c>
      <c r="F6453" t="s">
        <v>11404</v>
      </c>
      <c r="G6453" s="163">
        <v>7350</v>
      </c>
      <c r="H6453">
        <v>2</v>
      </c>
      <c r="I6453">
        <v>1</v>
      </c>
      <c r="J6453" t="s">
        <v>295</v>
      </c>
      <c r="K6453" t="s">
        <v>296</v>
      </c>
      <c r="L6453" t="s">
        <v>640</v>
      </c>
      <c r="M6453" t="s">
        <v>398</v>
      </c>
      <c r="N6453" t="s">
        <v>360</v>
      </c>
      <c r="O6453">
        <v>1</v>
      </c>
      <c r="P6453" t="s">
        <v>306</v>
      </c>
      <c r="Q6453" t="s">
        <v>12316</v>
      </c>
      <c r="R6453" s="164">
        <v>44075</v>
      </c>
      <c r="T6453" t="s">
        <v>362</v>
      </c>
      <c r="V6453" t="s">
        <v>14328</v>
      </c>
      <c r="W6453" t="s">
        <v>14329</v>
      </c>
      <c r="X6453" t="s">
        <v>14327</v>
      </c>
      <c r="Y6453" t="s">
        <v>14328</v>
      </c>
      <c r="Z6453" t="s">
        <v>14366</v>
      </c>
      <c r="AA6453" t="s">
        <v>1</v>
      </c>
      <c r="AB6453" s="164">
        <v>43811</v>
      </c>
      <c r="AC6453" t="s">
        <v>366</v>
      </c>
      <c r="AD6453" s="176">
        <v>1.6</v>
      </c>
    </row>
    <row r="6454" spans="1:31" x14ac:dyDescent="0.35">
      <c r="A6454" t="s">
        <v>584</v>
      </c>
      <c r="B6454">
        <v>1208</v>
      </c>
      <c r="C6454" t="s">
        <v>14367</v>
      </c>
      <c r="D6454">
        <v>71902</v>
      </c>
      <c r="E6454" t="s">
        <v>14368</v>
      </c>
      <c r="F6454" t="s">
        <v>11404</v>
      </c>
      <c r="H6454">
        <v>2</v>
      </c>
      <c r="I6454">
        <v>1</v>
      </c>
      <c r="K6454" t="s">
        <v>404</v>
      </c>
      <c r="L6454" t="s">
        <v>397</v>
      </c>
      <c r="M6454" t="s">
        <v>398</v>
      </c>
      <c r="N6454" t="s">
        <v>360</v>
      </c>
      <c r="O6454">
        <v>1</v>
      </c>
      <c r="P6454" t="s">
        <v>306</v>
      </c>
      <c r="Q6454" s="164">
        <v>34343</v>
      </c>
      <c r="R6454" s="164">
        <v>34578</v>
      </c>
      <c r="S6454" s="164">
        <v>42248</v>
      </c>
      <c r="T6454" t="s">
        <v>14369</v>
      </c>
      <c r="V6454" t="s">
        <v>14370</v>
      </c>
      <c r="W6454" t="s">
        <v>14371</v>
      </c>
      <c r="X6454" t="s">
        <v>14368</v>
      </c>
      <c r="Y6454" t="s">
        <v>14370</v>
      </c>
      <c r="Z6454" t="s">
        <v>14372</v>
      </c>
      <c r="AC6454" t="s">
        <v>366</v>
      </c>
      <c r="AD6454" s="176">
        <v>1.4</v>
      </c>
    </row>
    <row r="6455" spans="1:31" x14ac:dyDescent="0.35">
      <c r="A6455" t="s">
        <v>375</v>
      </c>
      <c r="B6455">
        <v>1091</v>
      </c>
      <c r="C6455" t="s">
        <v>14373</v>
      </c>
      <c r="D6455">
        <v>71902</v>
      </c>
      <c r="E6455" t="s">
        <v>14368</v>
      </c>
      <c r="F6455" t="s">
        <v>11404</v>
      </c>
      <c r="H6455">
        <v>2</v>
      </c>
      <c r="I6455">
        <v>1</v>
      </c>
      <c r="K6455" t="s">
        <v>404</v>
      </c>
      <c r="L6455" t="s">
        <v>397</v>
      </c>
      <c r="M6455" t="s">
        <v>398</v>
      </c>
      <c r="N6455" t="s">
        <v>360</v>
      </c>
      <c r="O6455">
        <v>1</v>
      </c>
      <c r="P6455" t="s">
        <v>1</v>
      </c>
      <c r="Q6455" s="164">
        <v>34343</v>
      </c>
      <c r="R6455" s="164">
        <v>34578</v>
      </c>
      <c r="S6455" s="164">
        <v>37865</v>
      </c>
      <c r="T6455" t="s">
        <v>14369</v>
      </c>
      <c r="V6455" t="s">
        <v>14370</v>
      </c>
      <c r="W6455" t="s">
        <v>14371</v>
      </c>
      <c r="X6455" t="s">
        <v>14368</v>
      </c>
      <c r="Y6455" t="s">
        <v>14370</v>
      </c>
      <c r="Z6455" t="s">
        <v>14374</v>
      </c>
      <c r="AC6455" t="s">
        <v>366</v>
      </c>
      <c r="AD6455" s="176">
        <v>1.4</v>
      </c>
    </row>
    <row r="6456" spans="1:31" x14ac:dyDescent="0.35">
      <c r="A6456" t="s">
        <v>711</v>
      </c>
      <c r="B6456">
        <v>1085</v>
      </c>
      <c r="C6456" t="s">
        <v>14375</v>
      </c>
      <c r="D6456">
        <v>71902</v>
      </c>
      <c r="E6456" t="s">
        <v>14368</v>
      </c>
      <c r="F6456" t="s">
        <v>11404</v>
      </c>
      <c r="H6456">
        <v>2</v>
      </c>
      <c r="I6456">
        <v>1</v>
      </c>
      <c r="K6456" t="s">
        <v>296</v>
      </c>
      <c r="L6456" t="s">
        <v>397</v>
      </c>
      <c r="M6456" t="s">
        <v>398</v>
      </c>
      <c r="N6456" t="s">
        <v>360</v>
      </c>
      <c r="O6456">
        <v>1</v>
      </c>
      <c r="P6456" t="s">
        <v>306</v>
      </c>
      <c r="Q6456" s="164">
        <v>29803</v>
      </c>
      <c r="R6456" s="164">
        <v>29714</v>
      </c>
      <c r="T6456" t="s">
        <v>14369</v>
      </c>
      <c r="V6456" t="s">
        <v>14370</v>
      </c>
      <c r="W6456" t="s">
        <v>14371</v>
      </c>
      <c r="X6456" t="s">
        <v>14368</v>
      </c>
      <c r="Y6456" t="s">
        <v>14370</v>
      </c>
      <c r="Z6456" t="s">
        <v>14376</v>
      </c>
      <c r="AA6456" t="s">
        <v>1</v>
      </c>
      <c r="AC6456" t="s">
        <v>366</v>
      </c>
      <c r="AD6456" s="176">
        <v>1.4</v>
      </c>
    </row>
    <row r="6457" spans="1:31" x14ac:dyDescent="0.35">
      <c r="A6457" t="s">
        <v>324</v>
      </c>
      <c r="B6457">
        <v>1321</v>
      </c>
      <c r="C6457" t="s">
        <v>14377</v>
      </c>
      <c r="D6457">
        <v>71903</v>
      </c>
      <c r="E6457" t="s">
        <v>6150</v>
      </c>
      <c r="F6457" t="s">
        <v>11404</v>
      </c>
      <c r="G6457" s="163">
        <v>5370</v>
      </c>
      <c r="H6457">
        <v>1.4</v>
      </c>
      <c r="I6457">
        <v>1.1000000000000001</v>
      </c>
      <c r="J6457" t="s">
        <v>295</v>
      </c>
      <c r="K6457" t="s">
        <v>296</v>
      </c>
      <c r="L6457" t="s">
        <v>397</v>
      </c>
      <c r="M6457" t="s">
        <v>398</v>
      </c>
      <c r="N6457" t="s">
        <v>360</v>
      </c>
      <c r="O6457">
        <v>1</v>
      </c>
      <c r="P6457" t="s">
        <v>306</v>
      </c>
      <c r="Q6457" s="164">
        <v>42979</v>
      </c>
      <c r="R6457" s="164">
        <v>42979</v>
      </c>
      <c r="T6457" t="s">
        <v>1981</v>
      </c>
      <c r="V6457" t="s">
        <v>6167</v>
      </c>
      <c r="W6457" t="s">
        <v>14378</v>
      </c>
      <c r="X6457" t="s">
        <v>14379</v>
      </c>
      <c r="Y6457" t="s">
        <v>14380</v>
      </c>
      <c r="Z6457" t="s">
        <v>14381</v>
      </c>
      <c r="AA6457" t="s">
        <v>1</v>
      </c>
      <c r="AB6457" s="164">
        <v>42914</v>
      </c>
      <c r="AC6457" t="s">
        <v>366</v>
      </c>
      <c r="AD6457" s="176">
        <v>1.4</v>
      </c>
    </row>
    <row r="6458" spans="1:31" x14ac:dyDescent="0.35">
      <c r="A6458" t="s">
        <v>476</v>
      </c>
      <c r="B6458">
        <v>1174</v>
      </c>
      <c r="C6458" t="s">
        <v>14382</v>
      </c>
      <c r="D6458">
        <v>71903</v>
      </c>
      <c r="E6458" t="s">
        <v>6150</v>
      </c>
      <c r="F6458" t="s">
        <v>11404</v>
      </c>
      <c r="H6458">
        <v>1.4</v>
      </c>
      <c r="I6458">
        <v>1.1000000000000001</v>
      </c>
      <c r="K6458" t="s">
        <v>296</v>
      </c>
      <c r="L6458" t="s">
        <v>397</v>
      </c>
      <c r="M6458" t="s">
        <v>398</v>
      </c>
      <c r="N6458" t="s">
        <v>360</v>
      </c>
      <c r="O6458">
        <v>1</v>
      </c>
      <c r="P6458" t="s">
        <v>306</v>
      </c>
      <c r="Q6458" s="164">
        <v>35796</v>
      </c>
      <c r="R6458" s="164">
        <v>35796</v>
      </c>
      <c r="T6458" t="s">
        <v>1981</v>
      </c>
      <c r="V6458" t="s">
        <v>6167</v>
      </c>
      <c r="W6458" t="s">
        <v>14378</v>
      </c>
      <c r="X6458" t="s">
        <v>14379</v>
      </c>
      <c r="Y6458" t="s">
        <v>14380</v>
      </c>
      <c r="Z6458" t="s">
        <v>14383</v>
      </c>
      <c r="AA6458" t="s">
        <v>1</v>
      </c>
      <c r="AC6458" t="s">
        <v>366</v>
      </c>
      <c r="AD6458" s="176">
        <v>1.4</v>
      </c>
    </row>
    <row r="6459" spans="1:31" x14ac:dyDescent="0.35">
      <c r="A6459" t="s">
        <v>584</v>
      </c>
      <c r="B6459">
        <v>1158</v>
      </c>
      <c r="C6459" t="s">
        <v>14384</v>
      </c>
      <c r="D6459">
        <v>71903</v>
      </c>
      <c r="E6459" t="s">
        <v>6150</v>
      </c>
      <c r="F6459" t="s">
        <v>11404</v>
      </c>
      <c r="H6459">
        <v>1.4</v>
      </c>
      <c r="I6459">
        <v>1.1000000000000001</v>
      </c>
      <c r="K6459" t="s">
        <v>296</v>
      </c>
      <c r="L6459" t="s">
        <v>397</v>
      </c>
      <c r="M6459" t="s">
        <v>398</v>
      </c>
      <c r="N6459" t="s">
        <v>360</v>
      </c>
      <c r="O6459">
        <v>1</v>
      </c>
      <c r="P6459" t="s">
        <v>306</v>
      </c>
      <c r="Q6459" s="164">
        <v>31786</v>
      </c>
      <c r="R6459" s="164">
        <v>32021</v>
      </c>
      <c r="T6459" t="s">
        <v>1981</v>
      </c>
      <c r="V6459" t="s">
        <v>6167</v>
      </c>
      <c r="W6459" t="s">
        <v>14378</v>
      </c>
      <c r="X6459" t="s">
        <v>14379</v>
      </c>
      <c r="Y6459" t="s">
        <v>14380</v>
      </c>
      <c r="Z6459" t="s">
        <v>14385</v>
      </c>
      <c r="AA6459" t="s">
        <v>1</v>
      </c>
      <c r="AC6459" t="s">
        <v>366</v>
      </c>
      <c r="AD6459" s="176">
        <v>1.4</v>
      </c>
    </row>
    <row r="6460" spans="1:31" x14ac:dyDescent="0.35">
      <c r="A6460" t="s">
        <v>584</v>
      </c>
      <c r="B6460">
        <v>1218</v>
      </c>
      <c r="C6460" t="s">
        <v>14386</v>
      </c>
      <c r="D6460">
        <v>71903</v>
      </c>
      <c r="E6460" t="s">
        <v>6150</v>
      </c>
      <c r="F6460" t="s">
        <v>11404</v>
      </c>
      <c r="H6460">
        <v>1.4</v>
      </c>
      <c r="I6460">
        <v>1.1000000000000001</v>
      </c>
      <c r="K6460" t="s">
        <v>404</v>
      </c>
      <c r="L6460" t="s">
        <v>640</v>
      </c>
      <c r="M6460" t="s">
        <v>398</v>
      </c>
      <c r="N6460" t="s">
        <v>360</v>
      </c>
      <c r="O6460">
        <v>1</v>
      </c>
      <c r="P6460" t="s">
        <v>306</v>
      </c>
      <c r="Q6460" s="164">
        <v>35796</v>
      </c>
      <c r="R6460" s="164">
        <v>35796</v>
      </c>
      <c r="S6460" s="164">
        <v>42248</v>
      </c>
      <c r="T6460" t="s">
        <v>1981</v>
      </c>
      <c r="V6460" t="s">
        <v>6167</v>
      </c>
      <c r="W6460" t="s">
        <v>14378</v>
      </c>
      <c r="X6460" t="s">
        <v>14379</v>
      </c>
      <c r="Y6460" t="s">
        <v>14380</v>
      </c>
      <c r="Z6460" t="s">
        <v>14387</v>
      </c>
      <c r="AC6460" t="s">
        <v>366</v>
      </c>
      <c r="AD6460" s="176">
        <v>1.4</v>
      </c>
    </row>
    <row r="6461" spans="1:31" x14ac:dyDescent="0.35">
      <c r="A6461" t="s">
        <v>447</v>
      </c>
      <c r="B6461">
        <v>1248</v>
      </c>
      <c r="C6461" t="s">
        <v>14388</v>
      </c>
      <c r="D6461">
        <v>71903</v>
      </c>
      <c r="E6461" t="s">
        <v>6150</v>
      </c>
      <c r="F6461" t="s">
        <v>11404</v>
      </c>
      <c r="H6461">
        <v>1.4</v>
      </c>
      <c r="I6461">
        <v>1.1000000000000001</v>
      </c>
      <c r="K6461" t="s">
        <v>404</v>
      </c>
      <c r="L6461" t="s">
        <v>397</v>
      </c>
      <c r="M6461" t="s">
        <v>398</v>
      </c>
      <c r="N6461" t="s">
        <v>360</v>
      </c>
      <c r="O6461">
        <v>1</v>
      </c>
      <c r="P6461" t="s">
        <v>306</v>
      </c>
      <c r="Q6461" t="s">
        <v>3185</v>
      </c>
      <c r="R6461" s="164">
        <v>40787</v>
      </c>
      <c r="S6461" s="164">
        <v>45043</v>
      </c>
      <c r="T6461" t="s">
        <v>1981</v>
      </c>
      <c r="V6461" t="s">
        <v>6167</v>
      </c>
      <c r="W6461" t="s">
        <v>14378</v>
      </c>
      <c r="X6461" t="s">
        <v>14379</v>
      </c>
      <c r="Y6461" t="s">
        <v>14380</v>
      </c>
      <c r="Z6461" t="s">
        <v>14389</v>
      </c>
      <c r="AC6461" t="s">
        <v>366</v>
      </c>
      <c r="AD6461" s="176">
        <v>1.4</v>
      </c>
    </row>
    <row r="6462" spans="1:31" x14ac:dyDescent="0.35">
      <c r="A6462" t="s">
        <v>305</v>
      </c>
      <c r="B6462">
        <v>1271</v>
      </c>
      <c r="C6462" t="s">
        <v>14390</v>
      </c>
      <c r="D6462">
        <v>71905</v>
      </c>
      <c r="E6462" t="s">
        <v>14390</v>
      </c>
      <c r="F6462" t="s">
        <v>11404</v>
      </c>
      <c r="H6462" s="174">
        <f t="shared" ref="H6462:H6467" si="218">AD6462</f>
        <v>1.4</v>
      </c>
      <c r="I6462">
        <v>1.1000000000000001</v>
      </c>
      <c r="K6462" t="s">
        <v>404</v>
      </c>
      <c r="L6462" t="s">
        <v>640</v>
      </c>
      <c r="M6462" t="s">
        <v>398</v>
      </c>
      <c r="N6462" t="s">
        <v>360</v>
      </c>
      <c r="O6462">
        <v>1.25</v>
      </c>
      <c r="P6462" t="s">
        <v>306</v>
      </c>
      <c r="Q6462" s="164">
        <v>38726</v>
      </c>
      <c r="R6462" s="164">
        <v>38961</v>
      </c>
      <c r="S6462" s="164">
        <v>42979</v>
      </c>
      <c r="T6462" t="s">
        <v>2019</v>
      </c>
      <c r="V6462" t="s">
        <v>14391</v>
      </c>
      <c r="W6462" t="s">
        <v>14392</v>
      </c>
      <c r="X6462" t="s">
        <v>14390</v>
      </c>
      <c r="Y6462" t="s">
        <v>14391</v>
      </c>
      <c r="Z6462" t="s">
        <v>14393</v>
      </c>
      <c r="AC6462" t="s">
        <v>366</v>
      </c>
      <c r="AD6462" s="176">
        <v>1.4</v>
      </c>
      <c r="AE6462" s="177" t="s">
        <v>16954</v>
      </c>
    </row>
    <row r="6463" spans="1:31" x14ac:dyDescent="0.35">
      <c r="A6463" t="s">
        <v>408</v>
      </c>
      <c r="B6463">
        <v>1232</v>
      </c>
      <c r="C6463" t="s">
        <v>14394</v>
      </c>
      <c r="D6463">
        <v>71906</v>
      </c>
      <c r="E6463" t="s">
        <v>14395</v>
      </c>
      <c r="F6463" t="s">
        <v>11404</v>
      </c>
      <c r="H6463" s="174">
        <f t="shared" si="218"/>
        <v>1.4</v>
      </c>
      <c r="I6463">
        <v>1.8</v>
      </c>
      <c r="K6463" t="s">
        <v>404</v>
      </c>
      <c r="L6463" t="s">
        <v>640</v>
      </c>
      <c r="M6463" t="s">
        <v>398</v>
      </c>
      <c r="N6463" t="s">
        <v>360</v>
      </c>
      <c r="O6463">
        <v>1.5</v>
      </c>
      <c r="P6463" t="s">
        <v>306</v>
      </c>
      <c r="Q6463" s="164">
        <v>40179</v>
      </c>
      <c r="R6463" s="164">
        <v>40179</v>
      </c>
      <c r="S6463" s="164">
        <v>42614</v>
      </c>
      <c r="T6463" t="s">
        <v>6207</v>
      </c>
      <c r="V6463" t="s">
        <v>14396</v>
      </c>
      <c r="W6463" t="s">
        <v>14397</v>
      </c>
      <c r="X6463" t="s">
        <v>14395</v>
      </c>
      <c r="Y6463" t="s">
        <v>14396</v>
      </c>
      <c r="Z6463" t="s">
        <v>14398</v>
      </c>
      <c r="AC6463" t="s">
        <v>366</v>
      </c>
      <c r="AD6463" s="176">
        <v>1.4</v>
      </c>
      <c r="AE6463" s="177" t="s">
        <v>16954</v>
      </c>
    </row>
    <row r="6464" spans="1:31" x14ac:dyDescent="0.35">
      <c r="A6464" t="s">
        <v>305</v>
      </c>
      <c r="B6464">
        <v>1137</v>
      </c>
      <c r="C6464" t="s">
        <v>14399</v>
      </c>
      <c r="D6464">
        <v>71907</v>
      </c>
      <c r="E6464" t="s">
        <v>14399</v>
      </c>
      <c r="F6464" t="s">
        <v>11404</v>
      </c>
      <c r="H6464" s="174">
        <f t="shared" si="218"/>
        <v>4.8</v>
      </c>
      <c r="I6464">
        <v>0.7</v>
      </c>
      <c r="K6464" t="s">
        <v>404</v>
      </c>
      <c r="L6464" t="s">
        <v>397</v>
      </c>
      <c r="M6464" t="s">
        <v>398</v>
      </c>
      <c r="N6464" t="s">
        <v>2042</v>
      </c>
      <c r="O6464">
        <v>1</v>
      </c>
      <c r="P6464" t="s">
        <v>306</v>
      </c>
      <c r="Q6464" s="164">
        <v>32151</v>
      </c>
      <c r="R6464" s="164">
        <v>32387</v>
      </c>
      <c r="S6464" s="164">
        <v>39189</v>
      </c>
      <c r="T6464" t="s">
        <v>2026</v>
      </c>
      <c r="V6464" t="s">
        <v>14400</v>
      </c>
      <c r="W6464" t="s">
        <v>14401</v>
      </c>
      <c r="X6464" t="s">
        <v>14399</v>
      </c>
      <c r="Y6464" t="s">
        <v>14400</v>
      </c>
      <c r="Z6464" t="s">
        <v>14402</v>
      </c>
      <c r="AC6464" t="s">
        <v>366</v>
      </c>
      <c r="AD6464" s="176">
        <v>4.8</v>
      </c>
      <c r="AE6464" s="177" t="s">
        <v>16954</v>
      </c>
    </row>
    <row r="6465" spans="1:31" x14ac:dyDescent="0.35">
      <c r="A6465" t="s">
        <v>584</v>
      </c>
      <c r="B6465">
        <v>1274</v>
      </c>
      <c r="C6465" t="s">
        <v>14403</v>
      </c>
      <c r="D6465">
        <v>71910</v>
      </c>
      <c r="E6465" t="s">
        <v>14403</v>
      </c>
      <c r="F6465" t="s">
        <v>11404</v>
      </c>
      <c r="H6465" s="174">
        <f t="shared" si="218"/>
        <v>1.7</v>
      </c>
      <c r="I6465">
        <v>1</v>
      </c>
      <c r="K6465" t="s">
        <v>404</v>
      </c>
      <c r="L6465" t="s">
        <v>397</v>
      </c>
      <c r="M6465" t="s">
        <v>398</v>
      </c>
      <c r="N6465" t="s">
        <v>2042</v>
      </c>
      <c r="O6465">
        <v>1</v>
      </c>
      <c r="P6465" t="s">
        <v>306</v>
      </c>
      <c r="Q6465" s="164">
        <v>36900</v>
      </c>
      <c r="R6465" s="164">
        <v>37135</v>
      </c>
      <c r="S6465" s="164">
        <v>40148</v>
      </c>
      <c r="T6465" t="s">
        <v>6222</v>
      </c>
      <c r="V6465" t="s">
        <v>14404</v>
      </c>
      <c r="W6465" t="s">
        <v>14405</v>
      </c>
      <c r="X6465" t="s">
        <v>14403</v>
      </c>
      <c r="Y6465" t="s">
        <v>14404</v>
      </c>
      <c r="Z6465" t="s">
        <v>14406</v>
      </c>
      <c r="AC6465" t="s">
        <v>366</v>
      </c>
      <c r="AD6465" s="176">
        <v>1.7</v>
      </c>
      <c r="AE6465" s="177" t="s">
        <v>16954</v>
      </c>
    </row>
    <row r="6466" spans="1:31" x14ac:dyDescent="0.35">
      <c r="A6466" t="s">
        <v>454</v>
      </c>
      <c r="B6466">
        <v>1356</v>
      </c>
      <c r="C6466" t="s">
        <v>14407</v>
      </c>
      <c r="D6466">
        <v>71911</v>
      </c>
      <c r="E6466" t="s">
        <v>14408</v>
      </c>
      <c r="F6466" t="s">
        <v>11404</v>
      </c>
      <c r="H6466" s="174">
        <f t="shared" si="218"/>
        <v>0</v>
      </c>
      <c r="I6466">
        <v>0</v>
      </c>
      <c r="K6466" t="s">
        <v>404</v>
      </c>
      <c r="L6466" t="s">
        <v>397</v>
      </c>
      <c r="M6466" t="s">
        <v>398</v>
      </c>
      <c r="N6466" t="s">
        <v>2042</v>
      </c>
      <c r="O6466">
        <v>1</v>
      </c>
      <c r="P6466" t="s">
        <v>306</v>
      </c>
      <c r="Q6466" s="164">
        <v>37265</v>
      </c>
      <c r="R6466" s="164">
        <v>37500</v>
      </c>
      <c r="S6466" s="164">
        <v>40787</v>
      </c>
      <c r="T6466" t="s">
        <v>2043</v>
      </c>
      <c r="V6466" t="s">
        <v>14409</v>
      </c>
      <c r="W6466" t="s">
        <v>14410</v>
      </c>
      <c r="X6466" t="s">
        <v>14408</v>
      </c>
      <c r="Y6466" t="s">
        <v>14409</v>
      </c>
      <c r="Z6466" t="s">
        <v>14411</v>
      </c>
      <c r="AC6466" t="s">
        <v>366</v>
      </c>
      <c r="AD6466" s="176">
        <v>0</v>
      </c>
      <c r="AE6466" s="177" t="s">
        <v>16954</v>
      </c>
    </row>
    <row r="6467" spans="1:31" x14ac:dyDescent="0.35">
      <c r="A6467" t="s">
        <v>584</v>
      </c>
      <c r="B6467">
        <v>1157</v>
      </c>
      <c r="C6467" t="s">
        <v>14408</v>
      </c>
      <c r="D6467">
        <v>71911</v>
      </c>
      <c r="E6467" t="s">
        <v>14408</v>
      </c>
      <c r="F6467" t="s">
        <v>11404</v>
      </c>
      <c r="H6467" s="174">
        <f t="shared" si="218"/>
        <v>0</v>
      </c>
      <c r="I6467">
        <v>0</v>
      </c>
      <c r="K6467" t="s">
        <v>404</v>
      </c>
      <c r="L6467" t="s">
        <v>397</v>
      </c>
      <c r="M6467" t="s">
        <v>398</v>
      </c>
      <c r="N6467" t="s">
        <v>2042</v>
      </c>
      <c r="O6467">
        <v>1</v>
      </c>
      <c r="P6467" t="s">
        <v>306</v>
      </c>
      <c r="Q6467" s="164">
        <v>31786</v>
      </c>
      <c r="R6467" s="164">
        <v>32021</v>
      </c>
      <c r="S6467" s="164">
        <v>40148</v>
      </c>
      <c r="T6467" t="s">
        <v>2043</v>
      </c>
      <c r="V6467" t="s">
        <v>14409</v>
      </c>
      <c r="W6467" t="s">
        <v>14410</v>
      </c>
      <c r="X6467" t="s">
        <v>14408</v>
      </c>
      <c r="Y6467" t="s">
        <v>14409</v>
      </c>
      <c r="Z6467" t="s">
        <v>14412</v>
      </c>
      <c r="AC6467" t="s">
        <v>366</v>
      </c>
      <c r="AD6467" s="176">
        <v>0</v>
      </c>
      <c r="AE6467" s="177" t="s">
        <v>16954</v>
      </c>
    </row>
    <row r="6468" spans="1:31" x14ac:dyDescent="0.35">
      <c r="A6468" t="s">
        <v>711</v>
      </c>
      <c r="B6468">
        <v>1231</v>
      </c>
      <c r="C6468" t="s">
        <v>14413</v>
      </c>
      <c r="D6468">
        <v>71912</v>
      </c>
      <c r="E6468" t="s">
        <v>14413</v>
      </c>
      <c r="F6468" t="s">
        <v>11404</v>
      </c>
      <c r="H6468">
        <v>1.2</v>
      </c>
      <c r="I6468">
        <v>0.9</v>
      </c>
      <c r="K6468" t="s">
        <v>296</v>
      </c>
      <c r="L6468" t="s">
        <v>640</v>
      </c>
      <c r="M6468" t="s">
        <v>398</v>
      </c>
      <c r="N6468" t="s">
        <v>1957</v>
      </c>
      <c r="O6468">
        <v>1.5</v>
      </c>
      <c r="P6468" t="s">
        <v>306</v>
      </c>
      <c r="Q6468" s="164">
        <v>40060</v>
      </c>
      <c r="R6468" s="164">
        <v>40057</v>
      </c>
      <c r="T6468" t="s">
        <v>10475</v>
      </c>
      <c r="V6468" t="s">
        <v>14414</v>
      </c>
      <c r="W6468" t="s">
        <v>14415</v>
      </c>
      <c r="X6468" t="s">
        <v>14413</v>
      </c>
      <c r="Y6468" t="s">
        <v>14414</v>
      </c>
      <c r="Z6468" t="s">
        <v>14416</v>
      </c>
      <c r="AC6468" t="s">
        <v>366</v>
      </c>
      <c r="AD6468" s="176">
        <v>1.2</v>
      </c>
    </row>
    <row r="6469" spans="1:31" x14ac:dyDescent="0.35">
      <c r="A6469" t="s">
        <v>476</v>
      </c>
      <c r="B6469">
        <v>1248</v>
      </c>
      <c r="C6469" t="s">
        <v>14417</v>
      </c>
      <c r="D6469">
        <v>71913</v>
      </c>
      <c r="E6469" t="s">
        <v>14418</v>
      </c>
      <c r="F6469" t="s">
        <v>11404</v>
      </c>
      <c r="H6469" s="174">
        <f t="shared" ref="H6469:H6471" si="219">AD6469</f>
        <v>1.1000000000000001</v>
      </c>
      <c r="I6469">
        <v>0.9</v>
      </c>
      <c r="K6469" t="s">
        <v>296</v>
      </c>
      <c r="L6469" t="s">
        <v>397</v>
      </c>
      <c r="M6469" t="s">
        <v>398</v>
      </c>
      <c r="N6469" t="s">
        <v>2042</v>
      </c>
      <c r="O6469">
        <v>1</v>
      </c>
      <c r="P6469" t="s">
        <v>306</v>
      </c>
      <c r="Q6469" t="s">
        <v>470</v>
      </c>
      <c r="R6469" s="164">
        <v>39326</v>
      </c>
      <c r="T6469" t="s">
        <v>6255</v>
      </c>
      <c r="V6469" t="s">
        <v>14419</v>
      </c>
      <c r="W6469" t="s">
        <v>14420</v>
      </c>
      <c r="X6469" t="s">
        <v>14418</v>
      </c>
      <c r="Y6469" t="s">
        <v>14419</v>
      </c>
      <c r="Z6469" t="s">
        <v>14421</v>
      </c>
      <c r="AC6469" t="s">
        <v>366</v>
      </c>
      <c r="AD6469" s="176">
        <v>1.1000000000000001</v>
      </c>
      <c r="AE6469" s="177" t="s">
        <v>16954</v>
      </c>
    </row>
    <row r="6470" spans="1:31" x14ac:dyDescent="0.35">
      <c r="A6470" t="s">
        <v>432</v>
      </c>
      <c r="B6470">
        <v>1225</v>
      </c>
      <c r="C6470" t="s">
        <v>14418</v>
      </c>
      <c r="D6470">
        <v>71913</v>
      </c>
      <c r="E6470" t="s">
        <v>14418</v>
      </c>
      <c r="F6470" t="s">
        <v>11404</v>
      </c>
      <c r="H6470" s="174">
        <f t="shared" si="219"/>
        <v>1.1000000000000001</v>
      </c>
      <c r="I6470">
        <v>0.9</v>
      </c>
      <c r="K6470" t="s">
        <v>404</v>
      </c>
      <c r="L6470" t="s">
        <v>640</v>
      </c>
      <c r="M6470" t="s">
        <v>398</v>
      </c>
      <c r="N6470" t="s">
        <v>2042</v>
      </c>
      <c r="O6470">
        <v>1</v>
      </c>
      <c r="P6470" t="s">
        <v>306</v>
      </c>
      <c r="Q6470" s="164">
        <v>37630</v>
      </c>
      <c r="R6470" s="164">
        <v>37865</v>
      </c>
      <c r="S6470" s="164">
        <v>40787</v>
      </c>
      <c r="T6470" t="s">
        <v>6255</v>
      </c>
      <c r="V6470" t="s">
        <v>14419</v>
      </c>
      <c r="W6470" t="s">
        <v>14420</v>
      </c>
      <c r="X6470" t="s">
        <v>14418</v>
      </c>
      <c r="Y6470" t="s">
        <v>14419</v>
      </c>
      <c r="Z6470" t="s">
        <v>14422</v>
      </c>
      <c r="AC6470" t="s">
        <v>366</v>
      </c>
      <c r="AD6470" s="176">
        <v>1.1000000000000001</v>
      </c>
      <c r="AE6470" s="177" t="s">
        <v>16954</v>
      </c>
    </row>
    <row r="6471" spans="1:31" x14ac:dyDescent="0.35">
      <c r="A6471" t="s">
        <v>314</v>
      </c>
      <c r="B6471">
        <v>1247</v>
      </c>
      <c r="C6471" t="s">
        <v>14423</v>
      </c>
      <c r="D6471">
        <v>71913</v>
      </c>
      <c r="E6471" t="s">
        <v>14418</v>
      </c>
      <c r="F6471" t="s">
        <v>11404</v>
      </c>
      <c r="H6471" s="174">
        <f t="shared" si="219"/>
        <v>1.1000000000000001</v>
      </c>
      <c r="I6471">
        <v>0.9</v>
      </c>
      <c r="K6471" t="s">
        <v>404</v>
      </c>
      <c r="L6471" t="s">
        <v>397</v>
      </c>
      <c r="M6471" t="s">
        <v>398</v>
      </c>
      <c r="N6471" t="s">
        <v>2042</v>
      </c>
      <c r="O6471">
        <v>1</v>
      </c>
      <c r="P6471" t="s">
        <v>306</v>
      </c>
      <c r="Q6471" s="164">
        <v>38353</v>
      </c>
      <c r="R6471" s="164">
        <v>38353</v>
      </c>
      <c r="S6471" s="164">
        <v>41518</v>
      </c>
      <c r="T6471" t="s">
        <v>6255</v>
      </c>
      <c r="V6471" t="s">
        <v>14419</v>
      </c>
      <c r="W6471" t="s">
        <v>14420</v>
      </c>
      <c r="X6471" t="s">
        <v>14418</v>
      </c>
      <c r="Y6471" t="s">
        <v>14419</v>
      </c>
      <c r="Z6471" t="s">
        <v>14424</v>
      </c>
      <c r="AC6471" t="s">
        <v>366</v>
      </c>
      <c r="AD6471" s="176">
        <v>1.1000000000000001</v>
      </c>
      <c r="AE6471" s="177" t="s">
        <v>16954</v>
      </c>
    </row>
    <row r="6472" spans="1:31" x14ac:dyDescent="0.35">
      <c r="A6472" t="s">
        <v>408</v>
      </c>
      <c r="B6472">
        <v>1304</v>
      </c>
      <c r="C6472" t="s">
        <v>6264</v>
      </c>
      <c r="D6472">
        <v>71916</v>
      </c>
      <c r="E6472" t="s">
        <v>6264</v>
      </c>
      <c r="F6472" t="s">
        <v>11404</v>
      </c>
      <c r="H6472">
        <v>2</v>
      </c>
      <c r="I6472">
        <v>0.9</v>
      </c>
      <c r="K6472" t="s">
        <v>296</v>
      </c>
      <c r="L6472" t="s">
        <v>397</v>
      </c>
      <c r="M6472" t="s">
        <v>398</v>
      </c>
      <c r="N6472" t="s">
        <v>360</v>
      </c>
      <c r="O6472">
        <v>1</v>
      </c>
      <c r="P6472" t="s">
        <v>306</v>
      </c>
      <c r="Q6472" t="s">
        <v>1559</v>
      </c>
      <c r="R6472" s="164">
        <v>42614</v>
      </c>
      <c r="T6472" t="s">
        <v>6265</v>
      </c>
      <c r="V6472" t="s">
        <v>6266</v>
      </c>
      <c r="W6472" t="s">
        <v>14425</v>
      </c>
      <c r="X6472" t="s">
        <v>6264</v>
      </c>
      <c r="Y6472" t="s">
        <v>6266</v>
      </c>
      <c r="Z6472" t="s">
        <v>14426</v>
      </c>
      <c r="AC6472" t="s">
        <v>366</v>
      </c>
      <c r="AD6472" s="176">
        <v>1.3</v>
      </c>
    </row>
    <row r="6473" spans="1:31" x14ac:dyDescent="0.35">
      <c r="A6473" t="s">
        <v>476</v>
      </c>
      <c r="B6473">
        <v>1378</v>
      </c>
      <c r="C6473" t="s">
        <v>6264</v>
      </c>
      <c r="D6473">
        <v>71916</v>
      </c>
      <c r="E6473" t="s">
        <v>6264</v>
      </c>
      <c r="F6473" t="s">
        <v>11404</v>
      </c>
      <c r="G6473" s="163">
        <v>3723.9</v>
      </c>
      <c r="H6473">
        <v>2</v>
      </c>
      <c r="I6473">
        <v>0.9</v>
      </c>
      <c r="J6473" t="s">
        <v>295</v>
      </c>
      <c r="K6473" t="s">
        <v>296</v>
      </c>
      <c r="L6473" t="s">
        <v>397</v>
      </c>
      <c r="M6473" t="s">
        <v>398</v>
      </c>
      <c r="N6473" t="s">
        <v>360</v>
      </c>
      <c r="O6473">
        <v>1</v>
      </c>
      <c r="P6473" t="s">
        <v>306</v>
      </c>
      <c r="Q6473" s="164">
        <v>43842</v>
      </c>
      <c r="R6473" s="164">
        <v>44440</v>
      </c>
      <c r="T6473" t="s">
        <v>6265</v>
      </c>
      <c r="V6473" t="s">
        <v>6266</v>
      </c>
      <c r="W6473" t="s">
        <v>14425</v>
      </c>
      <c r="X6473" t="s">
        <v>6264</v>
      </c>
      <c r="Y6473" t="s">
        <v>6266</v>
      </c>
      <c r="Z6473" t="s">
        <v>14427</v>
      </c>
      <c r="AA6473" t="s">
        <v>295</v>
      </c>
      <c r="AB6473" s="164">
        <v>44341</v>
      </c>
      <c r="AC6473" t="s">
        <v>366</v>
      </c>
      <c r="AD6473" s="176">
        <v>1.3</v>
      </c>
    </row>
    <row r="6474" spans="1:31" x14ac:dyDescent="0.35">
      <c r="A6474" t="s">
        <v>476</v>
      </c>
      <c r="B6474">
        <v>1401</v>
      </c>
      <c r="C6474" t="s">
        <v>14428</v>
      </c>
      <c r="D6474">
        <v>71916</v>
      </c>
      <c r="E6474" t="s">
        <v>6264</v>
      </c>
      <c r="F6474" t="s">
        <v>11404</v>
      </c>
      <c r="G6474" s="163">
        <v>3723.9</v>
      </c>
      <c r="H6474">
        <v>2</v>
      </c>
      <c r="I6474">
        <v>0.9</v>
      </c>
      <c r="J6474" t="s">
        <v>295</v>
      </c>
      <c r="K6474" t="s">
        <v>296</v>
      </c>
      <c r="L6474" t="s">
        <v>397</v>
      </c>
      <c r="M6474" t="s">
        <v>398</v>
      </c>
      <c r="N6474" t="s">
        <v>360</v>
      </c>
      <c r="O6474">
        <v>1</v>
      </c>
      <c r="P6474" t="s">
        <v>306</v>
      </c>
      <c r="Q6474" t="s">
        <v>11922</v>
      </c>
      <c r="R6474" s="164">
        <v>45536</v>
      </c>
      <c r="T6474" t="s">
        <v>6265</v>
      </c>
      <c r="V6474" t="s">
        <v>6266</v>
      </c>
      <c r="W6474" t="s">
        <v>14425</v>
      </c>
      <c r="X6474" t="s">
        <v>6264</v>
      </c>
      <c r="Y6474" t="s">
        <v>6266</v>
      </c>
      <c r="Z6474" t="s">
        <v>14429</v>
      </c>
      <c r="AA6474" t="s">
        <v>295</v>
      </c>
      <c r="AB6474" s="164">
        <v>45588</v>
      </c>
      <c r="AC6474" t="s">
        <v>366</v>
      </c>
      <c r="AD6474" s="176">
        <v>1.3</v>
      </c>
    </row>
    <row r="6475" spans="1:31" x14ac:dyDescent="0.35">
      <c r="A6475" t="s">
        <v>432</v>
      </c>
      <c r="B6475">
        <v>1319</v>
      </c>
      <c r="C6475" t="s">
        <v>14430</v>
      </c>
      <c r="D6475">
        <v>71916</v>
      </c>
      <c r="E6475" t="s">
        <v>6264</v>
      </c>
      <c r="F6475" t="s">
        <v>11404</v>
      </c>
      <c r="G6475" s="163">
        <v>4599.8999999999996</v>
      </c>
      <c r="H6475">
        <v>2</v>
      </c>
      <c r="I6475">
        <v>0.9</v>
      </c>
      <c r="J6475" t="s">
        <v>295</v>
      </c>
      <c r="K6475" t="s">
        <v>296</v>
      </c>
      <c r="L6475" t="s">
        <v>397</v>
      </c>
      <c r="M6475" t="s">
        <v>398</v>
      </c>
      <c r="N6475" t="s">
        <v>360</v>
      </c>
      <c r="O6475">
        <v>1</v>
      </c>
      <c r="P6475" t="s">
        <v>306</v>
      </c>
      <c r="Q6475" t="s">
        <v>14431</v>
      </c>
      <c r="R6475" s="164">
        <v>44075</v>
      </c>
      <c r="T6475" t="s">
        <v>6265</v>
      </c>
      <c r="V6475" t="s">
        <v>6266</v>
      </c>
      <c r="W6475" t="s">
        <v>14425</v>
      </c>
      <c r="X6475" t="s">
        <v>6264</v>
      </c>
      <c r="Y6475" t="s">
        <v>6266</v>
      </c>
      <c r="Z6475" t="s">
        <v>14432</v>
      </c>
      <c r="AA6475" t="s">
        <v>295</v>
      </c>
      <c r="AB6475" s="164">
        <v>44659</v>
      </c>
      <c r="AC6475" t="s">
        <v>366</v>
      </c>
      <c r="AD6475" s="176">
        <v>1.3</v>
      </c>
    </row>
    <row r="6476" spans="1:31" x14ac:dyDescent="0.35">
      <c r="A6476" t="s">
        <v>584</v>
      </c>
      <c r="B6476">
        <v>1401</v>
      </c>
      <c r="C6476" t="s">
        <v>6264</v>
      </c>
      <c r="D6476">
        <v>71916</v>
      </c>
      <c r="E6476" t="s">
        <v>6264</v>
      </c>
      <c r="F6476" t="s">
        <v>11404</v>
      </c>
      <c r="G6476" s="163">
        <v>4794.16</v>
      </c>
      <c r="H6476">
        <v>2</v>
      </c>
      <c r="I6476">
        <v>0.9</v>
      </c>
      <c r="J6476" t="s">
        <v>295</v>
      </c>
      <c r="K6476" t="s">
        <v>296</v>
      </c>
      <c r="L6476" t="s">
        <v>397</v>
      </c>
      <c r="M6476" t="s">
        <v>398</v>
      </c>
      <c r="N6476" t="s">
        <v>360</v>
      </c>
      <c r="O6476">
        <v>1</v>
      </c>
      <c r="P6476" t="s">
        <v>306</v>
      </c>
      <c r="Q6476" t="s">
        <v>12129</v>
      </c>
      <c r="R6476" s="164">
        <v>45778</v>
      </c>
      <c r="T6476" t="s">
        <v>6265</v>
      </c>
      <c r="V6476" t="s">
        <v>6266</v>
      </c>
      <c r="W6476" t="s">
        <v>14425</v>
      </c>
      <c r="X6476" t="s">
        <v>6264</v>
      </c>
      <c r="Y6476" t="s">
        <v>6266</v>
      </c>
      <c r="Z6476" t="s">
        <v>14433</v>
      </c>
      <c r="AA6476" t="s">
        <v>1</v>
      </c>
      <c r="AB6476" s="164">
        <v>45667</v>
      </c>
      <c r="AC6476" t="s">
        <v>366</v>
      </c>
      <c r="AD6476" s="176">
        <v>1.3</v>
      </c>
    </row>
    <row r="6477" spans="1:31" x14ac:dyDescent="0.35">
      <c r="A6477" t="s">
        <v>419</v>
      </c>
      <c r="B6477">
        <v>1220</v>
      </c>
      <c r="C6477" t="s">
        <v>14434</v>
      </c>
      <c r="D6477">
        <v>71916</v>
      </c>
      <c r="E6477" t="s">
        <v>6264</v>
      </c>
      <c r="F6477" t="s">
        <v>11404</v>
      </c>
      <c r="G6477" s="163">
        <v>3362</v>
      </c>
      <c r="H6477">
        <v>2</v>
      </c>
      <c r="I6477">
        <v>0.9</v>
      </c>
      <c r="J6477" t="s">
        <v>1</v>
      </c>
      <c r="K6477" t="s">
        <v>296</v>
      </c>
      <c r="L6477" t="s">
        <v>397</v>
      </c>
      <c r="M6477" t="s">
        <v>398</v>
      </c>
      <c r="N6477" t="s">
        <v>360</v>
      </c>
      <c r="O6477">
        <v>1</v>
      </c>
      <c r="P6477" t="s">
        <v>306</v>
      </c>
      <c r="Q6477" t="s">
        <v>11358</v>
      </c>
      <c r="R6477" s="164">
        <v>43709</v>
      </c>
      <c r="T6477" t="s">
        <v>6265</v>
      </c>
      <c r="V6477" t="s">
        <v>6266</v>
      </c>
      <c r="W6477" t="s">
        <v>14425</v>
      </c>
      <c r="X6477" t="s">
        <v>6264</v>
      </c>
      <c r="Y6477" t="s">
        <v>6266</v>
      </c>
      <c r="Z6477" t="s">
        <v>14435</v>
      </c>
      <c r="AA6477" t="s">
        <v>1</v>
      </c>
      <c r="AB6477" s="164">
        <v>43588</v>
      </c>
      <c r="AC6477" t="s">
        <v>366</v>
      </c>
      <c r="AD6477" s="176">
        <v>1.3</v>
      </c>
    </row>
    <row r="6478" spans="1:31" x14ac:dyDescent="0.35">
      <c r="A6478" t="s">
        <v>711</v>
      </c>
      <c r="B6478">
        <v>1247</v>
      </c>
      <c r="C6478" t="s">
        <v>14436</v>
      </c>
      <c r="D6478">
        <v>71917</v>
      </c>
      <c r="E6478" t="s">
        <v>14436</v>
      </c>
      <c r="F6478" t="s">
        <v>11404</v>
      </c>
      <c r="H6478" s="174">
        <f>AD6478</f>
        <v>1.4</v>
      </c>
      <c r="I6478">
        <v>1</v>
      </c>
      <c r="K6478" t="s">
        <v>404</v>
      </c>
      <c r="L6478" t="s">
        <v>640</v>
      </c>
      <c r="M6478" t="s">
        <v>398</v>
      </c>
      <c r="N6478" t="s">
        <v>360</v>
      </c>
      <c r="O6478">
        <v>1.5</v>
      </c>
      <c r="P6478" t="s">
        <v>306</v>
      </c>
      <c r="Q6478" t="s">
        <v>885</v>
      </c>
      <c r="R6478" s="164">
        <v>42248</v>
      </c>
      <c r="S6478" s="164">
        <v>45043</v>
      </c>
      <c r="T6478" t="s">
        <v>14437</v>
      </c>
      <c r="V6478" t="s">
        <v>14438</v>
      </c>
      <c r="W6478" t="s">
        <v>14439</v>
      </c>
      <c r="X6478" t="s">
        <v>14436</v>
      </c>
      <c r="Y6478" t="s">
        <v>14440</v>
      </c>
      <c r="Z6478" t="s">
        <v>14441</v>
      </c>
      <c r="AC6478" t="s">
        <v>366</v>
      </c>
      <c r="AD6478" s="176">
        <v>1.4</v>
      </c>
      <c r="AE6478" s="177" t="s">
        <v>16954</v>
      </c>
    </row>
    <row r="6479" spans="1:31" x14ac:dyDescent="0.35">
      <c r="A6479" t="s">
        <v>454</v>
      </c>
      <c r="B6479">
        <v>1498</v>
      </c>
      <c r="C6479" t="s">
        <v>14442</v>
      </c>
      <c r="D6479">
        <v>71921</v>
      </c>
      <c r="E6479" t="s">
        <v>6287</v>
      </c>
      <c r="F6479" t="s">
        <v>11404</v>
      </c>
      <c r="G6479" s="163">
        <v>5234</v>
      </c>
      <c r="H6479">
        <v>1.1000000000000001</v>
      </c>
      <c r="I6479">
        <v>1</v>
      </c>
      <c r="J6479" t="s">
        <v>295</v>
      </c>
      <c r="K6479" t="s">
        <v>296</v>
      </c>
      <c r="L6479" t="s">
        <v>397</v>
      </c>
      <c r="M6479" t="s">
        <v>398</v>
      </c>
      <c r="N6479" t="s">
        <v>2042</v>
      </c>
      <c r="O6479">
        <v>1.5</v>
      </c>
      <c r="P6479" t="s">
        <v>306</v>
      </c>
      <c r="Q6479" s="164">
        <v>45174</v>
      </c>
      <c r="R6479" s="164">
        <v>45536</v>
      </c>
      <c r="T6479" t="s">
        <v>6289</v>
      </c>
      <c r="V6479" t="s">
        <v>6290</v>
      </c>
      <c r="W6479" t="s">
        <v>14443</v>
      </c>
      <c r="X6479" t="s">
        <v>14444</v>
      </c>
      <c r="Y6479" t="s">
        <v>14445</v>
      </c>
      <c r="Z6479" t="s">
        <v>14446</v>
      </c>
      <c r="AA6479" t="s">
        <v>1</v>
      </c>
      <c r="AB6479" s="164">
        <v>45181</v>
      </c>
      <c r="AC6479" t="s">
        <v>366</v>
      </c>
      <c r="AD6479" s="176">
        <v>1.1000000000000001</v>
      </c>
    </row>
    <row r="6480" spans="1:31" x14ac:dyDescent="0.35">
      <c r="A6480" t="s">
        <v>291</v>
      </c>
      <c r="B6480">
        <v>1010</v>
      </c>
      <c r="C6480" t="s">
        <v>6290</v>
      </c>
      <c r="D6480">
        <v>71921</v>
      </c>
      <c r="E6480" t="s">
        <v>6287</v>
      </c>
      <c r="F6480" t="s">
        <v>11404</v>
      </c>
      <c r="H6480">
        <v>1.1000000000000001</v>
      </c>
      <c r="I6480">
        <v>1</v>
      </c>
      <c r="K6480" t="s">
        <v>404</v>
      </c>
      <c r="L6480" t="s">
        <v>13411</v>
      </c>
      <c r="M6480" t="s">
        <v>398</v>
      </c>
      <c r="N6480" t="s">
        <v>2042</v>
      </c>
      <c r="O6480">
        <v>1.5</v>
      </c>
      <c r="P6480" t="s">
        <v>1</v>
      </c>
      <c r="Q6480" s="164">
        <v>34708</v>
      </c>
      <c r="R6480" s="164">
        <v>34943</v>
      </c>
      <c r="T6480" t="s">
        <v>6289</v>
      </c>
      <c r="V6480" t="s">
        <v>6290</v>
      </c>
      <c r="W6480" t="s">
        <v>14443</v>
      </c>
      <c r="X6480" t="s">
        <v>14444</v>
      </c>
      <c r="Y6480" t="s">
        <v>14445</v>
      </c>
      <c r="Z6480" t="s">
        <v>14447</v>
      </c>
      <c r="AC6480" t="s">
        <v>366</v>
      </c>
      <c r="AD6480" s="176">
        <v>1.1000000000000001</v>
      </c>
    </row>
    <row r="6481" spans="1:31" x14ac:dyDescent="0.35">
      <c r="A6481" t="s">
        <v>305</v>
      </c>
      <c r="B6481">
        <v>1124</v>
      </c>
      <c r="C6481" t="s">
        <v>6287</v>
      </c>
      <c r="D6481">
        <v>71921</v>
      </c>
      <c r="E6481" t="s">
        <v>6287</v>
      </c>
      <c r="F6481" t="s">
        <v>11404</v>
      </c>
      <c r="H6481">
        <v>1.1000000000000001</v>
      </c>
      <c r="I6481">
        <v>1</v>
      </c>
      <c r="K6481" t="s">
        <v>404</v>
      </c>
      <c r="L6481" t="s">
        <v>13411</v>
      </c>
      <c r="M6481" t="s">
        <v>398</v>
      </c>
      <c r="N6481" t="s">
        <v>2042</v>
      </c>
      <c r="O6481">
        <v>1.5</v>
      </c>
      <c r="P6481" t="s">
        <v>306</v>
      </c>
      <c r="Q6481" s="164">
        <v>32151</v>
      </c>
      <c r="R6481" s="164">
        <v>32387</v>
      </c>
      <c r="S6481" s="164">
        <v>39189</v>
      </c>
      <c r="T6481" t="s">
        <v>6289</v>
      </c>
      <c r="V6481" t="s">
        <v>6290</v>
      </c>
      <c r="W6481" t="s">
        <v>14443</v>
      </c>
      <c r="X6481" t="s">
        <v>14444</v>
      </c>
      <c r="Y6481" t="s">
        <v>14445</v>
      </c>
      <c r="Z6481" t="s">
        <v>14448</v>
      </c>
      <c r="AC6481" t="s">
        <v>366</v>
      </c>
      <c r="AD6481" s="176">
        <v>1.1000000000000001</v>
      </c>
    </row>
    <row r="6482" spans="1:31" x14ac:dyDescent="0.35">
      <c r="A6482" t="s">
        <v>305</v>
      </c>
      <c r="B6482">
        <v>1125</v>
      </c>
      <c r="C6482" t="s">
        <v>14449</v>
      </c>
      <c r="D6482">
        <v>71921</v>
      </c>
      <c r="E6482" t="s">
        <v>6287</v>
      </c>
      <c r="F6482" t="s">
        <v>11404</v>
      </c>
      <c r="H6482">
        <v>1.1000000000000001</v>
      </c>
      <c r="I6482">
        <v>1</v>
      </c>
      <c r="K6482" t="s">
        <v>295</v>
      </c>
      <c r="L6482" t="s">
        <v>13411</v>
      </c>
      <c r="M6482" t="s">
        <v>398</v>
      </c>
      <c r="N6482" t="s">
        <v>2042</v>
      </c>
      <c r="O6482">
        <v>1.5</v>
      </c>
      <c r="P6482" t="s">
        <v>977</v>
      </c>
      <c r="Q6482" s="164">
        <v>32151</v>
      </c>
      <c r="R6482" s="164">
        <v>32387</v>
      </c>
      <c r="S6482" s="164">
        <v>34943</v>
      </c>
      <c r="T6482" t="s">
        <v>6289</v>
      </c>
      <c r="V6482" t="s">
        <v>6290</v>
      </c>
      <c r="W6482" t="s">
        <v>14443</v>
      </c>
      <c r="X6482" t="s">
        <v>14444</v>
      </c>
      <c r="Y6482" t="s">
        <v>14445</v>
      </c>
      <c r="Z6482" t="s">
        <v>14450</v>
      </c>
      <c r="AC6482" t="s">
        <v>366</v>
      </c>
      <c r="AD6482" s="176">
        <v>1.1000000000000001</v>
      </c>
    </row>
    <row r="6483" spans="1:31" x14ac:dyDescent="0.35">
      <c r="A6483" t="s">
        <v>408</v>
      </c>
      <c r="B6483">
        <v>1300</v>
      </c>
      <c r="C6483" t="s">
        <v>14451</v>
      </c>
      <c r="D6483">
        <v>71921</v>
      </c>
      <c r="E6483" t="s">
        <v>6287</v>
      </c>
      <c r="F6483" t="s">
        <v>11404</v>
      </c>
      <c r="H6483">
        <v>1.1000000000000001</v>
      </c>
      <c r="I6483">
        <v>1</v>
      </c>
      <c r="K6483" t="s">
        <v>296</v>
      </c>
      <c r="L6483" t="s">
        <v>397</v>
      </c>
      <c r="M6483" t="s">
        <v>398</v>
      </c>
      <c r="N6483" t="s">
        <v>2042</v>
      </c>
      <c r="O6483">
        <v>1.5</v>
      </c>
      <c r="P6483" t="s">
        <v>306</v>
      </c>
      <c r="Q6483" t="s">
        <v>2173</v>
      </c>
      <c r="R6483" s="164">
        <v>42248</v>
      </c>
      <c r="T6483" t="s">
        <v>6289</v>
      </c>
      <c r="V6483" t="s">
        <v>6290</v>
      </c>
      <c r="W6483" t="s">
        <v>14443</v>
      </c>
      <c r="X6483" t="s">
        <v>14444</v>
      </c>
      <c r="Y6483" t="s">
        <v>14445</v>
      </c>
      <c r="Z6483" t="s">
        <v>14452</v>
      </c>
      <c r="AC6483" t="s">
        <v>366</v>
      </c>
      <c r="AD6483" s="176">
        <v>1.1000000000000001</v>
      </c>
    </row>
    <row r="6484" spans="1:31" x14ac:dyDescent="0.35">
      <c r="A6484" t="s">
        <v>584</v>
      </c>
      <c r="B6484">
        <v>1148</v>
      </c>
      <c r="C6484" t="s">
        <v>14453</v>
      </c>
      <c r="D6484">
        <v>71921</v>
      </c>
      <c r="E6484" t="s">
        <v>6287</v>
      </c>
      <c r="F6484" t="s">
        <v>11404</v>
      </c>
      <c r="H6484">
        <v>1.1000000000000001</v>
      </c>
      <c r="I6484">
        <v>1</v>
      </c>
      <c r="K6484" t="s">
        <v>296</v>
      </c>
      <c r="L6484" t="s">
        <v>640</v>
      </c>
      <c r="M6484" t="s">
        <v>398</v>
      </c>
      <c r="N6484" t="s">
        <v>2042</v>
      </c>
      <c r="O6484">
        <v>1.5</v>
      </c>
      <c r="P6484" t="s">
        <v>306</v>
      </c>
      <c r="Q6484" s="164">
        <v>31778</v>
      </c>
      <c r="R6484" s="164">
        <v>31778</v>
      </c>
      <c r="T6484" t="s">
        <v>6289</v>
      </c>
      <c r="V6484" t="s">
        <v>6290</v>
      </c>
      <c r="W6484" t="s">
        <v>14443</v>
      </c>
      <c r="X6484" t="s">
        <v>14444</v>
      </c>
      <c r="Y6484" t="s">
        <v>14445</v>
      </c>
      <c r="Z6484" t="s">
        <v>14454</v>
      </c>
      <c r="AC6484" t="s">
        <v>366</v>
      </c>
      <c r="AD6484" s="176">
        <v>1.1000000000000001</v>
      </c>
    </row>
    <row r="6485" spans="1:31" x14ac:dyDescent="0.35">
      <c r="A6485" t="s">
        <v>314</v>
      </c>
      <c r="B6485">
        <v>1158</v>
      </c>
      <c r="C6485" t="s">
        <v>6287</v>
      </c>
      <c r="D6485">
        <v>71921</v>
      </c>
      <c r="E6485" t="s">
        <v>6287</v>
      </c>
      <c r="F6485" t="s">
        <v>11404</v>
      </c>
      <c r="H6485">
        <v>1.1000000000000001</v>
      </c>
      <c r="I6485">
        <v>1</v>
      </c>
      <c r="K6485" t="s">
        <v>404</v>
      </c>
      <c r="L6485" t="s">
        <v>397</v>
      </c>
      <c r="M6485" t="s">
        <v>398</v>
      </c>
      <c r="N6485" t="s">
        <v>2042</v>
      </c>
      <c r="O6485">
        <v>1.5</v>
      </c>
      <c r="P6485" t="s">
        <v>306</v>
      </c>
      <c r="Q6485" s="164">
        <v>32509</v>
      </c>
      <c r="R6485" s="164">
        <v>32509</v>
      </c>
      <c r="S6485" s="164">
        <v>39189</v>
      </c>
      <c r="T6485" t="s">
        <v>6289</v>
      </c>
      <c r="V6485" t="s">
        <v>6290</v>
      </c>
      <c r="W6485" t="s">
        <v>14443</v>
      </c>
      <c r="X6485" t="s">
        <v>14444</v>
      </c>
      <c r="Y6485" t="s">
        <v>14445</v>
      </c>
      <c r="Z6485" t="s">
        <v>14455</v>
      </c>
      <c r="AC6485" t="s">
        <v>366</v>
      </c>
      <c r="AD6485" s="176">
        <v>1.1000000000000001</v>
      </c>
    </row>
    <row r="6486" spans="1:31" x14ac:dyDescent="0.35">
      <c r="A6486" t="s">
        <v>711</v>
      </c>
      <c r="B6486">
        <v>1253</v>
      </c>
      <c r="C6486" t="s">
        <v>14442</v>
      </c>
      <c r="D6486">
        <v>71921</v>
      </c>
      <c r="E6486" t="s">
        <v>6287</v>
      </c>
      <c r="F6486" t="s">
        <v>11404</v>
      </c>
      <c r="G6486" s="163">
        <v>5082</v>
      </c>
      <c r="H6486">
        <v>1.1000000000000001</v>
      </c>
      <c r="I6486">
        <v>1</v>
      </c>
      <c r="J6486" t="s">
        <v>295</v>
      </c>
      <c r="K6486" t="s">
        <v>296</v>
      </c>
      <c r="L6486" t="s">
        <v>397</v>
      </c>
      <c r="M6486" t="s">
        <v>398</v>
      </c>
      <c r="N6486" t="s">
        <v>2042</v>
      </c>
      <c r="O6486">
        <v>1.5</v>
      </c>
      <c r="P6486" t="s">
        <v>306</v>
      </c>
      <c r="Q6486" t="s">
        <v>14456</v>
      </c>
      <c r="R6486" s="164">
        <v>43344</v>
      </c>
      <c r="T6486" t="s">
        <v>6289</v>
      </c>
      <c r="V6486" t="s">
        <v>6290</v>
      </c>
      <c r="W6486" t="s">
        <v>14443</v>
      </c>
      <c r="X6486" t="s">
        <v>14444</v>
      </c>
      <c r="Y6486" t="s">
        <v>14445</v>
      </c>
      <c r="Z6486" t="s">
        <v>14457</v>
      </c>
      <c r="AA6486" t="s">
        <v>295</v>
      </c>
      <c r="AB6486" s="164">
        <v>43019</v>
      </c>
      <c r="AC6486" t="s">
        <v>366</v>
      </c>
      <c r="AD6486" s="176">
        <v>1.1000000000000001</v>
      </c>
    </row>
    <row r="6487" spans="1:31" x14ac:dyDescent="0.35">
      <c r="A6487" t="s">
        <v>408</v>
      </c>
      <c r="B6487">
        <v>1331</v>
      </c>
      <c r="C6487" t="s">
        <v>14458</v>
      </c>
      <c r="D6487">
        <v>71923</v>
      </c>
      <c r="E6487" t="s">
        <v>14458</v>
      </c>
      <c r="F6487" t="s">
        <v>11404</v>
      </c>
      <c r="G6487" s="163">
        <v>4816</v>
      </c>
      <c r="H6487" s="174">
        <f>AD6487</f>
        <v>1.8</v>
      </c>
      <c r="I6487">
        <v>0.7</v>
      </c>
      <c r="J6487" t="s">
        <v>295</v>
      </c>
      <c r="K6487" t="s">
        <v>296</v>
      </c>
      <c r="L6487" t="s">
        <v>397</v>
      </c>
      <c r="M6487" t="s">
        <v>398</v>
      </c>
      <c r="N6487" t="s">
        <v>2042</v>
      </c>
      <c r="O6487">
        <v>1</v>
      </c>
      <c r="P6487" t="s">
        <v>306</v>
      </c>
      <c r="Q6487" t="s">
        <v>14459</v>
      </c>
      <c r="R6487" s="164">
        <v>43344</v>
      </c>
      <c r="T6487" t="s">
        <v>14460</v>
      </c>
      <c r="V6487" t="s">
        <v>14461</v>
      </c>
      <c r="W6487" t="s">
        <v>14462</v>
      </c>
      <c r="X6487" t="s">
        <v>14458</v>
      </c>
      <c r="Y6487" t="s">
        <v>14461</v>
      </c>
      <c r="Z6487" t="s">
        <v>14463</v>
      </c>
      <c r="AA6487" t="s">
        <v>1</v>
      </c>
      <c r="AB6487" s="164">
        <v>42975</v>
      </c>
      <c r="AC6487" t="s">
        <v>366</v>
      </c>
      <c r="AD6487" s="176">
        <v>1.8</v>
      </c>
      <c r="AE6487" s="177" t="s">
        <v>16954</v>
      </c>
    </row>
    <row r="6488" spans="1:31" x14ac:dyDescent="0.35">
      <c r="A6488" t="s">
        <v>408</v>
      </c>
      <c r="B6488">
        <v>1226</v>
      </c>
      <c r="C6488" t="s">
        <v>14464</v>
      </c>
      <c r="D6488">
        <v>71996</v>
      </c>
      <c r="E6488" t="s">
        <v>14465</v>
      </c>
      <c r="F6488" t="s">
        <v>11404</v>
      </c>
      <c r="H6488">
        <v>1.6</v>
      </c>
      <c r="I6488">
        <v>1.2</v>
      </c>
      <c r="K6488" t="s">
        <v>296</v>
      </c>
      <c r="L6488" t="s">
        <v>640</v>
      </c>
      <c r="M6488" t="s">
        <v>398</v>
      </c>
      <c r="N6488" t="s">
        <v>360</v>
      </c>
      <c r="O6488">
        <v>1</v>
      </c>
      <c r="P6488" t="s">
        <v>306</v>
      </c>
      <c r="Q6488" t="s">
        <v>3220</v>
      </c>
      <c r="R6488" s="164">
        <v>39814</v>
      </c>
      <c r="T6488" t="s">
        <v>14466</v>
      </c>
      <c r="V6488" t="s">
        <v>14467</v>
      </c>
      <c r="W6488" t="s">
        <v>14468</v>
      </c>
      <c r="X6488" t="s">
        <v>14465</v>
      </c>
      <c r="Y6488" t="s">
        <v>14467</v>
      </c>
      <c r="Z6488" t="s">
        <v>14469</v>
      </c>
      <c r="AC6488" t="s">
        <v>366</v>
      </c>
      <c r="AD6488" s="176">
        <v>1.6</v>
      </c>
    </row>
    <row r="6489" spans="1:31" x14ac:dyDescent="0.35">
      <c r="A6489" t="s">
        <v>403</v>
      </c>
      <c r="B6489">
        <v>1142</v>
      </c>
      <c r="C6489" t="s">
        <v>14465</v>
      </c>
      <c r="D6489">
        <v>71996</v>
      </c>
      <c r="E6489" t="s">
        <v>14465</v>
      </c>
      <c r="F6489" t="s">
        <v>11404</v>
      </c>
      <c r="H6489">
        <v>1.6</v>
      </c>
      <c r="I6489">
        <v>1.2</v>
      </c>
      <c r="K6489" t="s">
        <v>296</v>
      </c>
      <c r="L6489" t="s">
        <v>397</v>
      </c>
      <c r="M6489" t="s">
        <v>398</v>
      </c>
      <c r="N6489" t="s">
        <v>360</v>
      </c>
      <c r="O6489">
        <v>1</v>
      </c>
      <c r="P6489" t="s">
        <v>306</v>
      </c>
      <c r="Q6489" s="164">
        <v>39756</v>
      </c>
      <c r="R6489" s="164">
        <v>39692</v>
      </c>
      <c r="T6489" t="s">
        <v>14466</v>
      </c>
      <c r="V6489" t="s">
        <v>14467</v>
      </c>
      <c r="W6489" t="s">
        <v>14468</v>
      </c>
      <c r="X6489" t="s">
        <v>14465</v>
      </c>
      <c r="Y6489" t="s">
        <v>14467</v>
      </c>
      <c r="Z6489" t="s">
        <v>14470</v>
      </c>
      <c r="AC6489" t="s">
        <v>366</v>
      </c>
      <c r="AD6489" s="176">
        <v>1.6</v>
      </c>
    </row>
    <row r="6490" spans="1:31" x14ac:dyDescent="0.35">
      <c r="A6490" t="s">
        <v>408</v>
      </c>
      <c r="B6490">
        <v>1231</v>
      </c>
      <c r="C6490" t="s">
        <v>14471</v>
      </c>
      <c r="D6490">
        <v>72000</v>
      </c>
      <c r="E6490" t="s">
        <v>14472</v>
      </c>
      <c r="F6490" t="s">
        <v>11404</v>
      </c>
      <c r="H6490">
        <v>1.1000000000000001</v>
      </c>
      <c r="I6490">
        <v>1.1000000000000001</v>
      </c>
      <c r="K6490" t="s">
        <v>296</v>
      </c>
      <c r="L6490" t="s">
        <v>640</v>
      </c>
      <c r="M6490" t="s">
        <v>398</v>
      </c>
      <c r="N6490" t="s">
        <v>360</v>
      </c>
      <c r="O6490">
        <v>1.5</v>
      </c>
      <c r="P6490" t="s">
        <v>306</v>
      </c>
      <c r="Q6490" s="164">
        <v>39814</v>
      </c>
      <c r="R6490" s="164">
        <v>39814</v>
      </c>
      <c r="T6490" t="s">
        <v>14473</v>
      </c>
      <c r="V6490" t="s">
        <v>14474</v>
      </c>
      <c r="W6490" t="s">
        <v>14475</v>
      </c>
      <c r="X6490" t="s">
        <v>14472</v>
      </c>
      <c r="Y6490" t="s">
        <v>14474</v>
      </c>
      <c r="Z6490" t="s">
        <v>14476</v>
      </c>
      <c r="AC6490" t="s">
        <v>366</v>
      </c>
      <c r="AD6490" s="176">
        <v>1.1000000000000001</v>
      </c>
    </row>
    <row r="6491" spans="1:31" x14ac:dyDescent="0.35">
      <c r="A6491" t="s">
        <v>454</v>
      </c>
      <c r="B6491">
        <v>1291</v>
      </c>
      <c r="C6491" t="s">
        <v>14477</v>
      </c>
      <c r="D6491">
        <v>72001</v>
      </c>
      <c r="E6491" t="s">
        <v>14478</v>
      </c>
      <c r="F6491" t="s">
        <v>11404</v>
      </c>
      <c r="H6491">
        <v>1</v>
      </c>
      <c r="I6491">
        <v>1</v>
      </c>
      <c r="K6491" t="s">
        <v>296</v>
      </c>
      <c r="L6491" t="s">
        <v>397</v>
      </c>
      <c r="M6491" t="s">
        <v>398</v>
      </c>
      <c r="N6491" t="s">
        <v>360</v>
      </c>
      <c r="O6491">
        <v>1</v>
      </c>
      <c r="P6491" t="s">
        <v>306</v>
      </c>
      <c r="Q6491" s="164">
        <v>33978</v>
      </c>
      <c r="R6491" s="164">
        <v>34213</v>
      </c>
      <c r="T6491" t="s">
        <v>6308</v>
      </c>
      <c r="V6491" t="s">
        <v>14479</v>
      </c>
      <c r="W6491" t="s">
        <v>14480</v>
      </c>
      <c r="X6491" t="s">
        <v>14478</v>
      </c>
      <c r="Y6491" t="s">
        <v>14479</v>
      </c>
      <c r="Z6491" t="s">
        <v>14481</v>
      </c>
      <c r="AC6491" t="s">
        <v>366</v>
      </c>
      <c r="AD6491" s="176">
        <v>1</v>
      </c>
    </row>
    <row r="6492" spans="1:31" x14ac:dyDescent="0.35">
      <c r="A6492" t="s">
        <v>494</v>
      </c>
      <c r="B6492">
        <v>1162</v>
      </c>
      <c r="C6492" t="s">
        <v>14482</v>
      </c>
      <c r="D6492">
        <v>72001</v>
      </c>
      <c r="E6492" t="s">
        <v>14478</v>
      </c>
      <c r="F6492" t="s">
        <v>11404</v>
      </c>
      <c r="H6492">
        <v>1</v>
      </c>
      <c r="I6492">
        <v>1</v>
      </c>
      <c r="K6492" t="s">
        <v>404</v>
      </c>
      <c r="L6492" t="s">
        <v>397</v>
      </c>
      <c r="M6492" t="s">
        <v>398</v>
      </c>
      <c r="N6492" t="s">
        <v>360</v>
      </c>
      <c r="O6492">
        <v>1</v>
      </c>
      <c r="P6492" t="s">
        <v>306</v>
      </c>
      <c r="Q6492" s="164">
        <v>36169</v>
      </c>
      <c r="R6492" s="164">
        <v>36404</v>
      </c>
      <c r="S6492" s="164">
        <v>40148</v>
      </c>
      <c r="T6492" t="s">
        <v>6308</v>
      </c>
      <c r="V6492" t="s">
        <v>14479</v>
      </c>
      <c r="W6492" t="s">
        <v>14480</v>
      </c>
      <c r="X6492" t="s">
        <v>14478</v>
      </c>
      <c r="Y6492" t="s">
        <v>14479</v>
      </c>
      <c r="Z6492" t="s">
        <v>14483</v>
      </c>
      <c r="AC6492" t="s">
        <v>366</v>
      </c>
      <c r="AD6492" s="176">
        <v>1</v>
      </c>
    </row>
    <row r="6493" spans="1:31" x14ac:dyDescent="0.35">
      <c r="A6493" t="s">
        <v>584</v>
      </c>
      <c r="B6493">
        <v>1242</v>
      </c>
      <c r="C6493" t="s">
        <v>6312</v>
      </c>
      <c r="D6493">
        <v>72002</v>
      </c>
      <c r="E6493" t="s">
        <v>6312</v>
      </c>
      <c r="F6493" t="s">
        <v>11404</v>
      </c>
      <c r="H6493" s="174">
        <f t="shared" ref="H6493:H6494" si="220">AD6493</f>
        <v>1.5</v>
      </c>
      <c r="I6493">
        <v>0.8</v>
      </c>
      <c r="K6493" t="s">
        <v>404</v>
      </c>
      <c r="L6493" t="s">
        <v>397</v>
      </c>
      <c r="M6493" t="s">
        <v>398</v>
      </c>
      <c r="N6493" t="s">
        <v>2042</v>
      </c>
      <c r="O6493">
        <v>1</v>
      </c>
      <c r="P6493" t="s">
        <v>306</v>
      </c>
      <c r="Q6493" s="164">
        <v>36169</v>
      </c>
      <c r="R6493" s="164">
        <v>36404</v>
      </c>
      <c r="S6493" s="164">
        <v>41518</v>
      </c>
      <c r="T6493" t="s">
        <v>6313</v>
      </c>
      <c r="V6493" t="s">
        <v>14484</v>
      </c>
      <c r="W6493" t="s">
        <v>14485</v>
      </c>
      <c r="X6493" t="s">
        <v>14486</v>
      </c>
      <c r="Y6493" t="s">
        <v>14484</v>
      </c>
      <c r="Z6493" t="s">
        <v>14487</v>
      </c>
      <c r="AC6493" t="s">
        <v>366</v>
      </c>
      <c r="AD6493" s="176">
        <v>1.5</v>
      </c>
      <c r="AE6493" s="177" t="s">
        <v>16954</v>
      </c>
    </row>
    <row r="6494" spans="1:31" x14ac:dyDescent="0.35">
      <c r="A6494" t="s">
        <v>584</v>
      </c>
      <c r="B6494">
        <v>1361</v>
      </c>
      <c r="C6494" t="s">
        <v>14488</v>
      </c>
      <c r="D6494">
        <v>72002</v>
      </c>
      <c r="E6494" t="s">
        <v>6312</v>
      </c>
      <c r="F6494" t="s">
        <v>11404</v>
      </c>
      <c r="G6494" s="163">
        <v>5272.18</v>
      </c>
      <c r="H6494" s="174">
        <f t="shared" si="220"/>
        <v>1.5</v>
      </c>
      <c r="I6494">
        <v>0.8</v>
      </c>
      <c r="J6494" t="s">
        <v>295</v>
      </c>
      <c r="K6494" t="s">
        <v>404</v>
      </c>
      <c r="L6494" t="s">
        <v>397</v>
      </c>
      <c r="M6494" t="s">
        <v>398</v>
      </c>
      <c r="N6494" t="s">
        <v>2042</v>
      </c>
      <c r="O6494">
        <v>1</v>
      </c>
      <c r="P6494" t="s">
        <v>306</v>
      </c>
      <c r="Q6494" t="s">
        <v>14489</v>
      </c>
      <c r="R6494" s="164">
        <v>42979</v>
      </c>
      <c r="S6494" s="164">
        <v>45536</v>
      </c>
      <c r="T6494" t="s">
        <v>6313</v>
      </c>
      <c r="V6494" t="s">
        <v>14484</v>
      </c>
      <c r="W6494" t="s">
        <v>14485</v>
      </c>
      <c r="X6494" t="s">
        <v>14486</v>
      </c>
      <c r="Y6494" t="s">
        <v>14484</v>
      </c>
      <c r="Z6494" t="s">
        <v>14490</v>
      </c>
      <c r="AA6494" t="s">
        <v>1</v>
      </c>
      <c r="AB6494" s="164">
        <v>42611</v>
      </c>
      <c r="AC6494" t="s">
        <v>366</v>
      </c>
      <c r="AD6494" s="176">
        <v>1.5</v>
      </c>
      <c r="AE6494" s="177" t="s">
        <v>16954</v>
      </c>
    </row>
    <row r="6495" spans="1:31" x14ac:dyDescent="0.35">
      <c r="A6495" t="s">
        <v>432</v>
      </c>
      <c r="B6495">
        <v>1297</v>
      </c>
      <c r="C6495" t="s">
        <v>14491</v>
      </c>
      <c r="D6495">
        <v>72003</v>
      </c>
      <c r="E6495" t="s">
        <v>14492</v>
      </c>
      <c r="F6495" t="s">
        <v>11404</v>
      </c>
      <c r="H6495">
        <v>1.5</v>
      </c>
      <c r="I6495">
        <v>0.8</v>
      </c>
      <c r="K6495" t="s">
        <v>296</v>
      </c>
      <c r="L6495" t="s">
        <v>640</v>
      </c>
      <c r="M6495" t="s">
        <v>398</v>
      </c>
      <c r="N6495" t="s">
        <v>360</v>
      </c>
      <c r="O6495">
        <v>1</v>
      </c>
      <c r="P6495" t="s">
        <v>306</v>
      </c>
      <c r="Q6495" t="s">
        <v>3864</v>
      </c>
      <c r="R6495" s="164">
        <v>42248</v>
      </c>
      <c r="T6495" t="s">
        <v>14493</v>
      </c>
      <c r="V6495" t="s">
        <v>14494</v>
      </c>
      <c r="W6495" t="s">
        <v>14495</v>
      </c>
      <c r="X6495" t="s">
        <v>14492</v>
      </c>
      <c r="Y6495" t="s">
        <v>14494</v>
      </c>
      <c r="Z6495" t="s">
        <v>14496</v>
      </c>
      <c r="AC6495" t="s">
        <v>366</v>
      </c>
      <c r="AD6495" s="176">
        <v>1.5</v>
      </c>
    </row>
    <row r="6496" spans="1:31" x14ac:dyDescent="0.35">
      <c r="A6496" t="s">
        <v>584</v>
      </c>
      <c r="B6496">
        <v>1267</v>
      </c>
      <c r="C6496" t="s">
        <v>14492</v>
      </c>
      <c r="D6496">
        <v>72003</v>
      </c>
      <c r="E6496" t="s">
        <v>14492</v>
      </c>
      <c r="F6496" t="s">
        <v>11404</v>
      </c>
      <c r="H6496">
        <v>1.5</v>
      </c>
      <c r="I6496">
        <v>0.8</v>
      </c>
      <c r="K6496" t="s">
        <v>296</v>
      </c>
      <c r="L6496" t="s">
        <v>397</v>
      </c>
      <c r="M6496" t="s">
        <v>398</v>
      </c>
      <c r="N6496" t="s">
        <v>360</v>
      </c>
      <c r="O6496">
        <v>1</v>
      </c>
      <c r="P6496" t="s">
        <v>306</v>
      </c>
      <c r="Q6496" t="s">
        <v>11532</v>
      </c>
      <c r="R6496" s="164">
        <v>37257</v>
      </c>
      <c r="T6496" t="s">
        <v>14493</v>
      </c>
      <c r="V6496" t="s">
        <v>14494</v>
      </c>
      <c r="W6496" t="s">
        <v>14495</v>
      </c>
      <c r="X6496" t="s">
        <v>14492</v>
      </c>
      <c r="Y6496" t="s">
        <v>14494</v>
      </c>
      <c r="Z6496" t="s">
        <v>14497</v>
      </c>
      <c r="AC6496" t="s">
        <v>366</v>
      </c>
      <c r="AD6496" s="176">
        <v>1.5</v>
      </c>
    </row>
    <row r="6497" spans="1:31" x14ac:dyDescent="0.35">
      <c r="A6497" t="s">
        <v>324</v>
      </c>
      <c r="B6497">
        <v>1216</v>
      </c>
      <c r="C6497" t="s">
        <v>14498</v>
      </c>
      <c r="D6497">
        <v>72004</v>
      </c>
      <c r="E6497" t="s">
        <v>14499</v>
      </c>
      <c r="F6497" t="s">
        <v>11404</v>
      </c>
      <c r="H6497" s="174">
        <f t="shared" ref="H6497:H6501" si="221">AD6497</f>
        <v>1</v>
      </c>
      <c r="I6497">
        <v>0.9</v>
      </c>
      <c r="K6497" t="s">
        <v>404</v>
      </c>
      <c r="L6497" t="s">
        <v>397</v>
      </c>
      <c r="M6497" t="s">
        <v>398</v>
      </c>
      <c r="N6497" t="s">
        <v>360</v>
      </c>
      <c r="O6497">
        <v>1</v>
      </c>
      <c r="P6497" t="s">
        <v>306</v>
      </c>
      <c r="Q6497" s="164">
        <v>39756</v>
      </c>
      <c r="R6497" s="164">
        <v>39692</v>
      </c>
      <c r="S6497" s="164">
        <v>45043</v>
      </c>
      <c r="T6497" t="s">
        <v>14500</v>
      </c>
      <c r="V6497" t="s">
        <v>14501</v>
      </c>
      <c r="W6497" t="s">
        <v>14502</v>
      </c>
      <c r="X6497" t="s">
        <v>14499</v>
      </c>
      <c r="Y6497" t="s">
        <v>14501</v>
      </c>
      <c r="Z6497" t="s">
        <v>14503</v>
      </c>
      <c r="AC6497" t="s">
        <v>366</v>
      </c>
      <c r="AD6497" s="176">
        <v>1</v>
      </c>
      <c r="AE6497" s="177" t="s">
        <v>16954</v>
      </c>
    </row>
    <row r="6498" spans="1:31" x14ac:dyDescent="0.35">
      <c r="A6498" t="s">
        <v>324</v>
      </c>
      <c r="B6498">
        <v>1255</v>
      </c>
      <c r="C6498" t="s">
        <v>14504</v>
      </c>
      <c r="D6498">
        <v>72004</v>
      </c>
      <c r="E6498" t="s">
        <v>14499</v>
      </c>
      <c r="F6498" t="s">
        <v>11404</v>
      </c>
      <c r="H6498" s="174">
        <f t="shared" si="221"/>
        <v>1</v>
      </c>
      <c r="I6498">
        <v>0.9</v>
      </c>
      <c r="K6498" t="s">
        <v>404</v>
      </c>
      <c r="L6498" t="s">
        <v>397</v>
      </c>
      <c r="M6498" t="s">
        <v>398</v>
      </c>
      <c r="N6498" t="s">
        <v>360</v>
      </c>
      <c r="O6498">
        <v>1</v>
      </c>
      <c r="P6498" t="s">
        <v>306</v>
      </c>
      <c r="Q6498" s="164">
        <v>40636</v>
      </c>
      <c r="R6498" s="164">
        <v>40664</v>
      </c>
      <c r="S6498" s="164">
        <v>42979</v>
      </c>
      <c r="T6498" t="s">
        <v>14500</v>
      </c>
      <c r="V6498" t="s">
        <v>14501</v>
      </c>
      <c r="W6498" t="s">
        <v>14502</v>
      </c>
      <c r="X6498" t="s">
        <v>14499</v>
      </c>
      <c r="Y6498" t="s">
        <v>14501</v>
      </c>
      <c r="Z6498" t="s">
        <v>14505</v>
      </c>
      <c r="AC6498" t="s">
        <v>366</v>
      </c>
      <c r="AD6498" s="176">
        <v>1</v>
      </c>
      <c r="AE6498" s="177" t="s">
        <v>16954</v>
      </c>
    </row>
    <row r="6499" spans="1:31" x14ac:dyDescent="0.35">
      <c r="A6499" t="s">
        <v>447</v>
      </c>
      <c r="B6499">
        <v>1208</v>
      </c>
      <c r="C6499" t="s">
        <v>14499</v>
      </c>
      <c r="D6499">
        <v>72004</v>
      </c>
      <c r="E6499" t="s">
        <v>14499</v>
      </c>
      <c r="F6499" t="s">
        <v>11404</v>
      </c>
      <c r="H6499" s="174">
        <f t="shared" si="221"/>
        <v>1</v>
      </c>
      <c r="I6499">
        <v>0.9</v>
      </c>
      <c r="K6499" t="s">
        <v>404</v>
      </c>
      <c r="L6499" t="s">
        <v>1026</v>
      </c>
      <c r="M6499" t="s">
        <v>398</v>
      </c>
      <c r="N6499" t="s">
        <v>360</v>
      </c>
      <c r="O6499">
        <v>1</v>
      </c>
      <c r="P6499" t="s">
        <v>306</v>
      </c>
      <c r="Q6499" s="164">
        <v>38726</v>
      </c>
      <c r="R6499" s="164">
        <v>38961</v>
      </c>
      <c r="S6499" s="164">
        <v>41518</v>
      </c>
      <c r="T6499" t="s">
        <v>14500</v>
      </c>
      <c r="V6499" t="s">
        <v>14501</v>
      </c>
      <c r="W6499" t="s">
        <v>14502</v>
      </c>
      <c r="X6499" t="s">
        <v>14499</v>
      </c>
      <c r="Y6499" t="s">
        <v>14501</v>
      </c>
      <c r="Z6499" t="s">
        <v>14506</v>
      </c>
      <c r="AC6499" t="s">
        <v>366</v>
      </c>
      <c r="AD6499" s="176">
        <v>1</v>
      </c>
      <c r="AE6499" s="177" t="s">
        <v>16954</v>
      </c>
    </row>
    <row r="6500" spans="1:31" x14ac:dyDescent="0.35">
      <c r="A6500" t="s">
        <v>447</v>
      </c>
      <c r="B6500">
        <v>1225</v>
      </c>
      <c r="C6500" t="s">
        <v>14507</v>
      </c>
      <c r="D6500">
        <v>72004</v>
      </c>
      <c r="E6500" t="s">
        <v>14499</v>
      </c>
      <c r="F6500" t="s">
        <v>11404</v>
      </c>
      <c r="H6500" s="174">
        <f t="shared" si="221"/>
        <v>1</v>
      </c>
      <c r="I6500">
        <v>0.9</v>
      </c>
      <c r="K6500" t="s">
        <v>404</v>
      </c>
      <c r="L6500" t="s">
        <v>640</v>
      </c>
      <c r="M6500" t="s">
        <v>398</v>
      </c>
      <c r="N6500" t="s">
        <v>360</v>
      </c>
      <c r="O6500">
        <v>1</v>
      </c>
      <c r="P6500" t="s">
        <v>306</v>
      </c>
      <c r="Q6500" s="164">
        <v>39456</v>
      </c>
      <c r="R6500" s="164">
        <v>39692</v>
      </c>
      <c r="S6500" s="164">
        <v>42248</v>
      </c>
      <c r="T6500" t="s">
        <v>14500</v>
      </c>
      <c r="V6500" t="s">
        <v>14501</v>
      </c>
      <c r="W6500" t="s">
        <v>14502</v>
      </c>
      <c r="X6500" t="s">
        <v>14499</v>
      </c>
      <c r="Y6500" t="s">
        <v>14501</v>
      </c>
      <c r="Z6500" t="s">
        <v>14508</v>
      </c>
      <c r="AC6500" t="s">
        <v>366</v>
      </c>
      <c r="AD6500" s="176">
        <v>1</v>
      </c>
      <c r="AE6500" s="177" t="s">
        <v>16954</v>
      </c>
    </row>
    <row r="6501" spans="1:31" x14ac:dyDescent="0.35">
      <c r="A6501" t="s">
        <v>447</v>
      </c>
      <c r="B6501">
        <v>1268</v>
      </c>
      <c r="C6501" t="s">
        <v>14509</v>
      </c>
      <c r="D6501">
        <v>72004</v>
      </c>
      <c r="E6501" t="s">
        <v>14499</v>
      </c>
      <c r="F6501" t="s">
        <v>11404</v>
      </c>
      <c r="G6501" s="163">
        <v>4200</v>
      </c>
      <c r="H6501" s="174">
        <f t="shared" si="221"/>
        <v>1</v>
      </c>
      <c r="I6501">
        <v>0.9</v>
      </c>
      <c r="J6501" t="s">
        <v>295</v>
      </c>
      <c r="K6501" t="s">
        <v>0</v>
      </c>
      <c r="L6501" t="s">
        <v>397</v>
      </c>
      <c r="M6501" t="s">
        <v>398</v>
      </c>
      <c r="N6501" t="s">
        <v>360</v>
      </c>
      <c r="O6501">
        <v>1</v>
      </c>
      <c r="P6501" t="s">
        <v>306</v>
      </c>
      <c r="Q6501" s="164">
        <v>42437</v>
      </c>
      <c r="R6501" s="164">
        <v>42491</v>
      </c>
      <c r="T6501" t="s">
        <v>14500</v>
      </c>
      <c r="V6501" t="s">
        <v>14501</v>
      </c>
      <c r="W6501" t="s">
        <v>14502</v>
      </c>
      <c r="X6501" t="s">
        <v>14499</v>
      </c>
      <c r="Y6501" t="s">
        <v>14501</v>
      </c>
      <c r="Z6501" t="s">
        <v>14510</v>
      </c>
      <c r="AA6501" t="s">
        <v>1</v>
      </c>
      <c r="AB6501" s="164">
        <v>42585</v>
      </c>
      <c r="AC6501" t="s">
        <v>366</v>
      </c>
      <c r="AD6501" s="176">
        <v>1</v>
      </c>
      <c r="AE6501" s="177" t="s">
        <v>16954</v>
      </c>
    </row>
    <row r="6502" spans="1:31" x14ac:dyDescent="0.35">
      <c r="A6502" t="s">
        <v>454</v>
      </c>
      <c r="B6502">
        <v>1389</v>
      </c>
      <c r="C6502" t="s">
        <v>14511</v>
      </c>
      <c r="D6502">
        <v>72005</v>
      </c>
      <c r="E6502" t="s">
        <v>14512</v>
      </c>
      <c r="F6502" t="s">
        <v>11404</v>
      </c>
      <c r="H6502">
        <v>1.2</v>
      </c>
      <c r="I6502">
        <v>0.7</v>
      </c>
      <c r="K6502" t="s">
        <v>404</v>
      </c>
      <c r="L6502" t="s">
        <v>397</v>
      </c>
      <c r="M6502" t="s">
        <v>398</v>
      </c>
      <c r="N6502" t="s">
        <v>360</v>
      </c>
      <c r="O6502">
        <v>1</v>
      </c>
      <c r="P6502" t="s">
        <v>306</v>
      </c>
      <c r="Q6502" s="164">
        <v>39091</v>
      </c>
      <c r="R6502" s="164">
        <v>39326</v>
      </c>
      <c r="S6502" s="164">
        <v>43344</v>
      </c>
      <c r="T6502" t="s">
        <v>6319</v>
      </c>
      <c r="V6502" t="s">
        <v>14513</v>
      </c>
      <c r="W6502" t="s">
        <v>14514</v>
      </c>
      <c r="X6502" t="s">
        <v>14512</v>
      </c>
      <c r="Y6502" t="s">
        <v>14513</v>
      </c>
      <c r="Z6502" t="s">
        <v>14515</v>
      </c>
      <c r="AC6502" t="s">
        <v>366</v>
      </c>
      <c r="AD6502" s="176">
        <v>1.2</v>
      </c>
    </row>
    <row r="6503" spans="1:31" x14ac:dyDescent="0.35">
      <c r="A6503" t="s">
        <v>408</v>
      </c>
      <c r="B6503">
        <v>1332</v>
      </c>
      <c r="C6503" t="s">
        <v>14516</v>
      </c>
      <c r="D6503">
        <v>72005</v>
      </c>
      <c r="E6503" t="s">
        <v>14512</v>
      </c>
      <c r="F6503" t="s">
        <v>11404</v>
      </c>
      <c r="G6503" s="163">
        <v>6153.75</v>
      </c>
      <c r="H6503">
        <v>1.2</v>
      </c>
      <c r="I6503">
        <v>0.7</v>
      </c>
      <c r="J6503" t="s">
        <v>295</v>
      </c>
      <c r="K6503" t="s">
        <v>296</v>
      </c>
      <c r="L6503" t="s">
        <v>640</v>
      </c>
      <c r="M6503" t="s">
        <v>398</v>
      </c>
      <c r="N6503" t="s">
        <v>360</v>
      </c>
      <c r="O6503">
        <v>1</v>
      </c>
      <c r="P6503" t="s">
        <v>306</v>
      </c>
      <c r="Q6503" t="s">
        <v>14517</v>
      </c>
      <c r="R6503" s="164">
        <v>43344</v>
      </c>
      <c r="T6503" t="s">
        <v>6319</v>
      </c>
      <c r="V6503" t="s">
        <v>14513</v>
      </c>
      <c r="W6503" t="s">
        <v>14514</v>
      </c>
      <c r="X6503" t="s">
        <v>14512</v>
      </c>
      <c r="Y6503" t="s">
        <v>14513</v>
      </c>
      <c r="Z6503" t="s">
        <v>14518</v>
      </c>
      <c r="AA6503" t="s">
        <v>1</v>
      </c>
      <c r="AB6503" s="164">
        <v>42937</v>
      </c>
      <c r="AC6503" t="s">
        <v>366</v>
      </c>
      <c r="AD6503" s="176">
        <v>1.2</v>
      </c>
    </row>
    <row r="6504" spans="1:31" x14ac:dyDescent="0.35">
      <c r="A6504" t="s">
        <v>324</v>
      </c>
      <c r="B6504">
        <v>1235</v>
      </c>
      <c r="C6504" t="s">
        <v>14519</v>
      </c>
      <c r="D6504">
        <v>72005</v>
      </c>
      <c r="E6504" t="s">
        <v>14512</v>
      </c>
      <c r="F6504" t="s">
        <v>11404</v>
      </c>
      <c r="H6504">
        <v>1.2</v>
      </c>
      <c r="I6504">
        <v>0.7</v>
      </c>
      <c r="K6504" t="s">
        <v>404</v>
      </c>
      <c r="L6504" t="s">
        <v>397</v>
      </c>
      <c r="M6504" t="s">
        <v>398</v>
      </c>
      <c r="N6504" t="s">
        <v>360</v>
      </c>
      <c r="O6504">
        <v>1</v>
      </c>
      <c r="P6504" t="s">
        <v>306</v>
      </c>
      <c r="Q6504" s="164">
        <v>40119</v>
      </c>
      <c r="R6504" s="164">
        <v>40057</v>
      </c>
      <c r="S6504" s="164">
        <v>43374</v>
      </c>
      <c r="T6504" t="s">
        <v>6319</v>
      </c>
      <c r="V6504" t="s">
        <v>14513</v>
      </c>
      <c r="W6504" t="s">
        <v>14514</v>
      </c>
      <c r="X6504" t="s">
        <v>14512</v>
      </c>
      <c r="Y6504" t="s">
        <v>14513</v>
      </c>
      <c r="Z6504" t="s">
        <v>14520</v>
      </c>
      <c r="AC6504" t="s">
        <v>366</v>
      </c>
      <c r="AD6504" s="176">
        <v>1.2</v>
      </c>
    </row>
    <row r="6505" spans="1:31" x14ac:dyDescent="0.35">
      <c r="A6505" t="s">
        <v>476</v>
      </c>
      <c r="B6505">
        <v>1376</v>
      </c>
      <c r="C6505" t="s">
        <v>11889</v>
      </c>
      <c r="D6505">
        <v>72005</v>
      </c>
      <c r="E6505" t="s">
        <v>14512</v>
      </c>
      <c r="F6505" t="s">
        <v>11404</v>
      </c>
      <c r="G6505" s="163">
        <v>4073.96</v>
      </c>
      <c r="H6505">
        <v>1.2</v>
      </c>
      <c r="I6505">
        <v>0.7</v>
      </c>
      <c r="J6505" t="s">
        <v>295</v>
      </c>
      <c r="K6505" t="s">
        <v>296</v>
      </c>
      <c r="L6505" t="s">
        <v>397</v>
      </c>
      <c r="M6505" t="s">
        <v>398</v>
      </c>
      <c r="N6505" t="s">
        <v>360</v>
      </c>
      <c r="O6505">
        <v>1</v>
      </c>
      <c r="P6505" t="s">
        <v>306</v>
      </c>
      <c r="Q6505" s="164">
        <v>44198</v>
      </c>
      <c r="R6505" s="164">
        <v>44440</v>
      </c>
      <c r="T6505" t="s">
        <v>6319</v>
      </c>
      <c r="V6505" t="s">
        <v>14513</v>
      </c>
      <c r="W6505" t="s">
        <v>14514</v>
      </c>
      <c r="X6505" t="s">
        <v>14512</v>
      </c>
      <c r="Y6505" t="s">
        <v>14513</v>
      </c>
      <c r="Z6505" t="s">
        <v>14521</v>
      </c>
      <c r="AA6505" t="s">
        <v>1</v>
      </c>
      <c r="AB6505" s="164">
        <v>44606</v>
      </c>
      <c r="AC6505" t="s">
        <v>366</v>
      </c>
      <c r="AD6505" s="176">
        <v>1.2</v>
      </c>
    </row>
    <row r="6506" spans="1:31" x14ac:dyDescent="0.35">
      <c r="A6506" t="s">
        <v>482</v>
      </c>
      <c r="B6506">
        <v>1298</v>
      </c>
      <c r="C6506" t="s">
        <v>14522</v>
      </c>
      <c r="D6506">
        <v>72005</v>
      </c>
      <c r="E6506" t="s">
        <v>14512</v>
      </c>
      <c r="F6506" t="s">
        <v>11404</v>
      </c>
      <c r="G6506" s="163">
        <v>3238.32</v>
      </c>
      <c r="H6506">
        <v>1.2</v>
      </c>
      <c r="I6506">
        <v>0.7</v>
      </c>
      <c r="J6506" t="s">
        <v>1</v>
      </c>
      <c r="K6506" t="s">
        <v>296</v>
      </c>
      <c r="L6506" t="s">
        <v>397</v>
      </c>
      <c r="M6506" t="s">
        <v>398</v>
      </c>
      <c r="N6506" t="s">
        <v>360</v>
      </c>
      <c r="O6506">
        <v>1</v>
      </c>
      <c r="P6506" t="s">
        <v>306</v>
      </c>
      <c r="Q6506" s="164">
        <v>44867</v>
      </c>
      <c r="R6506" s="164">
        <v>45170</v>
      </c>
      <c r="T6506" t="s">
        <v>6319</v>
      </c>
      <c r="V6506" t="s">
        <v>14513</v>
      </c>
      <c r="W6506" t="s">
        <v>14514</v>
      </c>
      <c r="X6506" t="s">
        <v>14512</v>
      </c>
      <c r="Y6506" t="s">
        <v>14513</v>
      </c>
      <c r="Z6506" t="s">
        <v>14523</v>
      </c>
      <c r="AA6506" t="s">
        <v>1</v>
      </c>
      <c r="AB6506" s="164">
        <v>44658</v>
      </c>
      <c r="AC6506" t="s">
        <v>366</v>
      </c>
      <c r="AD6506" s="176">
        <v>1.2</v>
      </c>
    </row>
    <row r="6507" spans="1:31" x14ac:dyDescent="0.35">
      <c r="A6507" t="s">
        <v>584</v>
      </c>
      <c r="B6507">
        <v>1354</v>
      </c>
      <c r="C6507" t="s">
        <v>6339</v>
      </c>
      <c r="D6507">
        <v>72005</v>
      </c>
      <c r="E6507" t="s">
        <v>14512</v>
      </c>
      <c r="F6507" t="s">
        <v>11404</v>
      </c>
      <c r="H6507">
        <v>1.2</v>
      </c>
      <c r="I6507">
        <v>0.7</v>
      </c>
      <c r="K6507" t="s">
        <v>296</v>
      </c>
      <c r="L6507" t="s">
        <v>640</v>
      </c>
      <c r="M6507" t="s">
        <v>398</v>
      </c>
      <c r="N6507" t="s">
        <v>360</v>
      </c>
      <c r="O6507">
        <v>1</v>
      </c>
      <c r="P6507" t="s">
        <v>306</v>
      </c>
      <c r="Q6507" t="s">
        <v>3913</v>
      </c>
      <c r="R6507" s="164">
        <v>42614</v>
      </c>
      <c r="T6507" t="s">
        <v>6319</v>
      </c>
      <c r="V6507" t="s">
        <v>14513</v>
      </c>
      <c r="W6507" t="s">
        <v>14514</v>
      </c>
      <c r="X6507" t="s">
        <v>14512</v>
      </c>
      <c r="Y6507" t="s">
        <v>14513</v>
      </c>
      <c r="Z6507" t="s">
        <v>14524</v>
      </c>
      <c r="AC6507" t="s">
        <v>366</v>
      </c>
      <c r="AD6507" s="176">
        <v>1.2</v>
      </c>
    </row>
    <row r="6508" spans="1:31" x14ac:dyDescent="0.35">
      <c r="A6508" t="s">
        <v>403</v>
      </c>
      <c r="B6508">
        <v>1094</v>
      </c>
      <c r="C6508" t="s">
        <v>14525</v>
      </c>
      <c r="D6508">
        <v>72005</v>
      </c>
      <c r="E6508" t="s">
        <v>14512</v>
      </c>
      <c r="F6508" t="s">
        <v>11404</v>
      </c>
      <c r="H6508">
        <v>1.2</v>
      </c>
      <c r="I6508">
        <v>0.7</v>
      </c>
      <c r="K6508" t="s">
        <v>404</v>
      </c>
      <c r="L6508" t="s">
        <v>397</v>
      </c>
      <c r="M6508" t="s">
        <v>398</v>
      </c>
      <c r="N6508" t="s">
        <v>360</v>
      </c>
      <c r="O6508">
        <v>1</v>
      </c>
      <c r="P6508" t="s">
        <v>306</v>
      </c>
      <c r="Q6508" t="s">
        <v>7493</v>
      </c>
      <c r="R6508" s="164">
        <v>36404</v>
      </c>
      <c r="S6508" s="164">
        <v>43678</v>
      </c>
      <c r="T6508" t="s">
        <v>6319</v>
      </c>
      <c r="V6508" t="s">
        <v>14513</v>
      </c>
      <c r="W6508" t="s">
        <v>14514</v>
      </c>
      <c r="X6508" t="s">
        <v>14512</v>
      </c>
      <c r="Y6508" t="s">
        <v>14513</v>
      </c>
      <c r="Z6508" t="s">
        <v>14526</v>
      </c>
      <c r="AC6508" t="s">
        <v>366</v>
      </c>
      <c r="AD6508" s="176">
        <v>1.2</v>
      </c>
    </row>
    <row r="6509" spans="1:31" x14ac:dyDescent="0.35">
      <c r="A6509" t="s">
        <v>419</v>
      </c>
      <c r="B6509">
        <v>1193</v>
      </c>
      <c r="C6509" t="s">
        <v>14512</v>
      </c>
      <c r="D6509">
        <v>72005</v>
      </c>
      <c r="E6509" t="s">
        <v>14512</v>
      </c>
      <c r="F6509" t="s">
        <v>11404</v>
      </c>
      <c r="H6509">
        <v>1.2</v>
      </c>
      <c r="I6509">
        <v>0.7</v>
      </c>
      <c r="K6509" t="s">
        <v>404</v>
      </c>
      <c r="L6509" t="s">
        <v>397</v>
      </c>
      <c r="M6509" t="s">
        <v>398</v>
      </c>
      <c r="N6509" t="s">
        <v>360</v>
      </c>
      <c r="O6509">
        <v>1</v>
      </c>
      <c r="P6509" t="s">
        <v>306</v>
      </c>
      <c r="Q6509" t="s">
        <v>1548</v>
      </c>
      <c r="R6509" s="164">
        <v>40422</v>
      </c>
      <c r="S6509" s="164">
        <v>42979</v>
      </c>
      <c r="T6509" t="s">
        <v>6319</v>
      </c>
      <c r="V6509" t="s">
        <v>14513</v>
      </c>
      <c r="W6509" t="s">
        <v>14514</v>
      </c>
      <c r="X6509" t="s">
        <v>14512</v>
      </c>
      <c r="Y6509" t="s">
        <v>14513</v>
      </c>
      <c r="Z6509" t="s">
        <v>14527</v>
      </c>
      <c r="AC6509" t="s">
        <v>366</v>
      </c>
      <c r="AD6509" s="176">
        <v>1.2</v>
      </c>
    </row>
    <row r="6510" spans="1:31" x14ac:dyDescent="0.35">
      <c r="A6510" t="s">
        <v>711</v>
      </c>
      <c r="B6510">
        <v>1171</v>
      </c>
      <c r="C6510" t="s">
        <v>14512</v>
      </c>
      <c r="D6510">
        <v>72005</v>
      </c>
      <c r="E6510" t="s">
        <v>14512</v>
      </c>
      <c r="F6510" t="s">
        <v>11404</v>
      </c>
      <c r="H6510">
        <v>1.2</v>
      </c>
      <c r="I6510">
        <v>0.7</v>
      </c>
      <c r="K6510" t="s">
        <v>296</v>
      </c>
      <c r="L6510" t="s">
        <v>397</v>
      </c>
      <c r="M6510" t="s">
        <v>398</v>
      </c>
      <c r="N6510" t="s">
        <v>360</v>
      </c>
      <c r="O6510">
        <v>1</v>
      </c>
      <c r="P6510" t="s">
        <v>306</v>
      </c>
      <c r="Q6510" s="164">
        <v>35796</v>
      </c>
      <c r="R6510" s="164">
        <v>35796</v>
      </c>
      <c r="T6510" t="s">
        <v>6319</v>
      </c>
      <c r="V6510" t="s">
        <v>14513</v>
      </c>
      <c r="W6510" t="s">
        <v>14514</v>
      </c>
      <c r="X6510" t="s">
        <v>14512</v>
      </c>
      <c r="Y6510" t="s">
        <v>14513</v>
      </c>
      <c r="Z6510" t="s">
        <v>14528</v>
      </c>
      <c r="AC6510" t="s">
        <v>366</v>
      </c>
      <c r="AD6510" s="176">
        <v>1.2</v>
      </c>
    </row>
    <row r="6511" spans="1:31" x14ac:dyDescent="0.35">
      <c r="A6511" t="s">
        <v>438</v>
      </c>
      <c r="B6511">
        <v>1219</v>
      </c>
      <c r="C6511" t="s">
        <v>14529</v>
      </c>
      <c r="D6511">
        <v>72005</v>
      </c>
      <c r="E6511" t="s">
        <v>14512</v>
      </c>
      <c r="F6511" t="s">
        <v>11404</v>
      </c>
      <c r="H6511">
        <v>1.2</v>
      </c>
      <c r="I6511">
        <v>0.7</v>
      </c>
      <c r="K6511" t="s">
        <v>296</v>
      </c>
      <c r="L6511" t="s">
        <v>397</v>
      </c>
      <c r="M6511" t="s">
        <v>398</v>
      </c>
      <c r="N6511" t="s">
        <v>360</v>
      </c>
      <c r="O6511">
        <v>1</v>
      </c>
      <c r="P6511" t="s">
        <v>306</v>
      </c>
      <c r="Q6511" t="s">
        <v>914</v>
      </c>
      <c r="R6511" s="164">
        <v>40787</v>
      </c>
      <c r="T6511" t="s">
        <v>6319</v>
      </c>
      <c r="V6511" t="s">
        <v>14513</v>
      </c>
      <c r="W6511" t="s">
        <v>14514</v>
      </c>
      <c r="X6511" t="s">
        <v>14512</v>
      </c>
      <c r="Y6511" t="s">
        <v>14513</v>
      </c>
      <c r="Z6511" t="s">
        <v>14530</v>
      </c>
      <c r="AC6511" t="s">
        <v>366</v>
      </c>
      <c r="AD6511" s="176">
        <v>1.2</v>
      </c>
    </row>
    <row r="6512" spans="1:31" x14ac:dyDescent="0.35">
      <c r="A6512" t="s">
        <v>711</v>
      </c>
      <c r="B6512">
        <v>1214</v>
      </c>
      <c r="C6512" t="s">
        <v>14531</v>
      </c>
      <c r="D6512">
        <v>72006</v>
      </c>
      <c r="E6512" t="s">
        <v>14532</v>
      </c>
      <c r="F6512" t="s">
        <v>11404</v>
      </c>
      <c r="H6512" s="174">
        <f>AD6512</f>
        <v>1.2</v>
      </c>
      <c r="I6512">
        <v>0.9</v>
      </c>
      <c r="K6512" t="s">
        <v>404</v>
      </c>
      <c r="L6512" t="s">
        <v>640</v>
      </c>
      <c r="M6512" t="s">
        <v>398</v>
      </c>
      <c r="N6512" t="s">
        <v>360</v>
      </c>
      <c r="O6512">
        <v>1.25</v>
      </c>
      <c r="P6512" t="s">
        <v>306</v>
      </c>
      <c r="Q6512" s="164">
        <v>39083</v>
      </c>
      <c r="R6512" s="164">
        <v>39083</v>
      </c>
      <c r="S6512" s="164">
        <v>42979</v>
      </c>
      <c r="T6512" t="s">
        <v>6340</v>
      </c>
      <c r="V6512" t="s">
        <v>14533</v>
      </c>
      <c r="W6512" t="s">
        <v>14534</v>
      </c>
      <c r="X6512" t="s">
        <v>14532</v>
      </c>
      <c r="Y6512" t="s">
        <v>14533</v>
      </c>
      <c r="Z6512" t="s">
        <v>14535</v>
      </c>
      <c r="AC6512" t="s">
        <v>366</v>
      </c>
      <c r="AD6512" s="176">
        <v>1.2</v>
      </c>
      <c r="AE6512" s="177" t="s">
        <v>16954</v>
      </c>
    </row>
    <row r="6513" spans="1:31" x14ac:dyDescent="0.35">
      <c r="A6513" t="s">
        <v>454</v>
      </c>
      <c r="B6513">
        <v>1347</v>
      </c>
      <c r="C6513" t="s">
        <v>10519</v>
      </c>
      <c r="D6513">
        <v>72007</v>
      </c>
      <c r="E6513" t="s">
        <v>10519</v>
      </c>
      <c r="F6513" t="s">
        <v>11404</v>
      </c>
      <c r="H6513">
        <v>1</v>
      </c>
      <c r="I6513">
        <v>1</v>
      </c>
      <c r="K6513" t="s">
        <v>296</v>
      </c>
      <c r="L6513" t="s">
        <v>397</v>
      </c>
      <c r="M6513" t="s">
        <v>398</v>
      </c>
      <c r="N6513" t="s">
        <v>360</v>
      </c>
      <c r="O6513">
        <v>1</v>
      </c>
      <c r="P6513" t="s">
        <v>306</v>
      </c>
      <c r="Q6513" s="164">
        <v>36900</v>
      </c>
      <c r="R6513" s="164">
        <v>37135</v>
      </c>
      <c r="T6513" t="s">
        <v>10520</v>
      </c>
      <c r="V6513" t="s">
        <v>10521</v>
      </c>
      <c r="W6513" t="s">
        <v>14536</v>
      </c>
      <c r="X6513" t="s">
        <v>14537</v>
      </c>
      <c r="Y6513" t="s">
        <v>14538</v>
      </c>
      <c r="Z6513" t="s">
        <v>14539</v>
      </c>
      <c r="AC6513" t="s">
        <v>366</v>
      </c>
      <c r="AD6513" s="176">
        <v>1</v>
      </c>
    </row>
    <row r="6514" spans="1:31" x14ac:dyDescent="0.35">
      <c r="A6514" t="s">
        <v>324</v>
      </c>
      <c r="B6514">
        <v>1345</v>
      </c>
      <c r="C6514" t="s">
        <v>14540</v>
      </c>
      <c r="D6514">
        <v>72007</v>
      </c>
      <c r="E6514" t="s">
        <v>10519</v>
      </c>
      <c r="F6514" t="s">
        <v>11404</v>
      </c>
      <c r="G6514" s="163">
        <v>4455</v>
      </c>
      <c r="H6514">
        <v>1</v>
      </c>
      <c r="I6514">
        <v>1</v>
      </c>
      <c r="J6514" t="s">
        <v>295</v>
      </c>
      <c r="K6514" t="s">
        <v>296</v>
      </c>
      <c r="L6514" t="s">
        <v>397</v>
      </c>
      <c r="M6514" t="s">
        <v>398</v>
      </c>
      <c r="N6514" t="s">
        <v>360</v>
      </c>
      <c r="O6514">
        <v>1</v>
      </c>
      <c r="P6514" t="s">
        <v>306</v>
      </c>
      <c r="Q6514" s="164">
        <v>43715</v>
      </c>
      <c r="R6514" s="164">
        <v>44075</v>
      </c>
      <c r="T6514" t="s">
        <v>10520</v>
      </c>
      <c r="V6514" t="s">
        <v>10521</v>
      </c>
      <c r="W6514" t="s">
        <v>14536</v>
      </c>
      <c r="X6514" t="s">
        <v>14537</v>
      </c>
      <c r="Y6514" t="s">
        <v>14538</v>
      </c>
      <c r="Z6514" t="s">
        <v>14541</v>
      </c>
      <c r="AA6514" t="s">
        <v>295</v>
      </c>
      <c r="AB6514" s="164">
        <v>43699</v>
      </c>
      <c r="AC6514" t="s">
        <v>366</v>
      </c>
      <c r="AD6514" s="176">
        <v>1</v>
      </c>
    </row>
    <row r="6515" spans="1:31" x14ac:dyDescent="0.35">
      <c r="A6515" t="s">
        <v>309</v>
      </c>
      <c r="B6515">
        <v>1139</v>
      </c>
      <c r="C6515" t="s">
        <v>10519</v>
      </c>
      <c r="D6515">
        <v>72007</v>
      </c>
      <c r="E6515" t="s">
        <v>10519</v>
      </c>
      <c r="F6515" t="s">
        <v>11404</v>
      </c>
      <c r="H6515">
        <v>1</v>
      </c>
      <c r="I6515">
        <v>1</v>
      </c>
      <c r="K6515" t="s">
        <v>404</v>
      </c>
      <c r="L6515" t="s">
        <v>397</v>
      </c>
      <c r="M6515" t="s">
        <v>398</v>
      </c>
      <c r="N6515" t="s">
        <v>360</v>
      </c>
      <c r="O6515">
        <v>1</v>
      </c>
      <c r="P6515" t="s">
        <v>306</v>
      </c>
      <c r="Q6515" s="164">
        <v>37265</v>
      </c>
      <c r="R6515" s="164">
        <v>37500</v>
      </c>
      <c r="S6515" s="164">
        <v>42248</v>
      </c>
      <c r="T6515" t="s">
        <v>10520</v>
      </c>
      <c r="V6515" t="s">
        <v>10521</v>
      </c>
      <c r="W6515" t="s">
        <v>14536</v>
      </c>
      <c r="X6515" t="s">
        <v>14537</v>
      </c>
      <c r="Y6515" t="s">
        <v>14538</v>
      </c>
      <c r="Z6515" t="s">
        <v>14542</v>
      </c>
      <c r="AC6515" t="s">
        <v>366</v>
      </c>
      <c r="AD6515" s="176">
        <v>1</v>
      </c>
    </row>
    <row r="6516" spans="1:31" x14ac:dyDescent="0.35">
      <c r="A6516" t="s">
        <v>476</v>
      </c>
      <c r="B6516">
        <v>1203</v>
      </c>
      <c r="C6516" t="s">
        <v>14543</v>
      </c>
      <c r="D6516">
        <v>72007</v>
      </c>
      <c r="E6516" t="s">
        <v>10519</v>
      </c>
      <c r="F6516" t="s">
        <v>11404</v>
      </c>
      <c r="H6516">
        <v>1</v>
      </c>
      <c r="I6516">
        <v>1</v>
      </c>
      <c r="K6516" t="s">
        <v>404</v>
      </c>
      <c r="L6516" t="s">
        <v>397</v>
      </c>
      <c r="M6516" t="s">
        <v>398</v>
      </c>
      <c r="N6516" t="s">
        <v>360</v>
      </c>
      <c r="O6516">
        <v>1</v>
      </c>
      <c r="P6516" t="s">
        <v>306</v>
      </c>
      <c r="Q6516" s="164">
        <v>36534</v>
      </c>
      <c r="R6516" s="164">
        <v>36770</v>
      </c>
      <c r="S6516" s="164">
        <v>40787</v>
      </c>
      <c r="T6516" t="s">
        <v>10520</v>
      </c>
      <c r="V6516" t="s">
        <v>10521</v>
      </c>
      <c r="W6516" t="s">
        <v>14536</v>
      </c>
      <c r="X6516" t="s">
        <v>14537</v>
      </c>
      <c r="Y6516" t="s">
        <v>14538</v>
      </c>
      <c r="Z6516" t="s">
        <v>14544</v>
      </c>
      <c r="AC6516" t="s">
        <v>366</v>
      </c>
      <c r="AD6516" s="176">
        <v>1</v>
      </c>
    </row>
    <row r="6517" spans="1:31" x14ac:dyDescent="0.35">
      <c r="A6517" t="s">
        <v>482</v>
      </c>
      <c r="B6517">
        <v>1276</v>
      </c>
      <c r="C6517" t="s">
        <v>14545</v>
      </c>
      <c r="D6517">
        <v>72007</v>
      </c>
      <c r="E6517" t="s">
        <v>10519</v>
      </c>
      <c r="F6517" t="s">
        <v>11404</v>
      </c>
      <c r="G6517" s="163">
        <v>5000</v>
      </c>
      <c r="H6517">
        <v>1</v>
      </c>
      <c r="I6517">
        <v>1</v>
      </c>
      <c r="J6517" t="s">
        <v>295</v>
      </c>
      <c r="K6517" t="s">
        <v>296</v>
      </c>
      <c r="L6517" t="s">
        <v>397</v>
      </c>
      <c r="M6517" t="s">
        <v>398</v>
      </c>
      <c r="N6517" t="s">
        <v>360</v>
      </c>
      <c r="O6517">
        <v>1</v>
      </c>
      <c r="P6517" t="s">
        <v>306</v>
      </c>
      <c r="Q6517" s="164">
        <v>42619</v>
      </c>
      <c r="R6517" s="164">
        <v>42979</v>
      </c>
      <c r="T6517" t="s">
        <v>10520</v>
      </c>
      <c r="V6517" t="s">
        <v>10521</v>
      </c>
      <c r="W6517" t="s">
        <v>14536</v>
      </c>
      <c r="X6517" t="s">
        <v>14537</v>
      </c>
      <c r="Y6517" t="s">
        <v>14538</v>
      </c>
      <c r="Z6517" t="s">
        <v>14546</v>
      </c>
      <c r="AA6517" t="s">
        <v>1</v>
      </c>
      <c r="AB6517" s="164">
        <v>42620</v>
      </c>
      <c r="AC6517" t="s">
        <v>366</v>
      </c>
      <c r="AD6517" s="176">
        <v>1</v>
      </c>
    </row>
    <row r="6518" spans="1:31" x14ac:dyDescent="0.35">
      <c r="A6518" t="s">
        <v>584</v>
      </c>
      <c r="B6518">
        <v>1192</v>
      </c>
      <c r="C6518" t="s">
        <v>10519</v>
      </c>
      <c r="D6518">
        <v>72007</v>
      </c>
      <c r="E6518" t="s">
        <v>10519</v>
      </c>
      <c r="F6518" t="s">
        <v>11404</v>
      </c>
      <c r="H6518">
        <v>1</v>
      </c>
      <c r="I6518">
        <v>1</v>
      </c>
      <c r="K6518" t="s">
        <v>404</v>
      </c>
      <c r="L6518" t="s">
        <v>397</v>
      </c>
      <c r="M6518" t="s">
        <v>398</v>
      </c>
      <c r="N6518" t="s">
        <v>360</v>
      </c>
      <c r="O6518">
        <v>1</v>
      </c>
      <c r="P6518" t="s">
        <v>306</v>
      </c>
      <c r="Q6518" s="164">
        <v>32882</v>
      </c>
      <c r="R6518" s="164">
        <v>33117</v>
      </c>
      <c r="S6518" s="164">
        <v>42614</v>
      </c>
      <c r="T6518" t="s">
        <v>10520</v>
      </c>
      <c r="V6518" t="s">
        <v>10521</v>
      </c>
      <c r="W6518" t="s">
        <v>14536</v>
      </c>
      <c r="X6518" t="s">
        <v>14537</v>
      </c>
      <c r="Y6518" t="s">
        <v>14538</v>
      </c>
      <c r="Z6518" t="s">
        <v>14547</v>
      </c>
      <c r="AC6518" t="s">
        <v>366</v>
      </c>
      <c r="AD6518" s="176">
        <v>1</v>
      </c>
    </row>
    <row r="6519" spans="1:31" x14ac:dyDescent="0.35">
      <c r="A6519" t="s">
        <v>584</v>
      </c>
      <c r="B6519">
        <v>1345</v>
      </c>
      <c r="C6519" t="s">
        <v>14548</v>
      </c>
      <c r="D6519">
        <v>72007</v>
      </c>
      <c r="E6519" t="s">
        <v>10519</v>
      </c>
      <c r="F6519" t="s">
        <v>11404</v>
      </c>
      <c r="H6519">
        <v>1</v>
      </c>
      <c r="I6519">
        <v>1</v>
      </c>
      <c r="K6519" t="s">
        <v>296</v>
      </c>
      <c r="L6519" t="s">
        <v>640</v>
      </c>
      <c r="M6519" t="s">
        <v>398</v>
      </c>
      <c r="N6519" t="s">
        <v>360</v>
      </c>
      <c r="O6519">
        <v>1</v>
      </c>
      <c r="P6519" t="s">
        <v>306</v>
      </c>
      <c r="Q6519" t="s">
        <v>5115</v>
      </c>
      <c r="R6519" s="164">
        <v>42248</v>
      </c>
      <c r="T6519" t="s">
        <v>10520</v>
      </c>
      <c r="V6519" t="s">
        <v>10521</v>
      </c>
      <c r="W6519" t="s">
        <v>14536</v>
      </c>
      <c r="X6519" t="s">
        <v>14537</v>
      </c>
      <c r="Y6519" t="s">
        <v>14538</v>
      </c>
      <c r="Z6519" t="s">
        <v>14549</v>
      </c>
      <c r="AC6519" t="s">
        <v>366</v>
      </c>
      <c r="AD6519" s="176">
        <v>1</v>
      </c>
    </row>
    <row r="6520" spans="1:31" x14ac:dyDescent="0.35">
      <c r="A6520" t="s">
        <v>314</v>
      </c>
      <c r="B6520">
        <v>1189</v>
      </c>
      <c r="C6520" t="s">
        <v>14550</v>
      </c>
      <c r="D6520">
        <v>72007</v>
      </c>
      <c r="E6520" t="s">
        <v>10519</v>
      </c>
      <c r="F6520" t="s">
        <v>11404</v>
      </c>
      <c r="H6520">
        <v>1</v>
      </c>
      <c r="I6520">
        <v>1</v>
      </c>
      <c r="K6520" t="s">
        <v>296</v>
      </c>
      <c r="L6520" t="s">
        <v>397</v>
      </c>
      <c r="M6520" t="s">
        <v>398</v>
      </c>
      <c r="N6520" t="s">
        <v>360</v>
      </c>
      <c r="O6520">
        <v>1</v>
      </c>
      <c r="P6520" t="s">
        <v>306</v>
      </c>
      <c r="Q6520" s="164">
        <v>35439</v>
      </c>
      <c r="R6520" s="164">
        <v>35674</v>
      </c>
      <c r="T6520" t="s">
        <v>10520</v>
      </c>
      <c r="V6520" t="s">
        <v>10521</v>
      </c>
      <c r="W6520" t="s">
        <v>14536</v>
      </c>
      <c r="X6520" t="s">
        <v>14537</v>
      </c>
      <c r="Y6520" t="s">
        <v>14538</v>
      </c>
      <c r="Z6520" t="s">
        <v>14551</v>
      </c>
      <c r="AC6520" t="s">
        <v>366</v>
      </c>
      <c r="AD6520" s="176">
        <v>1</v>
      </c>
    </row>
    <row r="6521" spans="1:31" x14ac:dyDescent="0.35">
      <c r="A6521" t="s">
        <v>408</v>
      </c>
      <c r="B6521">
        <v>1309</v>
      </c>
      <c r="C6521" t="s">
        <v>14552</v>
      </c>
      <c r="D6521">
        <v>72008</v>
      </c>
      <c r="E6521" t="s">
        <v>14552</v>
      </c>
      <c r="F6521" t="s">
        <v>11404</v>
      </c>
      <c r="G6521" s="163">
        <v>3867</v>
      </c>
      <c r="H6521" s="174">
        <f t="shared" ref="H6521:H6524" si="222">AD6521</f>
        <v>1.1000000000000001</v>
      </c>
      <c r="I6521">
        <v>0.7</v>
      </c>
      <c r="J6521" t="s">
        <v>295</v>
      </c>
      <c r="K6521" t="s">
        <v>404</v>
      </c>
      <c r="L6521" t="s">
        <v>397</v>
      </c>
      <c r="M6521" t="s">
        <v>398</v>
      </c>
      <c r="N6521" t="s">
        <v>360</v>
      </c>
      <c r="O6521">
        <v>1</v>
      </c>
      <c r="P6521" t="s">
        <v>306</v>
      </c>
      <c r="Q6521" t="s">
        <v>2050</v>
      </c>
      <c r="R6521" s="164">
        <v>42614</v>
      </c>
      <c r="S6521" s="164">
        <v>45348</v>
      </c>
      <c r="T6521" t="s">
        <v>6362</v>
      </c>
      <c r="V6521" t="s">
        <v>14553</v>
      </c>
      <c r="W6521" t="s">
        <v>14554</v>
      </c>
      <c r="X6521" t="s">
        <v>14552</v>
      </c>
      <c r="Y6521" t="s">
        <v>14553</v>
      </c>
      <c r="Z6521" t="s">
        <v>14555</v>
      </c>
      <c r="AA6521" t="s">
        <v>1</v>
      </c>
      <c r="AB6521" s="164">
        <v>42451</v>
      </c>
      <c r="AC6521" t="s">
        <v>366</v>
      </c>
      <c r="AD6521" s="176">
        <v>1.1000000000000001</v>
      </c>
      <c r="AE6521" s="177" t="s">
        <v>16954</v>
      </c>
    </row>
    <row r="6522" spans="1:31" x14ac:dyDescent="0.35">
      <c r="A6522" t="s">
        <v>403</v>
      </c>
      <c r="B6522">
        <v>1149</v>
      </c>
      <c r="C6522" t="s">
        <v>14556</v>
      </c>
      <c r="D6522">
        <v>72010</v>
      </c>
      <c r="E6522" t="s">
        <v>14556</v>
      </c>
      <c r="F6522" t="s">
        <v>11404</v>
      </c>
      <c r="H6522" s="174">
        <f t="shared" si="222"/>
        <v>1.4</v>
      </c>
      <c r="I6522">
        <v>1.1000000000000001</v>
      </c>
      <c r="K6522" t="s">
        <v>404</v>
      </c>
      <c r="L6522" t="s">
        <v>397</v>
      </c>
      <c r="M6522" t="s">
        <v>398</v>
      </c>
      <c r="N6522" t="s">
        <v>360</v>
      </c>
      <c r="O6522">
        <v>1</v>
      </c>
      <c r="P6522" t="s">
        <v>306</v>
      </c>
      <c r="Q6522" t="s">
        <v>1649</v>
      </c>
      <c r="R6522" s="164">
        <v>40787</v>
      </c>
      <c r="S6522" s="164">
        <v>43678</v>
      </c>
      <c r="T6522" t="s">
        <v>14557</v>
      </c>
      <c r="V6522" t="s">
        <v>14558</v>
      </c>
      <c r="W6522" t="s">
        <v>14559</v>
      </c>
      <c r="X6522" t="s">
        <v>14556</v>
      </c>
      <c r="Y6522" t="s">
        <v>14558</v>
      </c>
      <c r="Z6522" t="s">
        <v>14560</v>
      </c>
      <c r="AC6522" t="s">
        <v>366</v>
      </c>
      <c r="AD6522" s="176">
        <v>1.4</v>
      </c>
      <c r="AE6522" s="177" t="s">
        <v>16954</v>
      </c>
    </row>
    <row r="6523" spans="1:31" x14ac:dyDescent="0.35">
      <c r="A6523" t="s">
        <v>324</v>
      </c>
      <c r="B6523">
        <v>1404</v>
      </c>
      <c r="C6523" t="s">
        <v>14561</v>
      </c>
      <c r="D6523">
        <v>72011</v>
      </c>
      <c r="E6523" t="s">
        <v>14562</v>
      </c>
      <c r="F6523" t="s">
        <v>11404</v>
      </c>
      <c r="G6523" s="163">
        <v>6788.86</v>
      </c>
      <c r="H6523" s="174">
        <f t="shared" si="222"/>
        <v>1.1000000000000001</v>
      </c>
      <c r="I6523">
        <v>1</v>
      </c>
      <c r="J6523" t="s">
        <v>295</v>
      </c>
      <c r="K6523" t="s">
        <v>296</v>
      </c>
      <c r="L6523" t="s">
        <v>397</v>
      </c>
      <c r="M6523" t="s">
        <v>398</v>
      </c>
      <c r="N6523" t="s">
        <v>360</v>
      </c>
      <c r="O6523">
        <v>1</v>
      </c>
      <c r="P6523" t="s">
        <v>306</v>
      </c>
      <c r="Q6523" t="s">
        <v>14563</v>
      </c>
      <c r="R6523" s="164">
        <v>45536</v>
      </c>
      <c r="T6523" t="s">
        <v>14564</v>
      </c>
      <c r="V6523" t="s">
        <v>14565</v>
      </c>
      <c r="W6523" t="s">
        <v>14566</v>
      </c>
      <c r="X6523" t="s">
        <v>14562</v>
      </c>
      <c r="Y6523" t="s">
        <v>14565</v>
      </c>
      <c r="Z6523" t="s">
        <v>14567</v>
      </c>
      <c r="AA6523" t="s">
        <v>1</v>
      </c>
      <c r="AB6523" s="164">
        <v>45272</v>
      </c>
      <c r="AC6523" t="s">
        <v>366</v>
      </c>
      <c r="AD6523" s="176">
        <v>1.1000000000000001</v>
      </c>
      <c r="AE6523" s="177" t="s">
        <v>16954</v>
      </c>
    </row>
    <row r="6524" spans="1:31" x14ac:dyDescent="0.35">
      <c r="A6524" t="s">
        <v>566</v>
      </c>
      <c r="B6524">
        <v>1254</v>
      </c>
      <c r="C6524" t="s">
        <v>14562</v>
      </c>
      <c r="D6524">
        <v>72011</v>
      </c>
      <c r="E6524" t="s">
        <v>14562</v>
      </c>
      <c r="F6524" t="s">
        <v>11404</v>
      </c>
      <c r="H6524" s="174">
        <f t="shared" si="222"/>
        <v>1.1000000000000001</v>
      </c>
      <c r="I6524">
        <v>1</v>
      </c>
      <c r="K6524" t="s">
        <v>0</v>
      </c>
      <c r="L6524" t="s">
        <v>640</v>
      </c>
      <c r="M6524" t="s">
        <v>398</v>
      </c>
      <c r="N6524" t="s">
        <v>360</v>
      </c>
      <c r="O6524">
        <v>1</v>
      </c>
      <c r="P6524" t="s">
        <v>306</v>
      </c>
      <c r="Q6524" s="164">
        <v>41244</v>
      </c>
      <c r="R6524" s="164">
        <v>41030</v>
      </c>
      <c r="T6524" t="s">
        <v>14564</v>
      </c>
      <c r="V6524" t="s">
        <v>14565</v>
      </c>
      <c r="W6524" t="s">
        <v>14566</v>
      </c>
      <c r="X6524" t="s">
        <v>14562</v>
      </c>
      <c r="Y6524" t="s">
        <v>14565</v>
      </c>
      <c r="Z6524" t="s">
        <v>14568</v>
      </c>
      <c r="AC6524" t="s">
        <v>366</v>
      </c>
      <c r="AD6524" s="176">
        <v>1.1000000000000001</v>
      </c>
      <c r="AE6524" s="177" t="s">
        <v>16954</v>
      </c>
    </row>
    <row r="6525" spans="1:31" x14ac:dyDescent="0.35">
      <c r="A6525" t="s">
        <v>408</v>
      </c>
      <c r="B6525">
        <v>1288</v>
      </c>
      <c r="C6525" t="s">
        <v>14569</v>
      </c>
      <c r="D6525">
        <v>72012</v>
      </c>
      <c r="E6525" t="s">
        <v>14570</v>
      </c>
      <c r="F6525" t="s">
        <v>11404</v>
      </c>
      <c r="H6525">
        <v>1.1000000000000001</v>
      </c>
      <c r="I6525">
        <v>0.9</v>
      </c>
      <c r="K6525" t="s">
        <v>296</v>
      </c>
      <c r="L6525" t="s">
        <v>397</v>
      </c>
      <c r="M6525" t="s">
        <v>398</v>
      </c>
      <c r="N6525" t="s">
        <v>360</v>
      </c>
      <c r="O6525">
        <v>1</v>
      </c>
      <c r="P6525" t="s">
        <v>306</v>
      </c>
      <c r="Q6525" t="s">
        <v>958</v>
      </c>
      <c r="R6525" s="164">
        <v>42248</v>
      </c>
      <c r="T6525" t="s">
        <v>14571</v>
      </c>
      <c r="V6525" t="s">
        <v>14572</v>
      </c>
      <c r="W6525" t="s">
        <v>14573</v>
      </c>
      <c r="X6525" t="s">
        <v>14570</v>
      </c>
      <c r="Y6525" t="s">
        <v>14572</v>
      </c>
      <c r="Z6525" t="s">
        <v>14574</v>
      </c>
      <c r="AA6525" t="s">
        <v>1</v>
      </c>
      <c r="AC6525" t="s">
        <v>366</v>
      </c>
      <c r="AD6525" s="176">
        <v>1.1000000000000001</v>
      </c>
    </row>
    <row r="6526" spans="1:31" x14ac:dyDescent="0.35">
      <c r="A6526" t="s">
        <v>476</v>
      </c>
      <c r="B6526">
        <v>1334</v>
      </c>
      <c r="C6526" t="s">
        <v>14575</v>
      </c>
      <c r="D6526">
        <v>72012</v>
      </c>
      <c r="E6526" t="s">
        <v>14570</v>
      </c>
      <c r="F6526" t="s">
        <v>11404</v>
      </c>
      <c r="G6526" s="163">
        <v>4394.8</v>
      </c>
      <c r="H6526">
        <v>1.1000000000000001</v>
      </c>
      <c r="I6526">
        <v>0.9</v>
      </c>
      <c r="J6526" t="s">
        <v>295</v>
      </c>
      <c r="K6526" t="s">
        <v>296</v>
      </c>
      <c r="L6526" t="s">
        <v>397</v>
      </c>
      <c r="M6526" t="s">
        <v>398</v>
      </c>
      <c r="N6526" t="s">
        <v>360</v>
      </c>
      <c r="O6526">
        <v>1</v>
      </c>
      <c r="P6526" t="s">
        <v>306</v>
      </c>
      <c r="Q6526" t="s">
        <v>1454</v>
      </c>
      <c r="R6526" s="164">
        <v>42979</v>
      </c>
      <c r="T6526" t="s">
        <v>14571</v>
      </c>
      <c r="V6526" t="s">
        <v>14572</v>
      </c>
      <c r="W6526" t="s">
        <v>14573</v>
      </c>
      <c r="X6526" t="s">
        <v>14570</v>
      </c>
      <c r="Y6526" t="s">
        <v>14572</v>
      </c>
      <c r="Z6526" t="s">
        <v>14576</v>
      </c>
      <c r="AA6526" t="s">
        <v>1</v>
      </c>
      <c r="AB6526" s="164">
        <v>42664</v>
      </c>
      <c r="AC6526" t="s">
        <v>366</v>
      </c>
      <c r="AD6526" s="176">
        <v>1.1000000000000001</v>
      </c>
    </row>
    <row r="6527" spans="1:31" x14ac:dyDescent="0.35">
      <c r="A6527" t="s">
        <v>305</v>
      </c>
      <c r="B6527">
        <v>1233</v>
      </c>
      <c r="C6527" t="s">
        <v>6374</v>
      </c>
      <c r="D6527">
        <v>72100</v>
      </c>
      <c r="E6527" t="s">
        <v>14577</v>
      </c>
      <c r="F6527" t="s">
        <v>11404</v>
      </c>
      <c r="H6527">
        <v>1.7</v>
      </c>
      <c r="I6527">
        <v>0.7</v>
      </c>
      <c r="K6527" t="s">
        <v>404</v>
      </c>
      <c r="L6527" t="s">
        <v>397</v>
      </c>
      <c r="M6527" t="s">
        <v>398</v>
      </c>
      <c r="N6527" t="s">
        <v>1939</v>
      </c>
      <c r="O6527">
        <v>1</v>
      </c>
      <c r="P6527" t="s">
        <v>306</v>
      </c>
      <c r="Q6527" s="164">
        <v>36714</v>
      </c>
      <c r="R6527" s="164">
        <v>36770</v>
      </c>
      <c r="S6527" s="164">
        <v>45043</v>
      </c>
      <c r="T6527" t="s">
        <v>2073</v>
      </c>
      <c r="V6527" t="s">
        <v>14578</v>
      </c>
      <c r="W6527" t="s">
        <v>14579</v>
      </c>
      <c r="X6527" t="s">
        <v>14580</v>
      </c>
      <c r="Y6527" t="s">
        <v>14578</v>
      </c>
      <c r="Z6527" t="s">
        <v>14581</v>
      </c>
      <c r="AC6527" t="s">
        <v>366</v>
      </c>
      <c r="AD6527" s="176">
        <v>1.7</v>
      </c>
    </row>
    <row r="6528" spans="1:31" x14ac:dyDescent="0.35">
      <c r="A6528" t="s">
        <v>324</v>
      </c>
      <c r="B6528">
        <v>1227</v>
      </c>
      <c r="C6528" t="s">
        <v>14582</v>
      </c>
      <c r="D6528">
        <v>72100</v>
      </c>
      <c r="E6528" t="s">
        <v>14577</v>
      </c>
      <c r="F6528" t="s">
        <v>11404</v>
      </c>
      <c r="H6528">
        <v>1.7</v>
      </c>
      <c r="I6528">
        <v>0.7</v>
      </c>
      <c r="K6528" t="s">
        <v>404</v>
      </c>
      <c r="L6528" t="s">
        <v>397</v>
      </c>
      <c r="M6528" t="s">
        <v>398</v>
      </c>
      <c r="N6528" t="s">
        <v>1939</v>
      </c>
      <c r="O6528">
        <v>1</v>
      </c>
      <c r="P6528" t="s">
        <v>306</v>
      </c>
      <c r="Q6528" s="164">
        <v>39456</v>
      </c>
      <c r="R6528" s="164">
        <v>39692</v>
      </c>
      <c r="S6528" s="164">
        <v>42248</v>
      </c>
      <c r="T6528" t="s">
        <v>2073</v>
      </c>
      <c r="V6528" t="s">
        <v>14578</v>
      </c>
      <c r="W6528" t="s">
        <v>14579</v>
      </c>
      <c r="X6528" t="s">
        <v>14580</v>
      </c>
      <c r="Y6528" t="s">
        <v>14578</v>
      </c>
      <c r="Z6528" t="s">
        <v>14583</v>
      </c>
      <c r="AC6528" t="s">
        <v>366</v>
      </c>
      <c r="AD6528" s="176">
        <v>1.7</v>
      </c>
    </row>
    <row r="6529" spans="1:31" x14ac:dyDescent="0.35">
      <c r="A6529" t="s">
        <v>476</v>
      </c>
      <c r="B6529">
        <v>1202</v>
      </c>
      <c r="C6529" t="s">
        <v>14584</v>
      </c>
      <c r="D6529">
        <v>72100</v>
      </c>
      <c r="E6529" t="s">
        <v>14577</v>
      </c>
      <c r="F6529" t="s">
        <v>11404</v>
      </c>
      <c r="H6529">
        <v>1.7</v>
      </c>
      <c r="I6529">
        <v>0.7</v>
      </c>
      <c r="K6529" t="s">
        <v>404</v>
      </c>
      <c r="L6529" t="s">
        <v>397</v>
      </c>
      <c r="M6529" t="s">
        <v>398</v>
      </c>
      <c r="N6529" t="s">
        <v>1939</v>
      </c>
      <c r="O6529">
        <v>1</v>
      </c>
      <c r="P6529" t="s">
        <v>306</v>
      </c>
      <c r="Q6529" s="164">
        <v>36802</v>
      </c>
      <c r="R6529" s="164">
        <v>37135</v>
      </c>
      <c r="T6529" t="s">
        <v>2073</v>
      </c>
      <c r="V6529" t="s">
        <v>14578</v>
      </c>
      <c r="W6529" t="s">
        <v>14579</v>
      </c>
      <c r="X6529" t="s">
        <v>14580</v>
      </c>
      <c r="Y6529" t="s">
        <v>14578</v>
      </c>
      <c r="Z6529" t="s">
        <v>14585</v>
      </c>
      <c r="AC6529" t="s">
        <v>366</v>
      </c>
      <c r="AD6529" s="176">
        <v>1.7</v>
      </c>
    </row>
    <row r="6530" spans="1:31" x14ac:dyDescent="0.35">
      <c r="A6530" t="s">
        <v>403</v>
      </c>
      <c r="B6530">
        <v>1095</v>
      </c>
      <c r="C6530" t="s">
        <v>14586</v>
      </c>
      <c r="D6530">
        <v>72100</v>
      </c>
      <c r="E6530" t="s">
        <v>14577</v>
      </c>
      <c r="F6530" t="s">
        <v>11404</v>
      </c>
      <c r="H6530">
        <v>1.7</v>
      </c>
      <c r="I6530">
        <v>0.7</v>
      </c>
      <c r="K6530" t="s">
        <v>404</v>
      </c>
      <c r="L6530" t="s">
        <v>397</v>
      </c>
      <c r="M6530" t="s">
        <v>398</v>
      </c>
      <c r="N6530" t="s">
        <v>1939</v>
      </c>
      <c r="O6530">
        <v>1</v>
      </c>
      <c r="P6530" t="s">
        <v>306</v>
      </c>
      <c r="Q6530" s="164">
        <v>36169</v>
      </c>
      <c r="R6530" s="164">
        <v>36404</v>
      </c>
      <c r="S6530" s="164">
        <v>41518</v>
      </c>
      <c r="T6530" t="s">
        <v>2073</v>
      </c>
      <c r="V6530" t="s">
        <v>14578</v>
      </c>
      <c r="W6530" t="s">
        <v>14579</v>
      </c>
      <c r="X6530" t="s">
        <v>14580</v>
      </c>
      <c r="Y6530" t="s">
        <v>14578</v>
      </c>
      <c r="Z6530" t="s">
        <v>14587</v>
      </c>
      <c r="AC6530" t="s">
        <v>366</v>
      </c>
      <c r="AD6530" s="176">
        <v>1.7</v>
      </c>
    </row>
    <row r="6531" spans="1:31" x14ac:dyDescent="0.35">
      <c r="A6531" t="s">
        <v>711</v>
      </c>
      <c r="B6531">
        <v>1218</v>
      </c>
      <c r="C6531" t="s">
        <v>14580</v>
      </c>
      <c r="D6531">
        <v>72100</v>
      </c>
      <c r="E6531" t="s">
        <v>14577</v>
      </c>
      <c r="F6531" t="s">
        <v>11404</v>
      </c>
      <c r="H6531">
        <v>1.7</v>
      </c>
      <c r="I6531">
        <v>0.7</v>
      </c>
      <c r="K6531" t="s">
        <v>296</v>
      </c>
      <c r="L6531" t="s">
        <v>397</v>
      </c>
      <c r="M6531" t="s">
        <v>398</v>
      </c>
      <c r="N6531" t="s">
        <v>1939</v>
      </c>
      <c r="O6531">
        <v>1</v>
      </c>
      <c r="P6531" t="s">
        <v>306</v>
      </c>
      <c r="Q6531" s="164">
        <v>39091</v>
      </c>
      <c r="R6531" s="164">
        <v>39326</v>
      </c>
      <c r="T6531" t="s">
        <v>2073</v>
      </c>
      <c r="V6531" t="s">
        <v>14578</v>
      </c>
      <c r="W6531" t="s">
        <v>14579</v>
      </c>
      <c r="X6531" t="s">
        <v>14580</v>
      </c>
      <c r="Y6531" t="s">
        <v>14578</v>
      </c>
      <c r="Z6531" t="s">
        <v>14588</v>
      </c>
      <c r="AC6531" t="s">
        <v>366</v>
      </c>
      <c r="AD6531" s="176">
        <v>1.7</v>
      </c>
    </row>
    <row r="6532" spans="1:31" x14ac:dyDescent="0.35">
      <c r="A6532" t="s">
        <v>408</v>
      </c>
      <c r="B6532">
        <v>1194</v>
      </c>
      <c r="C6532" t="s">
        <v>14580</v>
      </c>
      <c r="D6532">
        <v>72104</v>
      </c>
      <c r="E6532" t="s">
        <v>14589</v>
      </c>
      <c r="F6532" t="s">
        <v>11404</v>
      </c>
      <c r="H6532">
        <v>1.2</v>
      </c>
      <c r="I6532">
        <v>1.1000000000000001</v>
      </c>
      <c r="K6532" t="s">
        <v>404</v>
      </c>
      <c r="L6532" t="s">
        <v>640</v>
      </c>
      <c r="M6532" t="s">
        <v>398</v>
      </c>
      <c r="N6532" t="s">
        <v>1939</v>
      </c>
      <c r="O6532">
        <v>1</v>
      </c>
      <c r="P6532" t="s">
        <v>306</v>
      </c>
      <c r="Q6532" t="s">
        <v>14590</v>
      </c>
      <c r="R6532" s="164">
        <v>38231</v>
      </c>
      <c r="S6532" s="164">
        <v>44713</v>
      </c>
      <c r="T6532" t="s">
        <v>14591</v>
      </c>
      <c r="V6532" t="s">
        <v>14592</v>
      </c>
      <c r="W6532" t="s">
        <v>14593</v>
      </c>
      <c r="X6532" t="s">
        <v>14589</v>
      </c>
      <c r="Y6532" t="s">
        <v>14592</v>
      </c>
      <c r="Z6532" t="s">
        <v>14594</v>
      </c>
      <c r="AC6532" t="s">
        <v>366</v>
      </c>
      <c r="AD6532" s="176">
        <v>1.2</v>
      </c>
    </row>
    <row r="6533" spans="1:31" x14ac:dyDescent="0.35">
      <c r="A6533" t="s">
        <v>408</v>
      </c>
      <c r="B6533">
        <v>1224</v>
      </c>
      <c r="C6533" t="s">
        <v>14595</v>
      </c>
      <c r="D6533">
        <v>72104</v>
      </c>
      <c r="E6533" t="s">
        <v>14589</v>
      </c>
      <c r="F6533" t="s">
        <v>11404</v>
      </c>
      <c r="H6533">
        <v>1.2</v>
      </c>
      <c r="I6533">
        <v>1.1000000000000001</v>
      </c>
      <c r="K6533" t="s">
        <v>296</v>
      </c>
      <c r="L6533" t="s">
        <v>640</v>
      </c>
      <c r="M6533" t="s">
        <v>398</v>
      </c>
      <c r="N6533" t="s">
        <v>1939</v>
      </c>
      <c r="O6533">
        <v>1</v>
      </c>
      <c r="P6533" t="s">
        <v>306</v>
      </c>
      <c r="Q6533" t="s">
        <v>14596</v>
      </c>
      <c r="R6533" s="164">
        <v>39692</v>
      </c>
      <c r="T6533" t="s">
        <v>14591</v>
      </c>
      <c r="V6533" t="s">
        <v>14592</v>
      </c>
      <c r="W6533" t="s">
        <v>14593</v>
      </c>
      <c r="X6533" t="s">
        <v>14589</v>
      </c>
      <c r="Y6533" t="s">
        <v>14592</v>
      </c>
      <c r="Z6533" t="s">
        <v>14597</v>
      </c>
      <c r="AC6533" t="s">
        <v>366</v>
      </c>
      <c r="AD6533" s="176">
        <v>1.2</v>
      </c>
    </row>
    <row r="6534" spans="1:31" x14ac:dyDescent="0.35">
      <c r="A6534" t="s">
        <v>309</v>
      </c>
      <c r="B6534">
        <v>1234</v>
      </c>
      <c r="C6534" t="s">
        <v>14598</v>
      </c>
      <c r="D6534">
        <v>72104</v>
      </c>
      <c r="E6534" t="s">
        <v>14589</v>
      </c>
      <c r="F6534" t="s">
        <v>11404</v>
      </c>
      <c r="H6534">
        <v>1.2</v>
      </c>
      <c r="I6534">
        <v>1.1000000000000001</v>
      </c>
      <c r="K6534" t="s">
        <v>296</v>
      </c>
      <c r="L6534" t="s">
        <v>640</v>
      </c>
      <c r="M6534" t="s">
        <v>398</v>
      </c>
      <c r="N6534" t="s">
        <v>1939</v>
      </c>
      <c r="O6534">
        <v>1</v>
      </c>
      <c r="P6534" t="s">
        <v>306</v>
      </c>
      <c r="Q6534" t="s">
        <v>2743</v>
      </c>
      <c r="R6534" s="164">
        <v>42248</v>
      </c>
      <c r="T6534" t="s">
        <v>14591</v>
      </c>
      <c r="V6534" t="s">
        <v>14592</v>
      </c>
      <c r="W6534" t="s">
        <v>14593</v>
      </c>
      <c r="X6534" t="s">
        <v>14589</v>
      </c>
      <c r="Y6534" t="s">
        <v>14592</v>
      </c>
      <c r="Z6534" t="s">
        <v>14599</v>
      </c>
      <c r="AC6534" t="s">
        <v>366</v>
      </c>
      <c r="AD6534" s="176">
        <v>1.2</v>
      </c>
    </row>
    <row r="6535" spans="1:31" x14ac:dyDescent="0.35">
      <c r="A6535" t="s">
        <v>584</v>
      </c>
      <c r="B6535">
        <v>1332</v>
      </c>
      <c r="C6535" t="s">
        <v>14580</v>
      </c>
      <c r="D6535">
        <v>72104</v>
      </c>
      <c r="E6535" t="s">
        <v>14589</v>
      </c>
      <c r="F6535" t="s">
        <v>11404</v>
      </c>
      <c r="H6535">
        <v>1.2</v>
      </c>
      <c r="I6535">
        <v>1.1000000000000001</v>
      </c>
      <c r="K6535" t="s">
        <v>296</v>
      </c>
      <c r="L6535" t="s">
        <v>397</v>
      </c>
      <c r="M6535" t="s">
        <v>398</v>
      </c>
      <c r="N6535" t="s">
        <v>1939</v>
      </c>
      <c r="O6535">
        <v>1</v>
      </c>
      <c r="P6535" t="s">
        <v>306</v>
      </c>
      <c r="Q6535" s="164">
        <v>41244</v>
      </c>
      <c r="R6535" s="164">
        <v>41153</v>
      </c>
      <c r="T6535" t="s">
        <v>14591</v>
      </c>
      <c r="V6535" t="s">
        <v>14592</v>
      </c>
      <c r="W6535" t="s">
        <v>14593</v>
      </c>
      <c r="X6535" t="s">
        <v>14589</v>
      </c>
      <c r="Y6535" t="s">
        <v>14592</v>
      </c>
      <c r="Z6535" t="s">
        <v>14600</v>
      </c>
      <c r="AC6535" t="s">
        <v>366</v>
      </c>
      <c r="AD6535" s="176">
        <v>1.2</v>
      </c>
    </row>
    <row r="6536" spans="1:31" x14ac:dyDescent="0.35">
      <c r="A6536" t="s">
        <v>584</v>
      </c>
      <c r="B6536">
        <v>1335</v>
      </c>
      <c r="C6536" t="s">
        <v>14589</v>
      </c>
      <c r="D6536">
        <v>72104</v>
      </c>
      <c r="E6536" t="s">
        <v>14589</v>
      </c>
      <c r="F6536" t="s">
        <v>11404</v>
      </c>
      <c r="H6536">
        <v>1.2</v>
      </c>
      <c r="I6536">
        <v>1.1000000000000001</v>
      </c>
      <c r="K6536" t="s">
        <v>296</v>
      </c>
      <c r="L6536" t="s">
        <v>640</v>
      </c>
      <c r="M6536" t="s">
        <v>398</v>
      </c>
      <c r="N6536" t="s">
        <v>1939</v>
      </c>
      <c r="O6536">
        <v>1</v>
      </c>
      <c r="P6536" t="s">
        <v>306</v>
      </c>
      <c r="Q6536" t="s">
        <v>3791</v>
      </c>
      <c r="R6536" s="164">
        <v>41518</v>
      </c>
      <c r="T6536" t="s">
        <v>14591</v>
      </c>
      <c r="V6536" t="s">
        <v>14592</v>
      </c>
      <c r="W6536" t="s">
        <v>14593</v>
      </c>
      <c r="X6536" t="s">
        <v>14589</v>
      </c>
      <c r="Y6536" t="s">
        <v>14592</v>
      </c>
      <c r="Z6536" t="s">
        <v>14601</v>
      </c>
      <c r="AC6536" t="s">
        <v>366</v>
      </c>
      <c r="AD6536" s="176">
        <v>1.2</v>
      </c>
    </row>
    <row r="6537" spans="1:31" x14ac:dyDescent="0.35">
      <c r="A6537" t="s">
        <v>566</v>
      </c>
      <c r="B6537">
        <v>1223</v>
      </c>
      <c r="C6537" t="s">
        <v>14602</v>
      </c>
      <c r="D6537">
        <v>72104</v>
      </c>
      <c r="E6537" t="s">
        <v>14589</v>
      </c>
      <c r="F6537" t="s">
        <v>11404</v>
      </c>
      <c r="H6537">
        <v>1.2</v>
      </c>
      <c r="I6537">
        <v>1.1000000000000001</v>
      </c>
      <c r="K6537" t="s">
        <v>404</v>
      </c>
      <c r="L6537" t="s">
        <v>397</v>
      </c>
      <c r="M6537" t="s">
        <v>398</v>
      </c>
      <c r="N6537" t="s">
        <v>1939</v>
      </c>
      <c r="O6537">
        <v>1</v>
      </c>
      <c r="P6537" t="s">
        <v>306</v>
      </c>
      <c r="Q6537" s="164">
        <v>39091</v>
      </c>
      <c r="R6537" s="164">
        <v>39326</v>
      </c>
      <c r="S6537" s="164">
        <v>41883</v>
      </c>
      <c r="T6537" t="s">
        <v>14591</v>
      </c>
      <c r="V6537" t="s">
        <v>14592</v>
      </c>
      <c r="W6537" t="s">
        <v>14593</v>
      </c>
      <c r="X6537" t="s">
        <v>14589</v>
      </c>
      <c r="Y6537" t="s">
        <v>14592</v>
      </c>
      <c r="Z6537" t="s">
        <v>14603</v>
      </c>
      <c r="AC6537" t="s">
        <v>366</v>
      </c>
      <c r="AD6537" s="176">
        <v>1.2</v>
      </c>
    </row>
    <row r="6538" spans="1:31" x14ac:dyDescent="0.35">
      <c r="A6538" t="s">
        <v>584</v>
      </c>
      <c r="B6538">
        <v>1202</v>
      </c>
      <c r="C6538" t="s">
        <v>14604</v>
      </c>
      <c r="D6538">
        <v>72105</v>
      </c>
      <c r="E6538" t="s">
        <v>14605</v>
      </c>
      <c r="F6538" t="s">
        <v>11404</v>
      </c>
      <c r="H6538">
        <v>1.1000000000000001</v>
      </c>
      <c r="I6538">
        <v>1.3</v>
      </c>
      <c r="K6538" t="s">
        <v>296</v>
      </c>
      <c r="L6538" t="s">
        <v>640</v>
      </c>
      <c r="M6538" t="s">
        <v>398</v>
      </c>
      <c r="N6538" t="s">
        <v>1939</v>
      </c>
      <c r="O6538">
        <v>1.5</v>
      </c>
      <c r="P6538" t="s">
        <v>306</v>
      </c>
      <c r="Q6538" s="164">
        <v>33978</v>
      </c>
      <c r="R6538" s="164">
        <v>34213</v>
      </c>
      <c r="T6538" t="s">
        <v>14606</v>
      </c>
      <c r="V6538" t="s">
        <v>14607</v>
      </c>
      <c r="W6538" t="s">
        <v>14608</v>
      </c>
      <c r="X6538" t="s">
        <v>14605</v>
      </c>
      <c r="Y6538" t="s">
        <v>14607</v>
      </c>
      <c r="Z6538" t="s">
        <v>14609</v>
      </c>
      <c r="AC6538" t="s">
        <v>366</v>
      </c>
      <c r="AD6538" s="176">
        <v>1.1000000000000001</v>
      </c>
    </row>
    <row r="6539" spans="1:31" x14ac:dyDescent="0.35">
      <c r="A6539" t="s">
        <v>499</v>
      </c>
      <c r="B6539">
        <v>1206</v>
      </c>
      <c r="C6539" t="s">
        <v>14610</v>
      </c>
      <c r="D6539">
        <v>72106</v>
      </c>
      <c r="E6539" t="s">
        <v>14610</v>
      </c>
      <c r="F6539" t="s">
        <v>11404</v>
      </c>
      <c r="H6539">
        <v>1.2</v>
      </c>
      <c r="I6539">
        <v>0.7</v>
      </c>
      <c r="K6539" t="s">
        <v>296</v>
      </c>
      <c r="L6539" t="s">
        <v>640</v>
      </c>
      <c r="M6539" t="s">
        <v>398</v>
      </c>
      <c r="N6539" t="s">
        <v>1939</v>
      </c>
      <c r="O6539">
        <v>1</v>
      </c>
      <c r="P6539" t="s">
        <v>306</v>
      </c>
      <c r="Q6539" t="s">
        <v>744</v>
      </c>
      <c r="R6539" s="164">
        <v>41518</v>
      </c>
      <c r="T6539" t="s">
        <v>14611</v>
      </c>
      <c r="V6539" t="s">
        <v>14612</v>
      </c>
      <c r="W6539" t="s">
        <v>14613</v>
      </c>
      <c r="X6539" t="s">
        <v>14610</v>
      </c>
      <c r="Y6539" t="s">
        <v>14612</v>
      </c>
      <c r="Z6539" t="s">
        <v>14614</v>
      </c>
      <c r="AC6539" t="s">
        <v>366</v>
      </c>
      <c r="AD6539" s="176">
        <v>1.2</v>
      </c>
    </row>
    <row r="6540" spans="1:31" x14ac:dyDescent="0.35">
      <c r="A6540" t="s">
        <v>408</v>
      </c>
      <c r="B6540">
        <v>1302</v>
      </c>
      <c r="C6540" t="s">
        <v>14615</v>
      </c>
      <c r="D6540">
        <v>72107</v>
      </c>
      <c r="E6540" t="s">
        <v>14615</v>
      </c>
      <c r="F6540" t="s">
        <v>11404</v>
      </c>
      <c r="H6540">
        <v>1.2</v>
      </c>
      <c r="I6540">
        <v>0.6</v>
      </c>
      <c r="K6540" t="s">
        <v>296</v>
      </c>
      <c r="L6540" t="s">
        <v>397</v>
      </c>
      <c r="M6540" t="s">
        <v>398</v>
      </c>
      <c r="N6540" t="s">
        <v>1939</v>
      </c>
      <c r="O6540">
        <v>1</v>
      </c>
      <c r="P6540" t="s">
        <v>306</v>
      </c>
      <c r="Q6540" t="s">
        <v>14616</v>
      </c>
      <c r="R6540" s="164">
        <v>42248</v>
      </c>
      <c r="T6540" t="s">
        <v>14617</v>
      </c>
      <c r="V6540" t="s">
        <v>14618</v>
      </c>
      <c r="W6540" t="s">
        <v>14619</v>
      </c>
      <c r="X6540" t="s">
        <v>14615</v>
      </c>
      <c r="Y6540" t="s">
        <v>14618</v>
      </c>
      <c r="Z6540" t="s">
        <v>14620</v>
      </c>
      <c r="AC6540" t="s">
        <v>366</v>
      </c>
      <c r="AD6540" s="176">
        <v>1.2</v>
      </c>
    </row>
    <row r="6541" spans="1:31" x14ac:dyDescent="0.35">
      <c r="A6541" t="s">
        <v>584</v>
      </c>
      <c r="B6541">
        <v>1383</v>
      </c>
      <c r="C6541" t="s">
        <v>14621</v>
      </c>
      <c r="D6541">
        <v>72108</v>
      </c>
      <c r="E6541" t="s">
        <v>14621</v>
      </c>
      <c r="F6541" t="s">
        <v>11404</v>
      </c>
      <c r="G6541" s="163">
        <v>6192</v>
      </c>
      <c r="H6541">
        <v>1.1000000000000001</v>
      </c>
      <c r="I6541">
        <v>0.9</v>
      </c>
      <c r="J6541" t="s">
        <v>295</v>
      </c>
      <c r="K6541" t="s">
        <v>296</v>
      </c>
      <c r="L6541" t="s">
        <v>640</v>
      </c>
      <c r="M6541" t="s">
        <v>398</v>
      </c>
      <c r="N6541" t="s">
        <v>1939</v>
      </c>
      <c r="O6541">
        <v>1.5</v>
      </c>
      <c r="P6541" t="s">
        <v>306</v>
      </c>
      <c r="Q6541" t="s">
        <v>14622</v>
      </c>
      <c r="R6541" s="164">
        <v>44075</v>
      </c>
      <c r="T6541" t="s">
        <v>14623</v>
      </c>
      <c r="V6541" t="s">
        <v>14624</v>
      </c>
      <c r="W6541" t="s">
        <v>14625</v>
      </c>
      <c r="X6541" t="s">
        <v>14621</v>
      </c>
      <c r="Y6541" t="s">
        <v>14624</v>
      </c>
      <c r="Z6541" t="s">
        <v>14626</v>
      </c>
      <c r="AA6541" t="s">
        <v>1</v>
      </c>
      <c r="AB6541" s="164">
        <v>44028</v>
      </c>
      <c r="AC6541" t="s">
        <v>366</v>
      </c>
      <c r="AD6541" s="176">
        <v>1.1000000000000001</v>
      </c>
    </row>
    <row r="6542" spans="1:31" x14ac:dyDescent="0.35">
      <c r="A6542" t="s">
        <v>419</v>
      </c>
      <c r="B6542">
        <v>1242</v>
      </c>
      <c r="C6542" t="s">
        <v>14627</v>
      </c>
      <c r="D6542">
        <v>72198</v>
      </c>
      <c r="E6542" t="s">
        <v>14627</v>
      </c>
      <c r="F6542" t="s">
        <v>11404</v>
      </c>
      <c r="G6542" s="163">
        <v>4463.1000000000004</v>
      </c>
      <c r="H6542" s="174">
        <f t="shared" ref="H6542:H6547" si="223">AD6542</f>
        <v>1</v>
      </c>
      <c r="I6542">
        <v>1</v>
      </c>
      <c r="J6542" t="s">
        <v>295</v>
      </c>
      <c r="K6542" t="s">
        <v>296</v>
      </c>
      <c r="L6542" t="s">
        <v>397</v>
      </c>
      <c r="M6542" t="s">
        <v>398</v>
      </c>
      <c r="N6542" t="s">
        <v>2078</v>
      </c>
      <c r="O6542">
        <v>1</v>
      </c>
      <c r="P6542" t="s">
        <v>306</v>
      </c>
      <c r="Q6542" t="s">
        <v>4078</v>
      </c>
      <c r="R6542" s="164">
        <v>44805</v>
      </c>
      <c r="T6542" t="s">
        <v>6416</v>
      </c>
      <c r="V6542" t="s">
        <v>14628</v>
      </c>
      <c r="W6542" t="s">
        <v>14629</v>
      </c>
      <c r="X6542" t="s">
        <v>6419</v>
      </c>
      <c r="Y6542" t="s">
        <v>14630</v>
      </c>
      <c r="Z6542" t="s">
        <v>14631</v>
      </c>
      <c r="AA6542" t="s">
        <v>1</v>
      </c>
      <c r="AB6542" s="164">
        <v>44657</v>
      </c>
      <c r="AC6542" t="s">
        <v>308</v>
      </c>
      <c r="AD6542" s="176">
        <v>1</v>
      </c>
      <c r="AE6542" s="177" t="s">
        <v>16954</v>
      </c>
    </row>
    <row r="6543" spans="1:31" x14ac:dyDescent="0.35">
      <c r="A6543" t="s">
        <v>317</v>
      </c>
      <c r="B6543">
        <v>1132</v>
      </c>
      <c r="C6543" t="s">
        <v>14632</v>
      </c>
      <c r="D6543">
        <v>72201</v>
      </c>
      <c r="E6543" t="s">
        <v>14633</v>
      </c>
      <c r="F6543" t="s">
        <v>11404</v>
      </c>
      <c r="H6543" s="174">
        <f t="shared" si="223"/>
        <v>0</v>
      </c>
      <c r="I6543">
        <v>0</v>
      </c>
      <c r="K6543" t="s">
        <v>404</v>
      </c>
      <c r="L6543" t="s">
        <v>1079</v>
      </c>
      <c r="M6543" t="s">
        <v>398</v>
      </c>
      <c r="N6543" t="s">
        <v>2078</v>
      </c>
      <c r="O6543">
        <v>0</v>
      </c>
      <c r="P6543" t="s">
        <v>306</v>
      </c>
      <c r="Q6543" s="164">
        <v>36169</v>
      </c>
      <c r="R6543" s="164">
        <v>36404</v>
      </c>
      <c r="S6543" s="164">
        <v>39188</v>
      </c>
      <c r="T6543" t="s">
        <v>2080</v>
      </c>
      <c r="V6543" t="s">
        <v>14634</v>
      </c>
      <c r="W6543" t="s">
        <v>14635</v>
      </c>
      <c r="X6543" t="s">
        <v>14633</v>
      </c>
      <c r="Y6543" t="s">
        <v>14634</v>
      </c>
      <c r="Z6543" t="s">
        <v>14636</v>
      </c>
      <c r="AC6543" t="s">
        <v>308</v>
      </c>
      <c r="AD6543" s="176">
        <v>0</v>
      </c>
      <c r="AE6543" s="177" t="s">
        <v>16954</v>
      </c>
    </row>
    <row r="6544" spans="1:31" x14ac:dyDescent="0.35">
      <c r="A6544" t="s">
        <v>447</v>
      </c>
      <c r="B6544">
        <v>1166</v>
      </c>
      <c r="C6544" t="s">
        <v>14637</v>
      </c>
      <c r="D6544">
        <v>72201</v>
      </c>
      <c r="E6544" t="s">
        <v>14633</v>
      </c>
      <c r="F6544" t="s">
        <v>11404</v>
      </c>
      <c r="H6544" s="174">
        <f t="shared" si="223"/>
        <v>0</v>
      </c>
      <c r="I6544">
        <v>0</v>
      </c>
      <c r="K6544" t="s">
        <v>0</v>
      </c>
      <c r="L6544" t="s">
        <v>516</v>
      </c>
      <c r="M6544" t="s">
        <v>398</v>
      </c>
      <c r="N6544" t="s">
        <v>2078</v>
      </c>
      <c r="O6544">
        <v>0</v>
      </c>
      <c r="P6544" t="s">
        <v>306</v>
      </c>
      <c r="Q6544" s="164">
        <v>36892</v>
      </c>
      <c r="R6544" s="164">
        <v>36892</v>
      </c>
      <c r="T6544" t="s">
        <v>2080</v>
      </c>
      <c r="V6544" t="s">
        <v>14634</v>
      </c>
      <c r="W6544" t="s">
        <v>14635</v>
      </c>
      <c r="X6544" t="s">
        <v>14633</v>
      </c>
      <c r="Y6544" t="s">
        <v>14634</v>
      </c>
      <c r="Z6544" t="s">
        <v>14638</v>
      </c>
      <c r="AC6544" t="s">
        <v>308</v>
      </c>
      <c r="AD6544" s="176">
        <v>0</v>
      </c>
      <c r="AE6544" s="177" t="s">
        <v>16954</v>
      </c>
    </row>
    <row r="6545" spans="1:31" x14ac:dyDescent="0.35">
      <c r="A6545" t="s">
        <v>584</v>
      </c>
      <c r="B6545">
        <v>1150</v>
      </c>
      <c r="C6545" t="s">
        <v>14639</v>
      </c>
      <c r="D6545">
        <v>72203</v>
      </c>
      <c r="E6545" t="s">
        <v>14640</v>
      </c>
      <c r="F6545" t="s">
        <v>11404</v>
      </c>
      <c r="H6545" s="174">
        <f t="shared" si="223"/>
        <v>1.2</v>
      </c>
      <c r="I6545">
        <v>1</v>
      </c>
      <c r="K6545" t="s">
        <v>404</v>
      </c>
      <c r="L6545" t="s">
        <v>1076</v>
      </c>
      <c r="M6545" t="s">
        <v>398</v>
      </c>
      <c r="N6545" t="s">
        <v>2085</v>
      </c>
      <c r="O6545">
        <v>1</v>
      </c>
      <c r="P6545" t="s">
        <v>306</v>
      </c>
      <c r="Q6545" s="164">
        <v>31778</v>
      </c>
      <c r="R6545" s="164">
        <v>31778</v>
      </c>
      <c r="S6545" s="164">
        <v>40148</v>
      </c>
      <c r="T6545" t="s">
        <v>2086</v>
      </c>
      <c r="V6545" t="s">
        <v>14641</v>
      </c>
      <c r="W6545" t="s">
        <v>14642</v>
      </c>
      <c r="X6545" t="s">
        <v>14640</v>
      </c>
      <c r="Y6545" t="s">
        <v>14641</v>
      </c>
      <c r="Z6545" t="s">
        <v>14643</v>
      </c>
      <c r="AC6545" t="s">
        <v>366</v>
      </c>
      <c r="AD6545" s="176">
        <v>1.2</v>
      </c>
      <c r="AE6545" s="177" t="s">
        <v>16954</v>
      </c>
    </row>
    <row r="6546" spans="1:31" x14ac:dyDescent="0.35">
      <c r="A6546" t="s">
        <v>447</v>
      </c>
      <c r="B6546">
        <v>1147</v>
      </c>
      <c r="C6546" t="s">
        <v>14644</v>
      </c>
      <c r="D6546">
        <v>72203</v>
      </c>
      <c r="E6546" t="s">
        <v>14640</v>
      </c>
      <c r="F6546" t="s">
        <v>11404</v>
      </c>
      <c r="H6546" s="174">
        <f t="shared" si="223"/>
        <v>1.2</v>
      </c>
      <c r="I6546">
        <v>1</v>
      </c>
      <c r="K6546" t="s">
        <v>404</v>
      </c>
      <c r="L6546" t="s">
        <v>397</v>
      </c>
      <c r="M6546" t="s">
        <v>398</v>
      </c>
      <c r="N6546" t="s">
        <v>2085</v>
      </c>
      <c r="O6546">
        <v>1</v>
      </c>
      <c r="P6546" t="s">
        <v>306</v>
      </c>
      <c r="Q6546" s="164">
        <v>35804</v>
      </c>
      <c r="R6546" s="164">
        <v>36039</v>
      </c>
      <c r="S6546" s="164">
        <v>39190</v>
      </c>
      <c r="T6546" t="s">
        <v>2086</v>
      </c>
      <c r="V6546" t="s">
        <v>14641</v>
      </c>
      <c r="W6546" t="s">
        <v>14642</v>
      </c>
      <c r="X6546" t="s">
        <v>14640</v>
      </c>
      <c r="Y6546" t="s">
        <v>14641</v>
      </c>
      <c r="Z6546" t="s">
        <v>14645</v>
      </c>
      <c r="AC6546" t="s">
        <v>366</v>
      </c>
      <c r="AD6546" s="176">
        <v>1.2</v>
      </c>
      <c r="AE6546" s="177" t="s">
        <v>16954</v>
      </c>
    </row>
    <row r="6547" spans="1:31" x14ac:dyDescent="0.35">
      <c r="A6547" t="s">
        <v>314</v>
      </c>
      <c r="B6547">
        <v>1161</v>
      </c>
      <c r="C6547" t="s">
        <v>14640</v>
      </c>
      <c r="D6547">
        <v>72203</v>
      </c>
      <c r="E6547" t="s">
        <v>14640</v>
      </c>
      <c r="F6547" t="s">
        <v>11404</v>
      </c>
      <c r="H6547" s="174">
        <f t="shared" si="223"/>
        <v>1.2</v>
      </c>
      <c r="I6547">
        <v>1</v>
      </c>
      <c r="K6547" t="s">
        <v>404</v>
      </c>
      <c r="L6547" t="s">
        <v>397</v>
      </c>
      <c r="M6547" t="s">
        <v>398</v>
      </c>
      <c r="N6547" t="s">
        <v>2085</v>
      </c>
      <c r="O6547">
        <v>1</v>
      </c>
      <c r="P6547" t="s">
        <v>306</v>
      </c>
      <c r="Q6547" s="164">
        <v>32517</v>
      </c>
      <c r="R6547" s="164">
        <v>32752</v>
      </c>
      <c r="S6547" s="164">
        <v>40148</v>
      </c>
      <c r="T6547" t="s">
        <v>2086</v>
      </c>
      <c r="V6547" t="s">
        <v>14641</v>
      </c>
      <c r="W6547" t="s">
        <v>14642</v>
      </c>
      <c r="X6547" t="s">
        <v>14640</v>
      </c>
      <c r="Y6547" t="s">
        <v>14641</v>
      </c>
      <c r="Z6547" t="s">
        <v>14646</v>
      </c>
      <c r="AC6547" t="s">
        <v>366</v>
      </c>
      <c r="AD6547" s="176">
        <v>1.2</v>
      </c>
      <c r="AE6547" s="177" t="s">
        <v>16954</v>
      </c>
    </row>
    <row r="6548" spans="1:31" x14ac:dyDescent="0.35">
      <c r="A6548" t="s">
        <v>324</v>
      </c>
      <c r="B6548">
        <v>1380</v>
      </c>
      <c r="C6548" t="s">
        <v>14647</v>
      </c>
      <c r="D6548">
        <v>72204</v>
      </c>
      <c r="E6548" t="s">
        <v>14648</v>
      </c>
      <c r="F6548" t="s">
        <v>11404</v>
      </c>
      <c r="G6548" s="163">
        <v>2925.96</v>
      </c>
      <c r="H6548">
        <v>1</v>
      </c>
      <c r="I6548">
        <v>0.8</v>
      </c>
      <c r="J6548" t="s">
        <v>1</v>
      </c>
      <c r="K6548" t="s">
        <v>296</v>
      </c>
      <c r="L6548" t="s">
        <v>397</v>
      </c>
      <c r="M6548" t="s">
        <v>398</v>
      </c>
      <c r="N6548" t="s">
        <v>2499</v>
      </c>
      <c r="O6548">
        <v>1</v>
      </c>
      <c r="P6548" t="s">
        <v>306</v>
      </c>
      <c r="Q6548" t="s">
        <v>14649</v>
      </c>
      <c r="R6548" s="164">
        <v>45170</v>
      </c>
      <c r="T6548" t="s">
        <v>6482</v>
      </c>
      <c r="V6548" t="s">
        <v>14650</v>
      </c>
      <c r="W6548" t="s">
        <v>14651</v>
      </c>
      <c r="X6548" t="s">
        <v>14648</v>
      </c>
      <c r="Y6548" t="s">
        <v>14650</v>
      </c>
      <c r="Z6548" t="s">
        <v>14652</v>
      </c>
      <c r="AA6548" t="s">
        <v>1</v>
      </c>
      <c r="AB6548" s="164">
        <v>44795</v>
      </c>
      <c r="AC6548" t="s">
        <v>308</v>
      </c>
      <c r="AD6548" s="176">
        <v>1</v>
      </c>
    </row>
    <row r="6549" spans="1:31" x14ac:dyDescent="0.35">
      <c r="A6549" t="s">
        <v>476</v>
      </c>
      <c r="B6549">
        <v>1352</v>
      </c>
      <c r="C6549" t="s">
        <v>14653</v>
      </c>
      <c r="D6549">
        <v>72204</v>
      </c>
      <c r="E6549" t="s">
        <v>14648</v>
      </c>
      <c r="F6549" t="s">
        <v>11404</v>
      </c>
      <c r="G6549" s="163">
        <v>3113.48</v>
      </c>
      <c r="H6549">
        <v>1</v>
      </c>
      <c r="I6549">
        <v>0.8</v>
      </c>
      <c r="J6549" t="s">
        <v>1</v>
      </c>
      <c r="K6549" t="s">
        <v>296</v>
      </c>
      <c r="L6549" t="s">
        <v>640</v>
      </c>
      <c r="M6549" t="s">
        <v>398</v>
      </c>
      <c r="N6549" t="s">
        <v>2499</v>
      </c>
      <c r="O6549">
        <v>1</v>
      </c>
      <c r="P6549" t="s">
        <v>306</v>
      </c>
      <c r="Q6549" s="164">
        <v>43142</v>
      </c>
      <c r="R6549" s="164">
        <v>43709</v>
      </c>
      <c r="T6549" t="s">
        <v>6482</v>
      </c>
      <c r="V6549" t="s">
        <v>14650</v>
      </c>
      <c r="W6549" t="s">
        <v>14651</v>
      </c>
      <c r="X6549" t="s">
        <v>14648</v>
      </c>
      <c r="Y6549" t="s">
        <v>14650</v>
      </c>
      <c r="Z6549" t="s">
        <v>14654</v>
      </c>
      <c r="AA6549" t="s">
        <v>1</v>
      </c>
      <c r="AB6549" s="164">
        <v>43552</v>
      </c>
      <c r="AC6549" t="s">
        <v>308</v>
      </c>
      <c r="AD6549" s="176">
        <v>1</v>
      </c>
    </row>
    <row r="6550" spans="1:31" x14ac:dyDescent="0.35">
      <c r="A6550" t="s">
        <v>432</v>
      </c>
      <c r="B6550">
        <v>1150</v>
      </c>
      <c r="C6550" t="s">
        <v>14655</v>
      </c>
      <c r="D6550">
        <v>72204</v>
      </c>
      <c r="E6550" t="s">
        <v>14648</v>
      </c>
      <c r="F6550" t="s">
        <v>11404</v>
      </c>
      <c r="H6550">
        <v>1</v>
      </c>
      <c r="I6550">
        <v>0.8</v>
      </c>
      <c r="K6550" t="s">
        <v>296</v>
      </c>
      <c r="L6550" t="s">
        <v>397</v>
      </c>
      <c r="M6550" t="s">
        <v>398</v>
      </c>
      <c r="N6550" t="s">
        <v>2499</v>
      </c>
      <c r="O6550">
        <v>1</v>
      </c>
      <c r="P6550" t="s">
        <v>306</v>
      </c>
      <c r="Q6550" s="164">
        <v>32882</v>
      </c>
      <c r="R6550" s="164">
        <v>33117</v>
      </c>
      <c r="T6550" t="s">
        <v>6482</v>
      </c>
      <c r="V6550" t="s">
        <v>14650</v>
      </c>
      <c r="W6550" t="s">
        <v>14651</v>
      </c>
      <c r="X6550" t="s">
        <v>14648</v>
      </c>
      <c r="Y6550" t="s">
        <v>14650</v>
      </c>
      <c r="Z6550" t="s">
        <v>14656</v>
      </c>
      <c r="AC6550" t="s">
        <v>308</v>
      </c>
      <c r="AD6550" s="176">
        <v>1</v>
      </c>
    </row>
    <row r="6551" spans="1:31" x14ac:dyDescent="0.35">
      <c r="A6551" t="s">
        <v>403</v>
      </c>
      <c r="B6551">
        <v>1154</v>
      </c>
      <c r="C6551" t="s">
        <v>14657</v>
      </c>
      <c r="D6551">
        <v>72204</v>
      </c>
      <c r="E6551" t="s">
        <v>14648</v>
      </c>
      <c r="F6551" t="s">
        <v>11404</v>
      </c>
      <c r="H6551">
        <v>1</v>
      </c>
      <c r="I6551">
        <v>0.8</v>
      </c>
      <c r="K6551" t="s">
        <v>296</v>
      </c>
      <c r="L6551" t="s">
        <v>397</v>
      </c>
      <c r="M6551" t="s">
        <v>398</v>
      </c>
      <c r="N6551" t="s">
        <v>2499</v>
      </c>
      <c r="O6551">
        <v>1</v>
      </c>
      <c r="P6551" t="s">
        <v>306</v>
      </c>
      <c r="Q6551" t="s">
        <v>485</v>
      </c>
      <c r="R6551" s="164">
        <v>41153</v>
      </c>
      <c r="T6551" t="s">
        <v>6482</v>
      </c>
      <c r="V6551" t="s">
        <v>14650</v>
      </c>
      <c r="W6551" t="s">
        <v>14651</v>
      </c>
      <c r="X6551" t="s">
        <v>14648</v>
      </c>
      <c r="Y6551" t="s">
        <v>14650</v>
      </c>
      <c r="Z6551" t="s">
        <v>14658</v>
      </c>
      <c r="AC6551" t="s">
        <v>308</v>
      </c>
      <c r="AD6551" s="176">
        <v>1</v>
      </c>
    </row>
    <row r="6552" spans="1:31" x14ac:dyDescent="0.35">
      <c r="A6552" t="s">
        <v>314</v>
      </c>
      <c r="B6552">
        <v>1334</v>
      </c>
      <c r="C6552" t="s">
        <v>14659</v>
      </c>
      <c r="D6552">
        <v>72204</v>
      </c>
      <c r="E6552" t="s">
        <v>14648</v>
      </c>
      <c r="F6552" t="s">
        <v>11404</v>
      </c>
      <c r="G6552" s="163">
        <v>2982</v>
      </c>
      <c r="H6552">
        <v>1</v>
      </c>
      <c r="I6552">
        <v>0.8</v>
      </c>
      <c r="J6552" t="s">
        <v>1</v>
      </c>
      <c r="K6552" t="s">
        <v>296</v>
      </c>
      <c r="L6552" t="s">
        <v>397</v>
      </c>
      <c r="M6552" t="s">
        <v>398</v>
      </c>
      <c r="N6552" t="s">
        <v>2499</v>
      </c>
      <c r="O6552">
        <v>1</v>
      </c>
      <c r="P6552" t="s">
        <v>306</v>
      </c>
      <c r="Q6552" t="s">
        <v>14660</v>
      </c>
      <c r="R6552" s="164">
        <v>44075</v>
      </c>
      <c r="T6552" t="s">
        <v>6482</v>
      </c>
      <c r="V6552" t="s">
        <v>14650</v>
      </c>
      <c r="W6552" t="s">
        <v>14651</v>
      </c>
      <c r="X6552" t="s">
        <v>14648</v>
      </c>
      <c r="Y6552" t="s">
        <v>14650</v>
      </c>
      <c r="Z6552" t="s">
        <v>14661</v>
      </c>
      <c r="AA6552" t="s">
        <v>295</v>
      </c>
      <c r="AB6552" s="164">
        <v>44008</v>
      </c>
      <c r="AC6552" t="s">
        <v>308</v>
      </c>
      <c r="AD6552" s="176">
        <v>1</v>
      </c>
    </row>
    <row r="6553" spans="1:31" x14ac:dyDescent="0.35">
      <c r="A6553" t="s">
        <v>314</v>
      </c>
      <c r="B6553">
        <v>1338</v>
      </c>
      <c r="C6553" t="s">
        <v>14662</v>
      </c>
      <c r="D6553">
        <v>72204</v>
      </c>
      <c r="E6553" t="s">
        <v>14648</v>
      </c>
      <c r="F6553" t="s">
        <v>11404</v>
      </c>
      <c r="G6553" s="163">
        <v>2982.77</v>
      </c>
      <c r="H6553">
        <v>1</v>
      </c>
      <c r="I6553">
        <v>0.8</v>
      </c>
      <c r="J6553" t="s">
        <v>1</v>
      </c>
      <c r="K6553" t="s">
        <v>296</v>
      </c>
      <c r="L6553" t="s">
        <v>397</v>
      </c>
      <c r="M6553" t="s">
        <v>398</v>
      </c>
      <c r="N6553" t="s">
        <v>2499</v>
      </c>
      <c r="O6553">
        <v>1</v>
      </c>
      <c r="P6553" t="s">
        <v>306</v>
      </c>
      <c r="Q6553" s="164">
        <v>44474</v>
      </c>
      <c r="R6553" s="164">
        <v>44440</v>
      </c>
      <c r="T6553" t="s">
        <v>6482</v>
      </c>
      <c r="V6553" t="s">
        <v>14650</v>
      </c>
      <c r="W6553" t="s">
        <v>14651</v>
      </c>
      <c r="X6553" t="s">
        <v>14648</v>
      </c>
      <c r="Y6553" t="s">
        <v>14650</v>
      </c>
      <c r="Z6553" t="s">
        <v>14663</v>
      </c>
      <c r="AA6553" t="s">
        <v>295</v>
      </c>
      <c r="AB6553" s="164">
        <v>44607</v>
      </c>
      <c r="AC6553" t="s">
        <v>308</v>
      </c>
      <c r="AD6553" s="176">
        <v>1</v>
      </c>
    </row>
    <row r="6554" spans="1:31" x14ac:dyDescent="0.35">
      <c r="A6554" t="s">
        <v>454</v>
      </c>
      <c r="B6554">
        <v>1281</v>
      </c>
      <c r="C6554" t="s">
        <v>14664</v>
      </c>
      <c r="D6554">
        <v>72205</v>
      </c>
      <c r="E6554" t="s">
        <v>14664</v>
      </c>
      <c r="F6554" t="s">
        <v>11404</v>
      </c>
      <c r="H6554">
        <v>1</v>
      </c>
      <c r="I6554">
        <v>1.4</v>
      </c>
      <c r="K6554" t="s">
        <v>296</v>
      </c>
      <c r="L6554" t="s">
        <v>397</v>
      </c>
      <c r="M6554" t="s">
        <v>398</v>
      </c>
      <c r="N6554" t="s">
        <v>2078</v>
      </c>
      <c r="O6554">
        <v>1</v>
      </c>
      <c r="P6554" t="s">
        <v>306</v>
      </c>
      <c r="Q6554" s="164">
        <v>32882</v>
      </c>
      <c r="R6554" s="164">
        <v>33117</v>
      </c>
      <c r="T6554" t="s">
        <v>6490</v>
      </c>
      <c r="V6554" t="s">
        <v>14665</v>
      </c>
      <c r="W6554" t="s">
        <v>14666</v>
      </c>
      <c r="X6554" t="s">
        <v>14664</v>
      </c>
      <c r="Y6554" t="s">
        <v>14665</v>
      </c>
      <c r="Z6554" t="s">
        <v>14667</v>
      </c>
      <c r="AC6554" t="s">
        <v>308</v>
      </c>
      <c r="AD6554" s="176">
        <v>1</v>
      </c>
    </row>
    <row r="6555" spans="1:31" x14ac:dyDescent="0.35">
      <c r="A6555" t="s">
        <v>408</v>
      </c>
      <c r="B6555">
        <v>1227</v>
      </c>
      <c r="C6555" t="s">
        <v>14664</v>
      </c>
      <c r="D6555">
        <v>72205</v>
      </c>
      <c r="E6555" t="s">
        <v>14664</v>
      </c>
      <c r="F6555" t="s">
        <v>11404</v>
      </c>
      <c r="H6555">
        <v>1</v>
      </c>
      <c r="I6555">
        <v>1.4</v>
      </c>
      <c r="K6555" t="s">
        <v>296</v>
      </c>
      <c r="L6555" t="s">
        <v>397</v>
      </c>
      <c r="M6555" t="s">
        <v>398</v>
      </c>
      <c r="N6555" t="s">
        <v>2078</v>
      </c>
      <c r="O6555">
        <v>1</v>
      </c>
      <c r="P6555" t="s">
        <v>306</v>
      </c>
      <c r="Q6555" t="s">
        <v>3220</v>
      </c>
      <c r="R6555" s="164">
        <v>39692</v>
      </c>
      <c r="T6555" t="s">
        <v>6490</v>
      </c>
      <c r="V6555" t="s">
        <v>14665</v>
      </c>
      <c r="W6555" t="s">
        <v>14666</v>
      </c>
      <c r="X6555" t="s">
        <v>14664</v>
      </c>
      <c r="Y6555" t="s">
        <v>14665</v>
      </c>
      <c r="Z6555" t="s">
        <v>14668</v>
      </c>
      <c r="AC6555" t="s">
        <v>308</v>
      </c>
      <c r="AD6555" s="176">
        <v>1</v>
      </c>
    </row>
    <row r="6556" spans="1:31" x14ac:dyDescent="0.35">
      <c r="A6556" t="s">
        <v>324</v>
      </c>
      <c r="B6556">
        <v>1189</v>
      </c>
      <c r="C6556" t="s">
        <v>14664</v>
      </c>
      <c r="D6556">
        <v>72205</v>
      </c>
      <c r="E6556" t="s">
        <v>14664</v>
      </c>
      <c r="F6556" t="s">
        <v>11404</v>
      </c>
      <c r="H6556">
        <v>1</v>
      </c>
      <c r="I6556">
        <v>1.4</v>
      </c>
      <c r="K6556" t="s">
        <v>296</v>
      </c>
      <c r="L6556" t="s">
        <v>397</v>
      </c>
      <c r="M6556" t="s">
        <v>398</v>
      </c>
      <c r="N6556" t="s">
        <v>2078</v>
      </c>
      <c r="O6556">
        <v>1</v>
      </c>
      <c r="P6556" t="s">
        <v>306</v>
      </c>
      <c r="Q6556" t="s">
        <v>981</v>
      </c>
      <c r="R6556" s="164">
        <v>38961</v>
      </c>
      <c r="T6556" t="s">
        <v>6490</v>
      </c>
      <c r="V6556" t="s">
        <v>14665</v>
      </c>
      <c r="W6556" t="s">
        <v>14666</v>
      </c>
      <c r="X6556" t="s">
        <v>14664</v>
      </c>
      <c r="Y6556" t="s">
        <v>14665</v>
      </c>
      <c r="Z6556" t="s">
        <v>14669</v>
      </c>
      <c r="AC6556" t="s">
        <v>308</v>
      </c>
      <c r="AD6556" s="176">
        <v>1</v>
      </c>
    </row>
    <row r="6557" spans="1:31" x14ac:dyDescent="0.35">
      <c r="A6557" t="s">
        <v>309</v>
      </c>
      <c r="B6557">
        <v>1226</v>
      </c>
      <c r="C6557" t="s">
        <v>14664</v>
      </c>
      <c r="D6557">
        <v>72205</v>
      </c>
      <c r="E6557" t="s">
        <v>14664</v>
      </c>
      <c r="F6557" t="s">
        <v>11404</v>
      </c>
      <c r="H6557">
        <v>1</v>
      </c>
      <c r="I6557">
        <v>1.4</v>
      </c>
      <c r="K6557" t="s">
        <v>404</v>
      </c>
      <c r="L6557" t="s">
        <v>397</v>
      </c>
      <c r="M6557" t="s">
        <v>398</v>
      </c>
      <c r="N6557" t="s">
        <v>2078</v>
      </c>
      <c r="O6557">
        <v>1</v>
      </c>
      <c r="P6557" t="s">
        <v>306</v>
      </c>
      <c r="Q6557" t="s">
        <v>2793</v>
      </c>
      <c r="R6557" s="164">
        <v>41883</v>
      </c>
      <c r="S6557" s="164">
        <v>44440</v>
      </c>
      <c r="T6557" t="s">
        <v>6490</v>
      </c>
      <c r="V6557" t="s">
        <v>14665</v>
      </c>
      <c r="W6557" t="s">
        <v>14666</v>
      </c>
      <c r="X6557" t="s">
        <v>14664</v>
      </c>
      <c r="Y6557" t="s">
        <v>14665</v>
      </c>
      <c r="Z6557" t="s">
        <v>14670</v>
      </c>
      <c r="AC6557" t="s">
        <v>308</v>
      </c>
      <c r="AD6557" s="176">
        <v>1</v>
      </c>
    </row>
    <row r="6558" spans="1:31" x14ac:dyDescent="0.35">
      <c r="A6558" t="s">
        <v>482</v>
      </c>
      <c r="B6558">
        <v>1224</v>
      </c>
      <c r="C6558" t="s">
        <v>14664</v>
      </c>
      <c r="D6558">
        <v>72205</v>
      </c>
      <c r="E6558" t="s">
        <v>14664</v>
      </c>
      <c r="F6558" t="s">
        <v>11404</v>
      </c>
      <c r="H6558">
        <v>1</v>
      </c>
      <c r="I6558">
        <v>1.4</v>
      </c>
      <c r="K6558" t="s">
        <v>296</v>
      </c>
      <c r="L6558" t="s">
        <v>397</v>
      </c>
      <c r="M6558" t="s">
        <v>398</v>
      </c>
      <c r="N6558" t="s">
        <v>2078</v>
      </c>
      <c r="O6558">
        <v>1</v>
      </c>
      <c r="P6558" t="s">
        <v>306</v>
      </c>
      <c r="Q6558" t="s">
        <v>914</v>
      </c>
      <c r="R6558" s="164">
        <v>40787</v>
      </c>
      <c r="T6558" t="s">
        <v>6490</v>
      </c>
      <c r="V6558" t="s">
        <v>14665</v>
      </c>
      <c r="W6558" t="s">
        <v>14666</v>
      </c>
      <c r="X6558" t="s">
        <v>14664</v>
      </c>
      <c r="Y6558" t="s">
        <v>14665</v>
      </c>
      <c r="Z6558" t="s">
        <v>14671</v>
      </c>
      <c r="AC6558" t="s">
        <v>308</v>
      </c>
      <c r="AD6558" s="176">
        <v>1</v>
      </c>
    </row>
    <row r="6559" spans="1:31" x14ac:dyDescent="0.35">
      <c r="A6559" t="s">
        <v>584</v>
      </c>
      <c r="B6559">
        <v>1326</v>
      </c>
      <c r="C6559" t="s">
        <v>14664</v>
      </c>
      <c r="D6559">
        <v>72205</v>
      </c>
      <c r="E6559" t="s">
        <v>14664</v>
      </c>
      <c r="F6559" t="s">
        <v>11404</v>
      </c>
      <c r="H6559">
        <v>1</v>
      </c>
      <c r="I6559">
        <v>1.4</v>
      </c>
      <c r="K6559" t="s">
        <v>296</v>
      </c>
      <c r="L6559" t="s">
        <v>640</v>
      </c>
      <c r="M6559" t="s">
        <v>398</v>
      </c>
      <c r="N6559" t="s">
        <v>2078</v>
      </c>
      <c r="O6559">
        <v>1</v>
      </c>
      <c r="P6559" t="s">
        <v>306</v>
      </c>
      <c r="Q6559" t="s">
        <v>485</v>
      </c>
      <c r="R6559" s="164">
        <v>41153</v>
      </c>
      <c r="T6559" t="s">
        <v>6490</v>
      </c>
      <c r="V6559" t="s">
        <v>14665</v>
      </c>
      <c r="W6559" t="s">
        <v>14666</v>
      </c>
      <c r="X6559" t="s">
        <v>14664</v>
      </c>
      <c r="Y6559" t="s">
        <v>14665</v>
      </c>
      <c r="Z6559" t="s">
        <v>14672</v>
      </c>
      <c r="AC6559" t="s">
        <v>308</v>
      </c>
      <c r="AD6559" s="176">
        <v>1</v>
      </c>
    </row>
    <row r="6560" spans="1:31" x14ac:dyDescent="0.35">
      <c r="A6560" t="s">
        <v>375</v>
      </c>
      <c r="B6560">
        <v>1165</v>
      </c>
      <c r="C6560" t="s">
        <v>14673</v>
      </c>
      <c r="D6560">
        <v>72205</v>
      </c>
      <c r="E6560" t="s">
        <v>14664</v>
      </c>
      <c r="F6560" t="s">
        <v>11404</v>
      </c>
      <c r="H6560">
        <v>1</v>
      </c>
      <c r="I6560">
        <v>1.4</v>
      </c>
      <c r="K6560" t="s">
        <v>404</v>
      </c>
      <c r="L6560" t="s">
        <v>397</v>
      </c>
      <c r="M6560" t="s">
        <v>398</v>
      </c>
      <c r="N6560" t="s">
        <v>2078</v>
      </c>
      <c r="O6560">
        <v>1</v>
      </c>
      <c r="P6560" t="s">
        <v>1</v>
      </c>
      <c r="Q6560" t="s">
        <v>4225</v>
      </c>
      <c r="R6560" s="164">
        <v>40422</v>
      </c>
      <c r="S6560" s="164">
        <v>45536</v>
      </c>
      <c r="T6560" t="s">
        <v>6490</v>
      </c>
      <c r="V6560" t="s">
        <v>14665</v>
      </c>
      <c r="W6560" t="s">
        <v>14666</v>
      </c>
      <c r="X6560" t="s">
        <v>14664</v>
      </c>
      <c r="Y6560" t="s">
        <v>14665</v>
      </c>
      <c r="Z6560" t="s">
        <v>14674</v>
      </c>
      <c r="AC6560" t="s">
        <v>304</v>
      </c>
      <c r="AD6560" s="176">
        <v>1</v>
      </c>
    </row>
    <row r="6561" spans="1:30" x14ac:dyDescent="0.35">
      <c r="A6561" t="s">
        <v>434</v>
      </c>
      <c r="B6561">
        <v>1090</v>
      </c>
      <c r="C6561" t="s">
        <v>14675</v>
      </c>
      <c r="D6561">
        <v>72205</v>
      </c>
      <c r="E6561" t="s">
        <v>14664</v>
      </c>
      <c r="F6561" t="s">
        <v>11404</v>
      </c>
      <c r="H6561">
        <v>1</v>
      </c>
      <c r="I6561">
        <v>1.4</v>
      </c>
      <c r="K6561" t="s">
        <v>296</v>
      </c>
      <c r="L6561" t="s">
        <v>397</v>
      </c>
      <c r="M6561" t="s">
        <v>398</v>
      </c>
      <c r="N6561" t="s">
        <v>2078</v>
      </c>
      <c r="O6561">
        <v>1</v>
      </c>
      <c r="P6561" t="s">
        <v>306</v>
      </c>
      <c r="Q6561" s="164">
        <v>37995</v>
      </c>
      <c r="R6561" s="164">
        <v>38231</v>
      </c>
      <c r="T6561" t="s">
        <v>6490</v>
      </c>
      <c r="V6561" t="s">
        <v>14665</v>
      </c>
      <c r="W6561" t="s">
        <v>14666</v>
      </c>
      <c r="X6561" t="s">
        <v>14664</v>
      </c>
      <c r="Y6561" t="s">
        <v>14665</v>
      </c>
      <c r="Z6561" t="s">
        <v>14676</v>
      </c>
      <c r="AC6561" t="s">
        <v>308</v>
      </c>
      <c r="AD6561" s="176">
        <v>1</v>
      </c>
    </row>
    <row r="6562" spans="1:30" x14ac:dyDescent="0.35">
      <c r="A6562" t="s">
        <v>447</v>
      </c>
      <c r="B6562">
        <v>1203</v>
      </c>
      <c r="C6562" t="s">
        <v>14664</v>
      </c>
      <c r="D6562">
        <v>72205</v>
      </c>
      <c r="E6562" t="s">
        <v>14664</v>
      </c>
      <c r="F6562" t="s">
        <v>11404</v>
      </c>
      <c r="H6562">
        <v>1</v>
      </c>
      <c r="I6562">
        <v>1.4</v>
      </c>
      <c r="K6562" t="s">
        <v>0</v>
      </c>
      <c r="L6562" t="s">
        <v>397</v>
      </c>
      <c r="M6562" t="s">
        <v>398</v>
      </c>
      <c r="N6562" t="s">
        <v>2078</v>
      </c>
      <c r="O6562">
        <v>1</v>
      </c>
      <c r="P6562" t="s">
        <v>306</v>
      </c>
      <c r="Q6562" s="164">
        <v>37995</v>
      </c>
      <c r="R6562" s="164">
        <v>38231</v>
      </c>
      <c r="T6562" t="s">
        <v>6490</v>
      </c>
      <c r="V6562" t="s">
        <v>14665</v>
      </c>
      <c r="W6562" t="s">
        <v>14666</v>
      </c>
      <c r="X6562" t="s">
        <v>14664</v>
      </c>
      <c r="Y6562" t="s">
        <v>14665</v>
      </c>
      <c r="Z6562" t="s">
        <v>14677</v>
      </c>
      <c r="AC6562" t="s">
        <v>308</v>
      </c>
      <c r="AD6562" s="176">
        <v>1</v>
      </c>
    </row>
    <row r="6563" spans="1:30" x14ac:dyDescent="0.35">
      <c r="A6563" t="s">
        <v>494</v>
      </c>
      <c r="B6563">
        <v>1147</v>
      </c>
      <c r="C6563" t="s">
        <v>14664</v>
      </c>
      <c r="D6563">
        <v>72205</v>
      </c>
      <c r="E6563" t="s">
        <v>14664</v>
      </c>
      <c r="F6563" t="s">
        <v>11404</v>
      </c>
      <c r="H6563">
        <v>1</v>
      </c>
      <c r="I6563">
        <v>1.4</v>
      </c>
      <c r="K6563" t="s">
        <v>296</v>
      </c>
      <c r="L6563" t="s">
        <v>397</v>
      </c>
      <c r="M6563" t="s">
        <v>398</v>
      </c>
      <c r="N6563" t="s">
        <v>2078</v>
      </c>
      <c r="O6563">
        <v>1</v>
      </c>
      <c r="P6563" t="s">
        <v>306</v>
      </c>
      <c r="Q6563" s="164">
        <v>35439</v>
      </c>
      <c r="R6563" s="164">
        <v>35674</v>
      </c>
      <c r="T6563" t="s">
        <v>6490</v>
      </c>
      <c r="V6563" t="s">
        <v>14665</v>
      </c>
      <c r="W6563" t="s">
        <v>14666</v>
      </c>
      <c r="X6563" t="s">
        <v>14664</v>
      </c>
      <c r="Y6563" t="s">
        <v>14665</v>
      </c>
      <c r="Z6563" t="s">
        <v>14678</v>
      </c>
      <c r="AC6563" t="s">
        <v>308</v>
      </c>
      <c r="AD6563" s="176">
        <v>1</v>
      </c>
    </row>
    <row r="6564" spans="1:30" x14ac:dyDescent="0.35">
      <c r="A6564" t="s">
        <v>314</v>
      </c>
      <c r="B6564">
        <v>1252</v>
      </c>
      <c r="C6564" t="s">
        <v>14679</v>
      </c>
      <c r="D6564">
        <v>72205</v>
      </c>
      <c r="E6564" t="s">
        <v>14664</v>
      </c>
      <c r="F6564" t="s">
        <v>11404</v>
      </c>
      <c r="H6564">
        <v>1</v>
      </c>
      <c r="I6564">
        <v>1.4</v>
      </c>
      <c r="K6564" t="s">
        <v>296</v>
      </c>
      <c r="L6564" t="s">
        <v>397</v>
      </c>
      <c r="M6564" t="s">
        <v>398</v>
      </c>
      <c r="N6564" t="s">
        <v>2078</v>
      </c>
      <c r="O6564">
        <v>1</v>
      </c>
      <c r="P6564" t="s">
        <v>306</v>
      </c>
      <c r="Q6564" s="164">
        <v>38900</v>
      </c>
      <c r="R6564" s="164">
        <v>38838</v>
      </c>
      <c r="T6564" t="s">
        <v>6490</v>
      </c>
      <c r="V6564" t="s">
        <v>14665</v>
      </c>
      <c r="W6564" t="s">
        <v>14666</v>
      </c>
      <c r="X6564" t="s">
        <v>14664</v>
      </c>
      <c r="Y6564" t="s">
        <v>14665</v>
      </c>
      <c r="Z6564" t="s">
        <v>14680</v>
      </c>
      <c r="AA6564" t="s">
        <v>1</v>
      </c>
      <c r="AC6564" t="s">
        <v>308</v>
      </c>
      <c r="AD6564" s="176">
        <v>1</v>
      </c>
    </row>
    <row r="6565" spans="1:30" x14ac:dyDescent="0.35">
      <c r="A6565" t="s">
        <v>314</v>
      </c>
      <c r="B6565">
        <v>1288</v>
      </c>
      <c r="C6565" t="s">
        <v>14681</v>
      </c>
      <c r="D6565">
        <v>72205</v>
      </c>
      <c r="E6565" t="s">
        <v>14664</v>
      </c>
      <c r="F6565" t="s">
        <v>11404</v>
      </c>
      <c r="H6565">
        <v>1</v>
      </c>
      <c r="I6565">
        <v>1.4</v>
      </c>
      <c r="K6565" t="s">
        <v>296</v>
      </c>
      <c r="L6565" t="s">
        <v>397</v>
      </c>
      <c r="M6565" t="s">
        <v>398</v>
      </c>
      <c r="N6565" t="s">
        <v>2078</v>
      </c>
      <c r="O6565">
        <v>1</v>
      </c>
      <c r="P6565" t="s">
        <v>306</v>
      </c>
      <c r="Q6565" t="s">
        <v>1649</v>
      </c>
      <c r="R6565" s="164">
        <v>40787</v>
      </c>
      <c r="T6565" t="s">
        <v>6490</v>
      </c>
      <c r="V6565" t="s">
        <v>14665</v>
      </c>
      <c r="W6565" t="s">
        <v>14666</v>
      </c>
      <c r="X6565" t="s">
        <v>14664</v>
      </c>
      <c r="Y6565" t="s">
        <v>14665</v>
      </c>
      <c r="Z6565" t="s">
        <v>14682</v>
      </c>
      <c r="AC6565" t="s">
        <v>308</v>
      </c>
      <c r="AD6565" s="176">
        <v>1</v>
      </c>
    </row>
    <row r="6566" spans="1:30" x14ac:dyDescent="0.35">
      <c r="A6566" t="s">
        <v>566</v>
      </c>
      <c r="B6566">
        <v>1222</v>
      </c>
      <c r="C6566" t="s">
        <v>14664</v>
      </c>
      <c r="D6566">
        <v>72205</v>
      </c>
      <c r="E6566" t="s">
        <v>14664</v>
      </c>
      <c r="F6566" t="s">
        <v>11404</v>
      </c>
      <c r="H6566">
        <v>1</v>
      </c>
      <c r="I6566">
        <v>1.4</v>
      </c>
      <c r="K6566" t="s">
        <v>404</v>
      </c>
      <c r="L6566" t="s">
        <v>397</v>
      </c>
      <c r="M6566" t="s">
        <v>398</v>
      </c>
      <c r="N6566" t="s">
        <v>2078</v>
      </c>
      <c r="O6566">
        <v>1</v>
      </c>
      <c r="P6566" t="s">
        <v>306</v>
      </c>
      <c r="Q6566" s="164">
        <v>38817</v>
      </c>
      <c r="R6566" s="164">
        <v>39326</v>
      </c>
      <c r="S6566" s="164">
        <v>44743</v>
      </c>
      <c r="T6566" t="s">
        <v>6490</v>
      </c>
      <c r="V6566" t="s">
        <v>14665</v>
      </c>
      <c r="W6566" t="s">
        <v>14666</v>
      </c>
      <c r="X6566" t="s">
        <v>14664</v>
      </c>
      <c r="Y6566" t="s">
        <v>14665</v>
      </c>
      <c r="Z6566" t="s">
        <v>14683</v>
      </c>
      <c r="AC6566" t="s">
        <v>308</v>
      </c>
      <c r="AD6566" s="176">
        <v>1</v>
      </c>
    </row>
    <row r="6567" spans="1:30" x14ac:dyDescent="0.35">
      <c r="A6567" t="s">
        <v>438</v>
      </c>
      <c r="B6567">
        <v>1229</v>
      </c>
      <c r="C6567" t="s">
        <v>14664</v>
      </c>
      <c r="D6567">
        <v>72205</v>
      </c>
      <c r="E6567" t="s">
        <v>14664</v>
      </c>
      <c r="F6567" t="s">
        <v>11404</v>
      </c>
      <c r="H6567">
        <v>1</v>
      </c>
      <c r="I6567">
        <v>1.4</v>
      </c>
      <c r="K6567" t="s">
        <v>296</v>
      </c>
      <c r="L6567" t="s">
        <v>397</v>
      </c>
      <c r="M6567" t="s">
        <v>398</v>
      </c>
      <c r="N6567" t="s">
        <v>2078</v>
      </c>
      <c r="O6567">
        <v>1</v>
      </c>
      <c r="P6567" t="s">
        <v>306</v>
      </c>
      <c r="Q6567" s="164">
        <v>40917</v>
      </c>
      <c r="R6567" s="164">
        <v>41153</v>
      </c>
      <c r="T6567" t="s">
        <v>6490</v>
      </c>
      <c r="V6567" t="s">
        <v>14665</v>
      </c>
      <c r="W6567" t="s">
        <v>14666</v>
      </c>
      <c r="X6567" t="s">
        <v>14664</v>
      </c>
      <c r="Y6567" t="s">
        <v>14665</v>
      </c>
      <c r="Z6567" t="s">
        <v>14684</v>
      </c>
      <c r="AC6567" t="s">
        <v>308</v>
      </c>
      <c r="AD6567" s="176">
        <v>1</v>
      </c>
    </row>
    <row r="6568" spans="1:30" x14ac:dyDescent="0.35">
      <c r="A6568" t="s">
        <v>454</v>
      </c>
      <c r="B6568">
        <v>1251</v>
      </c>
      <c r="C6568" t="s">
        <v>14685</v>
      </c>
      <c r="D6568">
        <v>72206</v>
      </c>
      <c r="E6568" t="s">
        <v>14686</v>
      </c>
      <c r="F6568" t="s">
        <v>11404</v>
      </c>
      <c r="H6568">
        <v>1.2</v>
      </c>
      <c r="I6568">
        <v>1</v>
      </c>
      <c r="K6568" t="s">
        <v>404</v>
      </c>
      <c r="L6568" t="s">
        <v>397</v>
      </c>
      <c r="M6568" t="s">
        <v>398</v>
      </c>
      <c r="N6568" t="s">
        <v>2085</v>
      </c>
      <c r="O6568">
        <v>1.5</v>
      </c>
      <c r="P6568" t="s">
        <v>306</v>
      </c>
      <c r="Q6568" s="164">
        <v>32143</v>
      </c>
      <c r="R6568" s="164">
        <v>32143</v>
      </c>
      <c r="S6568" s="164">
        <v>38231</v>
      </c>
      <c r="T6568" t="s">
        <v>2094</v>
      </c>
      <c r="V6568" t="s">
        <v>14687</v>
      </c>
      <c r="W6568" t="s">
        <v>14688</v>
      </c>
      <c r="X6568" t="s">
        <v>14686</v>
      </c>
      <c r="Y6568" t="s">
        <v>14687</v>
      </c>
      <c r="Z6568" t="s">
        <v>14689</v>
      </c>
      <c r="AC6568" t="s">
        <v>366</v>
      </c>
      <c r="AD6568" s="176">
        <v>1.2</v>
      </c>
    </row>
    <row r="6569" spans="1:30" x14ac:dyDescent="0.35">
      <c r="A6569" t="s">
        <v>454</v>
      </c>
      <c r="B6569">
        <v>1252</v>
      </c>
      <c r="C6569" t="s">
        <v>14685</v>
      </c>
      <c r="D6569">
        <v>72206</v>
      </c>
      <c r="E6569" t="s">
        <v>14686</v>
      </c>
      <c r="F6569" t="s">
        <v>11404</v>
      </c>
      <c r="H6569">
        <v>1.2</v>
      </c>
      <c r="I6569">
        <v>1</v>
      </c>
      <c r="K6569" t="s">
        <v>295</v>
      </c>
      <c r="L6569" t="s">
        <v>640</v>
      </c>
      <c r="M6569" t="s">
        <v>398</v>
      </c>
      <c r="N6569" t="s">
        <v>2085</v>
      </c>
      <c r="O6569">
        <v>1.5</v>
      </c>
      <c r="P6569" t="s">
        <v>1</v>
      </c>
      <c r="Q6569" s="164">
        <v>32143</v>
      </c>
      <c r="R6569" s="164">
        <v>32143</v>
      </c>
      <c r="S6569" s="164">
        <v>33117</v>
      </c>
      <c r="T6569" t="s">
        <v>2094</v>
      </c>
      <c r="V6569" t="s">
        <v>14687</v>
      </c>
      <c r="W6569" t="s">
        <v>14688</v>
      </c>
      <c r="X6569" t="s">
        <v>14686</v>
      </c>
      <c r="Y6569" t="s">
        <v>14687</v>
      </c>
      <c r="Z6569" t="s">
        <v>14690</v>
      </c>
      <c r="AC6569" t="s">
        <v>366</v>
      </c>
      <c r="AD6569" s="176">
        <v>1.2</v>
      </c>
    </row>
    <row r="6570" spans="1:30" x14ac:dyDescent="0.35">
      <c r="A6570" t="s">
        <v>454</v>
      </c>
      <c r="B6570">
        <v>1482</v>
      </c>
      <c r="C6570" t="s">
        <v>14691</v>
      </c>
      <c r="D6570">
        <v>72206</v>
      </c>
      <c r="E6570" t="s">
        <v>14686</v>
      </c>
      <c r="F6570" t="s">
        <v>11404</v>
      </c>
      <c r="G6570" s="163">
        <v>4295.03</v>
      </c>
      <c r="H6570">
        <v>1.2</v>
      </c>
      <c r="I6570">
        <v>1</v>
      </c>
      <c r="J6570" t="s">
        <v>295</v>
      </c>
      <c r="K6570" t="s">
        <v>296</v>
      </c>
      <c r="L6570" t="s">
        <v>640</v>
      </c>
      <c r="M6570" t="s">
        <v>398</v>
      </c>
      <c r="N6570" t="s">
        <v>2085</v>
      </c>
      <c r="O6570">
        <v>1.5</v>
      </c>
      <c r="P6570" t="s">
        <v>306</v>
      </c>
      <c r="Q6570" t="s">
        <v>456</v>
      </c>
      <c r="R6570" s="164">
        <v>43709</v>
      </c>
      <c r="T6570" t="s">
        <v>2094</v>
      </c>
      <c r="V6570" t="s">
        <v>14687</v>
      </c>
      <c r="W6570" t="s">
        <v>14688</v>
      </c>
      <c r="X6570" t="s">
        <v>14686</v>
      </c>
      <c r="Y6570" t="s">
        <v>14687</v>
      </c>
      <c r="Z6570" t="s">
        <v>14692</v>
      </c>
      <c r="AA6570" t="s">
        <v>1</v>
      </c>
      <c r="AB6570" s="164">
        <v>43399</v>
      </c>
      <c r="AC6570" t="s">
        <v>366</v>
      </c>
      <c r="AD6570" s="176">
        <v>1.2</v>
      </c>
    </row>
    <row r="6571" spans="1:30" x14ac:dyDescent="0.35">
      <c r="A6571" t="s">
        <v>408</v>
      </c>
      <c r="B6571">
        <v>1251</v>
      </c>
      <c r="C6571" t="s">
        <v>14691</v>
      </c>
      <c r="D6571">
        <v>72206</v>
      </c>
      <c r="E6571" t="s">
        <v>14686</v>
      </c>
      <c r="F6571" t="s">
        <v>11404</v>
      </c>
      <c r="H6571">
        <v>1.2</v>
      </c>
      <c r="I6571">
        <v>1</v>
      </c>
      <c r="K6571" t="s">
        <v>404</v>
      </c>
      <c r="L6571" t="s">
        <v>640</v>
      </c>
      <c r="M6571" t="s">
        <v>398</v>
      </c>
      <c r="N6571" t="s">
        <v>2085</v>
      </c>
      <c r="O6571">
        <v>1.5</v>
      </c>
      <c r="P6571" t="s">
        <v>306</v>
      </c>
      <c r="Q6571" s="164">
        <v>40183</v>
      </c>
      <c r="R6571" s="164">
        <v>40299</v>
      </c>
      <c r="S6571" s="164">
        <v>44880</v>
      </c>
      <c r="T6571" t="s">
        <v>2094</v>
      </c>
      <c r="V6571" t="s">
        <v>14687</v>
      </c>
      <c r="W6571" t="s">
        <v>14688</v>
      </c>
      <c r="X6571" t="s">
        <v>14686</v>
      </c>
      <c r="Y6571" t="s">
        <v>14687</v>
      </c>
      <c r="Z6571" t="s">
        <v>14693</v>
      </c>
      <c r="AC6571" t="s">
        <v>366</v>
      </c>
      <c r="AD6571" s="176">
        <v>1.2</v>
      </c>
    </row>
    <row r="6572" spans="1:30" x14ac:dyDescent="0.35">
      <c r="A6572" t="s">
        <v>324</v>
      </c>
      <c r="B6572">
        <v>1423</v>
      </c>
      <c r="C6572" t="s">
        <v>14691</v>
      </c>
      <c r="D6572">
        <v>72206</v>
      </c>
      <c r="E6572" t="s">
        <v>14686</v>
      </c>
      <c r="F6572" t="s">
        <v>11404</v>
      </c>
      <c r="G6572" s="163">
        <v>3899.78</v>
      </c>
      <c r="H6572">
        <v>1.2</v>
      </c>
      <c r="I6572">
        <v>1</v>
      </c>
      <c r="J6572" t="s">
        <v>295</v>
      </c>
      <c r="K6572" t="s">
        <v>296</v>
      </c>
      <c r="L6572" t="s">
        <v>640</v>
      </c>
      <c r="M6572" t="s">
        <v>398</v>
      </c>
      <c r="N6572" t="s">
        <v>2085</v>
      </c>
      <c r="O6572">
        <v>1.5</v>
      </c>
      <c r="P6572" t="s">
        <v>306</v>
      </c>
      <c r="Q6572" t="s">
        <v>14178</v>
      </c>
      <c r="R6572" s="164">
        <v>45778</v>
      </c>
      <c r="T6572" t="s">
        <v>2094</v>
      </c>
      <c r="V6572" t="s">
        <v>14687</v>
      </c>
      <c r="W6572" t="s">
        <v>14688</v>
      </c>
      <c r="X6572" t="s">
        <v>14686</v>
      </c>
      <c r="Y6572" t="s">
        <v>14687</v>
      </c>
      <c r="Z6572" t="s">
        <v>14694</v>
      </c>
      <c r="AA6572" t="s">
        <v>1</v>
      </c>
      <c r="AB6572" s="164">
        <v>45335</v>
      </c>
      <c r="AC6572" t="s">
        <v>366</v>
      </c>
      <c r="AD6572" s="176">
        <v>1.2</v>
      </c>
    </row>
    <row r="6573" spans="1:30" x14ac:dyDescent="0.35">
      <c r="A6573" t="s">
        <v>482</v>
      </c>
      <c r="B6573">
        <v>1059</v>
      </c>
      <c r="C6573" t="s">
        <v>14691</v>
      </c>
      <c r="D6573">
        <v>72206</v>
      </c>
      <c r="E6573" t="s">
        <v>14686</v>
      </c>
      <c r="F6573" t="s">
        <v>11404</v>
      </c>
      <c r="H6573">
        <v>1.2</v>
      </c>
      <c r="I6573">
        <v>1</v>
      </c>
      <c r="K6573" t="s">
        <v>296</v>
      </c>
      <c r="L6573" t="s">
        <v>640</v>
      </c>
      <c r="M6573" t="s">
        <v>398</v>
      </c>
      <c r="N6573" t="s">
        <v>2085</v>
      </c>
      <c r="O6573">
        <v>1.5</v>
      </c>
      <c r="P6573" t="s">
        <v>306</v>
      </c>
      <c r="Q6573" s="164">
        <v>29649</v>
      </c>
      <c r="R6573" s="164">
        <v>29679</v>
      </c>
      <c r="T6573" t="s">
        <v>2094</v>
      </c>
      <c r="V6573" t="s">
        <v>14687</v>
      </c>
      <c r="W6573" t="s">
        <v>14688</v>
      </c>
      <c r="X6573" t="s">
        <v>14686</v>
      </c>
      <c r="Y6573" t="s">
        <v>14687</v>
      </c>
      <c r="Z6573" t="s">
        <v>14695</v>
      </c>
      <c r="AC6573" t="s">
        <v>366</v>
      </c>
      <c r="AD6573" s="176">
        <v>1.2</v>
      </c>
    </row>
    <row r="6574" spans="1:30" x14ac:dyDescent="0.35">
      <c r="A6574" t="s">
        <v>375</v>
      </c>
      <c r="B6574">
        <v>1027</v>
      </c>
      <c r="C6574" t="s">
        <v>14687</v>
      </c>
      <c r="D6574">
        <v>72206</v>
      </c>
      <c r="E6574" t="s">
        <v>14686</v>
      </c>
      <c r="F6574" t="s">
        <v>11404</v>
      </c>
      <c r="H6574">
        <v>1.2</v>
      </c>
      <c r="I6574">
        <v>1</v>
      </c>
      <c r="K6574" t="s">
        <v>404</v>
      </c>
      <c r="L6574" t="s">
        <v>640</v>
      </c>
      <c r="M6574" t="s">
        <v>398</v>
      </c>
      <c r="N6574" t="s">
        <v>2085</v>
      </c>
      <c r="O6574">
        <v>1.5</v>
      </c>
      <c r="P6574" t="s">
        <v>1</v>
      </c>
      <c r="Q6574" s="164">
        <v>32882</v>
      </c>
      <c r="R6574" s="164">
        <v>33117</v>
      </c>
      <c r="S6574" s="164">
        <v>36039</v>
      </c>
      <c r="T6574" t="s">
        <v>2094</v>
      </c>
      <c r="V6574" t="s">
        <v>14687</v>
      </c>
      <c r="W6574" t="s">
        <v>14688</v>
      </c>
      <c r="X6574" t="s">
        <v>14686</v>
      </c>
      <c r="Y6574" t="s">
        <v>14687</v>
      </c>
      <c r="Z6574" t="s">
        <v>14696</v>
      </c>
      <c r="AC6574" t="s">
        <v>366</v>
      </c>
      <c r="AD6574" s="176">
        <v>1.2</v>
      </c>
    </row>
    <row r="6575" spans="1:30" x14ac:dyDescent="0.35">
      <c r="A6575" t="s">
        <v>434</v>
      </c>
      <c r="B6575">
        <v>1125</v>
      </c>
      <c r="C6575" t="s">
        <v>14691</v>
      </c>
      <c r="D6575">
        <v>72206</v>
      </c>
      <c r="E6575" t="s">
        <v>14686</v>
      </c>
      <c r="F6575" t="s">
        <v>11404</v>
      </c>
      <c r="H6575">
        <v>1.2</v>
      </c>
      <c r="I6575">
        <v>1</v>
      </c>
      <c r="K6575" t="s">
        <v>296</v>
      </c>
      <c r="L6575" t="s">
        <v>640</v>
      </c>
      <c r="M6575" t="s">
        <v>398</v>
      </c>
      <c r="N6575" t="s">
        <v>2085</v>
      </c>
      <c r="O6575">
        <v>1.5</v>
      </c>
      <c r="P6575" t="s">
        <v>306</v>
      </c>
      <c r="Q6575" t="s">
        <v>463</v>
      </c>
      <c r="R6575" s="164">
        <v>41153</v>
      </c>
      <c r="T6575" t="s">
        <v>2094</v>
      </c>
      <c r="V6575" t="s">
        <v>14687</v>
      </c>
      <c r="W6575" t="s">
        <v>14688</v>
      </c>
      <c r="X6575" t="s">
        <v>14686</v>
      </c>
      <c r="Y6575" t="s">
        <v>14687</v>
      </c>
      <c r="Z6575" t="s">
        <v>14697</v>
      </c>
      <c r="AC6575" t="s">
        <v>366</v>
      </c>
      <c r="AD6575" s="176">
        <v>1.2</v>
      </c>
    </row>
    <row r="6576" spans="1:30" x14ac:dyDescent="0.35">
      <c r="A6576" t="s">
        <v>499</v>
      </c>
      <c r="B6576">
        <v>1216</v>
      </c>
      <c r="C6576" t="s">
        <v>14691</v>
      </c>
      <c r="D6576">
        <v>72206</v>
      </c>
      <c r="E6576" t="s">
        <v>14686</v>
      </c>
      <c r="F6576" t="s">
        <v>11404</v>
      </c>
      <c r="G6576" s="163">
        <v>6126.57</v>
      </c>
      <c r="H6576">
        <v>1.2</v>
      </c>
      <c r="I6576">
        <v>1</v>
      </c>
      <c r="J6576" t="s">
        <v>295</v>
      </c>
      <c r="K6576" t="s">
        <v>296</v>
      </c>
      <c r="L6576" t="s">
        <v>640</v>
      </c>
      <c r="M6576" t="s">
        <v>398</v>
      </c>
      <c r="N6576" t="s">
        <v>2085</v>
      </c>
      <c r="O6576">
        <v>1.5</v>
      </c>
      <c r="P6576" t="s">
        <v>306</v>
      </c>
      <c r="Q6576" t="s">
        <v>3104</v>
      </c>
      <c r="R6576" s="164">
        <v>42614</v>
      </c>
      <c r="T6576" t="s">
        <v>2094</v>
      </c>
      <c r="V6576" t="s">
        <v>14687</v>
      </c>
      <c r="W6576" t="s">
        <v>14688</v>
      </c>
      <c r="X6576" t="s">
        <v>14686</v>
      </c>
      <c r="Y6576" t="s">
        <v>14687</v>
      </c>
      <c r="Z6576" t="s">
        <v>14698</v>
      </c>
      <c r="AA6576" t="s">
        <v>1</v>
      </c>
      <c r="AB6576" s="164">
        <v>42433</v>
      </c>
      <c r="AC6576" t="s">
        <v>366</v>
      </c>
      <c r="AD6576" s="176">
        <v>1.2</v>
      </c>
    </row>
    <row r="6577" spans="1:31" x14ac:dyDescent="0.35">
      <c r="A6577" t="s">
        <v>566</v>
      </c>
      <c r="B6577">
        <v>1263</v>
      </c>
      <c r="C6577" t="s">
        <v>14691</v>
      </c>
      <c r="D6577">
        <v>72206</v>
      </c>
      <c r="E6577" t="s">
        <v>14686</v>
      </c>
      <c r="F6577" t="s">
        <v>11404</v>
      </c>
      <c r="H6577">
        <v>1.2</v>
      </c>
      <c r="I6577">
        <v>1</v>
      </c>
      <c r="K6577" t="s">
        <v>0</v>
      </c>
      <c r="L6577" t="s">
        <v>640</v>
      </c>
      <c r="M6577" t="s">
        <v>398</v>
      </c>
      <c r="N6577" t="s">
        <v>2085</v>
      </c>
      <c r="O6577">
        <v>1.5</v>
      </c>
      <c r="P6577" t="s">
        <v>306</v>
      </c>
      <c r="Q6577" t="s">
        <v>10176</v>
      </c>
      <c r="R6577" s="164">
        <v>41518</v>
      </c>
      <c r="T6577" t="s">
        <v>2094</v>
      </c>
      <c r="V6577" t="s">
        <v>14687</v>
      </c>
      <c r="W6577" t="s">
        <v>14688</v>
      </c>
      <c r="X6577" t="s">
        <v>14686</v>
      </c>
      <c r="Y6577" t="s">
        <v>14687</v>
      </c>
      <c r="Z6577" t="s">
        <v>14699</v>
      </c>
      <c r="AC6577" t="s">
        <v>366</v>
      </c>
      <c r="AD6577" s="176">
        <v>1.2</v>
      </c>
    </row>
    <row r="6578" spans="1:31" x14ac:dyDescent="0.35">
      <c r="A6578" t="s">
        <v>447</v>
      </c>
      <c r="B6578">
        <v>1307</v>
      </c>
      <c r="C6578" t="s">
        <v>14700</v>
      </c>
      <c r="D6578">
        <v>72207</v>
      </c>
      <c r="E6578" t="s">
        <v>14701</v>
      </c>
      <c r="F6578" t="s">
        <v>11404</v>
      </c>
      <c r="G6578" s="163">
        <v>4098.2</v>
      </c>
      <c r="H6578" s="174">
        <f t="shared" ref="H6578:H6579" si="224">AD6578</f>
        <v>1.1000000000000001</v>
      </c>
      <c r="I6578">
        <v>0.7</v>
      </c>
      <c r="J6578" t="s">
        <v>295</v>
      </c>
      <c r="K6578" t="s">
        <v>296</v>
      </c>
      <c r="L6578" t="s">
        <v>397</v>
      </c>
      <c r="M6578" t="s">
        <v>398</v>
      </c>
      <c r="N6578" t="s">
        <v>2085</v>
      </c>
      <c r="O6578">
        <v>1</v>
      </c>
      <c r="P6578" t="s">
        <v>306</v>
      </c>
      <c r="Q6578" s="164">
        <v>43836</v>
      </c>
      <c r="R6578" s="164">
        <v>44440</v>
      </c>
      <c r="T6578" t="s">
        <v>2100</v>
      </c>
      <c r="V6578" t="s">
        <v>14702</v>
      </c>
      <c r="W6578" t="s">
        <v>14703</v>
      </c>
      <c r="X6578" t="s">
        <v>14701</v>
      </c>
      <c r="Y6578" t="s">
        <v>14702</v>
      </c>
      <c r="Z6578" t="s">
        <v>14704</v>
      </c>
      <c r="AA6578" t="s">
        <v>1</v>
      </c>
      <c r="AB6578" s="164">
        <v>44494</v>
      </c>
      <c r="AC6578" t="s">
        <v>366</v>
      </c>
      <c r="AD6578" s="176">
        <v>1.1000000000000001</v>
      </c>
      <c r="AE6578" s="177" t="s">
        <v>16954</v>
      </c>
    </row>
    <row r="6579" spans="1:31" x14ac:dyDescent="0.35">
      <c r="A6579" t="s">
        <v>494</v>
      </c>
      <c r="B6579">
        <v>1242</v>
      </c>
      <c r="C6579" t="s">
        <v>14701</v>
      </c>
      <c r="D6579">
        <v>72207</v>
      </c>
      <c r="E6579" t="s">
        <v>14701</v>
      </c>
      <c r="F6579" t="s">
        <v>11404</v>
      </c>
      <c r="G6579" s="163">
        <v>4690.16</v>
      </c>
      <c r="H6579" s="174">
        <f t="shared" si="224"/>
        <v>1.1000000000000001</v>
      </c>
      <c r="I6579">
        <v>0.7</v>
      </c>
      <c r="J6579" t="s">
        <v>295</v>
      </c>
      <c r="K6579" t="s">
        <v>296</v>
      </c>
      <c r="L6579" t="s">
        <v>397</v>
      </c>
      <c r="M6579" t="s">
        <v>398</v>
      </c>
      <c r="N6579" t="s">
        <v>2085</v>
      </c>
      <c r="O6579">
        <v>1</v>
      </c>
      <c r="P6579" t="s">
        <v>306</v>
      </c>
      <c r="Q6579" t="s">
        <v>14705</v>
      </c>
      <c r="R6579" s="164">
        <v>43709</v>
      </c>
      <c r="T6579" t="s">
        <v>2100</v>
      </c>
      <c r="V6579" t="s">
        <v>14702</v>
      </c>
      <c r="W6579" t="s">
        <v>14703</v>
      </c>
      <c r="X6579" t="s">
        <v>14701</v>
      </c>
      <c r="Y6579" t="s">
        <v>14702</v>
      </c>
      <c r="Z6579" t="s">
        <v>14706</v>
      </c>
      <c r="AA6579" t="s">
        <v>1</v>
      </c>
      <c r="AB6579" s="164">
        <v>43203</v>
      </c>
      <c r="AC6579" t="s">
        <v>366</v>
      </c>
      <c r="AD6579" s="176">
        <v>1.1000000000000001</v>
      </c>
      <c r="AE6579" s="177" t="s">
        <v>16954</v>
      </c>
    </row>
    <row r="6580" spans="1:31" x14ac:dyDescent="0.35">
      <c r="A6580" t="s">
        <v>408</v>
      </c>
      <c r="B6580">
        <v>1113</v>
      </c>
      <c r="C6580" t="s">
        <v>14707</v>
      </c>
      <c r="D6580">
        <v>72208</v>
      </c>
      <c r="E6580" t="s">
        <v>14708</v>
      </c>
      <c r="F6580" t="s">
        <v>11404</v>
      </c>
      <c r="H6580">
        <v>1.2</v>
      </c>
      <c r="I6580">
        <v>0.7</v>
      </c>
      <c r="K6580" t="s">
        <v>296</v>
      </c>
      <c r="L6580" t="s">
        <v>397</v>
      </c>
      <c r="M6580" t="s">
        <v>398</v>
      </c>
      <c r="N6580" t="s">
        <v>2085</v>
      </c>
      <c r="O6580">
        <v>0.5</v>
      </c>
      <c r="P6580" t="s">
        <v>306</v>
      </c>
      <c r="Q6580" s="164">
        <v>31786</v>
      </c>
      <c r="R6580" s="164">
        <v>32021</v>
      </c>
      <c r="T6580" t="s">
        <v>14709</v>
      </c>
      <c r="V6580" t="s">
        <v>14710</v>
      </c>
      <c r="W6580" t="s">
        <v>14711</v>
      </c>
      <c r="X6580" t="s">
        <v>14708</v>
      </c>
      <c r="Y6580" t="s">
        <v>14710</v>
      </c>
      <c r="Z6580" t="s">
        <v>14712</v>
      </c>
      <c r="AC6580" t="s">
        <v>366</v>
      </c>
      <c r="AD6580" s="176">
        <v>1.2</v>
      </c>
    </row>
    <row r="6581" spans="1:31" x14ac:dyDescent="0.35">
      <c r="A6581" t="s">
        <v>469</v>
      </c>
      <c r="B6581">
        <v>1105</v>
      </c>
      <c r="C6581" t="s">
        <v>14713</v>
      </c>
      <c r="D6581">
        <v>72208</v>
      </c>
      <c r="E6581" t="s">
        <v>14708</v>
      </c>
      <c r="F6581" t="s">
        <v>11404</v>
      </c>
      <c r="H6581">
        <v>1.2</v>
      </c>
      <c r="I6581">
        <v>0.7</v>
      </c>
      <c r="K6581" t="s">
        <v>404</v>
      </c>
      <c r="L6581" t="s">
        <v>14714</v>
      </c>
      <c r="M6581" t="s">
        <v>398</v>
      </c>
      <c r="N6581" t="s">
        <v>2085</v>
      </c>
      <c r="O6581">
        <v>0.5</v>
      </c>
      <c r="P6581" t="s">
        <v>306</v>
      </c>
      <c r="Q6581" s="164">
        <v>32882</v>
      </c>
      <c r="R6581" s="164">
        <v>33117</v>
      </c>
      <c r="S6581" s="164">
        <v>39188</v>
      </c>
      <c r="T6581" t="s">
        <v>14709</v>
      </c>
      <c r="V6581" t="s">
        <v>14710</v>
      </c>
      <c r="W6581" t="s">
        <v>14711</v>
      </c>
      <c r="X6581" t="s">
        <v>14708</v>
      </c>
      <c r="Y6581" t="s">
        <v>14710</v>
      </c>
      <c r="Z6581" t="s">
        <v>14715</v>
      </c>
      <c r="AC6581" t="s">
        <v>366</v>
      </c>
      <c r="AD6581" s="176">
        <v>1.2</v>
      </c>
    </row>
    <row r="6582" spans="1:31" x14ac:dyDescent="0.35">
      <c r="A6582" t="s">
        <v>584</v>
      </c>
      <c r="B6582">
        <v>1310</v>
      </c>
      <c r="C6582" t="s">
        <v>14716</v>
      </c>
      <c r="D6582">
        <v>72209</v>
      </c>
      <c r="E6582" t="s">
        <v>14716</v>
      </c>
      <c r="F6582" t="s">
        <v>11404</v>
      </c>
      <c r="H6582">
        <v>1.1000000000000001</v>
      </c>
      <c r="I6582">
        <v>1.1000000000000001</v>
      </c>
      <c r="K6582" t="s">
        <v>296</v>
      </c>
      <c r="L6582" t="s">
        <v>397</v>
      </c>
      <c r="M6582" t="s">
        <v>398</v>
      </c>
      <c r="N6582" t="s">
        <v>2085</v>
      </c>
      <c r="O6582">
        <v>1</v>
      </c>
      <c r="P6582" t="s">
        <v>306</v>
      </c>
      <c r="Q6582" s="164">
        <v>39756</v>
      </c>
      <c r="R6582" s="164">
        <v>39692</v>
      </c>
      <c r="T6582" t="s">
        <v>2111</v>
      </c>
      <c r="V6582" t="s">
        <v>14717</v>
      </c>
      <c r="W6582" t="s">
        <v>14718</v>
      </c>
      <c r="X6582" t="s">
        <v>14716</v>
      </c>
      <c r="Y6582" t="s">
        <v>14717</v>
      </c>
      <c r="Z6582" t="s">
        <v>14719</v>
      </c>
      <c r="AC6582" t="s">
        <v>366</v>
      </c>
      <c r="AD6582" s="176">
        <v>1.1000000000000001</v>
      </c>
    </row>
    <row r="6583" spans="1:31" x14ac:dyDescent="0.35">
      <c r="A6583" t="s">
        <v>584</v>
      </c>
      <c r="B6583">
        <v>1363</v>
      </c>
      <c r="C6583" t="s">
        <v>14720</v>
      </c>
      <c r="D6583">
        <v>72209</v>
      </c>
      <c r="E6583" t="s">
        <v>14716</v>
      </c>
      <c r="F6583" t="s">
        <v>11404</v>
      </c>
      <c r="G6583" s="163">
        <v>5172</v>
      </c>
      <c r="H6583">
        <v>1.1000000000000001</v>
      </c>
      <c r="I6583">
        <v>1.1000000000000001</v>
      </c>
      <c r="J6583" t="s">
        <v>295</v>
      </c>
      <c r="K6583" t="s">
        <v>296</v>
      </c>
      <c r="L6583" t="s">
        <v>397</v>
      </c>
      <c r="M6583" t="s">
        <v>398</v>
      </c>
      <c r="N6583" t="s">
        <v>2085</v>
      </c>
      <c r="O6583">
        <v>1</v>
      </c>
      <c r="P6583" t="s">
        <v>306</v>
      </c>
      <c r="Q6583" t="s">
        <v>14721</v>
      </c>
      <c r="R6583" s="164">
        <v>42979</v>
      </c>
      <c r="T6583" t="s">
        <v>2111</v>
      </c>
      <c r="V6583" t="s">
        <v>14717</v>
      </c>
      <c r="W6583" t="s">
        <v>14718</v>
      </c>
      <c r="X6583" t="s">
        <v>14716</v>
      </c>
      <c r="Y6583" t="s">
        <v>14717</v>
      </c>
      <c r="Z6583" t="s">
        <v>14722</v>
      </c>
      <c r="AA6583" t="s">
        <v>1</v>
      </c>
      <c r="AB6583" s="164">
        <v>42578</v>
      </c>
      <c r="AC6583" t="s">
        <v>366</v>
      </c>
      <c r="AD6583" s="176">
        <v>1.1000000000000001</v>
      </c>
    </row>
    <row r="6584" spans="1:31" x14ac:dyDescent="0.35">
      <c r="A6584" t="s">
        <v>494</v>
      </c>
      <c r="B6584">
        <v>1225</v>
      </c>
      <c r="C6584" t="s">
        <v>14723</v>
      </c>
      <c r="D6584">
        <v>72209</v>
      </c>
      <c r="E6584" t="s">
        <v>14716</v>
      </c>
      <c r="F6584" t="s">
        <v>11404</v>
      </c>
      <c r="H6584">
        <v>1.1000000000000001</v>
      </c>
      <c r="I6584">
        <v>1.1000000000000001</v>
      </c>
      <c r="K6584" t="s">
        <v>296</v>
      </c>
      <c r="L6584" t="s">
        <v>397</v>
      </c>
      <c r="M6584" t="s">
        <v>398</v>
      </c>
      <c r="N6584" t="s">
        <v>2085</v>
      </c>
      <c r="O6584">
        <v>1</v>
      </c>
      <c r="P6584" t="s">
        <v>306</v>
      </c>
      <c r="Q6584" t="s">
        <v>463</v>
      </c>
      <c r="R6584" s="164">
        <v>41153</v>
      </c>
      <c r="T6584" t="s">
        <v>2111</v>
      </c>
      <c r="V6584" t="s">
        <v>14717</v>
      </c>
      <c r="W6584" t="s">
        <v>14718</v>
      </c>
      <c r="X6584" t="s">
        <v>14716</v>
      </c>
      <c r="Y6584" t="s">
        <v>14717</v>
      </c>
      <c r="Z6584" t="s">
        <v>14724</v>
      </c>
      <c r="AC6584" t="s">
        <v>366</v>
      </c>
      <c r="AD6584" s="176">
        <v>1.1000000000000001</v>
      </c>
    </row>
    <row r="6585" spans="1:31" x14ac:dyDescent="0.35">
      <c r="A6585" t="s">
        <v>711</v>
      </c>
      <c r="B6585">
        <v>1255</v>
      </c>
      <c r="C6585" t="s">
        <v>14725</v>
      </c>
      <c r="D6585">
        <v>72209</v>
      </c>
      <c r="E6585" t="s">
        <v>14716</v>
      </c>
      <c r="F6585" t="s">
        <v>11404</v>
      </c>
      <c r="G6585" s="163">
        <v>4982.16</v>
      </c>
      <c r="H6585">
        <v>1.1000000000000001</v>
      </c>
      <c r="I6585">
        <v>1.1000000000000001</v>
      </c>
      <c r="J6585" t="s">
        <v>295</v>
      </c>
      <c r="K6585" t="s">
        <v>296</v>
      </c>
      <c r="L6585" t="s">
        <v>640</v>
      </c>
      <c r="M6585" t="s">
        <v>398</v>
      </c>
      <c r="N6585" t="s">
        <v>2085</v>
      </c>
      <c r="O6585">
        <v>1</v>
      </c>
      <c r="P6585" t="s">
        <v>306</v>
      </c>
      <c r="Q6585" t="s">
        <v>11652</v>
      </c>
      <c r="R6585" s="164">
        <v>44805</v>
      </c>
      <c r="T6585" t="s">
        <v>2111</v>
      </c>
      <c r="V6585" t="s">
        <v>14717</v>
      </c>
      <c r="W6585" t="s">
        <v>14718</v>
      </c>
      <c r="X6585" t="s">
        <v>14716</v>
      </c>
      <c r="Y6585" t="s">
        <v>14717</v>
      </c>
      <c r="Z6585" t="s">
        <v>14726</v>
      </c>
      <c r="AA6585" t="s">
        <v>1</v>
      </c>
      <c r="AB6585" s="164">
        <v>44509</v>
      </c>
      <c r="AC6585" t="s">
        <v>366</v>
      </c>
      <c r="AD6585" s="176">
        <v>1.1000000000000001</v>
      </c>
    </row>
    <row r="6586" spans="1:31" x14ac:dyDescent="0.35">
      <c r="A6586" t="s">
        <v>324</v>
      </c>
      <c r="B6586">
        <v>1148</v>
      </c>
      <c r="C6586" t="s">
        <v>14727</v>
      </c>
      <c r="D6586">
        <v>72210</v>
      </c>
      <c r="E6586" t="s">
        <v>14728</v>
      </c>
      <c r="F6586" t="s">
        <v>11404</v>
      </c>
      <c r="H6586" s="174">
        <f>AD6586</f>
        <v>1</v>
      </c>
      <c r="I6586">
        <v>0.8</v>
      </c>
      <c r="K6586" t="s">
        <v>404</v>
      </c>
      <c r="L6586" t="s">
        <v>14729</v>
      </c>
      <c r="M6586" t="s">
        <v>398</v>
      </c>
      <c r="N6586" t="s">
        <v>2085</v>
      </c>
      <c r="O6586">
        <v>0.5</v>
      </c>
      <c r="P6586" t="s">
        <v>306</v>
      </c>
      <c r="Q6586" s="164">
        <v>37265</v>
      </c>
      <c r="R6586" s="164">
        <v>37500</v>
      </c>
      <c r="S6586" s="164">
        <v>42248</v>
      </c>
      <c r="T6586" t="s">
        <v>6562</v>
      </c>
      <c r="V6586" t="s">
        <v>14730</v>
      </c>
      <c r="W6586" t="s">
        <v>14731</v>
      </c>
      <c r="X6586" t="s">
        <v>14728</v>
      </c>
      <c r="Y6586" t="s">
        <v>14730</v>
      </c>
      <c r="Z6586" t="s">
        <v>14732</v>
      </c>
      <c r="AC6586" t="s">
        <v>366</v>
      </c>
      <c r="AD6586" s="176">
        <v>1</v>
      </c>
      <c r="AE6586" s="177" t="s">
        <v>16954</v>
      </c>
    </row>
    <row r="6587" spans="1:31" x14ac:dyDescent="0.35">
      <c r="A6587" t="s">
        <v>454</v>
      </c>
      <c r="B6587">
        <v>1358</v>
      </c>
      <c r="C6587" t="s">
        <v>14733</v>
      </c>
      <c r="D6587">
        <v>72211</v>
      </c>
      <c r="E6587" t="s">
        <v>14733</v>
      </c>
      <c r="F6587" t="s">
        <v>11404</v>
      </c>
      <c r="H6587">
        <v>1.1000000000000001</v>
      </c>
      <c r="I6587">
        <v>0.8</v>
      </c>
      <c r="K6587" t="s">
        <v>404</v>
      </c>
      <c r="L6587" t="s">
        <v>397</v>
      </c>
      <c r="M6587" t="s">
        <v>398</v>
      </c>
      <c r="N6587" t="s">
        <v>2085</v>
      </c>
      <c r="O6587">
        <v>1</v>
      </c>
      <c r="P6587" t="s">
        <v>306</v>
      </c>
      <c r="Q6587" s="164">
        <v>37265</v>
      </c>
      <c r="R6587" s="164">
        <v>37500</v>
      </c>
      <c r="S6587" s="164">
        <v>40787</v>
      </c>
      <c r="T6587" t="s">
        <v>6568</v>
      </c>
      <c r="V6587" t="s">
        <v>10562</v>
      </c>
      <c r="W6587" t="s">
        <v>14734</v>
      </c>
      <c r="X6587" t="s">
        <v>14733</v>
      </c>
      <c r="Y6587" t="s">
        <v>14735</v>
      </c>
      <c r="Z6587" t="s">
        <v>14736</v>
      </c>
      <c r="AC6587" t="s">
        <v>366</v>
      </c>
      <c r="AD6587" s="176">
        <v>1.1000000000000001</v>
      </c>
    </row>
    <row r="6588" spans="1:31" x14ac:dyDescent="0.35">
      <c r="A6588" t="s">
        <v>309</v>
      </c>
      <c r="B6588">
        <v>1132</v>
      </c>
      <c r="C6588" t="s">
        <v>14737</v>
      </c>
      <c r="D6588">
        <v>72211</v>
      </c>
      <c r="E6588" t="s">
        <v>14733</v>
      </c>
      <c r="F6588" t="s">
        <v>11404</v>
      </c>
      <c r="H6588">
        <v>1.1000000000000001</v>
      </c>
      <c r="I6588">
        <v>0.8</v>
      </c>
      <c r="K6588" t="s">
        <v>296</v>
      </c>
      <c r="L6588" t="s">
        <v>397</v>
      </c>
      <c r="M6588" t="s">
        <v>398</v>
      </c>
      <c r="N6588" t="s">
        <v>2085</v>
      </c>
      <c r="O6588">
        <v>1</v>
      </c>
      <c r="P6588" t="s">
        <v>306</v>
      </c>
      <c r="Q6588" s="164">
        <v>37265</v>
      </c>
      <c r="R6588" s="164">
        <v>37500</v>
      </c>
      <c r="T6588" t="s">
        <v>6568</v>
      </c>
      <c r="V6588" t="s">
        <v>10562</v>
      </c>
      <c r="W6588" t="s">
        <v>14734</v>
      </c>
      <c r="X6588" t="s">
        <v>14733</v>
      </c>
      <c r="Y6588" t="s">
        <v>14735</v>
      </c>
      <c r="Z6588" t="s">
        <v>14738</v>
      </c>
      <c r="AC6588" t="s">
        <v>366</v>
      </c>
      <c r="AD6588" s="176">
        <v>1.1000000000000001</v>
      </c>
    </row>
    <row r="6589" spans="1:31" x14ac:dyDescent="0.35">
      <c r="A6589" t="s">
        <v>309</v>
      </c>
      <c r="B6589">
        <v>1266</v>
      </c>
      <c r="C6589" t="s">
        <v>14739</v>
      </c>
      <c r="D6589">
        <v>72211</v>
      </c>
      <c r="E6589" t="s">
        <v>14733</v>
      </c>
      <c r="F6589" t="s">
        <v>11404</v>
      </c>
      <c r="G6589" s="163">
        <v>2999</v>
      </c>
      <c r="H6589">
        <v>1.1000000000000001</v>
      </c>
      <c r="I6589">
        <v>0.8</v>
      </c>
      <c r="J6589" t="s">
        <v>1</v>
      </c>
      <c r="K6589" t="s">
        <v>296</v>
      </c>
      <c r="L6589" t="s">
        <v>397</v>
      </c>
      <c r="M6589" t="s">
        <v>398</v>
      </c>
      <c r="N6589" t="s">
        <v>2085</v>
      </c>
      <c r="O6589">
        <v>1</v>
      </c>
      <c r="P6589" t="s">
        <v>306</v>
      </c>
      <c r="Q6589" t="s">
        <v>6567</v>
      </c>
      <c r="R6589" s="164">
        <v>44075</v>
      </c>
      <c r="T6589" t="s">
        <v>6568</v>
      </c>
      <c r="V6589" t="s">
        <v>10562</v>
      </c>
      <c r="W6589" t="s">
        <v>14734</v>
      </c>
      <c r="X6589" t="s">
        <v>14733</v>
      </c>
      <c r="Y6589" t="s">
        <v>14735</v>
      </c>
      <c r="Z6589" t="s">
        <v>14740</v>
      </c>
      <c r="AA6589" t="s">
        <v>1</v>
      </c>
      <c r="AB6589" s="164">
        <v>43699</v>
      </c>
      <c r="AC6589" t="s">
        <v>366</v>
      </c>
      <c r="AD6589" s="176">
        <v>1.1000000000000001</v>
      </c>
    </row>
    <row r="6590" spans="1:31" x14ac:dyDescent="0.35">
      <c r="A6590" t="s">
        <v>432</v>
      </c>
      <c r="B6590">
        <v>1325</v>
      </c>
      <c r="C6590" t="s">
        <v>14741</v>
      </c>
      <c r="D6590">
        <v>72211</v>
      </c>
      <c r="E6590" t="s">
        <v>14733</v>
      </c>
      <c r="F6590" t="s">
        <v>11404</v>
      </c>
      <c r="G6590" s="163">
        <v>3272.28</v>
      </c>
      <c r="H6590">
        <v>1.1000000000000001</v>
      </c>
      <c r="I6590">
        <v>0.8</v>
      </c>
      <c r="J6590" t="s">
        <v>1</v>
      </c>
      <c r="K6590" t="s">
        <v>296</v>
      </c>
      <c r="L6590" t="s">
        <v>397</v>
      </c>
      <c r="M6590" t="s">
        <v>398</v>
      </c>
      <c r="N6590" t="s">
        <v>2085</v>
      </c>
      <c r="O6590">
        <v>1</v>
      </c>
      <c r="P6590" t="s">
        <v>306</v>
      </c>
      <c r="Q6590" t="s">
        <v>14742</v>
      </c>
      <c r="R6590" s="164">
        <v>44927</v>
      </c>
      <c r="T6590" t="s">
        <v>6568</v>
      </c>
      <c r="V6590" t="s">
        <v>10562</v>
      </c>
      <c r="W6590" t="s">
        <v>14734</v>
      </c>
      <c r="X6590" t="s">
        <v>14733</v>
      </c>
      <c r="Y6590" t="s">
        <v>14735</v>
      </c>
      <c r="Z6590" t="s">
        <v>14743</v>
      </c>
      <c r="AA6590" t="s">
        <v>1</v>
      </c>
      <c r="AB6590" s="164">
        <v>44659</v>
      </c>
      <c r="AC6590" t="s">
        <v>366</v>
      </c>
      <c r="AD6590" s="176">
        <v>1.1000000000000001</v>
      </c>
    </row>
    <row r="6591" spans="1:31" x14ac:dyDescent="0.35">
      <c r="A6591" t="s">
        <v>584</v>
      </c>
      <c r="B6591">
        <v>1149</v>
      </c>
      <c r="C6591" t="s">
        <v>14744</v>
      </c>
      <c r="D6591">
        <v>72212</v>
      </c>
      <c r="E6591" t="s">
        <v>14745</v>
      </c>
      <c r="F6591" t="s">
        <v>11404</v>
      </c>
      <c r="H6591" s="174">
        <f t="shared" ref="H6591:H6593" si="225">AD6591</f>
        <v>1</v>
      </c>
      <c r="I6591">
        <v>0.5</v>
      </c>
      <c r="K6591" t="s">
        <v>404</v>
      </c>
      <c r="L6591" t="s">
        <v>513</v>
      </c>
      <c r="M6591" t="s">
        <v>398</v>
      </c>
      <c r="N6591" t="s">
        <v>2085</v>
      </c>
      <c r="O6591">
        <v>0.5</v>
      </c>
      <c r="P6591" t="s">
        <v>306</v>
      </c>
      <c r="Q6591" s="164">
        <v>31421</v>
      </c>
      <c r="R6591" s="164">
        <v>31656</v>
      </c>
      <c r="S6591" s="164">
        <v>42248</v>
      </c>
      <c r="T6591" t="s">
        <v>6590</v>
      </c>
      <c r="V6591" t="s">
        <v>14746</v>
      </c>
      <c r="W6591" t="s">
        <v>14747</v>
      </c>
      <c r="X6591" t="s">
        <v>14745</v>
      </c>
      <c r="Y6591" t="s">
        <v>14746</v>
      </c>
      <c r="Z6591" t="s">
        <v>14748</v>
      </c>
      <c r="AC6591" t="s">
        <v>366</v>
      </c>
      <c r="AD6591" s="176">
        <v>1</v>
      </c>
      <c r="AE6591" s="177" t="s">
        <v>16954</v>
      </c>
    </row>
    <row r="6592" spans="1:31" x14ac:dyDescent="0.35">
      <c r="A6592" t="s">
        <v>584</v>
      </c>
      <c r="B6592">
        <v>1006</v>
      </c>
      <c r="C6592" t="s">
        <v>14749</v>
      </c>
      <c r="D6592">
        <v>72219</v>
      </c>
      <c r="E6592" t="s">
        <v>14749</v>
      </c>
      <c r="F6592" t="s">
        <v>11404</v>
      </c>
      <c r="H6592" s="174">
        <f t="shared" si="225"/>
        <v>1</v>
      </c>
      <c r="I6592">
        <v>0.6</v>
      </c>
      <c r="K6592" t="s">
        <v>404</v>
      </c>
      <c r="L6592" t="s">
        <v>397</v>
      </c>
      <c r="M6592" t="s">
        <v>398</v>
      </c>
      <c r="N6592" t="s">
        <v>2085</v>
      </c>
      <c r="O6592">
        <v>0.5</v>
      </c>
      <c r="P6592" t="s">
        <v>306</v>
      </c>
      <c r="Q6592" s="164">
        <v>26911</v>
      </c>
      <c r="R6592" s="164">
        <v>26763</v>
      </c>
      <c r="S6592" s="164">
        <v>40148</v>
      </c>
      <c r="T6592" t="s">
        <v>6617</v>
      </c>
      <c r="V6592" t="s">
        <v>14750</v>
      </c>
      <c r="W6592" t="s">
        <v>14751</v>
      </c>
      <c r="X6592" t="s">
        <v>14749</v>
      </c>
      <c r="Y6592" t="s">
        <v>14750</v>
      </c>
      <c r="Z6592" t="s">
        <v>14752</v>
      </c>
      <c r="AC6592" t="s">
        <v>366</v>
      </c>
      <c r="AD6592" s="176">
        <v>1</v>
      </c>
      <c r="AE6592" s="177" t="s">
        <v>16954</v>
      </c>
    </row>
    <row r="6593" spans="1:31" x14ac:dyDescent="0.35">
      <c r="A6593" t="s">
        <v>324</v>
      </c>
      <c r="B6593">
        <v>1267</v>
      </c>
      <c r="C6593" t="s">
        <v>6629</v>
      </c>
      <c r="D6593">
        <v>72220</v>
      </c>
      <c r="E6593" t="s">
        <v>6629</v>
      </c>
      <c r="F6593" t="s">
        <v>11404</v>
      </c>
      <c r="H6593" s="174">
        <f t="shared" si="225"/>
        <v>1</v>
      </c>
      <c r="I6593">
        <v>0.9</v>
      </c>
      <c r="K6593" t="s">
        <v>404</v>
      </c>
      <c r="L6593" t="s">
        <v>640</v>
      </c>
      <c r="M6593" t="s">
        <v>398</v>
      </c>
      <c r="N6593" t="s">
        <v>2085</v>
      </c>
      <c r="O6593">
        <v>1</v>
      </c>
      <c r="P6593" t="s">
        <v>306</v>
      </c>
      <c r="Q6593" s="164">
        <v>41214</v>
      </c>
      <c r="R6593" s="164">
        <v>41153</v>
      </c>
      <c r="S6593" s="164">
        <v>45043</v>
      </c>
      <c r="T6593" t="s">
        <v>6625</v>
      </c>
      <c r="V6593" t="s">
        <v>14753</v>
      </c>
      <c r="W6593" t="s">
        <v>14754</v>
      </c>
      <c r="X6593" t="s">
        <v>6629</v>
      </c>
      <c r="Y6593" t="s">
        <v>14753</v>
      </c>
      <c r="Z6593" t="s">
        <v>14755</v>
      </c>
      <c r="AC6593" t="s">
        <v>366</v>
      </c>
      <c r="AD6593" s="176">
        <v>1</v>
      </c>
      <c r="AE6593" s="177" t="s">
        <v>16954</v>
      </c>
    </row>
    <row r="6594" spans="1:31" x14ac:dyDescent="0.35">
      <c r="A6594" t="s">
        <v>454</v>
      </c>
      <c r="B6594">
        <v>1364</v>
      </c>
      <c r="C6594" t="s">
        <v>14737</v>
      </c>
      <c r="D6594">
        <v>72231</v>
      </c>
      <c r="E6594" t="s">
        <v>14737</v>
      </c>
      <c r="F6594" t="s">
        <v>11404</v>
      </c>
      <c r="H6594">
        <v>1.3</v>
      </c>
      <c r="I6594">
        <v>1.2</v>
      </c>
      <c r="K6594" t="s">
        <v>296</v>
      </c>
      <c r="L6594" t="s">
        <v>640</v>
      </c>
      <c r="M6594" t="s">
        <v>398</v>
      </c>
      <c r="N6594" t="s">
        <v>2085</v>
      </c>
      <c r="O6594">
        <v>1.5</v>
      </c>
      <c r="P6594" t="s">
        <v>306</v>
      </c>
      <c r="Q6594" s="164">
        <v>37630</v>
      </c>
      <c r="R6594" s="164">
        <v>37865</v>
      </c>
      <c r="T6594" t="s">
        <v>14756</v>
      </c>
      <c r="V6594" t="s">
        <v>14757</v>
      </c>
      <c r="W6594" t="s">
        <v>14758</v>
      </c>
      <c r="X6594" t="s">
        <v>14737</v>
      </c>
      <c r="Y6594" t="s">
        <v>14757</v>
      </c>
      <c r="Z6594" t="s">
        <v>14759</v>
      </c>
      <c r="AC6594" t="s">
        <v>366</v>
      </c>
      <c r="AD6594" s="176">
        <v>1.3</v>
      </c>
    </row>
    <row r="6595" spans="1:31" x14ac:dyDescent="0.35">
      <c r="A6595" t="s">
        <v>584</v>
      </c>
      <c r="B6595">
        <v>1360</v>
      </c>
      <c r="C6595" t="s">
        <v>14737</v>
      </c>
      <c r="D6595">
        <v>72231</v>
      </c>
      <c r="E6595" t="s">
        <v>14737</v>
      </c>
      <c r="F6595" t="s">
        <v>11404</v>
      </c>
      <c r="G6595" s="163">
        <v>5021.12</v>
      </c>
      <c r="H6595">
        <v>1.3</v>
      </c>
      <c r="I6595">
        <v>1.2</v>
      </c>
      <c r="J6595" t="s">
        <v>295</v>
      </c>
      <c r="K6595" t="s">
        <v>296</v>
      </c>
      <c r="L6595" t="s">
        <v>397</v>
      </c>
      <c r="M6595" t="s">
        <v>398</v>
      </c>
      <c r="N6595" t="s">
        <v>2085</v>
      </c>
      <c r="O6595">
        <v>1.5</v>
      </c>
      <c r="P6595" t="s">
        <v>306</v>
      </c>
      <c r="Q6595" t="s">
        <v>5355</v>
      </c>
      <c r="R6595" s="164">
        <v>42979</v>
      </c>
      <c r="T6595" t="s">
        <v>14756</v>
      </c>
      <c r="V6595" t="s">
        <v>14757</v>
      </c>
      <c r="W6595" t="s">
        <v>14758</v>
      </c>
      <c r="X6595" t="s">
        <v>14737</v>
      </c>
      <c r="Y6595" t="s">
        <v>14757</v>
      </c>
      <c r="Z6595" t="s">
        <v>14760</v>
      </c>
      <c r="AA6595" t="s">
        <v>1</v>
      </c>
      <c r="AB6595" s="164">
        <v>42681</v>
      </c>
      <c r="AC6595" t="s">
        <v>366</v>
      </c>
      <c r="AD6595" s="176">
        <v>1.3</v>
      </c>
    </row>
    <row r="6596" spans="1:31" x14ac:dyDescent="0.35">
      <c r="A6596" t="s">
        <v>454</v>
      </c>
      <c r="B6596">
        <v>1385</v>
      </c>
      <c r="C6596" t="s">
        <v>14761</v>
      </c>
      <c r="D6596">
        <v>72232</v>
      </c>
      <c r="E6596" t="s">
        <v>14761</v>
      </c>
      <c r="F6596" t="s">
        <v>11404</v>
      </c>
      <c r="H6596" s="174">
        <f t="shared" ref="H6596:H6612" si="226">AD6596</f>
        <v>1.1000000000000001</v>
      </c>
      <c r="I6596">
        <v>0.9</v>
      </c>
      <c r="K6596" t="s">
        <v>404</v>
      </c>
      <c r="L6596" t="s">
        <v>397</v>
      </c>
      <c r="M6596" t="s">
        <v>398</v>
      </c>
      <c r="N6596" t="s">
        <v>2085</v>
      </c>
      <c r="O6596">
        <v>1</v>
      </c>
      <c r="P6596" t="s">
        <v>306</v>
      </c>
      <c r="Q6596" s="164">
        <v>39091</v>
      </c>
      <c r="R6596" s="164">
        <v>39326</v>
      </c>
      <c r="S6596" s="164">
        <v>41883</v>
      </c>
      <c r="T6596" t="s">
        <v>14762</v>
      </c>
      <c r="V6596" t="s">
        <v>14763</v>
      </c>
      <c r="W6596" t="s">
        <v>14764</v>
      </c>
      <c r="X6596" t="s">
        <v>14761</v>
      </c>
      <c r="Y6596" t="s">
        <v>14763</v>
      </c>
      <c r="Z6596" t="s">
        <v>14765</v>
      </c>
      <c r="AC6596" t="s">
        <v>366</v>
      </c>
      <c r="AD6596" s="176">
        <v>1.1000000000000001</v>
      </c>
      <c r="AE6596" s="177" t="s">
        <v>16954</v>
      </c>
    </row>
    <row r="6597" spans="1:31" x14ac:dyDescent="0.35">
      <c r="A6597" t="s">
        <v>324</v>
      </c>
      <c r="B6597">
        <v>1188</v>
      </c>
      <c r="C6597" t="s">
        <v>14766</v>
      </c>
      <c r="D6597">
        <v>72232</v>
      </c>
      <c r="E6597" t="s">
        <v>14761</v>
      </c>
      <c r="F6597" t="s">
        <v>11404</v>
      </c>
      <c r="H6597" s="174">
        <f t="shared" si="226"/>
        <v>1.1000000000000001</v>
      </c>
      <c r="I6597">
        <v>0.9</v>
      </c>
      <c r="K6597" t="s">
        <v>404</v>
      </c>
      <c r="L6597" t="s">
        <v>397</v>
      </c>
      <c r="M6597" t="s">
        <v>398</v>
      </c>
      <c r="N6597" t="s">
        <v>2085</v>
      </c>
      <c r="O6597">
        <v>1</v>
      </c>
      <c r="P6597" t="s">
        <v>306</v>
      </c>
      <c r="Q6597" s="164">
        <v>39884</v>
      </c>
      <c r="R6597" s="164">
        <v>40150</v>
      </c>
      <c r="S6597" s="164">
        <v>42614</v>
      </c>
      <c r="T6597" t="s">
        <v>14762</v>
      </c>
      <c r="V6597" t="s">
        <v>14763</v>
      </c>
      <c r="W6597" t="s">
        <v>14764</v>
      </c>
      <c r="X6597" t="s">
        <v>14761</v>
      </c>
      <c r="Y6597" t="s">
        <v>14763</v>
      </c>
      <c r="Z6597" t="s">
        <v>14767</v>
      </c>
      <c r="AC6597" t="s">
        <v>366</v>
      </c>
      <c r="AD6597" s="176">
        <v>1.1000000000000001</v>
      </c>
      <c r="AE6597" s="177" t="s">
        <v>16954</v>
      </c>
    </row>
    <row r="6598" spans="1:31" x14ac:dyDescent="0.35">
      <c r="A6598" t="s">
        <v>408</v>
      </c>
      <c r="B6598">
        <v>1143</v>
      </c>
      <c r="C6598" t="s">
        <v>14768</v>
      </c>
      <c r="D6598">
        <v>72303</v>
      </c>
      <c r="E6598" t="s">
        <v>14769</v>
      </c>
      <c r="F6598" t="s">
        <v>11404</v>
      </c>
      <c r="H6598" s="174">
        <f t="shared" si="226"/>
        <v>1</v>
      </c>
      <c r="I6598">
        <v>0.4</v>
      </c>
      <c r="K6598" t="s">
        <v>404</v>
      </c>
      <c r="L6598" t="s">
        <v>14770</v>
      </c>
      <c r="M6598" t="s">
        <v>398</v>
      </c>
      <c r="N6598" t="s">
        <v>579</v>
      </c>
      <c r="O6598">
        <v>0.5</v>
      </c>
      <c r="P6598" t="s">
        <v>306</v>
      </c>
      <c r="Q6598" s="164">
        <v>34335</v>
      </c>
      <c r="R6598" s="164">
        <v>34335</v>
      </c>
      <c r="S6598" s="164">
        <v>40148</v>
      </c>
      <c r="T6598" t="s">
        <v>6662</v>
      </c>
      <c r="V6598" t="s">
        <v>14771</v>
      </c>
      <c r="W6598" t="s">
        <v>14772</v>
      </c>
      <c r="X6598" t="s">
        <v>14769</v>
      </c>
      <c r="Y6598" t="s">
        <v>14771</v>
      </c>
      <c r="Z6598" t="s">
        <v>14773</v>
      </c>
      <c r="AC6598" t="s">
        <v>357</v>
      </c>
      <c r="AD6598" s="176">
        <v>1</v>
      </c>
      <c r="AE6598" s="177" t="s">
        <v>16954</v>
      </c>
    </row>
    <row r="6599" spans="1:31" x14ac:dyDescent="0.35">
      <c r="A6599" t="s">
        <v>375</v>
      </c>
      <c r="B6599">
        <v>1143</v>
      </c>
      <c r="C6599" t="s">
        <v>10579</v>
      </c>
      <c r="D6599">
        <v>72305</v>
      </c>
      <c r="E6599" t="s">
        <v>6666</v>
      </c>
      <c r="F6599" t="s">
        <v>11404</v>
      </c>
      <c r="H6599" s="174">
        <f t="shared" si="226"/>
        <v>1.1000000000000001</v>
      </c>
      <c r="I6599">
        <v>1.3</v>
      </c>
      <c r="K6599" t="s">
        <v>404</v>
      </c>
      <c r="L6599" t="s">
        <v>640</v>
      </c>
      <c r="M6599" t="s">
        <v>398</v>
      </c>
      <c r="N6599" t="s">
        <v>2167</v>
      </c>
      <c r="O6599">
        <v>1.5</v>
      </c>
      <c r="P6599" t="s">
        <v>1</v>
      </c>
      <c r="Q6599" s="164">
        <v>38361</v>
      </c>
      <c r="R6599" s="164">
        <v>38596</v>
      </c>
      <c r="S6599" s="164">
        <v>41518</v>
      </c>
      <c r="T6599" t="s">
        <v>2168</v>
      </c>
      <c r="V6599" t="s">
        <v>10579</v>
      </c>
      <c r="W6599" t="s">
        <v>14774</v>
      </c>
      <c r="X6599" t="s">
        <v>14775</v>
      </c>
      <c r="Y6599" t="s">
        <v>14776</v>
      </c>
      <c r="Z6599" t="s">
        <v>14777</v>
      </c>
      <c r="AC6599" t="s">
        <v>304</v>
      </c>
      <c r="AD6599" s="176">
        <v>1.1000000000000001</v>
      </c>
      <c r="AE6599" s="177" t="s">
        <v>16954</v>
      </c>
    </row>
    <row r="6600" spans="1:31" x14ac:dyDescent="0.35">
      <c r="A6600" t="s">
        <v>375</v>
      </c>
      <c r="B6600">
        <v>1171</v>
      </c>
      <c r="C6600" t="s">
        <v>14778</v>
      </c>
      <c r="D6600">
        <v>72318</v>
      </c>
      <c r="E6600" t="s">
        <v>14778</v>
      </c>
      <c r="F6600" t="s">
        <v>11404</v>
      </c>
      <c r="H6600" s="174">
        <f t="shared" si="226"/>
        <v>1.1000000000000001</v>
      </c>
      <c r="I6600">
        <v>0.7</v>
      </c>
      <c r="K6600" t="s">
        <v>404</v>
      </c>
      <c r="L6600" t="s">
        <v>397</v>
      </c>
      <c r="M6600" t="s">
        <v>398</v>
      </c>
      <c r="N6600" t="s">
        <v>747</v>
      </c>
      <c r="O6600">
        <v>1</v>
      </c>
      <c r="P6600" t="s">
        <v>1</v>
      </c>
      <c r="Q6600" t="s">
        <v>483</v>
      </c>
      <c r="R6600" s="164">
        <v>40787</v>
      </c>
      <c r="S6600" s="164">
        <v>44774</v>
      </c>
      <c r="T6600" t="s">
        <v>6849</v>
      </c>
      <c r="V6600" t="s">
        <v>14778</v>
      </c>
      <c r="W6600" t="s">
        <v>14779</v>
      </c>
      <c r="X6600" t="s">
        <v>14778</v>
      </c>
      <c r="Y6600" t="s">
        <v>14778</v>
      </c>
      <c r="Z6600" t="s">
        <v>14780</v>
      </c>
      <c r="AC6600" t="s">
        <v>366</v>
      </c>
      <c r="AD6600" s="176">
        <v>1.1000000000000001</v>
      </c>
      <c r="AE6600" s="177" t="s">
        <v>16954</v>
      </c>
    </row>
    <row r="6601" spans="1:31" x14ac:dyDescent="0.35">
      <c r="A6601" t="s">
        <v>469</v>
      </c>
      <c r="B6601">
        <v>1071</v>
      </c>
      <c r="C6601" t="s">
        <v>14781</v>
      </c>
      <c r="D6601">
        <v>72330</v>
      </c>
      <c r="E6601" t="s">
        <v>14781</v>
      </c>
      <c r="F6601" t="s">
        <v>11404</v>
      </c>
      <c r="H6601" s="174">
        <f t="shared" si="226"/>
        <v>1</v>
      </c>
      <c r="I6601">
        <v>1</v>
      </c>
      <c r="K6601" t="s">
        <v>404</v>
      </c>
      <c r="L6601" t="s">
        <v>397</v>
      </c>
      <c r="M6601" t="s">
        <v>398</v>
      </c>
      <c r="N6601" t="s">
        <v>2160</v>
      </c>
      <c r="O6601">
        <v>1</v>
      </c>
      <c r="P6601" t="s">
        <v>306</v>
      </c>
      <c r="Q6601" s="164">
        <v>30690</v>
      </c>
      <c r="R6601" s="164">
        <v>30926</v>
      </c>
      <c r="S6601" s="164">
        <v>39188</v>
      </c>
      <c r="T6601" t="s">
        <v>6875</v>
      </c>
      <c r="V6601" t="s">
        <v>14782</v>
      </c>
      <c r="W6601" t="s">
        <v>14783</v>
      </c>
      <c r="X6601" t="s">
        <v>14781</v>
      </c>
      <c r="Y6601" t="s">
        <v>14782</v>
      </c>
      <c r="Z6601" t="s">
        <v>14784</v>
      </c>
      <c r="AC6601" t="s">
        <v>308</v>
      </c>
      <c r="AD6601" s="176">
        <v>1</v>
      </c>
      <c r="AE6601" s="177" t="s">
        <v>16954</v>
      </c>
    </row>
    <row r="6602" spans="1:31" x14ac:dyDescent="0.35">
      <c r="A6602" t="s">
        <v>314</v>
      </c>
      <c r="B6602">
        <v>1130</v>
      </c>
      <c r="C6602" t="s">
        <v>10591</v>
      </c>
      <c r="D6602">
        <v>72330</v>
      </c>
      <c r="E6602" t="s">
        <v>14781</v>
      </c>
      <c r="F6602" t="s">
        <v>11404</v>
      </c>
      <c r="H6602" s="174">
        <f t="shared" si="226"/>
        <v>1</v>
      </c>
      <c r="I6602">
        <v>1</v>
      </c>
      <c r="K6602" t="s">
        <v>404</v>
      </c>
      <c r="L6602" t="s">
        <v>397</v>
      </c>
      <c r="M6602" t="s">
        <v>398</v>
      </c>
      <c r="N6602" t="s">
        <v>2160</v>
      </c>
      <c r="O6602">
        <v>1</v>
      </c>
      <c r="P6602" t="s">
        <v>306</v>
      </c>
      <c r="Q6602" s="164">
        <v>30690</v>
      </c>
      <c r="R6602" s="164">
        <v>30926</v>
      </c>
      <c r="S6602" s="164">
        <v>39189</v>
      </c>
      <c r="T6602" t="s">
        <v>6875</v>
      </c>
      <c r="V6602" t="s">
        <v>14782</v>
      </c>
      <c r="W6602" t="s">
        <v>14783</v>
      </c>
      <c r="X6602" t="s">
        <v>14781</v>
      </c>
      <c r="Y6602" t="s">
        <v>14782</v>
      </c>
      <c r="Z6602" t="s">
        <v>14785</v>
      </c>
      <c r="AC6602" t="s">
        <v>308</v>
      </c>
      <c r="AD6602" s="176">
        <v>1</v>
      </c>
      <c r="AE6602" s="177" t="s">
        <v>16954</v>
      </c>
    </row>
    <row r="6603" spans="1:31" x14ac:dyDescent="0.35">
      <c r="A6603" t="s">
        <v>711</v>
      </c>
      <c r="B6603">
        <v>1095</v>
      </c>
      <c r="C6603" t="s">
        <v>14781</v>
      </c>
      <c r="D6603">
        <v>72330</v>
      </c>
      <c r="E6603" t="s">
        <v>14781</v>
      </c>
      <c r="F6603" t="s">
        <v>11404</v>
      </c>
      <c r="H6603" s="174">
        <f t="shared" si="226"/>
        <v>1</v>
      </c>
      <c r="I6603">
        <v>1</v>
      </c>
      <c r="K6603" t="s">
        <v>404</v>
      </c>
      <c r="L6603" t="s">
        <v>397</v>
      </c>
      <c r="M6603" t="s">
        <v>398</v>
      </c>
      <c r="N6603" t="s">
        <v>2160</v>
      </c>
      <c r="O6603">
        <v>1</v>
      </c>
      <c r="P6603" t="s">
        <v>306</v>
      </c>
      <c r="Q6603" s="164">
        <v>30595</v>
      </c>
      <c r="R6603" s="164">
        <v>30477</v>
      </c>
      <c r="S6603" s="164">
        <v>39188</v>
      </c>
      <c r="T6603" t="s">
        <v>6875</v>
      </c>
      <c r="V6603" t="s">
        <v>14782</v>
      </c>
      <c r="W6603" t="s">
        <v>14783</v>
      </c>
      <c r="X6603" t="s">
        <v>14781</v>
      </c>
      <c r="Y6603" t="s">
        <v>14782</v>
      </c>
      <c r="Z6603" t="s">
        <v>14786</v>
      </c>
      <c r="AC6603" t="s">
        <v>308</v>
      </c>
      <c r="AD6603" s="176">
        <v>1</v>
      </c>
      <c r="AE6603" s="177" t="s">
        <v>16954</v>
      </c>
    </row>
    <row r="6604" spans="1:31" x14ac:dyDescent="0.35">
      <c r="A6604" t="s">
        <v>584</v>
      </c>
      <c r="B6604">
        <v>1287</v>
      </c>
      <c r="C6604" t="s">
        <v>14787</v>
      </c>
      <c r="D6604">
        <v>72402</v>
      </c>
      <c r="E6604" t="s">
        <v>14787</v>
      </c>
      <c r="F6604" t="s">
        <v>11404</v>
      </c>
      <c r="H6604" s="174">
        <f t="shared" si="226"/>
        <v>1</v>
      </c>
      <c r="I6604">
        <v>1.2</v>
      </c>
      <c r="K6604" t="s">
        <v>404</v>
      </c>
      <c r="L6604" t="s">
        <v>1287</v>
      </c>
      <c r="M6604" t="s">
        <v>398</v>
      </c>
      <c r="N6604" t="s">
        <v>2160</v>
      </c>
      <c r="O6604">
        <v>1.5</v>
      </c>
      <c r="P6604" t="s">
        <v>306</v>
      </c>
      <c r="Q6604" s="164">
        <v>37995</v>
      </c>
      <c r="R6604" s="164">
        <v>38231</v>
      </c>
      <c r="S6604" s="164">
        <v>40787</v>
      </c>
      <c r="T6604" t="s">
        <v>2421</v>
      </c>
      <c r="V6604" t="s">
        <v>14788</v>
      </c>
      <c r="W6604" t="s">
        <v>14789</v>
      </c>
      <c r="X6604" t="s">
        <v>14787</v>
      </c>
      <c r="Y6604" t="s">
        <v>14788</v>
      </c>
      <c r="Z6604" t="s">
        <v>14790</v>
      </c>
      <c r="AC6604" t="s">
        <v>308</v>
      </c>
      <c r="AD6604" s="176">
        <v>1</v>
      </c>
      <c r="AE6604" s="177" t="s">
        <v>16954</v>
      </c>
    </row>
    <row r="6605" spans="1:31" x14ac:dyDescent="0.35">
      <c r="A6605" t="s">
        <v>454</v>
      </c>
      <c r="B6605">
        <v>1289</v>
      </c>
      <c r="C6605" t="s">
        <v>14791</v>
      </c>
      <c r="D6605">
        <v>72611</v>
      </c>
      <c r="E6605" t="s">
        <v>14791</v>
      </c>
      <c r="F6605" t="s">
        <v>11404</v>
      </c>
      <c r="H6605" s="174">
        <f t="shared" si="226"/>
        <v>1.1000000000000001</v>
      </c>
      <c r="I6605">
        <v>1</v>
      </c>
      <c r="K6605" t="s">
        <v>404</v>
      </c>
      <c r="L6605" t="s">
        <v>397</v>
      </c>
      <c r="M6605" t="s">
        <v>398</v>
      </c>
      <c r="N6605" t="s">
        <v>368</v>
      </c>
      <c r="O6605">
        <v>1</v>
      </c>
      <c r="P6605" t="s">
        <v>306</v>
      </c>
      <c r="Q6605" s="164">
        <v>33247</v>
      </c>
      <c r="R6605" s="164">
        <v>33482</v>
      </c>
      <c r="S6605" s="164">
        <v>37865</v>
      </c>
      <c r="T6605" t="s">
        <v>370</v>
      </c>
      <c r="V6605" t="s">
        <v>14792</v>
      </c>
      <c r="W6605" t="s">
        <v>14793</v>
      </c>
      <c r="X6605" t="s">
        <v>14791</v>
      </c>
      <c r="Y6605" t="s">
        <v>14792</v>
      </c>
      <c r="Z6605" t="s">
        <v>14794</v>
      </c>
      <c r="AC6605" t="s">
        <v>308</v>
      </c>
      <c r="AD6605" s="176">
        <v>1.1000000000000001</v>
      </c>
      <c r="AE6605" s="177" t="s">
        <v>16954</v>
      </c>
    </row>
    <row r="6606" spans="1:31" x14ac:dyDescent="0.35">
      <c r="A6606" t="s">
        <v>314</v>
      </c>
      <c r="B6606">
        <v>1163</v>
      </c>
      <c r="C6606" t="s">
        <v>14791</v>
      </c>
      <c r="D6606">
        <v>72611</v>
      </c>
      <c r="E6606" t="s">
        <v>14791</v>
      </c>
      <c r="F6606" t="s">
        <v>11404</v>
      </c>
      <c r="H6606" s="174">
        <f t="shared" si="226"/>
        <v>1.1000000000000001</v>
      </c>
      <c r="I6606">
        <v>1</v>
      </c>
      <c r="K6606" t="s">
        <v>404</v>
      </c>
      <c r="L6606" t="s">
        <v>397</v>
      </c>
      <c r="M6606" t="s">
        <v>398</v>
      </c>
      <c r="N6606" t="s">
        <v>368</v>
      </c>
      <c r="O6606">
        <v>1</v>
      </c>
      <c r="P6606" t="s">
        <v>306</v>
      </c>
      <c r="Q6606" s="164">
        <v>32517</v>
      </c>
      <c r="R6606" s="164">
        <v>32752</v>
      </c>
      <c r="S6606" s="164">
        <v>41518</v>
      </c>
      <c r="T6606" t="s">
        <v>370</v>
      </c>
      <c r="V6606" t="s">
        <v>14792</v>
      </c>
      <c r="W6606" t="s">
        <v>14793</v>
      </c>
      <c r="X6606" t="s">
        <v>14791</v>
      </c>
      <c r="Y6606" t="s">
        <v>14792</v>
      </c>
      <c r="Z6606" t="s">
        <v>14795</v>
      </c>
      <c r="AC6606" t="s">
        <v>308</v>
      </c>
      <c r="AD6606" s="176">
        <v>1.1000000000000001</v>
      </c>
      <c r="AE6606" s="177" t="s">
        <v>16954</v>
      </c>
    </row>
    <row r="6607" spans="1:31" x14ac:dyDescent="0.35">
      <c r="A6607" t="s">
        <v>305</v>
      </c>
      <c r="B6607">
        <v>1159</v>
      </c>
      <c r="C6607" t="s">
        <v>14796</v>
      </c>
      <c r="D6607">
        <v>72612</v>
      </c>
      <c r="E6607" t="s">
        <v>14796</v>
      </c>
      <c r="F6607" t="s">
        <v>11404</v>
      </c>
      <c r="H6607" s="174">
        <f t="shared" si="226"/>
        <v>1.1000000000000001</v>
      </c>
      <c r="I6607">
        <v>0.9</v>
      </c>
      <c r="K6607" t="s">
        <v>404</v>
      </c>
      <c r="L6607" t="s">
        <v>397</v>
      </c>
      <c r="M6607" t="s">
        <v>398</v>
      </c>
      <c r="N6607" t="s">
        <v>368</v>
      </c>
      <c r="O6607">
        <v>1</v>
      </c>
      <c r="P6607" t="s">
        <v>306</v>
      </c>
      <c r="Q6607" s="164">
        <v>33242</v>
      </c>
      <c r="R6607" s="164">
        <v>33329</v>
      </c>
      <c r="S6607" s="164">
        <v>39189</v>
      </c>
      <c r="T6607" t="s">
        <v>6939</v>
      </c>
      <c r="V6607" t="s">
        <v>14797</v>
      </c>
      <c r="W6607" t="s">
        <v>14798</v>
      </c>
      <c r="X6607" t="s">
        <v>14796</v>
      </c>
      <c r="Y6607" t="s">
        <v>14797</v>
      </c>
      <c r="Z6607" t="s">
        <v>14799</v>
      </c>
      <c r="AC6607" t="s">
        <v>308</v>
      </c>
      <c r="AD6607" s="176">
        <v>1.1000000000000001</v>
      </c>
      <c r="AE6607" s="177" t="s">
        <v>16954</v>
      </c>
    </row>
    <row r="6608" spans="1:31" x14ac:dyDescent="0.35">
      <c r="A6608" t="s">
        <v>432</v>
      </c>
      <c r="B6608">
        <v>1149</v>
      </c>
      <c r="C6608" t="s">
        <v>14800</v>
      </c>
      <c r="D6608">
        <v>72612</v>
      </c>
      <c r="E6608" t="s">
        <v>14796</v>
      </c>
      <c r="F6608" t="s">
        <v>11404</v>
      </c>
      <c r="H6608" s="174">
        <f t="shared" si="226"/>
        <v>1.1000000000000001</v>
      </c>
      <c r="I6608">
        <v>0.9</v>
      </c>
      <c r="K6608" t="s">
        <v>404</v>
      </c>
      <c r="L6608" t="s">
        <v>397</v>
      </c>
      <c r="M6608" t="s">
        <v>398</v>
      </c>
      <c r="N6608" t="s">
        <v>368</v>
      </c>
      <c r="O6608">
        <v>1</v>
      </c>
      <c r="P6608" t="s">
        <v>306</v>
      </c>
      <c r="Q6608" s="164">
        <v>32882</v>
      </c>
      <c r="R6608" s="164">
        <v>33117</v>
      </c>
      <c r="S6608" s="164">
        <v>38231</v>
      </c>
      <c r="T6608" t="s">
        <v>6939</v>
      </c>
      <c r="V6608" t="s">
        <v>14797</v>
      </c>
      <c r="W6608" t="s">
        <v>14798</v>
      </c>
      <c r="X6608" t="s">
        <v>14796</v>
      </c>
      <c r="Y6608" t="s">
        <v>14797</v>
      </c>
      <c r="Z6608" t="s">
        <v>14801</v>
      </c>
      <c r="AC6608" t="s">
        <v>308</v>
      </c>
      <c r="AD6608" s="176">
        <v>1.1000000000000001</v>
      </c>
      <c r="AE6608" s="177" t="s">
        <v>16954</v>
      </c>
    </row>
    <row r="6609" spans="1:31" x14ac:dyDescent="0.35">
      <c r="A6609" t="s">
        <v>447</v>
      </c>
      <c r="B6609">
        <v>1110</v>
      </c>
      <c r="C6609" t="s">
        <v>14796</v>
      </c>
      <c r="D6609">
        <v>72612</v>
      </c>
      <c r="E6609" t="s">
        <v>14796</v>
      </c>
      <c r="F6609" t="s">
        <v>11404</v>
      </c>
      <c r="H6609" s="174">
        <f t="shared" si="226"/>
        <v>1.1000000000000001</v>
      </c>
      <c r="I6609">
        <v>0.9</v>
      </c>
      <c r="K6609" t="s">
        <v>404</v>
      </c>
      <c r="L6609" t="s">
        <v>397</v>
      </c>
      <c r="M6609" t="s">
        <v>398</v>
      </c>
      <c r="N6609" t="s">
        <v>368</v>
      </c>
      <c r="O6609">
        <v>1</v>
      </c>
      <c r="P6609" t="s">
        <v>306</v>
      </c>
      <c r="Q6609" s="164">
        <v>33239</v>
      </c>
      <c r="R6609" s="164">
        <v>33239</v>
      </c>
      <c r="S6609" s="164">
        <v>38231</v>
      </c>
      <c r="T6609" t="s">
        <v>6939</v>
      </c>
      <c r="V6609" t="s">
        <v>14797</v>
      </c>
      <c r="W6609" t="s">
        <v>14798</v>
      </c>
      <c r="X6609" t="s">
        <v>14796</v>
      </c>
      <c r="Y6609" t="s">
        <v>14797</v>
      </c>
      <c r="Z6609" t="s">
        <v>14802</v>
      </c>
      <c r="AC6609" t="s">
        <v>308</v>
      </c>
      <c r="AD6609" s="176">
        <v>1.1000000000000001</v>
      </c>
      <c r="AE6609" s="177" t="s">
        <v>16954</v>
      </c>
    </row>
    <row r="6610" spans="1:31" x14ac:dyDescent="0.35">
      <c r="A6610" t="s">
        <v>438</v>
      </c>
      <c r="B6610">
        <v>1212</v>
      </c>
      <c r="C6610" t="s">
        <v>14803</v>
      </c>
      <c r="D6610">
        <v>72612</v>
      </c>
      <c r="E6610" t="s">
        <v>14796</v>
      </c>
      <c r="F6610" t="s">
        <v>11404</v>
      </c>
      <c r="H6610" s="174">
        <f t="shared" si="226"/>
        <v>1.1000000000000001</v>
      </c>
      <c r="I6610">
        <v>0.9</v>
      </c>
      <c r="K6610" t="s">
        <v>296</v>
      </c>
      <c r="L6610" t="s">
        <v>397</v>
      </c>
      <c r="M6610" t="s">
        <v>398</v>
      </c>
      <c r="N6610" t="s">
        <v>368</v>
      </c>
      <c r="O6610">
        <v>1</v>
      </c>
      <c r="P6610" t="s">
        <v>306</v>
      </c>
      <c r="Q6610" s="164">
        <v>40215</v>
      </c>
      <c r="R6610" s="164">
        <v>40422</v>
      </c>
      <c r="T6610" t="s">
        <v>6939</v>
      </c>
      <c r="V6610" t="s">
        <v>14797</v>
      </c>
      <c r="W6610" t="s">
        <v>14798</v>
      </c>
      <c r="X6610" t="s">
        <v>14796</v>
      </c>
      <c r="Y6610" t="s">
        <v>14797</v>
      </c>
      <c r="Z6610" t="s">
        <v>14804</v>
      </c>
      <c r="AC6610" t="s">
        <v>308</v>
      </c>
      <c r="AD6610" s="176">
        <v>1.1000000000000001</v>
      </c>
      <c r="AE6610" s="177" t="s">
        <v>16954</v>
      </c>
    </row>
    <row r="6611" spans="1:31" x14ac:dyDescent="0.35">
      <c r="A6611" t="s">
        <v>414</v>
      </c>
      <c r="B6611">
        <v>1159</v>
      </c>
      <c r="C6611" t="s">
        <v>14805</v>
      </c>
      <c r="D6611">
        <v>72613</v>
      </c>
      <c r="E6611" t="s">
        <v>14805</v>
      </c>
      <c r="F6611" t="s">
        <v>11404</v>
      </c>
      <c r="H6611" s="174">
        <f t="shared" si="226"/>
        <v>1.1000000000000001</v>
      </c>
      <c r="I6611">
        <v>1</v>
      </c>
      <c r="K6611" t="s">
        <v>404</v>
      </c>
      <c r="L6611" t="s">
        <v>397</v>
      </c>
      <c r="M6611" t="s">
        <v>398</v>
      </c>
      <c r="N6611" t="s">
        <v>368</v>
      </c>
      <c r="O6611">
        <v>1</v>
      </c>
      <c r="P6611" t="s">
        <v>306</v>
      </c>
      <c r="Q6611" s="164">
        <v>35065</v>
      </c>
      <c r="R6611" s="164">
        <v>35065</v>
      </c>
      <c r="S6611" s="164">
        <v>39190</v>
      </c>
      <c r="T6611" t="s">
        <v>6946</v>
      </c>
      <c r="V6611" t="s">
        <v>14806</v>
      </c>
      <c r="W6611" t="s">
        <v>14807</v>
      </c>
      <c r="X6611" t="s">
        <v>14805</v>
      </c>
      <c r="Y6611" t="s">
        <v>14806</v>
      </c>
      <c r="Z6611" t="s">
        <v>14808</v>
      </c>
      <c r="AC6611" t="s">
        <v>308</v>
      </c>
      <c r="AD6611" s="176">
        <v>1.1000000000000001</v>
      </c>
      <c r="AE6611" s="177" t="s">
        <v>16954</v>
      </c>
    </row>
    <row r="6612" spans="1:31" x14ac:dyDescent="0.35">
      <c r="A6612" t="s">
        <v>314</v>
      </c>
      <c r="B6612">
        <v>1173</v>
      </c>
      <c r="C6612" t="s">
        <v>14805</v>
      </c>
      <c r="D6612">
        <v>72613</v>
      </c>
      <c r="E6612" t="s">
        <v>14805</v>
      </c>
      <c r="F6612" t="s">
        <v>11404</v>
      </c>
      <c r="H6612" s="174">
        <f t="shared" si="226"/>
        <v>1.1000000000000001</v>
      </c>
      <c r="I6612">
        <v>1</v>
      </c>
      <c r="K6612" t="s">
        <v>404</v>
      </c>
      <c r="L6612" t="s">
        <v>397</v>
      </c>
      <c r="M6612" t="s">
        <v>398</v>
      </c>
      <c r="N6612" t="s">
        <v>368</v>
      </c>
      <c r="O6612">
        <v>1</v>
      </c>
      <c r="P6612" t="s">
        <v>306</v>
      </c>
      <c r="Q6612" s="164">
        <v>33247</v>
      </c>
      <c r="R6612" s="164">
        <v>33482</v>
      </c>
      <c r="S6612" s="164">
        <v>39189</v>
      </c>
      <c r="T6612" t="s">
        <v>6946</v>
      </c>
      <c r="V6612" t="s">
        <v>14806</v>
      </c>
      <c r="W6612" t="s">
        <v>14807</v>
      </c>
      <c r="X6612" t="s">
        <v>14805</v>
      </c>
      <c r="Y6612" t="s">
        <v>14806</v>
      </c>
      <c r="Z6612" t="s">
        <v>14809</v>
      </c>
      <c r="AC6612" t="s">
        <v>308</v>
      </c>
      <c r="AD6612" s="176">
        <v>1.1000000000000001</v>
      </c>
      <c r="AE6612" s="177" t="s">
        <v>16954</v>
      </c>
    </row>
    <row r="6613" spans="1:31" x14ac:dyDescent="0.35">
      <c r="A6613" t="s">
        <v>454</v>
      </c>
      <c r="B6613">
        <v>1455</v>
      </c>
      <c r="C6613" t="s">
        <v>6944</v>
      </c>
      <c r="D6613">
        <v>72614</v>
      </c>
      <c r="E6613" t="s">
        <v>14810</v>
      </c>
      <c r="F6613" t="s">
        <v>11404</v>
      </c>
      <c r="H6613">
        <v>1</v>
      </c>
      <c r="I6613">
        <v>1</v>
      </c>
      <c r="K6613" t="s">
        <v>296</v>
      </c>
      <c r="L6613" t="s">
        <v>640</v>
      </c>
      <c r="M6613" t="s">
        <v>398</v>
      </c>
      <c r="N6613" t="s">
        <v>368</v>
      </c>
      <c r="O6613">
        <v>1</v>
      </c>
      <c r="P6613" t="s">
        <v>306</v>
      </c>
      <c r="Q6613" t="s">
        <v>3913</v>
      </c>
      <c r="R6613" s="164">
        <v>42370</v>
      </c>
      <c r="T6613" t="s">
        <v>14811</v>
      </c>
      <c r="V6613" t="s">
        <v>14812</v>
      </c>
      <c r="W6613" t="s">
        <v>14813</v>
      </c>
      <c r="X6613" t="s">
        <v>14810</v>
      </c>
      <c r="Y6613" t="s">
        <v>14812</v>
      </c>
      <c r="Z6613" t="s">
        <v>14814</v>
      </c>
      <c r="AC6613" t="s">
        <v>308</v>
      </c>
      <c r="AD6613" s="176">
        <v>1</v>
      </c>
    </row>
    <row r="6614" spans="1:31" x14ac:dyDescent="0.35">
      <c r="A6614" t="s">
        <v>408</v>
      </c>
      <c r="B6614">
        <v>1264</v>
      </c>
      <c r="C6614" t="s">
        <v>6944</v>
      </c>
      <c r="D6614">
        <v>72614</v>
      </c>
      <c r="E6614" t="s">
        <v>14810</v>
      </c>
      <c r="F6614" t="s">
        <v>11404</v>
      </c>
      <c r="H6614">
        <v>1</v>
      </c>
      <c r="I6614">
        <v>1</v>
      </c>
      <c r="K6614" t="s">
        <v>296</v>
      </c>
      <c r="L6614" t="s">
        <v>640</v>
      </c>
      <c r="M6614" t="s">
        <v>398</v>
      </c>
      <c r="N6614" t="s">
        <v>368</v>
      </c>
      <c r="O6614">
        <v>1</v>
      </c>
      <c r="P6614" t="s">
        <v>306</v>
      </c>
      <c r="Q6614" s="164">
        <v>40909</v>
      </c>
      <c r="R6614" s="164">
        <v>40909</v>
      </c>
      <c r="T6614" t="s">
        <v>14811</v>
      </c>
      <c r="V6614" t="s">
        <v>14812</v>
      </c>
      <c r="W6614" t="s">
        <v>14813</v>
      </c>
      <c r="X6614" t="s">
        <v>14810</v>
      </c>
      <c r="Y6614" t="s">
        <v>14812</v>
      </c>
      <c r="Z6614" t="s">
        <v>14815</v>
      </c>
      <c r="AC6614" t="s">
        <v>308</v>
      </c>
      <c r="AD6614" s="176">
        <v>1</v>
      </c>
    </row>
    <row r="6615" spans="1:31" x14ac:dyDescent="0.35">
      <c r="A6615" t="s">
        <v>324</v>
      </c>
      <c r="B6615">
        <v>1236</v>
      </c>
      <c r="C6615" t="s">
        <v>6944</v>
      </c>
      <c r="D6615">
        <v>72614</v>
      </c>
      <c r="E6615" t="s">
        <v>14810</v>
      </c>
      <c r="F6615" t="s">
        <v>11404</v>
      </c>
      <c r="H6615">
        <v>1</v>
      </c>
      <c r="I6615">
        <v>1</v>
      </c>
      <c r="K6615" t="s">
        <v>0</v>
      </c>
      <c r="L6615" t="s">
        <v>640</v>
      </c>
      <c r="M6615" t="s">
        <v>398</v>
      </c>
      <c r="N6615" t="s">
        <v>368</v>
      </c>
      <c r="O6615">
        <v>1</v>
      </c>
      <c r="P6615" t="s">
        <v>306</v>
      </c>
      <c r="Q6615" s="164">
        <v>41244</v>
      </c>
      <c r="R6615" s="164">
        <v>41153</v>
      </c>
      <c r="T6615" t="s">
        <v>14811</v>
      </c>
      <c r="V6615" t="s">
        <v>14812</v>
      </c>
      <c r="W6615" t="s">
        <v>14813</v>
      </c>
      <c r="X6615" t="s">
        <v>14810</v>
      </c>
      <c r="Y6615" t="s">
        <v>14812</v>
      </c>
      <c r="Z6615" t="s">
        <v>14816</v>
      </c>
      <c r="AC6615" t="s">
        <v>308</v>
      </c>
      <c r="AD6615" s="176">
        <v>1</v>
      </c>
    </row>
    <row r="6616" spans="1:31" x14ac:dyDescent="0.35">
      <c r="A6616" t="s">
        <v>309</v>
      </c>
      <c r="B6616">
        <v>1165</v>
      </c>
      <c r="C6616" t="s">
        <v>6944</v>
      </c>
      <c r="D6616">
        <v>72614</v>
      </c>
      <c r="E6616" t="s">
        <v>14810</v>
      </c>
      <c r="F6616" t="s">
        <v>11404</v>
      </c>
      <c r="H6616">
        <v>1</v>
      </c>
      <c r="I6616">
        <v>1</v>
      </c>
      <c r="K6616" t="s">
        <v>296</v>
      </c>
      <c r="L6616" t="s">
        <v>640</v>
      </c>
      <c r="M6616" t="s">
        <v>398</v>
      </c>
      <c r="N6616" t="s">
        <v>368</v>
      </c>
      <c r="O6616">
        <v>1</v>
      </c>
      <c r="P6616" t="s">
        <v>306</v>
      </c>
      <c r="Q6616" s="164">
        <v>38726</v>
      </c>
      <c r="R6616" s="164">
        <v>38961</v>
      </c>
      <c r="T6616" t="s">
        <v>14811</v>
      </c>
      <c r="V6616" t="s">
        <v>14812</v>
      </c>
      <c r="W6616" t="s">
        <v>14813</v>
      </c>
      <c r="X6616" t="s">
        <v>14810</v>
      </c>
      <c r="Y6616" t="s">
        <v>14812</v>
      </c>
      <c r="Z6616" t="s">
        <v>14817</v>
      </c>
      <c r="AA6616" t="s">
        <v>1</v>
      </c>
      <c r="AC6616" t="s">
        <v>308</v>
      </c>
      <c r="AD6616" s="176">
        <v>1</v>
      </c>
    </row>
    <row r="6617" spans="1:31" x14ac:dyDescent="0.35">
      <c r="A6617" t="s">
        <v>476</v>
      </c>
      <c r="B6617">
        <v>1197</v>
      </c>
      <c r="C6617" t="s">
        <v>6944</v>
      </c>
      <c r="D6617">
        <v>72614</v>
      </c>
      <c r="E6617" t="s">
        <v>14810</v>
      </c>
      <c r="F6617" t="s">
        <v>11404</v>
      </c>
      <c r="H6617">
        <v>1</v>
      </c>
      <c r="I6617">
        <v>1</v>
      </c>
      <c r="K6617" t="s">
        <v>296</v>
      </c>
      <c r="L6617" t="s">
        <v>640</v>
      </c>
      <c r="M6617" t="s">
        <v>398</v>
      </c>
      <c r="N6617" t="s">
        <v>368</v>
      </c>
      <c r="O6617">
        <v>1</v>
      </c>
      <c r="P6617" t="s">
        <v>306</v>
      </c>
      <c r="Q6617" s="164">
        <v>36169</v>
      </c>
      <c r="R6617" s="164">
        <v>36404</v>
      </c>
      <c r="T6617" t="s">
        <v>14811</v>
      </c>
      <c r="V6617" t="s">
        <v>14812</v>
      </c>
      <c r="W6617" t="s">
        <v>14813</v>
      </c>
      <c r="X6617" t="s">
        <v>14810</v>
      </c>
      <c r="Y6617" t="s">
        <v>14812</v>
      </c>
      <c r="Z6617" t="s">
        <v>14818</v>
      </c>
      <c r="AA6617" t="s">
        <v>1</v>
      </c>
      <c r="AC6617" t="s">
        <v>308</v>
      </c>
      <c r="AD6617" s="176">
        <v>1</v>
      </c>
    </row>
    <row r="6618" spans="1:31" x14ac:dyDescent="0.35">
      <c r="A6618" t="s">
        <v>482</v>
      </c>
      <c r="B6618">
        <v>1262</v>
      </c>
      <c r="C6618" t="s">
        <v>6944</v>
      </c>
      <c r="D6618">
        <v>72614</v>
      </c>
      <c r="E6618" t="s">
        <v>14810</v>
      </c>
      <c r="F6618" t="s">
        <v>11404</v>
      </c>
      <c r="G6618" s="163">
        <v>3951.04</v>
      </c>
      <c r="H6618">
        <v>1</v>
      </c>
      <c r="I6618">
        <v>1</v>
      </c>
      <c r="J6618" t="s">
        <v>295</v>
      </c>
      <c r="K6618" t="s">
        <v>296</v>
      </c>
      <c r="L6618" t="s">
        <v>640</v>
      </c>
      <c r="M6618" t="s">
        <v>398</v>
      </c>
      <c r="N6618" t="s">
        <v>368</v>
      </c>
      <c r="O6618">
        <v>1</v>
      </c>
      <c r="P6618" t="s">
        <v>306</v>
      </c>
      <c r="Q6618" t="s">
        <v>1440</v>
      </c>
      <c r="R6618" s="164">
        <v>42736</v>
      </c>
      <c r="T6618" t="s">
        <v>14811</v>
      </c>
      <c r="V6618" t="s">
        <v>14812</v>
      </c>
      <c r="W6618" t="s">
        <v>14813</v>
      </c>
      <c r="X6618" t="s">
        <v>14810</v>
      </c>
      <c r="Y6618" t="s">
        <v>14812</v>
      </c>
      <c r="Z6618" t="s">
        <v>14819</v>
      </c>
      <c r="AA6618" t="s">
        <v>1</v>
      </c>
      <c r="AB6618" s="164">
        <v>42690</v>
      </c>
      <c r="AC6618" t="s">
        <v>308</v>
      </c>
      <c r="AD6618" s="176">
        <v>1</v>
      </c>
    </row>
    <row r="6619" spans="1:31" x14ac:dyDescent="0.35">
      <c r="A6619" t="s">
        <v>584</v>
      </c>
      <c r="B6619">
        <v>1364</v>
      </c>
      <c r="C6619" t="s">
        <v>6944</v>
      </c>
      <c r="D6619">
        <v>72614</v>
      </c>
      <c r="E6619" t="s">
        <v>14810</v>
      </c>
      <c r="F6619" t="s">
        <v>11404</v>
      </c>
      <c r="G6619" s="163">
        <v>4134.37</v>
      </c>
      <c r="H6619">
        <v>1</v>
      </c>
      <c r="I6619">
        <v>1</v>
      </c>
      <c r="J6619" t="s">
        <v>295</v>
      </c>
      <c r="K6619" t="s">
        <v>296</v>
      </c>
      <c r="L6619" t="s">
        <v>640</v>
      </c>
      <c r="M6619" t="s">
        <v>398</v>
      </c>
      <c r="N6619" t="s">
        <v>368</v>
      </c>
      <c r="O6619">
        <v>1</v>
      </c>
      <c r="P6619" t="s">
        <v>306</v>
      </c>
      <c r="Q6619" t="s">
        <v>14820</v>
      </c>
      <c r="R6619" s="164">
        <v>42979</v>
      </c>
      <c r="T6619" t="s">
        <v>14811</v>
      </c>
      <c r="V6619" t="s">
        <v>14812</v>
      </c>
      <c r="W6619" t="s">
        <v>14813</v>
      </c>
      <c r="X6619" t="s">
        <v>14810</v>
      </c>
      <c r="Y6619" t="s">
        <v>14812</v>
      </c>
      <c r="Z6619" t="s">
        <v>14821</v>
      </c>
      <c r="AA6619" t="s">
        <v>1</v>
      </c>
      <c r="AB6619" s="164">
        <v>42914</v>
      </c>
      <c r="AC6619" t="s">
        <v>308</v>
      </c>
      <c r="AD6619" s="176">
        <v>1</v>
      </c>
    </row>
    <row r="6620" spans="1:31" x14ac:dyDescent="0.35">
      <c r="A6620" t="s">
        <v>414</v>
      </c>
      <c r="B6620">
        <v>1222</v>
      </c>
      <c r="C6620" t="s">
        <v>6944</v>
      </c>
      <c r="D6620">
        <v>72614</v>
      </c>
      <c r="E6620" t="s">
        <v>14810</v>
      </c>
      <c r="F6620" t="s">
        <v>11404</v>
      </c>
      <c r="H6620">
        <v>1</v>
      </c>
      <c r="I6620">
        <v>1</v>
      </c>
      <c r="K6620" t="s">
        <v>404</v>
      </c>
      <c r="L6620" t="s">
        <v>397</v>
      </c>
      <c r="M6620" t="s">
        <v>398</v>
      </c>
      <c r="N6620" t="s">
        <v>368</v>
      </c>
      <c r="O6620">
        <v>1</v>
      </c>
      <c r="P6620" t="s">
        <v>306</v>
      </c>
      <c r="Q6620" t="s">
        <v>3457</v>
      </c>
      <c r="R6620" s="164">
        <v>40422</v>
      </c>
      <c r="S6620" s="164">
        <v>42979</v>
      </c>
      <c r="T6620" t="s">
        <v>14811</v>
      </c>
      <c r="V6620" t="s">
        <v>14812</v>
      </c>
      <c r="W6620" t="s">
        <v>14813</v>
      </c>
      <c r="X6620" t="s">
        <v>14810</v>
      </c>
      <c r="Y6620" t="s">
        <v>14812</v>
      </c>
      <c r="Z6620" t="s">
        <v>14822</v>
      </c>
      <c r="AC6620" t="s">
        <v>308</v>
      </c>
      <c r="AD6620" s="176">
        <v>1</v>
      </c>
    </row>
    <row r="6621" spans="1:31" x14ac:dyDescent="0.35">
      <c r="A6621" t="s">
        <v>314</v>
      </c>
      <c r="B6621">
        <v>1213</v>
      </c>
      <c r="C6621" t="s">
        <v>14823</v>
      </c>
      <c r="D6621">
        <v>72615</v>
      </c>
      <c r="E6621" t="s">
        <v>14823</v>
      </c>
      <c r="F6621" t="s">
        <v>11404</v>
      </c>
      <c r="H6621" s="174">
        <f t="shared" ref="H6621:H6623" si="227">AD6621</f>
        <v>1</v>
      </c>
      <c r="I6621">
        <v>0.9</v>
      </c>
      <c r="K6621" t="s">
        <v>404</v>
      </c>
      <c r="L6621" t="s">
        <v>397</v>
      </c>
      <c r="M6621" t="s">
        <v>398</v>
      </c>
      <c r="N6621" t="s">
        <v>368</v>
      </c>
      <c r="O6621">
        <v>1</v>
      </c>
      <c r="P6621" t="s">
        <v>306</v>
      </c>
      <c r="Q6621" s="164">
        <v>36534</v>
      </c>
      <c r="R6621" s="164">
        <v>36770</v>
      </c>
      <c r="S6621" s="164">
        <v>41883</v>
      </c>
      <c r="T6621" t="s">
        <v>14824</v>
      </c>
      <c r="V6621" t="s">
        <v>14825</v>
      </c>
      <c r="W6621" t="s">
        <v>14826</v>
      </c>
      <c r="X6621" t="s">
        <v>14823</v>
      </c>
      <c r="Y6621" t="s">
        <v>14825</v>
      </c>
      <c r="Z6621" t="s">
        <v>14827</v>
      </c>
      <c r="AC6621" t="s">
        <v>308</v>
      </c>
      <c r="AD6621" s="176">
        <v>1</v>
      </c>
      <c r="AE6621" s="177" t="s">
        <v>16954</v>
      </c>
    </row>
    <row r="6622" spans="1:31" x14ac:dyDescent="0.35">
      <c r="A6622" t="s">
        <v>309</v>
      </c>
      <c r="B6622">
        <v>1207</v>
      </c>
      <c r="C6622" t="s">
        <v>14828</v>
      </c>
      <c r="D6622">
        <v>72616</v>
      </c>
      <c r="E6622" t="s">
        <v>14828</v>
      </c>
      <c r="F6622" t="s">
        <v>11404</v>
      </c>
      <c r="H6622" s="174">
        <f t="shared" si="227"/>
        <v>1</v>
      </c>
      <c r="I6622">
        <v>1.1000000000000001</v>
      </c>
      <c r="K6622" t="s">
        <v>404</v>
      </c>
      <c r="L6622" t="s">
        <v>397</v>
      </c>
      <c r="M6622" t="s">
        <v>398</v>
      </c>
      <c r="N6622" t="s">
        <v>368</v>
      </c>
      <c r="O6622">
        <v>1</v>
      </c>
      <c r="P6622" t="s">
        <v>306</v>
      </c>
      <c r="Q6622" t="s">
        <v>463</v>
      </c>
      <c r="R6622" s="164">
        <v>41153</v>
      </c>
      <c r="S6622" s="164">
        <v>44440</v>
      </c>
      <c r="T6622" t="s">
        <v>14829</v>
      </c>
      <c r="V6622" t="s">
        <v>14830</v>
      </c>
      <c r="W6622" t="s">
        <v>14831</v>
      </c>
      <c r="X6622" t="s">
        <v>14828</v>
      </c>
      <c r="Y6622" t="s">
        <v>14830</v>
      </c>
      <c r="Z6622" t="s">
        <v>14832</v>
      </c>
      <c r="AC6622" t="s">
        <v>308</v>
      </c>
      <c r="AD6622" s="176">
        <v>1</v>
      </c>
      <c r="AE6622" s="177" t="s">
        <v>16954</v>
      </c>
    </row>
    <row r="6623" spans="1:31" x14ac:dyDescent="0.35">
      <c r="A6623" t="s">
        <v>403</v>
      </c>
      <c r="B6623">
        <v>1186</v>
      </c>
      <c r="C6623" t="s">
        <v>10621</v>
      </c>
      <c r="D6623">
        <v>72617</v>
      </c>
      <c r="E6623" t="s">
        <v>10621</v>
      </c>
      <c r="F6623" t="s">
        <v>11404</v>
      </c>
      <c r="G6623" s="163">
        <v>2772.08</v>
      </c>
      <c r="H6623" s="174">
        <f t="shared" si="227"/>
        <v>1</v>
      </c>
      <c r="I6623">
        <v>0.9</v>
      </c>
      <c r="J6623" t="s">
        <v>1</v>
      </c>
      <c r="K6623" t="s">
        <v>296</v>
      </c>
      <c r="L6623" t="s">
        <v>397</v>
      </c>
      <c r="M6623" t="s">
        <v>398</v>
      </c>
      <c r="N6623" t="s">
        <v>368</v>
      </c>
      <c r="O6623">
        <v>1</v>
      </c>
      <c r="P6623" t="s">
        <v>306</v>
      </c>
      <c r="Q6623" t="s">
        <v>14833</v>
      </c>
      <c r="R6623" s="164">
        <v>44075</v>
      </c>
      <c r="T6623" t="s">
        <v>14834</v>
      </c>
      <c r="V6623" t="s">
        <v>10622</v>
      </c>
      <c r="W6623" t="s">
        <v>14835</v>
      </c>
      <c r="X6623" t="s">
        <v>10621</v>
      </c>
      <c r="Y6623" t="s">
        <v>10622</v>
      </c>
      <c r="Z6623" t="s">
        <v>14836</v>
      </c>
      <c r="AA6623" t="s">
        <v>1</v>
      </c>
      <c r="AB6623" s="164">
        <v>44028</v>
      </c>
      <c r="AC6623" t="s">
        <v>308</v>
      </c>
      <c r="AD6623" s="176">
        <v>1</v>
      </c>
      <c r="AE6623" s="177" t="s">
        <v>16954</v>
      </c>
    </row>
    <row r="6624" spans="1:31" x14ac:dyDescent="0.35">
      <c r="A6624" t="s">
        <v>305</v>
      </c>
      <c r="B6624">
        <v>1279</v>
      </c>
      <c r="C6624" t="s">
        <v>14837</v>
      </c>
      <c r="D6624">
        <v>72700</v>
      </c>
      <c r="E6624" t="s">
        <v>14837</v>
      </c>
      <c r="F6624" t="s">
        <v>11404</v>
      </c>
      <c r="H6624">
        <v>1.8</v>
      </c>
      <c r="I6624">
        <v>1.4</v>
      </c>
      <c r="K6624" t="s">
        <v>296</v>
      </c>
      <c r="L6624" t="s">
        <v>640</v>
      </c>
      <c r="M6624" t="s">
        <v>398</v>
      </c>
      <c r="N6624" t="s">
        <v>2437</v>
      </c>
      <c r="O6624">
        <v>1</v>
      </c>
      <c r="P6624" t="s">
        <v>306</v>
      </c>
      <c r="Q6624" t="s">
        <v>1951</v>
      </c>
      <c r="R6624" s="164">
        <v>40057</v>
      </c>
      <c r="T6624" t="s">
        <v>2438</v>
      </c>
      <c r="V6624" t="s">
        <v>14838</v>
      </c>
      <c r="W6624" t="s">
        <v>14839</v>
      </c>
      <c r="X6624" t="s">
        <v>14837</v>
      </c>
      <c r="Y6624" t="s">
        <v>14838</v>
      </c>
      <c r="Z6624" t="s">
        <v>14840</v>
      </c>
      <c r="AC6624" t="s">
        <v>341</v>
      </c>
      <c r="AD6624" s="176">
        <v>1.2</v>
      </c>
    </row>
    <row r="6625" spans="1:31" x14ac:dyDescent="0.35">
      <c r="A6625" t="s">
        <v>324</v>
      </c>
      <c r="B6625">
        <v>1089</v>
      </c>
      <c r="C6625" t="s">
        <v>14841</v>
      </c>
      <c r="D6625">
        <v>72700</v>
      </c>
      <c r="E6625" t="s">
        <v>14837</v>
      </c>
      <c r="F6625" t="s">
        <v>11404</v>
      </c>
      <c r="H6625">
        <v>1.8</v>
      </c>
      <c r="I6625">
        <v>1.4</v>
      </c>
      <c r="K6625" t="s">
        <v>296</v>
      </c>
      <c r="L6625" t="s">
        <v>397</v>
      </c>
      <c r="M6625" t="s">
        <v>398</v>
      </c>
      <c r="N6625" t="s">
        <v>2437</v>
      </c>
      <c r="O6625">
        <v>1</v>
      </c>
      <c r="P6625" t="s">
        <v>306</v>
      </c>
      <c r="Q6625" t="s">
        <v>3011</v>
      </c>
      <c r="R6625" s="164">
        <v>34943</v>
      </c>
      <c r="T6625" t="s">
        <v>2438</v>
      </c>
      <c r="V6625" t="s">
        <v>14838</v>
      </c>
      <c r="W6625" t="s">
        <v>14839</v>
      </c>
      <c r="X6625" t="s">
        <v>14837</v>
      </c>
      <c r="Y6625" t="s">
        <v>14838</v>
      </c>
      <c r="Z6625" t="s">
        <v>14842</v>
      </c>
      <c r="AC6625" t="s">
        <v>341</v>
      </c>
      <c r="AD6625" s="176">
        <v>1.2</v>
      </c>
    </row>
    <row r="6626" spans="1:31" x14ac:dyDescent="0.35">
      <c r="A6626" t="s">
        <v>476</v>
      </c>
      <c r="B6626">
        <v>1151</v>
      </c>
      <c r="C6626" t="s">
        <v>14843</v>
      </c>
      <c r="D6626">
        <v>72700</v>
      </c>
      <c r="E6626" t="s">
        <v>14837</v>
      </c>
      <c r="F6626" t="s">
        <v>11404</v>
      </c>
      <c r="H6626">
        <v>1.8</v>
      </c>
      <c r="I6626">
        <v>1.4</v>
      </c>
      <c r="K6626" t="s">
        <v>404</v>
      </c>
      <c r="L6626" t="s">
        <v>397</v>
      </c>
      <c r="M6626" t="s">
        <v>398</v>
      </c>
      <c r="N6626" t="s">
        <v>2437</v>
      </c>
      <c r="O6626">
        <v>1</v>
      </c>
      <c r="P6626" t="s">
        <v>306</v>
      </c>
      <c r="Q6626" t="s">
        <v>11537</v>
      </c>
      <c r="R6626" s="164">
        <v>34578</v>
      </c>
      <c r="T6626" t="s">
        <v>2438</v>
      </c>
      <c r="V6626" t="s">
        <v>14838</v>
      </c>
      <c r="W6626" t="s">
        <v>14839</v>
      </c>
      <c r="X6626" t="s">
        <v>14837</v>
      </c>
      <c r="Y6626" t="s">
        <v>14838</v>
      </c>
      <c r="Z6626" t="s">
        <v>14844</v>
      </c>
      <c r="AC6626" t="s">
        <v>341</v>
      </c>
      <c r="AD6626" s="176">
        <v>1.2</v>
      </c>
    </row>
    <row r="6627" spans="1:31" x14ac:dyDescent="0.35">
      <c r="A6627" t="s">
        <v>476</v>
      </c>
      <c r="B6627">
        <v>1201</v>
      </c>
      <c r="C6627" t="s">
        <v>14845</v>
      </c>
      <c r="D6627">
        <v>72700</v>
      </c>
      <c r="E6627" t="s">
        <v>14837</v>
      </c>
      <c r="F6627" t="s">
        <v>11404</v>
      </c>
      <c r="H6627">
        <v>1.8</v>
      </c>
      <c r="I6627">
        <v>1.4</v>
      </c>
      <c r="K6627" t="s">
        <v>404</v>
      </c>
      <c r="L6627" t="s">
        <v>12956</v>
      </c>
      <c r="M6627" t="s">
        <v>398</v>
      </c>
      <c r="N6627" t="s">
        <v>2437</v>
      </c>
      <c r="O6627">
        <v>1</v>
      </c>
      <c r="P6627" t="s">
        <v>306</v>
      </c>
      <c r="Q6627" s="164">
        <v>36526</v>
      </c>
      <c r="R6627" s="164">
        <v>36526</v>
      </c>
      <c r="T6627" t="s">
        <v>2438</v>
      </c>
      <c r="V6627" t="s">
        <v>14838</v>
      </c>
      <c r="W6627" t="s">
        <v>14839</v>
      </c>
      <c r="X6627" t="s">
        <v>14837</v>
      </c>
      <c r="Y6627" t="s">
        <v>14838</v>
      </c>
      <c r="Z6627" t="s">
        <v>14846</v>
      </c>
      <c r="AC6627" t="s">
        <v>341</v>
      </c>
      <c r="AD6627" s="176">
        <v>1.2</v>
      </c>
    </row>
    <row r="6628" spans="1:31" x14ac:dyDescent="0.35">
      <c r="A6628" t="s">
        <v>584</v>
      </c>
      <c r="B6628">
        <v>1404</v>
      </c>
      <c r="C6628" t="s">
        <v>14837</v>
      </c>
      <c r="D6628">
        <v>72700</v>
      </c>
      <c r="E6628" t="s">
        <v>14837</v>
      </c>
      <c r="F6628" t="s">
        <v>11404</v>
      </c>
      <c r="G6628" s="163">
        <v>5758.72</v>
      </c>
      <c r="H6628">
        <v>1.8</v>
      </c>
      <c r="I6628">
        <v>1.4</v>
      </c>
      <c r="J6628" t="s">
        <v>295</v>
      </c>
      <c r="K6628" t="s">
        <v>296</v>
      </c>
      <c r="L6628" t="s">
        <v>397</v>
      </c>
      <c r="M6628" t="s">
        <v>398</v>
      </c>
      <c r="N6628" t="s">
        <v>2437</v>
      </c>
      <c r="O6628">
        <v>1</v>
      </c>
      <c r="P6628" t="s">
        <v>306</v>
      </c>
      <c r="Q6628" t="s">
        <v>12129</v>
      </c>
      <c r="R6628" s="164">
        <v>45778</v>
      </c>
      <c r="T6628" t="s">
        <v>2438</v>
      </c>
      <c r="V6628" t="s">
        <v>14838</v>
      </c>
      <c r="W6628" t="s">
        <v>14839</v>
      </c>
      <c r="X6628" t="s">
        <v>14837</v>
      </c>
      <c r="Y6628" t="s">
        <v>14838</v>
      </c>
      <c r="Z6628" t="s">
        <v>14847</v>
      </c>
      <c r="AA6628" t="s">
        <v>1</v>
      </c>
      <c r="AB6628" s="164">
        <v>45778</v>
      </c>
      <c r="AC6628" t="s">
        <v>341</v>
      </c>
      <c r="AD6628" s="176">
        <v>1.2</v>
      </c>
    </row>
    <row r="6629" spans="1:31" x14ac:dyDescent="0.35">
      <c r="A6629" t="s">
        <v>494</v>
      </c>
      <c r="B6629">
        <v>1140</v>
      </c>
      <c r="C6629" t="s">
        <v>14848</v>
      </c>
      <c r="D6629">
        <v>72700</v>
      </c>
      <c r="E6629" t="s">
        <v>14837</v>
      </c>
      <c r="F6629" t="s">
        <v>11404</v>
      </c>
      <c r="H6629">
        <v>1.8</v>
      </c>
      <c r="I6629">
        <v>1.4</v>
      </c>
      <c r="K6629" t="s">
        <v>404</v>
      </c>
      <c r="L6629" t="s">
        <v>397</v>
      </c>
      <c r="M6629" t="s">
        <v>398</v>
      </c>
      <c r="N6629" t="s">
        <v>2437</v>
      </c>
      <c r="O6629">
        <v>1</v>
      </c>
      <c r="P6629" t="s">
        <v>306</v>
      </c>
      <c r="Q6629" s="164">
        <v>35073</v>
      </c>
      <c r="R6629" s="164">
        <v>35309</v>
      </c>
      <c r="S6629" s="164">
        <v>38231</v>
      </c>
      <c r="T6629" t="s">
        <v>2438</v>
      </c>
      <c r="V6629" t="s">
        <v>14838</v>
      </c>
      <c r="W6629" t="s">
        <v>14839</v>
      </c>
      <c r="X6629" t="s">
        <v>14837</v>
      </c>
      <c r="Y6629" t="s">
        <v>14838</v>
      </c>
      <c r="Z6629" t="s">
        <v>14849</v>
      </c>
      <c r="AC6629" t="s">
        <v>341</v>
      </c>
      <c r="AD6629" s="176">
        <v>1.2</v>
      </c>
    </row>
    <row r="6630" spans="1:31" x14ac:dyDescent="0.35">
      <c r="A6630" t="s">
        <v>494</v>
      </c>
      <c r="B6630">
        <v>1176</v>
      </c>
      <c r="C6630" t="s">
        <v>14850</v>
      </c>
      <c r="D6630">
        <v>72700</v>
      </c>
      <c r="E6630" t="s">
        <v>14837</v>
      </c>
      <c r="F6630" t="s">
        <v>11404</v>
      </c>
      <c r="H6630">
        <v>1.8</v>
      </c>
      <c r="I6630">
        <v>1.4</v>
      </c>
      <c r="K6630" t="s">
        <v>296</v>
      </c>
      <c r="L6630" t="s">
        <v>397</v>
      </c>
      <c r="M6630" t="s">
        <v>398</v>
      </c>
      <c r="N6630" t="s">
        <v>2437</v>
      </c>
      <c r="O6630">
        <v>1</v>
      </c>
      <c r="P6630" t="s">
        <v>306</v>
      </c>
      <c r="Q6630" t="s">
        <v>4486</v>
      </c>
      <c r="R6630" s="164">
        <v>37135</v>
      </c>
      <c r="T6630" t="s">
        <v>2438</v>
      </c>
      <c r="V6630" t="s">
        <v>14838</v>
      </c>
      <c r="W6630" t="s">
        <v>14839</v>
      </c>
      <c r="X6630" t="s">
        <v>14837</v>
      </c>
      <c r="Y6630" t="s">
        <v>14838</v>
      </c>
      <c r="Z6630" t="s">
        <v>14851</v>
      </c>
      <c r="AC6630" t="s">
        <v>341</v>
      </c>
      <c r="AD6630" s="176">
        <v>1.2</v>
      </c>
    </row>
    <row r="6631" spans="1:31" x14ac:dyDescent="0.35">
      <c r="A6631" t="s">
        <v>314</v>
      </c>
      <c r="B6631">
        <v>1267</v>
      </c>
      <c r="C6631" t="s">
        <v>14852</v>
      </c>
      <c r="D6631">
        <v>72700</v>
      </c>
      <c r="E6631" t="s">
        <v>14837</v>
      </c>
      <c r="F6631" t="s">
        <v>11404</v>
      </c>
      <c r="H6631">
        <v>1.8</v>
      </c>
      <c r="I6631">
        <v>1.4</v>
      </c>
      <c r="K6631" t="s">
        <v>404</v>
      </c>
      <c r="L6631" t="s">
        <v>397</v>
      </c>
      <c r="M6631" t="s">
        <v>398</v>
      </c>
      <c r="N6631" t="s">
        <v>2437</v>
      </c>
      <c r="O6631">
        <v>1</v>
      </c>
      <c r="P6631" t="s">
        <v>306</v>
      </c>
      <c r="Q6631" s="164">
        <v>39456</v>
      </c>
      <c r="R6631" s="164">
        <v>39692</v>
      </c>
      <c r="S6631" s="164">
        <v>45536</v>
      </c>
      <c r="T6631" t="s">
        <v>2438</v>
      </c>
      <c r="V6631" t="s">
        <v>14838</v>
      </c>
      <c r="W6631" t="s">
        <v>14839</v>
      </c>
      <c r="X6631" t="s">
        <v>14837</v>
      </c>
      <c r="Y6631" t="s">
        <v>14838</v>
      </c>
      <c r="Z6631" t="s">
        <v>14853</v>
      </c>
      <c r="AC6631" t="s">
        <v>341</v>
      </c>
      <c r="AD6631" s="176">
        <v>1.2</v>
      </c>
    </row>
    <row r="6632" spans="1:31" x14ac:dyDescent="0.35">
      <c r="A6632" t="s">
        <v>314</v>
      </c>
      <c r="B6632">
        <v>1290</v>
      </c>
      <c r="C6632" t="s">
        <v>14854</v>
      </c>
      <c r="D6632">
        <v>72700</v>
      </c>
      <c r="E6632" t="s">
        <v>14837</v>
      </c>
      <c r="F6632" t="s">
        <v>11404</v>
      </c>
      <c r="H6632">
        <v>1.8</v>
      </c>
      <c r="I6632">
        <v>1.4</v>
      </c>
      <c r="K6632" t="s">
        <v>404</v>
      </c>
      <c r="L6632" t="s">
        <v>397</v>
      </c>
      <c r="M6632" t="s">
        <v>398</v>
      </c>
      <c r="N6632" t="s">
        <v>2437</v>
      </c>
      <c r="O6632">
        <v>1</v>
      </c>
      <c r="P6632" t="s">
        <v>306</v>
      </c>
      <c r="Q6632" t="s">
        <v>463</v>
      </c>
      <c r="R6632" s="164">
        <v>40787</v>
      </c>
      <c r="S6632" s="164">
        <v>45043</v>
      </c>
      <c r="T6632" t="s">
        <v>2438</v>
      </c>
      <c r="V6632" t="s">
        <v>14838</v>
      </c>
      <c r="W6632" t="s">
        <v>14839</v>
      </c>
      <c r="X6632" t="s">
        <v>14837</v>
      </c>
      <c r="Y6632" t="s">
        <v>14838</v>
      </c>
      <c r="Z6632" t="s">
        <v>14855</v>
      </c>
      <c r="AC6632" t="s">
        <v>341</v>
      </c>
      <c r="AD6632" s="176">
        <v>1.2</v>
      </c>
    </row>
    <row r="6633" spans="1:31" x14ac:dyDescent="0.35">
      <c r="A6633" t="s">
        <v>711</v>
      </c>
      <c r="B6633">
        <v>1153</v>
      </c>
      <c r="C6633" t="s">
        <v>14837</v>
      </c>
      <c r="D6633">
        <v>72700</v>
      </c>
      <c r="E6633" t="s">
        <v>14837</v>
      </c>
      <c r="F6633" t="s">
        <v>11404</v>
      </c>
      <c r="H6633">
        <v>1.8</v>
      </c>
      <c r="I6633">
        <v>1.4</v>
      </c>
      <c r="K6633" t="s">
        <v>296</v>
      </c>
      <c r="L6633" t="s">
        <v>397</v>
      </c>
      <c r="M6633" t="s">
        <v>398</v>
      </c>
      <c r="N6633" t="s">
        <v>2437</v>
      </c>
      <c r="O6633">
        <v>1</v>
      </c>
      <c r="P6633" t="s">
        <v>306</v>
      </c>
      <c r="Q6633" s="164">
        <v>34343</v>
      </c>
      <c r="R6633" s="164">
        <v>34578</v>
      </c>
      <c r="T6633" t="s">
        <v>2438</v>
      </c>
      <c r="V6633" t="s">
        <v>14838</v>
      </c>
      <c r="W6633" t="s">
        <v>14839</v>
      </c>
      <c r="X6633" t="s">
        <v>14837</v>
      </c>
      <c r="Y6633" t="s">
        <v>14838</v>
      </c>
      <c r="Z6633" t="s">
        <v>14856</v>
      </c>
      <c r="AA6633" t="s">
        <v>295</v>
      </c>
      <c r="AC6633" t="s">
        <v>341</v>
      </c>
      <c r="AD6633" s="176">
        <v>1.2</v>
      </c>
    </row>
    <row r="6634" spans="1:31" x14ac:dyDescent="0.35">
      <c r="A6634" t="s">
        <v>324</v>
      </c>
      <c r="B6634">
        <v>1398</v>
      </c>
      <c r="C6634" t="s">
        <v>14857</v>
      </c>
      <c r="D6634">
        <v>72701</v>
      </c>
      <c r="E6634" t="s">
        <v>14857</v>
      </c>
      <c r="F6634" t="s">
        <v>11404</v>
      </c>
      <c r="G6634" s="163">
        <v>5758.72</v>
      </c>
      <c r="H6634">
        <v>2.6</v>
      </c>
      <c r="I6634">
        <v>0.8</v>
      </c>
      <c r="J6634" t="s">
        <v>295</v>
      </c>
      <c r="K6634" t="s">
        <v>296</v>
      </c>
      <c r="L6634" t="s">
        <v>397</v>
      </c>
      <c r="M6634" t="s">
        <v>398</v>
      </c>
      <c r="N6634" t="s">
        <v>2437</v>
      </c>
      <c r="O6634">
        <v>1</v>
      </c>
      <c r="P6634" t="s">
        <v>306</v>
      </c>
      <c r="Q6634" s="164">
        <v>44992</v>
      </c>
      <c r="R6634" s="164">
        <v>45536</v>
      </c>
      <c r="T6634" t="s">
        <v>7018</v>
      </c>
      <c r="V6634" t="s">
        <v>14858</v>
      </c>
      <c r="W6634" t="s">
        <v>14859</v>
      </c>
      <c r="X6634" t="s">
        <v>14857</v>
      </c>
      <c r="Y6634" t="s">
        <v>14858</v>
      </c>
      <c r="Z6634" t="s">
        <v>14860</v>
      </c>
      <c r="AA6634" t="s">
        <v>295</v>
      </c>
      <c r="AB6634" s="164">
        <v>45138</v>
      </c>
      <c r="AC6634" t="s">
        <v>341</v>
      </c>
      <c r="AD6634" s="176">
        <v>1.2</v>
      </c>
    </row>
    <row r="6635" spans="1:31" x14ac:dyDescent="0.35">
      <c r="A6635" t="s">
        <v>566</v>
      </c>
      <c r="B6635">
        <v>1291</v>
      </c>
      <c r="C6635" t="s">
        <v>14861</v>
      </c>
      <c r="D6635">
        <v>72701</v>
      </c>
      <c r="E6635" t="s">
        <v>14857</v>
      </c>
      <c r="F6635" t="s">
        <v>11404</v>
      </c>
      <c r="G6635" s="163">
        <v>5730</v>
      </c>
      <c r="H6635">
        <v>2.6</v>
      </c>
      <c r="I6635">
        <v>0.8</v>
      </c>
      <c r="J6635" t="s">
        <v>295</v>
      </c>
      <c r="K6635" t="s">
        <v>0</v>
      </c>
      <c r="L6635" t="s">
        <v>397</v>
      </c>
      <c r="M6635" t="s">
        <v>398</v>
      </c>
      <c r="N6635" t="s">
        <v>2437</v>
      </c>
      <c r="O6635">
        <v>1</v>
      </c>
      <c r="P6635" t="s">
        <v>306</v>
      </c>
      <c r="Q6635" t="s">
        <v>2951</v>
      </c>
      <c r="R6635" s="164">
        <v>42979</v>
      </c>
      <c r="T6635" t="s">
        <v>7018</v>
      </c>
      <c r="V6635" t="s">
        <v>14858</v>
      </c>
      <c r="W6635" t="s">
        <v>14859</v>
      </c>
      <c r="X6635" t="s">
        <v>14857</v>
      </c>
      <c r="Y6635" t="s">
        <v>14858</v>
      </c>
      <c r="Z6635" t="s">
        <v>14862</v>
      </c>
      <c r="AA6635" t="s">
        <v>295</v>
      </c>
      <c r="AB6635" s="164">
        <v>42629</v>
      </c>
      <c r="AC6635" t="s">
        <v>341</v>
      </c>
      <c r="AD6635" s="176">
        <v>1.2</v>
      </c>
    </row>
    <row r="6636" spans="1:31" x14ac:dyDescent="0.35">
      <c r="A6636" t="s">
        <v>324</v>
      </c>
      <c r="B6636">
        <v>1296</v>
      </c>
      <c r="C6636" t="s">
        <v>14863</v>
      </c>
      <c r="D6636">
        <v>72702</v>
      </c>
      <c r="E6636" t="s">
        <v>14863</v>
      </c>
      <c r="F6636" t="s">
        <v>11404</v>
      </c>
      <c r="G6636" s="163">
        <v>5800</v>
      </c>
      <c r="H6636" s="174">
        <f t="shared" ref="H6636:H6637" si="228">AD6636</f>
        <v>1.1000000000000001</v>
      </c>
      <c r="I6636">
        <v>0.9</v>
      </c>
      <c r="J6636" t="s">
        <v>295</v>
      </c>
      <c r="K6636" t="s">
        <v>296</v>
      </c>
      <c r="L6636" t="s">
        <v>397</v>
      </c>
      <c r="M6636" t="s">
        <v>398</v>
      </c>
      <c r="N6636" t="s">
        <v>2437</v>
      </c>
      <c r="O6636">
        <v>1</v>
      </c>
      <c r="P6636" t="s">
        <v>306</v>
      </c>
      <c r="Q6636" t="s">
        <v>4908</v>
      </c>
      <c r="R6636" s="164">
        <v>42248</v>
      </c>
      <c r="T6636" t="s">
        <v>2450</v>
      </c>
      <c r="V6636" t="s">
        <v>14864</v>
      </c>
      <c r="W6636" t="s">
        <v>14865</v>
      </c>
      <c r="X6636" t="s">
        <v>14863</v>
      </c>
      <c r="Y6636" t="s">
        <v>14864</v>
      </c>
      <c r="Z6636" t="s">
        <v>14866</v>
      </c>
      <c r="AA6636" t="s">
        <v>1</v>
      </c>
      <c r="AB6636" s="164">
        <v>42432</v>
      </c>
      <c r="AC6636" t="s">
        <v>341</v>
      </c>
      <c r="AD6636" s="176">
        <v>1.1000000000000001</v>
      </c>
      <c r="AE6636" s="177" t="s">
        <v>16954</v>
      </c>
    </row>
    <row r="6637" spans="1:31" x14ac:dyDescent="0.35">
      <c r="A6637" t="s">
        <v>434</v>
      </c>
      <c r="B6637">
        <v>1191</v>
      </c>
      <c r="C6637" t="s">
        <v>14867</v>
      </c>
      <c r="D6637">
        <v>72702</v>
      </c>
      <c r="E6637" t="s">
        <v>14863</v>
      </c>
      <c r="F6637" t="s">
        <v>11404</v>
      </c>
      <c r="G6637" s="163">
        <v>2722.59</v>
      </c>
      <c r="H6637" s="174">
        <f t="shared" si="228"/>
        <v>1.1000000000000001</v>
      </c>
      <c r="I6637">
        <v>0.9</v>
      </c>
      <c r="J6637" t="s">
        <v>1</v>
      </c>
      <c r="K6637" t="s">
        <v>296</v>
      </c>
      <c r="L6637" t="s">
        <v>397</v>
      </c>
      <c r="M6637" t="s">
        <v>398</v>
      </c>
      <c r="N6637" t="s">
        <v>2437</v>
      </c>
      <c r="O6637">
        <v>1</v>
      </c>
      <c r="P6637" t="s">
        <v>306</v>
      </c>
      <c r="Q6637" t="s">
        <v>487</v>
      </c>
      <c r="R6637" s="164">
        <v>45901</v>
      </c>
      <c r="T6637" t="s">
        <v>2450</v>
      </c>
      <c r="V6637" t="s">
        <v>14864</v>
      </c>
      <c r="W6637" t="s">
        <v>14865</v>
      </c>
      <c r="X6637" t="s">
        <v>14863</v>
      </c>
      <c r="Y6637" t="s">
        <v>14864</v>
      </c>
      <c r="Z6637" t="s">
        <v>14868</v>
      </c>
      <c r="AA6637" t="s">
        <v>1</v>
      </c>
      <c r="AB6637" s="164">
        <v>45806</v>
      </c>
      <c r="AC6637" t="s">
        <v>341</v>
      </c>
      <c r="AD6637" s="176">
        <v>1.1000000000000001</v>
      </c>
      <c r="AE6637" s="177" t="s">
        <v>16954</v>
      </c>
    </row>
    <row r="6638" spans="1:31" x14ac:dyDescent="0.35">
      <c r="A6638" t="s">
        <v>454</v>
      </c>
      <c r="B6638">
        <v>1299</v>
      </c>
      <c r="C6638" t="s">
        <v>14869</v>
      </c>
      <c r="D6638">
        <v>72703</v>
      </c>
      <c r="E6638" t="s">
        <v>14869</v>
      </c>
      <c r="F6638" t="s">
        <v>11404</v>
      </c>
      <c r="H6638">
        <v>1.8</v>
      </c>
      <c r="I6638">
        <v>1</v>
      </c>
      <c r="K6638" t="s">
        <v>404</v>
      </c>
      <c r="L6638" t="s">
        <v>397</v>
      </c>
      <c r="M6638" t="s">
        <v>398</v>
      </c>
      <c r="N6638" t="s">
        <v>2437</v>
      </c>
      <c r="O6638">
        <v>1</v>
      </c>
      <c r="P6638" t="s">
        <v>306</v>
      </c>
      <c r="Q6638" s="164">
        <v>33978</v>
      </c>
      <c r="R6638" s="164">
        <v>34213</v>
      </c>
      <c r="S6638" s="164">
        <v>38231</v>
      </c>
      <c r="T6638" t="s">
        <v>2455</v>
      </c>
      <c r="V6638" t="s">
        <v>14870</v>
      </c>
      <c r="W6638" t="s">
        <v>14871</v>
      </c>
      <c r="X6638" t="s">
        <v>14869</v>
      </c>
      <c r="Y6638" t="s">
        <v>14870</v>
      </c>
      <c r="Z6638" t="s">
        <v>14872</v>
      </c>
      <c r="AC6638" t="s">
        <v>341</v>
      </c>
      <c r="AD6638" s="176">
        <v>1.2</v>
      </c>
    </row>
    <row r="6639" spans="1:31" x14ac:dyDescent="0.35">
      <c r="A6639" t="s">
        <v>305</v>
      </c>
      <c r="B6639">
        <v>1196</v>
      </c>
      <c r="C6639" t="s">
        <v>14869</v>
      </c>
      <c r="D6639">
        <v>72703</v>
      </c>
      <c r="E6639" t="s">
        <v>14869</v>
      </c>
      <c r="F6639" t="s">
        <v>11404</v>
      </c>
      <c r="H6639">
        <v>1.8</v>
      </c>
      <c r="I6639">
        <v>1</v>
      </c>
      <c r="K6639" t="s">
        <v>404</v>
      </c>
      <c r="L6639" t="s">
        <v>397</v>
      </c>
      <c r="M6639" t="s">
        <v>398</v>
      </c>
      <c r="N6639" t="s">
        <v>2437</v>
      </c>
      <c r="O6639">
        <v>1</v>
      </c>
      <c r="P6639" t="s">
        <v>306</v>
      </c>
      <c r="Q6639" s="164">
        <v>34708</v>
      </c>
      <c r="R6639" s="164">
        <v>34943</v>
      </c>
      <c r="S6639" s="164">
        <v>39189</v>
      </c>
      <c r="T6639" t="s">
        <v>2455</v>
      </c>
      <c r="V6639" t="s">
        <v>14870</v>
      </c>
      <c r="W6639" t="s">
        <v>14871</v>
      </c>
      <c r="X6639" t="s">
        <v>14869</v>
      </c>
      <c r="Y6639" t="s">
        <v>14870</v>
      </c>
      <c r="Z6639" t="s">
        <v>14873</v>
      </c>
      <c r="AC6639" t="s">
        <v>341</v>
      </c>
      <c r="AD6639" s="176">
        <v>1.2</v>
      </c>
    </row>
    <row r="6640" spans="1:31" x14ac:dyDescent="0.35">
      <c r="A6640" t="s">
        <v>494</v>
      </c>
      <c r="B6640">
        <v>1119</v>
      </c>
      <c r="C6640" t="s">
        <v>14874</v>
      </c>
      <c r="D6640">
        <v>72703</v>
      </c>
      <c r="E6640" t="s">
        <v>14869</v>
      </c>
      <c r="F6640" t="s">
        <v>11404</v>
      </c>
      <c r="H6640">
        <v>1.8</v>
      </c>
      <c r="I6640">
        <v>1</v>
      </c>
      <c r="K6640" t="s">
        <v>404</v>
      </c>
      <c r="L6640" t="s">
        <v>397</v>
      </c>
      <c r="M6640" t="s">
        <v>398</v>
      </c>
      <c r="N6640" t="s">
        <v>2437</v>
      </c>
      <c r="O6640">
        <v>1</v>
      </c>
      <c r="P6640" t="s">
        <v>306</v>
      </c>
      <c r="Q6640" s="164">
        <v>33975</v>
      </c>
      <c r="R6640" s="164">
        <v>34121</v>
      </c>
      <c r="S6640" s="164">
        <v>37591</v>
      </c>
      <c r="T6640" t="s">
        <v>2455</v>
      </c>
      <c r="V6640" t="s">
        <v>14870</v>
      </c>
      <c r="W6640" t="s">
        <v>14871</v>
      </c>
      <c r="X6640" t="s">
        <v>14869</v>
      </c>
      <c r="Y6640" t="s">
        <v>14870</v>
      </c>
      <c r="Z6640" t="s">
        <v>14875</v>
      </c>
      <c r="AC6640" t="s">
        <v>341</v>
      </c>
      <c r="AD6640" s="176">
        <v>1.2</v>
      </c>
    </row>
    <row r="6641" spans="1:31" x14ac:dyDescent="0.35">
      <c r="A6641" t="s">
        <v>494</v>
      </c>
      <c r="B6641">
        <v>1138</v>
      </c>
      <c r="C6641" t="s">
        <v>14876</v>
      </c>
      <c r="D6641">
        <v>72703</v>
      </c>
      <c r="E6641" t="s">
        <v>14869</v>
      </c>
      <c r="F6641" t="s">
        <v>11404</v>
      </c>
      <c r="H6641">
        <v>1.8</v>
      </c>
      <c r="I6641">
        <v>1</v>
      </c>
      <c r="K6641" t="s">
        <v>296</v>
      </c>
      <c r="L6641" t="s">
        <v>397</v>
      </c>
      <c r="M6641" t="s">
        <v>398</v>
      </c>
      <c r="N6641" t="s">
        <v>2437</v>
      </c>
      <c r="O6641">
        <v>1</v>
      </c>
      <c r="P6641" t="s">
        <v>306</v>
      </c>
      <c r="Q6641" t="s">
        <v>1701</v>
      </c>
      <c r="R6641" s="164">
        <v>35309</v>
      </c>
      <c r="T6641" t="s">
        <v>2455</v>
      </c>
      <c r="V6641" t="s">
        <v>14870</v>
      </c>
      <c r="W6641" t="s">
        <v>14871</v>
      </c>
      <c r="X6641" t="s">
        <v>14869</v>
      </c>
      <c r="Y6641" t="s">
        <v>14870</v>
      </c>
      <c r="Z6641" t="s">
        <v>14877</v>
      </c>
      <c r="AC6641" t="s">
        <v>341</v>
      </c>
      <c r="AD6641" s="176">
        <v>1.2</v>
      </c>
    </row>
    <row r="6642" spans="1:31" x14ac:dyDescent="0.35">
      <c r="A6642" t="s">
        <v>414</v>
      </c>
      <c r="B6642">
        <v>1158</v>
      </c>
      <c r="C6642" t="s">
        <v>14869</v>
      </c>
      <c r="D6642">
        <v>72703</v>
      </c>
      <c r="E6642" t="s">
        <v>14869</v>
      </c>
      <c r="F6642" t="s">
        <v>11404</v>
      </c>
      <c r="H6642">
        <v>1.8</v>
      </c>
      <c r="I6642">
        <v>1</v>
      </c>
      <c r="K6642" t="s">
        <v>404</v>
      </c>
      <c r="L6642" t="s">
        <v>702</v>
      </c>
      <c r="M6642" t="s">
        <v>398</v>
      </c>
      <c r="N6642" t="s">
        <v>2437</v>
      </c>
      <c r="O6642">
        <v>1</v>
      </c>
      <c r="P6642" t="s">
        <v>306</v>
      </c>
      <c r="Q6642" s="164">
        <v>35072</v>
      </c>
      <c r="R6642" s="164">
        <v>35278</v>
      </c>
      <c r="S6642" s="164">
        <v>39190</v>
      </c>
      <c r="T6642" t="s">
        <v>2455</v>
      </c>
      <c r="V6642" t="s">
        <v>14870</v>
      </c>
      <c r="W6642" t="s">
        <v>14871</v>
      </c>
      <c r="X6642" t="s">
        <v>14869</v>
      </c>
      <c r="Y6642" t="s">
        <v>14870</v>
      </c>
      <c r="Z6642" t="s">
        <v>14878</v>
      </c>
      <c r="AC6642" t="s">
        <v>341</v>
      </c>
      <c r="AD6642" s="176">
        <v>1.2</v>
      </c>
    </row>
    <row r="6643" spans="1:31" x14ac:dyDescent="0.35">
      <c r="A6643" t="s">
        <v>499</v>
      </c>
      <c r="B6643">
        <v>1134</v>
      </c>
      <c r="C6643" t="s">
        <v>14869</v>
      </c>
      <c r="D6643">
        <v>72703</v>
      </c>
      <c r="E6643" t="s">
        <v>14869</v>
      </c>
      <c r="F6643" t="s">
        <v>11404</v>
      </c>
      <c r="H6643">
        <v>1.8</v>
      </c>
      <c r="I6643">
        <v>1</v>
      </c>
      <c r="K6643" t="s">
        <v>404</v>
      </c>
      <c r="L6643" t="s">
        <v>536</v>
      </c>
      <c r="M6643" t="s">
        <v>398</v>
      </c>
      <c r="N6643" t="s">
        <v>2437</v>
      </c>
      <c r="O6643">
        <v>1</v>
      </c>
      <c r="P6643" t="s">
        <v>306</v>
      </c>
      <c r="Q6643" s="164">
        <v>33247</v>
      </c>
      <c r="R6643" s="164">
        <v>33482</v>
      </c>
      <c r="S6643" s="164">
        <v>39195</v>
      </c>
      <c r="T6643" t="s">
        <v>2455</v>
      </c>
      <c r="V6643" t="s">
        <v>14870</v>
      </c>
      <c r="W6643" t="s">
        <v>14871</v>
      </c>
      <c r="X6643" t="s">
        <v>14869</v>
      </c>
      <c r="Y6643" t="s">
        <v>14870</v>
      </c>
      <c r="Z6643" t="s">
        <v>14879</v>
      </c>
      <c r="AC6643" t="s">
        <v>341</v>
      </c>
      <c r="AD6643" s="176">
        <v>1.2</v>
      </c>
    </row>
    <row r="6644" spans="1:31" x14ac:dyDescent="0.35">
      <c r="A6644" t="s">
        <v>438</v>
      </c>
      <c r="B6644">
        <v>1139</v>
      </c>
      <c r="C6644" t="s">
        <v>10627</v>
      </c>
      <c r="D6644">
        <v>72703</v>
      </c>
      <c r="E6644" t="s">
        <v>14869</v>
      </c>
      <c r="F6644" t="s">
        <v>11404</v>
      </c>
      <c r="H6644">
        <v>1.8</v>
      </c>
      <c r="I6644">
        <v>1</v>
      </c>
      <c r="K6644" t="s">
        <v>404</v>
      </c>
      <c r="L6644" t="s">
        <v>397</v>
      </c>
      <c r="M6644" t="s">
        <v>398</v>
      </c>
      <c r="N6644" t="s">
        <v>2437</v>
      </c>
      <c r="O6644">
        <v>1</v>
      </c>
      <c r="P6644" t="s">
        <v>306</v>
      </c>
      <c r="Q6644" s="164">
        <v>35073</v>
      </c>
      <c r="R6644" s="164">
        <v>35309</v>
      </c>
      <c r="S6644" s="164">
        <v>39195</v>
      </c>
      <c r="T6644" t="s">
        <v>2455</v>
      </c>
      <c r="V6644" t="s">
        <v>14870</v>
      </c>
      <c r="W6644" t="s">
        <v>14871</v>
      </c>
      <c r="X6644" t="s">
        <v>14869</v>
      </c>
      <c r="Y6644" t="s">
        <v>14870</v>
      </c>
      <c r="Z6644" t="s">
        <v>14880</v>
      </c>
      <c r="AC6644" t="s">
        <v>341</v>
      </c>
      <c r="AD6644" s="176">
        <v>1.2</v>
      </c>
    </row>
    <row r="6645" spans="1:31" x14ac:dyDescent="0.35">
      <c r="A6645" t="s">
        <v>482</v>
      </c>
      <c r="B6645">
        <v>1241</v>
      </c>
      <c r="C6645" t="s">
        <v>14881</v>
      </c>
      <c r="D6645">
        <v>72705</v>
      </c>
      <c r="E6645" t="s">
        <v>14881</v>
      </c>
      <c r="F6645" t="s">
        <v>11404</v>
      </c>
      <c r="H6645">
        <v>2.6</v>
      </c>
      <c r="I6645">
        <v>0.9</v>
      </c>
      <c r="K6645" t="s">
        <v>0</v>
      </c>
      <c r="L6645" t="s">
        <v>397</v>
      </c>
      <c r="M6645" t="s">
        <v>398</v>
      </c>
      <c r="N6645" t="s">
        <v>2437</v>
      </c>
      <c r="O6645">
        <v>1</v>
      </c>
      <c r="P6645" t="s">
        <v>306</v>
      </c>
      <c r="Q6645" t="s">
        <v>5291</v>
      </c>
      <c r="R6645" s="164">
        <v>41153</v>
      </c>
      <c r="T6645" t="s">
        <v>7027</v>
      </c>
      <c r="V6645" t="s">
        <v>14882</v>
      </c>
      <c r="W6645" t="s">
        <v>14883</v>
      </c>
      <c r="X6645" t="s">
        <v>14881</v>
      </c>
      <c r="Y6645" t="s">
        <v>14882</v>
      </c>
      <c r="Z6645" t="s">
        <v>14884</v>
      </c>
      <c r="AC6645" t="s">
        <v>341</v>
      </c>
      <c r="AD6645" s="176">
        <v>1.2</v>
      </c>
    </row>
    <row r="6646" spans="1:31" x14ac:dyDescent="0.35">
      <c r="A6646" t="s">
        <v>414</v>
      </c>
      <c r="B6646">
        <v>1216</v>
      </c>
      <c r="C6646" t="s">
        <v>14885</v>
      </c>
      <c r="D6646">
        <v>72705</v>
      </c>
      <c r="E6646" t="s">
        <v>14881</v>
      </c>
      <c r="F6646" t="s">
        <v>11404</v>
      </c>
      <c r="H6646">
        <v>2.6</v>
      </c>
      <c r="I6646">
        <v>0.9</v>
      </c>
      <c r="K6646" t="s">
        <v>404</v>
      </c>
      <c r="L6646" t="s">
        <v>397</v>
      </c>
      <c r="M6646" t="s">
        <v>398</v>
      </c>
      <c r="N6646" t="s">
        <v>2437</v>
      </c>
      <c r="O6646">
        <v>1</v>
      </c>
      <c r="P6646" t="s">
        <v>306</v>
      </c>
      <c r="Q6646" t="s">
        <v>3220</v>
      </c>
      <c r="R6646" s="164">
        <v>39692</v>
      </c>
      <c r="S6646" s="164">
        <v>43678</v>
      </c>
      <c r="T6646" t="s">
        <v>7027</v>
      </c>
      <c r="V6646" t="s">
        <v>14882</v>
      </c>
      <c r="W6646" t="s">
        <v>14883</v>
      </c>
      <c r="X6646" t="s">
        <v>14881</v>
      </c>
      <c r="Y6646" t="s">
        <v>14882</v>
      </c>
      <c r="Z6646" t="s">
        <v>14886</v>
      </c>
      <c r="AC6646" t="s">
        <v>341</v>
      </c>
      <c r="AD6646" s="176">
        <v>1.2</v>
      </c>
    </row>
    <row r="6647" spans="1:31" x14ac:dyDescent="0.35">
      <c r="A6647" t="s">
        <v>566</v>
      </c>
      <c r="B6647">
        <v>1268</v>
      </c>
      <c r="C6647" t="s">
        <v>14887</v>
      </c>
      <c r="D6647">
        <v>72705</v>
      </c>
      <c r="E6647" t="s">
        <v>14881</v>
      </c>
      <c r="F6647" t="s">
        <v>11404</v>
      </c>
      <c r="H6647">
        <v>2.6</v>
      </c>
      <c r="I6647">
        <v>0.9</v>
      </c>
      <c r="K6647" t="s">
        <v>0</v>
      </c>
      <c r="L6647" t="s">
        <v>397</v>
      </c>
      <c r="M6647" t="s">
        <v>398</v>
      </c>
      <c r="N6647" t="s">
        <v>2437</v>
      </c>
      <c r="O6647">
        <v>1</v>
      </c>
      <c r="P6647" t="s">
        <v>306</v>
      </c>
      <c r="Q6647" s="164">
        <v>41310</v>
      </c>
      <c r="R6647" s="164">
        <v>41518</v>
      </c>
      <c r="T6647" t="s">
        <v>7027</v>
      </c>
      <c r="V6647" t="s">
        <v>14882</v>
      </c>
      <c r="W6647" t="s">
        <v>14883</v>
      </c>
      <c r="X6647" t="s">
        <v>14881</v>
      </c>
      <c r="Y6647" t="s">
        <v>14882</v>
      </c>
      <c r="Z6647" t="s">
        <v>14888</v>
      </c>
      <c r="AC6647" t="s">
        <v>341</v>
      </c>
      <c r="AD6647" s="176">
        <v>1.2</v>
      </c>
    </row>
    <row r="6648" spans="1:31" x14ac:dyDescent="0.35">
      <c r="A6648" t="s">
        <v>317</v>
      </c>
      <c r="B6648">
        <v>1191</v>
      </c>
      <c r="C6648" t="s">
        <v>14874</v>
      </c>
      <c r="D6648">
        <v>72706</v>
      </c>
      <c r="E6648" t="s">
        <v>14874</v>
      </c>
      <c r="F6648" t="s">
        <v>11404</v>
      </c>
      <c r="H6648">
        <v>2</v>
      </c>
      <c r="I6648">
        <v>0.8</v>
      </c>
      <c r="K6648" t="s">
        <v>296</v>
      </c>
      <c r="L6648" t="s">
        <v>397</v>
      </c>
      <c r="M6648" t="s">
        <v>398</v>
      </c>
      <c r="N6648" t="s">
        <v>2437</v>
      </c>
      <c r="O6648">
        <v>1</v>
      </c>
      <c r="P6648" t="s">
        <v>306</v>
      </c>
      <c r="Q6648" s="164">
        <v>40552</v>
      </c>
      <c r="R6648" s="164">
        <v>40787</v>
      </c>
      <c r="T6648" t="s">
        <v>14889</v>
      </c>
      <c r="V6648" t="s">
        <v>14890</v>
      </c>
      <c r="W6648" t="s">
        <v>14891</v>
      </c>
      <c r="X6648" t="s">
        <v>14874</v>
      </c>
      <c r="Y6648" t="s">
        <v>14892</v>
      </c>
      <c r="Z6648" t="s">
        <v>14893</v>
      </c>
      <c r="AC6648" t="s">
        <v>341</v>
      </c>
      <c r="AD6648" s="176">
        <v>1.3</v>
      </c>
    </row>
    <row r="6649" spans="1:31" x14ac:dyDescent="0.35">
      <c r="A6649" t="s">
        <v>566</v>
      </c>
      <c r="B6649">
        <v>1265</v>
      </c>
      <c r="C6649" t="s">
        <v>14894</v>
      </c>
      <c r="D6649">
        <v>72708</v>
      </c>
      <c r="E6649" t="s">
        <v>14894</v>
      </c>
      <c r="F6649" t="s">
        <v>11404</v>
      </c>
      <c r="H6649">
        <v>1.5</v>
      </c>
      <c r="I6649">
        <v>1.1000000000000001</v>
      </c>
      <c r="K6649" t="s">
        <v>296</v>
      </c>
      <c r="L6649" t="s">
        <v>397</v>
      </c>
      <c r="M6649" t="s">
        <v>398</v>
      </c>
      <c r="N6649" t="s">
        <v>2437</v>
      </c>
      <c r="O6649">
        <v>1</v>
      </c>
      <c r="P6649" t="s">
        <v>306</v>
      </c>
      <c r="Q6649" s="164">
        <v>40917</v>
      </c>
      <c r="R6649" s="164">
        <v>41153</v>
      </c>
      <c r="T6649" t="s">
        <v>7035</v>
      </c>
      <c r="V6649" t="s">
        <v>14894</v>
      </c>
      <c r="W6649" t="s">
        <v>14895</v>
      </c>
      <c r="X6649" t="s">
        <v>14894</v>
      </c>
      <c r="Y6649" t="s">
        <v>14894</v>
      </c>
      <c r="Z6649" t="s">
        <v>14896</v>
      </c>
      <c r="AA6649" t="s">
        <v>295</v>
      </c>
      <c r="AC6649" t="s">
        <v>341</v>
      </c>
      <c r="AD6649" s="176">
        <v>1</v>
      </c>
    </row>
    <row r="6650" spans="1:31" x14ac:dyDescent="0.35">
      <c r="A6650" t="s">
        <v>375</v>
      </c>
      <c r="B6650">
        <v>1089</v>
      </c>
      <c r="C6650" t="s">
        <v>14897</v>
      </c>
      <c r="D6650">
        <v>72709</v>
      </c>
      <c r="E6650" t="s">
        <v>14898</v>
      </c>
      <c r="F6650" t="s">
        <v>11404</v>
      </c>
      <c r="H6650" s="174">
        <f>AD6650</f>
        <v>1.4</v>
      </c>
      <c r="I6650">
        <v>1</v>
      </c>
      <c r="K6650" t="s">
        <v>404</v>
      </c>
      <c r="L6650" t="s">
        <v>397</v>
      </c>
      <c r="M6650" t="s">
        <v>398</v>
      </c>
      <c r="N6650" t="s">
        <v>2437</v>
      </c>
      <c r="O6650">
        <v>1</v>
      </c>
      <c r="P6650" t="s">
        <v>1</v>
      </c>
      <c r="Q6650" s="164">
        <v>33978</v>
      </c>
      <c r="R6650" s="164">
        <v>34213</v>
      </c>
      <c r="S6650" s="164">
        <v>42979</v>
      </c>
      <c r="T6650" t="s">
        <v>7042</v>
      </c>
      <c r="V6650" t="s">
        <v>14899</v>
      </c>
      <c r="W6650" t="s">
        <v>14900</v>
      </c>
      <c r="X6650" t="s">
        <v>14898</v>
      </c>
      <c r="Y6650" t="s">
        <v>14899</v>
      </c>
      <c r="Z6650" t="s">
        <v>14901</v>
      </c>
      <c r="AC6650" t="s">
        <v>338</v>
      </c>
      <c r="AD6650" s="176">
        <v>1.4</v>
      </c>
      <c r="AE6650" s="177" t="s">
        <v>16954</v>
      </c>
    </row>
    <row r="6651" spans="1:31" x14ac:dyDescent="0.35">
      <c r="A6651" t="s">
        <v>454</v>
      </c>
      <c r="B6651">
        <v>1433</v>
      </c>
      <c r="C6651" t="s">
        <v>14902</v>
      </c>
      <c r="D6651">
        <v>72710</v>
      </c>
      <c r="E6651" t="s">
        <v>14902</v>
      </c>
      <c r="F6651" t="s">
        <v>11404</v>
      </c>
      <c r="H6651">
        <v>2</v>
      </c>
      <c r="I6651">
        <v>1</v>
      </c>
      <c r="K6651" t="s">
        <v>296</v>
      </c>
      <c r="L6651" t="s">
        <v>397</v>
      </c>
      <c r="M6651" t="s">
        <v>398</v>
      </c>
      <c r="N6651" t="s">
        <v>2437</v>
      </c>
      <c r="O6651">
        <v>1</v>
      </c>
      <c r="P6651" t="s">
        <v>306</v>
      </c>
      <c r="Q6651" s="164">
        <v>41162</v>
      </c>
      <c r="R6651" s="164">
        <v>41518</v>
      </c>
      <c r="T6651" t="s">
        <v>14903</v>
      </c>
      <c r="V6651" t="s">
        <v>14838</v>
      </c>
      <c r="W6651" t="s">
        <v>14839</v>
      </c>
      <c r="X6651" t="s">
        <v>14837</v>
      </c>
      <c r="Y6651" t="s">
        <v>14838</v>
      </c>
      <c r="Z6651" t="s">
        <v>14904</v>
      </c>
      <c r="AA6651" t="s">
        <v>295</v>
      </c>
      <c r="AC6651" t="s">
        <v>341</v>
      </c>
      <c r="AD6651" s="176">
        <v>1.3</v>
      </c>
    </row>
    <row r="6652" spans="1:31" x14ac:dyDescent="0.35">
      <c r="A6652" t="s">
        <v>324</v>
      </c>
      <c r="B6652">
        <v>1399</v>
      </c>
      <c r="C6652" t="s">
        <v>14905</v>
      </c>
      <c r="D6652">
        <v>72710</v>
      </c>
      <c r="E6652" t="s">
        <v>14902</v>
      </c>
      <c r="F6652" t="s">
        <v>11404</v>
      </c>
      <c r="G6652" s="163">
        <v>5527.6</v>
      </c>
      <c r="H6652">
        <v>2</v>
      </c>
      <c r="I6652">
        <v>1</v>
      </c>
      <c r="J6652" t="s">
        <v>295</v>
      </c>
      <c r="K6652" t="s">
        <v>296</v>
      </c>
      <c r="L6652" t="s">
        <v>397</v>
      </c>
      <c r="M6652" t="s">
        <v>398</v>
      </c>
      <c r="N6652" t="s">
        <v>2437</v>
      </c>
      <c r="O6652">
        <v>1</v>
      </c>
      <c r="P6652" t="s">
        <v>306</v>
      </c>
      <c r="Q6652" s="164">
        <v>45084</v>
      </c>
      <c r="R6652" s="164">
        <v>45536</v>
      </c>
      <c r="T6652" t="s">
        <v>14903</v>
      </c>
      <c r="V6652" t="s">
        <v>14838</v>
      </c>
      <c r="W6652" t="s">
        <v>14839</v>
      </c>
      <c r="X6652" t="s">
        <v>14837</v>
      </c>
      <c r="Y6652" t="s">
        <v>14838</v>
      </c>
      <c r="Z6652" t="s">
        <v>14906</v>
      </c>
      <c r="AA6652" t="s">
        <v>1</v>
      </c>
      <c r="AB6652" s="164">
        <v>45153</v>
      </c>
      <c r="AC6652" t="s">
        <v>341</v>
      </c>
      <c r="AD6652" s="176">
        <v>1.3</v>
      </c>
    </row>
    <row r="6653" spans="1:31" x14ac:dyDescent="0.35">
      <c r="A6653" t="s">
        <v>494</v>
      </c>
      <c r="B6653">
        <v>1250</v>
      </c>
      <c r="C6653" t="s">
        <v>14902</v>
      </c>
      <c r="D6653">
        <v>72710</v>
      </c>
      <c r="E6653" t="s">
        <v>14902</v>
      </c>
      <c r="F6653" t="s">
        <v>11404</v>
      </c>
      <c r="G6653" s="163">
        <v>4098.2</v>
      </c>
      <c r="H6653">
        <v>2</v>
      </c>
      <c r="I6653">
        <v>1</v>
      </c>
      <c r="J6653" t="s">
        <v>295</v>
      </c>
      <c r="K6653" t="s">
        <v>296</v>
      </c>
      <c r="L6653" t="s">
        <v>397</v>
      </c>
      <c r="M6653" t="s">
        <v>398</v>
      </c>
      <c r="N6653" t="s">
        <v>2437</v>
      </c>
      <c r="O6653">
        <v>1</v>
      </c>
      <c r="P6653" t="s">
        <v>306</v>
      </c>
      <c r="Q6653" t="s">
        <v>14907</v>
      </c>
      <c r="R6653" s="164">
        <v>45901</v>
      </c>
      <c r="T6653" t="s">
        <v>14903</v>
      </c>
      <c r="V6653" t="s">
        <v>14838</v>
      </c>
      <c r="W6653" t="s">
        <v>14839</v>
      </c>
      <c r="X6653" t="s">
        <v>14837</v>
      </c>
      <c r="Y6653" t="s">
        <v>14838</v>
      </c>
      <c r="Z6653" t="s">
        <v>14908</v>
      </c>
      <c r="AA6653" t="s">
        <v>1</v>
      </c>
      <c r="AB6653" s="164">
        <v>45750</v>
      </c>
      <c r="AC6653" t="s">
        <v>341</v>
      </c>
      <c r="AD6653" s="176">
        <v>1.3</v>
      </c>
    </row>
    <row r="6654" spans="1:31" x14ac:dyDescent="0.35">
      <c r="A6654" t="s">
        <v>419</v>
      </c>
      <c r="B6654">
        <v>1244</v>
      </c>
      <c r="C6654" t="s">
        <v>14909</v>
      </c>
      <c r="D6654">
        <v>72710</v>
      </c>
      <c r="E6654" t="s">
        <v>14902</v>
      </c>
      <c r="F6654" t="s">
        <v>11404</v>
      </c>
      <c r="G6654" s="163">
        <v>4463.1000000000004</v>
      </c>
      <c r="H6654">
        <v>2</v>
      </c>
      <c r="I6654">
        <v>1</v>
      </c>
      <c r="J6654" t="s">
        <v>295</v>
      </c>
      <c r="K6654" t="s">
        <v>296</v>
      </c>
      <c r="L6654" t="s">
        <v>397</v>
      </c>
      <c r="M6654" t="s">
        <v>398</v>
      </c>
      <c r="N6654" t="s">
        <v>2437</v>
      </c>
      <c r="O6654">
        <v>1</v>
      </c>
      <c r="P6654" t="s">
        <v>306</v>
      </c>
      <c r="Q6654" t="s">
        <v>7178</v>
      </c>
      <c r="R6654" s="164">
        <v>44805</v>
      </c>
      <c r="T6654" t="s">
        <v>14903</v>
      </c>
      <c r="V6654" t="s">
        <v>14838</v>
      </c>
      <c r="W6654" t="s">
        <v>14839</v>
      </c>
      <c r="X6654" t="s">
        <v>14837</v>
      </c>
      <c r="Y6654" t="s">
        <v>14838</v>
      </c>
      <c r="Z6654" t="s">
        <v>14910</v>
      </c>
      <c r="AA6654" t="s">
        <v>1</v>
      </c>
      <c r="AB6654" s="164">
        <v>44629</v>
      </c>
      <c r="AC6654" t="s">
        <v>341</v>
      </c>
      <c r="AD6654" s="176">
        <v>1.3</v>
      </c>
    </row>
    <row r="6655" spans="1:31" x14ac:dyDescent="0.35">
      <c r="A6655" t="s">
        <v>419</v>
      </c>
      <c r="B6655">
        <v>1245</v>
      </c>
      <c r="C6655" t="s">
        <v>14905</v>
      </c>
      <c r="D6655">
        <v>72710</v>
      </c>
      <c r="E6655" t="s">
        <v>14902</v>
      </c>
      <c r="F6655" t="s">
        <v>11404</v>
      </c>
      <c r="G6655" s="163">
        <v>4463.1000000000004</v>
      </c>
      <c r="H6655">
        <v>2</v>
      </c>
      <c r="I6655">
        <v>1</v>
      </c>
      <c r="J6655" t="s">
        <v>295</v>
      </c>
      <c r="K6655" t="s">
        <v>296</v>
      </c>
      <c r="L6655" t="s">
        <v>397</v>
      </c>
      <c r="M6655" t="s">
        <v>398</v>
      </c>
      <c r="N6655" t="s">
        <v>2437</v>
      </c>
      <c r="O6655">
        <v>1</v>
      </c>
      <c r="P6655" t="s">
        <v>306</v>
      </c>
      <c r="Q6655" t="s">
        <v>7178</v>
      </c>
      <c r="R6655" s="164">
        <v>44805</v>
      </c>
      <c r="T6655" t="s">
        <v>14903</v>
      </c>
      <c r="V6655" t="s">
        <v>14838</v>
      </c>
      <c r="W6655" t="s">
        <v>14839</v>
      </c>
      <c r="X6655" t="s">
        <v>14837</v>
      </c>
      <c r="Y6655" t="s">
        <v>14838</v>
      </c>
      <c r="Z6655" t="s">
        <v>14911</v>
      </c>
      <c r="AA6655" t="s">
        <v>1</v>
      </c>
      <c r="AB6655" s="164">
        <v>44608</v>
      </c>
      <c r="AC6655" t="s">
        <v>341</v>
      </c>
      <c r="AD6655" s="176">
        <v>1.3</v>
      </c>
    </row>
    <row r="6656" spans="1:31" x14ac:dyDescent="0.35">
      <c r="A6656" t="s">
        <v>566</v>
      </c>
      <c r="B6656">
        <v>1240</v>
      </c>
      <c r="C6656" t="s">
        <v>14912</v>
      </c>
      <c r="D6656">
        <v>72711</v>
      </c>
      <c r="E6656" t="s">
        <v>14912</v>
      </c>
      <c r="F6656" t="s">
        <v>11404</v>
      </c>
      <c r="H6656">
        <v>2</v>
      </c>
      <c r="I6656">
        <v>0.8</v>
      </c>
      <c r="K6656" t="s">
        <v>0</v>
      </c>
      <c r="L6656" t="s">
        <v>640</v>
      </c>
      <c r="M6656" t="s">
        <v>398</v>
      </c>
      <c r="N6656" t="s">
        <v>2437</v>
      </c>
      <c r="O6656">
        <v>1</v>
      </c>
      <c r="P6656" t="s">
        <v>306</v>
      </c>
      <c r="Q6656" s="164">
        <v>39972</v>
      </c>
      <c r="R6656" s="164">
        <v>40179</v>
      </c>
      <c r="T6656" t="s">
        <v>2461</v>
      </c>
      <c r="V6656" t="s">
        <v>14913</v>
      </c>
      <c r="W6656" t="s">
        <v>14914</v>
      </c>
      <c r="X6656" t="s">
        <v>14912</v>
      </c>
      <c r="Y6656" t="s">
        <v>14913</v>
      </c>
      <c r="Z6656" t="s">
        <v>14915</v>
      </c>
      <c r="AC6656" t="s">
        <v>341</v>
      </c>
      <c r="AD6656" s="176">
        <v>1.3</v>
      </c>
    </row>
    <row r="6657" spans="1:31" x14ac:dyDescent="0.35">
      <c r="A6657" t="s">
        <v>494</v>
      </c>
      <c r="B6657">
        <v>1236</v>
      </c>
      <c r="C6657" t="s">
        <v>14916</v>
      </c>
      <c r="D6657">
        <v>72714</v>
      </c>
      <c r="E6657" t="s">
        <v>14917</v>
      </c>
      <c r="F6657" t="s">
        <v>11404</v>
      </c>
      <c r="G6657" s="163">
        <v>9017.64</v>
      </c>
      <c r="H6657">
        <v>2</v>
      </c>
      <c r="I6657">
        <v>1</v>
      </c>
      <c r="J6657" t="s">
        <v>295</v>
      </c>
      <c r="K6657" t="s">
        <v>296</v>
      </c>
      <c r="L6657" t="s">
        <v>640</v>
      </c>
      <c r="M6657" t="s">
        <v>398</v>
      </c>
      <c r="N6657" t="s">
        <v>2437</v>
      </c>
      <c r="O6657">
        <v>1</v>
      </c>
      <c r="P6657" t="s">
        <v>306</v>
      </c>
      <c r="Q6657" s="164">
        <v>42228</v>
      </c>
      <c r="R6657" s="164">
        <v>42736</v>
      </c>
      <c r="T6657" t="s">
        <v>14918</v>
      </c>
      <c r="V6657" t="s">
        <v>14919</v>
      </c>
      <c r="W6657" t="s">
        <v>14920</v>
      </c>
      <c r="X6657" t="s">
        <v>14917</v>
      </c>
      <c r="Y6657" t="s">
        <v>14919</v>
      </c>
      <c r="Z6657" t="s">
        <v>14921</v>
      </c>
      <c r="AA6657" t="s">
        <v>1</v>
      </c>
      <c r="AB6657" s="164">
        <v>42424</v>
      </c>
      <c r="AC6657" t="s">
        <v>341</v>
      </c>
      <c r="AD6657" s="176">
        <v>1.3</v>
      </c>
    </row>
    <row r="6658" spans="1:31" x14ac:dyDescent="0.35">
      <c r="A6658" t="s">
        <v>324</v>
      </c>
      <c r="B6658">
        <v>1401</v>
      </c>
      <c r="C6658" t="s">
        <v>14922</v>
      </c>
      <c r="D6658">
        <v>72715</v>
      </c>
      <c r="E6658" t="s">
        <v>14922</v>
      </c>
      <c r="F6658" t="s">
        <v>11404</v>
      </c>
      <c r="G6658" s="163">
        <v>3384.07</v>
      </c>
      <c r="H6658">
        <v>1.1000000000000001</v>
      </c>
      <c r="I6658">
        <v>0.9</v>
      </c>
      <c r="J6658" t="s">
        <v>1</v>
      </c>
      <c r="K6658" t="s">
        <v>296</v>
      </c>
      <c r="L6658" t="s">
        <v>397</v>
      </c>
      <c r="M6658" t="s">
        <v>398</v>
      </c>
      <c r="N6658" t="s">
        <v>299</v>
      </c>
      <c r="O6658">
        <v>1</v>
      </c>
      <c r="P6658" t="s">
        <v>306</v>
      </c>
      <c r="Q6658" s="164">
        <v>45084</v>
      </c>
      <c r="R6658" s="164">
        <v>45292</v>
      </c>
      <c r="T6658" t="s">
        <v>14923</v>
      </c>
      <c r="V6658" t="s">
        <v>14924</v>
      </c>
      <c r="W6658" t="s">
        <v>14925</v>
      </c>
      <c r="X6658" t="s">
        <v>14922</v>
      </c>
      <c r="Y6658" t="s">
        <v>14924</v>
      </c>
      <c r="Z6658" t="s">
        <v>14926</v>
      </c>
      <c r="AA6658" t="s">
        <v>1</v>
      </c>
      <c r="AB6658" s="164">
        <v>45148</v>
      </c>
      <c r="AC6658" t="s">
        <v>308</v>
      </c>
      <c r="AD6658" s="176">
        <v>1.1000000000000001</v>
      </c>
    </row>
    <row r="6659" spans="1:31" x14ac:dyDescent="0.35">
      <c r="A6659" t="s">
        <v>476</v>
      </c>
      <c r="B6659">
        <v>1329</v>
      </c>
      <c r="C6659" t="s">
        <v>14922</v>
      </c>
      <c r="D6659">
        <v>72715</v>
      </c>
      <c r="E6659" t="s">
        <v>14922</v>
      </c>
      <c r="F6659" t="s">
        <v>11404</v>
      </c>
      <c r="G6659" s="163">
        <v>3544.25</v>
      </c>
      <c r="H6659">
        <v>1.1000000000000001</v>
      </c>
      <c r="I6659">
        <v>0.9</v>
      </c>
      <c r="J6659" t="s">
        <v>1</v>
      </c>
      <c r="K6659" t="s">
        <v>296</v>
      </c>
      <c r="L6659" t="s">
        <v>397</v>
      </c>
      <c r="M6659" t="s">
        <v>398</v>
      </c>
      <c r="N6659" t="s">
        <v>299</v>
      </c>
      <c r="O6659">
        <v>1</v>
      </c>
      <c r="P6659" t="s">
        <v>306</v>
      </c>
      <c r="Q6659" t="s">
        <v>14927</v>
      </c>
      <c r="R6659" s="164">
        <v>42614</v>
      </c>
      <c r="T6659" t="s">
        <v>14923</v>
      </c>
      <c r="V6659" t="s">
        <v>14924</v>
      </c>
      <c r="W6659" t="s">
        <v>14925</v>
      </c>
      <c r="X6659" t="s">
        <v>14922</v>
      </c>
      <c r="Y6659" t="s">
        <v>14924</v>
      </c>
      <c r="Z6659" t="s">
        <v>14928</v>
      </c>
      <c r="AA6659" t="s">
        <v>1</v>
      </c>
      <c r="AB6659" s="164">
        <v>42432</v>
      </c>
      <c r="AC6659" t="s">
        <v>308</v>
      </c>
      <c r="AD6659" s="176">
        <v>1.1000000000000001</v>
      </c>
    </row>
    <row r="6660" spans="1:31" x14ac:dyDescent="0.35">
      <c r="A6660" t="s">
        <v>314</v>
      </c>
      <c r="B6660">
        <v>1254</v>
      </c>
      <c r="C6660" t="s">
        <v>14929</v>
      </c>
      <c r="D6660">
        <v>72800</v>
      </c>
      <c r="E6660" t="s">
        <v>14929</v>
      </c>
      <c r="F6660" t="s">
        <v>11404</v>
      </c>
      <c r="H6660" s="174">
        <f>AD6660</f>
        <v>1</v>
      </c>
      <c r="I6660">
        <v>0.9</v>
      </c>
      <c r="K6660" t="s">
        <v>404</v>
      </c>
      <c r="L6660" t="s">
        <v>397</v>
      </c>
      <c r="M6660" t="s">
        <v>398</v>
      </c>
      <c r="N6660" t="s">
        <v>399</v>
      </c>
      <c r="O6660">
        <v>1</v>
      </c>
      <c r="P6660" t="s">
        <v>306</v>
      </c>
      <c r="Q6660" s="164">
        <v>38726</v>
      </c>
      <c r="R6660" s="164">
        <v>38961</v>
      </c>
      <c r="S6660" s="164">
        <v>41883</v>
      </c>
      <c r="T6660" t="s">
        <v>14930</v>
      </c>
      <c r="V6660" t="s">
        <v>14931</v>
      </c>
      <c r="W6660" t="s">
        <v>14932</v>
      </c>
      <c r="X6660" t="s">
        <v>14929</v>
      </c>
      <c r="Y6660" t="s">
        <v>14931</v>
      </c>
      <c r="Z6660" t="s">
        <v>14933</v>
      </c>
      <c r="AC6660" t="s">
        <v>308</v>
      </c>
      <c r="AD6660" s="176">
        <v>1</v>
      </c>
      <c r="AE6660" s="177" t="s">
        <v>16954</v>
      </c>
    </row>
    <row r="6661" spans="1:31" x14ac:dyDescent="0.35">
      <c r="A6661" t="s">
        <v>454</v>
      </c>
      <c r="B6661">
        <v>1428</v>
      </c>
      <c r="C6661" t="s">
        <v>7075</v>
      </c>
      <c r="D6661">
        <v>72801</v>
      </c>
      <c r="E6661" t="s">
        <v>14934</v>
      </c>
      <c r="F6661" t="s">
        <v>11404</v>
      </c>
      <c r="H6661">
        <v>1</v>
      </c>
      <c r="I6661">
        <v>0.7</v>
      </c>
      <c r="K6661" t="s">
        <v>296</v>
      </c>
      <c r="L6661" t="s">
        <v>397</v>
      </c>
      <c r="M6661" t="s">
        <v>398</v>
      </c>
      <c r="N6661" t="s">
        <v>399</v>
      </c>
      <c r="O6661">
        <v>1</v>
      </c>
      <c r="P6661" t="s">
        <v>306</v>
      </c>
      <c r="Q6661" t="s">
        <v>7008</v>
      </c>
      <c r="R6661" s="164">
        <v>41275</v>
      </c>
      <c r="T6661" t="s">
        <v>2484</v>
      </c>
      <c r="V6661" t="s">
        <v>14935</v>
      </c>
      <c r="W6661" t="s">
        <v>14936</v>
      </c>
      <c r="X6661" t="s">
        <v>14934</v>
      </c>
      <c r="Y6661" t="s">
        <v>14935</v>
      </c>
      <c r="Z6661" t="s">
        <v>14937</v>
      </c>
      <c r="AC6661" t="s">
        <v>308</v>
      </c>
      <c r="AD6661" s="176">
        <v>1</v>
      </c>
    </row>
    <row r="6662" spans="1:31" x14ac:dyDescent="0.35">
      <c r="A6662" t="s">
        <v>317</v>
      </c>
      <c r="B6662">
        <v>1118</v>
      </c>
      <c r="C6662" t="s">
        <v>14938</v>
      </c>
      <c r="D6662">
        <v>72801</v>
      </c>
      <c r="E6662" t="s">
        <v>14934</v>
      </c>
      <c r="F6662" t="s">
        <v>11404</v>
      </c>
      <c r="H6662">
        <v>1</v>
      </c>
      <c r="I6662">
        <v>0.7</v>
      </c>
      <c r="K6662" t="s">
        <v>404</v>
      </c>
      <c r="L6662" t="s">
        <v>397</v>
      </c>
      <c r="M6662" t="s">
        <v>398</v>
      </c>
      <c r="N6662" t="s">
        <v>399</v>
      </c>
      <c r="O6662">
        <v>1</v>
      </c>
      <c r="P6662" t="s">
        <v>306</v>
      </c>
      <c r="Q6662" s="164">
        <v>35439</v>
      </c>
      <c r="R6662" s="164">
        <v>35674</v>
      </c>
      <c r="S6662" s="164">
        <v>38231</v>
      </c>
      <c r="T6662" t="s">
        <v>2484</v>
      </c>
      <c r="V6662" t="s">
        <v>14935</v>
      </c>
      <c r="W6662" t="s">
        <v>14936</v>
      </c>
      <c r="X6662" t="s">
        <v>14934</v>
      </c>
      <c r="Y6662" t="s">
        <v>14935</v>
      </c>
      <c r="Z6662" t="s">
        <v>14939</v>
      </c>
      <c r="AC6662" t="s">
        <v>308</v>
      </c>
      <c r="AD6662" s="176">
        <v>1</v>
      </c>
    </row>
    <row r="6663" spans="1:31" x14ac:dyDescent="0.35">
      <c r="A6663" t="s">
        <v>317</v>
      </c>
      <c r="B6663">
        <v>1190</v>
      </c>
      <c r="C6663" t="s">
        <v>7075</v>
      </c>
      <c r="D6663">
        <v>72801</v>
      </c>
      <c r="E6663" t="s">
        <v>14934</v>
      </c>
      <c r="F6663" t="s">
        <v>11404</v>
      </c>
      <c r="H6663">
        <v>1</v>
      </c>
      <c r="I6663">
        <v>0.7</v>
      </c>
      <c r="K6663" t="s">
        <v>404</v>
      </c>
      <c r="L6663" t="s">
        <v>397</v>
      </c>
      <c r="M6663" t="s">
        <v>398</v>
      </c>
      <c r="N6663" t="s">
        <v>399</v>
      </c>
      <c r="O6663">
        <v>1</v>
      </c>
      <c r="P6663" t="s">
        <v>306</v>
      </c>
      <c r="Q6663" s="164">
        <v>40608</v>
      </c>
      <c r="R6663" s="164">
        <v>40787</v>
      </c>
      <c r="S6663" s="164">
        <v>45536</v>
      </c>
      <c r="T6663" t="s">
        <v>2484</v>
      </c>
      <c r="V6663" t="s">
        <v>14935</v>
      </c>
      <c r="W6663" t="s">
        <v>14936</v>
      </c>
      <c r="X6663" t="s">
        <v>14934</v>
      </c>
      <c r="Y6663" t="s">
        <v>14935</v>
      </c>
      <c r="Z6663" t="s">
        <v>14940</v>
      </c>
      <c r="AC6663" t="s">
        <v>308</v>
      </c>
      <c r="AD6663" s="176">
        <v>1</v>
      </c>
    </row>
    <row r="6664" spans="1:31" x14ac:dyDescent="0.35">
      <c r="A6664" t="s">
        <v>408</v>
      </c>
      <c r="B6664">
        <v>1242</v>
      </c>
      <c r="C6664" t="s">
        <v>7079</v>
      </c>
      <c r="D6664">
        <v>72801</v>
      </c>
      <c r="E6664" t="s">
        <v>14934</v>
      </c>
      <c r="F6664" t="s">
        <v>11404</v>
      </c>
      <c r="H6664">
        <v>1</v>
      </c>
      <c r="I6664">
        <v>0.7</v>
      </c>
      <c r="K6664" t="s">
        <v>296</v>
      </c>
      <c r="L6664" t="s">
        <v>397</v>
      </c>
      <c r="M6664" t="s">
        <v>398</v>
      </c>
      <c r="N6664" t="s">
        <v>399</v>
      </c>
      <c r="O6664">
        <v>1</v>
      </c>
      <c r="P6664" t="s">
        <v>306</v>
      </c>
      <c r="Q6664" s="164">
        <v>40032</v>
      </c>
      <c r="R6664" s="164">
        <v>40057</v>
      </c>
      <c r="T6664" t="s">
        <v>2484</v>
      </c>
      <c r="V6664" t="s">
        <v>14935</v>
      </c>
      <c r="W6664" t="s">
        <v>14936</v>
      </c>
      <c r="X6664" t="s">
        <v>14934</v>
      </c>
      <c r="Y6664" t="s">
        <v>14935</v>
      </c>
      <c r="Z6664" t="s">
        <v>14941</v>
      </c>
      <c r="AC6664" t="s">
        <v>308</v>
      </c>
      <c r="AD6664" s="176">
        <v>1</v>
      </c>
    </row>
    <row r="6665" spans="1:31" x14ac:dyDescent="0.35">
      <c r="A6665" t="s">
        <v>469</v>
      </c>
      <c r="B6665">
        <v>1134</v>
      </c>
      <c r="C6665" t="s">
        <v>14934</v>
      </c>
      <c r="D6665">
        <v>72801</v>
      </c>
      <c r="E6665" t="s">
        <v>14934</v>
      </c>
      <c r="F6665" t="s">
        <v>11404</v>
      </c>
      <c r="H6665">
        <v>1</v>
      </c>
      <c r="I6665">
        <v>0.7</v>
      </c>
      <c r="K6665" t="s">
        <v>404</v>
      </c>
      <c r="L6665" t="s">
        <v>397</v>
      </c>
      <c r="M6665" t="s">
        <v>398</v>
      </c>
      <c r="N6665" t="s">
        <v>399</v>
      </c>
      <c r="O6665">
        <v>1</v>
      </c>
      <c r="P6665" t="s">
        <v>306</v>
      </c>
      <c r="Q6665" s="164">
        <v>34708</v>
      </c>
      <c r="R6665" s="164">
        <v>34943</v>
      </c>
      <c r="S6665" s="164">
        <v>39188</v>
      </c>
      <c r="T6665" t="s">
        <v>2484</v>
      </c>
      <c r="V6665" t="s">
        <v>14935</v>
      </c>
      <c r="W6665" t="s">
        <v>14936</v>
      </c>
      <c r="X6665" t="s">
        <v>14934</v>
      </c>
      <c r="Y6665" t="s">
        <v>14935</v>
      </c>
      <c r="Z6665" t="s">
        <v>14942</v>
      </c>
      <c r="AC6665" t="s">
        <v>308</v>
      </c>
      <c r="AD6665" s="176">
        <v>1</v>
      </c>
    </row>
    <row r="6666" spans="1:31" x14ac:dyDescent="0.35">
      <c r="A6666" t="s">
        <v>324</v>
      </c>
      <c r="B6666">
        <v>1209</v>
      </c>
      <c r="C6666" t="s">
        <v>14943</v>
      </c>
      <c r="D6666">
        <v>72801</v>
      </c>
      <c r="E6666" t="s">
        <v>14934</v>
      </c>
      <c r="F6666" t="s">
        <v>11404</v>
      </c>
      <c r="H6666">
        <v>1</v>
      </c>
      <c r="I6666">
        <v>0.7</v>
      </c>
      <c r="K6666" t="s">
        <v>296</v>
      </c>
      <c r="L6666" t="s">
        <v>397</v>
      </c>
      <c r="M6666" t="s">
        <v>398</v>
      </c>
      <c r="N6666" t="s">
        <v>399</v>
      </c>
      <c r="O6666">
        <v>1</v>
      </c>
      <c r="P6666" t="s">
        <v>306</v>
      </c>
      <c r="Q6666" s="164">
        <v>39448</v>
      </c>
      <c r="R6666" s="164">
        <v>39448</v>
      </c>
      <c r="T6666" t="s">
        <v>2484</v>
      </c>
      <c r="V6666" t="s">
        <v>14935</v>
      </c>
      <c r="W6666" t="s">
        <v>14936</v>
      </c>
      <c r="X6666" t="s">
        <v>14934</v>
      </c>
      <c r="Y6666" t="s">
        <v>14935</v>
      </c>
      <c r="Z6666" t="s">
        <v>14944</v>
      </c>
      <c r="AC6666" t="s">
        <v>308</v>
      </c>
      <c r="AD6666" s="176">
        <v>1</v>
      </c>
    </row>
    <row r="6667" spans="1:31" x14ac:dyDescent="0.35">
      <c r="A6667" t="s">
        <v>324</v>
      </c>
      <c r="B6667">
        <v>1405</v>
      </c>
      <c r="C6667" t="s">
        <v>14945</v>
      </c>
      <c r="D6667">
        <v>72801</v>
      </c>
      <c r="E6667" t="s">
        <v>14934</v>
      </c>
      <c r="F6667" t="s">
        <v>11404</v>
      </c>
      <c r="G6667" s="163">
        <v>5400</v>
      </c>
      <c r="H6667">
        <v>1</v>
      </c>
      <c r="I6667">
        <v>0.7</v>
      </c>
      <c r="J6667" t="s">
        <v>295</v>
      </c>
      <c r="K6667" t="s">
        <v>296</v>
      </c>
      <c r="L6667" t="s">
        <v>397</v>
      </c>
      <c r="M6667" t="s">
        <v>398</v>
      </c>
      <c r="N6667" t="s">
        <v>399</v>
      </c>
      <c r="O6667">
        <v>1</v>
      </c>
      <c r="P6667" t="s">
        <v>306</v>
      </c>
      <c r="Q6667" t="s">
        <v>369</v>
      </c>
      <c r="R6667" s="164">
        <v>45413</v>
      </c>
      <c r="T6667" t="s">
        <v>2484</v>
      </c>
      <c r="V6667" t="s">
        <v>14935</v>
      </c>
      <c r="W6667" t="s">
        <v>14936</v>
      </c>
      <c r="X6667" t="s">
        <v>14934</v>
      </c>
      <c r="Y6667" t="s">
        <v>14935</v>
      </c>
      <c r="Z6667" t="s">
        <v>14946</v>
      </c>
      <c r="AA6667" t="s">
        <v>1</v>
      </c>
      <c r="AB6667" s="164">
        <v>45272</v>
      </c>
      <c r="AC6667" t="s">
        <v>308</v>
      </c>
      <c r="AD6667" s="176">
        <v>1</v>
      </c>
    </row>
    <row r="6668" spans="1:31" x14ac:dyDescent="0.35">
      <c r="A6668" t="s">
        <v>309</v>
      </c>
      <c r="B6668">
        <v>1140</v>
      </c>
      <c r="C6668" t="s">
        <v>7079</v>
      </c>
      <c r="D6668">
        <v>72801</v>
      </c>
      <c r="E6668" t="s">
        <v>14934</v>
      </c>
      <c r="F6668" t="s">
        <v>11404</v>
      </c>
      <c r="H6668">
        <v>1</v>
      </c>
      <c r="I6668">
        <v>0.7</v>
      </c>
      <c r="K6668" t="s">
        <v>404</v>
      </c>
      <c r="L6668" t="s">
        <v>397</v>
      </c>
      <c r="M6668" t="s">
        <v>398</v>
      </c>
      <c r="N6668" t="s">
        <v>399</v>
      </c>
      <c r="O6668">
        <v>1</v>
      </c>
      <c r="P6668" t="s">
        <v>306</v>
      </c>
      <c r="Q6668" s="164">
        <v>37265</v>
      </c>
      <c r="R6668" s="164">
        <v>37500</v>
      </c>
      <c r="S6668" s="164">
        <v>43374</v>
      </c>
      <c r="T6668" t="s">
        <v>2484</v>
      </c>
      <c r="V6668" t="s">
        <v>14935</v>
      </c>
      <c r="W6668" t="s">
        <v>14936</v>
      </c>
      <c r="X6668" t="s">
        <v>14934</v>
      </c>
      <c r="Y6668" t="s">
        <v>14935</v>
      </c>
      <c r="Z6668" t="s">
        <v>14947</v>
      </c>
      <c r="AC6668" t="s">
        <v>308</v>
      </c>
      <c r="AD6668" s="176">
        <v>1</v>
      </c>
    </row>
    <row r="6669" spans="1:31" x14ac:dyDescent="0.35">
      <c r="A6669" t="s">
        <v>476</v>
      </c>
      <c r="B6669">
        <v>1215</v>
      </c>
      <c r="C6669" t="s">
        <v>14948</v>
      </c>
      <c r="D6669">
        <v>72801</v>
      </c>
      <c r="E6669" t="s">
        <v>14934</v>
      </c>
      <c r="F6669" t="s">
        <v>11404</v>
      </c>
      <c r="H6669">
        <v>1</v>
      </c>
      <c r="I6669">
        <v>0.7</v>
      </c>
      <c r="K6669" t="s">
        <v>843</v>
      </c>
      <c r="L6669" t="s">
        <v>397</v>
      </c>
      <c r="M6669" t="s">
        <v>398</v>
      </c>
      <c r="N6669" t="s">
        <v>399</v>
      </c>
      <c r="O6669">
        <v>1</v>
      </c>
      <c r="P6669" t="s">
        <v>306</v>
      </c>
      <c r="Q6669" s="164">
        <v>36900</v>
      </c>
      <c r="R6669" s="164">
        <v>37135</v>
      </c>
      <c r="T6669" t="s">
        <v>2484</v>
      </c>
      <c r="V6669" t="s">
        <v>14935</v>
      </c>
      <c r="W6669" t="s">
        <v>14936</v>
      </c>
      <c r="X6669" t="s">
        <v>14934</v>
      </c>
      <c r="Y6669" t="s">
        <v>14935</v>
      </c>
      <c r="Z6669" t="s">
        <v>14949</v>
      </c>
      <c r="AC6669" t="s">
        <v>308</v>
      </c>
      <c r="AD6669" s="176">
        <v>1</v>
      </c>
    </row>
    <row r="6670" spans="1:31" x14ac:dyDescent="0.35">
      <c r="A6670" t="s">
        <v>432</v>
      </c>
      <c r="B6670">
        <v>1220</v>
      </c>
      <c r="C6670" t="s">
        <v>7079</v>
      </c>
      <c r="D6670">
        <v>72801</v>
      </c>
      <c r="E6670" t="s">
        <v>14934</v>
      </c>
      <c r="F6670" t="s">
        <v>11404</v>
      </c>
      <c r="H6670">
        <v>1</v>
      </c>
      <c r="I6670">
        <v>0.7</v>
      </c>
      <c r="K6670" t="s">
        <v>296</v>
      </c>
      <c r="L6670" t="s">
        <v>397</v>
      </c>
      <c r="M6670" t="s">
        <v>398</v>
      </c>
      <c r="N6670" t="s">
        <v>399</v>
      </c>
      <c r="O6670">
        <v>1</v>
      </c>
      <c r="P6670" t="s">
        <v>306</v>
      </c>
      <c r="Q6670" s="164">
        <v>37630</v>
      </c>
      <c r="R6670" s="164">
        <v>37865</v>
      </c>
      <c r="T6670" t="s">
        <v>2484</v>
      </c>
      <c r="V6670" t="s">
        <v>14935</v>
      </c>
      <c r="W6670" t="s">
        <v>14936</v>
      </c>
      <c r="X6670" t="s">
        <v>14934</v>
      </c>
      <c r="Y6670" t="s">
        <v>14935</v>
      </c>
      <c r="Z6670" t="s">
        <v>14950</v>
      </c>
      <c r="AC6670" t="s">
        <v>308</v>
      </c>
      <c r="AD6670" s="176">
        <v>1</v>
      </c>
    </row>
    <row r="6671" spans="1:31" x14ac:dyDescent="0.35">
      <c r="A6671" t="s">
        <v>584</v>
      </c>
      <c r="B6671">
        <v>1313</v>
      </c>
      <c r="C6671" t="s">
        <v>7079</v>
      </c>
      <c r="D6671">
        <v>72801</v>
      </c>
      <c r="E6671" t="s">
        <v>14934</v>
      </c>
      <c r="F6671" t="s">
        <v>11404</v>
      </c>
      <c r="H6671">
        <v>1</v>
      </c>
      <c r="I6671">
        <v>0.7</v>
      </c>
      <c r="K6671" t="s">
        <v>296</v>
      </c>
      <c r="L6671" t="s">
        <v>397</v>
      </c>
      <c r="M6671" t="s">
        <v>398</v>
      </c>
      <c r="N6671" t="s">
        <v>399</v>
      </c>
      <c r="O6671">
        <v>1</v>
      </c>
      <c r="P6671" t="s">
        <v>306</v>
      </c>
      <c r="Q6671" t="s">
        <v>1951</v>
      </c>
      <c r="R6671" s="164">
        <v>40057</v>
      </c>
      <c r="T6671" t="s">
        <v>2484</v>
      </c>
      <c r="V6671" t="s">
        <v>14935</v>
      </c>
      <c r="W6671" t="s">
        <v>14936</v>
      </c>
      <c r="X6671" t="s">
        <v>14934</v>
      </c>
      <c r="Y6671" t="s">
        <v>14935</v>
      </c>
      <c r="Z6671" t="s">
        <v>14951</v>
      </c>
      <c r="AC6671" t="s">
        <v>308</v>
      </c>
      <c r="AD6671" s="176">
        <v>1</v>
      </c>
    </row>
    <row r="6672" spans="1:31" x14ac:dyDescent="0.35">
      <c r="A6672" t="s">
        <v>434</v>
      </c>
      <c r="B6672">
        <v>1139</v>
      </c>
      <c r="C6672" t="s">
        <v>14952</v>
      </c>
      <c r="D6672">
        <v>72801</v>
      </c>
      <c r="E6672" t="s">
        <v>14934</v>
      </c>
      <c r="F6672" t="s">
        <v>11404</v>
      </c>
      <c r="H6672">
        <v>1</v>
      </c>
      <c r="I6672">
        <v>0.7</v>
      </c>
      <c r="K6672" t="s">
        <v>0</v>
      </c>
      <c r="L6672" t="s">
        <v>397</v>
      </c>
      <c r="M6672" t="s">
        <v>398</v>
      </c>
      <c r="N6672" t="s">
        <v>399</v>
      </c>
      <c r="O6672">
        <v>1</v>
      </c>
      <c r="P6672" t="s">
        <v>306</v>
      </c>
      <c r="Q6672" t="s">
        <v>5274</v>
      </c>
      <c r="R6672" s="164">
        <v>41883</v>
      </c>
      <c r="T6672" t="s">
        <v>2484</v>
      </c>
      <c r="V6672" t="s">
        <v>14935</v>
      </c>
      <c r="W6672" t="s">
        <v>14936</v>
      </c>
      <c r="X6672" t="s">
        <v>14934</v>
      </c>
      <c r="Y6672" t="s">
        <v>14935</v>
      </c>
      <c r="Z6672" t="s">
        <v>14953</v>
      </c>
      <c r="AA6672" t="s">
        <v>1</v>
      </c>
      <c r="AC6672" t="s">
        <v>308</v>
      </c>
      <c r="AD6672" s="176">
        <v>1</v>
      </c>
    </row>
    <row r="6673" spans="1:31" x14ac:dyDescent="0.35">
      <c r="A6673" t="s">
        <v>447</v>
      </c>
      <c r="B6673">
        <v>1244</v>
      </c>
      <c r="C6673" t="s">
        <v>7079</v>
      </c>
      <c r="D6673">
        <v>72801</v>
      </c>
      <c r="E6673" t="s">
        <v>14934</v>
      </c>
      <c r="F6673" t="s">
        <v>11404</v>
      </c>
      <c r="H6673">
        <v>1</v>
      </c>
      <c r="I6673">
        <v>0.7</v>
      </c>
      <c r="K6673" t="s">
        <v>404</v>
      </c>
      <c r="L6673" t="s">
        <v>397</v>
      </c>
      <c r="M6673" t="s">
        <v>398</v>
      </c>
      <c r="N6673" t="s">
        <v>399</v>
      </c>
      <c r="O6673">
        <v>1</v>
      </c>
      <c r="P6673" t="s">
        <v>306</v>
      </c>
      <c r="Q6673" s="164">
        <v>40243</v>
      </c>
      <c r="R6673" s="164">
        <v>40422</v>
      </c>
      <c r="S6673" s="164">
        <v>45043</v>
      </c>
      <c r="T6673" t="s">
        <v>2484</v>
      </c>
      <c r="V6673" t="s">
        <v>14935</v>
      </c>
      <c r="W6673" t="s">
        <v>14936</v>
      </c>
      <c r="X6673" t="s">
        <v>14934</v>
      </c>
      <c r="Y6673" t="s">
        <v>14935</v>
      </c>
      <c r="Z6673" t="s">
        <v>14954</v>
      </c>
      <c r="AC6673" t="s">
        <v>308</v>
      </c>
      <c r="AD6673" s="176">
        <v>1</v>
      </c>
    </row>
    <row r="6674" spans="1:31" x14ac:dyDescent="0.35">
      <c r="A6674" t="s">
        <v>414</v>
      </c>
      <c r="B6674">
        <v>1229</v>
      </c>
      <c r="C6674" t="s">
        <v>14955</v>
      </c>
      <c r="D6674">
        <v>72801</v>
      </c>
      <c r="E6674" t="s">
        <v>14934</v>
      </c>
      <c r="F6674" t="s">
        <v>11404</v>
      </c>
      <c r="H6674">
        <v>1</v>
      </c>
      <c r="I6674">
        <v>0.7</v>
      </c>
      <c r="K6674" t="s">
        <v>404</v>
      </c>
      <c r="L6674" t="s">
        <v>397</v>
      </c>
      <c r="M6674" t="s">
        <v>398</v>
      </c>
      <c r="N6674" t="s">
        <v>399</v>
      </c>
      <c r="O6674">
        <v>1</v>
      </c>
      <c r="P6674" t="s">
        <v>306</v>
      </c>
      <c r="Q6674" s="164">
        <v>40909</v>
      </c>
      <c r="R6674" s="164">
        <v>40909</v>
      </c>
      <c r="S6674" s="164">
        <v>45536</v>
      </c>
      <c r="T6674" t="s">
        <v>2484</v>
      </c>
      <c r="V6674" t="s">
        <v>14935</v>
      </c>
      <c r="W6674" t="s">
        <v>14936</v>
      </c>
      <c r="X6674" t="s">
        <v>14934</v>
      </c>
      <c r="Y6674" t="s">
        <v>14935</v>
      </c>
      <c r="Z6674" t="s">
        <v>14956</v>
      </c>
      <c r="AC6674" t="s">
        <v>308</v>
      </c>
      <c r="AD6674" s="176">
        <v>1</v>
      </c>
    </row>
    <row r="6675" spans="1:31" x14ac:dyDescent="0.35">
      <c r="A6675" t="s">
        <v>314</v>
      </c>
      <c r="B6675">
        <v>1266</v>
      </c>
      <c r="C6675" t="s">
        <v>14955</v>
      </c>
      <c r="D6675">
        <v>72801</v>
      </c>
      <c r="E6675" t="s">
        <v>14934</v>
      </c>
      <c r="F6675" t="s">
        <v>11404</v>
      </c>
      <c r="H6675">
        <v>1</v>
      </c>
      <c r="I6675">
        <v>0.7</v>
      </c>
      <c r="K6675" t="s">
        <v>296</v>
      </c>
      <c r="L6675" t="s">
        <v>397</v>
      </c>
      <c r="M6675" t="s">
        <v>398</v>
      </c>
      <c r="N6675" t="s">
        <v>399</v>
      </c>
      <c r="O6675">
        <v>1</v>
      </c>
      <c r="P6675" t="s">
        <v>306</v>
      </c>
      <c r="Q6675" t="s">
        <v>1839</v>
      </c>
      <c r="R6675" s="164">
        <v>39692</v>
      </c>
      <c r="T6675" t="s">
        <v>2484</v>
      </c>
      <c r="V6675" t="s">
        <v>14935</v>
      </c>
      <c r="W6675" t="s">
        <v>14936</v>
      </c>
      <c r="X6675" t="s">
        <v>14934</v>
      </c>
      <c r="Y6675" t="s">
        <v>14935</v>
      </c>
      <c r="Z6675" t="s">
        <v>14957</v>
      </c>
      <c r="AC6675" t="s">
        <v>308</v>
      </c>
      <c r="AD6675" s="176">
        <v>1</v>
      </c>
    </row>
    <row r="6676" spans="1:31" x14ac:dyDescent="0.35">
      <c r="A6676" t="s">
        <v>314</v>
      </c>
      <c r="B6676">
        <v>1343</v>
      </c>
      <c r="C6676" t="s">
        <v>14958</v>
      </c>
      <c r="D6676">
        <v>72801</v>
      </c>
      <c r="E6676" t="s">
        <v>14934</v>
      </c>
      <c r="F6676" t="s">
        <v>11404</v>
      </c>
      <c r="G6676" s="163">
        <v>5400</v>
      </c>
      <c r="H6676">
        <v>1</v>
      </c>
      <c r="I6676">
        <v>0.7</v>
      </c>
      <c r="J6676" t="s">
        <v>295</v>
      </c>
      <c r="K6676" t="s">
        <v>296</v>
      </c>
      <c r="L6676" t="s">
        <v>397</v>
      </c>
      <c r="M6676" t="s">
        <v>398</v>
      </c>
      <c r="N6676" t="s">
        <v>399</v>
      </c>
      <c r="O6676">
        <v>1</v>
      </c>
      <c r="P6676" t="s">
        <v>306</v>
      </c>
      <c r="Q6676" t="s">
        <v>3166</v>
      </c>
      <c r="R6676" s="164">
        <v>45170</v>
      </c>
      <c r="T6676" t="s">
        <v>2484</v>
      </c>
      <c r="V6676" t="s">
        <v>14935</v>
      </c>
      <c r="W6676" t="s">
        <v>14936</v>
      </c>
      <c r="X6676" t="s">
        <v>14934</v>
      </c>
      <c r="Y6676" t="s">
        <v>14935</v>
      </c>
      <c r="Z6676" t="s">
        <v>14959</v>
      </c>
      <c r="AA6676" t="s">
        <v>1</v>
      </c>
      <c r="AB6676" s="164">
        <v>44775</v>
      </c>
      <c r="AC6676" t="s">
        <v>308</v>
      </c>
      <c r="AD6676" s="176">
        <v>1</v>
      </c>
    </row>
    <row r="6677" spans="1:31" x14ac:dyDescent="0.35">
      <c r="A6677" t="s">
        <v>711</v>
      </c>
      <c r="B6677">
        <v>1201</v>
      </c>
      <c r="C6677" t="s">
        <v>7079</v>
      </c>
      <c r="D6677">
        <v>72801</v>
      </c>
      <c r="E6677" t="s">
        <v>14934</v>
      </c>
      <c r="F6677" t="s">
        <v>11404</v>
      </c>
      <c r="H6677">
        <v>1</v>
      </c>
      <c r="I6677">
        <v>0.7</v>
      </c>
      <c r="K6677" t="s">
        <v>0</v>
      </c>
      <c r="L6677" t="s">
        <v>397</v>
      </c>
      <c r="M6677" t="s">
        <v>398</v>
      </c>
      <c r="N6677" t="s">
        <v>399</v>
      </c>
      <c r="O6677">
        <v>1</v>
      </c>
      <c r="P6677" t="s">
        <v>306</v>
      </c>
      <c r="Q6677" s="164">
        <v>37443</v>
      </c>
      <c r="R6677" s="164">
        <v>37500</v>
      </c>
      <c r="T6677" t="s">
        <v>2484</v>
      </c>
      <c r="V6677" t="s">
        <v>14935</v>
      </c>
      <c r="W6677" t="s">
        <v>14936</v>
      </c>
      <c r="X6677" t="s">
        <v>14934</v>
      </c>
      <c r="Y6677" t="s">
        <v>14935</v>
      </c>
      <c r="Z6677" t="s">
        <v>14960</v>
      </c>
      <c r="AC6677" t="s">
        <v>308</v>
      </c>
      <c r="AD6677" s="176">
        <v>1</v>
      </c>
    </row>
    <row r="6678" spans="1:31" x14ac:dyDescent="0.35">
      <c r="A6678" t="s">
        <v>499</v>
      </c>
      <c r="B6678">
        <v>1201</v>
      </c>
      <c r="C6678" t="s">
        <v>14955</v>
      </c>
      <c r="D6678">
        <v>72801</v>
      </c>
      <c r="E6678" t="s">
        <v>14934</v>
      </c>
      <c r="F6678" t="s">
        <v>11404</v>
      </c>
      <c r="H6678">
        <v>1</v>
      </c>
      <c r="I6678">
        <v>0.7</v>
      </c>
      <c r="K6678" t="s">
        <v>404</v>
      </c>
      <c r="L6678" t="s">
        <v>640</v>
      </c>
      <c r="M6678" t="s">
        <v>398</v>
      </c>
      <c r="N6678" t="s">
        <v>399</v>
      </c>
      <c r="O6678">
        <v>1</v>
      </c>
      <c r="P6678" t="s">
        <v>306</v>
      </c>
      <c r="Q6678" t="s">
        <v>1592</v>
      </c>
      <c r="R6678" s="164">
        <v>40544</v>
      </c>
      <c r="S6678" s="164">
        <v>42979</v>
      </c>
      <c r="T6678" t="s">
        <v>2484</v>
      </c>
      <c r="V6678" t="s">
        <v>14935</v>
      </c>
      <c r="W6678" t="s">
        <v>14936</v>
      </c>
      <c r="X6678" t="s">
        <v>14934</v>
      </c>
      <c r="Y6678" t="s">
        <v>14935</v>
      </c>
      <c r="Z6678" t="s">
        <v>14961</v>
      </c>
      <c r="AC6678" t="s">
        <v>308</v>
      </c>
      <c r="AD6678" s="176">
        <v>1</v>
      </c>
    </row>
    <row r="6679" spans="1:31" x14ac:dyDescent="0.35">
      <c r="A6679" t="s">
        <v>584</v>
      </c>
      <c r="B6679">
        <v>1195</v>
      </c>
      <c r="C6679" t="s">
        <v>14962</v>
      </c>
      <c r="D6679">
        <v>72805</v>
      </c>
      <c r="E6679" t="s">
        <v>14963</v>
      </c>
      <c r="F6679" t="s">
        <v>11404</v>
      </c>
      <c r="H6679" s="174">
        <f t="shared" ref="H6679:H6684" si="229">AD6679</f>
        <v>1</v>
      </c>
      <c r="I6679">
        <v>1.3</v>
      </c>
      <c r="K6679" t="s">
        <v>404</v>
      </c>
      <c r="L6679" t="s">
        <v>397</v>
      </c>
      <c r="M6679" t="s">
        <v>398</v>
      </c>
      <c r="N6679" t="s">
        <v>299</v>
      </c>
      <c r="O6679">
        <v>1.5</v>
      </c>
      <c r="P6679" t="s">
        <v>306</v>
      </c>
      <c r="Q6679" s="164">
        <v>33247</v>
      </c>
      <c r="R6679" s="164">
        <v>33482</v>
      </c>
      <c r="S6679" s="164">
        <v>41883</v>
      </c>
      <c r="T6679" t="s">
        <v>7117</v>
      </c>
      <c r="V6679" t="s">
        <v>14964</v>
      </c>
      <c r="W6679" t="s">
        <v>14965</v>
      </c>
      <c r="X6679" t="s">
        <v>14963</v>
      </c>
      <c r="Y6679" t="s">
        <v>14964</v>
      </c>
      <c r="Z6679" t="s">
        <v>14966</v>
      </c>
      <c r="AC6679" t="s">
        <v>308</v>
      </c>
      <c r="AD6679" s="176">
        <v>1</v>
      </c>
      <c r="AE6679" s="177" t="s">
        <v>16954</v>
      </c>
    </row>
    <row r="6680" spans="1:31" x14ac:dyDescent="0.35">
      <c r="A6680" t="s">
        <v>584</v>
      </c>
      <c r="B6680">
        <v>1211</v>
      </c>
      <c r="C6680" t="s">
        <v>14967</v>
      </c>
      <c r="D6680">
        <v>72805</v>
      </c>
      <c r="E6680" t="s">
        <v>14963</v>
      </c>
      <c r="F6680" t="s">
        <v>11404</v>
      </c>
      <c r="H6680" s="174">
        <f t="shared" si="229"/>
        <v>1</v>
      </c>
      <c r="I6680">
        <v>1.3</v>
      </c>
      <c r="K6680" t="s">
        <v>404</v>
      </c>
      <c r="L6680" t="s">
        <v>640</v>
      </c>
      <c r="M6680" t="s">
        <v>398</v>
      </c>
      <c r="N6680" t="s">
        <v>299</v>
      </c>
      <c r="O6680">
        <v>1.5</v>
      </c>
      <c r="P6680" t="s">
        <v>306</v>
      </c>
      <c r="Q6680" s="164">
        <v>35065</v>
      </c>
      <c r="R6680" s="164">
        <v>35065</v>
      </c>
      <c r="S6680" s="164">
        <v>40148</v>
      </c>
      <c r="T6680" t="s">
        <v>7117</v>
      </c>
      <c r="V6680" t="s">
        <v>14964</v>
      </c>
      <c r="W6680" t="s">
        <v>14965</v>
      </c>
      <c r="X6680" t="s">
        <v>14963</v>
      </c>
      <c r="Y6680" t="s">
        <v>14964</v>
      </c>
      <c r="Z6680" t="s">
        <v>14968</v>
      </c>
      <c r="AC6680" t="s">
        <v>308</v>
      </c>
      <c r="AD6680" s="176">
        <v>1</v>
      </c>
      <c r="AE6680" s="177" t="s">
        <v>16954</v>
      </c>
    </row>
    <row r="6681" spans="1:31" x14ac:dyDescent="0.35">
      <c r="A6681" t="s">
        <v>438</v>
      </c>
      <c r="B6681">
        <v>1130</v>
      </c>
      <c r="C6681" t="s">
        <v>14969</v>
      </c>
      <c r="D6681">
        <v>72806</v>
      </c>
      <c r="E6681" t="s">
        <v>14969</v>
      </c>
      <c r="F6681" t="s">
        <v>11404</v>
      </c>
      <c r="H6681" s="174">
        <f t="shared" si="229"/>
        <v>1.1000000000000001</v>
      </c>
      <c r="I6681">
        <v>0.8</v>
      </c>
      <c r="K6681" t="s">
        <v>404</v>
      </c>
      <c r="L6681" t="s">
        <v>397</v>
      </c>
      <c r="M6681" t="s">
        <v>398</v>
      </c>
      <c r="N6681" t="s">
        <v>299</v>
      </c>
      <c r="O6681">
        <v>1</v>
      </c>
      <c r="P6681" t="s">
        <v>306</v>
      </c>
      <c r="Q6681" s="164">
        <v>35073</v>
      </c>
      <c r="R6681" s="164">
        <v>35309</v>
      </c>
      <c r="S6681" s="164">
        <v>38231</v>
      </c>
      <c r="T6681" t="s">
        <v>14970</v>
      </c>
      <c r="V6681" t="s">
        <v>14971</v>
      </c>
      <c r="W6681" t="s">
        <v>14972</v>
      </c>
      <c r="X6681" t="s">
        <v>14969</v>
      </c>
      <c r="Y6681" t="s">
        <v>14971</v>
      </c>
      <c r="Z6681" t="s">
        <v>14973</v>
      </c>
      <c r="AC6681" t="s">
        <v>308</v>
      </c>
      <c r="AD6681" s="176">
        <v>1.1000000000000001</v>
      </c>
      <c r="AE6681" s="177" t="s">
        <v>16954</v>
      </c>
    </row>
    <row r="6682" spans="1:31" x14ac:dyDescent="0.35">
      <c r="A6682" t="s">
        <v>291</v>
      </c>
      <c r="B6682">
        <v>1141</v>
      </c>
      <c r="C6682" t="s">
        <v>14974</v>
      </c>
      <c r="D6682">
        <v>72807</v>
      </c>
      <c r="E6682" t="s">
        <v>14975</v>
      </c>
      <c r="F6682" t="s">
        <v>11404</v>
      </c>
      <c r="H6682" s="174">
        <f t="shared" si="229"/>
        <v>1</v>
      </c>
      <c r="I6682">
        <v>0.7</v>
      </c>
      <c r="K6682" t="s">
        <v>296</v>
      </c>
      <c r="L6682" t="s">
        <v>397</v>
      </c>
      <c r="M6682" t="s">
        <v>398</v>
      </c>
      <c r="N6682" t="s">
        <v>299</v>
      </c>
      <c r="O6682">
        <v>1</v>
      </c>
      <c r="P6682" t="s">
        <v>1</v>
      </c>
      <c r="Q6682" s="164">
        <v>40189</v>
      </c>
      <c r="R6682" s="164">
        <v>40544</v>
      </c>
      <c r="T6682" t="s">
        <v>14976</v>
      </c>
      <c r="V6682" t="s">
        <v>14977</v>
      </c>
      <c r="W6682" t="s">
        <v>14978</v>
      </c>
      <c r="X6682" t="s">
        <v>14975</v>
      </c>
      <c r="Y6682" t="s">
        <v>14977</v>
      </c>
      <c r="Z6682" t="s">
        <v>14979</v>
      </c>
      <c r="AC6682" t="s">
        <v>304</v>
      </c>
      <c r="AD6682" s="176">
        <v>1</v>
      </c>
      <c r="AE6682" s="177" t="s">
        <v>16954</v>
      </c>
    </row>
    <row r="6683" spans="1:31" x14ac:dyDescent="0.35">
      <c r="A6683" t="s">
        <v>408</v>
      </c>
      <c r="B6683">
        <v>1219</v>
      </c>
      <c r="C6683" t="s">
        <v>14975</v>
      </c>
      <c r="D6683">
        <v>72807</v>
      </c>
      <c r="E6683" t="s">
        <v>14975</v>
      </c>
      <c r="F6683" t="s">
        <v>11404</v>
      </c>
      <c r="H6683" s="174">
        <f t="shared" si="229"/>
        <v>1</v>
      </c>
      <c r="I6683">
        <v>0.7</v>
      </c>
      <c r="K6683" t="s">
        <v>404</v>
      </c>
      <c r="L6683" t="s">
        <v>902</v>
      </c>
      <c r="M6683" t="s">
        <v>398</v>
      </c>
      <c r="N6683" t="s">
        <v>299</v>
      </c>
      <c r="O6683">
        <v>1</v>
      </c>
      <c r="P6683" t="s">
        <v>306</v>
      </c>
      <c r="Q6683" s="164">
        <v>39091</v>
      </c>
      <c r="R6683" s="164">
        <v>39326</v>
      </c>
      <c r="S6683" s="164">
        <v>45383</v>
      </c>
      <c r="T6683" t="s">
        <v>14976</v>
      </c>
      <c r="V6683" t="s">
        <v>14977</v>
      </c>
      <c r="W6683" t="s">
        <v>14978</v>
      </c>
      <c r="X6683" t="s">
        <v>14975</v>
      </c>
      <c r="Y6683" t="s">
        <v>14977</v>
      </c>
      <c r="Z6683" t="s">
        <v>14980</v>
      </c>
      <c r="AC6683" t="s">
        <v>308</v>
      </c>
      <c r="AD6683" s="176">
        <v>1</v>
      </c>
      <c r="AE6683" s="177" t="s">
        <v>16954</v>
      </c>
    </row>
    <row r="6684" spans="1:31" x14ac:dyDescent="0.35">
      <c r="A6684" t="s">
        <v>375</v>
      </c>
      <c r="B6684">
        <v>1168</v>
      </c>
      <c r="C6684" t="s">
        <v>14974</v>
      </c>
      <c r="D6684">
        <v>72807</v>
      </c>
      <c r="E6684" t="s">
        <v>14975</v>
      </c>
      <c r="F6684" t="s">
        <v>11404</v>
      </c>
      <c r="H6684" s="174">
        <f t="shared" si="229"/>
        <v>1</v>
      </c>
      <c r="I6684">
        <v>0.7</v>
      </c>
      <c r="K6684" t="s">
        <v>404</v>
      </c>
      <c r="L6684" t="s">
        <v>397</v>
      </c>
      <c r="M6684" t="s">
        <v>398</v>
      </c>
      <c r="N6684" t="s">
        <v>299</v>
      </c>
      <c r="O6684">
        <v>1</v>
      </c>
      <c r="P6684" t="s">
        <v>1</v>
      </c>
      <c r="Q6684" t="s">
        <v>10879</v>
      </c>
      <c r="R6684" s="164">
        <v>40544</v>
      </c>
      <c r="S6684" s="164">
        <v>42979</v>
      </c>
      <c r="T6684" t="s">
        <v>14976</v>
      </c>
      <c r="V6684" t="s">
        <v>14977</v>
      </c>
      <c r="W6684" t="s">
        <v>14978</v>
      </c>
      <c r="X6684" t="s">
        <v>14975</v>
      </c>
      <c r="Y6684" t="s">
        <v>14977</v>
      </c>
      <c r="Z6684" t="s">
        <v>14981</v>
      </c>
      <c r="AC6684" t="s">
        <v>304</v>
      </c>
      <c r="AD6684" s="176">
        <v>1</v>
      </c>
      <c r="AE6684" s="177" t="s">
        <v>16954</v>
      </c>
    </row>
    <row r="6685" spans="1:31" x14ac:dyDescent="0.35">
      <c r="A6685" t="s">
        <v>408</v>
      </c>
      <c r="B6685">
        <v>1233</v>
      </c>
      <c r="C6685" t="s">
        <v>14982</v>
      </c>
      <c r="D6685">
        <v>72808</v>
      </c>
      <c r="E6685" t="s">
        <v>14982</v>
      </c>
      <c r="F6685" t="s">
        <v>11404</v>
      </c>
      <c r="H6685">
        <v>1.1000000000000001</v>
      </c>
      <c r="I6685">
        <v>0.6</v>
      </c>
      <c r="K6685" t="s">
        <v>296</v>
      </c>
      <c r="L6685" t="s">
        <v>397</v>
      </c>
      <c r="M6685" t="s">
        <v>398</v>
      </c>
      <c r="N6685" t="s">
        <v>299</v>
      </c>
      <c r="O6685">
        <v>1</v>
      </c>
      <c r="P6685" t="s">
        <v>306</v>
      </c>
      <c r="Q6685" t="s">
        <v>1951</v>
      </c>
      <c r="R6685" s="164">
        <v>39814</v>
      </c>
      <c r="T6685" t="s">
        <v>14983</v>
      </c>
      <c r="V6685" t="s">
        <v>14984</v>
      </c>
      <c r="W6685" t="s">
        <v>14985</v>
      </c>
      <c r="X6685" t="s">
        <v>14982</v>
      </c>
      <c r="Y6685" t="s">
        <v>14984</v>
      </c>
      <c r="Z6685" t="s">
        <v>14986</v>
      </c>
      <c r="AC6685" t="s">
        <v>308</v>
      </c>
      <c r="AD6685" s="176">
        <v>1.1000000000000001</v>
      </c>
    </row>
    <row r="6686" spans="1:31" x14ac:dyDescent="0.35">
      <c r="A6686" t="s">
        <v>454</v>
      </c>
      <c r="B6686">
        <v>1458</v>
      </c>
      <c r="C6686" t="s">
        <v>14982</v>
      </c>
      <c r="D6686">
        <v>72809</v>
      </c>
      <c r="E6686" t="s">
        <v>14987</v>
      </c>
      <c r="F6686" t="s">
        <v>11404</v>
      </c>
      <c r="G6686" s="163">
        <v>5372</v>
      </c>
      <c r="H6686">
        <v>1.1000000000000001</v>
      </c>
      <c r="I6686">
        <v>1</v>
      </c>
      <c r="J6686" t="s">
        <v>295</v>
      </c>
      <c r="K6686" t="s">
        <v>296</v>
      </c>
      <c r="L6686" t="s">
        <v>397</v>
      </c>
      <c r="M6686" t="s">
        <v>398</v>
      </c>
      <c r="N6686" t="s">
        <v>299</v>
      </c>
      <c r="O6686">
        <v>1</v>
      </c>
      <c r="P6686" t="s">
        <v>306</v>
      </c>
      <c r="Q6686" t="s">
        <v>13057</v>
      </c>
      <c r="R6686" s="164">
        <v>42370</v>
      </c>
      <c r="T6686" t="s">
        <v>14988</v>
      </c>
      <c r="V6686" t="s">
        <v>14984</v>
      </c>
      <c r="W6686" t="s">
        <v>14985</v>
      </c>
      <c r="X6686" t="s">
        <v>14982</v>
      </c>
      <c r="Y6686" t="s">
        <v>14984</v>
      </c>
      <c r="Z6686" t="s">
        <v>14989</v>
      </c>
      <c r="AA6686" t="s">
        <v>1</v>
      </c>
      <c r="AB6686" s="164">
        <v>42395</v>
      </c>
      <c r="AC6686" t="s">
        <v>308</v>
      </c>
      <c r="AD6686" s="176">
        <v>1.1000000000000001</v>
      </c>
    </row>
    <row r="6687" spans="1:31" x14ac:dyDescent="0.35">
      <c r="A6687" t="s">
        <v>476</v>
      </c>
      <c r="B6687">
        <v>1295</v>
      </c>
      <c r="C6687" t="s">
        <v>14987</v>
      </c>
      <c r="D6687">
        <v>72809</v>
      </c>
      <c r="E6687" t="s">
        <v>14987</v>
      </c>
      <c r="F6687" t="s">
        <v>11404</v>
      </c>
      <c r="H6687">
        <v>1.1000000000000001</v>
      </c>
      <c r="I6687">
        <v>1</v>
      </c>
      <c r="K6687" t="s">
        <v>296</v>
      </c>
      <c r="L6687" t="s">
        <v>397</v>
      </c>
      <c r="M6687" t="s">
        <v>398</v>
      </c>
      <c r="N6687" t="s">
        <v>299</v>
      </c>
      <c r="O6687">
        <v>1</v>
      </c>
      <c r="P6687" t="s">
        <v>306</v>
      </c>
      <c r="Q6687" s="164">
        <v>41310</v>
      </c>
      <c r="R6687" s="164">
        <v>41760</v>
      </c>
      <c r="T6687" t="s">
        <v>14988</v>
      </c>
      <c r="V6687" t="s">
        <v>14984</v>
      </c>
      <c r="W6687" t="s">
        <v>14985</v>
      </c>
      <c r="X6687" t="s">
        <v>14982</v>
      </c>
      <c r="Y6687" t="s">
        <v>14984</v>
      </c>
      <c r="Z6687" t="s">
        <v>14990</v>
      </c>
      <c r="AC6687" t="s">
        <v>308</v>
      </c>
      <c r="AD6687" s="176">
        <v>1.1000000000000001</v>
      </c>
    </row>
    <row r="6688" spans="1:31" x14ac:dyDescent="0.35">
      <c r="A6688" t="s">
        <v>482</v>
      </c>
      <c r="B6688">
        <v>1305</v>
      </c>
      <c r="C6688" t="s">
        <v>14991</v>
      </c>
      <c r="D6688">
        <v>72809</v>
      </c>
      <c r="E6688" t="s">
        <v>14987</v>
      </c>
      <c r="F6688" t="s">
        <v>11404</v>
      </c>
      <c r="G6688" s="163">
        <v>3238.32</v>
      </c>
      <c r="H6688">
        <v>1.1000000000000001</v>
      </c>
      <c r="I6688">
        <v>1</v>
      </c>
      <c r="J6688" t="s">
        <v>1</v>
      </c>
      <c r="K6688" t="s">
        <v>296</v>
      </c>
      <c r="L6688" t="s">
        <v>397</v>
      </c>
      <c r="M6688" t="s">
        <v>398</v>
      </c>
      <c r="N6688" t="s">
        <v>299</v>
      </c>
      <c r="O6688">
        <v>1</v>
      </c>
      <c r="P6688" t="s">
        <v>306</v>
      </c>
      <c r="Q6688" t="s">
        <v>14992</v>
      </c>
      <c r="R6688" s="164">
        <v>45901</v>
      </c>
      <c r="T6688" t="s">
        <v>14988</v>
      </c>
      <c r="V6688" t="s">
        <v>14984</v>
      </c>
      <c r="W6688" t="s">
        <v>14985</v>
      </c>
      <c r="X6688" t="s">
        <v>14982</v>
      </c>
      <c r="Y6688" t="s">
        <v>14984</v>
      </c>
      <c r="Z6688" t="s">
        <v>14993</v>
      </c>
      <c r="AA6688" t="s">
        <v>1</v>
      </c>
      <c r="AB6688" s="164">
        <v>45336</v>
      </c>
      <c r="AC6688" t="s">
        <v>308</v>
      </c>
      <c r="AD6688" s="176">
        <v>1.1000000000000001</v>
      </c>
    </row>
    <row r="6689" spans="1:30" x14ac:dyDescent="0.35">
      <c r="A6689" t="s">
        <v>432</v>
      </c>
      <c r="B6689">
        <v>1360</v>
      </c>
      <c r="C6689" t="s">
        <v>14994</v>
      </c>
      <c r="D6689">
        <v>72809</v>
      </c>
      <c r="E6689" t="s">
        <v>14987</v>
      </c>
      <c r="F6689" t="s">
        <v>11404</v>
      </c>
      <c r="G6689" s="163">
        <v>5283.08</v>
      </c>
      <c r="H6689">
        <v>1.1000000000000001</v>
      </c>
      <c r="I6689">
        <v>1</v>
      </c>
      <c r="J6689" t="s">
        <v>295</v>
      </c>
      <c r="K6689" t="s">
        <v>296</v>
      </c>
      <c r="L6689" t="s">
        <v>397</v>
      </c>
      <c r="M6689" t="s">
        <v>398</v>
      </c>
      <c r="N6689" t="s">
        <v>299</v>
      </c>
      <c r="O6689">
        <v>1</v>
      </c>
      <c r="P6689" t="s">
        <v>306</v>
      </c>
      <c r="Q6689" s="164">
        <v>45749</v>
      </c>
      <c r="R6689" s="164">
        <v>45901</v>
      </c>
      <c r="T6689" t="s">
        <v>14988</v>
      </c>
      <c r="V6689" t="s">
        <v>14984</v>
      </c>
      <c r="W6689" t="s">
        <v>14985</v>
      </c>
      <c r="X6689" t="s">
        <v>14982</v>
      </c>
      <c r="Y6689" t="s">
        <v>14984</v>
      </c>
      <c r="Z6689" t="s">
        <v>14995</v>
      </c>
      <c r="AA6689" t="s">
        <v>1</v>
      </c>
      <c r="AB6689" s="164">
        <v>45814</v>
      </c>
      <c r="AC6689" t="s">
        <v>308</v>
      </c>
      <c r="AD6689" s="176">
        <v>1.1000000000000001</v>
      </c>
    </row>
    <row r="6690" spans="1:30" x14ac:dyDescent="0.35">
      <c r="A6690" t="s">
        <v>584</v>
      </c>
      <c r="B6690">
        <v>1386</v>
      </c>
      <c r="C6690" t="s">
        <v>14996</v>
      </c>
      <c r="D6690">
        <v>72809</v>
      </c>
      <c r="E6690" t="s">
        <v>14987</v>
      </c>
      <c r="F6690" t="s">
        <v>11404</v>
      </c>
      <c r="G6690" s="163">
        <v>5283</v>
      </c>
      <c r="H6690">
        <v>1.1000000000000001</v>
      </c>
      <c r="I6690">
        <v>1</v>
      </c>
      <c r="J6690" t="s">
        <v>295</v>
      </c>
      <c r="K6690" t="s">
        <v>296</v>
      </c>
      <c r="L6690" t="s">
        <v>640</v>
      </c>
      <c r="M6690" t="s">
        <v>398</v>
      </c>
      <c r="N6690" t="s">
        <v>299</v>
      </c>
      <c r="O6690">
        <v>1</v>
      </c>
      <c r="P6690" t="s">
        <v>306</v>
      </c>
      <c r="Q6690" s="164">
        <v>44531</v>
      </c>
      <c r="R6690" s="164">
        <v>44440</v>
      </c>
      <c r="T6690" t="s">
        <v>14988</v>
      </c>
      <c r="V6690" t="s">
        <v>14984</v>
      </c>
      <c r="W6690" t="s">
        <v>14985</v>
      </c>
      <c r="X6690" t="s">
        <v>14982</v>
      </c>
      <c r="Y6690" t="s">
        <v>14984</v>
      </c>
      <c r="Z6690" t="s">
        <v>14997</v>
      </c>
      <c r="AA6690" t="s">
        <v>1</v>
      </c>
      <c r="AB6690" s="164">
        <v>44456</v>
      </c>
      <c r="AC6690" t="s">
        <v>308</v>
      </c>
      <c r="AD6690" s="176">
        <v>1.1000000000000001</v>
      </c>
    </row>
    <row r="6691" spans="1:30" x14ac:dyDescent="0.35">
      <c r="A6691" t="s">
        <v>408</v>
      </c>
      <c r="B6691">
        <v>1326</v>
      </c>
      <c r="C6691" t="s">
        <v>14998</v>
      </c>
      <c r="D6691">
        <v>72811</v>
      </c>
      <c r="E6691" t="s">
        <v>14999</v>
      </c>
      <c r="F6691" t="s">
        <v>11404</v>
      </c>
      <c r="G6691" s="163">
        <v>4173.2299999999996</v>
      </c>
      <c r="H6691">
        <v>1</v>
      </c>
      <c r="I6691">
        <v>0.8</v>
      </c>
      <c r="J6691" t="s">
        <v>295</v>
      </c>
      <c r="K6691" t="s">
        <v>296</v>
      </c>
      <c r="L6691" t="s">
        <v>397</v>
      </c>
      <c r="M6691" t="s">
        <v>398</v>
      </c>
      <c r="N6691" t="s">
        <v>299</v>
      </c>
      <c r="O6691">
        <v>1</v>
      </c>
      <c r="P6691" t="s">
        <v>306</v>
      </c>
      <c r="Q6691" t="s">
        <v>15000</v>
      </c>
      <c r="R6691" s="164">
        <v>43344</v>
      </c>
      <c r="T6691" t="s">
        <v>7139</v>
      </c>
      <c r="V6691" t="s">
        <v>15001</v>
      </c>
      <c r="W6691" t="s">
        <v>15002</v>
      </c>
      <c r="X6691" t="s">
        <v>14999</v>
      </c>
      <c r="Y6691" t="s">
        <v>15001</v>
      </c>
      <c r="Z6691" t="s">
        <v>15003</v>
      </c>
      <c r="AA6691" t="s">
        <v>1</v>
      </c>
      <c r="AB6691" s="164">
        <v>42783</v>
      </c>
      <c r="AC6691" t="s">
        <v>308</v>
      </c>
      <c r="AD6691" s="176">
        <v>1</v>
      </c>
    </row>
    <row r="6692" spans="1:30" x14ac:dyDescent="0.35">
      <c r="A6692" t="s">
        <v>324</v>
      </c>
      <c r="B6692">
        <v>1429</v>
      </c>
      <c r="C6692" t="s">
        <v>15004</v>
      </c>
      <c r="D6692">
        <v>72811</v>
      </c>
      <c r="E6692" t="s">
        <v>14999</v>
      </c>
      <c r="F6692" t="s">
        <v>11404</v>
      </c>
      <c r="G6692" s="163">
        <v>3755.5</v>
      </c>
      <c r="H6692">
        <v>1</v>
      </c>
      <c r="I6692">
        <v>0.8</v>
      </c>
      <c r="J6692" t="s">
        <v>295</v>
      </c>
      <c r="K6692" t="s">
        <v>296</v>
      </c>
      <c r="L6692" t="s">
        <v>397</v>
      </c>
      <c r="M6692" t="s">
        <v>398</v>
      </c>
      <c r="N6692" t="s">
        <v>299</v>
      </c>
      <c r="O6692">
        <v>1</v>
      </c>
      <c r="P6692" t="s">
        <v>306</v>
      </c>
      <c r="Q6692" t="s">
        <v>15005</v>
      </c>
      <c r="R6692" s="164">
        <v>45901</v>
      </c>
      <c r="T6692" t="s">
        <v>7139</v>
      </c>
      <c r="V6692" t="s">
        <v>15001</v>
      </c>
      <c r="W6692" t="s">
        <v>15002</v>
      </c>
      <c r="X6692" t="s">
        <v>14999</v>
      </c>
      <c r="Y6692" t="s">
        <v>15001</v>
      </c>
      <c r="Z6692" t="s">
        <v>15006</v>
      </c>
      <c r="AA6692" t="s">
        <v>1</v>
      </c>
      <c r="AB6692" s="164">
        <v>45468</v>
      </c>
      <c r="AC6692" t="s">
        <v>308</v>
      </c>
      <c r="AD6692" s="176">
        <v>1</v>
      </c>
    </row>
    <row r="6693" spans="1:30" x14ac:dyDescent="0.35">
      <c r="A6693" t="s">
        <v>476</v>
      </c>
      <c r="B6693">
        <v>1297</v>
      </c>
      <c r="C6693" t="s">
        <v>15007</v>
      </c>
      <c r="D6693">
        <v>72811</v>
      </c>
      <c r="E6693" t="s">
        <v>14999</v>
      </c>
      <c r="F6693" t="s">
        <v>11404</v>
      </c>
      <c r="H6693">
        <v>1</v>
      </c>
      <c r="I6693">
        <v>0.8</v>
      </c>
      <c r="K6693" t="s">
        <v>296</v>
      </c>
      <c r="L6693" t="s">
        <v>397</v>
      </c>
      <c r="M6693" t="s">
        <v>398</v>
      </c>
      <c r="N6693" t="s">
        <v>299</v>
      </c>
      <c r="O6693">
        <v>1</v>
      </c>
      <c r="P6693" t="s">
        <v>306</v>
      </c>
      <c r="Q6693" t="s">
        <v>616</v>
      </c>
      <c r="R6693" s="164">
        <v>41883</v>
      </c>
      <c r="T6693" t="s">
        <v>7139</v>
      </c>
      <c r="V6693" t="s">
        <v>15001</v>
      </c>
      <c r="W6693" t="s">
        <v>15002</v>
      </c>
      <c r="X6693" t="s">
        <v>14999</v>
      </c>
      <c r="Y6693" t="s">
        <v>15001</v>
      </c>
      <c r="Z6693" t="s">
        <v>15008</v>
      </c>
      <c r="AC6693" t="s">
        <v>308</v>
      </c>
      <c r="AD6693" s="176">
        <v>1</v>
      </c>
    </row>
    <row r="6694" spans="1:30" x14ac:dyDescent="0.35">
      <c r="A6694" t="s">
        <v>584</v>
      </c>
      <c r="B6694">
        <v>1365</v>
      </c>
      <c r="C6694" t="s">
        <v>15009</v>
      </c>
      <c r="D6694">
        <v>72811</v>
      </c>
      <c r="E6694" t="s">
        <v>14999</v>
      </c>
      <c r="F6694" t="s">
        <v>11404</v>
      </c>
      <c r="G6694" s="163">
        <v>5832</v>
      </c>
      <c r="H6694">
        <v>1</v>
      </c>
      <c r="I6694">
        <v>0.8</v>
      </c>
      <c r="J6694" t="s">
        <v>295</v>
      </c>
      <c r="K6694" t="s">
        <v>296</v>
      </c>
      <c r="L6694" t="s">
        <v>397</v>
      </c>
      <c r="M6694" t="s">
        <v>398</v>
      </c>
      <c r="N6694" t="s">
        <v>299</v>
      </c>
      <c r="O6694">
        <v>1</v>
      </c>
      <c r="P6694" t="s">
        <v>306</v>
      </c>
      <c r="Q6694" t="s">
        <v>14721</v>
      </c>
      <c r="R6694" s="164">
        <v>42979</v>
      </c>
      <c r="T6694" t="s">
        <v>7139</v>
      </c>
      <c r="V6694" t="s">
        <v>15001</v>
      </c>
      <c r="W6694" t="s">
        <v>15002</v>
      </c>
      <c r="X6694" t="s">
        <v>14999</v>
      </c>
      <c r="Y6694" t="s">
        <v>15001</v>
      </c>
      <c r="Z6694" t="s">
        <v>15010</v>
      </c>
      <c r="AA6694" t="s">
        <v>1</v>
      </c>
      <c r="AB6694" s="164">
        <v>42688</v>
      </c>
      <c r="AC6694" t="s">
        <v>308</v>
      </c>
      <c r="AD6694" s="176">
        <v>1</v>
      </c>
    </row>
    <row r="6695" spans="1:30" x14ac:dyDescent="0.35">
      <c r="A6695" t="s">
        <v>711</v>
      </c>
      <c r="B6695">
        <v>1169</v>
      </c>
      <c r="C6695" t="s">
        <v>14999</v>
      </c>
      <c r="D6695">
        <v>72811</v>
      </c>
      <c r="E6695" t="s">
        <v>14999</v>
      </c>
      <c r="F6695" t="s">
        <v>11404</v>
      </c>
      <c r="H6695">
        <v>1</v>
      </c>
      <c r="I6695">
        <v>0.8</v>
      </c>
      <c r="K6695" t="s">
        <v>404</v>
      </c>
      <c r="L6695" t="s">
        <v>397</v>
      </c>
      <c r="M6695" t="s">
        <v>398</v>
      </c>
      <c r="N6695" t="s">
        <v>299</v>
      </c>
      <c r="O6695">
        <v>1</v>
      </c>
      <c r="P6695" t="s">
        <v>306</v>
      </c>
      <c r="Q6695" s="164">
        <v>35439</v>
      </c>
      <c r="R6695" s="164">
        <v>35674</v>
      </c>
      <c r="S6695" s="164">
        <v>39188</v>
      </c>
      <c r="T6695" t="s">
        <v>7139</v>
      </c>
      <c r="V6695" t="s">
        <v>15001</v>
      </c>
      <c r="W6695" t="s">
        <v>15002</v>
      </c>
      <c r="X6695" t="s">
        <v>14999</v>
      </c>
      <c r="Y6695" t="s">
        <v>15001</v>
      </c>
      <c r="Z6695" t="s">
        <v>15011</v>
      </c>
      <c r="AC6695" t="s">
        <v>308</v>
      </c>
      <c r="AD6695" s="176">
        <v>1</v>
      </c>
    </row>
    <row r="6696" spans="1:30" x14ac:dyDescent="0.35">
      <c r="A6696" t="s">
        <v>454</v>
      </c>
      <c r="B6696">
        <v>1447</v>
      </c>
      <c r="C6696" t="s">
        <v>15012</v>
      </c>
      <c r="D6696">
        <v>72890</v>
      </c>
      <c r="E6696" t="s">
        <v>15012</v>
      </c>
      <c r="F6696" t="s">
        <v>11404</v>
      </c>
      <c r="H6696">
        <v>1</v>
      </c>
      <c r="I6696">
        <v>0.9</v>
      </c>
      <c r="K6696" t="s">
        <v>296</v>
      </c>
      <c r="L6696" t="s">
        <v>397</v>
      </c>
      <c r="M6696" t="s">
        <v>398</v>
      </c>
      <c r="N6696" t="s">
        <v>2499</v>
      </c>
      <c r="O6696">
        <v>1</v>
      </c>
      <c r="P6696" t="s">
        <v>306</v>
      </c>
      <c r="Q6696" t="s">
        <v>958</v>
      </c>
      <c r="R6696" s="164">
        <v>42248</v>
      </c>
      <c r="T6696" t="s">
        <v>15013</v>
      </c>
      <c r="V6696" t="s">
        <v>15014</v>
      </c>
      <c r="W6696" t="s">
        <v>15015</v>
      </c>
      <c r="X6696" t="s">
        <v>15012</v>
      </c>
      <c r="Y6696" t="s">
        <v>15014</v>
      </c>
      <c r="Z6696" t="s">
        <v>15016</v>
      </c>
      <c r="AC6696" t="s">
        <v>308</v>
      </c>
      <c r="AD6696" s="176">
        <v>1</v>
      </c>
    </row>
    <row r="6697" spans="1:30" x14ac:dyDescent="0.35">
      <c r="A6697" t="s">
        <v>314</v>
      </c>
      <c r="B6697">
        <v>1255</v>
      </c>
      <c r="C6697" t="s">
        <v>15012</v>
      </c>
      <c r="D6697">
        <v>72890</v>
      </c>
      <c r="E6697" t="s">
        <v>15012</v>
      </c>
      <c r="F6697" t="s">
        <v>11404</v>
      </c>
      <c r="H6697">
        <v>1</v>
      </c>
      <c r="I6697">
        <v>0.9</v>
      </c>
      <c r="K6697" t="s">
        <v>296</v>
      </c>
      <c r="L6697" t="s">
        <v>397</v>
      </c>
      <c r="M6697" t="s">
        <v>398</v>
      </c>
      <c r="N6697" t="s">
        <v>2499</v>
      </c>
      <c r="O6697">
        <v>1</v>
      </c>
      <c r="P6697" t="s">
        <v>306</v>
      </c>
      <c r="Q6697" t="s">
        <v>470</v>
      </c>
      <c r="R6697" s="164">
        <v>38961</v>
      </c>
      <c r="T6697" t="s">
        <v>15013</v>
      </c>
      <c r="V6697" t="s">
        <v>15014</v>
      </c>
      <c r="W6697" t="s">
        <v>15015</v>
      </c>
      <c r="X6697" t="s">
        <v>15012</v>
      </c>
      <c r="Y6697" t="s">
        <v>15014</v>
      </c>
      <c r="Z6697" t="s">
        <v>15017</v>
      </c>
      <c r="AC6697" t="s">
        <v>308</v>
      </c>
      <c r="AD6697" s="176">
        <v>1</v>
      </c>
    </row>
    <row r="6698" spans="1:30" x14ac:dyDescent="0.35">
      <c r="A6698" t="s">
        <v>408</v>
      </c>
      <c r="B6698">
        <v>1313</v>
      </c>
      <c r="C6698" t="s">
        <v>15018</v>
      </c>
      <c r="D6698">
        <v>72891</v>
      </c>
      <c r="E6698" t="s">
        <v>15018</v>
      </c>
      <c r="F6698" t="s">
        <v>11404</v>
      </c>
      <c r="G6698" s="163">
        <v>4328</v>
      </c>
      <c r="H6698">
        <v>1</v>
      </c>
      <c r="I6698">
        <v>1</v>
      </c>
      <c r="J6698" t="s">
        <v>295</v>
      </c>
      <c r="K6698" t="s">
        <v>296</v>
      </c>
      <c r="L6698" t="s">
        <v>397</v>
      </c>
      <c r="M6698" t="s">
        <v>398</v>
      </c>
      <c r="N6698" t="s">
        <v>2499</v>
      </c>
      <c r="O6698">
        <v>1</v>
      </c>
      <c r="P6698" t="s">
        <v>306</v>
      </c>
      <c r="Q6698" t="s">
        <v>15019</v>
      </c>
      <c r="R6698" s="164">
        <v>42614</v>
      </c>
      <c r="T6698" t="s">
        <v>15020</v>
      </c>
      <c r="V6698" t="s">
        <v>15021</v>
      </c>
      <c r="W6698" t="s">
        <v>15015</v>
      </c>
      <c r="X6698" t="s">
        <v>15012</v>
      </c>
      <c r="Y6698" t="s">
        <v>15014</v>
      </c>
      <c r="Z6698" t="s">
        <v>15022</v>
      </c>
      <c r="AA6698" t="s">
        <v>1</v>
      </c>
      <c r="AB6698" s="164">
        <v>42471</v>
      </c>
      <c r="AC6698" t="s">
        <v>308</v>
      </c>
      <c r="AD6698" s="176">
        <v>1</v>
      </c>
    </row>
    <row r="6699" spans="1:30" x14ac:dyDescent="0.35">
      <c r="A6699" t="s">
        <v>584</v>
      </c>
      <c r="B6699">
        <v>1370</v>
      </c>
      <c r="C6699" t="s">
        <v>15023</v>
      </c>
      <c r="D6699">
        <v>72892</v>
      </c>
      <c r="E6699" t="s">
        <v>15023</v>
      </c>
      <c r="F6699" t="s">
        <v>11404</v>
      </c>
      <c r="G6699" s="163">
        <v>5327</v>
      </c>
      <c r="H6699">
        <v>1.1000000000000001</v>
      </c>
      <c r="I6699">
        <v>0.9</v>
      </c>
      <c r="J6699" t="s">
        <v>295</v>
      </c>
      <c r="K6699" t="s">
        <v>296</v>
      </c>
      <c r="L6699" t="s">
        <v>397</v>
      </c>
      <c r="M6699" t="s">
        <v>398</v>
      </c>
      <c r="N6699" t="s">
        <v>2499</v>
      </c>
      <c r="O6699">
        <v>1</v>
      </c>
      <c r="P6699" t="s">
        <v>306</v>
      </c>
      <c r="Q6699" s="164">
        <v>42986</v>
      </c>
      <c r="R6699" s="164">
        <v>43344</v>
      </c>
      <c r="T6699" t="s">
        <v>15024</v>
      </c>
      <c r="V6699" t="s">
        <v>15025</v>
      </c>
      <c r="W6699" t="s">
        <v>15026</v>
      </c>
      <c r="X6699" t="s">
        <v>15023</v>
      </c>
      <c r="Y6699" t="s">
        <v>15025</v>
      </c>
      <c r="Z6699" t="s">
        <v>15027</v>
      </c>
      <c r="AA6699" t="s">
        <v>1</v>
      </c>
      <c r="AB6699" s="164">
        <v>43081</v>
      </c>
      <c r="AC6699" t="s">
        <v>308</v>
      </c>
      <c r="AD6699" s="176">
        <v>1.1000000000000001</v>
      </c>
    </row>
    <row r="6700" spans="1:30" x14ac:dyDescent="0.35">
      <c r="A6700" t="s">
        <v>454</v>
      </c>
      <c r="B6700">
        <v>1432</v>
      </c>
      <c r="C6700" t="s">
        <v>15028</v>
      </c>
      <c r="D6700">
        <v>72900</v>
      </c>
      <c r="E6700" t="s">
        <v>15028</v>
      </c>
      <c r="F6700" t="s">
        <v>11404</v>
      </c>
      <c r="H6700">
        <v>1</v>
      </c>
      <c r="I6700">
        <v>1</v>
      </c>
      <c r="K6700" t="s">
        <v>296</v>
      </c>
      <c r="L6700" t="s">
        <v>397</v>
      </c>
      <c r="M6700" t="s">
        <v>398</v>
      </c>
      <c r="N6700" t="s">
        <v>2499</v>
      </c>
      <c r="O6700">
        <v>1</v>
      </c>
      <c r="P6700" t="s">
        <v>306</v>
      </c>
      <c r="Q6700" t="s">
        <v>1508</v>
      </c>
      <c r="R6700" s="164">
        <v>41153</v>
      </c>
      <c r="T6700" t="s">
        <v>378</v>
      </c>
      <c r="V6700" t="s">
        <v>15029</v>
      </c>
      <c r="W6700" t="s">
        <v>15030</v>
      </c>
      <c r="X6700" t="s">
        <v>15028</v>
      </c>
      <c r="Y6700" t="s">
        <v>15029</v>
      </c>
      <c r="Z6700" t="s">
        <v>15031</v>
      </c>
      <c r="AC6700" t="s">
        <v>308</v>
      </c>
      <c r="AD6700" s="176">
        <v>1</v>
      </c>
    </row>
    <row r="6701" spans="1:30" x14ac:dyDescent="0.35">
      <c r="A6701" t="s">
        <v>305</v>
      </c>
      <c r="B6701">
        <v>1335</v>
      </c>
      <c r="C6701" t="s">
        <v>15032</v>
      </c>
      <c r="D6701">
        <v>72900</v>
      </c>
      <c r="E6701" t="s">
        <v>15028</v>
      </c>
      <c r="F6701" t="s">
        <v>11404</v>
      </c>
      <c r="G6701" s="163">
        <v>4794.16</v>
      </c>
      <c r="H6701">
        <v>1</v>
      </c>
      <c r="I6701">
        <v>1</v>
      </c>
      <c r="J6701" t="s">
        <v>295</v>
      </c>
      <c r="K6701" t="s">
        <v>296</v>
      </c>
      <c r="L6701" t="s">
        <v>397</v>
      </c>
      <c r="M6701" t="s">
        <v>398</v>
      </c>
      <c r="N6701" t="s">
        <v>2499</v>
      </c>
      <c r="O6701">
        <v>1</v>
      </c>
      <c r="P6701" t="s">
        <v>306</v>
      </c>
      <c r="Q6701" s="164">
        <v>44842</v>
      </c>
      <c r="R6701" s="164">
        <v>45170</v>
      </c>
      <c r="T6701" t="s">
        <v>378</v>
      </c>
      <c r="V6701" t="s">
        <v>15029</v>
      </c>
      <c r="W6701" t="s">
        <v>15030</v>
      </c>
      <c r="X6701" t="s">
        <v>15028</v>
      </c>
      <c r="Y6701" t="s">
        <v>15029</v>
      </c>
      <c r="Z6701" t="s">
        <v>15033</v>
      </c>
      <c r="AA6701" t="s">
        <v>1</v>
      </c>
      <c r="AB6701" s="164">
        <v>45107</v>
      </c>
      <c r="AC6701" t="s">
        <v>308</v>
      </c>
      <c r="AD6701" s="176">
        <v>1</v>
      </c>
    </row>
    <row r="6702" spans="1:30" x14ac:dyDescent="0.35">
      <c r="A6702" t="s">
        <v>408</v>
      </c>
      <c r="B6702">
        <v>1146</v>
      </c>
      <c r="C6702" t="s">
        <v>15028</v>
      </c>
      <c r="D6702">
        <v>72900</v>
      </c>
      <c r="E6702" t="s">
        <v>15028</v>
      </c>
      <c r="F6702" t="s">
        <v>11404</v>
      </c>
      <c r="H6702">
        <v>1</v>
      </c>
      <c r="I6702">
        <v>1</v>
      </c>
      <c r="K6702" t="s">
        <v>843</v>
      </c>
      <c r="L6702" t="s">
        <v>397</v>
      </c>
      <c r="M6702" t="s">
        <v>398</v>
      </c>
      <c r="N6702" t="s">
        <v>2499</v>
      </c>
      <c r="O6702">
        <v>1</v>
      </c>
      <c r="P6702" t="s">
        <v>306</v>
      </c>
      <c r="Q6702" s="164">
        <v>35065</v>
      </c>
      <c r="R6702" s="164">
        <v>35065</v>
      </c>
      <c r="T6702" t="s">
        <v>378</v>
      </c>
      <c r="V6702" t="s">
        <v>15029</v>
      </c>
      <c r="W6702" t="s">
        <v>15030</v>
      </c>
      <c r="X6702" t="s">
        <v>15028</v>
      </c>
      <c r="Y6702" t="s">
        <v>15029</v>
      </c>
      <c r="Z6702" t="s">
        <v>15034</v>
      </c>
      <c r="AC6702" t="s">
        <v>308</v>
      </c>
      <c r="AD6702" s="176">
        <v>1</v>
      </c>
    </row>
    <row r="6703" spans="1:30" x14ac:dyDescent="0.35">
      <c r="A6703" t="s">
        <v>309</v>
      </c>
      <c r="B6703">
        <v>1077</v>
      </c>
      <c r="C6703" t="s">
        <v>15035</v>
      </c>
      <c r="D6703">
        <v>72900</v>
      </c>
      <c r="E6703" t="s">
        <v>15028</v>
      </c>
      <c r="F6703" t="s">
        <v>11404</v>
      </c>
      <c r="H6703">
        <v>1</v>
      </c>
      <c r="I6703">
        <v>1</v>
      </c>
      <c r="K6703" t="s">
        <v>404</v>
      </c>
      <c r="L6703" t="s">
        <v>397</v>
      </c>
      <c r="M6703" t="s">
        <v>398</v>
      </c>
      <c r="N6703" t="s">
        <v>2499</v>
      </c>
      <c r="O6703">
        <v>1</v>
      </c>
      <c r="P6703" t="s">
        <v>306</v>
      </c>
      <c r="Q6703" s="164">
        <v>31421</v>
      </c>
      <c r="R6703" s="164">
        <v>31656</v>
      </c>
      <c r="S6703" s="164">
        <v>37347</v>
      </c>
      <c r="T6703" t="s">
        <v>378</v>
      </c>
      <c r="V6703" t="s">
        <v>15029</v>
      </c>
      <c r="W6703" t="s">
        <v>15030</v>
      </c>
      <c r="X6703" t="s">
        <v>15028</v>
      </c>
      <c r="Y6703" t="s">
        <v>15029</v>
      </c>
      <c r="Z6703" t="s">
        <v>15036</v>
      </c>
      <c r="AC6703" t="s">
        <v>308</v>
      </c>
      <c r="AD6703" s="176">
        <v>1</v>
      </c>
    </row>
    <row r="6704" spans="1:30" x14ac:dyDescent="0.35">
      <c r="A6704" t="s">
        <v>309</v>
      </c>
      <c r="B6704">
        <v>1286</v>
      </c>
      <c r="C6704" t="s">
        <v>15037</v>
      </c>
      <c r="D6704">
        <v>72900</v>
      </c>
      <c r="E6704" t="s">
        <v>15028</v>
      </c>
      <c r="F6704" t="s">
        <v>11404</v>
      </c>
      <c r="G6704" s="163">
        <v>4000</v>
      </c>
      <c r="H6704">
        <v>1</v>
      </c>
      <c r="I6704">
        <v>1</v>
      </c>
      <c r="J6704" t="s">
        <v>295</v>
      </c>
      <c r="K6704" t="s">
        <v>296</v>
      </c>
      <c r="L6704" t="s">
        <v>397</v>
      </c>
      <c r="M6704" t="s">
        <v>398</v>
      </c>
      <c r="N6704" t="s">
        <v>2499</v>
      </c>
      <c r="O6704">
        <v>1</v>
      </c>
      <c r="P6704" t="s">
        <v>306</v>
      </c>
      <c r="Q6704" s="164">
        <v>45965</v>
      </c>
      <c r="R6704" s="164">
        <v>46266</v>
      </c>
      <c r="T6704" t="s">
        <v>378</v>
      </c>
      <c r="V6704" t="s">
        <v>15029</v>
      </c>
      <c r="W6704" t="s">
        <v>15030</v>
      </c>
      <c r="X6704" t="s">
        <v>15028</v>
      </c>
      <c r="Y6704" t="s">
        <v>15029</v>
      </c>
      <c r="Z6704" t="s">
        <v>15038</v>
      </c>
      <c r="AA6704" t="s">
        <v>1</v>
      </c>
      <c r="AB6704" s="164">
        <v>45867</v>
      </c>
      <c r="AC6704" t="s">
        <v>308</v>
      </c>
      <c r="AD6704" s="176">
        <v>1</v>
      </c>
    </row>
    <row r="6705" spans="1:31" x14ac:dyDescent="0.35">
      <c r="A6705" t="s">
        <v>476</v>
      </c>
      <c r="B6705">
        <v>1253</v>
      </c>
      <c r="C6705" t="s">
        <v>15028</v>
      </c>
      <c r="D6705">
        <v>72900</v>
      </c>
      <c r="E6705" t="s">
        <v>15028</v>
      </c>
      <c r="F6705" t="s">
        <v>11404</v>
      </c>
      <c r="H6705">
        <v>1</v>
      </c>
      <c r="I6705">
        <v>1</v>
      </c>
      <c r="K6705" t="s">
        <v>296</v>
      </c>
      <c r="L6705" t="s">
        <v>397</v>
      </c>
      <c r="M6705" t="s">
        <v>398</v>
      </c>
      <c r="N6705" t="s">
        <v>2499</v>
      </c>
      <c r="O6705">
        <v>1</v>
      </c>
      <c r="P6705" t="s">
        <v>306</v>
      </c>
      <c r="Q6705" s="164">
        <v>38817</v>
      </c>
      <c r="R6705" s="164">
        <v>39083</v>
      </c>
      <c r="T6705" t="s">
        <v>378</v>
      </c>
      <c r="V6705" t="s">
        <v>15029</v>
      </c>
      <c r="W6705" t="s">
        <v>15030</v>
      </c>
      <c r="X6705" t="s">
        <v>15028</v>
      </c>
      <c r="Y6705" t="s">
        <v>15029</v>
      </c>
      <c r="Z6705" t="s">
        <v>15039</v>
      </c>
      <c r="AC6705" t="s">
        <v>308</v>
      </c>
      <c r="AD6705" s="176">
        <v>1</v>
      </c>
    </row>
    <row r="6706" spans="1:31" x14ac:dyDescent="0.35">
      <c r="A6706" t="s">
        <v>482</v>
      </c>
      <c r="B6706">
        <v>1290</v>
      </c>
      <c r="C6706" t="s">
        <v>15028</v>
      </c>
      <c r="D6706">
        <v>72900</v>
      </c>
      <c r="E6706" t="s">
        <v>15028</v>
      </c>
      <c r="F6706" t="s">
        <v>11404</v>
      </c>
      <c r="G6706" s="163">
        <v>3238.32</v>
      </c>
      <c r="H6706">
        <v>1</v>
      </c>
      <c r="I6706">
        <v>1</v>
      </c>
      <c r="J6706" t="s">
        <v>1</v>
      </c>
      <c r="K6706" t="s">
        <v>296</v>
      </c>
      <c r="L6706" t="s">
        <v>397</v>
      </c>
      <c r="M6706" t="s">
        <v>398</v>
      </c>
      <c r="N6706" t="s">
        <v>2499</v>
      </c>
      <c r="O6706">
        <v>1</v>
      </c>
      <c r="P6706" t="s">
        <v>306</v>
      </c>
      <c r="Q6706" s="164">
        <v>44200</v>
      </c>
      <c r="R6706" s="164">
        <v>44562</v>
      </c>
      <c r="T6706" t="s">
        <v>378</v>
      </c>
      <c r="V6706" t="s">
        <v>15029</v>
      </c>
      <c r="W6706" t="s">
        <v>15030</v>
      </c>
      <c r="X6706" t="s">
        <v>15028</v>
      </c>
      <c r="Y6706" t="s">
        <v>15029</v>
      </c>
      <c r="Z6706" t="s">
        <v>15040</v>
      </c>
      <c r="AA6706" t="s">
        <v>1</v>
      </c>
      <c r="AB6706" s="164">
        <v>44476</v>
      </c>
      <c r="AC6706" t="s">
        <v>308</v>
      </c>
      <c r="AD6706" s="176">
        <v>1</v>
      </c>
    </row>
    <row r="6707" spans="1:31" x14ac:dyDescent="0.35">
      <c r="A6707" t="s">
        <v>432</v>
      </c>
      <c r="B6707">
        <v>1199</v>
      </c>
      <c r="C6707" t="s">
        <v>15041</v>
      </c>
      <c r="D6707">
        <v>72900</v>
      </c>
      <c r="E6707" t="s">
        <v>15028</v>
      </c>
      <c r="F6707" t="s">
        <v>11404</v>
      </c>
      <c r="H6707">
        <v>1</v>
      </c>
      <c r="I6707">
        <v>1</v>
      </c>
      <c r="K6707" t="s">
        <v>296</v>
      </c>
      <c r="L6707" t="s">
        <v>397</v>
      </c>
      <c r="M6707" t="s">
        <v>398</v>
      </c>
      <c r="N6707" t="s">
        <v>2499</v>
      </c>
      <c r="O6707">
        <v>1</v>
      </c>
      <c r="P6707" t="s">
        <v>306</v>
      </c>
      <c r="Q6707" t="s">
        <v>4486</v>
      </c>
      <c r="R6707" s="164">
        <v>37135</v>
      </c>
      <c r="T6707" t="s">
        <v>378</v>
      </c>
      <c r="V6707" t="s">
        <v>15029</v>
      </c>
      <c r="W6707" t="s">
        <v>15030</v>
      </c>
      <c r="X6707" t="s">
        <v>15028</v>
      </c>
      <c r="Y6707" t="s">
        <v>15029</v>
      </c>
      <c r="Z6707" t="s">
        <v>15042</v>
      </c>
      <c r="AC6707" t="s">
        <v>308</v>
      </c>
      <c r="AD6707" s="176">
        <v>1</v>
      </c>
    </row>
    <row r="6708" spans="1:31" x14ac:dyDescent="0.35">
      <c r="A6708" t="s">
        <v>432</v>
      </c>
      <c r="B6708">
        <v>1286</v>
      </c>
      <c r="C6708" t="s">
        <v>15043</v>
      </c>
      <c r="D6708">
        <v>72900</v>
      </c>
      <c r="E6708" t="s">
        <v>15028</v>
      </c>
      <c r="F6708" t="s">
        <v>11404</v>
      </c>
      <c r="H6708">
        <v>1</v>
      </c>
      <c r="I6708">
        <v>1</v>
      </c>
      <c r="K6708" t="s">
        <v>296</v>
      </c>
      <c r="L6708" t="s">
        <v>397</v>
      </c>
      <c r="M6708" t="s">
        <v>398</v>
      </c>
      <c r="N6708" t="s">
        <v>2499</v>
      </c>
      <c r="O6708">
        <v>1</v>
      </c>
      <c r="P6708" t="s">
        <v>306</v>
      </c>
      <c r="Q6708" t="s">
        <v>609</v>
      </c>
      <c r="R6708" s="164">
        <v>41883</v>
      </c>
      <c r="T6708" t="s">
        <v>378</v>
      </c>
      <c r="V6708" t="s">
        <v>15029</v>
      </c>
      <c r="W6708" t="s">
        <v>15030</v>
      </c>
      <c r="X6708" t="s">
        <v>15028</v>
      </c>
      <c r="Y6708" t="s">
        <v>15029</v>
      </c>
      <c r="Z6708" t="s">
        <v>15044</v>
      </c>
      <c r="AC6708" t="s">
        <v>308</v>
      </c>
      <c r="AD6708" s="176">
        <v>1</v>
      </c>
    </row>
    <row r="6709" spans="1:31" x14ac:dyDescent="0.35">
      <c r="A6709" t="s">
        <v>584</v>
      </c>
      <c r="B6709">
        <v>1173</v>
      </c>
      <c r="C6709" t="s">
        <v>15028</v>
      </c>
      <c r="D6709">
        <v>72900</v>
      </c>
      <c r="E6709" t="s">
        <v>15028</v>
      </c>
      <c r="F6709" t="s">
        <v>11404</v>
      </c>
      <c r="H6709">
        <v>1</v>
      </c>
      <c r="I6709">
        <v>1</v>
      </c>
      <c r="K6709" t="s">
        <v>296</v>
      </c>
      <c r="L6709" t="s">
        <v>397</v>
      </c>
      <c r="M6709" t="s">
        <v>398</v>
      </c>
      <c r="N6709" t="s">
        <v>2499</v>
      </c>
      <c r="O6709">
        <v>1</v>
      </c>
      <c r="P6709" t="s">
        <v>306</v>
      </c>
      <c r="Q6709" s="164">
        <v>32151</v>
      </c>
      <c r="R6709" s="164">
        <v>32387</v>
      </c>
      <c r="T6709" t="s">
        <v>378</v>
      </c>
      <c r="V6709" t="s">
        <v>15029</v>
      </c>
      <c r="W6709" t="s">
        <v>15030</v>
      </c>
      <c r="X6709" t="s">
        <v>15028</v>
      </c>
      <c r="Y6709" t="s">
        <v>15029</v>
      </c>
      <c r="Z6709" t="s">
        <v>15045</v>
      </c>
      <c r="AC6709" t="s">
        <v>308</v>
      </c>
      <c r="AD6709" s="176">
        <v>1</v>
      </c>
    </row>
    <row r="6710" spans="1:31" x14ac:dyDescent="0.35">
      <c r="A6710" t="s">
        <v>403</v>
      </c>
      <c r="B6710">
        <v>1063</v>
      </c>
      <c r="C6710" t="s">
        <v>15046</v>
      </c>
      <c r="D6710">
        <v>72900</v>
      </c>
      <c r="E6710" t="s">
        <v>15028</v>
      </c>
      <c r="F6710" t="s">
        <v>11404</v>
      </c>
      <c r="H6710">
        <v>1</v>
      </c>
      <c r="I6710">
        <v>1</v>
      </c>
      <c r="K6710" t="s">
        <v>404</v>
      </c>
      <c r="L6710" t="s">
        <v>397</v>
      </c>
      <c r="M6710" t="s">
        <v>398</v>
      </c>
      <c r="N6710" t="s">
        <v>2499</v>
      </c>
      <c r="O6710">
        <v>1</v>
      </c>
      <c r="P6710" t="s">
        <v>306</v>
      </c>
      <c r="Q6710" s="164">
        <v>32151</v>
      </c>
      <c r="R6710" s="164">
        <v>32387</v>
      </c>
      <c r="S6710" s="164">
        <v>36039</v>
      </c>
      <c r="T6710" t="s">
        <v>378</v>
      </c>
      <c r="V6710" t="s">
        <v>15029</v>
      </c>
      <c r="W6710" t="s">
        <v>15030</v>
      </c>
      <c r="X6710" t="s">
        <v>15028</v>
      </c>
      <c r="Y6710" t="s">
        <v>15029</v>
      </c>
      <c r="Z6710" t="s">
        <v>15047</v>
      </c>
      <c r="AC6710" t="s">
        <v>308</v>
      </c>
      <c r="AD6710" s="176">
        <v>1</v>
      </c>
    </row>
    <row r="6711" spans="1:31" x14ac:dyDescent="0.35">
      <c r="A6711" t="s">
        <v>314</v>
      </c>
      <c r="B6711">
        <v>1183</v>
      </c>
      <c r="C6711" t="s">
        <v>15028</v>
      </c>
      <c r="D6711">
        <v>72900</v>
      </c>
      <c r="E6711" t="s">
        <v>15028</v>
      </c>
      <c r="F6711" t="s">
        <v>11404</v>
      </c>
      <c r="H6711">
        <v>1</v>
      </c>
      <c r="I6711">
        <v>1</v>
      </c>
      <c r="K6711" t="s">
        <v>296</v>
      </c>
      <c r="L6711" t="s">
        <v>397</v>
      </c>
      <c r="M6711" t="s">
        <v>398</v>
      </c>
      <c r="N6711" t="s">
        <v>2499</v>
      </c>
      <c r="O6711">
        <v>1</v>
      </c>
      <c r="P6711" t="s">
        <v>306</v>
      </c>
      <c r="Q6711" s="164">
        <v>34708</v>
      </c>
      <c r="R6711" s="164">
        <v>34943</v>
      </c>
      <c r="T6711" t="s">
        <v>378</v>
      </c>
      <c r="V6711" t="s">
        <v>15029</v>
      </c>
      <c r="W6711" t="s">
        <v>15030</v>
      </c>
      <c r="X6711" t="s">
        <v>15028</v>
      </c>
      <c r="Y6711" t="s">
        <v>15029</v>
      </c>
      <c r="Z6711" t="s">
        <v>15048</v>
      </c>
      <c r="AC6711" t="s">
        <v>308</v>
      </c>
      <c r="AD6711" s="176">
        <v>1</v>
      </c>
    </row>
    <row r="6712" spans="1:31" x14ac:dyDescent="0.35">
      <c r="A6712" t="s">
        <v>711</v>
      </c>
      <c r="B6712">
        <v>1178</v>
      </c>
      <c r="C6712" t="s">
        <v>15028</v>
      </c>
      <c r="D6712">
        <v>72900</v>
      </c>
      <c r="E6712" t="s">
        <v>15028</v>
      </c>
      <c r="F6712" t="s">
        <v>11404</v>
      </c>
      <c r="H6712">
        <v>1</v>
      </c>
      <c r="I6712">
        <v>1</v>
      </c>
      <c r="K6712" t="s">
        <v>296</v>
      </c>
      <c r="L6712" t="s">
        <v>397</v>
      </c>
      <c r="M6712" t="s">
        <v>398</v>
      </c>
      <c r="N6712" t="s">
        <v>2499</v>
      </c>
      <c r="O6712">
        <v>1</v>
      </c>
      <c r="P6712" t="s">
        <v>306</v>
      </c>
      <c r="Q6712" s="164">
        <v>35796</v>
      </c>
      <c r="R6712" s="164">
        <v>35796</v>
      </c>
      <c r="T6712" t="s">
        <v>378</v>
      </c>
      <c r="V6712" t="s">
        <v>15029</v>
      </c>
      <c r="W6712" t="s">
        <v>15030</v>
      </c>
      <c r="X6712" t="s">
        <v>15028</v>
      </c>
      <c r="Y6712" t="s">
        <v>15029</v>
      </c>
      <c r="Z6712" t="s">
        <v>15049</v>
      </c>
      <c r="AC6712" t="s">
        <v>308</v>
      </c>
      <c r="AD6712" s="176">
        <v>1</v>
      </c>
    </row>
    <row r="6713" spans="1:31" x14ac:dyDescent="0.35">
      <c r="A6713" t="s">
        <v>476</v>
      </c>
      <c r="B6713">
        <v>1375</v>
      </c>
      <c r="C6713" t="s">
        <v>15050</v>
      </c>
      <c r="D6713">
        <v>72901</v>
      </c>
      <c r="E6713" t="s">
        <v>15051</v>
      </c>
      <c r="F6713" t="s">
        <v>11404</v>
      </c>
      <c r="G6713" s="163">
        <v>3113.48</v>
      </c>
      <c r="H6713">
        <v>1</v>
      </c>
      <c r="I6713">
        <v>0.8</v>
      </c>
      <c r="J6713" t="s">
        <v>1</v>
      </c>
      <c r="K6713" t="s">
        <v>296</v>
      </c>
      <c r="L6713" t="s">
        <v>397</v>
      </c>
      <c r="M6713" t="s">
        <v>398</v>
      </c>
      <c r="N6713" t="s">
        <v>2499</v>
      </c>
      <c r="O6713">
        <v>1</v>
      </c>
      <c r="P6713" t="s">
        <v>306</v>
      </c>
      <c r="Q6713" s="164">
        <v>43835</v>
      </c>
      <c r="R6713" s="164">
        <v>44440</v>
      </c>
      <c r="T6713" t="s">
        <v>15052</v>
      </c>
      <c r="V6713" t="s">
        <v>15053</v>
      </c>
      <c r="W6713" t="s">
        <v>15054</v>
      </c>
      <c r="X6713" t="s">
        <v>15051</v>
      </c>
      <c r="Y6713" t="s">
        <v>15053</v>
      </c>
      <c r="Z6713" t="s">
        <v>15055</v>
      </c>
      <c r="AA6713" t="s">
        <v>1</v>
      </c>
      <c r="AB6713" s="164">
        <v>44147</v>
      </c>
      <c r="AC6713" t="s">
        <v>308</v>
      </c>
      <c r="AD6713" s="176">
        <v>1</v>
      </c>
    </row>
    <row r="6714" spans="1:31" x14ac:dyDescent="0.35">
      <c r="A6714" t="s">
        <v>432</v>
      </c>
      <c r="B6714">
        <v>1239</v>
      </c>
      <c r="C6714" t="s">
        <v>15051</v>
      </c>
      <c r="D6714">
        <v>72901</v>
      </c>
      <c r="E6714" t="s">
        <v>15051</v>
      </c>
      <c r="F6714" t="s">
        <v>11404</v>
      </c>
      <c r="H6714">
        <v>1</v>
      </c>
      <c r="I6714">
        <v>0.8</v>
      </c>
      <c r="K6714" t="s">
        <v>296</v>
      </c>
      <c r="L6714" t="s">
        <v>397</v>
      </c>
      <c r="M6714" t="s">
        <v>398</v>
      </c>
      <c r="N6714" t="s">
        <v>2499</v>
      </c>
      <c r="O6714">
        <v>1</v>
      </c>
      <c r="P6714" t="s">
        <v>306</v>
      </c>
      <c r="Q6714" t="s">
        <v>15056</v>
      </c>
      <c r="R6714" s="164">
        <v>38961</v>
      </c>
      <c r="T6714" t="s">
        <v>15052</v>
      </c>
      <c r="V6714" t="s">
        <v>15053</v>
      </c>
      <c r="W6714" t="s">
        <v>15054</v>
      </c>
      <c r="X6714" t="s">
        <v>15051</v>
      </c>
      <c r="Y6714" t="s">
        <v>15053</v>
      </c>
      <c r="Z6714" t="s">
        <v>15057</v>
      </c>
      <c r="AC6714" t="s">
        <v>308</v>
      </c>
      <c r="AD6714" s="176">
        <v>1</v>
      </c>
    </row>
    <row r="6715" spans="1:31" x14ac:dyDescent="0.35">
      <c r="A6715" t="s">
        <v>408</v>
      </c>
      <c r="B6715">
        <v>1319</v>
      </c>
      <c r="C6715" t="s">
        <v>15058</v>
      </c>
      <c r="D6715">
        <v>72902</v>
      </c>
      <c r="E6715" t="s">
        <v>15059</v>
      </c>
      <c r="F6715" t="s">
        <v>11404</v>
      </c>
      <c r="G6715" s="163">
        <v>4512</v>
      </c>
      <c r="H6715">
        <v>1</v>
      </c>
      <c r="I6715">
        <v>0.9</v>
      </c>
      <c r="J6715" t="s">
        <v>295</v>
      </c>
      <c r="K6715" t="s">
        <v>296</v>
      </c>
      <c r="L6715" t="s">
        <v>397</v>
      </c>
      <c r="M6715" t="s">
        <v>398</v>
      </c>
      <c r="N6715" t="s">
        <v>2499</v>
      </c>
      <c r="O6715">
        <v>1</v>
      </c>
      <c r="P6715" t="s">
        <v>306</v>
      </c>
      <c r="Q6715" t="s">
        <v>15060</v>
      </c>
      <c r="R6715" s="164">
        <v>42979</v>
      </c>
      <c r="T6715" t="s">
        <v>15061</v>
      </c>
      <c r="V6715" t="s">
        <v>15062</v>
      </c>
      <c r="W6715" t="s">
        <v>15063</v>
      </c>
      <c r="X6715" t="s">
        <v>15059</v>
      </c>
      <c r="Y6715" t="s">
        <v>15064</v>
      </c>
      <c r="Z6715" t="s">
        <v>15065</v>
      </c>
      <c r="AA6715" t="s">
        <v>295</v>
      </c>
      <c r="AB6715" s="164">
        <v>42640</v>
      </c>
      <c r="AC6715" t="s">
        <v>308</v>
      </c>
      <c r="AD6715" s="176">
        <v>1</v>
      </c>
    </row>
    <row r="6716" spans="1:31" x14ac:dyDescent="0.35">
      <c r="A6716" t="s">
        <v>324</v>
      </c>
      <c r="B6716">
        <v>1212</v>
      </c>
      <c r="C6716" t="s">
        <v>15066</v>
      </c>
      <c r="D6716">
        <v>72902</v>
      </c>
      <c r="E6716" t="s">
        <v>15059</v>
      </c>
      <c r="F6716" t="s">
        <v>11404</v>
      </c>
      <c r="H6716">
        <v>1</v>
      </c>
      <c r="I6716">
        <v>0.9</v>
      </c>
      <c r="K6716" t="s">
        <v>404</v>
      </c>
      <c r="L6716" t="s">
        <v>397</v>
      </c>
      <c r="M6716" t="s">
        <v>398</v>
      </c>
      <c r="N6716" t="s">
        <v>2499</v>
      </c>
      <c r="O6716">
        <v>1</v>
      </c>
      <c r="P6716" t="s">
        <v>306</v>
      </c>
      <c r="Q6716" s="164">
        <v>39456</v>
      </c>
      <c r="R6716" s="164">
        <v>39692</v>
      </c>
      <c r="S6716" s="164">
        <v>42248</v>
      </c>
      <c r="T6716" t="s">
        <v>15061</v>
      </c>
      <c r="V6716" t="s">
        <v>15062</v>
      </c>
      <c r="W6716" t="s">
        <v>15063</v>
      </c>
      <c r="X6716" t="s">
        <v>15059</v>
      </c>
      <c r="Y6716" t="s">
        <v>15064</v>
      </c>
      <c r="Z6716" t="s">
        <v>15067</v>
      </c>
      <c r="AC6716" t="s">
        <v>308</v>
      </c>
      <c r="AD6716" s="176">
        <v>1</v>
      </c>
    </row>
    <row r="6717" spans="1:31" x14ac:dyDescent="0.35">
      <c r="A6717" t="s">
        <v>314</v>
      </c>
      <c r="B6717">
        <v>1256</v>
      </c>
      <c r="C6717" t="s">
        <v>15059</v>
      </c>
      <c r="D6717">
        <v>72902</v>
      </c>
      <c r="E6717" t="s">
        <v>15059</v>
      </c>
      <c r="F6717" t="s">
        <v>11404</v>
      </c>
      <c r="H6717">
        <v>1</v>
      </c>
      <c r="I6717">
        <v>0.9</v>
      </c>
      <c r="K6717" t="s">
        <v>404</v>
      </c>
      <c r="L6717" t="s">
        <v>397</v>
      </c>
      <c r="M6717" t="s">
        <v>398</v>
      </c>
      <c r="N6717" t="s">
        <v>2499</v>
      </c>
      <c r="O6717">
        <v>1</v>
      </c>
      <c r="P6717" t="s">
        <v>306</v>
      </c>
      <c r="Q6717" s="164">
        <v>38726</v>
      </c>
      <c r="R6717" s="164">
        <v>38961</v>
      </c>
      <c r="S6717" s="164">
        <v>41883</v>
      </c>
      <c r="T6717" t="s">
        <v>15061</v>
      </c>
      <c r="V6717" t="s">
        <v>15062</v>
      </c>
      <c r="W6717" t="s">
        <v>15063</v>
      </c>
      <c r="X6717" t="s">
        <v>15059</v>
      </c>
      <c r="Y6717" t="s">
        <v>15064</v>
      </c>
      <c r="Z6717" t="s">
        <v>15068</v>
      </c>
      <c r="AC6717" t="s">
        <v>308</v>
      </c>
      <c r="AD6717" s="176">
        <v>1</v>
      </c>
    </row>
    <row r="6718" spans="1:31" x14ac:dyDescent="0.35">
      <c r="A6718" t="s">
        <v>438</v>
      </c>
      <c r="B6718">
        <v>1222</v>
      </c>
      <c r="C6718" t="s">
        <v>15069</v>
      </c>
      <c r="D6718">
        <v>72902</v>
      </c>
      <c r="E6718" t="s">
        <v>15059</v>
      </c>
      <c r="F6718" t="s">
        <v>11404</v>
      </c>
      <c r="H6718">
        <v>1</v>
      </c>
      <c r="I6718">
        <v>0.9</v>
      </c>
      <c r="K6718" t="s">
        <v>296</v>
      </c>
      <c r="L6718" t="s">
        <v>397</v>
      </c>
      <c r="M6718" t="s">
        <v>398</v>
      </c>
      <c r="N6718" t="s">
        <v>2499</v>
      </c>
      <c r="O6718">
        <v>1</v>
      </c>
      <c r="P6718" t="s">
        <v>306</v>
      </c>
      <c r="Q6718" s="164">
        <v>40549</v>
      </c>
      <c r="R6718" s="164">
        <v>40787</v>
      </c>
      <c r="T6718" t="s">
        <v>15061</v>
      </c>
      <c r="V6718" t="s">
        <v>15062</v>
      </c>
      <c r="W6718" t="s">
        <v>15063</v>
      </c>
      <c r="X6718" t="s">
        <v>15059</v>
      </c>
      <c r="Y6718" t="s">
        <v>15064</v>
      </c>
      <c r="Z6718" t="s">
        <v>15070</v>
      </c>
      <c r="AC6718" t="s">
        <v>308</v>
      </c>
      <c r="AD6718" s="176">
        <v>1</v>
      </c>
    </row>
    <row r="6719" spans="1:31" x14ac:dyDescent="0.35">
      <c r="A6719" t="s">
        <v>324</v>
      </c>
      <c r="B6719">
        <v>1275</v>
      </c>
      <c r="C6719" t="s">
        <v>11898</v>
      </c>
      <c r="D6719">
        <v>72903</v>
      </c>
      <c r="E6719" t="s">
        <v>11898</v>
      </c>
      <c r="F6719" t="s">
        <v>11404</v>
      </c>
      <c r="H6719" s="174">
        <f t="shared" ref="H6719:H6723" si="230">AD6719</f>
        <v>1</v>
      </c>
      <c r="I6719">
        <v>0.4</v>
      </c>
      <c r="K6719" t="s">
        <v>296</v>
      </c>
      <c r="L6719" t="s">
        <v>502</v>
      </c>
      <c r="M6719" t="s">
        <v>398</v>
      </c>
      <c r="N6719" t="s">
        <v>2499</v>
      </c>
      <c r="O6719">
        <v>0.5</v>
      </c>
      <c r="P6719" t="s">
        <v>306</v>
      </c>
      <c r="Q6719" t="s">
        <v>609</v>
      </c>
      <c r="R6719" s="164">
        <v>41883</v>
      </c>
      <c r="T6719" t="s">
        <v>2500</v>
      </c>
      <c r="V6719" t="s">
        <v>15071</v>
      </c>
      <c r="W6719" t="s">
        <v>15072</v>
      </c>
      <c r="X6719" t="s">
        <v>11898</v>
      </c>
      <c r="Y6719" t="s">
        <v>15073</v>
      </c>
      <c r="Z6719" t="s">
        <v>15074</v>
      </c>
      <c r="AC6719" t="s">
        <v>308</v>
      </c>
      <c r="AD6719" s="176">
        <v>1</v>
      </c>
      <c r="AE6719" s="177" t="s">
        <v>16954</v>
      </c>
    </row>
    <row r="6720" spans="1:31" x14ac:dyDescent="0.35">
      <c r="A6720" t="s">
        <v>432</v>
      </c>
      <c r="B6720">
        <v>1198</v>
      </c>
      <c r="C6720" t="s">
        <v>15075</v>
      </c>
      <c r="D6720">
        <v>72904</v>
      </c>
      <c r="E6720" t="s">
        <v>15075</v>
      </c>
      <c r="F6720" t="s">
        <v>11404</v>
      </c>
      <c r="H6720" s="174">
        <f t="shared" si="230"/>
        <v>1.2</v>
      </c>
      <c r="I6720">
        <v>1.1000000000000001</v>
      </c>
      <c r="K6720" t="s">
        <v>404</v>
      </c>
      <c r="L6720" t="s">
        <v>397</v>
      </c>
      <c r="M6720" t="s">
        <v>398</v>
      </c>
      <c r="N6720" t="s">
        <v>2499</v>
      </c>
      <c r="O6720">
        <v>1</v>
      </c>
      <c r="P6720" t="s">
        <v>306</v>
      </c>
      <c r="Q6720" s="164">
        <v>36900</v>
      </c>
      <c r="R6720" s="164">
        <v>37135</v>
      </c>
      <c r="S6720" s="164">
        <v>40148</v>
      </c>
      <c r="T6720" t="s">
        <v>15076</v>
      </c>
      <c r="V6720" t="s">
        <v>15077</v>
      </c>
      <c r="W6720" t="s">
        <v>15078</v>
      </c>
      <c r="X6720" t="s">
        <v>15075</v>
      </c>
      <c r="Y6720" t="s">
        <v>15079</v>
      </c>
      <c r="Z6720" t="s">
        <v>15080</v>
      </c>
      <c r="AC6720" t="s">
        <v>308</v>
      </c>
      <c r="AD6720" s="176">
        <v>1.2</v>
      </c>
      <c r="AE6720" s="177" t="s">
        <v>16954</v>
      </c>
    </row>
    <row r="6721" spans="1:31" x14ac:dyDescent="0.35">
      <c r="A6721" t="s">
        <v>584</v>
      </c>
      <c r="B6721">
        <v>1236</v>
      </c>
      <c r="C6721" t="s">
        <v>15046</v>
      </c>
      <c r="D6721">
        <v>72905</v>
      </c>
      <c r="E6721" t="s">
        <v>15046</v>
      </c>
      <c r="F6721" t="s">
        <v>11404</v>
      </c>
      <c r="H6721" s="174">
        <f t="shared" si="230"/>
        <v>1</v>
      </c>
      <c r="I6721">
        <v>1.5</v>
      </c>
      <c r="K6721" t="s">
        <v>404</v>
      </c>
      <c r="L6721" t="s">
        <v>640</v>
      </c>
      <c r="M6721" t="s">
        <v>398</v>
      </c>
      <c r="N6721" t="s">
        <v>2499</v>
      </c>
      <c r="O6721">
        <v>1.5</v>
      </c>
      <c r="P6721" t="s">
        <v>306</v>
      </c>
      <c r="Q6721" s="164">
        <v>36169</v>
      </c>
      <c r="R6721" s="164">
        <v>36404</v>
      </c>
      <c r="S6721" s="164">
        <v>40148</v>
      </c>
      <c r="T6721" t="s">
        <v>2506</v>
      </c>
      <c r="V6721" t="s">
        <v>15081</v>
      </c>
      <c r="W6721" t="s">
        <v>15082</v>
      </c>
      <c r="X6721" t="s">
        <v>15046</v>
      </c>
      <c r="Y6721" t="s">
        <v>15083</v>
      </c>
      <c r="Z6721" t="s">
        <v>15084</v>
      </c>
      <c r="AC6721" t="s">
        <v>308</v>
      </c>
      <c r="AD6721" s="176">
        <v>1</v>
      </c>
      <c r="AE6721" s="177" t="s">
        <v>16954</v>
      </c>
    </row>
    <row r="6722" spans="1:31" x14ac:dyDescent="0.35">
      <c r="A6722" t="s">
        <v>447</v>
      </c>
      <c r="B6722">
        <v>1193</v>
      </c>
      <c r="C6722" t="s">
        <v>15085</v>
      </c>
      <c r="D6722">
        <v>72905</v>
      </c>
      <c r="E6722" t="s">
        <v>15046</v>
      </c>
      <c r="F6722" t="s">
        <v>11404</v>
      </c>
      <c r="H6722" s="174">
        <f t="shared" si="230"/>
        <v>1</v>
      </c>
      <c r="I6722">
        <v>1.5</v>
      </c>
      <c r="K6722" t="s">
        <v>404</v>
      </c>
      <c r="L6722" t="s">
        <v>640</v>
      </c>
      <c r="M6722" t="s">
        <v>398</v>
      </c>
      <c r="N6722" t="s">
        <v>2499</v>
      </c>
      <c r="O6722">
        <v>1.5</v>
      </c>
      <c r="P6722" t="s">
        <v>306</v>
      </c>
      <c r="Q6722" s="164">
        <v>37630</v>
      </c>
      <c r="R6722" s="164">
        <v>37865</v>
      </c>
      <c r="S6722" s="164">
        <v>41153</v>
      </c>
      <c r="T6722" t="s">
        <v>2506</v>
      </c>
      <c r="V6722" t="s">
        <v>15081</v>
      </c>
      <c r="W6722" t="s">
        <v>15082</v>
      </c>
      <c r="X6722" t="s">
        <v>15046</v>
      </c>
      <c r="Y6722" t="s">
        <v>15083</v>
      </c>
      <c r="Z6722" t="s">
        <v>15086</v>
      </c>
      <c r="AC6722" t="s">
        <v>308</v>
      </c>
      <c r="AD6722" s="176">
        <v>1</v>
      </c>
      <c r="AE6722" s="177" t="s">
        <v>16954</v>
      </c>
    </row>
    <row r="6723" spans="1:31" x14ac:dyDescent="0.35">
      <c r="A6723" t="s">
        <v>314</v>
      </c>
      <c r="B6723">
        <v>1245</v>
      </c>
      <c r="C6723" t="s">
        <v>15087</v>
      </c>
      <c r="D6723">
        <v>72906</v>
      </c>
      <c r="E6723" t="s">
        <v>15087</v>
      </c>
      <c r="F6723" t="s">
        <v>11404</v>
      </c>
      <c r="H6723" s="174">
        <f t="shared" si="230"/>
        <v>1</v>
      </c>
      <c r="I6723">
        <v>0.9</v>
      </c>
      <c r="K6723" t="s">
        <v>404</v>
      </c>
      <c r="L6723" t="s">
        <v>397</v>
      </c>
      <c r="M6723" t="s">
        <v>398</v>
      </c>
      <c r="N6723" t="s">
        <v>2499</v>
      </c>
      <c r="O6723">
        <v>1</v>
      </c>
      <c r="P6723" t="s">
        <v>306</v>
      </c>
      <c r="Q6723" s="164">
        <v>38353</v>
      </c>
      <c r="R6723" s="164">
        <v>38353</v>
      </c>
      <c r="S6723" s="164">
        <v>41030</v>
      </c>
      <c r="T6723" t="s">
        <v>2518</v>
      </c>
      <c r="V6723" t="s">
        <v>15088</v>
      </c>
      <c r="W6723" t="s">
        <v>15089</v>
      </c>
      <c r="X6723" t="s">
        <v>15087</v>
      </c>
      <c r="Y6723" t="s">
        <v>15088</v>
      </c>
      <c r="Z6723" t="s">
        <v>15090</v>
      </c>
      <c r="AC6723" t="s">
        <v>308</v>
      </c>
      <c r="AD6723" s="176">
        <v>1</v>
      </c>
      <c r="AE6723" s="177" t="s">
        <v>16954</v>
      </c>
    </row>
    <row r="6724" spans="1:31" x14ac:dyDescent="0.35">
      <c r="A6724" t="s">
        <v>476</v>
      </c>
      <c r="B6724">
        <v>1146</v>
      </c>
      <c r="C6724" t="s">
        <v>15091</v>
      </c>
      <c r="D6724">
        <v>72907</v>
      </c>
      <c r="E6724" t="s">
        <v>15091</v>
      </c>
      <c r="F6724" t="s">
        <v>11404</v>
      </c>
      <c r="H6724">
        <v>1</v>
      </c>
      <c r="I6724">
        <v>1</v>
      </c>
      <c r="K6724" t="s">
        <v>404</v>
      </c>
      <c r="L6724" t="s">
        <v>397</v>
      </c>
      <c r="M6724" t="s">
        <v>398</v>
      </c>
      <c r="N6724" t="s">
        <v>299</v>
      </c>
      <c r="O6724">
        <v>1</v>
      </c>
      <c r="P6724" t="s">
        <v>306</v>
      </c>
      <c r="Q6724" s="164">
        <v>32884</v>
      </c>
      <c r="R6724" s="164">
        <v>33178</v>
      </c>
      <c r="S6724" s="164">
        <v>39188</v>
      </c>
      <c r="T6724" t="s">
        <v>7197</v>
      </c>
      <c r="V6724" t="s">
        <v>15092</v>
      </c>
      <c r="W6724" t="s">
        <v>15093</v>
      </c>
      <c r="X6724" t="s">
        <v>15091</v>
      </c>
      <c r="Y6724" t="s">
        <v>15092</v>
      </c>
      <c r="Z6724" t="s">
        <v>15094</v>
      </c>
      <c r="AC6724" t="s">
        <v>308</v>
      </c>
      <c r="AD6724" s="176">
        <v>1</v>
      </c>
    </row>
    <row r="6725" spans="1:31" x14ac:dyDescent="0.35">
      <c r="A6725" t="s">
        <v>476</v>
      </c>
      <c r="B6725">
        <v>1369</v>
      </c>
      <c r="C6725" t="s">
        <v>15095</v>
      </c>
      <c r="D6725">
        <v>72907</v>
      </c>
      <c r="E6725" t="s">
        <v>15091</v>
      </c>
      <c r="F6725" t="s">
        <v>11404</v>
      </c>
      <c r="G6725" s="163">
        <v>2720.52</v>
      </c>
      <c r="H6725">
        <v>1</v>
      </c>
      <c r="I6725">
        <v>1</v>
      </c>
      <c r="J6725" t="s">
        <v>1</v>
      </c>
      <c r="K6725" t="s">
        <v>296</v>
      </c>
      <c r="L6725" t="s">
        <v>397</v>
      </c>
      <c r="M6725" t="s">
        <v>398</v>
      </c>
      <c r="N6725" t="s">
        <v>299</v>
      </c>
      <c r="O6725">
        <v>1</v>
      </c>
      <c r="P6725" t="s">
        <v>306</v>
      </c>
      <c r="Q6725" s="164">
        <v>44147</v>
      </c>
      <c r="R6725" s="164">
        <v>44317</v>
      </c>
      <c r="T6725" t="s">
        <v>7197</v>
      </c>
      <c r="V6725" t="s">
        <v>15092</v>
      </c>
      <c r="W6725" t="s">
        <v>15093</v>
      </c>
      <c r="X6725" t="s">
        <v>15091</v>
      </c>
      <c r="Y6725" t="s">
        <v>15092</v>
      </c>
      <c r="Z6725" t="s">
        <v>15096</v>
      </c>
      <c r="AA6725" t="s">
        <v>1</v>
      </c>
      <c r="AB6725" s="164">
        <v>44335</v>
      </c>
      <c r="AC6725" t="s">
        <v>308</v>
      </c>
      <c r="AD6725" s="176">
        <v>1</v>
      </c>
    </row>
    <row r="6726" spans="1:31" x14ac:dyDescent="0.35">
      <c r="A6726" t="s">
        <v>432</v>
      </c>
      <c r="B6726">
        <v>1235</v>
      </c>
      <c r="C6726" t="s">
        <v>15097</v>
      </c>
      <c r="D6726">
        <v>72909</v>
      </c>
      <c r="E6726" t="s">
        <v>15098</v>
      </c>
      <c r="F6726" t="s">
        <v>11404</v>
      </c>
      <c r="H6726">
        <v>1.1000000000000001</v>
      </c>
      <c r="I6726">
        <v>0.9</v>
      </c>
      <c r="K6726" t="s">
        <v>296</v>
      </c>
      <c r="L6726" t="s">
        <v>397</v>
      </c>
      <c r="M6726" t="s">
        <v>398</v>
      </c>
      <c r="N6726" t="s">
        <v>2499</v>
      </c>
      <c r="O6726">
        <v>1</v>
      </c>
      <c r="P6726" t="s">
        <v>306</v>
      </c>
      <c r="Q6726" s="164">
        <v>37995</v>
      </c>
      <c r="R6726" s="164">
        <v>38231</v>
      </c>
      <c r="T6726" t="s">
        <v>2524</v>
      </c>
      <c r="V6726" t="s">
        <v>15099</v>
      </c>
      <c r="W6726" t="s">
        <v>15100</v>
      </c>
      <c r="X6726" t="s">
        <v>15098</v>
      </c>
      <c r="Y6726" t="s">
        <v>15099</v>
      </c>
      <c r="Z6726" t="s">
        <v>15101</v>
      </c>
      <c r="AC6726" t="s">
        <v>308</v>
      </c>
      <c r="AD6726" s="176">
        <v>1.1000000000000001</v>
      </c>
    </row>
    <row r="6727" spans="1:31" x14ac:dyDescent="0.35">
      <c r="A6727" t="s">
        <v>584</v>
      </c>
      <c r="B6727">
        <v>1327</v>
      </c>
      <c r="C6727" t="s">
        <v>8425</v>
      </c>
      <c r="D6727">
        <v>72909</v>
      </c>
      <c r="E6727" t="s">
        <v>15098</v>
      </c>
      <c r="F6727" t="s">
        <v>11404</v>
      </c>
      <c r="H6727">
        <v>1.1000000000000001</v>
      </c>
      <c r="I6727">
        <v>0.9</v>
      </c>
      <c r="K6727" t="s">
        <v>296</v>
      </c>
      <c r="L6727" t="s">
        <v>640</v>
      </c>
      <c r="M6727" t="s">
        <v>398</v>
      </c>
      <c r="N6727" t="s">
        <v>2499</v>
      </c>
      <c r="O6727">
        <v>1</v>
      </c>
      <c r="P6727" t="s">
        <v>306</v>
      </c>
      <c r="Q6727" s="164">
        <v>41214</v>
      </c>
      <c r="R6727" s="164">
        <v>41153</v>
      </c>
      <c r="T6727" t="s">
        <v>2524</v>
      </c>
      <c r="V6727" t="s">
        <v>15099</v>
      </c>
      <c r="W6727" t="s">
        <v>15100</v>
      </c>
      <c r="X6727" t="s">
        <v>15098</v>
      </c>
      <c r="Y6727" t="s">
        <v>15099</v>
      </c>
      <c r="Z6727" t="s">
        <v>15102</v>
      </c>
      <c r="AA6727" t="s">
        <v>1</v>
      </c>
      <c r="AC6727" t="s">
        <v>308</v>
      </c>
      <c r="AD6727" s="176">
        <v>1.1000000000000001</v>
      </c>
    </row>
    <row r="6728" spans="1:31" x14ac:dyDescent="0.35">
      <c r="A6728" t="s">
        <v>447</v>
      </c>
      <c r="B6728">
        <v>1029</v>
      </c>
      <c r="C6728" t="s">
        <v>15103</v>
      </c>
      <c r="D6728">
        <v>72909</v>
      </c>
      <c r="E6728" t="s">
        <v>15098</v>
      </c>
      <c r="F6728" t="s">
        <v>11404</v>
      </c>
      <c r="H6728">
        <v>1.1000000000000001</v>
      </c>
      <c r="I6728">
        <v>0.9</v>
      </c>
      <c r="K6728" t="s">
        <v>404</v>
      </c>
      <c r="L6728" t="s">
        <v>410</v>
      </c>
      <c r="M6728" t="s">
        <v>398</v>
      </c>
      <c r="N6728" t="s">
        <v>2499</v>
      </c>
      <c r="O6728">
        <v>1</v>
      </c>
      <c r="P6728" t="s">
        <v>306</v>
      </c>
      <c r="Q6728" s="164">
        <v>32882</v>
      </c>
      <c r="R6728" s="164">
        <v>33117</v>
      </c>
      <c r="S6728" s="164">
        <v>33117</v>
      </c>
      <c r="T6728" t="s">
        <v>2524</v>
      </c>
      <c r="V6728" t="s">
        <v>15099</v>
      </c>
      <c r="W6728" t="s">
        <v>15100</v>
      </c>
      <c r="X6728" t="s">
        <v>15098</v>
      </c>
      <c r="Y6728" t="s">
        <v>15099</v>
      </c>
      <c r="Z6728" t="s">
        <v>15104</v>
      </c>
      <c r="AC6728" t="s">
        <v>308</v>
      </c>
      <c r="AD6728" s="176">
        <v>1.1000000000000001</v>
      </c>
    </row>
    <row r="6729" spans="1:31" x14ac:dyDescent="0.35">
      <c r="A6729" t="s">
        <v>469</v>
      </c>
      <c r="B6729">
        <v>1163</v>
      </c>
      <c r="C6729" t="s">
        <v>15105</v>
      </c>
      <c r="D6729">
        <v>72925</v>
      </c>
      <c r="E6729" t="s">
        <v>15105</v>
      </c>
      <c r="F6729" t="s">
        <v>11404</v>
      </c>
      <c r="H6729" s="174">
        <f t="shared" ref="H6729:H6735" si="231">AD6729</f>
        <v>1</v>
      </c>
      <c r="I6729">
        <v>1.1000000000000001</v>
      </c>
      <c r="K6729" t="s">
        <v>404</v>
      </c>
      <c r="L6729" t="s">
        <v>640</v>
      </c>
      <c r="M6729" t="s">
        <v>398</v>
      </c>
      <c r="N6729" t="s">
        <v>7223</v>
      </c>
      <c r="O6729">
        <v>1</v>
      </c>
      <c r="P6729" t="s">
        <v>306</v>
      </c>
      <c r="Q6729" s="164">
        <v>37265</v>
      </c>
      <c r="R6729" s="164">
        <v>37500</v>
      </c>
      <c r="S6729" s="164">
        <v>40148</v>
      </c>
      <c r="T6729" t="s">
        <v>7224</v>
      </c>
      <c r="V6729" t="s">
        <v>15106</v>
      </c>
      <c r="W6729" t="s">
        <v>15107</v>
      </c>
      <c r="X6729" t="s">
        <v>15105</v>
      </c>
      <c r="Y6729" t="s">
        <v>15108</v>
      </c>
      <c r="Z6729" t="s">
        <v>15109</v>
      </c>
      <c r="AC6729" t="s">
        <v>308</v>
      </c>
      <c r="AD6729" s="176">
        <v>1</v>
      </c>
      <c r="AE6729" s="177" t="s">
        <v>16954</v>
      </c>
    </row>
    <row r="6730" spans="1:31" x14ac:dyDescent="0.35">
      <c r="A6730" t="s">
        <v>324</v>
      </c>
      <c r="B6730">
        <v>1213</v>
      </c>
      <c r="C6730" t="s">
        <v>15110</v>
      </c>
      <c r="D6730">
        <v>72929</v>
      </c>
      <c r="E6730" t="s">
        <v>15110</v>
      </c>
      <c r="F6730" t="s">
        <v>11404</v>
      </c>
      <c r="H6730" s="174">
        <f t="shared" si="231"/>
        <v>1</v>
      </c>
      <c r="I6730">
        <v>0.7</v>
      </c>
      <c r="K6730" t="s">
        <v>404</v>
      </c>
      <c r="L6730" t="s">
        <v>397</v>
      </c>
      <c r="M6730" t="s">
        <v>398</v>
      </c>
      <c r="N6730" t="s">
        <v>2499</v>
      </c>
      <c r="O6730">
        <v>1</v>
      </c>
      <c r="P6730" t="s">
        <v>306</v>
      </c>
      <c r="Q6730" s="164">
        <v>39448</v>
      </c>
      <c r="R6730" s="164">
        <v>39448</v>
      </c>
      <c r="S6730" s="164">
        <v>41883</v>
      </c>
      <c r="T6730" t="s">
        <v>2555</v>
      </c>
      <c r="V6730" t="s">
        <v>15111</v>
      </c>
      <c r="W6730" t="s">
        <v>15112</v>
      </c>
      <c r="X6730" t="s">
        <v>15110</v>
      </c>
      <c r="Y6730" t="s">
        <v>15111</v>
      </c>
      <c r="Z6730" t="s">
        <v>15113</v>
      </c>
      <c r="AC6730" t="s">
        <v>308</v>
      </c>
      <c r="AD6730" s="176">
        <v>1</v>
      </c>
      <c r="AE6730" s="177" t="s">
        <v>16954</v>
      </c>
    </row>
    <row r="6731" spans="1:31" x14ac:dyDescent="0.35">
      <c r="A6731" t="s">
        <v>584</v>
      </c>
      <c r="B6731">
        <v>1298</v>
      </c>
      <c r="C6731" t="s">
        <v>15114</v>
      </c>
      <c r="D6731">
        <v>72936</v>
      </c>
      <c r="E6731" t="s">
        <v>15115</v>
      </c>
      <c r="F6731" t="s">
        <v>11404</v>
      </c>
      <c r="H6731" s="174">
        <f t="shared" si="231"/>
        <v>1</v>
      </c>
      <c r="I6731">
        <v>0.9</v>
      </c>
      <c r="K6731" t="s">
        <v>404</v>
      </c>
      <c r="L6731" t="s">
        <v>640</v>
      </c>
      <c r="M6731" t="s">
        <v>398</v>
      </c>
      <c r="N6731" t="s">
        <v>2499</v>
      </c>
      <c r="O6731">
        <v>1</v>
      </c>
      <c r="P6731" t="s">
        <v>306</v>
      </c>
      <c r="Q6731" s="164">
        <v>38361</v>
      </c>
      <c r="R6731" s="164">
        <v>38596</v>
      </c>
      <c r="S6731" s="164">
        <v>42248</v>
      </c>
      <c r="T6731" t="s">
        <v>2574</v>
      </c>
      <c r="V6731" t="s">
        <v>15116</v>
      </c>
      <c r="W6731" t="s">
        <v>15117</v>
      </c>
      <c r="X6731" t="s">
        <v>15115</v>
      </c>
      <c r="Y6731" t="s">
        <v>15116</v>
      </c>
      <c r="Z6731" t="s">
        <v>15118</v>
      </c>
      <c r="AC6731" t="s">
        <v>308</v>
      </c>
      <c r="AD6731" s="176">
        <v>1</v>
      </c>
      <c r="AE6731" s="177" t="s">
        <v>16954</v>
      </c>
    </row>
    <row r="6732" spans="1:31" x14ac:dyDescent="0.35">
      <c r="A6732" t="s">
        <v>434</v>
      </c>
      <c r="B6732">
        <v>1038</v>
      </c>
      <c r="C6732" t="s">
        <v>15119</v>
      </c>
      <c r="D6732">
        <v>72936</v>
      </c>
      <c r="E6732" t="s">
        <v>15115</v>
      </c>
      <c r="F6732" t="s">
        <v>11404</v>
      </c>
      <c r="H6732" s="174">
        <f t="shared" si="231"/>
        <v>1</v>
      </c>
      <c r="I6732">
        <v>0.9</v>
      </c>
      <c r="K6732" t="s">
        <v>404</v>
      </c>
      <c r="L6732" t="s">
        <v>397</v>
      </c>
      <c r="M6732" t="s">
        <v>398</v>
      </c>
      <c r="N6732" t="s">
        <v>2499</v>
      </c>
      <c r="O6732">
        <v>1</v>
      </c>
      <c r="P6732" t="s">
        <v>306</v>
      </c>
      <c r="Q6732" s="164">
        <v>31786</v>
      </c>
      <c r="R6732" s="164">
        <v>32021</v>
      </c>
      <c r="S6732" s="164">
        <v>36039</v>
      </c>
      <c r="T6732" t="s">
        <v>2574</v>
      </c>
      <c r="V6732" t="s">
        <v>15116</v>
      </c>
      <c r="W6732" t="s">
        <v>15117</v>
      </c>
      <c r="X6732" t="s">
        <v>15115</v>
      </c>
      <c r="Y6732" t="s">
        <v>15116</v>
      </c>
      <c r="Z6732" t="s">
        <v>15120</v>
      </c>
      <c r="AC6732" t="s">
        <v>308</v>
      </c>
      <c r="AD6732" s="176">
        <v>1</v>
      </c>
      <c r="AE6732" s="177" t="s">
        <v>16954</v>
      </c>
    </row>
    <row r="6733" spans="1:31" x14ac:dyDescent="0.35">
      <c r="A6733" t="s">
        <v>447</v>
      </c>
      <c r="B6733">
        <v>1173</v>
      </c>
      <c r="C6733" t="s">
        <v>15115</v>
      </c>
      <c r="D6733">
        <v>72936</v>
      </c>
      <c r="E6733" t="s">
        <v>15115</v>
      </c>
      <c r="F6733" t="s">
        <v>11404</v>
      </c>
      <c r="H6733" s="174">
        <f t="shared" si="231"/>
        <v>1</v>
      </c>
      <c r="I6733">
        <v>0.9</v>
      </c>
      <c r="K6733" t="s">
        <v>404</v>
      </c>
      <c r="L6733" t="s">
        <v>397</v>
      </c>
      <c r="M6733" t="s">
        <v>398</v>
      </c>
      <c r="N6733" t="s">
        <v>2499</v>
      </c>
      <c r="O6733">
        <v>1</v>
      </c>
      <c r="P6733" t="s">
        <v>306</v>
      </c>
      <c r="Q6733" s="164">
        <v>36900</v>
      </c>
      <c r="R6733" s="164">
        <v>37135</v>
      </c>
      <c r="S6733" s="164">
        <v>42248</v>
      </c>
      <c r="T6733" t="s">
        <v>2574</v>
      </c>
      <c r="V6733" t="s">
        <v>15116</v>
      </c>
      <c r="W6733" t="s">
        <v>15117</v>
      </c>
      <c r="X6733" t="s">
        <v>15115</v>
      </c>
      <c r="Y6733" t="s">
        <v>15116</v>
      </c>
      <c r="Z6733" t="s">
        <v>15121</v>
      </c>
      <c r="AC6733" t="s">
        <v>308</v>
      </c>
      <c r="AD6733" s="176">
        <v>1</v>
      </c>
      <c r="AE6733" s="177" t="s">
        <v>16954</v>
      </c>
    </row>
    <row r="6734" spans="1:31" x14ac:dyDescent="0.35">
      <c r="A6734" t="s">
        <v>494</v>
      </c>
      <c r="B6734">
        <v>1095</v>
      </c>
      <c r="C6734" t="s">
        <v>15122</v>
      </c>
      <c r="D6734">
        <v>72936</v>
      </c>
      <c r="E6734" t="s">
        <v>15115</v>
      </c>
      <c r="F6734" t="s">
        <v>11404</v>
      </c>
      <c r="H6734" s="174">
        <f t="shared" si="231"/>
        <v>1</v>
      </c>
      <c r="I6734">
        <v>0.9</v>
      </c>
      <c r="K6734" t="s">
        <v>404</v>
      </c>
      <c r="L6734" t="s">
        <v>397</v>
      </c>
      <c r="M6734" t="s">
        <v>398</v>
      </c>
      <c r="N6734" t="s">
        <v>2499</v>
      </c>
      <c r="O6734">
        <v>1</v>
      </c>
      <c r="P6734" t="s">
        <v>306</v>
      </c>
      <c r="Q6734" s="164">
        <v>32151</v>
      </c>
      <c r="R6734" s="164">
        <v>32387</v>
      </c>
      <c r="S6734" s="164">
        <v>39189</v>
      </c>
      <c r="T6734" t="s">
        <v>2574</v>
      </c>
      <c r="V6734" t="s">
        <v>15116</v>
      </c>
      <c r="W6734" t="s">
        <v>15117</v>
      </c>
      <c r="X6734" t="s">
        <v>15115</v>
      </c>
      <c r="Y6734" t="s">
        <v>15116</v>
      </c>
      <c r="Z6734" t="s">
        <v>15123</v>
      </c>
      <c r="AC6734" t="s">
        <v>308</v>
      </c>
      <c r="AD6734" s="176">
        <v>1</v>
      </c>
      <c r="AE6734" s="177" t="s">
        <v>16954</v>
      </c>
    </row>
    <row r="6735" spans="1:31" x14ac:dyDescent="0.35">
      <c r="A6735" t="s">
        <v>314</v>
      </c>
      <c r="B6735">
        <v>1149</v>
      </c>
      <c r="C6735" t="s">
        <v>15115</v>
      </c>
      <c r="D6735">
        <v>72936</v>
      </c>
      <c r="E6735" t="s">
        <v>15115</v>
      </c>
      <c r="F6735" t="s">
        <v>11404</v>
      </c>
      <c r="H6735" s="174">
        <f t="shared" si="231"/>
        <v>1</v>
      </c>
      <c r="I6735">
        <v>0.9</v>
      </c>
      <c r="K6735" t="s">
        <v>404</v>
      </c>
      <c r="L6735" t="s">
        <v>397</v>
      </c>
      <c r="M6735" t="s">
        <v>398</v>
      </c>
      <c r="N6735" t="s">
        <v>2499</v>
      </c>
      <c r="O6735">
        <v>1</v>
      </c>
      <c r="P6735" t="s">
        <v>306</v>
      </c>
      <c r="Q6735" s="164">
        <v>31421</v>
      </c>
      <c r="R6735" s="164">
        <v>31656</v>
      </c>
      <c r="S6735" s="164">
        <v>39189</v>
      </c>
      <c r="T6735" t="s">
        <v>2574</v>
      </c>
      <c r="V6735" t="s">
        <v>15116</v>
      </c>
      <c r="W6735" t="s">
        <v>15117</v>
      </c>
      <c r="X6735" t="s">
        <v>15115</v>
      </c>
      <c r="Y6735" t="s">
        <v>15116</v>
      </c>
      <c r="Z6735" t="s">
        <v>15124</v>
      </c>
      <c r="AC6735" t="s">
        <v>308</v>
      </c>
      <c r="AD6735" s="176">
        <v>1</v>
      </c>
      <c r="AE6735" s="177" t="s">
        <v>16954</v>
      </c>
    </row>
    <row r="6736" spans="1:31" x14ac:dyDescent="0.35">
      <c r="A6736" t="s">
        <v>454</v>
      </c>
      <c r="B6736">
        <v>1495</v>
      </c>
      <c r="C6736" t="s">
        <v>15125</v>
      </c>
      <c r="D6736">
        <v>72939</v>
      </c>
      <c r="E6736" t="s">
        <v>15126</v>
      </c>
      <c r="F6736" t="s">
        <v>11404</v>
      </c>
      <c r="G6736" s="163">
        <v>3706.3</v>
      </c>
      <c r="H6736">
        <v>1</v>
      </c>
      <c r="I6736">
        <v>0.8</v>
      </c>
      <c r="J6736" t="s">
        <v>295</v>
      </c>
      <c r="K6736" t="s">
        <v>296</v>
      </c>
      <c r="L6736" t="s">
        <v>397</v>
      </c>
      <c r="M6736" t="s">
        <v>398</v>
      </c>
      <c r="N6736" t="s">
        <v>2499</v>
      </c>
      <c r="O6736">
        <v>1</v>
      </c>
      <c r="P6736" t="s">
        <v>306</v>
      </c>
      <c r="Q6736" s="164">
        <v>44595</v>
      </c>
      <c r="R6736" s="164">
        <v>44805</v>
      </c>
      <c r="T6736" t="s">
        <v>10770</v>
      </c>
      <c r="V6736" t="s">
        <v>15127</v>
      </c>
      <c r="W6736" t="s">
        <v>15128</v>
      </c>
      <c r="X6736" t="s">
        <v>15126</v>
      </c>
      <c r="Y6736" t="s">
        <v>15127</v>
      </c>
      <c r="Z6736" t="s">
        <v>15129</v>
      </c>
      <c r="AA6736" t="s">
        <v>1</v>
      </c>
      <c r="AB6736" s="164">
        <v>44659</v>
      </c>
      <c r="AC6736" t="s">
        <v>308</v>
      </c>
      <c r="AD6736" s="176">
        <v>1</v>
      </c>
    </row>
    <row r="6737" spans="1:31" x14ac:dyDescent="0.35">
      <c r="A6737" t="s">
        <v>408</v>
      </c>
      <c r="B6737">
        <v>1254</v>
      </c>
      <c r="C6737" t="s">
        <v>15130</v>
      </c>
      <c r="D6737">
        <v>72939</v>
      </c>
      <c r="E6737" t="s">
        <v>15126</v>
      </c>
      <c r="F6737" t="s">
        <v>11404</v>
      </c>
      <c r="H6737">
        <v>1</v>
      </c>
      <c r="I6737">
        <v>0.8</v>
      </c>
      <c r="K6737" t="s">
        <v>296</v>
      </c>
      <c r="L6737" t="s">
        <v>397</v>
      </c>
      <c r="M6737" t="s">
        <v>398</v>
      </c>
      <c r="N6737" t="s">
        <v>2499</v>
      </c>
      <c r="O6737">
        <v>1</v>
      </c>
      <c r="P6737" t="s">
        <v>306</v>
      </c>
      <c r="Q6737" t="s">
        <v>8176</v>
      </c>
      <c r="R6737" s="164">
        <v>40422</v>
      </c>
      <c r="T6737" t="s">
        <v>10770</v>
      </c>
      <c r="V6737" t="s">
        <v>15127</v>
      </c>
      <c r="W6737" t="s">
        <v>15128</v>
      </c>
      <c r="X6737" t="s">
        <v>15126</v>
      </c>
      <c r="Y6737" t="s">
        <v>15127</v>
      </c>
      <c r="Z6737" t="s">
        <v>15131</v>
      </c>
      <c r="AC6737" t="s">
        <v>308</v>
      </c>
      <c r="AD6737" s="176">
        <v>1</v>
      </c>
    </row>
    <row r="6738" spans="1:31" x14ac:dyDescent="0.35">
      <c r="A6738" t="s">
        <v>324</v>
      </c>
      <c r="B6738">
        <v>1330</v>
      </c>
      <c r="C6738" t="s">
        <v>15125</v>
      </c>
      <c r="D6738">
        <v>72939</v>
      </c>
      <c r="E6738" t="s">
        <v>15126</v>
      </c>
      <c r="F6738" t="s">
        <v>11404</v>
      </c>
      <c r="G6738" s="163">
        <v>2970</v>
      </c>
      <c r="H6738">
        <v>1</v>
      </c>
      <c r="I6738">
        <v>0.8</v>
      </c>
      <c r="J6738" t="s">
        <v>1</v>
      </c>
      <c r="K6738" t="s">
        <v>296</v>
      </c>
      <c r="L6738" t="s">
        <v>397</v>
      </c>
      <c r="M6738" t="s">
        <v>398</v>
      </c>
      <c r="N6738" t="s">
        <v>2499</v>
      </c>
      <c r="O6738">
        <v>1</v>
      </c>
      <c r="P6738" t="s">
        <v>306</v>
      </c>
      <c r="Q6738" t="s">
        <v>15132</v>
      </c>
      <c r="R6738" s="164">
        <v>43466</v>
      </c>
      <c r="T6738" t="s">
        <v>10770</v>
      </c>
      <c r="V6738" t="s">
        <v>15127</v>
      </c>
      <c r="W6738" t="s">
        <v>15128</v>
      </c>
      <c r="X6738" t="s">
        <v>15126</v>
      </c>
      <c r="Y6738" t="s">
        <v>15127</v>
      </c>
      <c r="Z6738" t="s">
        <v>15133</v>
      </c>
      <c r="AA6738" t="s">
        <v>1</v>
      </c>
      <c r="AB6738" s="164">
        <v>43336</v>
      </c>
      <c r="AC6738" t="s">
        <v>308</v>
      </c>
      <c r="AD6738" s="176">
        <v>1</v>
      </c>
    </row>
    <row r="6739" spans="1:31" x14ac:dyDescent="0.35">
      <c r="A6739" t="s">
        <v>324</v>
      </c>
      <c r="B6739">
        <v>1432</v>
      </c>
      <c r="C6739" t="s">
        <v>15134</v>
      </c>
      <c r="D6739">
        <v>72939</v>
      </c>
      <c r="E6739" t="s">
        <v>15126</v>
      </c>
      <c r="F6739" t="s">
        <v>11404</v>
      </c>
      <c r="G6739" s="163">
        <v>4118</v>
      </c>
      <c r="H6739">
        <v>1</v>
      </c>
      <c r="I6739">
        <v>0.8</v>
      </c>
      <c r="J6739" t="s">
        <v>295</v>
      </c>
      <c r="K6739" t="s">
        <v>296</v>
      </c>
      <c r="L6739" t="s">
        <v>397</v>
      </c>
      <c r="M6739" t="s">
        <v>398</v>
      </c>
      <c r="N6739" t="s">
        <v>2499</v>
      </c>
      <c r="O6739">
        <v>1</v>
      </c>
      <c r="P6739" t="s">
        <v>306</v>
      </c>
      <c r="Q6739" t="s">
        <v>15135</v>
      </c>
      <c r="R6739" s="164">
        <v>45901</v>
      </c>
      <c r="T6739" t="s">
        <v>10770</v>
      </c>
      <c r="V6739" t="s">
        <v>15127</v>
      </c>
      <c r="W6739" t="s">
        <v>15128</v>
      </c>
      <c r="X6739" t="s">
        <v>15126</v>
      </c>
      <c r="Y6739" t="s">
        <v>15127</v>
      </c>
      <c r="Z6739" t="s">
        <v>15136</v>
      </c>
      <c r="AA6739" t="s">
        <v>1</v>
      </c>
      <c r="AB6739" s="164">
        <v>45478</v>
      </c>
      <c r="AC6739" t="s">
        <v>308</v>
      </c>
      <c r="AD6739" s="176">
        <v>1</v>
      </c>
    </row>
    <row r="6740" spans="1:31" x14ac:dyDescent="0.35">
      <c r="A6740" t="s">
        <v>324</v>
      </c>
      <c r="B6740">
        <v>1435</v>
      </c>
      <c r="C6740" t="s">
        <v>15137</v>
      </c>
      <c r="D6740">
        <v>72939</v>
      </c>
      <c r="E6740" t="s">
        <v>15126</v>
      </c>
      <c r="F6740" t="s">
        <v>11404</v>
      </c>
      <c r="G6740" s="163">
        <v>4118</v>
      </c>
      <c r="H6740">
        <v>1</v>
      </c>
      <c r="I6740">
        <v>0.8</v>
      </c>
      <c r="J6740" t="s">
        <v>295</v>
      </c>
      <c r="K6740" t="s">
        <v>296</v>
      </c>
      <c r="L6740" t="s">
        <v>397</v>
      </c>
      <c r="M6740" t="s">
        <v>398</v>
      </c>
      <c r="N6740" t="s">
        <v>2499</v>
      </c>
      <c r="O6740">
        <v>1</v>
      </c>
      <c r="P6740" t="s">
        <v>306</v>
      </c>
      <c r="Q6740" t="s">
        <v>15138</v>
      </c>
      <c r="R6740" s="164">
        <v>45901</v>
      </c>
      <c r="T6740" t="s">
        <v>10770</v>
      </c>
      <c r="V6740" t="s">
        <v>15127</v>
      </c>
      <c r="W6740" t="s">
        <v>15128</v>
      </c>
      <c r="X6740" t="s">
        <v>15126</v>
      </c>
      <c r="Y6740" t="s">
        <v>15127</v>
      </c>
      <c r="Z6740" t="s">
        <v>15139</v>
      </c>
      <c r="AA6740" t="s">
        <v>1</v>
      </c>
      <c r="AB6740" s="164">
        <v>45478</v>
      </c>
      <c r="AC6740" t="s">
        <v>308</v>
      </c>
      <c r="AD6740" s="176">
        <v>1</v>
      </c>
    </row>
    <row r="6741" spans="1:31" x14ac:dyDescent="0.35">
      <c r="A6741" t="s">
        <v>309</v>
      </c>
      <c r="B6741">
        <v>1276</v>
      </c>
      <c r="C6741" t="s">
        <v>15140</v>
      </c>
      <c r="D6741">
        <v>72939</v>
      </c>
      <c r="E6741" t="s">
        <v>15126</v>
      </c>
      <c r="F6741" t="s">
        <v>11404</v>
      </c>
      <c r="G6741" s="163">
        <v>3284</v>
      </c>
      <c r="H6741">
        <v>1</v>
      </c>
      <c r="I6741">
        <v>0.8</v>
      </c>
      <c r="J6741" t="s">
        <v>1</v>
      </c>
      <c r="K6741" t="s">
        <v>296</v>
      </c>
      <c r="L6741" t="s">
        <v>397</v>
      </c>
      <c r="M6741" t="s">
        <v>398</v>
      </c>
      <c r="N6741" t="s">
        <v>2499</v>
      </c>
      <c r="O6741">
        <v>1</v>
      </c>
      <c r="P6741" t="s">
        <v>306</v>
      </c>
      <c r="Q6741" t="s">
        <v>15141</v>
      </c>
      <c r="R6741" s="164">
        <v>45536</v>
      </c>
      <c r="T6741" t="s">
        <v>10770</v>
      </c>
      <c r="V6741" t="s">
        <v>15127</v>
      </c>
      <c r="W6741" t="s">
        <v>15128</v>
      </c>
      <c r="X6741" t="s">
        <v>15126</v>
      </c>
      <c r="Y6741" t="s">
        <v>15127</v>
      </c>
      <c r="Z6741" t="s">
        <v>15142</v>
      </c>
      <c r="AA6741" t="s">
        <v>1</v>
      </c>
      <c r="AB6741" s="164">
        <v>44965</v>
      </c>
      <c r="AC6741" t="s">
        <v>308</v>
      </c>
      <c r="AD6741" s="176">
        <v>1</v>
      </c>
    </row>
    <row r="6742" spans="1:31" x14ac:dyDescent="0.35">
      <c r="A6742" t="s">
        <v>476</v>
      </c>
      <c r="B6742">
        <v>1381</v>
      </c>
      <c r="C6742" t="s">
        <v>15143</v>
      </c>
      <c r="D6742">
        <v>72939</v>
      </c>
      <c r="E6742" t="s">
        <v>15126</v>
      </c>
      <c r="F6742" t="s">
        <v>11404</v>
      </c>
      <c r="G6742" s="163">
        <v>2720.52</v>
      </c>
      <c r="H6742">
        <v>1</v>
      </c>
      <c r="I6742">
        <v>0.8</v>
      </c>
      <c r="J6742" t="s">
        <v>1</v>
      </c>
      <c r="K6742" t="s">
        <v>296</v>
      </c>
      <c r="L6742" t="s">
        <v>397</v>
      </c>
      <c r="M6742" t="s">
        <v>398</v>
      </c>
      <c r="N6742" t="s">
        <v>2499</v>
      </c>
      <c r="O6742">
        <v>1</v>
      </c>
      <c r="P6742" t="s">
        <v>306</v>
      </c>
      <c r="Q6742" t="s">
        <v>15144</v>
      </c>
      <c r="R6742" s="164">
        <v>44805</v>
      </c>
      <c r="T6742" t="s">
        <v>10770</v>
      </c>
      <c r="V6742" t="s">
        <v>15127</v>
      </c>
      <c r="W6742" t="s">
        <v>15128</v>
      </c>
      <c r="X6742" t="s">
        <v>15126</v>
      </c>
      <c r="Y6742" t="s">
        <v>15127</v>
      </c>
      <c r="Z6742" t="s">
        <v>15145</v>
      </c>
      <c r="AA6742" t="s">
        <v>1</v>
      </c>
      <c r="AB6742" s="164">
        <v>44634</v>
      </c>
      <c r="AC6742" t="s">
        <v>308</v>
      </c>
      <c r="AD6742" s="176">
        <v>1</v>
      </c>
    </row>
    <row r="6743" spans="1:31" x14ac:dyDescent="0.35">
      <c r="A6743" t="s">
        <v>434</v>
      </c>
      <c r="B6743">
        <v>1101</v>
      </c>
      <c r="C6743" t="s">
        <v>15126</v>
      </c>
      <c r="D6743">
        <v>72939</v>
      </c>
      <c r="E6743" t="s">
        <v>15126</v>
      </c>
      <c r="F6743" t="s">
        <v>11404</v>
      </c>
      <c r="H6743">
        <v>1</v>
      </c>
      <c r="I6743">
        <v>0.8</v>
      </c>
      <c r="K6743" t="s">
        <v>404</v>
      </c>
      <c r="L6743" t="s">
        <v>397</v>
      </c>
      <c r="M6743" t="s">
        <v>398</v>
      </c>
      <c r="N6743" t="s">
        <v>2499</v>
      </c>
      <c r="O6743">
        <v>1</v>
      </c>
      <c r="P6743" t="s">
        <v>306</v>
      </c>
      <c r="Q6743" s="164">
        <v>39456</v>
      </c>
      <c r="R6743" s="164">
        <v>39692</v>
      </c>
      <c r="S6743" s="164">
        <v>42248</v>
      </c>
      <c r="T6743" t="s">
        <v>10770</v>
      </c>
      <c r="V6743" t="s">
        <v>15127</v>
      </c>
      <c r="W6743" t="s">
        <v>15128</v>
      </c>
      <c r="X6743" t="s">
        <v>15126</v>
      </c>
      <c r="Y6743" t="s">
        <v>15127</v>
      </c>
      <c r="Z6743" t="s">
        <v>15146</v>
      </c>
      <c r="AC6743" t="s">
        <v>308</v>
      </c>
      <c r="AD6743" s="176">
        <v>1</v>
      </c>
    </row>
    <row r="6744" spans="1:31" x14ac:dyDescent="0.35">
      <c r="A6744" t="s">
        <v>314</v>
      </c>
      <c r="B6744">
        <v>1340</v>
      </c>
      <c r="C6744" t="s">
        <v>15147</v>
      </c>
      <c r="D6744">
        <v>72939</v>
      </c>
      <c r="E6744" t="s">
        <v>15126</v>
      </c>
      <c r="F6744" t="s">
        <v>11404</v>
      </c>
      <c r="G6744" s="163">
        <v>4118</v>
      </c>
      <c r="H6744">
        <v>1</v>
      </c>
      <c r="I6744">
        <v>0.8</v>
      </c>
      <c r="J6744" t="s">
        <v>295</v>
      </c>
      <c r="K6744" t="s">
        <v>296</v>
      </c>
      <c r="L6744" t="s">
        <v>397</v>
      </c>
      <c r="M6744" t="s">
        <v>398</v>
      </c>
      <c r="N6744" t="s">
        <v>2499</v>
      </c>
      <c r="O6744">
        <v>1</v>
      </c>
      <c r="P6744" t="s">
        <v>306</v>
      </c>
      <c r="Q6744" s="164">
        <v>44837</v>
      </c>
      <c r="R6744" s="164">
        <v>44927</v>
      </c>
      <c r="T6744" t="s">
        <v>10770</v>
      </c>
      <c r="V6744" t="s">
        <v>15127</v>
      </c>
      <c r="W6744" t="s">
        <v>15128</v>
      </c>
      <c r="X6744" t="s">
        <v>15126</v>
      </c>
      <c r="Y6744" t="s">
        <v>15127</v>
      </c>
      <c r="Z6744" t="s">
        <v>15148</v>
      </c>
      <c r="AA6744" t="s">
        <v>295</v>
      </c>
      <c r="AB6744" s="164">
        <v>44678</v>
      </c>
      <c r="AC6744" t="s">
        <v>308</v>
      </c>
      <c r="AD6744" s="176">
        <v>1</v>
      </c>
    </row>
    <row r="6745" spans="1:31" x14ac:dyDescent="0.35">
      <c r="A6745" t="s">
        <v>324</v>
      </c>
      <c r="B6745">
        <v>1126</v>
      </c>
      <c r="C6745" t="s">
        <v>15149</v>
      </c>
      <c r="D6745">
        <v>72940</v>
      </c>
      <c r="E6745" t="s">
        <v>15149</v>
      </c>
      <c r="F6745" t="s">
        <v>11404</v>
      </c>
      <c r="H6745" s="174">
        <f>AD6745</f>
        <v>1</v>
      </c>
      <c r="I6745">
        <v>0.3</v>
      </c>
      <c r="K6745" t="s">
        <v>404</v>
      </c>
      <c r="L6745" t="s">
        <v>12533</v>
      </c>
      <c r="M6745" t="s">
        <v>398</v>
      </c>
      <c r="N6745" t="s">
        <v>2499</v>
      </c>
      <c r="O6745">
        <v>0.25</v>
      </c>
      <c r="P6745" t="s">
        <v>306</v>
      </c>
      <c r="Q6745" s="164">
        <v>36170</v>
      </c>
      <c r="R6745" s="164">
        <v>36434</v>
      </c>
      <c r="S6745" s="164">
        <v>39192</v>
      </c>
      <c r="T6745" t="s">
        <v>7286</v>
      </c>
      <c r="V6745" t="s">
        <v>15150</v>
      </c>
      <c r="W6745" t="s">
        <v>15151</v>
      </c>
      <c r="X6745" t="s">
        <v>15149</v>
      </c>
      <c r="Y6745" t="s">
        <v>15152</v>
      </c>
      <c r="Z6745" t="s">
        <v>15153</v>
      </c>
      <c r="AC6745" t="s">
        <v>308</v>
      </c>
      <c r="AD6745" s="176">
        <v>1</v>
      </c>
      <c r="AE6745" s="177" t="s">
        <v>16954</v>
      </c>
    </row>
    <row r="6746" spans="1:31" x14ac:dyDescent="0.35">
      <c r="A6746" t="s">
        <v>454</v>
      </c>
      <c r="B6746">
        <v>1323</v>
      </c>
      <c r="C6746" t="s">
        <v>15154</v>
      </c>
      <c r="D6746">
        <v>73002</v>
      </c>
      <c r="E6746" t="s">
        <v>15154</v>
      </c>
      <c r="F6746" t="s">
        <v>11404</v>
      </c>
      <c r="H6746">
        <v>1.7</v>
      </c>
      <c r="I6746">
        <v>0.9</v>
      </c>
      <c r="K6746" t="s">
        <v>404</v>
      </c>
      <c r="L6746" t="s">
        <v>397</v>
      </c>
      <c r="M6746" t="s">
        <v>398</v>
      </c>
      <c r="N6746" t="s">
        <v>766</v>
      </c>
      <c r="O6746">
        <v>1</v>
      </c>
      <c r="P6746" t="s">
        <v>306</v>
      </c>
      <c r="Q6746" s="164">
        <v>35804</v>
      </c>
      <c r="R6746" s="164">
        <v>36039</v>
      </c>
      <c r="S6746" s="164">
        <v>41518</v>
      </c>
      <c r="T6746" t="s">
        <v>2606</v>
      </c>
      <c r="V6746" t="s">
        <v>15155</v>
      </c>
      <c r="W6746" t="s">
        <v>15156</v>
      </c>
      <c r="X6746" t="s">
        <v>15154</v>
      </c>
      <c r="Y6746" t="s">
        <v>15155</v>
      </c>
      <c r="Z6746" t="s">
        <v>15157</v>
      </c>
      <c r="AC6746" t="s">
        <v>366</v>
      </c>
      <c r="AD6746" s="176">
        <v>1</v>
      </c>
    </row>
    <row r="6747" spans="1:31" x14ac:dyDescent="0.35">
      <c r="A6747" t="s">
        <v>454</v>
      </c>
      <c r="B6747">
        <v>1486</v>
      </c>
      <c r="C6747" t="s">
        <v>15158</v>
      </c>
      <c r="D6747">
        <v>73002</v>
      </c>
      <c r="E6747" t="s">
        <v>15154</v>
      </c>
      <c r="F6747" t="s">
        <v>11404</v>
      </c>
      <c r="G6747" s="163">
        <v>5000</v>
      </c>
      <c r="H6747">
        <v>1.7</v>
      </c>
      <c r="I6747">
        <v>0.9</v>
      </c>
      <c r="J6747" t="s">
        <v>295</v>
      </c>
      <c r="K6747" t="s">
        <v>296</v>
      </c>
      <c r="L6747" t="s">
        <v>397</v>
      </c>
      <c r="M6747" t="s">
        <v>398</v>
      </c>
      <c r="N6747" t="s">
        <v>766</v>
      </c>
      <c r="O6747">
        <v>1</v>
      </c>
      <c r="P6747" t="s">
        <v>306</v>
      </c>
      <c r="Q6747" s="164">
        <v>43811</v>
      </c>
      <c r="R6747" s="164">
        <v>44075</v>
      </c>
      <c r="T6747" t="s">
        <v>2606</v>
      </c>
      <c r="V6747" t="s">
        <v>15155</v>
      </c>
      <c r="W6747" t="s">
        <v>15156</v>
      </c>
      <c r="X6747" t="s">
        <v>15154</v>
      </c>
      <c r="Y6747" t="s">
        <v>15155</v>
      </c>
      <c r="Z6747" t="s">
        <v>15159</v>
      </c>
      <c r="AA6747" t="s">
        <v>295</v>
      </c>
      <c r="AB6747" s="164">
        <v>43951</v>
      </c>
      <c r="AC6747" t="s">
        <v>366</v>
      </c>
      <c r="AD6747" s="176">
        <v>1</v>
      </c>
    </row>
    <row r="6748" spans="1:31" x14ac:dyDescent="0.35">
      <c r="A6748" t="s">
        <v>305</v>
      </c>
      <c r="B6748">
        <v>1327</v>
      </c>
      <c r="C6748" t="s">
        <v>15160</v>
      </c>
      <c r="D6748">
        <v>73002</v>
      </c>
      <c r="E6748" t="s">
        <v>15154</v>
      </c>
      <c r="F6748" t="s">
        <v>11404</v>
      </c>
      <c r="G6748" s="163">
        <v>5758.72</v>
      </c>
      <c r="H6748">
        <v>1.7</v>
      </c>
      <c r="I6748">
        <v>0.9</v>
      </c>
      <c r="J6748" t="s">
        <v>295</v>
      </c>
      <c r="K6748" t="s">
        <v>296</v>
      </c>
      <c r="L6748" t="s">
        <v>397</v>
      </c>
      <c r="M6748" t="s">
        <v>398</v>
      </c>
      <c r="N6748" t="s">
        <v>766</v>
      </c>
      <c r="O6748">
        <v>1</v>
      </c>
      <c r="P6748" t="s">
        <v>306</v>
      </c>
      <c r="Q6748" t="s">
        <v>15161</v>
      </c>
      <c r="R6748" s="164">
        <v>44440</v>
      </c>
      <c r="T6748" t="s">
        <v>2606</v>
      </c>
      <c r="V6748" t="s">
        <v>15155</v>
      </c>
      <c r="W6748" t="s">
        <v>15156</v>
      </c>
      <c r="X6748" t="s">
        <v>15154</v>
      </c>
      <c r="Y6748" t="s">
        <v>15155</v>
      </c>
      <c r="Z6748" t="s">
        <v>15162</v>
      </c>
      <c r="AA6748" t="s">
        <v>1</v>
      </c>
      <c r="AB6748" s="164">
        <v>44147</v>
      </c>
      <c r="AC6748" t="s">
        <v>366</v>
      </c>
      <c r="AD6748" s="176">
        <v>1</v>
      </c>
    </row>
    <row r="6749" spans="1:31" x14ac:dyDescent="0.35">
      <c r="A6749" t="s">
        <v>317</v>
      </c>
      <c r="B6749">
        <v>1255</v>
      </c>
      <c r="C6749" t="s">
        <v>15163</v>
      </c>
      <c r="D6749">
        <v>73002</v>
      </c>
      <c r="E6749" t="s">
        <v>15154</v>
      </c>
      <c r="F6749" t="s">
        <v>11404</v>
      </c>
      <c r="G6749" s="163">
        <v>2720.24</v>
      </c>
      <c r="H6749">
        <v>1.7</v>
      </c>
      <c r="I6749">
        <v>0.9</v>
      </c>
      <c r="J6749" t="s">
        <v>1</v>
      </c>
      <c r="K6749" t="s">
        <v>296</v>
      </c>
      <c r="L6749" t="s">
        <v>397</v>
      </c>
      <c r="M6749" t="s">
        <v>398</v>
      </c>
      <c r="N6749" t="s">
        <v>766</v>
      </c>
      <c r="O6749">
        <v>1</v>
      </c>
      <c r="P6749" t="s">
        <v>306</v>
      </c>
      <c r="Q6749" t="s">
        <v>15164</v>
      </c>
      <c r="R6749" s="164">
        <v>44805</v>
      </c>
      <c r="T6749" t="s">
        <v>2606</v>
      </c>
      <c r="V6749" t="s">
        <v>15155</v>
      </c>
      <c r="W6749" t="s">
        <v>15156</v>
      </c>
      <c r="X6749" t="s">
        <v>15154</v>
      </c>
      <c r="Y6749" t="s">
        <v>15155</v>
      </c>
      <c r="Z6749" t="s">
        <v>15165</v>
      </c>
      <c r="AA6749" t="s">
        <v>1</v>
      </c>
      <c r="AB6749" s="164">
        <v>44607</v>
      </c>
      <c r="AC6749" t="s">
        <v>366</v>
      </c>
      <c r="AD6749" s="176">
        <v>1</v>
      </c>
    </row>
    <row r="6750" spans="1:31" x14ac:dyDescent="0.35">
      <c r="A6750" t="s">
        <v>408</v>
      </c>
      <c r="B6750">
        <v>1322</v>
      </c>
      <c r="C6750" t="s">
        <v>15160</v>
      </c>
      <c r="D6750">
        <v>73002</v>
      </c>
      <c r="E6750" t="s">
        <v>15154</v>
      </c>
      <c r="F6750" t="s">
        <v>11404</v>
      </c>
      <c r="G6750" s="163">
        <v>4962</v>
      </c>
      <c r="H6750">
        <v>1.7</v>
      </c>
      <c r="I6750">
        <v>0.9</v>
      </c>
      <c r="J6750" t="s">
        <v>295</v>
      </c>
      <c r="K6750" t="s">
        <v>296</v>
      </c>
      <c r="L6750" t="s">
        <v>397</v>
      </c>
      <c r="M6750" t="s">
        <v>398</v>
      </c>
      <c r="N6750" t="s">
        <v>766</v>
      </c>
      <c r="O6750">
        <v>1</v>
      </c>
      <c r="P6750" t="s">
        <v>306</v>
      </c>
      <c r="Q6750" t="s">
        <v>14160</v>
      </c>
      <c r="R6750" s="164">
        <v>43101</v>
      </c>
      <c r="T6750" t="s">
        <v>2606</v>
      </c>
      <c r="V6750" t="s">
        <v>15155</v>
      </c>
      <c r="W6750" t="s">
        <v>15156</v>
      </c>
      <c r="X6750" t="s">
        <v>15154</v>
      </c>
      <c r="Y6750" t="s">
        <v>15155</v>
      </c>
      <c r="Z6750" t="s">
        <v>15166</v>
      </c>
      <c r="AA6750" t="s">
        <v>1</v>
      </c>
      <c r="AB6750" s="164">
        <v>42866</v>
      </c>
      <c r="AC6750" t="s">
        <v>366</v>
      </c>
      <c r="AD6750" s="176">
        <v>1</v>
      </c>
    </row>
    <row r="6751" spans="1:31" x14ac:dyDescent="0.35">
      <c r="A6751" t="s">
        <v>324</v>
      </c>
      <c r="B6751">
        <v>1302</v>
      </c>
      <c r="C6751" t="s">
        <v>15167</v>
      </c>
      <c r="D6751">
        <v>73002</v>
      </c>
      <c r="E6751" t="s">
        <v>15154</v>
      </c>
      <c r="F6751" t="s">
        <v>11404</v>
      </c>
      <c r="G6751" s="163">
        <v>5040</v>
      </c>
      <c r="H6751">
        <v>1.7</v>
      </c>
      <c r="I6751">
        <v>0.9</v>
      </c>
      <c r="J6751" t="s">
        <v>295</v>
      </c>
      <c r="K6751" t="s">
        <v>296</v>
      </c>
      <c r="L6751" t="s">
        <v>397</v>
      </c>
      <c r="M6751" t="s">
        <v>398</v>
      </c>
      <c r="N6751" t="s">
        <v>766</v>
      </c>
      <c r="O6751">
        <v>1</v>
      </c>
      <c r="P6751" t="s">
        <v>306</v>
      </c>
      <c r="Q6751" s="164">
        <v>42431</v>
      </c>
      <c r="R6751" s="164">
        <v>42614</v>
      </c>
      <c r="T6751" t="s">
        <v>2606</v>
      </c>
      <c r="V6751" t="s">
        <v>15155</v>
      </c>
      <c r="W6751" t="s">
        <v>15156</v>
      </c>
      <c r="X6751" t="s">
        <v>15154</v>
      </c>
      <c r="Y6751" t="s">
        <v>15155</v>
      </c>
      <c r="Z6751" t="s">
        <v>15168</v>
      </c>
      <c r="AA6751" t="s">
        <v>1</v>
      </c>
      <c r="AB6751" s="164">
        <v>42439</v>
      </c>
      <c r="AC6751" t="s">
        <v>366</v>
      </c>
      <c r="AD6751" s="176">
        <v>1</v>
      </c>
    </row>
    <row r="6752" spans="1:31" x14ac:dyDescent="0.35">
      <c r="A6752" t="s">
        <v>324</v>
      </c>
      <c r="B6752">
        <v>1303</v>
      </c>
      <c r="C6752" t="s">
        <v>15169</v>
      </c>
      <c r="D6752">
        <v>73002</v>
      </c>
      <c r="E6752" t="s">
        <v>15154</v>
      </c>
      <c r="F6752" t="s">
        <v>11404</v>
      </c>
      <c r="G6752" s="163">
        <v>5040</v>
      </c>
      <c r="H6752">
        <v>1.7</v>
      </c>
      <c r="I6752">
        <v>0.9</v>
      </c>
      <c r="J6752" t="s">
        <v>295</v>
      </c>
      <c r="K6752" t="s">
        <v>296</v>
      </c>
      <c r="L6752" t="s">
        <v>397</v>
      </c>
      <c r="M6752" t="s">
        <v>398</v>
      </c>
      <c r="N6752" t="s">
        <v>766</v>
      </c>
      <c r="O6752">
        <v>1</v>
      </c>
      <c r="P6752" t="s">
        <v>306</v>
      </c>
      <c r="Q6752" s="164">
        <v>42431</v>
      </c>
      <c r="R6752" s="164">
        <v>42614</v>
      </c>
      <c r="T6752" t="s">
        <v>2606</v>
      </c>
      <c r="V6752" t="s">
        <v>15155</v>
      </c>
      <c r="W6752" t="s">
        <v>15156</v>
      </c>
      <c r="X6752" t="s">
        <v>15154</v>
      </c>
      <c r="Y6752" t="s">
        <v>15155</v>
      </c>
      <c r="Z6752" t="s">
        <v>15170</v>
      </c>
      <c r="AA6752" t="s">
        <v>295</v>
      </c>
      <c r="AB6752" s="164">
        <v>42439</v>
      </c>
      <c r="AC6752" t="s">
        <v>366</v>
      </c>
      <c r="AD6752" s="176">
        <v>1</v>
      </c>
    </row>
    <row r="6753" spans="1:30" x14ac:dyDescent="0.35">
      <c r="A6753" t="s">
        <v>324</v>
      </c>
      <c r="B6753">
        <v>1385</v>
      </c>
      <c r="C6753" t="s">
        <v>15171</v>
      </c>
      <c r="D6753">
        <v>73002</v>
      </c>
      <c r="E6753" t="s">
        <v>15154</v>
      </c>
      <c r="F6753" t="s">
        <v>11404</v>
      </c>
      <c r="G6753" s="163">
        <v>7808.96</v>
      </c>
      <c r="H6753">
        <v>1.7</v>
      </c>
      <c r="I6753">
        <v>0.9</v>
      </c>
      <c r="J6753" t="s">
        <v>295</v>
      </c>
      <c r="K6753" t="s">
        <v>296</v>
      </c>
      <c r="L6753" t="s">
        <v>397</v>
      </c>
      <c r="M6753" t="s">
        <v>398</v>
      </c>
      <c r="N6753" t="s">
        <v>766</v>
      </c>
      <c r="O6753">
        <v>1</v>
      </c>
      <c r="P6753" t="s">
        <v>306</v>
      </c>
      <c r="Q6753" s="164">
        <v>44928</v>
      </c>
      <c r="R6753" s="164">
        <v>45170</v>
      </c>
      <c r="T6753" t="s">
        <v>2606</v>
      </c>
      <c r="V6753" t="s">
        <v>15155</v>
      </c>
      <c r="W6753" t="s">
        <v>15156</v>
      </c>
      <c r="X6753" t="s">
        <v>15154</v>
      </c>
      <c r="Y6753" t="s">
        <v>15155</v>
      </c>
      <c r="Z6753" t="s">
        <v>15172</v>
      </c>
      <c r="AA6753" t="s">
        <v>295</v>
      </c>
      <c r="AB6753" s="164">
        <v>45041</v>
      </c>
      <c r="AC6753" t="s">
        <v>366</v>
      </c>
      <c r="AD6753" s="176">
        <v>1</v>
      </c>
    </row>
    <row r="6754" spans="1:30" x14ac:dyDescent="0.35">
      <c r="A6754" t="s">
        <v>324</v>
      </c>
      <c r="B6754">
        <v>1440</v>
      </c>
      <c r="C6754" t="s">
        <v>15173</v>
      </c>
      <c r="D6754">
        <v>73002</v>
      </c>
      <c r="E6754" t="s">
        <v>15154</v>
      </c>
      <c r="F6754" t="s">
        <v>11404</v>
      </c>
      <c r="G6754" s="163">
        <v>7808.96</v>
      </c>
      <c r="H6754">
        <v>1.7</v>
      </c>
      <c r="I6754">
        <v>0.9</v>
      </c>
      <c r="J6754" t="s">
        <v>295</v>
      </c>
      <c r="K6754" t="s">
        <v>296</v>
      </c>
      <c r="L6754" t="s">
        <v>397</v>
      </c>
      <c r="M6754" t="s">
        <v>398</v>
      </c>
      <c r="N6754" t="s">
        <v>766</v>
      </c>
      <c r="O6754">
        <v>1</v>
      </c>
      <c r="P6754" t="s">
        <v>306</v>
      </c>
      <c r="Q6754" s="164">
        <v>45605</v>
      </c>
      <c r="R6754" s="164">
        <v>45778</v>
      </c>
      <c r="T6754" t="s">
        <v>2606</v>
      </c>
      <c r="V6754" t="s">
        <v>15155</v>
      </c>
      <c r="W6754" t="s">
        <v>15156</v>
      </c>
      <c r="X6754" t="s">
        <v>15154</v>
      </c>
      <c r="Y6754" t="s">
        <v>15155</v>
      </c>
      <c r="Z6754" t="s">
        <v>15174</v>
      </c>
      <c r="AA6754" t="s">
        <v>1</v>
      </c>
      <c r="AB6754" s="164">
        <v>45680</v>
      </c>
      <c r="AC6754" t="s">
        <v>366</v>
      </c>
      <c r="AD6754" s="176">
        <v>1</v>
      </c>
    </row>
    <row r="6755" spans="1:30" x14ac:dyDescent="0.35">
      <c r="A6755" t="s">
        <v>309</v>
      </c>
      <c r="B6755">
        <v>1216</v>
      </c>
      <c r="C6755" t="s">
        <v>15160</v>
      </c>
      <c r="D6755">
        <v>73002</v>
      </c>
      <c r="E6755" t="s">
        <v>15154</v>
      </c>
      <c r="F6755" t="s">
        <v>11404</v>
      </c>
      <c r="H6755">
        <v>1.7</v>
      </c>
      <c r="I6755">
        <v>0.9</v>
      </c>
      <c r="K6755" t="s">
        <v>296</v>
      </c>
      <c r="L6755" t="s">
        <v>397</v>
      </c>
      <c r="M6755" t="s">
        <v>398</v>
      </c>
      <c r="N6755" t="s">
        <v>766</v>
      </c>
      <c r="O6755">
        <v>1</v>
      </c>
      <c r="P6755" t="s">
        <v>306</v>
      </c>
      <c r="Q6755" s="164">
        <v>40917</v>
      </c>
      <c r="R6755" s="164">
        <v>41153</v>
      </c>
      <c r="T6755" t="s">
        <v>2606</v>
      </c>
      <c r="V6755" t="s">
        <v>15155</v>
      </c>
      <c r="W6755" t="s">
        <v>15156</v>
      </c>
      <c r="X6755" t="s">
        <v>15154</v>
      </c>
      <c r="Y6755" t="s">
        <v>15155</v>
      </c>
      <c r="Z6755" t="s">
        <v>15175</v>
      </c>
      <c r="AA6755" t="s">
        <v>1</v>
      </c>
      <c r="AC6755" t="s">
        <v>366</v>
      </c>
      <c r="AD6755" s="176">
        <v>1</v>
      </c>
    </row>
    <row r="6756" spans="1:30" x14ac:dyDescent="0.35">
      <c r="A6756" t="s">
        <v>476</v>
      </c>
      <c r="B6756">
        <v>1269</v>
      </c>
      <c r="C6756" t="s">
        <v>15176</v>
      </c>
      <c r="D6756">
        <v>73002</v>
      </c>
      <c r="E6756" t="s">
        <v>15154</v>
      </c>
      <c r="F6756" t="s">
        <v>11404</v>
      </c>
      <c r="H6756">
        <v>1.7</v>
      </c>
      <c r="I6756">
        <v>0.9</v>
      </c>
      <c r="K6756" t="s">
        <v>296</v>
      </c>
      <c r="L6756" t="s">
        <v>397</v>
      </c>
      <c r="M6756" t="s">
        <v>398</v>
      </c>
      <c r="N6756" t="s">
        <v>766</v>
      </c>
      <c r="O6756">
        <v>1</v>
      </c>
      <c r="P6756" t="s">
        <v>306</v>
      </c>
      <c r="Q6756" t="s">
        <v>1951</v>
      </c>
      <c r="R6756" s="164">
        <v>40057</v>
      </c>
      <c r="T6756" t="s">
        <v>2606</v>
      </c>
      <c r="V6756" t="s">
        <v>15155</v>
      </c>
      <c r="W6756" t="s">
        <v>15156</v>
      </c>
      <c r="X6756" t="s">
        <v>15154</v>
      </c>
      <c r="Y6756" t="s">
        <v>15155</v>
      </c>
      <c r="Z6756" t="s">
        <v>15177</v>
      </c>
      <c r="AC6756" t="s">
        <v>366</v>
      </c>
      <c r="AD6756" s="176">
        <v>1</v>
      </c>
    </row>
    <row r="6757" spans="1:30" x14ac:dyDescent="0.35">
      <c r="A6757" t="s">
        <v>476</v>
      </c>
      <c r="B6757">
        <v>1305</v>
      </c>
      <c r="C6757" t="s">
        <v>15178</v>
      </c>
      <c r="D6757">
        <v>73002</v>
      </c>
      <c r="E6757" t="s">
        <v>15154</v>
      </c>
      <c r="F6757" t="s">
        <v>11404</v>
      </c>
      <c r="H6757">
        <v>1.7</v>
      </c>
      <c r="I6757">
        <v>0.9</v>
      </c>
      <c r="K6757" t="s">
        <v>296</v>
      </c>
      <c r="L6757" t="s">
        <v>397</v>
      </c>
      <c r="M6757" t="s">
        <v>398</v>
      </c>
      <c r="N6757" t="s">
        <v>766</v>
      </c>
      <c r="O6757">
        <v>1</v>
      </c>
      <c r="P6757" t="s">
        <v>306</v>
      </c>
      <c r="Q6757" t="s">
        <v>2173</v>
      </c>
      <c r="R6757" s="164">
        <v>42248</v>
      </c>
      <c r="T6757" t="s">
        <v>2606</v>
      </c>
      <c r="V6757" t="s">
        <v>15155</v>
      </c>
      <c r="W6757" t="s">
        <v>15156</v>
      </c>
      <c r="X6757" t="s">
        <v>15154</v>
      </c>
      <c r="Y6757" t="s">
        <v>15155</v>
      </c>
      <c r="Z6757" t="s">
        <v>15179</v>
      </c>
      <c r="AC6757" t="s">
        <v>366</v>
      </c>
      <c r="AD6757" s="176">
        <v>1</v>
      </c>
    </row>
    <row r="6758" spans="1:30" x14ac:dyDescent="0.35">
      <c r="A6758" t="s">
        <v>482</v>
      </c>
      <c r="B6758">
        <v>1142</v>
      </c>
      <c r="C6758" t="s">
        <v>15160</v>
      </c>
      <c r="D6758">
        <v>73002</v>
      </c>
      <c r="E6758" t="s">
        <v>15154</v>
      </c>
      <c r="F6758" t="s">
        <v>11404</v>
      </c>
      <c r="H6758">
        <v>1.7</v>
      </c>
      <c r="I6758">
        <v>0.9</v>
      </c>
      <c r="K6758" t="s">
        <v>296</v>
      </c>
      <c r="L6758" t="s">
        <v>15180</v>
      </c>
      <c r="M6758" t="s">
        <v>398</v>
      </c>
      <c r="N6758" t="s">
        <v>766</v>
      </c>
      <c r="O6758">
        <v>1</v>
      </c>
      <c r="P6758" t="s">
        <v>306</v>
      </c>
      <c r="Q6758" s="164">
        <v>36168</v>
      </c>
      <c r="R6758" s="164">
        <v>36373</v>
      </c>
      <c r="T6758" t="s">
        <v>2606</v>
      </c>
      <c r="V6758" t="s">
        <v>15155</v>
      </c>
      <c r="W6758" t="s">
        <v>15156</v>
      </c>
      <c r="X6758" t="s">
        <v>15154</v>
      </c>
      <c r="Y6758" t="s">
        <v>15155</v>
      </c>
      <c r="Z6758" t="s">
        <v>15181</v>
      </c>
      <c r="AA6758" t="s">
        <v>295</v>
      </c>
      <c r="AC6758" t="s">
        <v>366</v>
      </c>
      <c r="AD6758" s="176">
        <v>1</v>
      </c>
    </row>
    <row r="6759" spans="1:30" x14ac:dyDescent="0.35">
      <c r="A6759" t="s">
        <v>432</v>
      </c>
      <c r="B6759">
        <v>1288</v>
      </c>
      <c r="C6759" t="s">
        <v>10775</v>
      </c>
      <c r="D6759">
        <v>73002</v>
      </c>
      <c r="E6759" t="s">
        <v>15154</v>
      </c>
      <c r="F6759" t="s">
        <v>11404</v>
      </c>
      <c r="H6759">
        <v>1.7</v>
      </c>
      <c r="I6759">
        <v>0.9</v>
      </c>
      <c r="K6759" t="s">
        <v>296</v>
      </c>
      <c r="L6759" t="s">
        <v>640</v>
      </c>
      <c r="M6759" t="s">
        <v>398</v>
      </c>
      <c r="N6759" t="s">
        <v>766</v>
      </c>
      <c r="O6759">
        <v>1</v>
      </c>
      <c r="P6759" t="s">
        <v>306</v>
      </c>
      <c r="Q6759" t="s">
        <v>609</v>
      </c>
      <c r="R6759" s="164">
        <v>41640</v>
      </c>
      <c r="T6759" t="s">
        <v>2606</v>
      </c>
      <c r="V6759" t="s">
        <v>15155</v>
      </c>
      <c r="W6759" t="s">
        <v>15156</v>
      </c>
      <c r="X6759" t="s">
        <v>15154</v>
      </c>
      <c r="Y6759" t="s">
        <v>15155</v>
      </c>
      <c r="Z6759" t="s">
        <v>15182</v>
      </c>
      <c r="AA6759" t="s">
        <v>1</v>
      </c>
      <c r="AC6759" t="s">
        <v>366</v>
      </c>
      <c r="AD6759" s="176">
        <v>1</v>
      </c>
    </row>
    <row r="6760" spans="1:30" x14ac:dyDescent="0.35">
      <c r="A6760" t="s">
        <v>584</v>
      </c>
      <c r="B6760">
        <v>1395</v>
      </c>
      <c r="C6760" t="s">
        <v>15183</v>
      </c>
      <c r="D6760">
        <v>73002</v>
      </c>
      <c r="E6760" t="s">
        <v>15154</v>
      </c>
      <c r="F6760" t="s">
        <v>11404</v>
      </c>
      <c r="G6760" s="163">
        <v>7808</v>
      </c>
      <c r="H6760">
        <v>1.7</v>
      </c>
      <c r="I6760">
        <v>0.9</v>
      </c>
      <c r="J6760" t="s">
        <v>295</v>
      </c>
      <c r="K6760" t="s">
        <v>296</v>
      </c>
      <c r="L6760" t="s">
        <v>397</v>
      </c>
      <c r="M6760" t="s">
        <v>398</v>
      </c>
      <c r="N6760" t="s">
        <v>766</v>
      </c>
      <c r="O6760">
        <v>1</v>
      </c>
      <c r="P6760" t="s">
        <v>306</v>
      </c>
      <c r="Q6760" s="164">
        <v>45389</v>
      </c>
      <c r="R6760" s="164">
        <v>45901</v>
      </c>
      <c r="T6760" t="s">
        <v>2606</v>
      </c>
      <c r="V6760" t="s">
        <v>15155</v>
      </c>
      <c r="W6760" t="s">
        <v>15156</v>
      </c>
      <c r="X6760" t="s">
        <v>15154</v>
      </c>
      <c r="Y6760" t="s">
        <v>15155</v>
      </c>
      <c r="Z6760" t="s">
        <v>15184</v>
      </c>
      <c r="AA6760" t="s">
        <v>1</v>
      </c>
      <c r="AB6760" s="164">
        <v>45820</v>
      </c>
      <c r="AC6760" t="s">
        <v>366</v>
      </c>
      <c r="AD6760" s="176">
        <v>1</v>
      </c>
    </row>
    <row r="6761" spans="1:30" x14ac:dyDescent="0.35">
      <c r="A6761" t="s">
        <v>584</v>
      </c>
      <c r="B6761">
        <v>1420</v>
      </c>
      <c r="C6761" t="s">
        <v>15185</v>
      </c>
      <c r="D6761">
        <v>73002</v>
      </c>
      <c r="E6761" t="s">
        <v>15154</v>
      </c>
      <c r="F6761" t="s">
        <v>11404</v>
      </c>
      <c r="G6761" s="163">
        <v>7808</v>
      </c>
      <c r="H6761">
        <v>1.7</v>
      </c>
      <c r="I6761">
        <v>0.9</v>
      </c>
      <c r="J6761" t="s">
        <v>295</v>
      </c>
      <c r="K6761" t="s">
        <v>296</v>
      </c>
      <c r="L6761" t="s">
        <v>397</v>
      </c>
      <c r="M6761" t="s">
        <v>398</v>
      </c>
      <c r="N6761" t="s">
        <v>766</v>
      </c>
      <c r="O6761">
        <v>1</v>
      </c>
      <c r="P6761" t="s">
        <v>306</v>
      </c>
      <c r="Q6761" s="164">
        <v>45843</v>
      </c>
      <c r="R6761" s="164">
        <v>45901</v>
      </c>
      <c r="T6761" t="s">
        <v>2606</v>
      </c>
      <c r="V6761" t="s">
        <v>15155</v>
      </c>
      <c r="W6761" t="s">
        <v>15156</v>
      </c>
      <c r="X6761" t="s">
        <v>15154</v>
      </c>
      <c r="Y6761" t="s">
        <v>15155</v>
      </c>
      <c r="Z6761" t="s">
        <v>15186</v>
      </c>
      <c r="AA6761" t="s">
        <v>1</v>
      </c>
      <c r="AB6761" s="164">
        <v>45818</v>
      </c>
      <c r="AC6761" t="s">
        <v>366</v>
      </c>
      <c r="AD6761" s="176">
        <v>1</v>
      </c>
    </row>
    <row r="6762" spans="1:30" x14ac:dyDescent="0.35">
      <c r="A6762" t="s">
        <v>434</v>
      </c>
      <c r="B6762">
        <v>1154</v>
      </c>
      <c r="C6762" t="s">
        <v>10775</v>
      </c>
      <c r="D6762">
        <v>73002</v>
      </c>
      <c r="E6762" t="s">
        <v>15154</v>
      </c>
      <c r="F6762" t="s">
        <v>11404</v>
      </c>
      <c r="G6762" s="163">
        <v>2937</v>
      </c>
      <c r="H6762">
        <v>1.7</v>
      </c>
      <c r="I6762">
        <v>0.9</v>
      </c>
      <c r="J6762" t="s">
        <v>1</v>
      </c>
      <c r="K6762" t="s">
        <v>296</v>
      </c>
      <c r="L6762" t="s">
        <v>397</v>
      </c>
      <c r="M6762" t="s">
        <v>398</v>
      </c>
      <c r="N6762" t="s">
        <v>766</v>
      </c>
      <c r="O6762">
        <v>1</v>
      </c>
      <c r="P6762" t="s">
        <v>306</v>
      </c>
      <c r="Q6762" t="s">
        <v>2745</v>
      </c>
      <c r="R6762" s="164">
        <v>42736</v>
      </c>
      <c r="T6762" t="s">
        <v>2606</v>
      </c>
      <c r="V6762" t="s">
        <v>15155</v>
      </c>
      <c r="W6762" t="s">
        <v>15156</v>
      </c>
      <c r="X6762" t="s">
        <v>15154</v>
      </c>
      <c r="Y6762" t="s">
        <v>15155</v>
      </c>
      <c r="Z6762" t="s">
        <v>15187</v>
      </c>
      <c r="AA6762" t="s">
        <v>1</v>
      </c>
      <c r="AB6762" s="164">
        <v>42815</v>
      </c>
      <c r="AC6762" t="s">
        <v>366</v>
      </c>
      <c r="AD6762" s="176">
        <v>1</v>
      </c>
    </row>
    <row r="6763" spans="1:30" x14ac:dyDescent="0.35">
      <c r="A6763" t="s">
        <v>447</v>
      </c>
      <c r="B6763">
        <v>1154</v>
      </c>
      <c r="C6763" t="s">
        <v>15188</v>
      </c>
      <c r="D6763">
        <v>73002</v>
      </c>
      <c r="E6763" t="s">
        <v>15154</v>
      </c>
      <c r="F6763" t="s">
        <v>11404</v>
      </c>
      <c r="H6763">
        <v>1.7</v>
      </c>
      <c r="I6763">
        <v>0.9</v>
      </c>
      <c r="K6763" t="s">
        <v>404</v>
      </c>
      <c r="L6763" t="s">
        <v>1263</v>
      </c>
      <c r="M6763" t="s">
        <v>398</v>
      </c>
      <c r="N6763" t="s">
        <v>766</v>
      </c>
      <c r="O6763">
        <v>1</v>
      </c>
      <c r="P6763" t="s">
        <v>306</v>
      </c>
      <c r="Q6763" s="164">
        <v>36526</v>
      </c>
      <c r="R6763" s="164">
        <v>36526</v>
      </c>
      <c r="S6763" s="164">
        <v>40148</v>
      </c>
      <c r="T6763" t="s">
        <v>2606</v>
      </c>
      <c r="V6763" t="s">
        <v>15155</v>
      </c>
      <c r="W6763" t="s">
        <v>15156</v>
      </c>
      <c r="X6763" t="s">
        <v>15154</v>
      </c>
      <c r="Y6763" t="s">
        <v>15155</v>
      </c>
      <c r="Z6763" t="s">
        <v>15189</v>
      </c>
      <c r="AC6763" t="s">
        <v>366</v>
      </c>
      <c r="AD6763" s="176">
        <v>1</v>
      </c>
    </row>
    <row r="6764" spans="1:30" x14ac:dyDescent="0.35">
      <c r="A6764" t="s">
        <v>447</v>
      </c>
      <c r="B6764">
        <v>1295</v>
      </c>
      <c r="C6764" t="s">
        <v>15190</v>
      </c>
      <c r="D6764">
        <v>73002</v>
      </c>
      <c r="E6764" t="s">
        <v>15154</v>
      </c>
      <c r="F6764" t="s">
        <v>11404</v>
      </c>
      <c r="G6764" s="163">
        <v>5450</v>
      </c>
      <c r="H6764">
        <v>1.7</v>
      </c>
      <c r="I6764">
        <v>0.9</v>
      </c>
      <c r="J6764" t="s">
        <v>295</v>
      </c>
      <c r="K6764" t="s">
        <v>296</v>
      </c>
      <c r="L6764" t="s">
        <v>397</v>
      </c>
      <c r="M6764" t="s">
        <v>398</v>
      </c>
      <c r="N6764" t="s">
        <v>766</v>
      </c>
      <c r="O6764">
        <v>1</v>
      </c>
      <c r="P6764" t="s">
        <v>306</v>
      </c>
      <c r="Q6764" t="s">
        <v>3673</v>
      </c>
      <c r="R6764" s="164">
        <v>43344</v>
      </c>
      <c r="T6764" t="s">
        <v>2606</v>
      </c>
      <c r="V6764" t="s">
        <v>15155</v>
      </c>
      <c r="W6764" t="s">
        <v>15156</v>
      </c>
      <c r="X6764" t="s">
        <v>15154</v>
      </c>
      <c r="Y6764" t="s">
        <v>15155</v>
      </c>
      <c r="Z6764" t="s">
        <v>15191</v>
      </c>
      <c r="AA6764" t="s">
        <v>1</v>
      </c>
      <c r="AB6764" s="164">
        <v>43182</v>
      </c>
      <c r="AC6764" t="s">
        <v>366</v>
      </c>
      <c r="AD6764" s="176">
        <v>1</v>
      </c>
    </row>
    <row r="6765" spans="1:30" x14ac:dyDescent="0.35">
      <c r="A6765" t="s">
        <v>494</v>
      </c>
      <c r="B6765">
        <v>1253</v>
      </c>
      <c r="C6765" t="s">
        <v>15160</v>
      </c>
      <c r="D6765">
        <v>73002</v>
      </c>
      <c r="E6765" t="s">
        <v>15154</v>
      </c>
      <c r="F6765" t="s">
        <v>11404</v>
      </c>
      <c r="G6765" s="163">
        <v>4098.2</v>
      </c>
      <c r="H6765">
        <v>1.7</v>
      </c>
      <c r="I6765">
        <v>0.9</v>
      </c>
      <c r="J6765" t="s">
        <v>295</v>
      </c>
      <c r="K6765" t="s">
        <v>296</v>
      </c>
      <c r="L6765" t="s">
        <v>397</v>
      </c>
      <c r="M6765" t="s">
        <v>398</v>
      </c>
      <c r="N6765" t="s">
        <v>766</v>
      </c>
      <c r="O6765">
        <v>1</v>
      </c>
      <c r="P6765" t="s">
        <v>306</v>
      </c>
      <c r="Q6765" t="s">
        <v>1043</v>
      </c>
      <c r="R6765" s="164">
        <v>46266</v>
      </c>
      <c r="T6765" t="s">
        <v>2606</v>
      </c>
      <c r="V6765" t="s">
        <v>15155</v>
      </c>
      <c r="W6765" t="s">
        <v>15156</v>
      </c>
      <c r="X6765" t="s">
        <v>15154</v>
      </c>
      <c r="Y6765" t="s">
        <v>15155</v>
      </c>
      <c r="Z6765" t="s">
        <v>15192</v>
      </c>
      <c r="AA6765" t="s">
        <v>1</v>
      </c>
      <c r="AB6765" s="164">
        <v>45833</v>
      </c>
      <c r="AC6765" t="s">
        <v>366</v>
      </c>
      <c r="AD6765" s="176">
        <v>1</v>
      </c>
    </row>
    <row r="6766" spans="1:30" x14ac:dyDescent="0.35">
      <c r="A6766" t="s">
        <v>419</v>
      </c>
      <c r="B6766">
        <v>1221</v>
      </c>
      <c r="C6766" t="s">
        <v>15193</v>
      </c>
      <c r="D6766">
        <v>73002</v>
      </c>
      <c r="E6766" t="s">
        <v>15154</v>
      </c>
      <c r="F6766" t="s">
        <v>11404</v>
      </c>
      <c r="G6766" s="163">
        <v>3362</v>
      </c>
      <c r="H6766">
        <v>1.7</v>
      </c>
      <c r="I6766">
        <v>0.9</v>
      </c>
      <c r="J6766" t="s">
        <v>1</v>
      </c>
      <c r="K6766" t="s">
        <v>296</v>
      </c>
      <c r="L6766" t="s">
        <v>397</v>
      </c>
      <c r="M6766" t="s">
        <v>398</v>
      </c>
      <c r="N6766" t="s">
        <v>766</v>
      </c>
      <c r="O6766">
        <v>1</v>
      </c>
      <c r="P6766" t="s">
        <v>306</v>
      </c>
      <c r="Q6766" t="s">
        <v>11358</v>
      </c>
      <c r="R6766" s="164">
        <v>43709</v>
      </c>
      <c r="T6766" t="s">
        <v>2606</v>
      </c>
      <c r="V6766" t="s">
        <v>15155</v>
      </c>
      <c r="W6766" t="s">
        <v>15156</v>
      </c>
      <c r="X6766" t="s">
        <v>15154</v>
      </c>
      <c r="Y6766" t="s">
        <v>15155</v>
      </c>
      <c r="Z6766" t="s">
        <v>15194</v>
      </c>
      <c r="AA6766" t="s">
        <v>1</v>
      </c>
      <c r="AB6766" s="164">
        <v>43552</v>
      </c>
      <c r="AC6766" t="s">
        <v>366</v>
      </c>
      <c r="AD6766" s="176">
        <v>1</v>
      </c>
    </row>
    <row r="6767" spans="1:30" x14ac:dyDescent="0.35">
      <c r="A6767" t="s">
        <v>419</v>
      </c>
      <c r="B6767">
        <v>1238</v>
      </c>
      <c r="C6767" t="s">
        <v>15160</v>
      </c>
      <c r="D6767">
        <v>73002</v>
      </c>
      <c r="E6767" t="s">
        <v>15154</v>
      </c>
      <c r="F6767" t="s">
        <v>11404</v>
      </c>
      <c r="G6767" s="163">
        <v>3025.8</v>
      </c>
      <c r="H6767">
        <v>1.7</v>
      </c>
      <c r="I6767">
        <v>0.9</v>
      </c>
      <c r="J6767" t="s">
        <v>1</v>
      </c>
      <c r="K6767" t="s">
        <v>296</v>
      </c>
      <c r="L6767" t="s">
        <v>397</v>
      </c>
      <c r="M6767" t="s">
        <v>398</v>
      </c>
      <c r="N6767" t="s">
        <v>766</v>
      </c>
      <c r="O6767">
        <v>1</v>
      </c>
      <c r="P6767" t="s">
        <v>306</v>
      </c>
      <c r="Q6767" t="s">
        <v>11409</v>
      </c>
      <c r="R6767" s="164">
        <v>44805</v>
      </c>
      <c r="T6767" t="s">
        <v>2606</v>
      </c>
      <c r="V6767" t="s">
        <v>15155</v>
      </c>
      <c r="W6767" t="s">
        <v>15156</v>
      </c>
      <c r="X6767" t="s">
        <v>15154</v>
      </c>
      <c r="Y6767" t="s">
        <v>15155</v>
      </c>
      <c r="Z6767" t="s">
        <v>15195</v>
      </c>
      <c r="AA6767" t="s">
        <v>1</v>
      </c>
      <c r="AB6767" s="164">
        <v>44648</v>
      </c>
      <c r="AC6767" t="s">
        <v>366</v>
      </c>
      <c r="AD6767" s="176">
        <v>1</v>
      </c>
    </row>
    <row r="6768" spans="1:30" x14ac:dyDescent="0.35">
      <c r="A6768" t="s">
        <v>314</v>
      </c>
      <c r="B6768">
        <v>1331</v>
      </c>
      <c r="C6768" t="s">
        <v>15196</v>
      </c>
      <c r="D6768">
        <v>73002</v>
      </c>
      <c r="E6768" t="s">
        <v>15154</v>
      </c>
      <c r="F6768" t="s">
        <v>11404</v>
      </c>
      <c r="G6768" s="163">
        <v>6500</v>
      </c>
      <c r="H6768">
        <v>1.7</v>
      </c>
      <c r="I6768">
        <v>0.9</v>
      </c>
      <c r="J6768" t="s">
        <v>295</v>
      </c>
      <c r="K6768" t="s">
        <v>296</v>
      </c>
      <c r="L6768" t="s">
        <v>397</v>
      </c>
      <c r="M6768" t="s">
        <v>398</v>
      </c>
      <c r="N6768" t="s">
        <v>766</v>
      </c>
      <c r="O6768">
        <v>1</v>
      </c>
      <c r="P6768" t="s">
        <v>306</v>
      </c>
      <c r="Q6768" t="s">
        <v>15197</v>
      </c>
      <c r="R6768" s="164">
        <v>43831</v>
      </c>
      <c r="T6768" t="s">
        <v>2606</v>
      </c>
      <c r="V6768" t="s">
        <v>15155</v>
      </c>
      <c r="W6768" t="s">
        <v>15156</v>
      </c>
      <c r="X6768" t="s">
        <v>15154</v>
      </c>
      <c r="Y6768" t="s">
        <v>15155</v>
      </c>
      <c r="Z6768" t="s">
        <v>15198</v>
      </c>
      <c r="AA6768" t="s">
        <v>295</v>
      </c>
      <c r="AB6768" s="164">
        <v>43669</v>
      </c>
      <c r="AC6768" t="s">
        <v>366</v>
      </c>
      <c r="AD6768" s="176">
        <v>1</v>
      </c>
    </row>
    <row r="6769" spans="1:31" x14ac:dyDescent="0.35">
      <c r="A6769" t="s">
        <v>711</v>
      </c>
      <c r="B6769">
        <v>1267</v>
      </c>
      <c r="C6769" t="s">
        <v>15199</v>
      </c>
      <c r="D6769">
        <v>73002</v>
      </c>
      <c r="E6769" t="s">
        <v>15154</v>
      </c>
      <c r="F6769" t="s">
        <v>11404</v>
      </c>
      <c r="G6769" s="163">
        <v>5572</v>
      </c>
      <c r="H6769">
        <v>1.7</v>
      </c>
      <c r="I6769">
        <v>0.9</v>
      </c>
      <c r="J6769" t="s">
        <v>295</v>
      </c>
      <c r="K6769" t="s">
        <v>296</v>
      </c>
      <c r="L6769" t="s">
        <v>397</v>
      </c>
      <c r="M6769" t="s">
        <v>398</v>
      </c>
      <c r="N6769" t="s">
        <v>766</v>
      </c>
      <c r="O6769">
        <v>1</v>
      </c>
      <c r="P6769" t="s">
        <v>306</v>
      </c>
      <c r="Q6769" t="s">
        <v>15200</v>
      </c>
      <c r="R6769" s="164">
        <v>46023</v>
      </c>
      <c r="T6769" t="s">
        <v>2606</v>
      </c>
      <c r="V6769" t="s">
        <v>15155</v>
      </c>
      <c r="W6769" t="s">
        <v>15156</v>
      </c>
      <c r="X6769" t="s">
        <v>15154</v>
      </c>
      <c r="Y6769" t="s">
        <v>15155</v>
      </c>
      <c r="Z6769" t="s">
        <v>15201</v>
      </c>
      <c r="AA6769" t="s">
        <v>295</v>
      </c>
      <c r="AB6769" s="164">
        <v>45860</v>
      </c>
      <c r="AC6769" t="s">
        <v>366</v>
      </c>
      <c r="AD6769" s="176">
        <v>1</v>
      </c>
    </row>
    <row r="6770" spans="1:31" x14ac:dyDescent="0.35">
      <c r="A6770" t="s">
        <v>499</v>
      </c>
      <c r="B6770">
        <v>1231</v>
      </c>
      <c r="C6770" t="s">
        <v>15160</v>
      </c>
      <c r="D6770">
        <v>73002</v>
      </c>
      <c r="E6770" t="s">
        <v>15154</v>
      </c>
      <c r="F6770" t="s">
        <v>11404</v>
      </c>
      <c r="G6770" s="163">
        <v>7808.97</v>
      </c>
      <c r="H6770">
        <v>1.7</v>
      </c>
      <c r="I6770">
        <v>0.9</v>
      </c>
      <c r="J6770" t="s">
        <v>295</v>
      </c>
      <c r="K6770" t="s">
        <v>296</v>
      </c>
      <c r="L6770" t="s">
        <v>397</v>
      </c>
      <c r="M6770" t="s">
        <v>398</v>
      </c>
      <c r="N6770" t="s">
        <v>766</v>
      </c>
      <c r="O6770">
        <v>1</v>
      </c>
      <c r="P6770" t="s">
        <v>306</v>
      </c>
      <c r="Q6770" t="s">
        <v>2910</v>
      </c>
      <c r="R6770" s="164">
        <v>44197</v>
      </c>
      <c r="T6770" t="s">
        <v>2606</v>
      </c>
      <c r="V6770" t="s">
        <v>15155</v>
      </c>
      <c r="W6770" t="s">
        <v>15156</v>
      </c>
      <c r="X6770" t="s">
        <v>15154</v>
      </c>
      <c r="Y6770" t="s">
        <v>15155</v>
      </c>
      <c r="Z6770" t="s">
        <v>15202</v>
      </c>
      <c r="AA6770" t="s">
        <v>1</v>
      </c>
      <c r="AB6770" s="164">
        <v>44300</v>
      </c>
      <c r="AC6770" t="s">
        <v>366</v>
      </c>
      <c r="AD6770" s="176">
        <v>1</v>
      </c>
    </row>
    <row r="6771" spans="1:31" x14ac:dyDescent="0.35">
      <c r="A6771" t="s">
        <v>438</v>
      </c>
      <c r="B6771">
        <v>1252</v>
      </c>
      <c r="C6771" t="s">
        <v>15160</v>
      </c>
      <c r="D6771">
        <v>73002</v>
      </c>
      <c r="E6771" t="s">
        <v>15154</v>
      </c>
      <c r="F6771" t="s">
        <v>11404</v>
      </c>
      <c r="G6771" s="163">
        <v>7808.96</v>
      </c>
      <c r="H6771">
        <v>1.7</v>
      </c>
      <c r="I6771">
        <v>0.9</v>
      </c>
      <c r="J6771" t="s">
        <v>295</v>
      </c>
      <c r="K6771" t="s">
        <v>296</v>
      </c>
      <c r="L6771" t="s">
        <v>397</v>
      </c>
      <c r="M6771" t="s">
        <v>398</v>
      </c>
      <c r="N6771" t="s">
        <v>766</v>
      </c>
      <c r="O6771">
        <v>1</v>
      </c>
      <c r="P6771" t="s">
        <v>306</v>
      </c>
      <c r="Q6771" s="164">
        <v>44597</v>
      </c>
      <c r="R6771" s="164">
        <v>44927</v>
      </c>
      <c r="T6771" t="s">
        <v>2606</v>
      </c>
      <c r="V6771" t="s">
        <v>15155</v>
      </c>
      <c r="W6771" t="s">
        <v>15156</v>
      </c>
      <c r="X6771" t="s">
        <v>15154</v>
      </c>
      <c r="Y6771" t="s">
        <v>15155</v>
      </c>
      <c r="Z6771" t="s">
        <v>15203</v>
      </c>
      <c r="AA6771" t="s">
        <v>1</v>
      </c>
      <c r="AB6771" s="164">
        <v>44708</v>
      </c>
      <c r="AC6771" t="s">
        <v>366</v>
      </c>
      <c r="AD6771" s="176">
        <v>1</v>
      </c>
    </row>
    <row r="6772" spans="1:31" x14ac:dyDescent="0.35">
      <c r="A6772" t="s">
        <v>438</v>
      </c>
      <c r="B6772">
        <v>1253</v>
      </c>
      <c r="C6772" t="s">
        <v>15204</v>
      </c>
      <c r="D6772">
        <v>73002</v>
      </c>
      <c r="E6772" t="s">
        <v>15154</v>
      </c>
      <c r="F6772" t="s">
        <v>11404</v>
      </c>
      <c r="G6772" s="163">
        <v>7808.96</v>
      </c>
      <c r="H6772">
        <v>1.7</v>
      </c>
      <c r="I6772">
        <v>0.9</v>
      </c>
      <c r="J6772" t="s">
        <v>295</v>
      </c>
      <c r="K6772" t="s">
        <v>296</v>
      </c>
      <c r="L6772" t="s">
        <v>397</v>
      </c>
      <c r="M6772" t="s">
        <v>398</v>
      </c>
      <c r="N6772" t="s">
        <v>766</v>
      </c>
      <c r="O6772">
        <v>1</v>
      </c>
      <c r="P6772" t="s">
        <v>306</v>
      </c>
      <c r="Q6772" s="164">
        <v>44597</v>
      </c>
      <c r="R6772" s="164">
        <v>44927</v>
      </c>
      <c r="T6772" t="s">
        <v>2606</v>
      </c>
      <c r="V6772" t="s">
        <v>15155</v>
      </c>
      <c r="W6772" t="s">
        <v>15156</v>
      </c>
      <c r="X6772" t="s">
        <v>15154</v>
      </c>
      <c r="Y6772" t="s">
        <v>15155</v>
      </c>
      <c r="Z6772" t="s">
        <v>15205</v>
      </c>
      <c r="AA6772" t="s">
        <v>1</v>
      </c>
      <c r="AB6772" s="164">
        <v>44708</v>
      </c>
      <c r="AC6772" t="s">
        <v>366</v>
      </c>
      <c r="AD6772" s="176">
        <v>1</v>
      </c>
    </row>
    <row r="6773" spans="1:31" x14ac:dyDescent="0.35">
      <c r="A6773" t="s">
        <v>476</v>
      </c>
      <c r="B6773">
        <v>1307</v>
      </c>
      <c r="C6773" t="s">
        <v>15206</v>
      </c>
      <c r="D6773">
        <v>73007</v>
      </c>
      <c r="E6773" t="s">
        <v>15207</v>
      </c>
      <c r="F6773" t="s">
        <v>11404</v>
      </c>
      <c r="H6773" s="174">
        <f>AD6773</f>
        <v>1</v>
      </c>
      <c r="I6773">
        <v>0.4</v>
      </c>
      <c r="K6773" t="s">
        <v>296</v>
      </c>
      <c r="L6773" t="s">
        <v>640</v>
      </c>
      <c r="M6773" t="s">
        <v>398</v>
      </c>
      <c r="N6773" t="s">
        <v>766</v>
      </c>
      <c r="O6773">
        <v>1</v>
      </c>
      <c r="P6773" t="s">
        <v>306</v>
      </c>
      <c r="Q6773" t="s">
        <v>2402</v>
      </c>
      <c r="R6773" s="164">
        <v>42248</v>
      </c>
      <c r="T6773" t="s">
        <v>2653</v>
      </c>
      <c r="V6773" t="s">
        <v>15208</v>
      </c>
      <c r="W6773" t="s">
        <v>15209</v>
      </c>
      <c r="X6773" t="s">
        <v>15207</v>
      </c>
      <c r="Y6773" t="s">
        <v>15208</v>
      </c>
      <c r="Z6773" t="s">
        <v>15210</v>
      </c>
      <c r="AC6773" t="s">
        <v>366</v>
      </c>
      <c r="AD6773" s="176">
        <v>1</v>
      </c>
      <c r="AE6773" s="177" t="s">
        <v>16954</v>
      </c>
    </row>
    <row r="6774" spans="1:31" x14ac:dyDescent="0.35">
      <c r="A6774" t="s">
        <v>482</v>
      </c>
      <c r="B6774">
        <v>1086</v>
      </c>
      <c r="C6774" t="s">
        <v>15207</v>
      </c>
      <c r="D6774">
        <v>73007</v>
      </c>
      <c r="E6774" t="s">
        <v>15207</v>
      </c>
      <c r="F6774" t="s">
        <v>11404</v>
      </c>
      <c r="H6774" s="174">
        <f t="shared" ref="H6774:H6777" si="232">AD6774</f>
        <v>1</v>
      </c>
      <c r="I6774">
        <v>0.4</v>
      </c>
      <c r="K6774" t="s">
        <v>404</v>
      </c>
      <c r="L6774" t="s">
        <v>397</v>
      </c>
      <c r="M6774" t="s">
        <v>398</v>
      </c>
      <c r="N6774" t="s">
        <v>766</v>
      </c>
      <c r="O6774">
        <v>1</v>
      </c>
      <c r="P6774" t="s">
        <v>306</v>
      </c>
      <c r="Q6774" s="164">
        <v>31056</v>
      </c>
      <c r="R6774" s="164">
        <v>31291</v>
      </c>
      <c r="S6774" s="164">
        <v>36039</v>
      </c>
      <c r="T6774" t="s">
        <v>2653</v>
      </c>
      <c r="V6774" t="s">
        <v>15208</v>
      </c>
      <c r="W6774" t="s">
        <v>15209</v>
      </c>
      <c r="X6774" t="s">
        <v>15207</v>
      </c>
      <c r="Y6774" t="s">
        <v>15208</v>
      </c>
      <c r="Z6774" t="s">
        <v>15211</v>
      </c>
      <c r="AC6774" t="s">
        <v>366</v>
      </c>
      <c r="AD6774" s="176">
        <v>1</v>
      </c>
      <c r="AE6774" s="177" t="s">
        <v>16953</v>
      </c>
    </row>
    <row r="6775" spans="1:31" x14ac:dyDescent="0.35">
      <c r="A6775" t="s">
        <v>482</v>
      </c>
      <c r="B6775">
        <v>1128</v>
      </c>
      <c r="C6775" t="s">
        <v>15212</v>
      </c>
      <c r="D6775">
        <v>73007</v>
      </c>
      <c r="E6775" t="s">
        <v>15207</v>
      </c>
      <c r="F6775" t="s">
        <v>11404</v>
      </c>
      <c r="H6775" s="174">
        <f t="shared" si="232"/>
        <v>1</v>
      </c>
      <c r="I6775">
        <v>0.4</v>
      </c>
      <c r="K6775" t="s">
        <v>404</v>
      </c>
      <c r="L6775" t="s">
        <v>1053</v>
      </c>
      <c r="M6775" t="s">
        <v>398</v>
      </c>
      <c r="N6775" t="s">
        <v>766</v>
      </c>
      <c r="O6775">
        <v>1</v>
      </c>
      <c r="P6775" t="s">
        <v>306</v>
      </c>
      <c r="Q6775" s="164">
        <v>35439</v>
      </c>
      <c r="R6775" s="164">
        <v>35674</v>
      </c>
      <c r="S6775" s="164">
        <v>39189</v>
      </c>
      <c r="T6775" t="s">
        <v>2653</v>
      </c>
      <c r="V6775" t="s">
        <v>15208</v>
      </c>
      <c r="W6775" t="s">
        <v>15209</v>
      </c>
      <c r="X6775" t="s">
        <v>15207</v>
      </c>
      <c r="Y6775" t="s">
        <v>15208</v>
      </c>
      <c r="Z6775" t="s">
        <v>15213</v>
      </c>
      <c r="AC6775" t="s">
        <v>366</v>
      </c>
      <c r="AD6775" s="176">
        <v>1</v>
      </c>
      <c r="AE6775" s="177" t="s">
        <v>16953</v>
      </c>
    </row>
    <row r="6776" spans="1:31" x14ac:dyDescent="0.35">
      <c r="A6776" t="s">
        <v>584</v>
      </c>
      <c r="B6776">
        <v>1102</v>
      </c>
      <c r="C6776" t="s">
        <v>15214</v>
      </c>
      <c r="D6776">
        <v>73007</v>
      </c>
      <c r="E6776" t="s">
        <v>15207</v>
      </c>
      <c r="F6776" t="s">
        <v>11404</v>
      </c>
      <c r="H6776" s="174">
        <f t="shared" si="232"/>
        <v>1</v>
      </c>
      <c r="I6776">
        <v>0.4</v>
      </c>
      <c r="K6776" t="s">
        <v>404</v>
      </c>
      <c r="L6776" t="s">
        <v>502</v>
      </c>
      <c r="M6776" t="s">
        <v>398</v>
      </c>
      <c r="N6776" t="s">
        <v>766</v>
      </c>
      <c r="O6776">
        <v>1</v>
      </c>
      <c r="P6776" t="s">
        <v>306</v>
      </c>
      <c r="Q6776" s="164">
        <v>28976</v>
      </c>
      <c r="R6776" s="164">
        <v>28860</v>
      </c>
      <c r="S6776" s="164">
        <v>31472</v>
      </c>
      <c r="T6776" t="s">
        <v>2653</v>
      </c>
      <c r="V6776" t="s">
        <v>15208</v>
      </c>
      <c r="W6776" t="s">
        <v>15209</v>
      </c>
      <c r="X6776" t="s">
        <v>15207</v>
      </c>
      <c r="Y6776" t="s">
        <v>15208</v>
      </c>
      <c r="Z6776" t="s">
        <v>15215</v>
      </c>
      <c r="AC6776" t="s">
        <v>366</v>
      </c>
      <c r="AD6776" s="176">
        <v>1</v>
      </c>
      <c r="AE6776" s="177" t="s">
        <v>16954</v>
      </c>
    </row>
    <row r="6777" spans="1:31" x14ac:dyDescent="0.35">
      <c r="A6777" t="s">
        <v>711</v>
      </c>
      <c r="B6777">
        <v>1172</v>
      </c>
      <c r="C6777" t="s">
        <v>15216</v>
      </c>
      <c r="D6777">
        <v>73008</v>
      </c>
      <c r="E6777" t="s">
        <v>15217</v>
      </c>
      <c r="F6777" t="s">
        <v>11404</v>
      </c>
      <c r="H6777" s="174">
        <f t="shared" si="232"/>
        <v>1</v>
      </c>
      <c r="I6777">
        <v>1</v>
      </c>
      <c r="K6777" t="s">
        <v>404</v>
      </c>
      <c r="L6777" t="s">
        <v>397</v>
      </c>
      <c r="M6777" t="s">
        <v>398</v>
      </c>
      <c r="N6777" t="s">
        <v>766</v>
      </c>
      <c r="O6777">
        <v>1</v>
      </c>
      <c r="P6777" t="s">
        <v>306</v>
      </c>
      <c r="Q6777" s="164">
        <v>35804</v>
      </c>
      <c r="R6777" s="164">
        <v>36039</v>
      </c>
      <c r="S6777" s="164">
        <v>40148</v>
      </c>
      <c r="T6777" t="s">
        <v>7390</v>
      </c>
      <c r="V6777" t="s">
        <v>15218</v>
      </c>
      <c r="W6777" t="s">
        <v>15219</v>
      </c>
      <c r="X6777" t="s">
        <v>15217</v>
      </c>
      <c r="Y6777" t="s">
        <v>15218</v>
      </c>
      <c r="Z6777" t="s">
        <v>15220</v>
      </c>
      <c r="AC6777" t="s">
        <v>366</v>
      </c>
      <c r="AD6777" s="176">
        <v>1</v>
      </c>
      <c r="AE6777" s="177" t="s">
        <v>16954</v>
      </c>
    </row>
    <row r="6778" spans="1:31" x14ac:dyDescent="0.35">
      <c r="A6778" t="s">
        <v>454</v>
      </c>
      <c r="B6778">
        <v>1404</v>
      </c>
      <c r="C6778" t="s">
        <v>15221</v>
      </c>
      <c r="D6778">
        <v>73009</v>
      </c>
      <c r="E6778" t="s">
        <v>15222</v>
      </c>
      <c r="F6778" t="s">
        <v>11404</v>
      </c>
      <c r="H6778">
        <v>1</v>
      </c>
      <c r="I6778">
        <v>1</v>
      </c>
      <c r="K6778" t="s">
        <v>0</v>
      </c>
      <c r="L6778" t="s">
        <v>397</v>
      </c>
      <c r="M6778" t="s">
        <v>398</v>
      </c>
      <c r="N6778" t="s">
        <v>766</v>
      </c>
      <c r="O6778">
        <v>1</v>
      </c>
      <c r="P6778" t="s">
        <v>306</v>
      </c>
      <c r="Q6778" s="164">
        <v>39884</v>
      </c>
      <c r="R6778" s="164">
        <v>40150</v>
      </c>
      <c r="T6778" t="s">
        <v>15223</v>
      </c>
      <c r="V6778" t="s">
        <v>15224</v>
      </c>
      <c r="W6778" t="s">
        <v>15225</v>
      </c>
      <c r="X6778" t="s">
        <v>15222</v>
      </c>
      <c r="Y6778" t="s">
        <v>15224</v>
      </c>
      <c r="Z6778" t="s">
        <v>15226</v>
      </c>
      <c r="AC6778" t="s">
        <v>366</v>
      </c>
      <c r="AD6778" s="176">
        <v>1</v>
      </c>
    </row>
    <row r="6779" spans="1:31" x14ac:dyDescent="0.35">
      <c r="A6779" t="s">
        <v>408</v>
      </c>
      <c r="B6779">
        <v>1346</v>
      </c>
      <c r="C6779" t="s">
        <v>15227</v>
      </c>
      <c r="D6779">
        <v>73009</v>
      </c>
      <c r="E6779" t="s">
        <v>15222</v>
      </c>
      <c r="F6779" t="s">
        <v>11404</v>
      </c>
      <c r="G6779" s="163">
        <v>3856.5</v>
      </c>
      <c r="H6779">
        <v>1</v>
      </c>
      <c r="I6779">
        <v>1</v>
      </c>
      <c r="J6779" t="s">
        <v>295</v>
      </c>
      <c r="K6779" t="s">
        <v>296</v>
      </c>
      <c r="L6779" t="s">
        <v>397</v>
      </c>
      <c r="M6779" t="s">
        <v>398</v>
      </c>
      <c r="N6779" t="s">
        <v>766</v>
      </c>
      <c r="O6779">
        <v>1</v>
      </c>
      <c r="P6779" t="s">
        <v>306</v>
      </c>
      <c r="Q6779" t="s">
        <v>12327</v>
      </c>
      <c r="R6779" s="164">
        <v>45536</v>
      </c>
      <c r="T6779" t="s">
        <v>15223</v>
      </c>
      <c r="V6779" t="s">
        <v>15224</v>
      </c>
      <c r="W6779" t="s">
        <v>15225</v>
      </c>
      <c r="X6779" t="s">
        <v>15222</v>
      </c>
      <c r="Y6779" t="s">
        <v>15224</v>
      </c>
      <c r="Z6779" t="s">
        <v>15228</v>
      </c>
      <c r="AA6779" t="s">
        <v>1</v>
      </c>
      <c r="AB6779" s="164">
        <v>45495</v>
      </c>
      <c r="AC6779" t="s">
        <v>366</v>
      </c>
      <c r="AD6779" s="176">
        <v>1</v>
      </c>
    </row>
    <row r="6780" spans="1:31" x14ac:dyDescent="0.35">
      <c r="A6780" t="s">
        <v>309</v>
      </c>
      <c r="B6780">
        <v>1170</v>
      </c>
      <c r="C6780" t="s">
        <v>15222</v>
      </c>
      <c r="D6780">
        <v>73009</v>
      </c>
      <c r="E6780" t="s">
        <v>15222</v>
      </c>
      <c r="F6780" t="s">
        <v>11404</v>
      </c>
      <c r="H6780">
        <v>1</v>
      </c>
      <c r="I6780">
        <v>1</v>
      </c>
      <c r="K6780" t="s">
        <v>404</v>
      </c>
      <c r="L6780" t="s">
        <v>397</v>
      </c>
      <c r="M6780" t="s">
        <v>398</v>
      </c>
      <c r="N6780" t="s">
        <v>766</v>
      </c>
      <c r="O6780">
        <v>1</v>
      </c>
      <c r="P6780" t="s">
        <v>306</v>
      </c>
      <c r="Q6780" s="164">
        <v>38726</v>
      </c>
      <c r="R6780" s="164">
        <v>38961</v>
      </c>
      <c r="S6780" s="164">
        <v>42248</v>
      </c>
      <c r="T6780" t="s">
        <v>15223</v>
      </c>
      <c r="V6780" t="s">
        <v>15224</v>
      </c>
      <c r="W6780" t="s">
        <v>15225</v>
      </c>
      <c r="X6780" t="s">
        <v>15222</v>
      </c>
      <c r="Y6780" t="s">
        <v>15224</v>
      </c>
      <c r="Z6780" t="s">
        <v>15229</v>
      </c>
      <c r="AC6780" t="s">
        <v>366</v>
      </c>
      <c r="AD6780" s="176">
        <v>1</v>
      </c>
    </row>
    <row r="6781" spans="1:31" x14ac:dyDescent="0.35">
      <c r="A6781" t="s">
        <v>476</v>
      </c>
      <c r="B6781">
        <v>1272</v>
      </c>
      <c r="C6781" t="s">
        <v>15222</v>
      </c>
      <c r="D6781">
        <v>73009</v>
      </c>
      <c r="E6781" t="s">
        <v>15222</v>
      </c>
      <c r="F6781" t="s">
        <v>11404</v>
      </c>
      <c r="H6781">
        <v>1</v>
      </c>
      <c r="I6781">
        <v>1</v>
      </c>
      <c r="K6781" t="s">
        <v>296</v>
      </c>
      <c r="L6781" t="s">
        <v>397</v>
      </c>
      <c r="M6781" t="s">
        <v>398</v>
      </c>
      <c r="N6781" t="s">
        <v>766</v>
      </c>
      <c r="O6781">
        <v>1</v>
      </c>
      <c r="P6781" t="s">
        <v>306</v>
      </c>
      <c r="Q6781" t="s">
        <v>3136</v>
      </c>
      <c r="R6781" s="164">
        <v>40057</v>
      </c>
      <c r="T6781" t="s">
        <v>15223</v>
      </c>
      <c r="V6781" t="s">
        <v>15224</v>
      </c>
      <c r="W6781" t="s">
        <v>15225</v>
      </c>
      <c r="X6781" t="s">
        <v>15222</v>
      </c>
      <c r="Y6781" t="s">
        <v>15224</v>
      </c>
      <c r="Z6781" t="s">
        <v>15230</v>
      </c>
      <c r="AA6781" t="s">
        <v>1</v>
      </c>
      <c r="AC6781" t="s">
        <v>366</v>
      </c>
      <c r="AD6781" s="176">
        <v>1</v>
      </c>
    </row>
    <row r="6782" spans="1:31" x14ac:dyDescent="0.35">
      <c r="A6782" t="s">
        <v>403</v>
      </c>
      <c r="B6782">
        <v>1189</v>
      </c>
      <c r="C6782" t="s">
        <v>15231</v>
      </c>
      <c r="D6782">
        <v>73009</v>
      </c>
      <c r="E6782" t="s">
        <v>15222</v>
      </c>
      <c r="F6782" t="s">
        <v>11404</v>
      </c>
      <c r="G6782" s="163">
        <v>2722.08</v>
      </c>
      <c r="H6782">
        <v>1</v>
      </c>
      <c r="I6782">
        <v>1</v>
      </c>
      <c r="J6782" t="s">
        <v>1</v>
      </c>
      <c r="K6782" t="s">
        <v>296</v>
      </c>
      <c r="L6782" t="s">
        <v>397</v>
      </c>
      <c r="M6782" t="s">
        <v>398</v>
      </c>
      <c r="N6782" t="s">
        <v>766</v>
      </c>
      <c r="O6782">
        <v>1</v>
      </c>
      <c r="P6782" t="s">
        <v>306</v>
      </c>
      <c r="Q6782" s="164">
        <v>44050</v>
      </c>
      <c r="R6782" s="164">
        <v>44197</v>
      </c>
      <c r="T6782" t="s">
        <v>15223</v>
      </c>
      <c r="V6782" t="s">
        <v>15224</v>
      </c>
      <c r="W6782" t="s">
        <v>15225</v>
      </c>
      <c r="X6782" t="s">
        <v>15222</v>
      </c>
      <c r="Y6782" t="s">
        <v>15224</v>
      </c>
      <c r="Z6782" t="s">
        <v>15232</v>
      </c>
      <c r="AA6782" t="s">
        <v>1</v>
      </c>
      <c r="AB6782" s="164">
        <v>44147</v>
      </c>
      <c r="AC6782" t="s">
        <v>366</v>
      </c>
      <c r="AD6782" s="176">
        <v>1</v>
      </c>
    </row>
    <row r="6783" spans="1:31" x14ac:dyDescent="0.35">
      <c r="A6783" t="s">
        <v>494</v>
      </c>
      <c r="B6783">
        <v>1198</v>
      </c>
      <c r="C6783" t="s">
        <v>15222</v>
      </c>
      <c r="D6783">
        <v>73009</v>
      </c>
      <c r="E6783" t="s">
        <v>15222</v>
      </c>
      <c r="F6783" t="s">
        <v>11404</v>
      </c>
      <c r="H6783">
        <v>1</v>
      </c>
      <c r="I6783">
        <v>1</v>
      </c>
      <c r="K6783" t="s">
        <v>404</v>
      </c>
      <c r="L6783" t="s">
        <v>397</v>
      </c>
      <c r="M6783" t="s">
        <v>398</v>
      </c>
      <c r="N6783" t="s">
        <v>766</v>
      </c>
      <c r="O6783">
        <v>1</v>
      </c>
      <c r="P6783" t="s">
        <v>306</v>
      </c>
      <c r="Q6783" s="164">
        <v>39091</v>
      </c>
      <c r="R6783" s="164">
        <v>39326</v>
      </c>
      <c r="S6783" s="164">
        <v>43374</v>
      </c>
      <c r="T6783" t="s">
        <v>15223</v>
      </c>
      <c r="V6783" t="s">
        <v>15224</v>
      </c>
      <c r="W6783" t="s">
        <v>15225</v>
      </c>
      <c r="X6783" t="s">
        <v>15222</v>
      </c>
      <c r="Y6783" t="s">
        <v>15224</v>
      </c>
      <c r="Z6783" t="s">
        <v>15233</v>
      </c>
      <c r="AC6783" t="s">
        <v>366</v>
      </c>
      <c r="AD6783" s="176">
        <v>1</v>
      </c>
    </row>
    <row r="6784" spans="1:31" x14ac:dyDescent="0.35">
      <c r="A6784" t="s">
        <v>414</v>
      </c>
      <c r="B6784">
        <v>1246</v>
      </c>
      <c r="C6784" t="s">
        <v>15234</v>
      </c>
      <c r="D6784">
        <v>73009</v>
      </c>
      <c r="E6784" t="s">
        <v>15222</v>
      </c>
      <c r="F6784" t="s">
        <v>11404</v>
      </c>
      <c r="G6784" s="163">
        <v>2641.32</v>
      </c>
      <c r="H6784">
        <v>1</v>
      </c>
      <c r="I6784">
        <v>1</v>
      </c>
      <c r="J6784" t="s">
        <v>1</v>
      </c>
      <c r="K6784" t="s">
        <v>296</v>
      </c>
      <c r="L6784" t="s">
        <v>397</v>
      </c>
      <c r="M6784" t="s">
        <v>398</v>
      </c>
      <c r="N6784" t="s">
        <v>766</v>
      </c>
      <c r="O6784">
        <v>1</v>
      </c>
      <c r="P6784" t="s">
        <v>306</v>
      </c>
      <c r="Q6784" s="164">
        <v>43679</v>
      </c>
      <c r="R6784" s="164">
        <v>43709</v>
      </c>
      <c r="T6784" t="s">
        <v>15223</v>
      </c>
      <c r="V6784" t="s">
        <v>15224</v>
      </c>
      <c r="W6784" t="s">
        <v>15225</v>
      </c>
      <c r="X6784" t="s">
        <v>15222</v>
      </c>
      <c r="Y6784" t="s">
        <v>15224</v>
      </c>
      <c r="Z6784" t="s">
        <v>15235</v>
      </c>
      <c r="AA6784" t="s">
        <v>1</v>
      </c>
      <c r="AB6784" s="164">
        <v>43629</v>
      </c>
      <c r="AC6784" t="s">
        <v>366</v>
      </c>
      <c r="AD6784" s="176">
        <v>1</v>
      </c>
    </row>
    <row r="6785" spans="1:31" x14ac:dyDescent="0.35">
      <c r="A6785" t="s">
        <v>711</v>
      </c>
      <c r="B6785">
        <v>1217</v>
      </c>
      <c r="C6785" t="s">
        <v>15222</v>
      </c>
      <c r="D6785">
        <v>73009</v>
      </c>
      <c r="E6785" t="s">
        <v>15222</v>
      </c>
      <c r="F6785" t="s">
        <v>11404</v>
      </c>
      <c r="H6785">
        <v>1</v>
      </c>
      <c r="I6785">
        <v>1</v>
      </c>
      <c r="K6785" t="s">
        <v>404</v>
      </c>
      <c r="L6785" t="s">
        <v>397</v>
      </c>
      <c r="M6785" t="s">
        <v>398</v>
      </c>
      <c r="N6785" t="s">
        <v>766</v>
      </c>
      <c r="O6785">
        <v>1</v>
      </c>
      <c r="P6785" t="s">
        <v>306</v>
      </c>
      <c r="Q6785" t="s">
        <v>15236</v>
      </c>
      <c r="R6785" s="164">
        <v>42248</v>
      </c>
      <c r="S6785" s="164">
        <v>45536</v>
      </c>
      <c r="T6785" t="s">
        <v>15223</v>
      </c>
      <c r="V6785" t="s">
        <v>15224</v>
      </c>
      <c r="W6785" t="s">
        <v>15225</v>
      </c>
      <c r="X6785" t="s">
        <v>15222</v>
      </c>
      <c r="Y6785" t="s">
        <v>15224</v>
      </c>
      <c r="Z6785" t="s">
        <v>15237</v>
      </c>
      <c r="AC6785" t="s">
        <v>366</v>
      </c>
      <c r="AD6785" s="176">
        <v>1</v>
      </c>
    </row>
    <row r="6786" spans="1:31" x14ac:dyDescent="0.35">
      <c r="A6786" t="s">
        <v>566</v>
      </c>
      <c r="B6786">
        <v>1220</v>
      </c>
      <c r="C6786" t="s">
        <v>15238</v>
      </c>
      <c r="D6786">
        <v>73009</v>
      </c>
      <c r="E6786" t="s">
        <v>15222</v>
      </c>
      <c r="F6786" t="s">
        <v>11404</v>
      </c>
      <c r="H6786">
        <v>1</v>
      </c>
      <c r="I6786">
        <v>1</v>
      </c>
      <c r="K6786" t="s">
        <v>404</v>
      </c>
      <c r="L6786" t="s">
        <v>640</v>
      </c>
      <c r="M6786" t="s">
        <v>398</v>
      </c>
      <c r="N6786" t="s">
        <v>766</v>
      </c>
      <c r="O6786">
        <v>1</v>
      </c>
      <c r="P6786" t="s">
        <v>306</v>
      </c>
      <c r="Q6786" t="s">
        <v>8403</v>
      </c>
      <c r="R6786" s="164">
        <v>38961</v>
      </c>
      <c r="S6786" s="164">
        <v>44743</v>
      </c>
      <c r="T6786" t="s">
        <v>15223</v>
      </c>
      <c r="V6786" t="s">
        <v>15224</v>
      </c>
      <c r="W6786" t="s">
        <v>15225</v>
      </c>
      <c r="X6786" t="s">
        <v>15222</v>
      </c>
      <c r="Y6786" t="s">
        <v>15224</v>
      </c>
      <c r="Z6786" t="s">
        <v>15239</v>
      </c>
      <c r="AA6786" t="s">
        <v>1</v>
      </c>
      <c r="AC6786" t="s">
        <v>366</v>
      </c>
      <c r="AD6786" s="176">
        <v>1</v>
      </c>
    </row>
    <row r="6787" spans="1:31" x14ac:dyDescent="0.35">
      <c r="A6787" t="s">
        <v>584</v>
      </c>
      <c r="B6787">
        <v>1319</v>
      </c>
      <c r="C6787" t="s">
        <v>15240</v>
      </c>
      <c r="D6787">
        <v>73010</v>
      </c>
      <c r="E6787" t="s">
        <v>15240</v>
      </c>
      <c r="F6787" t="s">
        <v>11404</v>
      </c>
      <c r="H6787" s="174">
        <f t="shared" ref="H6787:H6788" si="233">AD6787</f>
        <v>1</v>
      </c>
      <c r="I6787">
        <v>0.8</v>
      </c>
      <c r="K6787" t="s">
        <v>404</v>
      </c>
      <c r="L6787" t="s">
        <v>397</v>
      </c>
      <c r="M6787" t="s">
        <v>398</v>
      </c>
      <c r="N6787" t="s">
        <v>766</v>
      </c>
      <c r="O6787">
        <v>1</v>
      </c>
      <c r="P6787" t="s">
        <v>306</v>
      </c>
      <c r="Q6787" s="164">
        <v>40060</v>
      </c>
      <c r="R6787" s="164">
        <v>40057</v>
      </c>
      <c r="S6787" s="164">
        <v>42614</v>
      </c>
      <c r="T6787" t="s">
        <v>15241</v>
      </c>
      <c r="V6787" t="s">
        <v>15242</v>
      </c>
      <c r="W6787" t="s">
        <v>15243</v>
      </c>
      <c r="X6787" t="s">
        <v>15240</v>
      </c>
      <c r="Y6787" t="s">
        <v>15242</v>
      </c>
      <c r="Z6787" t="s">
        <v>15244</v>
      </c>
      <c r="AC6787" t="s">
        <v>366</v>
      </c>
      <c r="AD6787" s="176">
        <v>1</v>
      </c>
      <c r="AE6787" s="177" t="s">
        <v>16954</v>
      </c>
    </row>
    <row r="6788" spans="1:31" x14ac:dyDescent="0.35">
      <c r="A6788" t="s">
        <v>566</v>
      </c>
      <c r="B6788">
        <v>1297</v>
      </c>
      <c r="C6788" t="s">
        <v>15238</v>
      </c>
      <c r="D6788">
        <v>73011</v>
      </c>
      <c r="E6788" t="s">
        <v>15238</v>
      </c>
      <c r="F6788" t="s">
        <v>11404</v>
      </c>
      <c r="G6788" s="163">
        <v>2900</v>
      </c>
      <c r="H6788" s="174">
        <f t="shared" si="233"/>
        <v>1</v>
      </c>
      <c r="I6788">
        <v>1.1000000000000001</v>
      </c>
      <c r="J6788" t="s">
        <v>1</v>
      </c>
      <c r="K6788" t="s">
        <v>404</v>
      </c>
      <c r="L6788" t="s">
        <v>640</v>
      </c>
      <c r="M6788" t="s">
        <v>398</v>
      </c>
      <c r="N6788" t="s">
        <v>766</v>
      </c>
      <c r="O6788">
        <v>1.5</v>
      </c>
      <c r="P6788" t="s">
        <v>306</v>
      </c>
      <c r="Q6788" s="164">
        <v>43680</v>
      </c>
      <c r="R6788" s="164">
        <v>43709</v>
      </c>
      <c r="S6788" s="164">
        <v>45536</v>
      </c>
      <c r="T6788" t="s">
        <v>2671</v>
      </c>
      <c r="V6788" t="s">
        <v>15224</v>
      </c>
      <c r="W6788" t="s">
        <v>15225</v>
      </c>
      <c r="X6788" t="s">
        <v>15222</v>
      </c>
      <c r="Y6788" t="s">
        <v>15224</v>
      </c>
      <c r="Z6788" t="s">
        <v>15245</v>
      </c>
      <c r="AA6788" t="s">
        <v>1</v>
      </c>
      <c r="AB6788" s="164">
        <v>43567</v>
      </c>
      <c r="AC6788" t="s">
        <v>366</v>
      </c>
      <c r="AD6788" s="176">
        <v>1</v>
      </c>
      <c r="AE6788" s="177" t="s">
        <v>16954</v>
      </c>
    </row>
    <row r="6789" spans="1:31" x14ac:dyDescent="0.35">
      <c r="A6789" t="s">
        <v>454</v>
      </c>
      <c r="B6789">
        <v>1337</v>
      </c>
      <c r="C6789" t="s">
        <v>15246</v>
      </c>
      <c r="D6789">
        <v>73016</v>
      </c>
      <c r="E6789" t="s">
        <v>15247</v>
      </c>
      <c r="F6789" t="s">
        <v>11404</v>
      </c>
      <c r="H6789">
        <v>1</v>
      </c>
      <c r="I6789">
        <v>1</v>
      </c>
      <c r="K6789" t="s">
        <v>404</v>
      </c>
      <c r="L6789" t="s">
        <v>397</v>
      </c>
      <c r="M6789" t="s">
        <v>398</v>
      </c>
      <c r="N6789" t="s">
        <v>766</v>
      </c>
      <c r="O6789">
        <v>1</v>
      </c>
      <c r="P6789" t="s">
        <v>306</v>
      </c>
      <c r="Q6789" s="164">
        <v>36534</v>
      </c>
      <c r="R6789" s="164">
        <v>36770</v>
      </c>
      <c r="S6789" s="164">
        <v>37865</v>
      </c>
      <c r="T6789" t="s">
        <v>7430</v>
      </c>
      <c r="V6789" t="s">
        <v>15248</v>
      </c>
      <c r="W6789" t="s">
        <v>15249</v>
      </c>
      <c r="X6789" t="s">
        <v>15247</v>
      </c>
      <c r="Y6789" t="s">
        <v>15248</v>
      </c>
      <c r="Z6789" t="s">
        <v>15250</v>
      </c>
      <c r="AC6789" t="s">
        <v>366</v>
      </c>
      <c r="AD6789" s="176">
        <v>1</v>
      </c>
    </row>
    <row r="6790" spans="1:31" x14ac:dyDescent="0.35">
      <c r="A6790" t="s">
        <v>317</v>
      </c>
      <c r="B6790">
        <v>1183</v>
      </c>
      <c r="C6790" t="s">
        <v>15251</v>
      </c>
      <c r="D6790">
        <v>73016</v>
      </c>
      <c r="E6790" t="s">
        <v>15247</v>
      </c>
      <c r="F6790" t="s">
        <v>11404</v>
      </c>
      <c r="H6790">
        <v>1</v>
      </c>
      <c r="I6790">
        <v>1</v>
      </c>
      <c r="K6790" t="s">
        <v>404</v>
      </c>
      <c r="L6790" t="s">
        <v>397</v>
      </c>
      <c r="M6790" t="s">
        <v>398</v>
      </c>
      <c r="N6790" t="s">
        <v>766</v>
      </c>
      <c r="O6790">
        <v>1</v>
      </c>
      <c r="P6790" t="s">
        <v>306</v>
      </c>
      <c r="Q6790" t="s">
        <v>3220</v>
      </c>
      <c r="R6790" s="164">
        <v>39692</v>
      </c>
      <c r="S6790" s="164">
        <v>45043</v>
      </c>
      <c r="T6790" t="s">
        <v>7430</v>
      </c>
      <c r="V6790" t="s">
        <v>15248</v>
      </c>
      <c r="W6790" t="s">
        <v>15249</v>
      </c>
      <c r="X6790" t="s">
        <v>15247</v>
      </c>
      <c r="Y6790" t="s">
        <v>15248</v>
      </c>
      <c r="Z6790" t="s">
        <v>15252</v>
      </c>
      <c r="AC6790" t="s">
        <v>366</v>
      </c>
      <c r="AD6790" s="176">
        <v>1</v>
      </c>
    </row>
    <row r="6791" spans="1:31" x14ac:dyDescent="0.35">
      <c r="A6791" t="s">
        <v>324</v>
      </c>
      <c r="B6791">
        <v>1217</v>
      </c>
      <c r="C6791" t="s">
        <v>15214</v>
      </c>
      <c r="D6791">
        <v>73016</v>
      </c>
      <c r="E6791" t="s">
        <v>15247</v>
      </c>
      <c r="F6791" t="s">
        <v>11404</v>
      </c>
      <c r="H6791">
        <v>1</v>
      </c>
      <c r="I6791">
        <v>1</v>
      </c>
      <c r="K6791" t="s">
        <v>0</v>
      </c>
      <c r="L6791" t="s">
        <v>640</v>
      </c>
      <c r="M6791" t="s">
        <v>398</v>
      </c>
      <c r="N6791" t="s">
        <v>766</v>
      </c>
      <c r="O6791">
        <v>1</v>
      </c>
      <c r="P6791" t="s">
        <v>306</v>
      </c>
      <c r="Q6791" s="164">
        <v>39456</v>
      </c>
      <c r="R6791" s="164">
        <v>39692</v>
      </c>
      <c r="T6791" t="s">
        <v>7430</v>
      </c>
      <c r="V6791" t="s">
        <v>15248</v>
      </c>
      <c r="W6791" t="s">
        <v>15249</v>
      </c>
      <c r="X6791" t="s">
        <v>15247</v>
      </c>
      <c r="Y6791" t="s">
        <v>15248</v>
      </c>
      <c r="Z6791" t="s">
        <v>15253</v>
      </c>
      <c r="AC6791" t="s">
        <v>366</v>
      </c>
      <c r="AD6791" s="176">
        <v>1</v>
      </c>
    </row>
    <row r="6792" spans="1:31" x14ac:dyDescent="0.35">
      <c r="A6792" t="s">
        <v>324</v>
      </c>
      <c r="B6792">
        <v>1218</v>
      </c>
      <c r="C6792" t="s">
        <v>15254</v>
      </c>
      <c r="D6792">
        <v>73016</v>
      </c>
      <c r="E6792" t="s">
        <v>15247</v>
      </c>
      <c r="F6792" t="s">
        <v>11404</v>
      </c>
      <c r="H6792">
        <v>1</v>
      </c>
      <c r="I6792">
        <v>1</v>
      </c>
      <c r="K6792" t="s">
        <v>296</v>
      </c>
      <c r="L6792" t="s">
        <v>397</v>
      </c>
      <c r="M6792" t="s">
        <v>398</v>
      </c>
      <c r="N6792" t="s">
        <v>766</v>
      </c>
      <c r="O6792">
        <v>1</v>
      </c>
      <c r="P6792" t="s">
        <v>306</v>
      </c>
      <c r="Q6792" s="164">
        <v>39756</v>
      </c>
      <c r="R6792" s="164">
        <v>39692</v>
      </c>
      <c r="T6792" t="s">
        <v>7430</v>
      </c>
      <c r="V6792" t="s">
        <v>15248</v>
      </c>
      <c r="W6792" t="s">
        <v>15249</v>
      </c>
      <c r="X6792" t="s">
        <v>15247</v>
      </c>
      <c r="Y6792" t="s">
        <v>15248</v>
      </c>
      <c r="Z6792" t="s">
        <v>15255</v>
      </c>
      <c r="AC6792" t="s">
        <v>366</v>
      </c>
      <c r="AD6792" s="176">
        <v>1</v>
      </c>
    </row>
    <row r="6793" spans="1:31" x14ac:dyDescent="0.35">
      <c r="A6793" t="s">
        <v>324</v>
      </c>
      <c r="B6793">
        <v>1383</v>
      </c>
      <c r="C6793" t="s">
        <v>15256</v>
      </c>
      <c r="D6793">
        <v>73016</v>
      </c>
      <c r="E6793" t="s">
        <v>15247</v>
      </c>
      <c r="F6793" t="s">
        <v>11404</v>
      </c>
      <c r="G6793" s="163">
        <v>5400</v>
      </c>
      <c r="H6793">
        <v>1</v>
      </c>
      <c r="I6793">
        <v>1</v>
      </c>
      <c r="J6793" t="s">
        <v>295</v>
      </c>
      <c r="K6793" t="s">
        <v>296</v>
      </c>
      <c r="L6793" t="s">
        <v>397</v>
      </c>
      <c r="M6793" t="s">
        <v>398</v>
      </c>
      <c r="N6793" t="s">
        <v>766</v>
      </c>
      <c r="O6793">
        <v>1</v>
      </c>
      <c r="P6793" t="s">
        <v>306</v>
      </c>
      <c r="Q6793" t="s">
        <v>15257</v>
      </c>
      <c r="R6793" s="164">
        <v>45292</v>
      </c>
      <c r="T6793" t="s">
        <v>7430</v>
      </c>
      <c r="V6793" t="s">
        <v>15248</v>
      </c>
      <c r="W6793" t="s">
        <v>15249</v>
      </c>
      <c r="X6793" t="s">
        <v>15247</v>
      </c>
      <c r="Y6793" t="s">
        <v>15248</v>
      </c>
      <c r="Z6793" t="s">
        <v>15258</v>
      </c>
      <c r="AA6793" t="s">
        <v>1</v>
      </c>
      <c r="AB6793" s="164">
        <v>45041</v>
      </c>
      <c r="AC6793" t="s">
        <v>366</v>
      </c>
      <c r="AD6793" s="176">
        <v>1</v>
      </c>
    </row>
    <row r="6794" spans="1:31" x14ac:dyDescent="0.35">
      <c r="A6794" t="s">
        <v>324</v>
      </c>
      <c r="B6794">
        <v>1422</v>
      </c>
      <c r="C6794" t="s">
        <v>15259</v>
      </c>
      <c r="D6794">
        <v>73016</v>
      </c>
      <c r="E6794" t="s">
        <v>15247</v>
      </c>
      <c r="F6794" t="s">
        <v>11404</v>
      </c>
      <c r="G6794" s="163">
        <v>5400</v>
      </c>
      <c r="H6794">
        <v>1</v>
      </c>
      <c r="I6794">
        <v>1</v>
      </c>
      <c r="J6794" t="s">
        <v>295</v>
      </c>
      <c r="K6794" t="s">
        <v>296</v>
      </c>
      <c r="L6794" t="s">
        <v>397</v>
      </c>
      <c r="M6794" t="s">
        <v>398</v>
      </c>
      <c r="N6794" t="s">
        <v>766</v>
      </c>
      <c r="O6794">
        <v>1</v>
      </c>
      <c r="P6794" t="s">
        <v>306</v>
      </c>
      <c r="Q6794" t="s">
        <v>15260</v>
      </c>
      <c r="R6794" s="164">
        <v>45901</v>
      </c>
      <c r="T6794" t="s">
        <v>7430</v>
      </c>
      <c r="V6794" t="s">
        <v>15248</v>
      </c>
      <c r="W6794" t="s">
        <v>15249</v>
      </c>
      <c r="X6794" t="s">
        <v>15247</v>
      </c>
      <c r="Y6794" t="s">
        <v>15248</v>
      </c>
      <c r="Z6794" t="s">
        <v>15261</v>
      </c>
      <c r="AA6794" t="s">
        <v>1</v>
      </c>
      <c r="AB6794" s="164">
        <v>45495</v>
      </c>
      <c r="AC6794" t="s">
        <v>366</v>
      </c>
      <c r="AD6794" s="176">
        <v>1</v>
      </c>
    </row>
    <row r="6795" spans="1:31" x14ac:dyDescent="0.35">
      <c r="A6795" t="s">
        <v>309</v>
      </c>
      <c r="B6795">
        <v>1127</v>
      </c>
      <c r="C6795" t="s">
        <v>15262</v>
      </c>
      <c r="D6795">
        <v>73016</v>
      </c>
      <c r="E6795" t="s">
        <v>15247</v>
      </c>
      <c r="F6795" t="s">
        <v>11404</v>
      </c>
      <c r="H6795">
        <v>1</v>
      </c>
      <c r="I6795">
        <v>1</v>
      </c>
      <c r="K6795" t="s">
        <v>404</v>
      </c>
      <c r="L6795" t="s">
        <v>397</v>
      </c>
      <c r="M6795" t="s">
        <v>398</v>
      </c>
      <c r="N6795" t="s">
        <v>766</v>
      </c>
      <c r="O6795">
        <v>1</v>
      </c>
      <c r="P6795" t="s">
        <v>306</v>
      </c>
      <c r="Q6795" s="164">
        <v>36900</v>
      </c>
      <c r="R6795" s="164">
        <v>37135</v>
      </c>
      <c r="S6795" s="164">
        <v>41518</v>
      </c>
      <c r="T6795" t="s">
        <v>7430</v>
      </c>
      <c r="V6795" t="s">
        <v>15248</v>
      </c>
      <c r="W6795" t="s">
        <v>15249</v>
      </c>
      <c r="X6795" t="s">
        <v>15247</v>
      </c>
      <c r="Y6795" t="s">
        <v>15248</v>
      </c>
      <c r="Z6795" t="s">
        <v>15263</v>
      </c>
      <c r="AC6795" t="s">
        <v>366</v>
      </c>
      <c r="AD6795" s="176">
        <v>1</v>
      </c>
    </row>
    <row r="6796" spans="1:31" x14ac:dyDescent="0.35">
      <c r="A6796" t="s">
        <v>309</v>
      </c>
      <c r="B6796">
        <v>1177</v>
      </c>
      <c r="C6796" t="s">
        <v>15264</v>
      </c>
      <c r="D6796">
        <v>73016</v>
      </c>
      <c r="E6796" t="s">
        <v>15247</v>
      </c>
      <c r="F6796" t="s">
        <v>11404</v>
      </c>
      <c r="H6796">
        <v>1</v>
      </c>
      <c r="I6796">
        <v>1</v>
      </c>
      <c r="K6796" t="s">
        <v>296</v>
      </c>
      <c r="L6796" t="s">
        <v>397</v>
      </c>
      <c r="M6796" t="s">
        <v>398</v>
      </c>
      <c r="N6796" t="s">
        <v>766</v>
      </c>
      <c r="O6796">
        <v>1</v>
      </c>
      <c r="P6796" t="s">
        <v>306</v>
      </c>
      <c r="Q6796" t="s">
        <v>15265</v>
      </c>
      <c r="R6796" s="164">
        <v>39326</v>
      </c>
      <c r="T6796" t="s">
        <v>7430</v>
      </c>
      <c r="V6796" t="s">
        <v>15248</v>
      </c>
      <c r="W6796" t="s">
        <v>15249</v>
      </c>
      <c r="X6796" t="s">
        <v>15247</v>
      </c>
      <c r="Y6796" t="s">
        <v>15248</v>
      </c>
      <c r="Z6796" t="s">
        <v>15266</v>
      </c>
      <c r="AC6796" t="s">
        <v>366</v>
      </c>
      <c r="AD6796" s="176">
        <v>1</v>
      </c>
    </row>
    <row r="6797" spans="1:31" x14ac:dyDescent="0.35">
      <c r="A6797" t="s">
        <v>476</v>
      </c>
      <c r="B6797">
        <v>1301</v>
      </c>
      <c r="C6797" t="s">
        <v>15254</v>
      </c>
      <c r="D6797">
        <v>73016</v>
      </c>
      <c r="E6797" t="s">
        <v>15247</v>
      </c>
      <c r="F6797" t="s">
        <v>11404</v>
      </c>
      <c r="H6797">
        <v>1</v>
      </c>
      <c r="I6797">
        <v>1</v>
      </c>
      <c r="K6797" t="s">
        <v>296</v>
      </c>
      <c r="L6797" t="s">
        <v>397</v>
      </c>
      <c r="M6797" t="s">
        <v>398</v>
      </c>
      <c r="N6797" t="s">
        <v>766</v>
      </c>
      <c r="O6797">
        <v>1</v>
      </c>
      <c r="P6797" t="s">
        <v>306</v>
      </c>
      <c r="Q6797" t="s">
        <v>2402</v>
      </c>
      <c r="R6797" s="164">
        <v>42248</v>
      </c>
      <c r="T6797" t="s">
        <v>7430</v>
      </c>
      <c r="V6797" t="s">
        <v>15248</v>
      </c>
      <c r="W6797" t="s">
        <v>15249</v>
      </c>
      <c r="X6797" t="s">
        <v>15247</v>
      </c>
      <c r="Y6797" t="s">
        <v>15248</v>
      </c>
      <c r="Z6797" t="s">
        <v>15267</v>
      </c>
      <c r="AC6797" t="s">
        <v>366</v>
      </c>
      <c r="AD6797" s="176">
        <v>1</v>
      </c>
    </row>
    <row r="6798" spans="1:31" x14ac:dyDescent="0.35">
      <c r="A6798" t="s">
        <v>476</v>
      </c>
      <c r="B6798">
        <v>1324</v>
      </c>
      <c r="C6798" t="s">
        <v>15268</v>
      </c>
      <c r="D6798">
        <v>73016</v>
      </c>
      <c r="E6798" t="s">
        <v>15247</v>
      </c>
      <c r="F6798" t="s">
        <v>11404</v>
      </c>
      <c r="G6798" s="163">
        <v>4738</v>
      </c>
      <c r="H6798">
        <v>1</v>
      </c>
      <c r="I6798">
        <v>1</v>
      </c>
      <c r="J6798" t="s">
        <v>295</v>
      </c>
      <c r="K6798" t="s">
        <v>296</v>
      </c>
      <c r="L6798" t="s">
        <v>397</v>
      </c>
      <c r="M6798" t="s">
        <v>398</v>
      </c>
      <c r="N6798" t="s">
        <v>766</v>
      </c>
      <c r="O6798">
        <v>1</v>
      </c>
      <c r="P6798" t="s">
        <v>306</v>
      </c>
      <c r="Q6798" t="s">
        <v>1613</v>
      </c>
      <c r="R6798" s="164">
        <v>42614</v>
      </c>
      <c r="T6798" t="s">
        <v>7430</v>
      </c>
      <c r="V6798" t="s">
        <v>15248</v>
      </c>
      <c r="W6798" t="s">
        <v>15249</v>
      </c>
      <c r="X6798" t="s">
        <v>15247</v>
      </c>
      <c r="Y6798" t="s">
        <v>15248</v>
      </c>
      <c r="Z6798" t="s">
        <v>15269</v>
      </c>
      <c r="AA6798" t="s">
        <v>1</v>
      </c>
      <c r="AB6798" s="164">
        <v>42437</v>
      </c>
      <c r="AC6798" t="s">
        <v>366</v>
      </c>
      <c r="AD6798" s="176">
        <v>1</v>
      </c>
    </row>
    <row r="6799" spans="1:31" x14ac:dyDescent="0.35">
      <c r="A6799" t="s">
        <v>447</v>
      </c>
      <c r="B6799">
        <v>1209</v>
      </c>
      <c r="C6799" t="s">
        <v>15247</v>
      </c>
      <c r="D6799">
        <v>73016</v>
      </c>
      <c r="E6799" t="s">
        <v>15247</v>
      </c>
      <c r="F6799" t="s">
        <v>11404</v>
      </c>
      <c r="H6799">
        <v>1</v>
      </c>
      <c r="I6799">
        <v>1</v>
      </c>
      <c r="K6799" t="s">
        <v>296</v>
      </c>
      <c r="L6799" t="s">
        <v>397</v>
      </c>
      <c r="M6799" t="s">
        <v>398</v>
      </c>
      <c r="N6799" t="s">
        <v>766</v>
      </c>
      <c r="O6799">
        <v>1</v>
      </c>
      <c r="P6799" t="s">
        <v>306</v>
      </c>
      <c r="Q6799" s="164">
        <v>38361</v>
      </c>
      <c r="R6799" s="164">
        <v>38596</v>
      </c>
      <c r="T6799" t="s">
        <v>7430</v>
      </c>
      <c r="V6799" t="s">
        <v>15248</v>
      </c>
      <c r="W6799" t="s">
        <v>15249</v>
      </c>
      <c r="X6799" t="s">
        <v>15247</v>
      </c>
      <c r="Y6799" t="s">
        <v>15248</v>
      </c>
      <c r="Z6799" t="s">
        <v>15270</v>
      </c>
      <c r="AC6799" t="s">
        <v>366</v>
      </c>
      <c r="AD6799" s="176">
        <v>1</v>
      </c>
    </row>
    <row r="6800" spans="1:31" x14ac:dyDescent="0.35">
      <c r="A6800" t="s">
        <v>447</v>
      </c>
      <c r="B6800">
        <v>1226</v>
      </c>
      <c r="C6800" t="s">
        <v>15254</v>
      </c>
      <c r="D6800">
        <v>73016</v>
      </c>
      <c r="E6800" t="s">
        <v>15247</v>
      </c>
      <c r="F6800" t="s">
        <v>11404</v>
      </c>
      <c r="H6800">
        <v>1</v>
      </c>
      <c r="I6800">
        <v>1</v>
      </c>
      <c r="K6800" t="s">
        <v>296</v>
      </c>
      <c r="L6800" t="s">
        <v>397</v>
      </c>
      <c r="M6800" t="s">
        <v>398</v>
      </c>
      <c r="N6800" t="s">
        <v>766</v>
      </c>
      <c r="O6800">
        <v>1</v>
      </c>
      <c r="P6800" t="s">
        <v>306</v>
      </c>
      <c r="Q6800" t="s">
        <v>3521</v>
      </c>
      <c r="R6800" s="164">
        <v>39692</v>
      </c>
      <c r="T6800" t="s">
        <v>7430</v>
      </c>
      <c r="V6800" t="s">
        <v>15248</v>
      </c>
      <c r="W6800" t="s">
        <v>15249</v>
      </c>
      <c r="X6800" t="s">
        <v>15247</v>
      </c>
      <c r="Y6800" t="s">
        <v>15248</v>
      </c>
      <c r="Z6800" t="s">
        <v>15271</v>
      </c>
      <c r="AC6800" t="s">
        <v>366</v>
      </c>
      <c r="AD6800" s="176">
        <v>1</v>
      </c>
    </row>
    <row r="6801" spans="1:31" x14ac:dyDescent="0.35">
      <c r="A6801" t="s">
        <v>494</v>
      </c>
      <c r="B6801">
        <v>1224</v>
      </c>
      <c r="C6801" t="s">
        <v>15272</v>
      </c>
      <c r="D6801">
        <v>73016</v>
      </c>
      <c r="E6801" t="s">
        <v>15247</v>
      </c>
      <c r="F6801" t="s">
        <v>11404</v>
      </c>
      <c r="H6801">
        <v>1</v>
      </c>
      <c r="I6801">
        <v>1</v>
      </c>
      <c r="K6801" t="s">
        <v>296</v>
      </c>
      <c r="L6801" t="s">
        <v>397</v>
      </c>
      <c r="M6801" t="s">
        <v>398</v>
      </c>
      <c r="N6801" t="s">
        <v>766</v>
      </c>
      <c r="O6801">
        <v>1</v>
      </c>
      <c r="P6801" t="s">
        <v>306</v>
      </c>
      <c r="Q6801" s="164">
        <v>40549</v>
      </c>
      <c r="R6801" s="164">
        <v>41153</v>
      </c>
      <c r="T6801" t="s">
        <v>7430</v>
      </c>
      <c r="V6801" t="s">
        <v>15248</v>
      </c>
      <c r="W6801" t="s">
        <v>15249</v>
      </c>
      <c r="X6801" t="s">
        <v>15247</v>
      </c>
      <c r="Y6801" t="s">
        <v>15248</v>
      </c>
      <c r="Z6801" t="s">
        <v>15273</v>
      </c>
      <c r="AC6801" t="s">
        <v>366</v>
      </c>
      <c r="AD6801" s="176">
        <v>1</v>
      </c>
    </row>
    <row r="6802" spans="1:31" x14ac:dyDescent="0.35">
      <c r="A6802" t="s">
        <v>314</v>
      </c>
      <c r="B6802">
        <v>1250</v>
      </c>
      <c r="C6802" t="s">
        <v>15274</v>
      </c>
      <c r="D6802">
        <v>73016</v>
      </c>
      <c r="E6802" t="s">
        <v>15247</v>
      </c>
      <c r="F6802" t="s">
        <v>11404</v>
      </c>
      <c r="H6802">
        <v>1</v>
      </c>
      <c r="I6802">
        <v>1</v>
      </c>
      <c r="K6802" t="s">
        <v>296</v>
      </c>
      <c r="L6802" t="s">
        <v>397</v>
      </c>
      <c r="M6802" t="s">
        <v>398</v>
      </c>
      <c r="N6802" t="s">
        <v>766</v>
      </c>
      <c r="O6802">
        <v>1</v>
      </c>
      <c r="P6802" t="s">
        <v>306</v>
      </c>
      <c r="Q6802" s="164">
        <v>38388</v>
      </c>
      <c r="R6802" s="164">
        <v>38596</v>
      </c>
      <c r="T6802" t="s">
        <v>7430</v>
      </c>
      <c r="V6802" t="s">
        <v>15248</v>
      </c>
      <c r="W6802" t="s">
        <v>15249</v>
      </c>
      <c r="X6802" t="s">
        <v>15247</v>
      </c>
      <c r="Y6802" t="s">
        <v>15248</v>
      </c>
      <c r="Z6802" t="s">
        <v>15275</v>
      </c>
      <c r="AC6802" t="s">
        <v>366</v>
      </c>
      <c r="AD6802" s="176">
        <v>1</v>
      </c>
    </row>
    <row r="6803" spans="1:31" x14ac:dyDescent="0.35">
      <c r="A6803" t="s">
        <v>434</v>
      </c>
      <c r="B6803">
        <v>1131</v>
      </c>
      <c r="C6803" t="s">
        <v>15276</v>
      </c>
      <c r="D6803">
        <v>73017</v>
      </c>
      <c r="E6803" t="s">
        <v>15277</v>
      </c>
      <c r="F6803" t="s">
        <v>11404</v>
      </c>
      <c r="H6803" s="174">
        <f>AD6803</f>
        <v>1</v>
      </c>
      <c r="I6803">
        <v>0.7</v>
      </c>
      <c r="K6803" t="s">
        <v>296</v>
      </c>
      <c r="L6803" t="s">
        <v>397</v>
      </c>
      <c r="M6803" t="s">
        <v>398</v>
      </c>
      <c r="N6803" t="s">
        <v>766</v>
      </c>
      <c r="O6803">
        <v>1</v>
      </c>
      <c r="P6803" t="s">
        <v>306</v>
      </c>
      <c r="Q6803" s="164">
        <v>40917</v>
      </c>
      <c r="R6803" s="164">
        <v>41153</v>
      </c>
      <c r="T6803" t="s">
        <v>15278</v>
      </c>
      <c r="V6803" t="s">
        <v>15248</v>
      </c>
      <c r="W6803" t="s">
        <v>15249</v>
      </c>
      <c r="X6803" t="s">
        <v>15247</v>
      </c>
      <c r="Y6803" t="s">
        <v>15248</v>
      </c>
      <c r="Z6803" t="s">
        <v>15279</v>
      </c>
      <c r="AC6803" t="s">
        <v>366</v>
      </c>
      <c r="AD6803" s="176">
        <v>1</v>
      </c>
      <c r="AE6803" s="177" t="s">
        <v>16954</v>
      </c>
    </row>
    <row r="6804" spans="1:31" x14ac:dyDescent="0.35">
      <c r="A6804" t="s">
        <v>584</v>
      </c>
      <c r="B6804">
        <v>1374</v>
      </c>
      <c r="C6804" t="s">
        <v>15280</v>
      </c>
      <c r="D6804">
        <v>73018</v>
      </c>
      <c r="E6804" t="s">
        <v>15281</v>
      </c>
      <c r="F6804" t="s">
        <v>11404</v>
      </c>
      <c r="G6804" s="163">
        <v>6667.2</v>
      </c>
      <c r="H6804">
        <v>1.1000000000000001</v>
      </c>
      <c r="I6804">
        <v>0.8</v>
      </c>
      <c r="J6804" t="s">
        <v>295</v>
      </c>
      <c r="K6804" t="s">
        <v>296</v>
      </c>
      <c r="L6804" t="s">
        <v>397</v>
      </c>
      <c r="M6804" t="s">
        <v>398</v>
      </c>
      <c r="N6804" t="s">
        <v>766</v>
      </c>
      <c r="O6804">
        <v>1</v>
      </c>
      <c r="P6804" t="s">
        <v>306</v>
      </c>
      <c r="Q6804" t="s">
        <v>15282</v>
      </c>
      <c r="R6804" s="164">
        <v>43344</v>
      </c>
      <c r="T6804" t="s">
        <v>2688</v>
      </c>
      <c r="V6804" t="s">
        <v>15283</v>
      </c>
      <c r="W6804" t="s">
        <v>15284</v>
      </c>
      <c r="X6804" t="s">
        <v>15281</v>
      </c>
      <c r="Y6804" t="s">
        <v>15283</v>
      </c>
      <c r="Z6804" t="s">
        <v>15285</v>
      </c>
      <c r="AA6804" t="s">
        <v>1</v>
      </c>
      <c r="AB6804" s="164">
        <v>43152</v>
      </c>
      <c r="AC6804" t="s">
        <v>366</v>
      </c>
      <c r="AD6804" s="176">
        <v>1.1000000000000001</v>
      </c>
    </row>
    <row r="6805" spans="1:31" x14ac:dyDescent="0.35">
      <c r="A6805" t="s">
        <v>494</v>
      </c>
      <c r="B6805">
        <v>1211</v>
      </c>
      <c r="C6805" t="s">
        <v>15286</v>
      </c>
      <c r="D6805">
        <v>73102</v>
      </c>
      <c r="E6805" t="s">
        <v>15287</v>
      </c>
      <c r="F6805" t="s">
        <v>11404</v>
      </c>
      <c r="H6805" s="174">
        <f t="shared" ref="H6805:H6808" si="234">AD6805</f>
        <v>1.3</v>
      </c>
      <c r="I6805">
        <v>1.1000000000000001</v>
      </c>
      <c r="K6805" t="s">
        <v>404</v>
      </c>
      <c r="L6805" t="s">
        <v>397</v>
      </c>
      <c r="M6805" t="s">
        <v>398</v>
      </c>
      <c r="N6805" t="s">
        <v>1038</v>
      </c>
      <c r="O6805">
        <v>1</v>
      </c>
      <c r="P6805" t="s">
        <v>306</v>
      </c>
      <c r="Q6805" s="164">
        <v>40274</v>
      </c>
      <c r="R6805" s="164">
        <v>40422</v>
      </c>
      <c r="S6805" s="164">
        <v>43678</v>
      </c>
      <c r="T6805" t="s">
        <v>2693</v>
      </c>
      <c r="V6805" t="s">
        <v>15288</v>
      </c>
      <c r="W6805" t="s">
        <v>15289</v>
      </c>
      <c r="X6805" t="s">
        <v>15287</v>
      </c>
      <c r="Y6805" t="s">
        <v>15288</v>
      </c>
      <c r="Z6805" t="s">
        <v>15290</v>
      </c>
      <c r="AC6805" t="s">
        <v>308</v>
      </c>
      <c r="AD6805" s="176">
        <v>1.3</v>
      </c>
      <c r="AE6805" s="177" t="s">
        <v>16954</v>
      </c>
    </row>
    <row r="6806" spans="1:31" x14ac:dyDescent="0.35">
      <c r="A6806" t="s">
        <v>309</v>
      </c>
      <c r="B6806">
        <v>1235</v>
      </c>
      <c r="C6806" t="s">
        <v>15291</v>
      </c>
      <c r="D6806">
        <v>73106</v>
      </c>
      <c r="E6806" t="s">
        <v>15292</v>
      </c>
      <c r="F6806" t="s">
        <v>11404</v>
      </c>
      <c r="H6806" s="174">
        <f t="shared" si="234"/>
        <v>1.3</v>
      </c>
      <c r="I6806">
        <v>0.9</v>
      </c>
      <c r="K6806" t="s">
        <v>404</v>
      </c>
      <c r="L6806" t="s">
        <v>397</v>
      </c>
      <c r="M6806" t="s">
        <v>398</v>
      </c>
      <c r="N6806" t="s">
        <v>1038</v>
      </c>
      <c r="O6806">
        <v>1</v>
      </c>
      <c r="P6806" t="s">
        <v>306</v>
      </c>
      <c r="Q6806" t="s">
        <v>2743</v>
      </c>
      <c r="R6806" s="164">
        <v>42248</v>
      </c>
      <c r="S6806" s="164">
        <v>45536</v>
      </c>
      <c r="T6806" t="s">
        <v>2708</v>
      </c>
      <c r="V6806" t="s">
        <v>15293</v>
      </c>
      <c r="W6806" t="s">
        <v>15294</v>
      </c>
      <c r="X6806" t="s">
        <v>15292</v>
      </c>
      <c r="Y6806" t="s">
        <v>15293</v>
      </c>
      <c r="Z6806" t="s">
        <v>15295</v>
      </c>
      <c r="AC6806" t="s">
        <v>308</v>
      </c>
      <c r="AD6806" s="176">
        <v>1.3</v>
      </c>
      <c r="AE6806" s="177" t="s">
        <v>16954</v>
      </c>
    </row>
    <row r="6807" spans="1:31" x14ac:dyDescent="0.35">
      <c r="A6807" t="s">
        <v>432</v>
      </c>
      <c r="B6807">
        <v>1211</v>
      </c>
      <c r="C6807" t="s">
        <v>15292</v>
      </c>
      <c r="D6807">
        <v>73106</v>
      </c>
      <c r="E6807" t="s">
        <v>15292</v>
      </c>
      <c r="F6807" t="s">
        <v>11404</v>
      </c>
      <c r="H6807" s="174">
        <f t="shared" si="234"/>
        <v>1.3</v>
      </c>
      <c r="I6807">
        <v>0.9</v>
      </c>
      <c r="K6807" t="s">
        <v>404</v>
      </c>
      <c r="L6807" t="s">
        <v>397</v>
      </c>
      <c r="M6807" t="s">
        <v>398</v>
      </c>
      <c r="N6807" t="s">
        <v>1038</v>
      </c>
      <c r="O6807">
        <v>1</v>
      </c>
      <c r="P6807" t="s">
        <v>306</v>
      </c>
      <c r="Q6807" s="164">
        <v>37265</v>
      </c>
      <c r="R6807" s="164">
        <v>37500</v>
      </c>
      <c r="S6807" s="164">
        <v>40148</v>
      </c>
      <c r="T6807" t="s">
        <v>2708</v>
      </c>
      <c r="V6807" t="s">
        <v>15293</v>
      </c>
      <c r="W6807" t="s">
        <v>15294</v>
      </c>
      <c r="X6807" t="s">
        <v>15292</v>
      </c>
      <c r="Y6807" t="s">
        <v>15293</v>
      </c>
      <c r="Z6807" t="s">
        <v>15296</v>
      </c>
      <c r="AC6807" t="s">
        <v>308</v>
      </c>
      <c r="AD6807" s="176">
        <v>1.3</v>
      </c>
      <c r="AE6807" s="177" t="s">
        <v>16954</v>
      </c>
    </row>
    <row r="6808" spans="1:31" x14ac:dyDescent="0.35">
      <c r="A6808" t="s">
        <v>403</v>
      </c>
      <c r="B6808">
        <v>1162</v>
      </c>
      <c r="C6808" t="s">
        <v>15297</v>
      </c>
      <c r="D6808">
        <v>73106</v>
      </c>
      <c r="E6808" t="s">
        <v>15292</v>
      </c>
      <c r="F6808" t="s">
        <v>11404</v>
      </c>
      <c r="H6808" s="174">
        <f t="shared" si="234"/>
        <v>1.3</v>
      </c>
      <c r="I6808">
        <v>0.9</v>
      </c>
      <c r="K6808" t="s">
        <v>296</v>
      </c>
      <c r="L6808" t="s">
        <v>502</v>
      </c>
      <c r="M6808" t="s">
        <v>398</v>
      </c>
      <c r="N6808" t="s">
        <v>1038</v>
      </c>
      <c r="O6808">
        <v>1</v>
      </c>
      <c r="P6808" t="s">
        <v>306</v>
      </c>
      <c r="Q6808" t="s">
        <v>1665</v>
      </c>
      <c r="R6808" s="164">
        <v>41760</v>
      </c>
      <c r="T6808" t="s">
        <v>2708</v>
      </c>
      <c r="V6808" t="s">
        <v>15293</v>
      </c>
      <c r="W6808" t="s">
        <v>15294</v>
      </c>
      <c r="X6808" t="s">
        <v>15292</v>
      </c>
      <c r="Y6808" t="s">
        <v>15293</v>
      </c>
      <c r="Z6808" t="s">
        <v>15298</v>
      </c>
      <c r="AC6808" t="s">
        <v>308</v>
      </c>
      <c r="AD6808" s="176">
        <v>1.3</v>
      </c>
      <c r="AE6808" s="177" t="s">
        <v>16954</v>
      </c>
    </row>
    <row r="6809" spans="1:31" x14ac:dyDescent="0.35">
      <c r="A6809" t="s">
        <v>324</v>
      </c>
      <c r="B6809">
        <v>1437</v>
      </c>
      <c r="C6809" t="s">
        <v>15299</v>
      </c>
      <c r="D6809">
        <v>73107</v>
      </c>
      <c r="E6809" t="s">
        <v>7470</v>
      </c>
      <c r="F6809" t="s">
        <v>11404</v>
      </c>
      <c r="G6809" s="163">
        <v>5500</v>
      </c>
      <c r="H6809">
        <v>2.6</v>
      </c>
      <c r="I6809">
        <v>1</v>
      </c>
      <c r="J6809" t="s">
        <v>295</v>
      </c>
      <c r="K6809" t="s">
        <v>296</v>
      </c>
      <c r="L6809" t="s">
        <v>397</v>
      </c>
      <c r="M6809" t="s">
        <v>398</v>
      </c>
      <c r="N6809" t="s">
        <v>1038</v>
      </c>
      <c r="O6809">
        <v>1.5</v>
      </c>
      <c r="P6809" t="s">
        <v>306</v>
      </c>
      <c r="Q6809" t="s">
        <v>15300</v>
      </c>
      <c r="R6809" s="164">
        <v>45901</v>
      </c>
      <c r="T6809" t="s">
        <v>2722</v>
      </c>
      <c r="V6809" t="s">
        <v>15301</v>
      </c>
      <c r="W6809" t="s">
        <v>15302</v>
      </c>
      <c r="X6809" t="s">
        <v>7470</v>
      </c>
      <c r="Y6809" t="s">
        <v>15301</v>
      </c>
      <c r="Z6809" t="s">
        <v>15303</v>
      </c>
      <c r="AA6809" t="s">
        <v>1</v>
      </c>
      <c r="AB6809" s="164">
        <v>45510</v>
      </c>
      <c r="AC6809" t="s">
        <v>308</v>
      </c>
      <c r="AD6809" s="176">
        <v>1.4</v>
      </c>
    </row>
    <row r="6810" spans="1:31" x14ac:dyDescent="0.35">
      <c r="A6810" t="s">
        <v>432</v>
      </c>
      <c r="B6810">
        <v>1144</v>
      </c>
      <c r="C6810" t="s">
        <v>7470</v>
      </c>
      <c r="D6810">
        <v>73107</v>
      </c>
      <c r="E6810" t="s">
        <v>7470</v>
      </c>
      <c r="F6810" t="s">
        <v>11404</v>
      </c>
      <c r="H6810">
        <v>2.6</v>
      </c>
      <c r="I6810">
        <v>1</v>
      </c>
      <c r="K6810" t="s">
        <v>296</v>
      </c>
      <c r="L6810" t="s">
        <v>397</v>
      </c>
      <c r="M6810" t="s">
        <v>398</v>
      </c>
      <c r="N6810" t="s">
        <v>1038</v>
      </c>
      <c r="O6810">
        <v>1.5</v>
      </c>
      <c r="P6810" t="s">
        <v>306</v>
      </c>
      <c r="Q6810" s="164">
        <v>32509</v>
      </c>
      <c r="R6810" s="164">
        <v>32509</v>
      </c>
      <c r="T6810" t="s">
        <v>2722</v>
      </c>
      <c r="V6810" t="s">
        <v>15301</v>
      </c>
      <c r="W6810" t="s">
        <v>15302</v>
      </c>
      <c r="X6810" t="s">
        <v>7470</v>
      </c>
      <c r="Y6810" t="s">
        <v>15301</v>
      </c>
      <c r="Z6810" t="s">
        <v>15304</v>
      </c>
      <c r="AC6810" t="s">
        <v>308</v>
      </c>
      <c r="AD6810" s="176">
        <v>1.4</v>
      </c>
    </row>
    <row r="6811" spans="1:31" x14ac:dyDescent="0.35">
      <c r="A6811" t="s">
        <v>432</v>
      </c>
      <c r="B6811">
        <v>1308</v>
      </c>
      <c r="C6811" t="s">
        <v>15305</v>
      </c>
      <c r="D6811">
        <v>73108</v>
      </c>
      <c r="E6811" t="s">
        <v>15305</v>
      </c>
      <c r="F6811" t="s">
        <v>11404</v>
      </c>
      <c r="G6811" s="163">
        <v>4548.2700000000004</v>
      </c>
      <c r="H6811" s="174">
        <f t="shared" ref="H6811:H6815" si="235">AD6811</f>
        <v>1.5</v>
      </c>
      <c r="I6811">
        <v>0.7</v>
      </c>
      <c r="J6811" t="s">
        <v>295</v>
      </c>
      <c r="K6811" t="s">
        <v>296</v>
      </c>
      <c r="L6811" t="s">
        <v>640</v>
      </c>
      <c r="M6811" t="s">
        <v>398</v>
      </c>
      <c r="N6811" t="s">
        <v>1038</v>
      </c>
      <c r="O6811">
        <v>1.5</v>
      </c>
      <c r="P6811" t="s">
        <v>306</v>
      </c>
      <c r="Q6811" s="164">
        <v>42497</v>
      </c>
      <c r="R6811" s="164">
        <v>43221</v>
      </c>
      <c r="T6811" t="s">
        <v>2758</v>
      </c>
      <c r="V6811" t="s">
        <v>15306</v>
      </c>
      <c r="W6811" t="s">
        <v>15307</v>
      </c>
      <c r="X6811" t="s">
        <v>15305</v>
      </c>
      <c r="Y6811" t="s">
        <v>15306</v>
      </c>
      <c r="Z6811" t="s">
        <v>15308</v>
      </c>
      <c r="AA6811" t="s">
        <v>1</v>
      </c>
      <c r="AB6811" s="164">
        <v>42578</v>
      </c>
      <c r="AC6811" t="s">
        <v>308</v>
      </c>
      <c r="AD6811" s="176">
        <v>1.5</v>
      </c>
      <c r="AE6811" s="177" t="s">
        <v>16954</v>
      </c>
    </row>
    <row r="6812" spans="1:31" x14ac:dyDescent="0.35">
      <c r="A6812" t="s">
        <v>432</v>
      </c>
      <c r="B6812">
        <v>1243</v>
      </c>
      <c r="C6812" t="s">
        <v>15309</v>
      </c>
      <c r="D6812">
        <v>73109</v>
      </c>
      <c r="E6812" t="s">
        <v>15309</v>
      </c>
      <c r="F6812" t="s">
        <v>11404</v>
      </c>
      <c r="H6812" s="174">
        <f t="shared" si="235"/>
        <v>1.3</v>
      </c>
      <c r="I6812">
        <v>0.8</v>
      </c>
      <c r="K6812" t="s">
        <v>404</v>
      </c>
      <c r="L6812" t="s">
        <v>1263</v>
      </c>
      <c r="M6812" t="s">
        <v>398</v>
      </c>
      <c r="N6812" t="s">
        <v>1038</v>
      </c>
      <c r="O6812">
        <v>1</v>
      </c>
      <c r="P6812" t="s">
        <v>306</v>
      </c>
      <c r="Q6812" s="164">
        <v>38722</v>
      </c>
      <c r="R6812" s="164">
        <v>38838</v>
      </c>
      <c r="S6812" s="164">
        <v>42979</v>
      </c>
      <c r="T6812" t="s">
        <v>15310</v>
      </c>
      <c r="V6812" t="s">
        <v>15311</v>
      </c>
      <c r="W6812" t="s">
        <v>15312</v>
      </c>
      <c r="X6812" t="s">
        <v>15309</v>
      </c>
      <c r="Y6812" t="s">
        <v>15311</v>
      </c>
      <c r="Z6812" t="s">
        <v>15313</v>
      </c>
      <c r="AC6812" t="s">
        <v>308</v>
      </c>
      <c r="AD6812" s="176">
        <v>1.3</v>
      </c>
      <c r="AE6812" s="177" t="s">
        <v>16954</v>
      </c>
    </row>
    <row r="6813" spans="1:31" x14ac:dyDescent="0.35">
      <c r="A6813" t="s">
        <v>408</v>
      </c>
      <c r="B6813">
        <v>1310</v>
      </c>
      <c r="C6813" t="s">
        <v>15314</v>
      </c>
      <c r="D6813">
        <v>73110</v>
      </c>
      <c r="E6813" t="s">
        <v>15315</v>
      </c>
      <c r="F6813" t="s">
        <v>11404</v>
      </c>
      <c r="G6813" s="163">
        <v>4328</v>
      </c>
      <c r="H6813" s="174">
        <f t="shared" si="235"/>
        <v>1.1000000000000001</v>
      </c>
      <c r="I6813">
        <v>1</v>
      </c>
      <c r="J6813" t="s">
        <v>295</v>
      </c>
      <c r="K6813" t="s">
        <v>296</v>
      </c>
      <c r="L6813" t="s">
        <v>397</v>
      </c>
      <c r="M6813" t="s">
        <v>398</v>
      </c>
      <c r="N6813" t="s">
        <v>2078</v>
      </c>
      <c r="O6813">
        <v>1</v>
      </c>
      <c r="P6813" t="s">
        <v>306</v>
      </c>
      <c r="Q6813" t="s">
        <v>2050</v>
      </c>
      <c r="R6813" s="164">
        <v>42614</v>
      </c>
      <c r="T6813" t="s">
        <v>15316</v>
      </c>
      <c r="V6813" t="s">
        <v>15317</v>
      </c>
      <c r="W6813" t="s">
        <v>15318</v>
      </c>
      <c r="X6813" t="s">
        <v>15315</v>
      </c>
      <c r="Y6813" t="s">
        <v>15317</v>
      </c>
      <c r="Z6813" t="s">
        <v>15319</v>
      </c>
      <c r="AA6813" t="s">
        <v>1</v>
      </c>
      <c r="AB6813" s="164">
        <v>42578</v>
      </c>
      <c r="AC6813" t="s">
        <v>308</v>
      </c>
      <c r="AD6813" s="176">
        <v>1.1000000000000001</v>
      </c>
      <c r="AE6813" s="177" t="s">
        <v>16954</v>
      </c>
    </row>
    <row r="6814" spans="1:31" x14ac:dyDescent="0.35">
      <c r="A6814" t="s">
        <v>432</v>
      </c>
      <c r="B6814">
        <v>1244</v>
      </c>
      <c r="C6814" t="s">
        <v>15315</v>
      </c>
      <c r="D6814">
        <v>73110</v>
      </c>
      <c r="E6814" t="s">
        <v>15315</v>
      </c>
      <c r="F6814" t="s">
        <v>11404</v>
      </c>
      <c r="H6814" s="174">
        <f t="shared" si="235"/>
        <v>1.1000000000000001</v>
      </c>
      <c r="I6814">
        <v>1</v>
      </c>
      <c r="K6814" t="s">
        <v>404</v>
      </c>
      <c r="L6814" t="s">
        <v>397</v>
      </c>
      <c r="M6814" t="s">
        <v>398</v>
      </c>
      <c r="N6814" t="s">
        <v>2078</v>
      </c>
      <c r="O6814">
        <v>1</v>
      </c>
      <c r="P6814" t="s">
        <v>306</v>
      </c>
      <c r="Q6814" s="164">
        <v>39083</v>
      </c>
      <c r="R6814" s="164">
        <v>39083</v>
      </c>
      <c r="S6814" s="164">
        <v>41883</v>
      </c>
      <c r="T6814" t="s">
        <v>15316</v>
      </c>
      <c r="V6814" t="s">
        <v>15317</v>
      </c>
      <c r="W6814" t="s">
        <v>15318</v>
      </c>
      <c r="X6814" t="s">
        <v>15315</v>
      </c>
      <c r="Y6814" t="s">
        <v>15317</v>
      </c>
      <c r="Z6814" t="s">
        <v>15320</v>
      </c>
      <c r="AC6814" t="s">
        <v>308</v>
      </c>
      <c r="AD6814" s="176">
        <v>1.1000000000000001</v>
      </c>
      <c r="AE6814" s="177" t="s">
        <v>16954</v>
      </c>
    </row>
    <row r="6815" spans="1:31" x14ac:dyDescent="0.35">
      <c r="A6815" t="s">
        <v>432</v>
      </c>
      <c r="B6815">
        <v>1321</v>
      </c>
      <c r="C6815" t="s">
        <v>15321</v>
      </c>
      <c r="D6815">
        <v>73111</v>
      </c>
      <c r="E6815" t="s">
        <v>15321</v>
      </c>
      <c r="F6815" t="s">
        <v>11404</v>
      </c>
      <c r="G6815" s="163">
        <v>6300</v>
      </c>
      <c r="H6815" s="174">
        <f t="shared" si="235"/>
        <v>1.1000000000000001</v>
      </c>
      <c r="I6815">
        <v>1</v>
      </c>
      <c r="J6815" t="s">
        <v>295</v>
      </c>
      <c r="K6815" t="s">
        <v>296</v>
      </c>
      <c r="L6815" t="s">
        <v>640</v>
      </c>
      <c r="M6815" t="s">
        <v>398</v>
      </c>
      <c r="N6815" t="s">
        <v>2078</v>
      </c>
      <c r="O6815">
        <v>1.5</v>
      </c>
      <c r="P6815" t="s">
        <v>306</v>
      </c>
      <c r="Q6815" s="164">
        <v>44147</v>
      </c>
      <c r="R6815" s="164">
        <v>44440</v>
      </c>
      <c r="T6815" t="s">
        <v>10807</v>
      </c>
      <c r="V6815" t="s">
        <v>15322</v>
      </c>
      <c r="W6815" t="s">
        <v>15323</v>
      </c>
      <c r="X6815" t="s">
        <v>15321</v>
      </c>
      <c r="Y6815" t="s">
        <v>15322</v>
      </c>
      <c r="Z6815" t="s">
        <v>15324</v>
      </c>
      <c r="AA6815" t="s">
        <v>1</v>
      </c>
      <c r="AB6815" s="164">
        <v>44341</v>
      </c>
      <c r="AC6815" t="s">
        <v>308</v>
      </c>
      <c r="AD6815" s="176">
        <v>1.1000000000000001</v>
      </c>
      <c r="AE6815" s="177" t="s">
        <v>16954</v>
      </c>
    </row>
    <row r="6816" spans="1:31" x14ac:dyDescent="0.35">
      <c r="A6816" t="s">
        <v>432</v>
      </c>
      <c r="B6816">
        <v>1299</v>
      </c>
      <c r="C6816" t="s">
        <v>15325</v>
      </c>
      <c r="D6816">
        <v>73114</v>
      </c>
      <c r="E6816" t="s">
        <v>15325</v>
      </c>
      <c r="F6816" t="s">
        <v>11404</v>
      </c>
      <c r="H6816">
        <v>2.6</v>
      </c>
      <c r="I6816">
        <v>1</v>
      </c>
      <c r="K6816" t="s">
        <v>296</v>
      </c>
      <c r="L6816" t="s">
        <v>640</v>
      </c>
      <c r="M6816" t="s">
        <v>398</v>
      </c>
      <c r="N6816" t="s">
        <v>1038</v>
      </c>
      <c r="O6816">
        <v>1.5</v>
      </c>
      <c r="P6816" t="s">
        <v>306</v>
      </c>
      <c r="Q6816" t="s">
        <v>885</v>
      </c>
      <c r="R6816" s="164">
        <v>42125</v>
      </c>
      <c r="T6816" t="s">
        <v>15326</v>
      </c>
      <c r="V6816" t="s">
        <v>15327</v>
      </c>
      <c r="W6816" t="s">
        <v>15328</v>
      </c>
      <c r="X6816" t="s">
        <v>15325</v>
      </c>
      <c r="Y6816" t="s">
        <v>15327</v>
      </c>
      <c r="Z6816" t="s">
        <v>15329</v>
      </c>
      <c r="AC6816" t="s">
        <v>308</v>
      </c>
      <c r="AD6816" s="176">
        <v>1.6</v>
      </c>
    </row>
    <row r="6817" spans="1:31" x14ac:dyDescent="0.35">
      <c r="A6817" t="s">
        <v>584</v>
      </c>
      <c r="B6817">
        <v>1372</v>
      </c>
      <c r="C6817" t="s">
        <v>15330</v>
      </c>
      <c r="D6817">
        <v>73115</v>
      </c>
      <c r="E6817" t="s">
        <v>15330</v>
      </c>
      <c r="F6817" t="s">
        <v>11404</v>
      </c>
      <c r="G6817" s="163">
        <v>7026</v>
      </c>
      <c r="H6817" s="174">
        <f t="shared" ref="H6817:H6819" si="236">AD6817</f>
        <v>1.3</v>
      </c>
      <c r="I6817">
        <v>1</v>
      </c>
      <c r="J6817" t="s">
        <v>295</v>
      </c>
      <c r="K6817" t="s">
        <v>296</v>
      </c>
      <c r="L6817" t="s">
        <v>397</v>
      </c>
      <c r="M6817" t="s">
        <v>398</v>
      </c>
      <c r="N6817" t="s">
        <v>1038</v>
      </c>
      <c r="O6817">
        <v>1</v>
      </c>
      <c r="P6817" t="s">
        <v>306</v>
      </c>
      <c r="Q6817" t="s">
        <v>15331</v>
      </c>
      <c r="R6817" s="164">
        <v>43344</v>
      </c>
      <c r="T6817" t="s">
        <v>15332</v>
      </c>
      <c r="V6817" t="s">
        <v>15333</v>
      </c>
      <c r="W6817" t="s">
        <v>15334</v>
      </c>
      <c r="X6817" t="s">
        <v>15330</v>
      </c>
      <c r="Y6817" t="s">
        <v>15333</v>
      </c>
      <c r="Z6817" t="s">
        <v>15335</v>
      </c>
      <c r="AA6817" t="s">
        <v>1</v>
      </c>
      <c r="AB6817" s="164">
        <v>43089</v>
      </c>
      <c r="AC6817" t="s">
        <v>308</v>
      </c>
      <c r="AD6817" s="176">
        <v>1.3</v>
      </c>
      <c r="AE6817" s="177" t="s">
        <v>16954</v>
      </c>
    </row>
    <row r="6818" spans="1:31" x14ac:dyDescent="0.35">
      <c r="A6818" t="s">
        <v>408</v>
      </c>
      <c r="B6818">
        <v>1245</v>
      </c>
      <c r="C6818" t="s">
        <v>15336</v>
      </c>
      <c r="D6818">
        <v>73199</v>
      </c>
      <c r="E6818" t="s">
        <v>15336</v>
      </c>
      <c r="F6818" t="s">
        <v>11404</v>
      </c>
      <c r="H6818" s="174">
        <f t="shared" si="236"/>
        <v>1.2</v>
      </c>
      <c r="I6818">
        <v>0.6</v>
      </c>
      <c r="K6818" t="s">
        <v>296</v>
      </c>
      <c r="L6818" t="s">
        <v>397</v>
      </c>
      <c r="M6818" t="s">
        <v>398</v>
      </c>
      <c r="N6818" t="s">
        <v>382</v>
      </c>
      <c r="O6818">
        <v>1</v>
      </c>
      <c r="P6818" t="s">
        <v>306</v>
      </c>
      <c r="Q6818" s="164">
        <v>39822</v>
      </c>
      <c r="R6818" s="164">
        <v>40057</v>
      </c>
      <c r="T6818" t="s">
        <v>15337</v>
      </c>
      <c r="V6818" t="s">
        <v>15338</v>
      </c>
      <c r="W6818" t="s">
        <v>15339</v>
      </c>
      <c r="X6818" t="s">
        <v>15340</v>
      </c>
      <c r="Y6818" t="s">
        <v>15338</v>
      </c>
      <c r="Z6818" t="s">
        <v>15341</v>
      </c>
      <c r="AC6818" t="s">
        <v>308</v>
      </c>
      <c r="AD6818" s="176">
        <v>1.2</v>
      </c>
      <c r="AE6818" s="177" t="s">
        <v>16954</v>
      </c>
    </row>
    <row r="6819" spans="1:31" x14ac:dyDescent="0.35">
      <c r="A6819" t="s">
        <v>454</v>
      </c>
      <c r="B6819">
        <v>1294</v>
      </c>
      <c r="C6819" t="s">
        <v>15342</v>
      </c>
      <c r="D6819">
        <v>73200</v>
      </c>
      <c r="E6819" t="s">
        <v>15340</v>
      </c>
      <c r="F6819" t="s">
        <v>11404</v>
      </c>
      <c r="H6819" s="174">
        <f t="shared" si="236"/>
        <v>1</v>
      </c>
      <c r="I6819">
        <v>0.3</v>
      </c>
      <c r="K6819" t="s">
        <v>404</v>
      </c>
      <c r="L6819" t="s">
        <v>15343</v>
      </c>
      <c r="M6819" t="s">
        <v>398</v>
      </c>
      <c r="N6819" t="s">
        <v>382</v>
      </c>
      <c r="O6819">
        <v>0.25</v>
      </c>
      <c r="P6819" t="s">
        <v>306</v>
      </c>
      <c r="Q6819" s="164">
        <v>33612</v>
      </c>
      <c r="R6819" s="164">
        <v>33848</v>
      </c>
      <c r="S6819" s="164">
        <v>41883</v>
      </c>
      <c r="T6819" t="s">
        <v>2783</v>
      </c>
      <c r="V6819" t="s">
        <v>15338</v>
      </c>
      <c r="W6819" t="s">
        <v>15339</v>
      </c>
      <c r="X6819" t="s">
        <v>15340</v>
      </c>
      <c r="Y6819" t="s">
        <v>15338</v>
      </c>
      <c r="Z6819" t="s">
        <v>15344</v>
      </c>
      <c r="AC6819" t="s">
        <v>308</v>
      </c>
      <c r="AD6819" s="176">
        <v>1</v>
      </c>
      <c r="AE6819" s="177" t="s">
        <v>16954</v>
      </c>
    </row>
    <row r="6820" spans="1:31" x14ac:dyDescent="0.35">
      <c r="A6820" t="s">
        <v>482</v>
      </c>
      <c r="B6820">
        <v>1056</v>
      </c>
      <c r="C6820" t="s">
        <v>15345</v>
      </c>
      <c r="D6820">
        <v>73200</v>
      </c>
      <c r="E6820" t="s">
        <v>15340</v>
      </c>
      <c r="F6820" t="s">
        <v>11404</v>
      </c>
      <c r="H6820" s="174">
        <f>AD6820</f>
        <v>1</v>
      </c>
      <c r="I6820">
        <v>0.3</v>
      </c>
      <c r="K6820" t="s">
        <v>404</v>
      </c>
      <c r="L6820" t="s">
        <v>397</v>
      </c>
      <c r="M6820" t="s">
        <v>398</v>
      </c>
      <c r="N6820" t="s">
        <v>382</v>
      </c>
      <c r="O6820">
        <v>0.25</v>
      </c>
      <c r="P6820" t="s">
        <v>306</v>
      </c>
      <c r="Q6820" s="164">
        <v>29739</v>
      </c>
      <c r="R6820" s="164">
        <v>29623</v>
      </c>
      <c r="S6820" s="164">
        <v>38231</v>
      </c>
      <c r="T6820" t="s">
        <v>2783</v>
      </c>
      <c r="V6820" t="s">
        <v>15338</v>
      </c>
      <c r="W6820" t="s">
        <v>15339</v>
      </c>
      <c r="X6820" t="s">
        <v>15340</v>
      </c>
      <c r="Y6820" t="s">
        <v>15338</v>
      </c>
      <c r="Z6820" t="s">
        <v>15346</v>
      </c>
      <c r="AC6820" t="s">
        <v>308</v>
      </c>
      <c r="AD6820" s="176">
        <v>1</v>
      </c>
      <c r="AE6820" s="177" t="s">
        <v>16953</v>
      </c>
    </row>
    <row r="6821" spans="1:31" x14ac:dyDescent="0.35">
      <c r="A6821" t="s">
        <v>454</v>
      </c>
      <c r="B6821">
        <v>1293</v>
      </c>
      <c r="C6821" t="s">
        <v>10812</v>
      </c>
      <c r="D6821">
        <v>73201</v>
      </c>
      <c r="E6821" t="s">
        <v>2781</v>
      </c>
      <c r="F6821" t="s">
        <v>11404</v>
      </c>
      <c r="H6821">
        <v>1.7</v>
      </c>
      <c r="I6821">
        <v>1</v>
      </c>
      <c r="K6821" t="s">
        <v>404</v>
      </c>
      <c r="L6821" t="s">
        <v>397</v>
      </c>
      <c r="M6821" t="s">
        <v>398</v>
      </c>
      <c r="N6821" t="s">
        <v>382</v>
      </c>
      <c r="O6821">
        <v>1</v>
      </c>
      <c r="P6821" t="s">
        <v>306</v>
      </c>
      <c r="Q6821" s="164">
        <v>33612</v>
      </c>
      <c r="R6821" s="164">
        <v>33848</v>
      </c>
      <c r="S6821" s="164">
        <v>34943</v>
      </c>
      <c r="T6821" t="s">
        <v>2805</v>
      </c>
      <c r="V6821" t="s">
        <v>15347</v>
      </c>
      <c r="W6821" t="s">
        <v>15348</v>
      </c>
      <c r="X6821" t="s">
        <v>15349</v>
      </c>
      <c r="Y6821" t="s">
        <v>15350</v>
      </c>
      <c r="Z6821" t="s">
        <v>15351</v>
      </c>
      <c r="AC6821" t="s">
        <v>308</v>
      </c>
      <c r="AD6821" s="176">
        <v>1.3</v>
      </c>
    </row>
    <row r="6822" spans="1:31" x14ac:dyDescent="0.35">
      <c r="A6822" t="s">
        <v>309</v>
      </c>
      <c r="B6822">
        <v>1081</v>
      </c>
      <c r="C6822" t="s">
        <v>15352</v>
      </c>
      <c r="D6822">
        <v>73201</v>
      </c>
      <c r="E6822" t="s">
        <v>2781</v>
      </c>
      <c r="F6822" t="s">
        <v>11404</v>
      </c>
      <c r="H6822">
        <v>1.7</v>
      </c>
      <c r="I6822">
        <v>1</v>
      </c>
      <c r="K6822" t="s">
        <v>404</v>
      </c>
      <c r="L6822" t="s">
        <v>397</v>
      </c>
      <c r="M6822" t="s">
        <v>398</v>
      </c>
      <c r="N6822" t="s">
        <v>382</v>
      </c>
      <c r="O6822">
        <v>1</v>
      </c>
      <c r="P6822" t="s">
        <v>306</v>
      </c>
      <c r="Q6822" s="164">
        <v>31786</v>
      </c>
      <c r="R6822" s="164">
        <v>32021</v>
      </c>
      <c r="S6822" s="164">
        <v>36039</v>
      </c>
      <c r="T6822" t="s">
        <v>2805</v>
      </c>
      <c r="V6822" t="s">
        <v>15347</v>
      </c>
      <c r="W6822" t="s">
        <v>15348</v>
      </c>
      <c r="X6822" t="s">
        <v>15349</v>
      </c>
      <c r="Y6822" t="s">
        <v>15350</v>
      </c>
      <c r="Z6822" t="s">
        <v>15353</v>
      </c>
      <c r="AC6822" t="s">
        <v>308</v>
      </c>
      <c r="AD6822" s="176">
        <v>1.3</v>
      </c>
    </row>
    <row r="6823" spans="1:31" x14ac:dyDescent="0.35">
      <c r="A6823" t="s">
        <v>476</v>
      </c>
      <c r="B6823">
        <v>1318</v>
      </c>
      <c r="C6823" t="s">
        <v>15354</v>
      </c>
      <c r="D6823">
        <v>73201</v>
      </c>
      <c r="E6823" t="s">
        <v>2781</v>
      </c>
      <c r="F6823" t="s">
        <v>11404</v>
      </c>
      <c r="H6823">
        <v>1.7</v>
      </c>
      <c r="I6823">
        <v>1</v>
      </c>
      <c r="K6823" t="s">
        <v>296</v>
      </c>
      <c r="L6823" t="s">
        <v>397</v>
      </c>
      <c r="M6823" t="s">
        <v>398</v>
      </c>
      <c r="N6823" t="s">
        <v>382</v>
      </c>
      <c r="O6823">
        <v>1</v>
      </c>
      <c r="P6823" t="s">
        <v>306</v>
      </c>
      <c r="Q6823" t="s">
        <v>3913</v>
      </c>
      <c r="R6823" s="164">
        <v>42370</v>
      </c>
      <c r="T6823" t="s">
        <v>2805</v>
      </c>
      <c r="V6823" t="s">
        <v>15347</v>
      </c>
      <c r="W6823" t="s">
        <v>15348</v>
      </c>
      <c r="X6823" t="s">
        <v>15349</v>
      </c>
      <c r="Y6823" t="s">
        <v>15350</v>
      </c>
      <c r="Z6823" t="s">
        <v>15355</v>
      </c>
      <c r="AC6823" t="s">
        <v>308</v>
      </c>
      <c r="AD6823" s="176">
        <v>1.3</v>
      </c>
    </row>
    <row r="6824" spans="1:31" x14ac:dyDescent="0.35">
      <c r="A6824" t="s">
        <v>482</v>
      </c>
      <c r="B6824">
        <v>1161</v>
      </c>
      <c r="C6824" t="s">
        <v>15356</v>
      </c>
      <c r="D6824">
        <v>73201</v>
      </c>
      <c r="E6824" t="s">
        <v>2781</v>
      </c>
      <c r="F6824" t="s">
        <v>11404</v>
      </c>
      <c r="H6824">
        <v>1.7</v>
      </c>
      <c r="I6824">
        <v>1</v>
      </c>
      <c r="K6824" t="s">
        <v>404</v>
      </c>
      <c r="L6824" t="s">
        <v>397</v>
      </c>
      <c r="M6824" t="s">
        <v>398</v>
      </c>
      <c r="N6824" t="s">
        <v>382</v>
      </c>
      <c r="O6824">
        <v>1</v>
      </c>
      <c r="P6824" t="s">
        <v>306</v>
      </c>
      <c r="Q6824" s="164">
        <v>37265</v>
      </c>
      <c r="R6824" s="164">
        <v>37500</v>
      </c>
      <c r="S6824" s="164">
        <v>41883</v>
      </c>
      <c r="T6824" t="s">
        <v>2805</v>
      </c>
      <c r="V6824" t="s">
        <v>15347</v>
      </c>
      <c r="W6824" t="s">
        <v>15348</v>
      </c>
      <c r="X6824" t="s">
        <v>15349</v>
      </c>
      <c r="Y6824" t="s">
        <v>15350</v>
      </c>
      <c r="Z6824" t="s">
        <v>15357</v>
      </c>
      <c r="AC6824" t="s">
        <v>308</v>
      </c>
      <c r="AD6824" s="176">
        <v>1.3</v>
      </c>
    </row>
    <row r="6825" spans="1:31" x14ac:dyDescent="0.35">
      <c r="A6825" t="s">
        <v>432</v>
      </c>
      <c r="B6825">
        <v>1206</v>
      </c>
      <c r="C6825" t="s">
        <v>15358</v>
      </c>
      <c r="D6825">
        <v>73201</v>
      </c>
      <c r="E6825" t="s">
        <v>2781</v>
      </c>
      <c r="F6825" t="s">
        <v>11404</v>
      </c>
      <c r="H6825">
        <v>1.7</v>
      </c>
      <c r="I6825">
        <v>1</v>
      </c>
      <c r="K6825" t="s">
        <v>404</v>
      </c>
      <c r="L6825" t="s">
        <v>397</v>
      </c>
      <c r="M6825" t="s">
        <v>398</v>
      </c>
      <c r="N6825" t="s">
        <v>382</v>
      </c>
      <c r="O6825">
        <v>1</v>
      </c>
      <c r="P6825" t="s">
        <v>306</v>
      </c>
      <c r="Q6825" s="164">
        <v>37265</v>
      </c>
      <c r="R6825" s="164">
        <v>37500</v>
      </c>
      <c r="S6825" s="164">
        <v>40787</v>
      </c>
      <c r="T6825" t="s">
        <v>2805</v>
      </c>
      <c r="V6825" t="s">
        <v>15347</v>
      </c>
      <c r="W6825" t="s">
        <v>15348</v>
      </c>
      <c r="X6825" t="s">
        <v>15349</v>
      </c>
      <c r="Y6825" t="s">
        <v>15350</v>
      </c>
      <c r="Z6825" t="s">
        <v>15359</v>
      </c>
      <c r="AC6825" t="s">
        <v>308</v>
      </c>
      <c r="AD6825" s="176">
        <v>1.3</v>
      </c>
    </row>
    <row r="6826" spans="1:31" x14ac:dyDescent="0.35">
      <c r="A6826" t="s">
        <v>584</v>
      </c>
      <c r="B6826">
        <v>1304</v>
      </c>
      <c r="C6826" t="s">
        <v>15360</v>
      </c>
      <c r="D6826">
        <v>73201</v>
      </c>
      <c r="E6826" t="s">
        <v>2781</v>
      </c>
      <c r="F6826" t="s">
        <v>11404</v>
      </c>
      <c r="H6826">
        <v>1.7</v>
      </c>
      <c r="I6826">
        <v>1</v>
      </c>
      <c r="K6826" t="s">
        <v>296</v>
      </c>
      <c r="L6826" t="s">
        <v>397</v>
      </c>
      <c r="M6826" t="s">
        <v>398</v>
      </c>
      <c r="N6826" t="s">
        <v>382</v>
      </c>
      <c r="O6826">
        <v>1</v>
      </c>
      <c r="P6826" t="s">
        <v>306</v>
      </c>
      <c r="Q6826" t="s">
        <v>15361</v>
      </c>
      <c r="R6826" s="164">
        <v>39326</v>
      </c>
      <c r="T6826" t="s">
        <v>2805</v>
      </c>
      <c r="V6826" t="s">
        <v>15347</v>
      </c>
      <c r="W6826" t="s">
        <v>15348</v>
      </c>
      <c r="X6826" t="s">
        <v>15349</v>
      </c>
      <c r="Y6826" t="s">
        <v>15350</v>
      </c>
      <c r="Z6826" t="s">
        <v>15362</v>
      </c>
      <c r="AC6826" t="s">
        <v>308</v>
      </c>
      <c r="AD6826" s="176">
        <v>1.3</v>
      </c>
    </row>
    <row r="6827" spans="1:31" x14ac:dyDescent="0.35">
      <c r="A6827" t="s">
        <v>494</v>
      </c>
      <c r="B6827">
        <v>1161</v>
      </c>
      <c r="C6827" t="s">
        <v>7531</v>
      </c>
      <c r="D6827">
        <v>73201</v>
      </c>
      <c r="E6827" t="s">
        <v>2781</v>
      </c>
      <c r="F6827" t="s">
        <v>11404</v>
      </c>
      <c r="H6827">
        <v>1.7</v>
      </c>
      <c r="I6827">
        <v>1</v>
      </c>
      <c r="K6827" t="s">
        <v>296</v>
      </c>
      <c r="L6827" t="s">
        <v>397</v>
      </c>
      <c r="M6827" t="s">
        <v>398</v>
      </c>
      <c r="N6827" t="s">
        <v>382</v>
      </c>
      <c r="O6827">
        <v>1</v>
      </c>
      <c r="P6827" t="s">
        <v>306</v>
      </c>
      <c r="Q6827" s="164">
        <v>36169</v>
      </c>
      <c r="R6827" s="164">
        <v>36404</v>
      </c>
      <c r="T6827" t="s">
        <v>2805</v>
      </c>
      <c r="V6827" t="s">
        <v>15347</v>
      </c>
      <c r="W6827" t="s">
        <v>15348</v>
      </c>
      <c r="X6827" t="s">
        <v>15349</v>
      </c>
      <c r="Y6827" t="s">
        <v>15350</v>
      </c>
      <c r="Z6827" t="s">
        <v>15363</v>
      </c>
      <c r="AC6827" t="s">
        <v>308</v>
      </c>
      <c r="AD6827" s="176">
        <v>1.3</v>
      </c>
    </row>
    <row r="6828" spans="1:31" x14ac:dyDescent="0.35">
      <c r="A6828" t="s">
        <v>419</v>
      </c>
      <c r="B6828">
        <v>1222</v>
      </c>
      <c r="C6828" t="s">
        <v>15364</v>
      </c>
      <c r="D6828">
        <v>73201</v>
      </c>
      <c r="E6828" t="s">
        <v>2781</v>
      </c>
      <c r="F6828" t="s">
        <v>11404</v>
      </c>
      <c r="G6828" s="163">
        <v>3362</v>
      </c>
      <c r="H6828">
        <v>1.7</v>
      </c>
      <c r="I6828">
        <v>1</v>
      </c>
      <c r="J6828" t="s">
        <v>1</v>
      </c>
      <c r="K6828" t="s">
        <v>296</v>
      </c>
      <c r="L6828" t="s">
        <v>397</v>
      </c>
      <c r="M6828" t="s">
        <v>398</v>
      </c>
      <c r="N6828" t="s">
        <v>382</v>
      </c>
      <c r="O6828">
        <v>1</v>
      </c>
      <c r="P6828" t="s">
        <v>306</v>
      </c>
      <c r="Q6828" t="s">
        <v>9419</v>
      </c>
      <c r="R6828" s="164">
        <v>43709</v>
      </c>
      <c r="T6828" t="s">
        <v>2805</v>
      </c>
      <c r="V6828" t="s">
        <v>15347</v>
      </c>
      <c r="W6828" t="s">
        <v>15348</v>
      </c>
      <c r="X6828" t="s">
        <v>15349</v>
      </c>
      <c r="Y6828" t="s">
        <v>15350</v>
      </c>
      <c r="Z6828" t="s">
        <v>15365</v>
      </c>
      <c r="AA6828" t="s">
        <v>1</v>
      </c>
      <c r="AB6828" s="164">
        <v>43662</v>
      </c>
      <c r="AC6828" t="s">
        <v>308</v>
      </c>
      <c r="AD6828" s="176">
        <v>1.3</v>
      </c>
    </row>
    <row r="6829" spans="1:31" x14ac:dyDescent="0.35">
      <c r="A6829" t="s">
        <v>314</v>
      </c>
      <c r="B6829">
        <v>1317</v>
      </c>
      <c r="C6829" t="s">
        <v>15366</v>
      </c>
      <c r="D6829">
        <v>73201</v>
      </c>
      <c r="E6829" t="s">
        <v>2781</v>
      </c>
      <c r="F6829" t="s">
        <v>11404</v>
      </c>
      <c r="G6829" s="163">
        <v>4688</v>
      </c>
      <c r="H6829">
        <v>1.7</v>
      </c>
      <c r="I6829">
        <v>1</v>
      </c>
      <c r="J6829" t="s">
        <v>295</v>
      </c>
      <c r="K6829" t="s">
        <v>296</v>
      </c>
      <c r="L6829" t="s">
        <v>397</v>
      </c>
      <c r="M6829" t="s">
        <v>398</v>
      </c>
      <c r="N6829" t="s">
        <v>382</v>
      </c>
      <c r="O6829">
        <v>1</v>
      </c>
      <c r="P6829" t="s">
        <v>306</v>
      </c>
      <c r="Q6829" t="s">
        <v>1452</v>
      </c>
      <c r="R6829" s="164">
        <v>42736</v>
      </c>
      <c r="T6829" t="s">
        <v>2805</v>
      </c>
      <c r="V6829" t="s">
        <v>15347</v>
      </c>
      <c r="W6829" t="s">
        <v>15348</v>
      </c>
      <c r="X6829" t="s">
        <v>15349</v>
      </c>
      <c r="Y6829" t="s">
        <v>15350</v>
      </c>
      <c r="Z6829" t="s">
        <v>15367</v>
      </c>
      <c r="AA6829" t="s">
        <v>295</v>
      </c>
      <c r="AB6829" s="164">
        <v>42562</v>
      </c>
      <c r="AC6829" t="s">
        <v>308</v>
      </c>
      <c r="AD6829" s="176">
        <v>1.3</v>
      </c>
    </row>
    <row r="6830" spans="1:31" x14ac:dyDescent="0.35">
      <c r="A6830" t="s">
        <v>314</v>
      </c>
      <c r="B6830">
        <v>1318</v>
      </c>
      <c r="C6830" t="s">
        <v>15368</v>
      </c>
      <c r="D6830">
        <v>73201</v>
      </c>
      <c r="E6830" t="s">
        <v>2781</v>
      </c>
      <c r="F6830" t="s">
        <v>11404</v>
      </c>
      <c r="G6830" s="163">
        <v>4688</v>
      </c>
      <c r="H6830">
        <v>1.7</v>
      </c>
      <c r="I6830">
        <v>1</v>
      </c>
      <c r="J6830" t="s">
        <v>295</v>
      </c>
      <c r="K6830" t="s">
        <v>296</v>
      </c>
      <c r="L6830" t="s">
        <v>397</v>
      </c>
      <c r="M6830" t="s">
        <v>398</v>
      </c>
      <c r="N6830" t="s">
        <v>382</v>
      </c>
      <c r="O6830">
        <v>1</v>
      </c>
      <c r="P6830" t="s">
        <v>306</v>
      </c>
      <c r="Q6830" t="s">
        <v>1452</v>
      </c>
      <c r="R6830" s="164">
        <v>42736</v>
      </c>
      <c r="T6830" t="s">
        <v>2805</v>
      </c>
      <c r="V6830" t="s">
        <v>15347</v>
      </c>
      <c r="W6830" t="s">
        <v>15348</v>
      </c>
      <c r="X6830" t="s">
        <v>15349</v>
      </c>
      <c r="Y6830" t="s">
        <v>15350</v>
      </c>
      <c r="Z6830" t="s">
        <v>15369</v>
      </c>
      <c r="AA6830" t="s">
        <v>295</v>
      </c>
      <c r="AB6830" s="164">
        <v>42555</v>
      </c>
      <c r="AC6830" t="s">
        <v>308</v>
      </c>
      <c r="AD6830" s="176">
        <v>1.3</v>
      </c>
    </row>
    <row r="6831" spans="1:31" x14ac:dyDescent="0.35">
      <c r="A6831" t="s">
        <v>314</v>
      </c>
      <c r="B6831">
        <v>1322</v>
      </c>
      <c r="C6831" t="s">
        <v>15370</v>
      </c>
      <c r="D6831">
        <v>73201</v>
      </c>
      <c r="E6831" t="s">
        <v>2781</v>
      </c>
      <c r="F6831" t="s">
        <v>11404</v>
      </c>
      <c r="G6831" s="163">
        <v>4922</v>
      </c>
      <c r="H6831">
        <v>1.7</v>
      </c>
      <c r="I6831">
        <v>1</v>
      </c>
      <c r="J6831" t="s">
        <v>295</v>
      </c>
      <c r="K6831" t="s">
        <v>296</v>
      </c>
      <c r="L6831" t="s">
        <v>397</v>
      </c>
      <c r="M6831" t="s">
        <v>398</v>
      </c>
      <c r="N6831" t="s">
        <v>382</v>
      </c>
      <c r="O6831">
        <v>1</v>
      </c>
      <c r="P6831" t="s">
        <v>306</v>
      </c>
      <c r="Q6831" s="164">
        <v>42893</v>
      </c>
      <c r="R6831" s="164">
        <v>43101</v>
      </c>
      <c r="T6831" t="s">
        <v>2805</v>
      </c>
      <c r="V6831" t="s">
        <v>15347</v>
      </c>
      <c r="W6831" t="s">
        <v>15348</v>
      </c>
      <c r="X6831" t="s">
        <v>15349</v>
      </c>
      <c r="Y6831" t="s">
        <v>15350</v>
      </c>
      <c r="Z6831" t="s">
        <v>15371</v>
      </c>
      <c r="AA6831" t="s">
        <v>295</v>
      </c>
      <c r="AB6831" s="164">
        <v>42975</v>
      </c>
      <c r="AC6831" t="s">
        <v>308</v>
      </c>
      <c r="AD6831" s="176">
        <v>1.3</v>
      </c>
    </row>
    <row r="6832" spans="1:31" x14ac:dyDescent="0.35">
      <c r="A6832" t="s">
        <v>438</v>
      </c>
      <c r="B6832">
        <v>1103</v>
      </c>
      <c r="C6832" t="s">
        <v>15372</v>
      </c>
      <c r="D6832">
        <v>73201</v>
      </c>
      <c r="E6832" t="s">
        <v>2781</v>
      </c>
      <c r="F6832" t="s">
        <v>11404</v>
      </c>
      <c r="H6832">
        <v>1.7</v>
      </c>
      <c r="I6832">
        <v>1</v>
      </c>
      <c r="K6832" t="s">
        <v>404</v>
      </c>
      <c r="L6832" t="s">
        <v>397</v>
      </c>
      <c r="M6832" t="s">
        <v>398</v>
      </c>
      <c r="N6832" t="s">
        <v>382</v>
      </c>
      <c r="O6832">
        <v>1</v>
      </c>
      <c r="P6832" t="s">
        <v>306</v>
      </c>
      <c r="Q6832" s="164">
        <v>31786</v>
      </c>
      <c r="R6832" s="164">
        <v>32021</v>
      </c>
      <c r="S6832" s="164">
        <v>36039</v>
      </c>
      <c r="T6832" t="s">
        <v>2805</v>
      </c>
      <c r="V6832" t="s">
        <v>15347</v>
      </c>
      <c r="W6832" t="s">
        <v>15348</v>
      </c>
      <c r="X6832" t="s">
        <v>15349</v>
      </c>
      <c r="Y6832" t="s">
        <v>15350</v>
      </c>
      <c r="Z6832" t="s">
        <v>15373</v>
      </c>
      <c r="AC6832" t="s">
        <v>308</v>
      </c>
      <c r="AD6832" s="176">
        <v>1.3</v>
      </c>
    </row>
    <row r="6833" spans="1:31" x14ac:dyDescent="0.35">
      <c r="A6833" t="s">
        <v>438</v>
      </c>
      <c r="B6833">
        <v>1140</v>
      </c>
      <c r="C6833" t="s">
        <v>15374</v>
      </c>
      <c r="D6833">
        <v>73202</v>
      </c>
      <c r="E6833" t="s">
        <v>15374</v>
      </c>
      <c r="F6833" t="s">
        <v>11404</v>
      </c>
      <c r="H6833" s="174">
        <f t="shared" ref="H6833:H6834" si="237">AD6833</f>
        <v>1.1000000000000001</v>
      </c>
      <c r="I6833">
        <v>0.8</v>
      </c>
      <c r="K6833" t="s">
        <v>404</v>
      </c>
      <c r="L6833" t="s">
        <v>397</v>
      </c>
      <c r="M6833" t="s">
        <v>398</v>
      </c>
      <c r="N6833" t="s">
        <v>382</v>
      </c>
      <c r="O6833">
        <v>1</v>
      </c>
      <c r="P6833" t="s">
        <v>306</v>
      </c>
      <c r="Q6833" s="164">
        <v>35439</v>
      </c>
      <c r="R6833" s="164">
        <v>35674</v>
      </c>
      <c r="S6833" s="164">
        <v>38231</v>
      </c>
      <c r="T6833" t="s">
        <v>2819</v>
      </c>
      <c r="V6833" t="s">
        <v>15375</v>
      </c>
      <c r="W6833" t="s">
        <v>15376</v>
      </c>
      <c r="X6833" t="s">
        <v>15374</v>
      </c>
      <c r="Y6833" t="s">
        <v>15375</v>
      </c>
      <c r="Z6833" t="s">
        <v>15377</v>
      </c>
      <c r="AC6833" t="s">
        <v>308</v>
      </c>
      <c r="AD6833" s="176">
        <v>1.1000000000000001</v>
      </c>
      <c r="AE6833" s="177" t="s">
        <v>16954</v>
      </c>
    </row>
    <row r="6834" spans="1:31" x14ac:dyDescent="0.35">
      <c r="A6834" t="s">
        <v>476</v>
      </c>
      <c r="B6834">
        <v>1237</v>
      </c>
      <c r="C6834" t="s">
        <v>15378</v>
      </c>
      <c r="D6834">
        <v>73203</v>
      </c>
      <c r="E6834" t="s">
        <v>15379</v>
      </c>
      <c r="F6834" t="s">
        <v>11404</v>
      </c>
      <c r="H6834" s="174">
        <f t="shared" si="237"/>
        <v>1.1000000000000001</v>
      </c>
      <c r="I6834">
        <v>1.5</v>
      </c>
      <c r="K6834" t="s">
        <v>296</v>
      </c>
      <c r="L6834" t="s">
        <v>640</v>
      </c>
      <c r="M6834" t="s">
        <v>398</v>
      </c>
      <c r="N6834" t="s">
        <v>382</v>
      </c>
      <c r="O6834">
        <v>1</v>
      </c>
      <c r="P6834" t="s">
        <v>306</v>
      </c>
      <c r="Q6834" s="164">
        <v>37630</v>
      </c>
      <c r="R6834" s="164">
        <v>37865</v>
      </c>
      <c r="T6834" t="s">
        <v>2824</v>
      </c>
      <c r="V6834" t="s">
        <v>15380</v>
      </c>
      <c r="W6834" t="s">
        <v>15381</v>
      </c>
      <c r="X6834" t="s">
        <v>15379</v>
      </c>
      <c r="Y6834" t="s">
        <v>15380</v>
      </c>
      <c r="Z6834" t="s">
        <v>15382</v>
      </c>
      <c r="AA6834" t="s">
        <v>1</v>
      </c>
      <c r="AC6834" t="s">
        <v>308</v>
      </c>
      <c r="AD6834" s="176">
        <v>1.1000000000000001</v>
      </c>
      <c r="AE6834" s="177" t="s">
        <v>16954</v>
      </c>
    </row>
    <row r="6835" spans="1:31" x14ac:dyDescent="0.35">
      <c r="A6835" t="s">
        <v>454</v>
      </c>
      <c r="B6835">
        <v>1390</v>
      </c>
      <c r="C6835" t="s">
        <v>7594</v>
      </c>
      <c r="D6835">
        <v>73204</v>
      </c>
      <c r="E6835" t="s">
        <v>7594</v>
      </c>
      <c r="F6835" t="s">
        <v>11404</v>
      </c>
      <c r="H6835">
        <v>1.6</v>
      </c>
      <c r="I6835">
        <v>0.9</v>
      </c>
      <c r="K6835" t="s">
        <v>296</v>
      </c>
      <c r="L6835" t="s">
        <v>397</v>
      </c>
      <c r="M6835" t="s">
        <v>398</v>
      </c>
      <c r="N6835" t="s">
        <v>382</v>
      </c>
      <c r="O6835">
        <v>1</v>
      </c>
      <c r="P6835" t="s">
        <v>306</v>
      </c>
      <c r="Q6835" s="164">
        <v>39091</v>
      </c>
      <c r="R6835" s="164">
        <v>39326</v>
      </c>
      <c r="T6835" t="s">
        <v>7581</v>
      </c>
      <c r="V6835" t="s">
        <v>7582</v>
      </c>
      <c r="W6835" t="s">
        <v>15383</v>
      </c>
      <c r="X6835" t="s">
        <v>7594</v>
      </c>
      <c r="Y6835" t="s">
        <v>15384</v>
      </c>
      <c r="Z6835" t="s">
        <v>15385</v>
      </c>
      <c r="AC6835" t="s">
        <v>308</v>
      </c>
      <c r="AD6835" s="176">
        <v>1.2</v>
      </c>
    </row>
    <row r="6836" spans="1:31" x14ac:dyDescent="0.35">
      <c r="A6836" t="s">
        <v>482</v>
      </c>
      <c r="B6836">
        <v>1251</v>
      </c>
      <c r="C6836" t="s">
        <v>7594</v>
      </c>
      <c r="D6836">
        <v>73204</v>
      </c>
      <c r="E6836" t="s">
        <v>7594</v>
      </c>
      <c r="F6836" t="s">
        <v>11404</v>
      </c>
      <c r="H6836">
        <v>1.6</v>
      </c>
      <c r="I6836">
        <v>0.9</v>
      </c>
      <c r="K6836" t="s">
        <v>296</v>
      </c>
      <c r="L6836" t="s">
        <v>397</v>
      </c>
      <c r="M6836" t="s">
        <v>398</v>
      </c>
      <c r="N6836" t="s">
        <v>382</v>
      </c>
      <c r="O6836">
        <v>1</v>
      </c>
      <c r="P6836" t="s">
        <v>306</v>
      </c>
      <c r="Q6836" s="164">
        <v>41310</v>
      </c>
      <c r="R6836" s="164">
        <v>41518</v>
      </c>
      <c r="T6836" t="s">
        <v>7581</v>
      </c>
      <c r="V6836" t="s">
        <v>7582</v>
      </c>
      <c r="W6836" t="s">
        <v>15383</v>
      </c>
      <c r="X6836" t="s">
        <v>7594</v>
      </c>
      <c r="Y6836" t="s">
        <v>15384</v>
      </c>
      <c r="Z6836" t="s">
        <v>15386</v>
      </c>
      <c r="AA6836" t="s">
        <v>1</v>
      </c>
      <c r="AC6836" t="s">
        <v>308</v>
      </c>
      <c r="AD6836" s="176">
        <v>1.2</v>
      </c>
    </row>
    <row r="6837" spans="1:31" x14ac:dyDescent="0.35">
      <c r="A6837" t="s">
        <v>432</v>
      </c>
      <c r="B6837">
        <v>1141</v>
      </c>
      <c r="C6837" t="s">
        <v>7579</v>
      </c>
      <c r="D6837">
        <v>73204</v>
      </c>
      <c r="E6837" t="s">
        <v>7594</v>
      </c>
      <c r="F6837" t="s">
        <v>11404</v>
      </c>
      <c r="H6837">
        <v>1.6</v>
      </c>
      <c r="I6837">
        <v>0.9</v>
      </c>
      <c r="K6837" t="s">
        <v>296</v>
      </c>
      <c r="L6837" t="s">
        <v>397</v>
      </c>
      <c r="M6837" t="s">
        <v>398</v>
      </c>
      <c r="N6837" t="s">
        <v>382</v>
      </c>
      <c r="O6837">
        <v>1</v>
      </c>
      <c r="P6837" t="s">
        <v>306</v>
      </c>
      <c r="Q6837" s="164">
        <v>32151</v>
      </c>
      <c r="R6837" s="164">
        <v>32387</v>
      </c>
      <c r="T6837" t="s">
        <v>7581</v>
      </c>
      <c r="V6837" t="s">
        <v>7582</v>
      </c>
      <c r="W6837" t="s">
        <v>15383</v>
      </c>
      <c r="X6837" t="s">
        <v>7594</v>
      </c>
      <c r="Y6837" t="s">
        <v>15384</v>
      </c>
      <c r="Z6837" t="s">
        <v>15387</v>
      </c>
      <c r="AC6837" t="s">
        <v>308</v>
      </c>
      <c r="AD6837" s="176">
        <v>1.2</v>
      </c>
    </row>
    <row r="6838" spans="1:31" x14ac:dyDescent="0.35">
      <c r="A6838" t="s">
        <v>566</v>
      </c>
      <c r="B6838">
        <v>1294</v>
      </c>
      <c r="C6838" t="s">
        <v>7594</v>
      </c>
      <c r="D6838">
        <v>73204</v>
      </c>
      <c r="E6838" t="s">
        <v>7594</v>
      </c>
      <c r="F6838" t="s">
        <v>11404</v>
      </c>
      <c r="G6838" s="163">
        <v>4455</v>
      </c>
      <c r="H6838">
        <v>1.6</v>
      </c>
      <c r="I6838">
        <v>0.9</v>
      </c>
      <c r="J6838" t="s">
        <v>295</v>
      </c>
      <c r="K6838" t="s">
        <v>0</v>
      </c>
      <c r="L6838" t="s">
        <v>397</v>
      </c>
      <c r="M6838" t="s">
        <v>398</v>
      </c>
      <c r="N6838" t="s">
        <v>382</v>
      </c>
      <c r="O6838">
        <v>1</v>
      </c>
      <c r="P6838" t="s">
        <v>306</v>
      </c>
      <c r="Q6838" t="s">
        <v>15388</v>
      </c>
      <c r="R6838" s="164">
        <v>42979</v>
      </c>
      <c r="T6838" t="s">
        <v>7581</v>
      </c>
      <c r="V6838" t="s">
        <v>7582</v>
      </c>
      <c r="W6838" t="s">
        <v>15383</v>
      </c>
      <c r="X6838" t="s">
        <v>7594</v>
      </c>
      <c r="Y6838" t="s">
        <v>15384</v>
      </c>
      <c r="Z6838" t="s">
        <v>15389</v>
      </c>
      <c r="AA6838" t="s">
        <v>1</v>
      </c>
      <c r="AB6838" s="164">
        <v>43007</v>
      </c>
      <c r="AC6838" t="s">
        <v>308</v>
      </c>
      <c r="AD6838" s="176">
        <v>1.2</v>
      </c>
    </row>
    <row r="6839" spans="1:31" x14ac:dyDescent="0.35">
      <c r="A6839" t="s">
        <v>291</v>
      </c>
      <c r="B6839">
        <v>1119</v>
      </c>
      <c r="C6839" t="s">
        <v>15390</v>
      </c>
      <c r="D6839">
        <v>73205</v>
      </c>
      <c r="E6839" t="s">
        <v>10842</v>
      </c>
      <c r="F6839" t="s">
        <v>11404</v>
      </c>
      <c r="H6839" s="174">
        <f t="shared" ref="H6839:H6848" si="238">AD6839</f>
        <v>1.1000000000000001</v>
      </c>
      <c r="I6839">
        <v>0.9</v>
      </c>
      <c r="K6839" t="s">
        <v>404</v>
      </c>
      <c r="L6839" t="s">
        <v>397</v>
      </c>
      <c r="M6839" t="s">
        <v>398</v>
      </c>
      <c r="N6839" t="s">
        <v>2078</v>
      </c>
      <c r="O6839">
        <v>1</v>
      </c>
      <c r="P6839" t="s">
        <v>1</v>
      </c>
      <c r="Q6839" s="164">
        <v>38361</v>
      </c>
      <c r="R6839" s="164">
        <v>38596</v>
      </c>
      <c r="S6839" s="164">
        <v>45043</v>
      </c>
      <c r="T6839" t="s">
        <v>2835</v>
      </c>
      <c r="V6839" t="s">
        <v>10843</v>
      </c>
      <c r="W6839" t="s">
        <v>15391</v>
      </c>
      <c r="X6839" t="s">
        <v>10842</v>
      </c>
      <c r="Y6839" t="s">
        <v>10843</v>
      </c>
      <c r="Z6839" t="s">
        <v>15392</v>
      </c>
      <c r="AC6839" t="s">
        <v>304</v>
      </c>
      <c r="AD6839" s="176">
        <v>1.1000000000000001</v>
      </c>
      <c r="AE6839" s="177" t="s">
        <v>16954</v>
      </c>
    </row>
    <row r="6840" spans="1:31" x14ac:dyDescent="0.35">
      <c r="A6840" t="s">
        <v>584</v>
      </c>
      <c r="B6840">
        <v>1224</v>
      </c>
      <c r="C6840" t="s">
        <v>15393</v>
      </c>
      <c r="D6840">
        <v>73205</v>
      </c>
      <c r="E6840" t="s">
        <v>10842</v>
      </c>
      <c r="F6840" t="s">
        <v>11404</v>
      </c>
      <c r="H6840" s="174">
        <f t="shared" si="238"/>
        <v>1.1000000000000001</v>
      </c>
      <c r="I6840">
        <v>0.9</v>
      </c>
      <c r="K6840" t="s">
        <v>404</v>
      </c>
      <c r="L6840" t="s">
        <v>397</v>
      </c>
      <c r="M6840" t="s">
        <v>398</v>
      </c>
      <c r="N6840" t="s">
        <v>2078</v>
      </c>
      <c r="O6840">
        <v>1</v>
      </c>
      <c r="P6840" t="s">
        <v>306</v>
      </c>
      <c r="Q6840" s="164">
        <v>35804</v>
      </c>
      <c r="R6840" s="164">
        <v>36039</v>
      </c>
      <c r="S6840" s="164">
        <v>42248</v>
      </c>
      <c r="T6840" t="s">
        <v>2835</v>
      </c>
      <c r="V6840" t="s">
        <v>10843</v>
      </c>
      <c r="W6840" t="s">
        <v>15391</v>
      </c>
      <c r="X6840" t="s">
        <v>10842</v>
      </c>
      <c r="Y6840" t="s">
        <v>10843</v>
      </c>
      <c r="Z6840" t="s">
        <v>15394</v>
      </c>
      <c r="AC6840" t="s">
        <v>308</v>
      </c>
      <c r="AD6840" s="176">
        <v>1.1000000000000001</v>
      </c>
      <c r="AE6840" s="177" t="s">
        <v>16954</v>
      </c>
    </row>
    <row r="6841" spans="1:31" x14ac:dyDescent="0.35">
      <c r="A6841" t="s">
        <v>584</v>
      </c>
      <c r="B6841">
        <v>1380</v>
      </c>
      <c r="C6841" t="s">
        <v>15395</v>
      </c>
      <c r="D6841">
        <v>73205</v>
      </c>
      <c r="E6841" t="s">
        <v>10842</v>
      </c>
      <c r="F6841" t="s">
        <v>11404</v>
      </c>
      <c r="G6841" s="163">
        <v>5486</v>
      </c>
      <c r="H6841" s="174">
        <f t="shared" si="238"/>
        <v>1.1000000000000001</v>
      </c>
      <c r="I6841">
        <v>0.9</v>
      </c>
      <c r="J6841" t="s">
        <v>295</v>
      </c>
      <c r="K6841" t="s">
        <v>296</v>
      </c>
      <c r="L6841" t="s">
        <v>397</v>
      </c>
      <c r="M6841" t="s">
        <v>398</v>
      </c>
      <c r="N6841" t="s">
        <v>2078</v>
      </c>
      <c r="O6841">
        <v>1</v>
      </c>
      <c r="P6841" t="s">
        <v>306</v>
      </c>
      <c r="Q6841" s="164">
        <v>43231</v>
      </c>
      <c r="R6841" s="164">
        <v>43709</v>
      </c>
      <c r="T6841" t="s">
        <v>2835</v>
      </c>
      <c r="V6841" t="s">
        <v>10843</v>
      </c>
      <c r="W6841" t="s">
        <v>15391</v>
      </c>
      <c r="X6841" t="s">
        <v>10842</v>
      </c>
      <c r="Y6841" t="s">
        <v>10843</v>
      </c>
      <c r="Z6841" t="s">
        <v>15396</v>
      </c>
      <c r="AA6841" t="s">
        <v>1</v>
      </c>
      <c r="AB6841" s="164">
        <v>43552</v>
      </c>
      <c r="AC6841" t="s">
        <v>308</v>
      </c>
      <c r="AD6841" s="176">
        <v>1.1000000000000001</v>
      </c>
      <c r="AE6841" s="177" t="s">
        <v>16954</v>
      </c>
    </row>
    <row r="6842" spans="1:31" x14ac:dyDescent="0.35">
      <c r="A6842" t="s">
        <v>494</v>
      </c>
      <c r="B6842">
        <v>1163</v>
      </c>
      <c r="C6842" t="s">
        <v>15397</v>
      </c>
      <c r="D6842">
        <v>73205</v>
      </c>
      <c r="E6842" t="s">
        <v>10842</v>
      </c>
      <c r="F6842" t="s">
        <v>11404</v>
      </c>
      <c r="H6842" s="174">
        <f t="shared" si="238"/>
        <v>1.1000000000000001</v>
      </c>
      <c r="I6842">
        <v>0.9</v>
      </c>
      <c r="K6842" t="s">
        <v>404</v>
      </c>
      <c r="L6842" t="s">
        <v>397</v>
      </c>
      <c r="M6842" t="s">
        <v>398</v>
      </c>
      <c r="N6842" t="s">
        <v>2078</v>
      </c>
      <c r="O6842">
        <v>1</v>
      </c>
      <c r="P6842" t="s">
        <v>306</v>
      </c>
      <c r="Q6842" s="164">
        <v>36526</v>
      </c>
      <c r="R6842" s="164">
        <v>36526</v>
      </c>
      <c r="S6842" s="164">
        <v>41153</v>
      </c>
      <c r="T6842" t="s">
        <v>2835</v>
      </c>
      <c r="V6842" t="s">
        <v>10843</v>
      </c>
      <c r="W6842" t="s">
        <v>15391</v>
      </c>
      <c r="X6842" t="s">
        <v>10842</v>
      </c>
      <c r="Y6842" t="s">
        <v>10843</v>
      </c>
      <c r="Z6842" t="s">
        <v>15398</v>
      </c>
      <c r="AC6842" t="s">
        <v>308</v>
      </c>
      <c r="AD6842" s="176">
        <v>1.1000000000000001</v>
      </c>
      <c r="AE6842" s="177" t="s">
        <v>16954</v>
      </c>
    </row>
    <row r="6843" spans="1:31" x14ac:dyDescent="0.35">
      <c r="A6843" t="s">
        <v>314</v>
      </c>
      <c r="B6843">
        <v>1199</v>
      </c>
      <c r="C6843" t="s">
        <v>15399</v>
      </c>
      <c r="D6843">
        <v>73205</v>
      </c>
      <c r="E6843" t="s">
        <v>10842</v>
      </c>
      <c r="F6843" t="s">
        <v>11404</v>
      </c>
      <c r="H6843" s="174">
        <f t="shared" si="238"/>
        <v>1.1000000000000001</v>
      </c>
      <c r="I6843">
        <v>0.9</v>
      </c>
      <c r="K6843" t="s">
        <v>404</v>
      </c>
      <c r="L6843" t="s">
        <v>640</v>
      </c>
      <c r="M6843" t="s">
        <v>398</v>
      </c>
      <c r="N6843" t="s">
        <v>2078</v>
      </c>
      <c r="O6843">
        <v>1</v>
      </c>
      <c r="P6843" t="s">
        <v>306</v>
      </c>
      <c r="Q6843" s="164">
        <v>35804</v>
      </c>
      <c r="R6843" s="164">
        <v>36039</v>
      </c>
      <c r="S6843" s="164">
        <v>41518</v>
      </c>
      <c r="T6843" t="s">
        <v>2835</v>
      </c>
      <c r="V6843" t="s">
        <v>10843</v>
      </c>
      <c r="W6843" t="s">
        <v>15391</v>
      </c>
      <c r="X6843" t="s">
        <v>10842</v>
      </c>
      <c r="Y6843" t="s">
        <v>10843</v>
      </c>
      <c r="Z6843" t="s">
        <v>15400</v>
      </c>
      <c r="AC6843" t="s">
        <v>308</v>
      </c>
      <c r="AD6843" s="176">
        <v>1.1000000000000001</v>
      </c>
      <c r="AE6843" s="177" t="s">
        <v>16954</v>
      </c>
    </row>
    <row r="6844" spans="1:31" x14ac:dyDescent="0.35">
      <c r="A6844" t="s">
        <v>566</v>
      </c>
      <c r="B6844">
        <v>1147</v>
      </c>
      <c r="C6844" t="s">
        <v>15401</v>
      </c>
      <c r="D6844">
        <v>73205</v>
      </c>
      <c r="E6844" t="s">
        <v>10842</v>
      </c>
      <c r="F6844" t="s">
        <v>11404</v>
      </c>
      <c r="H6844" s="174">
        <f t="shared" si="238"/>
        <v>1.1000000000000001</v>
      </c>
      <c r="I6844">
        <v>0.9</v>
      </c>
      <c r="K6844" t="s">
        <v>404</v>
      </c>
      <c r="L6844" t="s">
        <v>397</v>
      </c>
      <c r="M6844" t="s">
        <v>398</v>
      </c>
      <c r="N6844" t="s">
        <v>2078</v>
      </c>
      <c r="O6844">
        <v>1</v>
      </c>
      <c r="P6844" t="s">
        <v>306</v>
      </c>
      <c r="Q6844" s="164">
        <v>34343</v>
      </c>
      <c r="R6844" s="164">
        <v>34578</v>
      </c>
      <c r="S6844" s="164">
        <v>41883</v>
      </c>
      <c r="T6844" t="s">
        <v>2835</v>
      </c>
      <c r="V6844" t="s">
        <v>10843</v>
      </c>
      <c r="W6844" t="s">
        <v>15391</v>
      </c>
      <c r="X6844" t="s">
        <v>10842</v>
      </c>
      <c r="Y6844" t="s">
        <v>10843</v>
      </c>
      <c r="Z6844" t="s">
        <v>15402</v>
      </c>
      <c r="AC6844" t="s">
        <v>308</v>
      </c>
      <c r="AD6844" s="176">
        <v>1.1000000000000001</v>
      </c>
      <c r="AE6844" s="177" t="s">
        <v>16954</v>
      </c>
    </row>
    <row r="6845" spans="1:31" x14ac:dyDescent="0.35">
      <c r="A6845" t="s">
        <v>566</v>
      </c>
      <c r="B6845">
        <v>1176</v>
      </c>
      <c r="C6845" t="s">
        <v>15403</v>
      </c>
      <c r="D6845">
        <v>73205</v>
      </c>
      <c r="E6845" t="s">
        <v>10842</v>
      </c>
      <c r="F6845" t="s">
        <v>11404</v>
      </c>
      <c r="H6845" s="174">
        <f t="shared" si="238"/>
        <v>1.1000000000000001</v>
      </c>
      <c r="I6845">
        <v>0.9</v>
      </c>
      <c r="K6845" t="s">
        <v>404</v>
      </c>
      <c r="L6845" t="s">
        <v>397</v>
      </c>
      <c r="M6845" t="s">
        <v>398</v>
      </c>
      <c r="N6845" t="s">
        <v>2078</v>
      </c>
      <c r="O6845">
        <v>1</v>
      </c>
      <c r="P6845" t="s">
        <v>306</v>
      </c>
      <c r="Q6845" s="164">
        <v>36169</v>
      </c>
      <c r="R6845" s="164">
        <v>36404</v>
      </c>
      <c r="S6845" s="164">
        <v>40148</v>
      </c>
      <c r="T6845" t="s">
        <v>2835</v>
      </c>
      <c r="V6845" t="s">
        <v>10843</v>
      </c>
      <c r="W6845" t="s">
        <v>15391</v>
      </c>
      <c r="X6845" t="s">
        <v>10842</v>
      </c>
      <c r="Y6845" t="s">
        <v>10843</v>
      </c>
      <c r="Z6845" t="s">
        <v>15404</v>
      </c>
      <c r="AC6845" t="s">
        <v>308</v>
      </c>
      <c r="AD6845" s="176">
        <v>1.1000000000000001</v>
      </c>
      <c r="AE6845" s="177" t="s">
        <v>16954</v>
      </c>
    </row>
    <row r="6846" spans="1:31" x14ac:dyDescent="0.35">
      <c r="A6846" t="s">
        <v>454</v>
      </c>
      <c r="B6846">
        <v>1351</v>
      </c>
      <c r="C6846" t="s">
        <v>15405</v>
      </c>
      <c r="D6846">
        <v>73207</v>
      </c>
      <c r="E6846" t="s">
        <v>15405</v>
      </c>
      <c r="F6846" t="s">
        <v>11404</v>
      </c>
      <c r="H6846" s="174">
        <f t="shared" si="238"/>
        <v>1.3</v>
      </c>
      <c r="I6846">
        <v>1.8</v>
      </c>
      <c r="K6846" t="s">
        <v>404</v>
      </c>
      <c r="L6846" t="s">
        <v>640</v>
      </c>
      <c r="M6846" t="s">
        <v>398</v>
      </c>
      <c r="N6846" t="s">
        <v>2078</v>
      </c>
      <c r="O6846">
        <v>1.5</v>
      </c>
      <c r="P6846" t="s">
        <v>306</v>
      </c>
      <c r="Q6846" s="164">
        <v>37265</v>
      </c>
      <c r="R6846" s="164">
        <v>37500</v>
      </c>
      <c r="S6846" s="164">
        <v>42248</v>
      </c>
      <c r="T6846" t="s">
        <v>15406</v>
      </c>
      <c r="V6846" t="s">
        <v>15407</v>
      </c>
      <c r="W6846" t="s">
        <v>15408</v>
      </c>
      <c r="X6846" t="s">
        <v>15405</v>
      </c>
      <c r="Y6846" t="s">
        <v>15407</v>
      </c>
      <c r="Z6846" t="s">
        <v>15409</v>
      </c>
      <c r="AC6846" t="s">
        <v>308</v>
      </c>
      <c r="AD6846" s="176">
        <v>1.3</v>
      </c>
      <c r="AE6846" s="177" t="s">
        <v>16954</v>
      </c>
    </row>
    <row r="6847" spans="1:31" x14ac:dyDescent="0.35">
      <c r="A6847" t="s">
        <v>454</v>
      </c>
      <c r="B6847">
        <v>1379</v>
      </c>
      <c r="C6847" t="s">
        <v>15410</v>
      </c>
      <c r="D6847">
        <v>73208</v>
      </c>
      <c r="E6847" t="s">
        <v>15410</v>
      </c>
      <c r="F6847" t="s">
        <v>11404</v>
      </c>
      <c r="H6847" s="174">
        <f t="shared" si="238"/>
        <v>1.1000000000000001</v>
      </c>
      <c r="I6847">
        <v>1.4</v>
      </c>
      <c r="K6847" t="s">
        <v>404</v>
      </c>
      <c r="L6847" t="s">
        <v>397</v>
      </c>
      <c r="M6847" t="s">
        <v>398</v>
      </c>
      <c r="N6847" t="s">
        <v>2078</v>
      </c>
      <c r="O6847">
        <v>1</v>
      </c>
      <c r="P6847" t="s">
        <v>306</v>
      </c>
      <c r="Q6847" s="164">
        <v>38361</v>
      </c>
      <c r="R6847" s="164">
        <v>38596</v>
      </c>
      <c r="S6847" s="164">
        <v>40909</v>
      </c>
      <c r="T6847" t="s">
        <v>2862</v>
      </c>
      <c r="V6847" t="s">
        <v>15411</v>
      </c>
      <c r="W6847" t="s">
        <v>15412</v>
      </c>
      <c r="X6847" t="s">
        <v>15410</v>
      </c>
      <c r="Y6847" t="s">
        <v>15411</v>
      </c>
      <c r="Z6847" t="s">
        <v>15413</v>
      </c>
      <c r="AC6847" t="s">
        <v>308</v>
      </c>
      <c r="AD6847" s="176">
        <v>1.1000000000000001</v>
      </c>
      <c r="AE6847" s="177" t="s">
        <v>16954</v>
      </c>
    </row>
    <row r="6848" spans="1:31" x14ac:dyDescent="0.35">
      <c r="A6848" t="s">
        <v>432</v>
      </c>
      <c r="B6848">
        <v>1245</v>
      </c>
      <c r="C6848" t="s">
        <v>15414</v>
      </c>
      <c r="D6848">
        <v>73210</v>
      </c>
      <c r="E6848" t="s">
        <v>15414</v>
      </c>
      <c r="F6848" t="s">
        <v>11404</v>
      </c>
      <c r="H6848" s="174">
        <f t="shared" si="238"/>
        <v>1.1000000000000001</v>
      </c>
      <c r="I6848">
        <v>0.7</v>
      </c>
      <c r="K6848" t="s">
        <v>404</v>
      </c>
      <c r="L6848" t="s">
        <v>397</v>
      </c>
      <c r="M6848" t="s">
        <v>398</v>
      </c>
      <c r="N6848" t="s">
        <v>1038</v>
      </c>
      <c r="O6848">
        <v>1</v>
      </c>
      <c r="P6848" t="s">
        <v>306</v>
      </c>
      <c r="Q6848" s="164">
        <v>39083</v>
      </c>
      <c r="R6848" s="164">
        <v>39083</v>
      </c>
      <c r="S6848" s="164">
        <v>41883</v>
      </c>
      <c r="T6848" t="s">
        <v>15415</v>
      </c>
      <c r="V6848" t="s">
        <v>15416</v>
      </c>
      <c r="W6848" t="s">
        <v>15417</v>
      </c>
      <c r="X6848" t="s">
        <v>15414</v>
      </c>
      <c r="Y6848" t="s">
        <v>15416</v>
      </c>
      <c r="Z6848" t="s">
        <v>15418</v>
      </c>
      <c r="AC6848" t="s">
        <v>308</v>
      </c>
      <c r="AD6848" s="176">
        <v>1.1000000000000001</v>
      </c>
      <c r="AE6848" s="177" t="s">
        <v>16954</v>
      </c>
    </row>
    <row r="6849" spans="1:31" x14ac:dyDescent="0.35">
      <c r="A6849" t="s">
        <v>324</v>
      </c>
      <c r="B6849">
        <v>1313</v>
      </c>
      <c r="C6849" t="s">
        <v>15419</v>
      </c>
      <c r="D6849">
        <v>73211</v>
      </c>
      <c r="E6849" t="s">
        <v>15419</v>
      </c>
      <c r="F6849" t="s">
        <v>11404</v>
      </c>
      <c r="G6849" s="163">
        <v>5100</v>
      </c>
      <c r="H6849">
        <v>2.4</v>
      </c>
      <c r="I6849">
        <v>1</v>
      </c>
      <c r="J6849" t="s">
        <v>295</v>
      </c>
      <c r="K6849" t="s">
        <v>296</v>
      </c>
      <c r="L6849" t="s">
        <v>397</v>
      </c>
      <c r="M6849" t="s">
        <v>398</v>
      </c>
      <c r="N6849" t="s">
        <v>5059</v>
      </c>
      <c r="O6849">
        <v>1</v>
      </c>
      <c r="P6849" t="s">
        <v>306</v>
      </c>
      <c r="Q6849" s="164">
        <v>42651</v>
      </c>
      <c r="R6849" s="164">
        <v>42614</v>
      </c>
      <c r="T6849" t="s">
        <v>7661</v>
      </c>
      <c r="V6849" t="s">
        <v>15420</v>
      </c>
      <c r="W6849" t="s">
        <v>15421</v>
      </c>
      <c r="X6849" t="s">
        <v>15419</v>
      </c>
      <c r="Y6849" t="s">
        <v>15420</v>
      </c>
      <c r="Z6849" t="s">
        <v>15422</v>
      </c>
      <c r="AA6849" t="s">
        <v>1</v>
      </c>
      <c r="AB6849" s="164">
        <v>42681</v>
      </c>
      <c r="AC6849" t="s">
        <v>341</v>
      </c>
      <c r="AD6849" s="176">
        <v>1.1000000000000001</v>
      </c>
    </row>
    <row r="6850" spans="1:31" x14ac:dyDescent="0.35">
      <c r="A6850" t="s">
        <v>476</v>
      </c>
      <c r="B6850">
        <v>1377</v>
      </c>
      <c r="C6850" t="s">
        <v>15423</v>
      </c>
      <c r="D6850">
        <v>73211</v>
      </c>
      <c r="E6850" t="s">
        <v>15419</v>
      </c>
      <c r="F6850" t="s">
        <v>11404</v>
      </c>
      <c r="G6850" s="163">
        <v>4700</v>
      </c>
      <c r="H6850">
        <v>2.4</v>
      </c>
      <c r="I6850">
        <v>1</v>
      </c>
      <c r="J6850" t="s">
        <v>295</v>
      </c>
      <c r="K6850" t="s">
        <v>296</v>
      </c>
      <c r="L6850" t="s">
        <v>397</v>
      </c>
      <c r="M6850" t="s">
        <v>398</v>
      </c>
      <c r="N6850" t="s">
        <v>5059</v>
      </c>
      <c r="O6850">
        <v>1</v>
      </c>
      <c r="P6850" t="s">
        <v>306</v>
      </c>
      <c r="Q6850" s="164">
        <v>44287</v>
      </c>
      <c r="R6850" s="164">
        <v>44440</v>
      </c>
      <c r="T6850" t="s">
        <v>7661</v>
      </c>
      <c r="V6850" t="s">
        <v>15420</v>
      </c>
      <c r="W6850" t="s">
        <v>15421</v>
      </c>
      <c r="X6850" t="s">
        <v>15419</v>
      </c>
      <c r="Y6850" t="s">
        <v>15420</v>
      </c>
      <c r="Z6850" t="s">
        <v>15424</v>
      </c>
      <c r="AA6850" t="s">
        <v>1</v>
      </c>
      <c r="AB6850" s="164">
        <v>44335</v>
      </c>
      <c r="AC6850" t="s">
        <v>341</v>
      </c>
      <c r="AD6850" s="176">
        <v>1.1000000000000001</v>
      </c>
    </row>
    <row r="6851" spans="1:31" x14ac:dyDescent="0.35">
      <c r="A6851" t="s">
        <v>408</v>
      </c>
      <c r="B6851">
        <v>1258</v>
      </c>
      <c r="C6851" t="s">
        <v>15425</v>
      </c>
      <c r="D6851">
        <v>73212</v>
      </c>
      <c r="E6851" t="s">
        <v>15425</v>
      </c>
      <c r="F6851" t="s">
        <v>11404</v>
      </c>
      <c r="H6851">
        <v>1.2</v>
      </c>
      <c r="I6851">
        <v>0.8</v>
      </c>
      <c r="K6851" t="s">
        <v>296</v>
      </c>
      <c r="L6851" t="s">
        <v>397</v>
      </c>
      <c r="M6851" t="s">
        <v>398</v>
      </c>
      <c r="N6851" t="s">
        <v>299</v>
      </c>
      <c r="O6851">
        <v>1</v>
      </c>
      <c r="P6851" t="s">
        <v>306</v>
      </c>
      <c r="Q6851" t="s">
        <v>13045</v>
      </c>
      <c r="R6851" s="164">
        <v>40544</v>
      </c>
      <c r="T6851" t="s">
        <v>15426</v>
      </c>
      <c r="V6851" t="s">
        <v>15427</v>
      </c>
      <c r="W6851" t="s">
        <v>15428</v>
      </c>
      <c r="X6851" t="s">
        <v>15425</v>
      </c>
      <c r="Y6851" t="s">
        <v>15427</v>
      </c>
      <c r="Z6851" t="s">
        <v>15429</v>
      </c>
      <c r="AC6851" t="s">
        <v>308</v>
      </c>
      <c r="AD6851" s="176">
        <v>1.2</v>
      </c>
    </row>
    <row r="6852" spans="1:31" x14ac:dyDescent="0.35">
      <c r="A6852" t="s">
        <v>584</v>
      </c>
      <c r="B6852">
        <v>1090</v>
      </c>
      <c r="C6852" t="s">
        <v>15430</v>
      </c>
      <c r="D6852">
        <v>73217</v>
      </c>
      <c r="E6852" t="s">
        <v>15430</v>
      </c>
      <c r="F6852" t="s">
        <v>11404</v>
      </c>
      <c r="H6852" s="174">
        <f t="shared" ref="H6852:H6856" si="239">AD6852</f>
        <v>0</v>
      </c>
      <c r="I6852">
        <v>0</v>
      </c>
      <c r="K6852" t="s">
        <v>404</v>
      </c>
      <c r="L6852" t="s">
        <v>397</v>
      </c>
      <c r="M6852" t="s">
        <v>398</v>
      </c>
      <c r="N6852" t="s">
        <v>2085</v>
      </c>
      <c r="O6852">
        <v>0</v>
      </c>
      <c r="P6852" t="s">
        <v>306</v>
      </c>
      <c r="Q6852" s="164">
        <v>31786</v>
      </c>
      <c r="R6852" s="164">
        <v>32021</v>
      </c>
      <c r="S6852" s="164">
        <v>32021</v>
      </c>
      <c r="T6852" t="s">
        <v>2868</v>
      </c>
      <c r="V6852" t="s">
        <v>15431</v>
      </c>
      <c r="W6852" t="s">
        <v>15432</v>
      </c>
      <c r="X6852" t="s">
        <v>15430</v>
      </c>
      <c r="Y6852" t="s">
        <v>15431</v>
      </c>
      <c r="Z6852" t="s">
        <v>15433</v>
      </c>
      <c r="AC6852" t="s">
        <v>366</v>
      </c>
      <c r="AD6852" s="176">
        <v>0</v>
      </c>
      <c r="AE6852" s="177" t="s">
        <v>16954</v>
      </c>
    </row>
    <row r="6853" spans="1:31" x14ac:dyDescent="0.35">
      <c r="A6853" t="s">
        <v>454</v>
      </c>
      <c r="B6853">
        <v>1397</v>
      </c>
      <c r="C6853" t="s">
        <v>15434</v>
      </c>
      <c r="D6853">
        <v>73402</v>
      </c>
      <c r="E6853" t="s">
        <v>15435</v>
      </c>
      <c r="F6853" t="s">
        <v>11404</v>
      </c>
      <c r="H6853" s="174">
        <f t="shared" si="239"/>
        <v>1</v>
      </c>
      <c r="I6853">
        <v>0.9</v>
      </c>
      <c r="K6853" t="s">
        <v>0</v>
      </c>
      <c r="L6853" t="s">
        <v>397</v>
      </c>
      <c r="M6853" t="s">
        <v>398</v>
      </c>
      <c r="N6853" t="s">
        <v>2085</v>
      </c>
      <c r="O6853">
        <v>1</v>
      </c>
      <c r="P6853" t="s">
        <v>306</v>
      </c>
      <c r="Q6853" t="s">
        <v>7693</v>
      </c>
      <c r="R6853" s="164">
        <v>39692</v>
      </c>
      <c r="T6853" t="s">
        <v>2892</v>
      </c>
      <c r="V6853" t="s">
        <v>15436</v>
      </c>
      <c r="W6853" t="s">
        <v>15437</v>
      </c>
      <c r="X6853" t="s">
        <v>15435</v>
      </c>
      <c r="Y6853" t="s">
        <v>15436</v>
      </c>
      <c r="Z6853" t="s">
        <v>15438</v>
      </c>
      <c r="AA6853" t="s">
        <v>1</v>
      </c>
      <c r="AC6853" t="s">
        <v>366</v>
      </c>
      <c r="AD6853" s="176">
        <v>1</v>
      </c>
      <c r="AE6853" s="177" t="s">
        <v>16954</v>
      </c>
    </row>
    <row r="6854" spans="1:31" x14ac:dyDescent="0.35">
      <c r="A6854" t="s">
        <v>408</v>
      </c>
      <c r="B6854">
        <v>1230</v>
      </c>
      <c r="C6854" t="s">
        <v>15435</v>
      </c>
      <c r="D6854">
        <v>73402</v>
      </c>
      <c r="E6854" t="s">
        <v>15435</v>
      </c>
      <c r="F6854" t="s">
        <v>11404</v>
      </c>
      <c r="H6854" s="174">
        <f t="shared" si="239"/>
        <v>1</v>
      </c>
      <c r="I6854">
        <v>0.9</v>
      </c>
      <c r="K6854" t="s">
        <v>404</v>
      </c>
      <c r="L6854" t="s">
        <v>397</v>
      </c>
      <c r="M6854" t="s">
        <v>398</v>
      </c>
      <c r="N6854" t="s">
        <v>2085</v>
      </c>
      <c r="O6854">
        <v>1</v>
      </c>
      <c r="P6854" t="s">
        <v>306</v>
      </c>
      <c r="Q6854" s="164">
        <v>39814</v>
      </c>
      <c r="R6854" s="164">
        <v>39814</v>
      </c>
      <c r="S6854" s="164">
        <v>42248</v>
      </c>
      <c r="T6854" t="s">
        <v>2892</v>
      </c>
      <c r="V6854" t="s">
        <v>15436</v>
      </c>
      <c r="W6854" t="s">
        <v>15437</v>
      </c>
      <c r="X6854" t="s">
        <v>15435</v>
      </c>
      <c r="Y6854" t="s">
        <v>15436</v>
      </c>
      <c r="Z6854" t="s">
        <v>15439</v>
      </c>
      <c r="AC6854" t="s">
        <v>366</v>
      </c>
      <c r="AD6854" s="176">
        <v>1</v>
      </c>
      <c r="AE6854" s="177" t="s">
        <v>16954</v>
      </c>
    </row>
    <row r="6855" spans="1:31" x14ac:dyDescent="0.35">
      <c r="A6855" t="s">
        <v>314</v>
      </c>
      <c r="B6855">
        <v>1253</v>
      </c>
      <c r="C6855" t="s">
        <v>15435</v>
      </c>
      <c r="D6855">
        <v>73402</v>
      </c>
      <c r="E6855" t="s">
        <v>15435</v>
      </c>
      <c r="F6855" t="s">
        <v>11404</v>
      </c>
      <c r="H6855" s="174">
        <f t="shared" si="239"/>
        <v>1</v>
      </c>
      <c r="I6855">
        <v>0.9</v>
      </c>
      <c r="K6855" t="s">
        <v>404</v>
      </c>
      <c r="L6855" t="s">
        <v>397</v>
      </c>
      <c r="M6855" t="s">
        <v>398</v>
      </c>
      <c r="N6855" t="s">
        <v>2085</v>
      </c>
      <c r="O6855">
        <v>1</v>
      </c>
      <c r="P6855" t="s">
        <v>306</v>
      </c>
      <c r="Q6855" s="164">
        <v>38726</v>
      </c>
      <c r="R6855" s="164">
        <v>38961</v>
      </c>
      <c r="S6855" s="164">
        <v>43344</v>
      </c>
      <c r="T6855" t="s">
        <v>2892</v>
      </c>
      <c r="V6855" t="s">
        <v>15436</v>
      </c>
      <c r="W6855" t="s">
        <v>15437</v>
      </c>
      <c r="X6855" t="s">
        <v>15435</v>
      </c>
      <c r="Y6855" t="s">
        <v>15436</v>
      </c>
      <c r="Z6855" t="s">
        <v>15440</v>
      </c>
      <c r="AC6855" t="s">
        <v>366</v>
      </c>
      <c r="AD6855" s="176">
        <v>1</v>
      </c>
      <c r="AE6855" s="177" t="s">
        <v>16954</v>
      </c>
    </row>
    <row r="6856" spans="1:31" x14ac:dyDescent="0.35">
      <c r="A6856" t="s">
        <v>566</v>
      </c>
      <c r="B6856">
        <v>1246</v>
      </c>
      <c r="C6856" t="s">
        <v>15435</v>
      </c>
      <c r="D6856">
        <v>73402</v>
      </c>
      <c r="E6856" t="s">
        <v>15435</v>
      </c>
      <c r="F6856" t="s">
        <v>11404</v>
      </c>
      <c r="H6856" s="174">
        <f t="shared" si="239"/>
        <v>1</v>
      </c>
      <c r="I6856">
        <v>0.9</v>
      </c>
      <c r="K6856" t="s">
        <v>404</v>
      </c>
      <c r="L6856" t="s">
        <v>640</v>
      </c>
      <c r="M6856" t="s">
        <v>398</v>
      </c>
      <c r="N6856" t="s">
        <v>2085</v>
      </c>
      <c r="O6856">
        <v>1</v>
      </c>
      <c r="P6856" t="s">
        <v>306</v>
      </c>
      <c r="Q6856" t="s">
        <v>1649</v>
      </c>
      <c r="R6856" s="164">
        <v>40787</v>
      </c>
      <c r="S6856" s="164">
        <v>45043</v>
      </c>
      <c r="T6856" t="s">
        <v>2892</v>
      </c>
      <c r="V6856" t="s">
        <v>15436</v>
      </c>
      <c r="W6856" t="s">
        <v>15437</v>
      </c>
      <c r="X6856" t="s">
        <v>15435</v>
      </c>
      <c r="Y6856" t="s">
        <v>15436</v>
      </c>
      <c r="Z6856" t="s">
        <v>15441</v>
      </c>
      <c r="AC6856" t="s">
        <v>366</v>
      </c>
      <c r="AD6856" s="176">
        <v>1</v>
      </c>
      <c r="AE6856" s="177" t="s">
        <v>16954</v>
      </c>
    </row>
    <row r="6857" spans="1:31" x14ac:dyDescent="0.35">
      <c r="A6857" t="s">
        <v>482</v>
      </c>
      <c r="B6857">
        <v>1254</v>
      </c>
      <c r="C6857" t="s">
        <v>15442</v>
      </c>
      <c r="D6857">
        <v>73403</v>
      </c>
      <c r="E6857" t="s">
        <v>15442</v>
      </c>
      <c r="F6857" t="s">
        <v>11404</v>
      </c>
      <c r="H6857">
        <v>1.5</v>
      </c>
      <c r="I6857">
        <v>0.9</v>
      </c>
      <c r="K6857" t="s">
        <v>296</v>
      </c>
      <c r="L6857" t="s">
        <v>397</v>
      </c>
      <c r="M6857" t="s">
        <v>398</v>
      </c>
      <c r="N6857" t="s">
        <v>1957</v>
      </c>
      <c r="O6857">
        <v>1</v>
      </c>
      <c r="P6857" t="s">
        <v>306</v>
      </c>
      <c r="Q6857" s="164">
        <v>41283</v>
      </c>
      <c r="R6857" s="164">
        <v>41518</v>
      </c>
      <c r="T6857" t="s">
        <v>15443</v>
      </c>
      <c r="V6857" t="s">
        <v>15444</v>
      </c>
      <c r="W6857" t="s">
        <v>15445</v>
      </c>
      <c r="X6857" t="s">
        <v>15442</v>
      </c>
      <c r="Y6857" t="s">
        <v>15444</v>
      </c>
      <c r="Z6857" t="s">
        <v>15446</v>
      </c>
      <c r="AC6857" t="s">
        <v>366</v>
      </c>
      <c r="AD6857" s="176">
        <v>1.5</v>
      </c>
    </row>
    <row r="6858" spans="1:31" x14ac:dyDescent="0.35">
      <c r="A6858" t="s">
        <v>584</v>
      </c>
      <c r="B6858">
        <v>1406</v>
      </c>
      <c r="C6858" t="s">
        <v>15447</v>
      </c>
      <c r="D6858">
        <v>73403</v>
      </c>
      <c r="E6858" t="s">
        <v>15442</v>
      </c>
      <c r="F6858" t="s">
        <v>11404</v>
      </c>
      <c r="G6858" s="163">
        <v>5500</v>
      </c>
      <c r="H6858">
        <v>1.5</v>
      </c>
      <c r="I6858">
        <v>0.9</v>
      </c>
      <c r="J6858" t="s">
        <v>295</v>
      </c>
      <c r="K6858" t="s">
        <v>296</v>
      </c>
      <c r="L6858" t="s">
        <v>397</v>
      </c>
      <c r="M6858" t="s">
        <v>398</v>
      </c>
      <c r="N6858" t="s">
        <v>1957</v>
      </c>
      <c r="O6858">
        <v>1</v>
      </c>
      <c r="P6858" t="s">
        <v>306</v>
      </c>
      <c r="Q6858" s="164">
        <v>45931</v>
      </c>
      <c r="R6858" s="164">
        <v>45778</v>
      </c>
      <c r="T6858" t="s">
        <v>15443</v>
      </c>
      <c r="V6858" t="s">
        <v>15444</v>
      </c>
      <c r="W6858" t="s">
        <v>15445</v>
      </c>
      <c r="X6858" t="s">
        <v>15442</v>
      </c>
      <c r="Y6858" t="s">
        <v>15444</v>
      </c>
      <c r="Z6858" t="s">
        <v>15448</v>
      </c>
      <c r="AA6858" t="s">
        <v>1</v>
      </c>
      <c r="AB6858" s="164">
        <v>45755</v>
      </c>
      <c r="AC6858" t="s">
        <v>366</v>
      </c>
      <c r="AD6858" s="176">
        <v>1.5</v>
      </c>
    </row>
    <row r="6859" spans="1:31" x14ac:dyDescent="0.35">
      <c r="A6859" t="s">
        <v>434</v>
      </c>
      <c r="B6859">
        <v>1178</v>
      </c>
      <c r="C6859" t="s">
        <v>15449</v>
      </c>
      <c r="D6859">
        <v>73403</v>
      </c>
      <c r="E6859" t="s">
        <v>15442</v>
      </c>
      <c r="F6859" t="s">
        <v>11404</v>
      </c>
      <c r="G6859" s="163">
        <v>6000</v>
      </c>
      <c r="H6859">
        <v>1.5</v>
      </c>
      <c r="I6859">
        <v>0.9</v>
      </c>
      <c r="J6859" t="s">
        <v>295</v>
      </c>
      <c r="K6859" t="s">
        <v>296</v>
      </c>
      <c r="L6859" t="s">
        <v>397</v>
      </c>
      <c r="M6859" t="s">
        <v>398</v>
      </c>
      <c r="N6859" t="s">
        <v>1957</v>
      </c>
      <c r="O6859">
        <v>1</v>
      </c>
      <c r="P6859" t="s">
        <v>306</v>
      </c>
      <c r="Q6859" s="164">
        <v>44445</v>
      </c>
      <c r="R6859" s="164">
        <v>45170</v>
      </c>
      <c r="T6859" t="s">
        <v>15443</v>
      </c>
      <c r="V6859" t="s">
        <v>15444</v>
      </c>
      <c r="W6859" t="s">
        <v>15445</v>
      </c>
      <c r="X6859" t="s">
        <v>15442</v>
      </c>
      <c r="Y6859" t="s">
        <v>15444</v>
      </c>
      <c r="Z6859" t="s">
        <v>15450</v>
      </c>
      <c r="AA6859" t="s">
        <v>1</v>
      </c>
      <c r="AB6859" s="164">
        <v>44607</v>
      </c>
      <c r="AC6859" t="s">
        <v>366</v>
      </c>
      <c r="AD6859" s="176">
        <v>1.5</v>
      </c>
    </row>
    <row r="6860" spans="1:31" x14ac:dyDescent="0.35">
      <c r="A6860" t="s">
        <v>314</v>
      </c>
      <c r="B6860">
        <v>1347</v>
      </c>
      <c r="C6860" t="s">
        <v>15451</v>
      </c>
      <c r="D6860">
        <v>73403</v>
      </c>
      <c r="E6860" t="s">
        <v>15442</v>
      </c>
      <c r="F6860" t="s">
        <v>11404</v>
      </c>
      <c r="G6860" s="163">
        <v>9000</v>
      </c>
      <c r="H6860">
        <v>1.5</v>
      </c>
      <c r="I6860">
        <v>0.9</v>
      </c>
      <c r="J6860" t="s">
        <v>295</v>
      </c>
      <c r="K6860" t="s">
        <v>296</v>
      </c>
      <c r="L6860" t="s">
        <v>397</v>
      </c>
      <c r="M6860" t="s">
        <v>398</v>
      </c>
      <c r="N6860" t="s">
        <v>1957</v>
      </c>
      <c r="O6860">
        <v>1</v>
      </c>
      <c r="P6860" t="s">
        <v>306</v>
      </c>
      <c r="Q6860" t="s">
        <v>15452</v>
      </c>
      <c r="R6860" s="164">
        <v>45536</v>
      </c>
      <c r="T6860" t="s">
        <v>15443</v>
      </c>
      <c r="V6860" t="s">
        <v>15444</v>
      </c>
      <c r="W6860" t="s">
        <v>15445</v>
      </c>
      <c r="X6860" t="s">
        <v>15442</v>
      </c>
      <c r="Y6860" t="s">
        <v>15444</v>
      </c>
      <c r="Z6860" t="s">
        <v>15453</v>
      </c>
      <c r="AA6860" t="s">
        <v>1</v>
      </c>
      <c r="AB6860" s="164">
        <v>45149</v>
      </c>
      <c r="AC6860" t="s">
        <v>366</v>
      </c>
      <c r="AD6860" s="176">
        <v>1.5</v>
      </c>
    </row>
    <row r="6861" spans="1:31" x14ac:dyDescent="0.35">
      <c r="A6861" t="s">
        <v>438</v>
      </c>
      <c r="B6861">
        <v>1246</v>
      </c>
      <c r="C6861" t="s">
        <v>15454</v>
      </c>
      <c r="D6861">
        <v>73403</v>
      </c>
      <c r="E6861" t="s">
        <v>15442</v>
      </c>
      <c r="F6861" t="s">
        <v>11404</v>
      </c>
      <c r="G6861" s="163">
        <v>10500</v>
      </c>
      <c r="H6861">
        <v>1.5</v>
      </c>
      <c r="I6861">
        <v>0.9</v>
      </c>
      <c r="J6861" t="s">
        <v>295</v>
      </c>
      <c r="K6861" t="s">
        <v>296</v>
      </c>
      <c r="L6861" t="s">
        <v>640</v>
      </c>
      <c r="M6861" t="s">
        <v>398</v>
      </c>
      <c r="N6861" t="s">
        <v>1957</v>
      </c>
      <c r="O6861">
        <v>1</v>
      </c>
      <c r="P6861" t="s">
        <v>306</v>
      </c>
      <c r="Q6861" s="164">
        <v>43202</v>
      </c>
      <c r="R6861" s="164">
        <v>43709</v>
      </c>
      <c r="T6861" t="s">
        <v>15443</v>
      </c>
      <c r="V6861" t="s">
        <v>15444</v>
      </c>
      <c r="W6861" t="s">
        <v>15445</v>
      </c>
      <c r="X6861" t="s">
        <v>15442</v>
      </c>
      <c r="Y6861" t="s">
        <v>15444</v>
      </c>
      <c r="Z6861" t="s">
        <v>15455</v>
      </c>
      <c r="AA6861" t="s">
        <v>1</v>
      </c>
      <c r="AB6861" s="164">
        <v>43452</v>
      </c>
      <c r="AC6861" t="s">
        <v>366</v>
      </c>
      <c r="AD6861" s="176">
        <v>1.5</v>
      </c>
    </row>
    <row r="6862" spans="1:31" x14ac:dyDescent="0.35">
      <c r="A6862" t="s">
        <v>324</v>
      </c>
      <c r="B6862">
        <v>1294</v>
      </c>
      <c r="C6862" t="s">
        <v>15456</v>
      </c>
      <c r="D6862">
        <v>73702</v>
      </c>
      <c r="E6862" t="s">
        <v>15457</v>
      </c>
      <c r="F6862" t="s">
        <v>11404</v>
      </c>
      <c r="H6862">
        <v>2.6</v>
      </c>
      <c r="I6862">
        <v>0.9</v>
      </c>
      <c r="K6862" t="s">
        <v>296</v>
      </c>
      <c r="L6862" t="s">
        <v>397</v>
      </c>
      <c r="M6862" t="s">
        <v>398</v>
      </c>
      <c r="N6862" t="s">
        <v>1161</v>
      </c>
      <c r="O6862">
        <v>1</v>
      </c>
      <c r="P6862" t="s">
        <v>306</v>
      </c>
      <c r="Q6862" t="s">
        <v>885</v>
      </c>
      <c r="R6862" s="164">
        <v>42248</v>
      </c>
      <c r="T6862" t="s">
        <v>2905</v>
      </c>
      <c r="V6862" t="s">
        <v>15458</v>
      </c>
      <c r="W6862" t="s">
        <v>15459</v>
      </c>
      <c r="X6862" t="s">
        <v>15457</v>
      </c>
      <c r="Y6862" t="s">
        <v>15460</v>
      </c>
      <c r="Z6862" t="s">
        <v>15461</v>
      </c>
      <c r="AC6862" t="s">
        <v>341</v>
      </c>
      <c r="AD6862" s="176">
        <v>1.2</v>
      </c>
    </row>
    <row r="6863" spans="1:31" x14ac:dyDescent="0.35">
      <c r="A6863" t="s">
        <v>476</v>
      </c>
      <c r="B6863">
        <v>1374</v>
      </c>
      <c r="C6863" t="s">
        <v>15462</v>
      </c>
      <c r="D6863">
        <v>73702</v>
      </c>
      <c r="E6863" t="s">
        <v>15457</v>
      </c>
      <c r="F6863" t="s">
        <v>11404</v>
      </c>
      <c r="G6863" s="163">
        <v>4500</v>
      </c>
      <c r="H6863">
        <v>2.6</v>
      </c>
      <c r="I6863">
        <v>0.9</v>
      </c>
      <c r="J6863" t="s">
        <v>295</v>
      </c>
      <c r="K6863" t="s">
        <v>296</v>
      </c>
      <c r="L6863" t="s">
        <v>397</v>
      </c>
      <c r="M6863" t="s">
        <v>398</v>
      </c>
      <c r="N6863" t="s">
        <v>1161</v>
      </c>
      <c r="O6863">
        <v>1</v>
      </c>
      <c r="P6863" t="s">
        <v>306</v>
      </c>
      <c r="Q6863" t="s">
        <v>15463</v>
      </c>
      <c r="R6863" s="164">
        <v>44440</v>
      </c>
      <c r="T6863" t="s">
        <v>2905</v>
      </c>
      <c r="V6863" t="s">
        <v>15458</v>
      </c>
      <c r="W6863" t="s">
        <v>15459</v>
      </c>
      <c r="X6863" t="s">
        <v>15457</v>
      </c>
      <c r="Y6863" t="s">
        <v>15460</v>
      </c>
      <c r="Z6863" t="s">
        <v>15464</v>
      </c>
      <c r="AA6863" t="s">
        <v>295</v>
      </c>
      <c r="AB6863" s="164">
        <v>44295</v>
      </c>
      <c r="AC6863" t="s">
        <v>341</v>
      </c>
      <c r="AD6863" s="176">
        <v>1.2</v>
      </c>
    </row>
    <row r="6864" spans="1:31" x14ac:dyDescent="0.35">
      <c r="A6864" t="s">
        <v>434</v>
      </c>
      <c r="B6864">
        <v>1190</v>
      </c>
      <c r="C6864" t="s">
        <v>15465</v>
      </c>
      <c r="D6864">
        <v>73702</v>
      </c>
      <c r="E6864" t="s">
        <v>15457</v>
      </c>
      <c r="F6864" t="s">
        <v>11404</v>
      </c>
      <c r="G6864" s="163">
        <v>2722.59</v>
      </c>
      <c r="H6864">
        <v>2.6</v>
      </c>
      <c r="I6864">
        <v>0.9</v>
      </c>
      <c r="J6864" t="s">
        <v>1</v>
      </c>
      <c r="K6864" t="s">
        <v>296</v>
      </c>
      <c r="L6864" t="s">
        <v>397</v>
      </c>
      <c r="M6864" t="s">
        <v>398</v>
      </c>
      <c r="N6864" t="s">
        <v>1161</v>
      </c>
      <c r="O6864">
        <v>1</v>
      </c>
      <c r="P6864" t="s">
        <v>306</v>
      </c>
      <c r="Q6864" t="s">
        <v>15466</v>
      </c>
      <c r="R6864" s="164">
        <v>45901</v>
      </c>
      <c r="T6864" t="s">
        <v>2905</v>
      </c>
      <c r="V6864" t="s">
        <v>15458</v>
      </c>
      <c r="W6864" t="s">
        <v>15459</v>
      </c>
      <c r="X6864" t="s">
        <v>15457</v>
      </c>
      <c r="Y6864" t="s">
        <v>15460</v>
      </c>
      <c r="Z6864" t="s">
        <v>15467</v>
      </c>
      <c r="AA6864" t="s">
        <v>1</v>
      </c>
      <c r="AB6864" s="164">
        <v>45789</v>
      </c>
      <c r="AC6864" t="s">
        <v>341</v>
      </c>
      <c r="AD6864" s="176">
        <v>1.2</v>
      </c>
    </row>
    <row r="6865" spans="1:31" x14ac:dyDescent="0.35">
      <c r="A6865" t="s">
        <v>499</v>
      </c>
      <c r="B6865">
        <v>1234</v>
      </c>
      <c r="C6865" t="s">
        <v>15468</v>
      </c>
      <c r="D6865">
        <v>73702</v>
      </c>
      <c r="E6865" t="s">
        <v>15457</v>
      </c>
      <c r="F6865" t="s">
        <v>11404</v>
      </c>
      <c r="G6865" s="163">
        <v>5271.82</v>
      </c>
      <c r="H6865">
        <v>2.6</v>
      </c>
      <c r="I6865">
        <v>0.9</v>
      </c>
      <c r="J6865" t="s">
        <v>295</v>
      </c>
      <c r="K6865" t="s">
        <v>296</v>
      </c>
      <c r="L6865" t="s">
        <v>397</v>
      </c>
      <c r="M6865" t="s">
        <v>398</v>
      </c>
      <c r="N6865" t="s">
        <v>1161</v>
      </c>
      <c r="O6865">
        <v>1</v>
      </c>
      <c r="P6865" t="s">
        <v>306</v>
      </c>
      <c r="Q6865" t="s">
        <v>15469</v>
      </c>
      <c r="R6865" s="164">
        <v>44805</v>
      </c>
      <c r="T6865" t="s">
        <v>2905</v>
      </c>
      <c r="V6865" t="s">
        <v>15458</v>
      </c>
      <c r="W6865" t="s">
        <v>15459</v>
      </c>
      <c r="X6865" t="s">
        <v>15457</v>
      </c>
      <c r="Y6865" t="s">
        <v>15460</v>
      </c>
      <c r="Z6865" t="s">
        <v>15470</v>
      </c>
      <c r="AA6865" t="s">
        <v>1</v>
      </c>
      <c r="AB6865" s="164">
        <v>44629</v>
      </c>
      <c r="AC6865" t="s">
        <v>341</v>
      </c>
      <c r="AD6865" s="176">
        <v>1.2</v>
      </c>
    </row>
    <row r="6866" spans="1:31" x14ac:dyDescent="0.35">
      <c r="A6866" t="s">
        <v>494</v>
      </c>
      <c r="B6866">
        <v>1237</v>
      </c>
      <c r="C6866" t="s">
        <v>15471</v>
      </c>
      <c r="D6866">
        <v>73705</v>
      </c>
      <c r="E6866" t="s">
        <v>15471</v>
      </c>
      <c r="F6866" t="s">
        <v>11404</v>
      </c>
      <c r="G6866" s="163">
        <v>4420.9399999999996</v>
      </c>
      <c r="H6866">
        <v>1.6</v>
      </c>
      <c r="I6866">
        <v>1.1000000000000001</v>
      </c>
      <c r="J6866" t="s">
        <v>295</v>
      </c>
      <c r="K6866" t="s">
        <v>296</v>
      </c>
      <c r="L6866" t="s">
        <v>397</v>
      </c>
      <c r="M6866" t="s">
        <v>398</v>
      </c>
      <c r="N6866" t="s">
        <v>1161</v>
      </c>
      <c r="O6866">
        <v>1</v>
      </c>
      <c r="P6866" t="s">
        <v>306</v>
      </c>
      <c r="Q6866" t="s">
        <v>15472</v>
      </c>
      <c r="R6866" s="164">
        <v>42979</v>
      </c>
      <c r="T6866" t="s">
        <v>15473</v>
      </c>
      <c r="V6866" t="s">
        <v>15474</v>
      </c>
      <c r="W6866" t="s">
        <v>15475</v>
      </c>
      <c r="X6866" t="s">
        <v>15471</v>
      </c>
      <c r="Y6866" t="s">
        <v>15474</v>
      </c>
      <c r="Z6866" t="s">
        <v>15476</v>
      </c>
      <c r="AA6866" t="s">
        <v>1</v>
      </c>
      <c r="AB6866" s="164">
        <v>42473</v>
      </c>
      <c r="AC6866" t="s">
        <v>341</v>
      </c>
      <c r="AD6866" s="176">
        <v>1.6</v>
      </c>
    </row>
    <row r="6867" spans="1:31" x14ac:dyDescent="0.35">
      <c r="A6867" t="s">
        <v>494</v>
      </c>
      <c r="B6867">
        <v>1102</v>
      </c>
      <c r="C6867" t="s">
        <v>15477</v>
      </c>
      <c r="D6867">
        <v>73902</v>
      </c>
      <c r="E6867" t="s">
        <v>15478</v>
      </c>
      <c r="F6867" t="s">
        <v>11404</v>
      </c>
      <c r="H6867" s="174">
        <f>AD6867</f>
        <v>1.5</v>
      </c>
      <c r="I6867">
        <v>0.9</v>
      </c>
      <c r="K6867" t="s">
        <v>404</v>
      </c>
      <c r="L6867" t="s">
        <v>397</v>
      </c>
      <c r="M6867" t="s">
        <v>398</v>
      </c>
      <c r="N6867" t="s">
        <v>2919</v>
      </c>
      <c r="O6867">
        <v>1</v>
      </c>
      <c r="P6867" t="s">
        <v>306</v>
      </c>
      <c r="Q6867" s="164">
        <v>32517</v>
      </c>
      <c r="R6867" s="164">
        <v>32752</v>
      </c>
      <c r="S6867" s="164">
        <v>39189</v>
      </c>
      <c r="T6867" t="s">
        <v>7778</v>
      </c>
      <c r="V6867" t="s">
        <v>15479</v>
      </c>
      <c r="W6867" t="s">
        <v>15480</v>
      </c>
      <c r="X6867" t="s">
        <v>15478</v>
      </c>
      <c r="Y6867" t="s">
        <v>15479</v>
      </c>
      <c r="Z6867" t="s">
        <v>15481</v>
      </c>
      <c r="AC6867" t="s">
        <v>366</v>
      </c>
      <c r="AD6867" s="176">
        <v>1.5</v>
      </c>
      <c r="AE6867" s="177" t="s">
        <v>16954</v>
      </c>
    </row>
    <row r="6868" spans="1:31" x14ac:dyDescent="0.35">
      <c r="A6868" t="s">
        <v>494</v>
      </c>
      <c r="B6868">
        <v>1240</v>
      </c>
      <c r="C6868" t="s">
        <v>15482</v>
      </c>
      <c r="D6868">
        <v>73903</v>
      </c>
      <c r="E6868" t="s">
        <v>15482</v>
      </c>
      <c r="F6868" t="s">
        <v>11404</v>
      </c>
      <c r="G6868" s="163">
        <v>10000</v>
      </c>
      <c r="H6868">
        <v>1.2</v>
      </c>
      <c r="I6868">
        <v>0.7</v>
      </c>
      <c r="J6868" t="s">
        <v>295</v>
      </c>
      <c r="K6868" t="s">
        <v>296</v>
      </c>
      <c r="L6868" t="s">
        <v>397</v>
      </c>
      <c r="M6868" t="s">
        <v>398</v>
      </c>
      <c r="N6868" t="s">
        <v>2919</v>
      </c>
      <c r="O6868">
        <v>1</v>
      </c>
      <c r="P6868" t="s">
        <v>306</v>
      </c>
      <c r="Q6868" t="s">
        <v>3738</v>
      </c>
      <c r="R6868" s="164">
        <v>43344</v>
      </c>
      <c r="T6868" t="s">
        <v>15483</v>
      </c>
      <c r="V6868" t="s">
        <v>15484</v>
      </c>
      <c r="W6868" t="s">
        <v>15485</v>
      </c>
      <c r="X6868" t="s">
        <v>15482</v>
      </c>
      <c r="Y6868" t="s">
        <v>15484</v>
      </c>
      <c r="Z6868" t="s">
        <v>15486</v>
      </c>
      <c r="AA6868" t="s">
        <v>1</v>
      </c>
      <c r="AB6868" s="164">
        <v>42914</v>
      </c>
      <c r="AC6868" t="s">
        <v>366</v>
      </c>
      <c r="AD6868" s="176">
        <v>1.2</v>
      </c>
    </row>
    <row r="6869" spans="1:31" x14ac:dyDescent="0.35">
      <c r="A6869" t="s">
        <v>476</v>
      </c>
      <c r="B6869">
        <v>1359</v>
      </c>
      <c r="C6869" t="s">
        <v>15487</v>
      </c>
      <c r="D6869">
        <v>73904</v>
      </c>
      <c r="E6869" t="s">
        <v>15487</v>
      </c>
      <c r="F6869" t="s">
        <v>11404</v>
      </c>
      <c r="G6869" s="163">
        <v>3113.48</v>
      </c>
      <c r="H6869">
        <v>1.1000000000000001</v>
      </c>
      <c r="I6869">
        <v>1</v>
      </c>
      <c r="J6869" t="s">
        <v>1</v>
      </c>
      <c r="K6869" t="s">
        <v>296</v>
      </c>
      <c r="L6869" t="s">
        <v>397</v>
      </c>
      <c r="M6869" t="s">
        <v>398</v>
      </c>
      <c r="N6869" t="s">
        <v>1161</v>
      </c>
      <c r="O6869">
        <v>1</v>
      </c>
      <c r="P6869" t="s">
        <v>306</v>
      </c>
      <c r="Q6869" s="164">
        <v>43503</v>
      </c>
      <c r="R6869" s="164">
        <v>44075</v>
      </c>
      <c r="T6869" t="s">
        <v>15488</v>
      </c>
      <c r="V6869" t="s">
        <v>15489</v>
      </c>
      <c r="W6869" t="s">
        <v>15490</v>
      </c>
      <c r="X6869" t="s">
        <v>15487</v>
      </c>
      <c r="Y6869" t="s">
        <v>15489</v>
      </c>
      <c r="Z6869" t="s">
        <v>15491</v>
      </c>
      <c r="AA6869" t="s">
        <v>1</v>
      </c>
      <c r="AB6869" s="164">
        <v>43699</v>
      </c>
      <c r="AC6869" t="s">
        <v>341</v>
      </c>
      <c r="AD6869" s="176">
        <v>1.1000000000000001</v>
      </c>
    </row>
    <row r="6870" spans="1:31" x14ac:dyDescent="0.35">
      <c r="A6870" t="s">
        <v>434</v>
      </c>
      <c r="B6870">
        <v>1176</v>
      </c>
      <c r="C6870" t="s">
        <v>15492</v>
      </c>
      <c r="D6870">
        <v>73904</v>
      </c>
      <c r="E6870" t="s">
        <v>15487</v>
      </c>
      <c r="F6870" t="s">
        <v>11404</v>
      </c>
      <c r="G6870" s="163">
        <v>2935</v>
      </c>
      <c r="H6870">
        <v>1.1000000000000001</v>
      </c>
      <c r="I6870">
        <v>1</v>
      </c>
      <c r="J6870" t="s">
        <v>1</v>
      </c>
      <c r="K6870" t="s">
        <v>296</v>
      </c>
      <c r="L6870" t="s">
        <v>397</v>
      </c>
      <c r="M6870" t="s">
        <v>398</v>
      </c>
      <c r="N6870" t="s">
        <v>1161</v>
      </c>
      <c r="O6870">
        <v>1</v>
      </c>
      <c r="P6870" t="s">
        <v>306</v>
      </c>
      <c r="Q6870" t="s">
        <v>4538</v>
      </c>
      <c r="R6870" s="164">
        <v>44805</v>
      </c>
      <c r="T6870" t="s">
        <v>15488</v>
      </c>
      <c r="V6870" t="s">
        <v>15489</v>
      </c>
      <c r="W6870" t="s">
        <v>15490</v>
      </c>
      <c r="X6870" t="s">
        <v>15487</v>
      </c>
      <c r="Y6870" t="s">
        <v>15489</v>
      </c>
      <c r="Z6870" t="s">
        <v>15493</v>
      </c>
      <c r="AA6870" t="s">
        <v>1</v>
      </c>
      <c r="AB6870" s="164">
        <v>44147</v>
      </c>
      <c r="AC6870" t="s">
        <v>341</v>
      </c>
      <c r="AD6870" s="176">
        <v>1.1000000000000001</v>
      </c>
    </row>
    <row r="6871" spans="1:31" x14ac:dyDescent="0.35">
      <c r="A6871" t="s">
        <v>403</v>
      </c>
      <c r="B6871">
        <v>1177</v>
      </c>
      <c r="C6871" t="s">
        <v>15494</v>
      </c>
      <c r="D6871">
        <v>73904</v>
      </c>
      <c r="E6871" t="s">
        <v>15487</v>
      </c>
      <c r="F6871" t="s">
        <v>11404</v>
      </c>
      <c r="G6871" s="163">
        <v>3024.54</v>
      </c>
      <c r="H6871">
        <v>1.1000000000000001</v>
      </c>
      <c r="I6871">
        <v>1</v>
      </c>
      <c r="J6871" t="s">
        <v>1</v>
      </c>
      <c r="K6871" t="s">
        <v>296</v>
      </c>
      <c r="L6871" t="s">
        <v>397</v>
      </c>
      <c r="M6871" t="s">
        <v>398</v>
      </c>
      <c r="N6871" t="s">
        <v>1161</v>
      </c>
      <c r="O6871">
        <v>1</v>
      </c>
      <c r="P6871" t="s">
        <v>306</v>
      </c>
      <c r="Q6871" t="s">
        <v>15495</v>
      </c>
      <c r="R6871" s="164">
        <v>43344</v>
      </c>
      <c r="T6871" t="s">
        <v>15488</v>
      </c>
      <c r="V6871" t="s">
        <v>15489</v>
      </c>
      <c r="W6871" t="s">
        <v>15490</v>
      </c>
      <c r="X6871" t="s">
        <v>15487</v>
      </c>
      <c r="Y6871" t="s">
        <v>15489</v>
      </c>
      <c r="Z6871" t="s">
        <v>15496</v>
      </c>
      <c r="AA6871" t="s">
        <v>1</v>
      </c>
      <c r="AB6871" s="164">
        <v>43203</v>
      </c>
      <c r="AC6871" t="s">
        <v>341</v>
      </c>
      <c r="AD6871" s="176">
        <v>1.1000000000000001</v>
      </c>
    </row>
    <row r="6872" spans="1:31" x14ac:dyDescent="0.35">
      <c r="A6872" t="s">
        <v>438</v>
      </c>
      <c r="B6872">
        <v>1131</v>
      </c>
      <c r="C6872" t="s">
        <v>10884</v>
      </c>
      <c r="D6872">
        <v>73905</v>
      </c>
      <c r="E6872" t="s">
        <v>10884</v>
      </c>
      <c r="F6872" t="s">
        <v>11404</v>
      </c>
      <c r="H6872" s="174">
        <f>AD6872</f>
        <v>1.4</v>
      </c>
      <c r="I6872">
        <v>1</v>
      </c>
      <c r="K6872" t="s">
        <v>404</v>
      </c>
      <c r="L6872" t="s">
        <v>397</v>
      </c>
      <c r="M6872" t="s">
        <v>398</v>
      </c>
      <c r="N6872" t="s">
        <v>2919</v>
      </c>
      <c r="O6872">
        <v>1</v>
      </c>
      <c r="P6872" t="s">
        <v>306</v>
      </c>
      <c r="Q6872" s="164">
        <v>35073</v>
      </c>
      <c r="R6872" s="164">
        <v>35309</v>
      </c>
      <c r="S6872" s="164">
        <v>38231</v>
      </c>
      <c r="T6872" t="s">
        <v>2932</v>
      </c>
      <c r="V6872" t="s">
        <v>15497</v>
      </c>
      <c r="W6872" t="s">
        <v>15498</v>
      </c>
      <c r="X6872" t="s">
        <v>15499</v>
      </c>
      <c r="Y6872" t="s">
        <v>15500</v>
      </c>
      <c r="Z6872" t="s">
        <v>15501</v>
      </c>
      <c r="AC6872" t="s">
        <v>366</v>
      </c>
      <c r="AD6872" s="176">
        <v>1.4</v>
      </c>
      <c r="AE6872" s="177" t="s">
        <v>16954</v>
      </c>
    </row>
    <row r="6873" spans="1:31" x14ac:dyDescent="0.35">
      <c r="A6873" t="s">
        <v>324</v>
      </c>
      <c r="B6873">
        <v>1426</v>
      </c>
      <c r="C6873" t="s">
        <v>15502</v>
      </c>
      <c r="D6873">
        <v>73906</v>
      </c>
      <c r="E6873" t="s">
        <v>15502</v>
      </c>
      <c r="F6873" t="s">
        <v>11404</v>
      </c>
      <c r="G6873" s="163">
        <v>3384.07</v>
      </c>
      <c r="H6873">
        <v>2.2000000000000002</v>
      </c>
      <c r="I6873">
        <v>0.9</v>
      </c>
      <c r="J6873" t="s">
        <v>1</v>
      </c>
      <c r="K6873" t="s">
        <v>296</v>
      </c>
      <c r="L6873" t="s">
        <v>397</v>
      </c>
      <c r="M6873" t="s">
        <v>398</v>
      </c>
      <c r="N6873" t="s">
        <v>1161</v>
      </c>
      <c r="O6873">
        <v>1</v>
      </c>
      <c r="P6873" t="s">
        <v>306</v>
      </c>
      <c r="Q6873" s="164">
        <v>45413</v>
      </c>
      <c r="R6873" s="164">
        <v>45413</v>
      </c>
      <c r="T6873" t="s">
        <v>2952</v>
      </c>
      <c r="V6873" t="s">
        <v>15503</v>
      </c>
      <c r="W6873" t="s">
        <v>15504</v>
      </c>
      <c r="X6873" t="s">
        <v>15502</v>
      </c>
      <c r="Y6873" t="s">
        <v>15503</v>
      </c>
      <c r="Z6873" t="s">
        <v>15505</v>
      </c>
      <c r="AA6873" t="s">
        <v>1</v>
      </c>
      <c r="AB6873" s="164">
        <v>45469</v>
      </c>
      <c r="AC6873" t="s">
        <v>341</v>
      </c>
      <c r="AD6873" s="176">
        <v>1.1000000000000001</v>
      </c>
    </row>
    <row r="6874" spans="1:31" x14ac:dyDescent="0.35">
      <c r="A6874" t="s">
        <v>419</v>
      </c>
      <c r="B6874">
        <v>1202</v>
      </c>
      <c r="C6874" t="s">
        <v>15506</v>
      </c>
      <c r="D6874">
        <v>74200</v>
      </c>
      <c r="E6874" t="s">
        <v>15507</v>
      </c>
      <c r="F6874" t="s">
        <v>11404</v>
      </c>
      <c r="H6874">
        <v>1</v>
      </c>
      <c r="I6874">
        <v>1.3</v>
      </c>
      <c r="K6874" t="s">
        <v>296</v>
      </c>
      <c r="L6874" t="s">
        <v>397</v>
      </c>
      <c r="M6874" t="s">
        <v>398</v>
      </c>
      <c r="N6874" t="s">
        <v>766</v>
      </c>
      <c r="O6874">
        <v>1</v>
      </c>
      <c r="P6874" t="s">
        <v>306</v>
      </c>
      <c r="Q6874" t="s">
        <v>3389</v>
      </c>
      <c r="R6874" s="164">
        <v>41153</v>
      </c>
      <c r="T6874" t="s">
        <v>2965</v>
      </c>
      <c r="V6874" t="s">
        <v>15508</v>
      </c>
      <c r="W6874" t="s">
        <v>15509</v>
      </c>
      <c r="X6874" t="s">
        <v>15507</v>
      </c>
      <c r="Y6874" t="s">
        <v>15508</v>
      </c>
      <c r="Z6874" t="s">
        <v>15510</v>
      </c>
      <c r="AA6874" t="s">
        <v>1</v>
      </c>
      <c r="AC6874" t="s">
        <v>366</v>
      </c>
      <c r="AD6874" s="176">
        <v>1</v>
      </c>
    </row>
    <row r="6875" spans="1:31" x14ac:dyDescent="0.35">
      <c r="A6875" t="s">
        <v>566</v>
      </c>
      <c r="B6875">
        <v>1098</v>
      </c>
      <c r="C6875" t="s">
        <v>15511</v>
      </c>
      <c r="D6875">
        <v>74200</v>
      </c>
      <c r="E6875" t="s">
        <v>15507</v>
      </c>
      <c r="F6875" t="s">
        <v>11404</v>
      </c>
      <c r="H6875">
        <v>1</v>
      </c>
      <c r="I6875">
        <v>1.3</v>
      </c>
      <c r="K6875" t="s">
        <v>0</v>
      </c>
      <c r="L6875" t="s">
        <v>397</v>
      </c>
      <c r="M6875" t="s">
        <v>398</v>
      </c>
      <c r="N6875" t="s">
        <v>766</v>
      </c>
      <c r="O6875">
        <v>1</v>
      </c>
      <c r="P6875" t="s">
        <v>306</v>
      </c>
      <c r="Q6875" s="164">
        <v>31056</v>
      </c>
      <c r="R6875" s="164">
        <v>31291</v>
      </c>
      <c r="T6875" t="s">
        <v>2965</v>
      </c>
      <c r="V6875" t="s">
        <v>15508</v>
      </c>
      <c r="W6875" t="s">
        <v>15509</v>
      </c>
      <c r="X6875" t="s">
        <v>15507</v>
      </c>
      <c r="Y6875" t="s">
        <v>15508</v>
      </c>
      <c r="Z6875" t="s">
        <v>15512</v>
      </c>
      <c r="AC6875" t="s">
        <v>366</v>
      </c>
      <c r="AD6875" s="176">
        <v>1</v>
      </c>
    </row>
    <row r="6876" spans="1:31" x14ac:dyDescent="0.35">
      <c r="A6876" t="s">
        <v>324</v>
      </c>
      <c r="B6876">
        <v>1080</v>
      </c>
      <c r="C6876" t="s">
        <v>15513</v>
      </c>
      <c r="D6876">
        <v>74300</v>
      </c>
      <c r="E6876" t="s">
        <v>15513</v>
      </c>
      <c r="F6876" t="s">
        <v>11404</v>
      </c>
      <c r="H6876" s="174">
        <f t="shared" ref="H6876:H6884" si="240">AD6876</f>
        <v>1.2</v>
      </c>
      <c r="I6876">
        <v>1.1000000000000001</v>
      </c>
      <c r="K6876" t="s">
        <v>404</v>
      </c>
      <c r="L6876" t="s">
        <v>397</v>
      </c>
      <c r="M6876" t="s">
        <v>398</v>
      </c>
      <c r="N6876" t="s">
        <v>2991</v>
      </c>
      <c r="O6876">
        <v>1</v>
      </c>
      <c r="P6876" t="s">
        <v>306</v>
      </c>
      <c r="Q6876" s="164">
        <v>32882</v>
      </c>
      <c r="R6876" s="164">
        <v>33117</v>
      </c>
      <c r="S6876" s="164">
        <v>45536</v>
      </c>
      <c r="T6876" t="s">
        <v>2992</v>
      </c>
      <c r="V6876" t="s">
        <v>15514</v>
      </c>
      <c r="W6876" t="s">
        <v>15515</v>
      </c>
      <c r="X6876" t="s">
        <v>15513</v>
      </c>
      <c r="Y6876" t="s">
        <v>15514</v>
      </c>
      <c r="Z6876" t="s">
        <v>15516</v>
      </c>
      <c r="AC6876" t="s">
        <v>341</v>
      </c>
      <c r="AD6876" s="176">
        <v>1.2</v>
      </c>
      <c r="AE6876" s="177" t="s">
        <v>16954</v>
      </c>
    </row>
    <row r="6877" spans="1:31" x14ac:dyDescent="0.35">
      <c r="A6877" t="s">
        <v>566</v>
      </c>
      <c r="B6877">
        <v>1064</v>
      </c>
      <c r="C6877" t="s">
        <v>15517</v>
      </c>
      <c r="D6877">
        <v>74407</v>
      </c>
      <c r="E6877" t="s">
        <v>10928</v>
      </c>
      <c r="F6877" t="s">
        <v>11404</v>
      </c>
      <c r="H6877" s="174">
        <f t="shared" si="240"/>
        <v>1.3</v>
      </c>
      <c r="I6877">
        <v>1.1000000000000001</v>
      </c>
      <c r="K6877" t="s">
        <v>404</v>
      </c>
      <c r="L6877" t="s">
        <v>397</v>
      </c>
      <c r="M6877" t="s">
        <v>398</v>
      </c>
      <c r="N6877" t="s">
        <v>3031</v>
      </c>
      <c r="O6877">
        <v>1</v>
      </c>
      <c r="P6877" t="s">
        <v>306</v>
      </c>
      <c r="Q6877" s="164">
        <v>29955</v>
      </c>
      <c r="R6877" s="164">
        <v>30042</v>
      </c>
      <c r="S6877" s="164">
        <v>39195</v>
      </c>
      <c r="T6877" t="s">
        <v>7901</v>
      </c>
      <c r="V6877" t="s">
        <v>15518</v>
      </c>
      <c r="W6877" t="s">
        <v>15519</v>
      </c>
      <c r="X6877" t="s">
        <v>15520</v>
      </c>
      <c r="Y6877" t="s">
        <v>15518</v>
      </c>
      <c r="Z6877" t="s">
        <v>15521</v>
      </c>
      <c r="AC6877" t="s">
        <v>341</v>
      </c>
      <c r="AD6877" s="176">
        <v>1.3</v>
      </c>
      <c r="AE6877" s="177" t="s">
        <v>16954</v>
      </c>
    </row>
    <row r="6878" spans="1:31" x14ac:dyDescent="0.35">
      <c r="A6878" t="s">
        <v>305</v>
      </c>
      <c r="B6878">
        <v>1144</v>
      </c>
      <c r="C6878" t="s">
        <v>15522</v>
      </c>
      <c r="D6878">
        <v>74412</v>
      </c>
      <c r="E6878" t="s">
        <v>15522</v>
      </c>
      <c r="F6878" t="s">
        <v>11404</v>
      </c>
      <c r="H6878" s="174">
        <f t="shared" si="240"/>
        <v>0</v>
      </c>
      <c r="I6878">
        <v>0</v>
      </c>
      <c r="K6878" t="s">
        <v>404</v>
      </c>
      <c r="L6878" t="s">
        <v>1076</v>
      </c>
      <c r="M6878" t="s">
        <v>398</v>
      </c>
      <c r="N6878" t="s">
        <v>3031</v>
      </c>
      <c r="O6878">
        <v>0</v>
      </c>
      <c r="P6878" t="s">
        <v>306</v>
      </c>
      <c r="Q6878" s="164">
        <v>32517</v>
      </c>
      <c r="R6878" s="164">
        <v>32752</v>
      </c>
      <c r="S6878" s="164">
        <v>39189</v>
      </c>
      <c r="T6878" t="s">
        <v>15523</v>
      </c>
      <c r="V6878" t="s">
        <v>15524</v>
      </c>
      <c r="W6878" t="s">
        <v>15525</v>
      </c>
      <c r="X6878" t="s">
        <v>15522</v>
      </c>
      <c r="Y6878" t="s">
        <v>15524</v>
      </c>
      <c r="Z6878" t="s">
        <v>15526</v>
      </c>
      <c r="AC6878" t="s">
        <v>341</v>
      </c>
      <c r="AD6878" s="176">
        <v>0</v>
      </c>
      <c r="AE6878" s="177" t="s">
        <v>16954</v>
      </c>
    </row>
    <row r="6879" spans="1:31" x14ac:dyDescent="0.35">
      <c r="A6879" t="s">
        <v>414</v>
      </c>
      <c r="B6879">
        <v>1214</v>
      </c>
      <c r="C6879" t="s">
        <v>15527</v>
      </c>
      <c r="D6879">
        <v>74900</v>
      </c>
      <c r="E6879" t="s">
        <v>15527</v>
      </c>
      <c r="F6879" t="s">
        <v>11404</v>
      </c>
      <c r="H6879" s="174">
        <f t="shared" si="240"/>
        <v>1.4</v>
      </c>
      <c r="I6879">
        <v>0.8</v>
      </c>
      <c r="K6879" t="s">
        <v>404</v>
      </c>
      <c r="L6879" t="s">
        <v>640</v>
      </c>
      <c r="M6879" t="s">
        <v>398</v>
      </c>
      <c r="N6879" t="s">
        <v>3226</v>
      </c>
      <c r="O6879">
        <v>1.25</v>
      </c>
      <c r="P6879" t="s">
        <v>306</v>
      </c>
      <c r="Q6879" s="164">
        <v>39092</v>
      </c>
      <c r="R6879" s="164">
        <v>39356</v>
      </c>
      <c r="S6879" s="164">
        <v>45536</v>
      </c>
      <c r="T6879" t="s">
        <v>3227</v>
      </c>
      <c r="V6879" t="s">
        <v>15528</v>
      </c>
      <c r="W6879" t="s">
        <v>15529</v>
      </c>
      <c r="X6879" t="s">
        <v>15527</v>
      </c>
      <c r="Y6879" t="s">
        <v>15528</v>
      </c>
      <c r="Z6879" t="s">
        <v>15530</v>
      </c>
      <c r="AC6879" t="s">
        <v>341</v>
      </c>
      <c r="AD6879" s="176">
        <v>1.4</v>
      </c>
      <c r="AE6879" s="177" t="s">
        <v>16954</v>
      </c>
    </row>
    <row r="6880" spans="1:31" x14ac:dyDescent="0.35">
      <c r="A6880" t="s">
        <v>324</v>
      </c>
      <c r="B6880">
        <v>1249</v>
      </c>
      <c r="C6880" t="s">
        <v>15531</v>
      </c>
      <c r="D6880">
        <v>74901</v>
      </c>
      <c r="E6880" t="s">
        <v>15531</v>
      </c>
      <c r="F6880" t="s">
        <v>11404</v>
      </c>
      <c r="H6880" s="174">
        <f t="shared" si="240"/>
        <v>1.4</v>
      </c>
      <c r="I6880">
        <v>1</v>
      </c>
      <c r="K6880" t="s">
        <v>404</v>
      </c>
      <c r="L6880" t="s">
        <v>397</v>
      </c>
      <c r="M6880" t="s">
        <v>398</v>
      </c>
      <c r="N6880" t="s">
        <v>3226</v>
      </c>
      <c r="O6880">
        <v>1</v>
      </c>
      <c r="P6880" t="s">
        <v>306</v>
      </c>
      <c r="Q6880" t="s">
        <v>3457</v>
      </c>
      <c r="R6880" s="164">
        <v>40422</v>
      </c>
      <c r="S6880" s="164">
        <v>45536</v>
      </c>
      <c r="T6880" t="s">
        <v>15532</v>
      </c>
      <c r="V6880" t="s">
        <v>15533</v>
      </c>
      <c r="W6880" t="s">
        <v>15534</v>
      </c>
      <c r="X6880" t="s">
        <v>15531</v>
      </c>
      <c r="Y6880" t="s">
        <v>15533</v>
      </c>
      <c r="Z6880" t="s">
        <v>15535</v>
      </c>
      <c r="AC6880" t="s">
        <v>341</v>
      </c>
      <c r="AD6880" s="176">
        <v>1.4</v>
      </c>
      <c r="AE6880" s="177" t="s">
        <v>16954</v>
      </c>
    </row>
    <row r="6881" spans="1:31" x14ac:dyDescent="0.35">
      <c r="A6881" t="s">
        <v>408</v>
      </c>
      <c r="B6881">
        <v>1131</v>
      </c>
      <c r="C6881" t="s">
        <v>15536</v>
      </c>
      <c r="D6881">
        <v>75203</v>
      </c>
      <c r="E6881" t="s">
        <v>15537</v>
      </c>
      <c r="F6881" t="s">
        <v>11404</v>
      </c>
      <c r="H6881" s="174">
        <f t="shared" si="240"/>
        <v>1.3</v>
      </c>
      <c r="I6881">
        <v>0.7</v>
      </c>
      <c r="K6881" t="s">
        <v>404</v>
      </c>
      <c r="L6881" t="s">
        <v>15538</v>
      </c>
      <c r="M6881" t="s">
        <v>398</v>
      </c>
      <c r="N6881" t="s">
        <v>333</v>
      </c>
      <c r="O6881">
        <v>0.5</v>
      </c>
      <c r="P6881" t="s">
        <v>306</v>
      </c>
      <c r="Q6881" s="164">
        <v>32882</v>
      </c>
      <c r="R6881" s="164">
        <v>33117</v>
      </c>
      <c r="S6881" s="164">
        <v>39188</v>
      </c>
      <c r="T6881" t="s">
        <v>8066</v>
      </c>
      <c r="V6881" t="s">
        <v>15539</v>
      </c>
      <c r="W6881" t="s">
        <v>15540</v>
      </c>
      <c r="X6881" t="s">
        <v>15537</v>
      </c>
      <c r="Y6881" t="s">
        <v>15539</v>
      </c>
      <c r="Z6881" t="s">
        <v>15541</v>
      </c>
      <c r="AC6881" t="s">
        <v>341</v>
      </c>
      <c r="AD6881" s="176">
        <v>1.3</v>
      </c>
      <c r="AE6881" s="177" t="s">
        <v>16954</v>
      </c>
    </row>
    <row r="6882" spans="1:31" x14ac:dyDescent="0.35">
      <c r="A6882" t="s">
        <v>432</v>
      </c>
      <c r="B6882">
        <v>1163</v>
      </c>
      <c r="C6882" t="s">
        <v>15542</v>
      </c>
      <c r="D6882">
        <v>75203</v>
      </c>
      <c r="E6882" t="s">
        <v>15537</v>
      </c>
      <c r="F6882" t="s">
        <v>11404</v>
      </c>
      <c r="H6882" s="174">
        <f t="shared" si="240"/>
        <v>1.3</v>
      </c>
      <c r="I6882">
        <v>0.7</v>
      </c>
      <c r="K6882" t="s">
        <v>404</v>
      </c>
      <c r="L6882" t="s">
        <v>397</v>
      </c>
      <c r="M6882" t="s">
        <v>398</v>
      </c>
      <c r="N6882" t="s">
        <v>333</v>
      </c>
      <c r="O6882">
        <v>0.5</v>
      </c>
      <c r="P6882" t="s">
        <v>306</v>
      </c>
      <c r="Q6882" s="164">
        <v>34708</v>
      </c>
      <c r="R6882" s="164">
        <v>34943</v>
      </c>
      <c r="S6882" s="164">
        <v>40148</v>
      </c>
      <c r="T6882" t="s">
        <v>8066</v>
      </c>
      <c r="V6882" t="s">
        <v>15539</v>
      </c>
      <c r="W6882" t="s">
        <v>15540</v>
      </c>
      <c r="X6882" t="s">
        <v>15537</v>
      </c>
      <c r="Y6882" t="s">
        <v>15539</v>
      </c>
      <c r="Z6882" t="s">
        <v>15543</v>
      </c>
      <c r="AC6882" t="s">
        <v>341</v>
      </c>
      <c r="AD6882" s="176">
        <v>1.3</v>
      </c>
      <c r="AE6882" s="177" t="s">
        <v>16954</v>
      </c>
    </row>
    <row r="6883" spans="1:31" x14ac:dyDescent="0.35">
      <c r="A6883" t="s">
        <v>476</v>
      </c>
      <c r="B6883">
        <v>1032</v>
      </c>
      <c r="C6883" t="s">
        <v>15544</v>
      </c>
      <c r="D6883">
        <v>75204</v>
      </c>
      <c r="E6883" t="s">
        <v>15545</v>
      </c>
      <c r="F6883" t="s">
        <v>11404</v>
      </c>
      <c r="H6883" s="174">
        <f t="shared" si="240"/>
        <v>1.4</v>
      </c>
      <c r="I6883">
        <v>1.1000000000000001</v>
      </c>
      <c r="K6883" t="s">
        <v>404</v>
      </c>
      <c r="L6883" t="s">
        <v>410</v>
      </c>
      <c r="M6883" t="s">
        <v>398</v>
      </c>
      <c r="N6883" t="s">
        <v>333</v>
      </c>
      <c r="O6883">
        <v>1</v>
      </c>
      <c r="P6883" t="s">
        <v>306</v>
      </c>
      <c r="Q6883" t="s">
        <v>15546</v>
      </c>
      <c r="R6883" s="164">
        <v>37238</v>
      </c>
      <c r="S6883" s="164">
        <v>37865</v>
      </c>
      <c r="T6883" t="s">
        <v>15547</v>
      </c>
      <c r="V6883" t="s">
        <v>15548</v>
      </c>
      <c r="W6883" t="s">
        <v>15549</v>
      </c>
      <c r="X6883" t="s">
        <v>15545</v>
      </c>
      <c r="Y6883" t="s">
        <v>15548</v>
      </c>
      <c r="Z6883" t="s">
        <v>15550</v>
      </c>
      <c r="AC6883" t="s">
        <v>341</v>
      </c>
      <c r="AD6883" s="176">
        <v>1.4</v>
      </c>
      <c r="AE6883" s="177" t="s">
        <v>16954</v>
      </c>
    </row>
    <row r="6884" spans="1:31" x14ac:dyDescent="0.35">
      <c r="A6884" t="s">
        <v>476</v>
      </c>
      <c r="B6884">
        <v>1034</v>
      </c>
      <c r="C6884" t="s">
        <v>15551</v>
      </c>
      <c r="D6884">
        <v>75204</v>
      </c>
      <c r="E6884" t="s">
        <v>15545</v>
      </c>
      <c r="F6884" t="s">
        <v>11404</v>
      </c>
      <c r="H6884" s="174">
        <f t="shared" si="240"/>
        <v>1.4</v>
      </c>
      <c r="I6884">
        <v>1.1000000000000001</v>
      </c>
      <c r="K6884" t="s">
        <v>404</v>
      </c>
      <c r="L6884" t="s">
        <v>397</v>
      </c>
      <c r="M6884" t="s">
        <v>398</v>
      </c>
      <c r="N6884" t="s">
        <v>333</v>
      </c>
      <c r="O6884">
        <v>1</v>
      </c>
      <c r="P6884" t="s">
        <v>306</v>
      </c>
      <c r="Q6884" s="164">
        <v>40881</v>
      </c>
      <c r="R6884" s="164">
        <v>40645</v>
      </c>
      <c r="S6884" s="164">
        <v>40787</v>
      </c>
      <c r="T6884" t="s">
        <v>15547</v>
      </c>
      <c r="V6884" t="s">
        <v>15548</v>
      </c>
      <c r="W6884" t="s">
        <v>15549</v>
      </c>
      <c r="X6884" t="s">
        <v>15545</v>
      </c>
      <c r="Y6884" t="s">
        <v>15548</v>
      </c>
      <c r="Z6884" t="s">
        <v>15552</v>
      </c>
      <c r="AC6884" t="s">
        <v>341</v>
      </c>
      <c r="AD6884" s="176">
        <v>1.4</v>
      </c>
      <c r="AE6884" s="177" t="s">
        <v>16954</v>
      </c>
    </row>
    <row r="6885" spans="1:31" x14ac:dyDescent="0.35">
      <c r="A6885" t="s">
        <v>482</v>
      </c>
      <c r="B6885">
        <v>1120</v>
      </c>
      <c r="C6885" t="s">
        <v>15553</v>
      </c>
      <c r="D6885">
        <v>75205</v>
      </c>
      <c r="E6885" t="s">
        <v>15553</v>
      </c>
      <c r="F6885" t="s">
        <v>11404</v>
      </c>
      <c r="H6885" s="174">
        <f>AD6885</f>
        <v>1.3</v>
      </c>
      <c r="I6885">
        <v>1</v>
      </c>
      <c r="K6885" t="s">
        <v>404</v>
      </c>
      <c r="L6885" t="s">
        <v>640</v>
      </c>
      <c r="M6885" t="s">
        <v>398</v>
      </c>
      <c r="N6885" t="s">
        <v>351</v>
      </c>
      <c r="O6885">
        <v>1.5</v>
      </c>
      <c r="P6885" t="s">
        <v>306</v>
      </c>
      <c r="Q6885" s="164">
        <v>35073</v>
      </c>
      <c r="R6885" s="164">
        <v>35309</v>
      </c>
      <c r="S6885" s="164">
        <v>40787</v>
      </c>
      <c r="T6885" t="s">
        <v>15554</v>
      </c>
      <c r="V6885" t="s">
        <v>15555</v>
      </c>
      <c r="W6885" t="s">
        <v>15556</v>
      </c>
      <c r="X6885" t="s">
        <v>15553</v>
      </c>
      <c r="Y6885" t="s">
        <v>15555</v>
      </c>
      <c r="Z6885" t="s">
        <v>15557</v>
      </c>
      <c r="AC6885" t="s">
        <v>357</v>
      </c>
      <c r="AD6885" s="176">
        <v>1.3</v>
      </c>
      <c r="AE6885" s="177" t="s">
        <v>16953</v>
      </c>
    </row>
    <row r="6886" spans="1:31" x14ac:dyDescent="0.35">
      <c r="A6886" t="s">
        <v>324</v>
      </c>
      <c r="B6886">
        <v>1290</v>
      </c>
      <c r="C6886" t="s">
        <v>15558</v>
      </c>
      <c r="D6886">
        <v>75206</v>
      </c>
      <c r="E6886" t="s">
        <v>15558</v>
      </c>
      <c r="F6886" t="s">
        <v>11404</v>
      </c>
      <c r="H6886">
        <v>1.7</v>
      </c>
      <c r="I6886">
        <v>1.1000000000000001</v>
      </c>
      <c r="K6886" t="s">
        <v>296</v>
      </c>
      <c r="L6886" t="s">
        <v>640</v>
      </c>
      <c r="M6886" t="s">
        <v>398</v>
      </c>
      <c r="N6886" t="s">
        <v>333</v>
      </c>
      <c r="O6886">
        <v>1.5</v>
      </c>
      <c r="P6886" t="s">
        <v>306</v>
      </c>
      <c r="Q6886" s="164">
        <v>41645</v>
      </c>
      <c r="R6886" s="164">
        <v>41791</v>
      </c>
      <c r="T6886" t="s">
        <v>15559</v>
      </c>
      <c r="V6886" t="s">
        <v>15560</v>
      </c>
      <c r="W6886" t="s">
        <v>15561</v>
      </c>
      <c r="X6886" t="s">
        <v>15558</v>
      </c>
      <c r="Y6886" t="s">
        <v>15560</v>
      </c>
      <c r="Z6886" t="s">
        <v>15562</v>
      </c>
      <c r="AC6886" t="s">
        <v>341</v>
      </c>
      <c r="AD6886" s="176">
        <v>1.4</v>
      </c>
    </row>
    <row r="6887" spans="1:31" x14ac:dyDescent="0.35">
      <c r="A6887" t="s">
        <v>476</v>
      </c>
      <c r="B6887">
        <v>1326</v>
      </c>
      <c r="C6887" t="s">
        <v>15563</v>
      </c>
      <c r="D6887">
        <v>75206</v>
      </c>
      <c r="E6887" t="s">
        <v>15558</v>
      </c>
      <c r="F6887" t="s">
        <v>11404</v>
      </c>
      <c r="G6887" s="163">
        <v>6227.88</v>
      </c>
      <c r="H6887">
        <v>1.7</v>
      </c>
      <c r="I6887">
        <v>1.1000000000000001</v>
      </c>
      <c r="J6887" t="s">
        <v>295</v>
      </c>
      <c r="K6887" t="s">
        <v>296</v>
      </c>
      <c r="L6887" t="s">
        <v>397</v>
      </c>
      <c r="M6887" t="s">
        <v>398</v>
      </c>
      <c r="N6887" t="s">
        <v>333</v>
      </c>
      <c r="O6887">
        <v>1.5</v>
      </c>
      <c r="P6887" t="s">
        <v>306</v>
      </c>
      <c r="Q6887" s="164">
        <v>42678</v>
      </c>
      <c r="R6887" s="164">
        <v>42979</v>
      </c>
      <c r="T6887" t="s">
        <v>15559</v>
      </c>
      <c r="V6887" t="s">
        <v>15560</v>
      </c>
      <c r="W6887" t="s">
        <v>15561</v>
      </c>
      <c r="X6887" t="s">
        <v>15558</v>
      </c>
      <c r="Y6887" t="s">
        <v>15560</v>
      </c>
      <c r="Z6887" t="s">
        <v>15564</v>
      </c>
      <c r="AA6887" t="s">
        <v>1</v>
      </c>
      <c r="AB6887" s="164">
        <v>42578</v>
      </c>
      <c r="AC6887" t="s">
        <v>341</v>
      </c>
      <c r="AD6887" s="176">
        <v>1.4</v>
      </c>
    </row>
    <row r="6888" spans="1:31" x14ac:dyDescent="0.35">
      <c r="A6888" t="s">
        <v>432</v>
      </c>
      <c r="B6888">
        <v>1356</v>
      </c>
      <c r="C6888" t="s">
        <v>15558</v>
      </c>
      <c r="D6888">
        <v>75206</v>
      </c>
      <c r="E6888" t="s">
        <v>15558</v>
      </c>
      <c r="F6888" t="s">
        <v>11404</v>
      </c>
      <c r="G6888" s="163">
        <v>5244</v>
      </c>
      <c r="H6888">
        <v>1.7</v>
      </c>
      <c r="I6888">
        <v>1.1000000000000001</v>
      </c>
      <c r="J6888" t="s">
        <v>295</v>
      </c>
      <c r="K6888" t="s">
        <v>296</v>
      </c>
      <c r="L6888" t="s">
        <v>397</v>
      </c>
      <c r="M6888" t="s">
        <v>398</v>
      </c>
      <c r="N6888" t="s">
        <v>333</v>
      </c>
      <c r="O6888">
        <v>1.5</v>
      </c>
      <c r="P6888" t="s">
        <v>306</v>
      </c>
      <c r="Q6888" s="164">
        <v>45475</v>
      </c>
      <c r="R6888" s="164">
        <v>45536</v>
      </c>
      <c r="T6888" t="s">
        <v>15559</v>
      </c>
      <c r="V6888" t="s">
        <v>15560</v>
      </c>
      <c r="W6888" t="s">
        <v>15561</v>
      </c>
      <c r="X6888" t="s">
        <v>15558</v>
      </c>
      <c r="Y6888" t="s">
        <v>15560</v>
      </c>
      <c r="Z6888" t="s">
        <v>15565</v>
      </c>
      <c r="AA6888" t="s">
        <v>1</v>
      </c>
      <c r="AB6888" s="164">
        <v>45401</v>
      </c>
      <c r="AC6888" t="s">
        <v>341</v>
      </c>
      <c r="AD6888" s="176">
        <v>1.4</v>
      </c>
    </row>
    <row r="6889" spans="1:31" x14ac:dyDescent="0.35">
      <c r="A6889" t="s">
        <v>494</v>
      </c>
      <c r="B6889">
        <v>1126</v>
      </c>
      <c r="C6889" t="s">
        <v>15566</v>
      </c>
      <c r="D6889">
        <v>75209</v>
      </c>
      <c r="E6889" t="s">
        <v>15566</v>
      </c>
      <c r="F6889" t="s">
        <v>11404</v>
      </c>
      <c r="H6889" s="174">
        <f t="shared" ref="H6889:H6892" si="241">AD6889</f>
        <v>1.4</v>
      </c>
      <c r="I6889">
        <v>0.9</v>
      </c>
      <c r="K6889" t="s">
        <v>404</v>
      </c>
      <c r="L6889" t="s">
        <v>397</v>
      </c>
      <c r="M6889" t="s">
        <v>398</v>
      </c>
      <c r="N6889" t="s">
        <v>333</v>
      </c>
      <c r="O6889">
        <v>1</v>
      </c>
      <c r="P6889" t="s">
        <v>306</v>
      </c>
      <c r="Q6889" s="164">
        <v>35065</v>
      </c>
      <c r="R6889" s="164">
        <v>35065</v>
      </c>
      <c r="S6889" s="164">
        <v>38231</v>
      </c>
      <c r="T6889" t="s">
        <v>15567</v>
      </c>
      <c r="V6889" t="s">
        <v>15568</v>
      </c>
      <c r="W6889" t="s">
        <v>15569</v>
      </c>
      <c r="X6889" t="s">
        <v>15566</v>
      </c>
      <c r="Y6889" t="s">
        <v>15568</v>
      </c>
      <c r="Z6889" t="s">
        <v>15570</v>
      </c>
      <c r="AC6889" t="s">
        <v>341</v>
      </c>
      <c r="AD6889" s="176">
        <v>1.4</v>
      </c>
      <c r="AE6889" s="177" t="s">
        <v>16954</v>
      </c>
    </row>
    <row r="6890" spans="1:31" x14ac:dyDescent="0.35">
      <c r="A6890" t="s">
        <v>408</v>
      </c>
      <c r="B6890">
        <v>1114</v>
      </c>
      <c r="C6890" t="s">
        <v>8211</v>
      </c>
      <c r="D6890">
        <v>75300</v>
      </c>
      <c r="E6890" t="s">
        <v>15571</v>
      </c>
      <c r="F6890" t="s">
        <v>11404</v>
      </c>
      <c r="H6890" s="174">
        <f t="shared" si="241"/>
        <v>1.3</v>
      </c>
      <c r="I6890">
        <v>1</v>
      </c>
      <c r="K6890" t="s">
        <v>404</v>
      </c>
      <c r="L6890" t="s">
        <v>397</v>
      </c>
      <c r="M6890" t="s">
        <v>398</v>
      </c>
      <c r="N6890" t="s">
        <v>3283</v>
      </c>
      <c r="O6890">
        <v>1</v>
      </c>
      <c r="P6890" t="s">
        <v>306</v>
      </c>
      <c r="Q6890" s="164">
        <v>31786</v>
      </c>
      <c r="R6890" s="164">
        <v>32021</v>
      </c>
      <c r="S6890" s="164">
        <v>39188</v>
      </c>
      <c r="T6890" t="s">
        <v>3284</v>
      </c>
      <c r="V6890" t="s">
        <v>15572</v>
      </c>
      <c r="W6890" t="s">
        <v>15573</v>
      </c>
      <c r="X6890" t="s">
        <v>15571</v>
      </c>
      <c r="Y6890" t="s">
        <v>15572</v>
      </c>
      <c r="Z6890" t="s">
        <v>15574</v>
      </c>
      <c r="AC6890" t="s">
        <v>341</v>
      </c>
      <c r="AD6890" s="176">
        <v>1.3</v>
      </c>
      <c r="AE6890" s="177" t="s">
        <v>16954</v>
      </c>
    </row>
    <row r="6891" spans="1:31" x14ac:dyDescent="0.35">
      <c r="A6891" t="s">
        <v>432</v>
      </c>
      <c r="B6891">
        <v>1340</v>
      </c>
      <c r="C6891" t="s">
        <v>15575</v>
      </c>
      <c r="D6891">
        <v>75300</v>
      </c>
      <c r="E6891" t="s">
        <v>15571</v>
      </c>
      <c r="F6891" t="s">
        <v>11404</v>
      </c>
      <c r="G6891" s="163">
        <v>5212</v>
      </c>
      <c r="H6891" s="174">
        <f t="shared" si="241"/>
        <v>1.3</v>
      </c>
      <c r="I6891">
        <v>1</v>
      </c>
      <c r="J6891" t="s">
        <v>295</v>
      </c>
      <c r="K6891" t="s">
        <v>296</v>
      </c>
      <c r="L6891" t="s">
        <v>397</v>
      </c>
      <c r="M6891" t="s">
        <v>398</v>
      </c>
      <c r="N6891" t="s">
        <v>3283</v>
      </c>
      <c r="O6891">
        <v>1</v>
      </c>
      <c r="P6891" t="s">
        <v>306</v>
      </c>
      <c r="Q6891" t="s">
        <v>15576</v>
      </c>
      <c r="R6891" s="164">
        <v>44805</v>
      </c>
      <c r="T6891" t="s">
        <v>3284</v>
      </c>
      <c r="V6891" t="s">
        <v>15572</v>
      </c>
      <c r="W6891" t="s">
        <v>15573</v>
      </c>
      <c r="X6891" t="s">
        <v>15571</v>
      </c>
      <c r="Y6891" t="s">
        <v>15572</v>
      </c>
      <c r="Z6891" t="s">
        <v>15577</v>
      </c>
      <c r="AA6891" t="s">
        <v>1</v>
      </c>
      <c r="AB6891" s="164">
        <v>44741</v>
      </c>
      <c r="AC6891" t="s">
        <v>341</v>
      </c>
      <c r="AD6891" s="176">
        <v>1.3</v>
      </c>
      <c r="AE6891" s="177" t="s">
        <v>16954</v>
      </c>
    </row>
    <row r="6892" spans="1:31" x14ac:dyDescent="0.35">
      <c r="A6892" t="s">
        <v>584</v>
      </c>
      <c r="B6892">
        <v>1278</v>
      </c>
      <c r="C6892" t="s">
        <v>15578</v>
      </c>
      <c r="D6892">
        <v>75300</v>
      </c>
      <c r="E6892" t="s">
        <v>15571</v>
      </c>
      <c r="F6892" t="s">
        <v>11404</v>
      </c>
      <c r="H6892" s="174">
        <f t="shared" si="241"/>
        <v>1.3</v>
      </c>
      <c r="I6892">
        <v>1</v>
      </c>
      <c r="K6892" t="s">
        <v>404</v>
      </c>
      <c r="L6892" t="s">
        <v>902</v>
      </c>
      <c r="M6892" t="s">
        <v>398</v>
      </c>
      <c r="N6892" t="s">
        <v>3283</v>
      </c>
      <c r="O6892">
        <v>1</v>
      </c>
      <c r="P6892" t="s">
        <v>306</v>
      </c>
      <c r="Q6892" s="164">
        <v>37622</v>
      </c>
      <c r="R6892" s="164">
        <v>37622</v>
      </c>
      <c r="S6892" s="164">
        <v>41883</v>
      </c>
      <c r="T6892" t="s">
        <v>3284</v>
      </c>
      <c r="V6892" t="s">
        <v>15572</v>
      </c>
      <c r="W6892" t="s">
        <v>15573</v>
      </c>
      <c r="X6892" t="s">
        <v>15571</v>
      </c>
      <c r="Y6892" t="s">
        <v>15572</v>
      </c>
      <c r="Z6892" t="s">
        <v>15579</v>
      </c>
      <c r="AC6892" t="s">
        <v>341</v>
      </c>
      <c r="AD6892" s="176">
        <v>1.3</v>
      </c>
      <c r="AE6892" s="177" t="s">
        <v>16954</v>
      </c>
    </row>
    <row r="6893" spans="1:31" x14ac:dyDescent="0.35">
      <c r="A6893" t="s">
        <v>482</v>
      </c>
      <c r="B6893">
        <v>1219</v>
      </c>
      <c r="C6893" t="s">
        <v>15580</v>
      </c>
      <c r="D6893">
        <v>75503</v>
      </c>
      <c r="E6893" t="s">
        <v>15580</v>
      </c>
      <c r="F6893" t="s">
        <v>11404</v>
      </c>
      <c r="H6893" s="174">
        <f>AD6893</f>
        <v>1.3</v>
      </c>
      <c r="I6893">
        <v>0.8</v>
      </c>
      <c r="K6893" t="s">
        <v>0</v>
      </c>
      <c r="L6893" t="s">
        <v>397</v>
      </c>
      <c r="M6893" t="s">
        <v>398</v>
      </c>
      <c r="N6893" t="s">
        <v>879</v>
      </c>
      <c r="O6893">
        <v>1</v>
      </c>
      <c r="P6893" t="s">
        <v>306</v>
      </c>
      <c r="Q6893" t="s">
        <v>914</v>
      </c>
      <c r="R6893" s="164">
        <v>40787</v>
      </c>
      <c r="T6893" t="s">
        <v>3349</v>
      </c>
      <c r="V6893" t="s">
        <v>15581</v>
      </c>
      <c r="W6893" t="s">
        <v>15582</v>
      </c>
      <c r="X6893" t="s">
        <v>15580</v>
      </c>
      <c r="Y6893" t="s">
        <v>15581</v>
      </c>
      <c r="Z6893" t="s">
        <v>15583</v>
      </c>
      <c r="AC6893" t="s">
        <v>341</v>
      </c>
      <c r="AD6893" s="176">
        <v>1.3</v>
      </c>
      <c r="AE6893" s="177" t="s">
        <v>16953</v>
      </c>
    </row>
    <row r="6894" spans="1:31" x14ac:dyDescent="0.35">
      <c r="A6894" t="s">
        <v>403</v>
      </c>
      <c r="B6894">
        <v>1218</v>
      </c>
      <c r="C6894" t="s">
        <v>15584</v>
      </c>
      <c r="D6894">
        <v>75503</v>
      </c>
      <c r="E6894" t="s">
        <v>15580</v>
      </c>
      <c r="F6894" t="s">
        <v>11404</v>
      </c>
      <c r="G6894" s="163">
        <v>3772</v>
      </c>
      <c r="H6894" s="174">
        <f t="shared" ref="H6894:H6896" si="242">AD6894</f>
        <v>1.3</v>
      </c>
      <c r="I6894">
        <v>0.8</v>
      </c>
      <c r="J6894" t="s">
        <v>295</v>
      </c>
      <c r="K6894" t="s">
        <v>296</v>
      </c>
      <c r="L6894" t="s">
        <v>397</v>
      </c>
      <c r="M6894" t="s">
        <v>398</v>
      </c>
      <c r="N6894" t="s">
        <v>879</v>
      </c>
      <c r="O6894">
        <v>1</v>
      </c>
      <c r="P6894" t="s">
        <v>306</v>
      </c>
      <c r="Q6894" s="164">
        <v>45694</v>
      </c>
      <c r="R6894" s="164">
        <v>46266</v>
      </c>
      <c r="T6894" t="s">
        <v>3349</v>
      </c>
      <c r="V6894" t="s">
        <v>15581</v>
      </c>
      <c r="W6894" t="s">
        <v>15582</v>
      </c>
      <c r="X6894" t="s">
        <v>15580</v>
      </c>
      <c r="Y6894" t="s">
        <v>15581</v>
      </c>
      <c r="Z6894" t="s">
        <v>15585</v>
      </c>
      <c r="AA6894" t="s">
        <v>1</v>
      </c>
      <c r="AB6894" s="164">
        <v>45862</v>
      </c>
      <c r="AC6894" t="s">
        <v>341</v>
      </c>
      <c r="AD6894" s="176">
        <v>1.3</v>
      </c>
      <c r="AE6894" s="177" t="s">
        <v>16954</v>
      </c>
    </row>
    <row r="6895" spans="1:31" x14ac:dyDescent="0.35">
      <c r="A6895" t="s">
        <v>447</v>
      </c>
      <c r="B6895">
        <v>1314</v>
      </c>
      <c r="C6895" t="s">
        <v>15586</v>
      </c>
      <c r="D6895">
        <v>75503</v>
      </c>
      <c r="E6895" t="s">
        <v>15580</v>
      </c>
      <c r="F6895" t="s">
        <v>11404</v>
      </c>
      <c r="G6895" s="163">
        <v>3772</v>
      </c>
      <c r="H6895" s="174">
        <f t="shared" si="242"/>
        <v>1.3</v>
      </c>
      <c r="I6895">
        <v>0.8</v>
      </c>
      <c r="J6895" t="s">
        <v>295</v>
      </c>
      <c r="K6895" t="s">
        <v>296</v>
      </c>
      <c r="L6895" t="s">
        <v>397</v>
      </c>
      <c r="M6895" t="s">
        <v>398</v>
      </c>
      <c r="N6895" t="s">
        <v>879</v>
      </c>
      <c r="O6895">
        <v>1</v>
      </c>
      <c r="P6895" t="s">
        <v>306</v>
      </c>
      <c r="Q6895" t="s">
        <v>15587</v>
      </c>
      <c r="R6895" s="164">
        <v>45901</v>
      </c>
      <c r="T6895" t="s">
        <v>3349</v>
      </c>
      <c r="V6895" t="s">
        <v>15581</v>
      </c>
      <c r="W6895" t="s">
        <v>15582</v>
      </c>
      <c r="X6895" t="s">
        <v>15580</v>
      </c>
      <c r="Y6895" t="s">
        <v>15581</v>
      </c>
      <c r="Z6895" t="s">
        <v>15588</v>
      </c>
      <c r="AA6895" t="s">
        <v>1</v>
      </c>
      <c r="AB6895" s="164">
        <v>45468</v>
      </c>
      <c r="AC6895" t="s">
        <v>341</v>
      </c>
      <c r="AD6895" s="176">
        <v>1.3</v>
      </c>
      <c r="AE6895" s="177" t="s">
        <v>16954</v>
      </c>
    </row>
    <row r="6896" spans="1:31" x14ac:dyDescent="0.35">
      <c r="A6896" t="s">
        <v>566</v>
      </c>
      <c r="B6896">
        <v>1301</v>
      </c>
      <c r="C6896" t="s">
        <v>15589</v>
      </c>
      <c r="D6896">
        <v>75506</v>
      </c>
      <c r="E6896" t="s">
        <v>15589</v>
      </c>
      <c r="F6896" t="s">
        <v>11404</v>
      </c>
      <c r="G6896" s="163">
        <v>6120</v>
      </c>
      <c r="H6896" s="174">
        <f t="shared" si="242"/>
        <v>1</v>
      </c>
      <c r="I6896">
        <v>1.1000000000000001</v>
      </c>
      <c r="J6896" t="s">
        <v>295</v>
      </c>
      <c r="K6896" t="s">
        <v>404</v>
      </c>
      <c r="L6896" t="s">
        <v>397</v>
      </c>
      <c r="M6896" t="s">
        <v>398</v>
      </c>
      <c r="N6896" t="s">
        <v>2437</v>
      </c>
      <c r="O6896">
        <v>1</v>
      </c>
      <c r="P6896" t="s">
        <v>306</v>
      </c>
      <c r="Q6896" t="s">
        <v>15590</v>
      </c>
      <c r="R6896" s="164">
        <v>43831</v>
      </c>
      <c r="S6896" s="164">
        <v>44743</v>
      </c>
      <c r="T6896" t="s">
        <v>8328</v>
      </c>
      <c r="V6896" t="s">
        <v>15591</v>
      </c>
      <c r="W6896" t="s">
        <v>15592</v>
      </c>
      <c r="X6896" t="s">
        <v>15589</v>
      </c>
      <c r="Y6896" t="s">
        <v>15591</v>
      </c>
      <c r="Z6896" t="s">
        <v>15593</v>
      </c>
      <c r="AA6896" t="s">
        <v>1</v>
      </c>
      <c r="AB6896" s="164">
        <v>43595</v>
      </c>
      <c r="AC6896" t="s">
        <v>341</v>
      </c>
      <c r="AD6896" s="176">
        <v>1</v>
      </c>
      <c r="AE6896" s="177" t="s">
        <v>16954</v>
      </c>
    </row>
    <row r="6897" spans="1:31" x14ac:dyDescent="0.35">
      <c r="A6897" t="s">
        <v>324</v>
      </c>
      <c r="B6897">
        <v>1304</v>
      </c>
      <c r="C6897" t="s">
        <v>15594</v>
      </c>
      <c r="D6897">
        <v>75700</v>
      </c>
      <c r="E6897" t="s">
        <v>15595</v>
      </c>
      <c r="F6897" t="s">
        <v>11404</v>
      </c>
      <c r="G6897" s="163">
        <v>5040</v>
      </c>
      <c r="H6897">
        <v>1.7</v>
      </c>
      <c r="I6897">
        <v>1</v>
      </c>
      <c r="J6897" t="s">
        <v>295</v>
      </c>
      <c r="K6897" t="s">
        <v>296</v>
      </c>
      <c r="L6897" t="s">
        <v>397</v>
      </c>
      <c r="M6897" t="s">
        <v>398</v>
      </c>
      <c r="N6897" t="s">
        <v>333</v>
      </c>
      <c r="O6897">
        <v>1</v>
      </c>
      <c r="P6897" t="s">
        <v>306</v>
      </c>
      <c r="Q6897" s="164">
        <v>42431</v>
      </c>
      <c r="R6897" s="164">
        <v>42614</v>
      </c>
      <c r="T6897" t="s">
        <v>8412</v>
      </c>
      <c r="V6897" t="s">
        <v>15596</v>
      </c>
      <c r="W6897" t="s">
        <v>15597</v>
      </c>
      <c r="X6897" t="s">
        <v>15595</v>
      </c>
      <c r="Y6897" t="s">
        <v>15596</v>
      </c>
      <c r="Z6897" t="s">
        <v>15598</v>
      </c>
      <c r="AA6897" t="s">
        <v>1</v>
      </c>
      <c r="AB6897" s="164">
        <v>42473</v>
      </c>
      <c r="AC6897" t="s">
        <v>341</v>
      </c>
      <c r="AD6897" s="176">
        <v>1.3</v>
      </c>
    </row>
    <row r="6898" spans="1:31" x14ac:dyDescent="0.35">
      <c r="A6898" t="s">
        <v>309</v>
      </c>
      <c r="B6898">
        <v>1271</v>
      </c>
      <c r="C6898" t="s">
        <v>15599</v>
      </c>
      <c r="D6898">
        <v>75700</v>
      </c>
      <c r="E6898" t="s">
        <v>15595</v>
      </c>
      <c r="F6898" t="s">
        <v>11404</v>
      </c>
      <c r="G6898" s="163">
        <v>4500</v>
      </c>
      <c r="H6898">
        <v>1.7</v>
      </c>
      <c r="I6898">
        <v>1</v>
      </c>
      <c r="J6898" t="s">
        <v>295</v>
      </c>
      <c r="K6898" t="s">
        <v>296</v>
      </c>
      <c r="L6898" t="s">
        <v>397</v>
      </c>
      <c r="M6898" t="s">
        <v>398</v>
      </c>
      <c r="N6898" t="s">
        <v>333</v>
      </c>
      <c r="O6898">
        <v>1</v>
      </c>
      <c r="P6898" t="s">
        <v>306</v>
      </c>
      <c r="Q6898" t="s">
        <v>15600</v>
      </c>
      <c r="R6898" s="164">
        <v>44805</v>
      </c>
      <c r="T6898" t="s">
        <v>8412</v>
      </c>
      <c r="V6898" t="s">
        <v>15596</v>
      </c>
      <c r="W6898" t="s">
        <v>15597</v>
      </c>
      <c r="X6898" t="s">
        <v>15595</v>
      </c>
      <c r="Y6898" t="s">
        <v>15596</v>
      </c>
      <c r="Z6898" t="s">
        <v>15601</v>
      </c>
      <c r="AA6898" t="s">
        <v>1</v>
      </c>
      <c r="AB6898" s="164">
        <v>44617</v>
      </c>
      <c r="AC6898" t="s">
        <v>341</v>
      </c>
      <c r="AD6898" s="176">
        <v>1.3</v>
      </c>
    </row>
    <row r="6899" spans="1:31" x14ac:dyDescent="0.35">
      <c r="A6899" t="s">
        <v>432</v>
      </c>
      <c r="B6899">
        <v>1224</v>
      </c>
      <c r="C6899" t="s">
        <v>15602</v>
      </c>
      <c r="D6899">
        <v>75700</v>
      </c>
      <c r="E6899" t="s">
        <v>15595</v>
      </c>
      <c r="F6899" t="s">
        <v>11404</v>
      </c>
      <c r="H6899">
        <v>1.7</v>
      </c>
      <c r="I6899">
        <v>1</v>
      </c>
      <c r="K6899" t="s">
        <v>296</v>
      </c>
      <c r="L6899" t="s">
        <v>640</v>
      </c>
      <c r="M6899" t="s">
        <v>398</v>
      </c>
      <c r="N6899" t="s">
        <v>333</v>
      </c>
      <c r="O6899">
        <v>1</v>
      </c>
      <c r="P6899" t="s">
        <v>306</v>
      </c>
      <c r="Q6899" s="164">
        <v>37630</v>
      </c>
      <c r="R6899" s="164">
        <v>37865</v>
      </c>
      <c r="T6899" t="s">
        <v>8412</v>
      </c>
      <c r="V6899" t="s">
        <v>15596</v>
      </c>
      <c r="W6899" t="s">
        <v>15597</v>
      </c>
      <c r="X6899" t="s">
        <v>15595</v>
      </c>
      <c r="Y6899" t="s">
        <v>15596</v>
      </c>
      <c r="Z6899" t="s">
        <v>15603</v>
      </c>
      <c r="AC6899" t="s">
        <v>341</v>
      </c>
      <c r="AD6899" s="176">
        <v>1.3</v>
      </c>
    </row>
    <row r="6900" spans="1:31" x14ac:dyDescent="0.35">
      <c r="A6900" t="s">
        <v>584</v>
      </c>
      <c r="B6900">
        <v>1233</v>
      </c>
      <c r="C6900" t="s">
        <v>15595</v>
      </c>
      <c r="D6900">
        <v>75700</v>
      </c>
      <c r="E6900" t="s">
        <v>15595</v>
      </c>
      <c r="F6900" t="s">
        <v>11404</v>
      </c>
      <c r="H6900">
        <v>1.7</v>
      </c>
      <c r="I6900">
        <v>1</v>
      </c>
      <c r="K6900" t="s">
        <v>296</v>
      </c>
      <c r="L6900" t="s">
        <v>397</v>
      </c>
      <c r="M6900" t="s">
        <v>398</v>
      </c>
      <c r="N6900" t="s">
        <v>333</v>
      </c>
      <c r="O6900">
        <v>1</v>
      </c>
      <c r="P6900" t="s">
        <v>306</v>
      </c>
      <c r="Q6900" s="164">
        <v>35807</v>
      </c>
      <c r="R6900" s="164">
        <v>36130</v>
      </c>
      <c r="T6900" t="s">
        <v>8412</v>
      </c>
      <c r="V6900" t="s">
        <v>15596</v>
      </c>
      <c r="W6900" t="s">
        <v>15597</v>
      </c>
      <c r="X6900" t="s">
        <v>15595</v>
      </c>
      <c r="Y6900" t="s">
        <v>15596</v>
      </c>
      <c r="Z6900" t="s">
        <v>15604</v>
      </c>
      <c r="AC6900" t="s">
        <v>341</v>
      </c>
      <c r="AD6900" s="176">
        <v>1.3</v>
      </c>
    </row>
    <row r="6901" spans="1:31" x14ac:dyDescent="0.35">
      <c r="A6901" t="s">
        <v>584</v>
      </c>
      <c r="B6901">
        <v>1328</v>
      </c>
      <c r="C6901" t="s">
        <v>15605</v>
      </c>
      <c r="D6901">
        <v>75700</v>
      </c>
      <c r="E6901" t="s">
        <v>15595</v>
      </c>
      <c r="F6901" t="s">
        <v>11404</v>
      </c>
      <c r="H6901">
        <v>1.7</v>
      </c>
      <c r="I6901">
        <v>1</v>
      </c>
      <c r="K6901" t="s">
        <v>404</v>
      </c>
      <c r="L6901" t="s">
        <v>753</v>
      </c>
      <c r="M6901" t="s">
        <v>398</v>
      </c>
      <c r="N6901" t="s">
        <v>333</v>
      </c>
      <c r="O6901">
        <v>1</v>
      </c>
      <c r="P6901" t="s">
        <v>306</v>
      </c>
      <c r="Q6901" t="s">
        <v>3498</v>
      </c>
      <c r="R6901" s="164">
        <v>41153</v>
      </c>
      <c r="S6901" s="164">
        <v>45043</v>
      </c>
      <c r="T6901" t="s">
        <v>8412</v>
      </c>
      <c r="V6901" t="s">
        <v>15596</v>
      </c>
      <c r="W6901" t="s">
        <v>15597</v>
      </c>
      <c r="X6901" t="s">
        <v>15595</v>
      </c>
      <c r="Y6901" t="s">
        <v>15596</v>
      </c>
      <c r="Z6901" t="s">
        <v>15606</v>
      </c>
      <c r="AC6901" t="s">
        <v>341</v>
      </c>
      <c r="AD6901" s="176">
        <v>1.3</v>
      </c>
    </row>
    <row r="6902" spans="1:31" x14ac:dyDescent="0.35">
      <c r="A6902" t="s">
        <v>314</v>
      </c>
      <c r="B6902">
        <v>1234</v>
      </c>
      <c r="C6902" t="s">
        <v>15607</v>
      </c>
      <c r="D6902">
        <v>75700</v>
      </c>
      <c r="E6902" t="s">
        <v>15595</v>
      </c>
      <c r="F6902" t="s">
        <v>11404</v>
      </c>
      <c r="H6902">
        <v>1.7</v>
      </c>
      <c r="I6902">
        <v>1</v>
      </c>
      <c r="K6902" t="s">
        <v>404</v>
      </c>
      <c r="L6902" t="s">
        <v>397</v>
      </c>
      <c r="M6902" t="s">
        <v>398</v>
      </c>
      <c r="N6902" t="s">
        <v>333</v>
      </c>
      <c r="O6902">
        <v>1</v>
      </c>
      <c r="P6902" t="s">
        <v>306</v>
      </c>
      <c r="Q6902" t="s">
        <v>1867</v>
      </c>
      <c r="R6902" s="164">
        <v>37865</v>
      </c>
      <c r="S6902" s="164">
        <v>45536</v>
      </c>
      <c r="T6902" t="s">
        <v>8412</v>
      </c>
      <c r="V6902" t="s">
        <v>15596</v>
      </c>
      <c r="W6902" t="s">
        <v>15597</v>
      </c>
      <c r="X6902" t="s">
        <v>15595</v>
      </c>
      <c r="Y6902" t="s">
        <v>15596</v>
      </c>
      <c r="Z6902" t="s">
        <v>15608</v>
      </c>
      <c r="AC6902" t="s">
        <v>341</v>
      </c>
      <c r="AD6902" s="176">
        <v>1.3</v>
      </c>
    </row>
    <row r="6903" spans="1:31" x14ac:dyDescent="0.35">
      <c r="A6903" t="s">
        <v>566</v>
      </c>
      <c r="B6903">
        <v>1260</v>
      </c>
      <c r="C6903" t="s">
        <v>15609</v>
      </c>
      <c r="D6903">
        <v>75702</v>
      </c>
      <c r="E6903" t="s">
        <v>15609</v>
      </c>
      <c r="F6903" t="s">
        <v>11404</v>
      </c>
      <c r="H6903">
        <v>2.4</v>
      </c>
      <c r="I6903">
        <v>2.2000000000000002</v>
      </c>
      <c r="K6903" t="s">
        <v>0</v>
      </c>
      <c r="L6903" t="s">
        <v>753</v>
      </c>
      <c r="M6903" t="s">
        <v>398</v>
      </c>
      <c r="N6903" t="s">
        <v>333</v>
      </c>
      <c r="O6903">
        <v>2</v>
      </c>
      <c r="P6903" t="s">
        <v>306</v>
      </c>
      <c r="Q6903" s="164">
        <v>40917</v>
      </c>
      <c r="R6903" s="164">
        <v>41153</v>
      </c>
      <c r="T6903" t="s">
        <v>15610</v>
      </c>
      <c r="V6903" t="s">
        <v>15611</v>
      </c>
      <c r="W6903" t="s">
        <v>15612</v>
      </c>
      <c r="X6903" t="s">
        <v>15609</v>
      </c>
      <c r="Y6903" t="s">
        <v>15611</v>
      </c>
      <c r="Z6903" t="s">
        <v>15613</v>
      </c>
      <c r="AC6903" t="s">
        <v>341</v>
      </c>
      <c r="AD6903" s="176">
        <v>1.4</v>
      </c>
    </row>
    <row r="6904" spans="1:31" x14ac:dyDescent="0.35">
      <c r="A6904" t="s">
        <v>432</v>
      </c>
      <c r="B6904">
        <v>1311</v>
      </c>
      <c r="C6904" t="s">
        <v>15614</v>
      </c>
      <c r="D6904">
        <v>75900</v>
      </c>
      <c r="E6904" t="s">
        <v>15614</v>
      </c>
      <c r="F6904" t="s">
        <v>11404</v>
      </c>
      <c r="G6904" s="163">
        <v>5000</v>
      </c>
      <c r="H6904" s="174">
        <f>AD6904</f>
        <v>1.3</v>
      </c>
      <c r="I6904">
        <v>0.8</v>
      </c>
      <c r="J6904" t="s">
        <v>295</v>
      </c>
      <c r="K6904" t="s">
        <v>296</v>
      </c>
      <c r="L6904" t="s">
        <v>640</v>
      </c>
      <c r="M6904" t="s">
        <v>398</v>
      </c>
      <c r="N6904" t="s">
        <v>1957</v>
      </c>
      <c r="O6904">
        <v>1.5</v>
      </c>
      <c r="P6904" t="s">
        <v>306</v>
      </c>
      <c r="Q6904" t="s">
        <v>14263</v>
      </c>
      <c r="R6904" s="164">
        <v>42979</v>
      </c>
      <c r="T6904" t="s">
        <v>3412</v>
      </c>
      <c r="V6904" t="s">
        <v>15615</v>
      </c>
      <c r="W6904" t="s">
        <v>15616</v>
      </c>
      <c r="X6904" t="s">
        <v>15614</v>
      </c>
      <c r="Y6904" t="s">
        <v>15615</v>
      </c>
      <c r="Z6904" t="s">
        <v>15617</v>
      </c>
      <c r="AA6904" t="s">
        <v>1</v>
      </c>
      <c r="AB6904" s="164">
        <v>42695</v>
      </c>
      <c r="AC6904" t="s">
        <v>366</v>
      </c>
      <c r="AD6904" s="176">
        <v>1.3</v>
      </c>
      <c r="AE6904" s="177" t="s">
        <v>16954</v>
      </c>
    </row>
    <row r="6905" spans="1:31" x14ac:dyDescent="0.35">
      <c r="A6905" t="s">
        <v>454</v>
      </c>
      <c r="B6905">
        <v>1483</v>
      </c>
      <c r="C6905" t="s">
        <v>15618</v>
      </c>
      <c r="D6905">
        <v>76500</v>
      </c>
      <c r="E6905" t="s">
        <v>15619</v>
      </c>
      <c r="F6905" t="s">
        <v>11404</v>
      </c>
      <c r="G6905" s="163">
        <v>5166.58</v>
      </c>
      <c r="H6905">
        <v>2</v>
      </c>
      <c r="I6905">
        <v>0.9</v>
      </c>
      <c r="J6905" t="s">
        <v>295</v>
      </c>
      <c r="K6905" t="s">
        <v>296</v>
      </c>
      <c r="L6905" t="s">
        <v>397</v>
      </c>
      <c r="M6905" t="s">
        <v>398</v>
      </c>
      <c r="N6905" t="s">
        <v>8537</v>
      </c>
      <c r="O6905">
        <v>1</v>
      </c>
      <c r="P6905" t="s">
        <v>306</v>
      </c>
      <c r="Q6905" t="s">
        <v>15620</v>
      </c>
      <c r="R6905" s="164">
        <v>43709</v>
      </c>
      <c r="T6905" t="s">
        <v>8538</v>
      </c>
      <c r="V6905" t="s">
        <v>15621</v>
      </c>
      <c r="W6905" t="s">
        <v>15622</v>
      </c>
      <c r="X6905" t="s">
        <v>15619</v>
      </c>
      <c r="Y6905" t="s">
        <v>15621</v>
      </c>
      <c r="Z6905" t="s">
        <v>15623</v>
      </c>
      <c r="AA6905" t="s">
        <v>295</v>
      </c>
      <c r="AB6905" s="164">
        <v>43378</v>
      </c>
      <c r="AC6905" t="s">
        <v>366</v>
      </c>
      <c r="AD6905" s="176">
        <v>2</v>
      </c>
    </row>
    <row r="6906" spans="1:31" x14ac:dyDescent="0.35">
      <c r="A6906" t="s">
        <v>432</v>
      </c>
      <c r="B6906">
        <v>1262</v>
      </c>
      <c r="C6906" t="s">
        <v>15619</v>
      </c>
      <c r="D6906">
        <v>76500</v>
      </c>
      <c r="E6906" t="s">
        <v>15619</v>
      </c>
      <c r="F6906" t="s">
        <v>11404</v>
      </c>
      <c r="H6906">
        <v>2</v>
      </c>
      <c r="I6906">
        <v>0.9</v>
      </c>
      <c r="K6906" t="s">
        <v>296</v>
      </c>
      <c r="L6906" t="s">
        <v>397</v>
      </c>
      <c r="M6906" t="s">
        <v>398</v>
      </c>
      <c r="N6906" t="s">
        <v>8537</v>
      </c>
      <c r="O6906">
        <v>1</v>
      </c>
      <c r="P6906" t="s">
        <v>306</v>
      </c>
      <c r="Q6906" t="s">
        <v>6962</v>
      </c>
      <c r="R6906" s="164">
        <v>40057</v>
      </c>
      <c r="T6906" t="s">
        <v>8538</v>
      </c>
      <c r="V6906" t="s">
        <v>15621</v>
      </c>
      <c r="W6906" t="s">
        <v>15622</v>
      </c>
      <c r="X6906" t="s">
        <v>15619</v>
      </c>
      <c r="Y6906" t="s">
        <v>15621</v>
      </c>
      <c r="Z6906" t="s">
        <v>15624</v>
      </c>
      <c r="AC6906" t="s">
        <v>366</v>
      </c>
      <c r="AD6906" s="176">
        <v>2</v>
      </c>
    </row>
    <row r="6907" spans="1:31" x14ac:dyDescent="0.35">
      <c r="A6907" t="s">
        <v>314</v>
      </c>
      <c r="B6907">
        <v>1346</v>
      </c>
      <c r="C6907" t="s">
        <v>15625</v>
      </c>
      <c r="D6907">
        <v>76500</v>
      </c>
      <c r="E6907" t="s">
        <v>15619</v>
      </c>
      <c r="F6907" t="s">
        <v>11404</v>
      </c>
      <c r="G6907" s="163">
        <v>9000</v>
      </c>
      <c r="H6907">
        <v>2</v>
      </c>
      <c r="I6907">
        <v>0.9</v>
      </c>
      <c r="J6907" t="s">
        <v>295</v>
      </c>
      <c r="K6907" t="s">
        <v>296</v>
      </c>
      <c r="L6907" t="s">
        <v>397</v>
      </c>
      <c r="M6907" t="s">
        <v>398</v>
      </c>
      <c r="N6907" t="s">
        <v>8537</v>
      </c>
      <c r="O6907">
        <v>1</v>
      </c>
      <c r="P6907" t="s">
        <v>306</v>
      </c>
      <c r="Q6907" t="s">
        <v>15452</v>
      </c>
      <c r="R6907" s="164">
        <v>45536</v>
      </c>
      <c r="T6907" t="s">
        <v>8538</v>
      </c>
      <c r="V6907" t="s">
        <v>15621</v>
      </c>
      <c r="W6907" t="s">
        <v>15622</v>
      </c>
      <c r="X6907" t="s">
        <v>15619</v>
      </c>
      <c r="Y6907" t="s">
        <v>15621</v>
      </c>
      <c r="Z6907" t="s">
        <v>15626</v>
      </c>
      <c r="AA6907" t="s">
        <v>295</v>
      </c>
      <c r="AB6907" s="164">
        <v>45148</v>
      </c>
      <c r="AC6907" t="s">
        <v>366</v>
      </c>
      <c r="AD6907" s="176">
        <v>2</v>
      </c>
    </row>
    <row r="6908" spans="1:31" x14ac:dyDescent="0.35">
      <c r="A6908" t="s">
        <v>482</v>
      </c>
      <c r="B6908">
        <v>1271</v>
      </c>
      <c r="C6908" t="s">
        <v>15627</v>
      </c>
      <c r="D6908">
        <v>76501</v>
      </c>
      <c r="E6908" t="s">
        <v>8554</v>
      </c>
      <c r="F6908" t="s">
        <v>11404</v>
      </c>
      <c r="G6908" s="163">
        <v>3493.34</v>
      </c>
      <c r="H6908" s="174">
        <f>AD6908</f>
        <v>1.3</v>
      </c>
      <c r="I6908">
        <v>0.8</v>
      </c>
      <c r="J6908" t="s">
        <v>1</v>
      </c>
      <c r="K6908" t="s">
        <v>296</v>
      </c>
      <c r="L6908" t="s">
        <v>397</v>
      </c>
      <c r="M6908" t="s">
        <v>398</v>
      </c>
      <c r="N6908" t="s">
        <v>8537</v>
      </c>
      <c r="O6908">
        <v>1</v>
      </c>
      <c r="P6908" t="s">
        <v>306</v>
      </c>
      <c r="Q6908" s="164">
        <v>42677</v>
      </c>
      <c r="R6908" s="164">
        <v>42979</v>
      </c>
      <c r="T6908" t="s">
        <v>8556</v>
      </c>
      <c r="V6908" t="s">
        <v>8553</v>
      </c>
      <c r="W6908" t="s">
        <v>15628</v>
      </c>
      <c r="X6908" t="s">
        <v>8554</v>
      </c>
      <c r="Y6908" t="s">
        <v>8553</v>
      </c>
      <c r="Z6908" t="s">
        <v>15629</v>
      </c>
      <c r="AA6908" t="s">
        <v>1</v>
      </c>
      <c r="AB6908" s="164">
        <v>42472</v>
      </c>
      <c r="AC6908" t="s">
        <v>366</v>
      </c>
      <c r="AD6908" s="176">
        <v>1.3</v>
      </c>
      <c r="AE6908" s="177" t="s">
        <v>16953</v>
      </c>
    </row>
    <row r="6909" spans="1:31" x14ac:dyDescent="0.35">
      <c r="A6909" t="s">
        <v>314</v>
      </c>
      <c r="B6909">
        <v>1345</v>
      </c>
      <c r="C6909" t="s">
        <v>15630</v>
      </c>
      <c r="D6909">
        <v>76502</v>
      </c>
      <c r="E6909" t="s">
        <v>15631</v>
      </c>
      <c r="F6909" t="s">
        <v>11404</v>
      </c>
      <c r="G6909" s="163">
        <v>4140</v>
      </c>
      <c r="H6909">
        <v>2</v>
      </c>
      <c r="I6909">
        <v>1</v>
      </c>
      <c r="J6909" t="s">
        <v>295</v>
      </c>
      <c r="K6909" t="s">
        <v>296</v>
      </c>
      <c r="L6909" t="s">
        <v>397</v>
      </c>
      <c r="M6909" t="s">
        <v>398</v>
      </c>
      <c r="N6909" t="s">
        <v>8537</v>
      </c>
      <c r="O6909">
        <v>1</v>
      </c>
      <c r="P6909" t="s">
        <v>306</v>
      </c>
      <c r="Q6909" t="s">
        <v>5601</v>
      </c>
      <c r="R6909" s="164">
        <v>45170</v>
      </c>
      <c r="T6909" t="s">
        <v>15632</v>
      </c>
      <c r="V6909" t="s">
        <v>15633</v>
      </c>
      <c r="W6909" t="s">
        <v>15634</v>
      </c>
      <c r="X6909" t="s">
        <v>15631</v>
      </c>
      <c r="Y6909" t="s">
        <v>15635</v>
      </c>
      <c r="Z6909" t="s">
        <v>15636</v>
      </c>
      <c r="AA6909" t="s">
        <v>1</v>
      </c>
      <c r="AB6909" s="164">
        <v>44742</v>
      </c>
      <c r="AC6909" t="s">
        <v>366</v>
      </c>
      <c r="AD6909" s="176">
        <v>1</v>
      </c>
    </row>
    <row r="6910" spans="1:31" x14ac:dyDescent="0.35">
      <c r="A6910" t="s">
        <v>566</v>
      </c>
      <c r="B6910">
        <v>1289</v>
      </c>
      <c r="C6910" t="s">
        <v>15631</v>
      </c>
      <c r="D6910">
        <v>76502</v>
      </c>
      <c r="E6910" t="s">
        <v>15631</v>
      </c>
      <c r="F6910" t="s">
        <v>11404</v>
      </c>
      <c r="G6910" s="163">
        <v>6700</v>
      </c>
      <c r="H6910">
        <v>2</v>
      </c>
      <c r="I6910">
        <v>1</v>
      </c>
      <c r="J6910" t="s">
        <v>295</v>
      </c>
      <c r="K6910" t="s">
        <v>404</v>
      </c>
      <c r="L6910" t="s">
        <v>640</v>
      </c>
      <c r="M6910" t="s">
        <v>398</v>
      </c>
      <c r="N6910" t="s">
        <v>8537</v>
      </c>
      <c r="O6910">
        <v>1</v>
      </c>
      <c r="P6910" t="s">
        <v>306</v>
      </c>
      <c r="Q6910" s="164">
        <v>42555</v>
      </c>
      <c r="R6910" s="164">
        <v>42736</v>
      </c>
      <c r="S6910" s="164">
        <v>45170</v>
      </c>
      <c r="T6910" t="s">
        <v>15632</v>
      </c>
      <c r="V6910" t="s">
        <v>15633</v>
      </c>
      <c r="W6910" t="s">
        <v>15634</v>
      </c>
      <c r="X6910" t="s">
        <v>15631</v>
      </c>
      <c r="Y6910" t="s">
        <v>15635</v>
      </c>
      <c r="Z6910" t="s">
        <v>15637</v>
      </c>
      <c r="AA6910" t="s">
        <v>1</v>
      </c>
      <c r="AB6910" s="164">
        <v>42558</v>
      </c>
      <c r="AC6910" t="s">
        <v>366</v>
      </c>
      <c r="AD6910" s="176">
        <v>1</v>
      </c>
    </row>
    <row r="6911" spans="1:31" x14ac:dyDescent="0.35">
      <c r="A6911" t="s">
        <v>324</v>
      </c>
      <c r="B6911">
        <v>1397</v>
      </c>
      <c r="C6911" t="s">
        <v>15638</v>
      </c>
      <c r="D6911">
        <v>76503</v>
      </c>
      <c r="E6911" t="s">
        <v>15639</v>
      </c>
      <c r="F6911" t="s">
        <v>11404</v>
      </c>
      <c r="G6911" s="163">
        <v>6297</v>
      </c>
      <c r="H6911">
        <v>1.6</v>
      </c>
      <c r="I6911">
        <v>0.9</v>
      </c>
      <c r="J6911" t="s">
        <v>295</v>
      </c>
      <c r="K6911" t="s">
        <v>296</v>
      </c>
      <c r="L6911" t="s">
        <v>397</v>
      </c>
      <c r="M6911" t="s">
        <v>398</v>
      </c>
      <c r="N6911" t="s">
        <v>4628</v>
      </c>
      <c r="O6911">
        <v>1</v>
      </c>
      <c r="P6911" t="s">
        <v>306</v>
      </c>
      <c r="Q6911" t="s">
        <v>15640</v>
      </c>
      <c r="R6911" s="164">
        <v>45292</v>
      </c>
      <c r="T6911" t="s">
        <v>15641</v>
      </c>
      <c r="V6911" t="s">
        <v>15642</v>
      </c>
      <c r="W6911" t="s">
        <v>15643</v>
      </c>
      <c r="X6911" t="s">
        <v>15639</v>
      </c>
      <c r="Y6911" t="s">
        <v>15642</v>
      </c>
      <c r="Z6911" t="s">
        <v>15644</v>
      </c>
      <c r="AA6911" t="s">
        <v>1</v>
      </c>
      <c r="AB6911" s="164">
        <v>45222</v>
      </c>
      <c r="AC6911" t="s">
        <v>341</v>
      </c>
      <c r="AD6911" s="176">
        <v>1.5</v>
      </c>
    </row>
    <row r="6912" spans="1:31" x14ac:dyDescent="0.35">
      <c r="A6912" t="s">
        <v>711</v>
      </c>
      <c r="B6912">
        <v>1258</v>
      </c>
      <c r="C6912" t="s">
        <v>15639</v>
      </c>
      <c r="D6912">
        <v>76503</v>
      </c>
      <c r="E6912" t="s">
        <v>15639</v>
      </c>
      <c r="F6912" t="s">
        <v>11404</v>
      </c>
      <c r="G6912" s="163">
        <v>6100</v>
      </c>
      <c r="H6912">
        <v>1.6</v>
      </c>
      <c r="I6912">
        <v>0.9</v>
      </c>
      <c r="J6912" t="s">
        <v>295</v>
      </c>
      <c r="K6912" t="s">
        <v>296</v>
      </c>
      <c r="L6912" t="s">
        <v>397</v>
      </c>
      <c r="M6912" t="s">
        <v>398</v>
      </c>
      <c r="N6912" t="s">
        <v>4628</v>
      </c>
      <c r="O6912">
        <v>1</v>
      </c>
      <c r="P6912" t="s">
        <v>306</v>
      </c>
      <c r="Q6912" s="164">
        <v>44443</v>
      </c>
      <c r="R6912" s="164">
        <v>44562</v>
      </c>
      <c r="T6912" t="s">
        <v>15641</v>
      </c>
      <c r="V6912" t="s">
        <v>15642</v>
      </c>
      <c r="W6912" t="s">
        <v>15643</v>
      </c>
      <c r="X6912" t="s">
        <v>15639</v>
      </c>
      <c r="Y6912" t="s">
        <v>15642</v>
      </c>
      <c r="Z6912" t="s">
        <v>15645</v>
      </c>
      <c r="AA6912" t="s">
        <v>1</v>
      </c>
      <c r="AB6912" s="164">
        <v>44553</v>
      </c>
      <c r="AC6912" t="s">
        <v>341</v>
      </c>
      <c r="AD6912" s="176">
        <v>1.5</v>
      </c>
    </row>
    <row r="6913" spans="1:31" x14ac:dyDescent="0.35">
      <c r="A6913" t="s">
        <v>476</v>
      </c>
      <c r="B6913">
        <v>1347</v>
      </c>
      <c r="C6913" t="s">
        <v>15646</v>
      </c>
      <c r="D6913">
        <v>76604</v>
      </c>
      <c r="E6913" t="s">
        <v>15647</v>
      </c>
      <c r="F6913" t="s">
        <v>11404</v>
      </c>
      <c r="G6913" s="163">
        <v>6607.16</v>
      </c>
      <c r="H6913">
        <v>2.6</v>
      </c>
      <c r="I6913">
        <v>0.9</v>
      </c>
      <c r="J6913" t="s">
        <v>295</v>
      </c>
      <c r="K6913" t="s">
        <v>296</v>
      </c>
      <c r="L6913" t="s">
        <v>397</v>
      </c>
      <c r="M6913" t="s">
        <v>398</v>
      </c>
      <c r="N6913" t="s">
        <v>3276</v>
      </c>
      <c r="O6913">
        <v>1</v>
      </c>
      <c r="P6913" t="s">
        <v>306</v>
      </c>
      <c r="Q6913" t="s">
        <v>4779</v>
      </c>
      <c r="R6913" s="164">
        <v>43344</v>
      </c>
      <c r="T6913" t="s">
        <v>15648</v>
      </c>
      <c r="V6913" t="s">
        <v>15649</v>
      </c>
      <c r="W6913" t="s">
        <v>15650</v>
      </c>
      <c r="X6913" t="s">
        <v>15647</v>
      </c>
      <c r="Y6913" t="s">
        <v>15649</v>
      </c>
      <c r="Z6913" t="s">
        <v>15651</v>
      </c>
      <c r="AA6913" t="s">
        <v>1</v>
      </c>
      <c r="AB6913" s="164">
        <v>43228</v>
      </c>
      <c r="AC6913" t="s">
        <v>341</v>
      </c>
      <c r="AD6913" s="176">
        <v>1.5</v>
      </c>
    </row>
    <row r="6914" spans="1:31" x14ac:dyDescent="0.35">
      <c r="A6914" t="s">
        <v>447</v>
      </c>
      <c r="B6914">
        <v>1306</v>
      </c>
      <c r="C6914" t="s">
        <v>15652</v>
      </c>
      <c r="D6914">
        <v>76604</v>
      </c>
      <c r="E6914" t="s">
        <v>15647</v>
      </c>
      <c r="F6914" t="s">
        <v>11404</v>
      </c>
      <c r="G6914" s="163">
        <v>5946</v>
      </c>
      <c r="H6914">
        <v>2.6</v>
      </c>
      <c r="I6914">
        <v>0.9</v>
      </c>
      <c r="J6914" t="s">
        <v>295</v>
      </c>
      <c r="K6914" t="s">
        <v>296</v>
      </c>
      <c r="L6914" t="s">
        <v>397</v>
      </c>
      <c r="M6914" t="s">
        <v>398</v>
      </c>
      <c r="N6914" t="s">
        <v>3276</v>
      </c>
      <c r="O6914">
        <v>1</v>
      </c>
      <c r="P6914" t="s">
        <v>306</v>
      </c>
      <c r="Q6914" s="164">
        <v>43836</v>
      </c>
      <c r="R6914" s="164">
        <v>44075</v>
      </c>
      <c r="T6914" t="s">
        <v>15648</v>
      </c>
      <c r="V6914" t="s">
        <v>15649</v>
      </c>
      <c r="W6914" t="s">
        <v>15650</v>
      </c>
      <c r="X6914" t="s">
        <v>15647</v>
      </c>
      <c r="Y6914" t="s">
        <v>15649</v>
      </c>
      <c r="Z6914" t="s">
        <v>15653</v>
      </c>
      <c r="AA6914" t="s">
        <v>1</v>
      </c>
      <c r="AB6914" s="164">
        <v>44608</v>
      </c>
      <c r="AC6914" t="s">
        <v>341</v>
      </c>
      <c r="AD6914" s="176">
        <v>1.5</v>
      </c>
    </row>
    <row r="6915" spans="1:31" x14ac:dyDescent="0.35">
      <c r="A6915" t="s">
        <v>314</v>
      </c>
      <c r="B6915">
        <v>1333</v>
      </c>
      <c r="C6915" t="s">
        <v>15654</v>
      </c>
      <c r="D6915">
        <v>76604</v>
      </c>
      <c r="E6915" t="s">
        <v>15647</v>
      </c>
      <c r="F6915" t="s">
        <v>11404</v>
      </c>
      <c r="G6915" s="163">
        <v>6400</v>
      </c>
      <c r="H6915">
        <v>2.6</v>
      </c>
      <c r="I6915">
        <v>0.9</v>
      </c>
      <c r="J6915" t="s">
        <v>295</v>
      </c>
      <c r="K6915" t="s">
        <v>296</v>
      </c>
      <c r="L6915" t="s">
        <v>397</v>
      </c>
      <c r="M6915" t="s">
        <v>398</v>
      </c>
      <c r="N6915" t="s">
        <v>3276</v>
      </c>
      <c r="O6915">
        <v>1</v>
      </c>
      <c r="P6915" t="s">
        <v>306</v>
      </c>
      <c r="Q6915" t="s">
        <v>15655</v>
      </c>
      <c r="R6915" s="164">
        <v>44197</v>
      </c>
      <c r="T6915" t="s">
        <v>15648</v>
      </c>
      <c r="V6915" t="s">
        <v>15649</v>
      </c>
      <c r="W6915" t="s">
        <v>15650</v>
      </c>
      <c r="X6915" t="s">
        <v>15647</v>
      </c>
      <c r="Y6915" t="s">
        <v>15649</v>
      </c>
      <c r="Z6915" t="s">
        <v>15656</v>
      </c>
      <c r="AA6915" t="s">
        <v>295</v>
      </c>
      <c r="AB6915" s="164">
        <v>44276</v>
      </c>
      <c r="AC6915" t="s">
        <v>341</v>
      </c>
      <c r="AD6915" s="176">
        <v>1.5</v>
      </c>
    </row>
    <row r="6916" spans="1:31" x14ac:dyDescent="0.35">
      <c r="A6916" t="s">
        <v>566</v>
      </c>
      <c r="B6916">
        <v>1116</v>
      </c>
      <c r="C6916" t="s">
        <v>15657</v>
      </c>
      <c r="D6916">
        <v>76705</v>
      </c>
      <c r="E6916" t="s">
        <v>15657</v>
      </c>
      <c r="F6916" t="s">
        <v>11404</v>
      </c>
      <c r="H6916" s="174">
        <f t="shared" ref="H6916:H6919" si="243">AD6916</f>
        <v>1.4</v>
      </c>
      <c r="I6916">
        <v>0.8</v>
      </c>
      <c r="K6916" t="s">
        <v>404</v>
      </c>
      <c r="L6916" t="s">
        <v>397</v>
      </c>
      <c r="M6916" t="s">
        <v>398</v>
      </c>
      <c r="N6916" t="s">
        <v>3418</v>
      </c>
      <c r="O6916">
        <v>1</v>
      </c>
      <c r="P6916" t="s">
        <v>306</v>
      </c>
      <c r="Q6916" s="164">
        <v>32151</v>
      </c>
      <c r="R6916" s="164">
        <v>32387</v>
      </c>
      <c r="S6916" s="164">
        <v>38231</v>
      </c>
      <c r="T6916" t="s">
        <v>3531</v>
      </c>
      <c r="V6916" t="s">
        <v>15658</v>
      </c>
      <c r="W6916" t="s">
        <v>15659</v>
      </c>
      <c r="X6916" t="s">
        <v>15657</v>
      </c>
      <c r="Y6916" t="s">
        <v>15658</v>
      </c>
      <c r="Z6916" t="s">
        <v>15660</v>
      </c>
      <c r="AC6916" t="s">
        <v>341</v>
      </c>
      <c r="AD6916" s="176">
        <v>1.4</v>
      </c>
      <c r="AE6916" s="177" t="s">
        <v>16954</v>
      </c>
    </row>
    <row r="6917" spans="1:31" x14ac:dyDescent="0.35">
      <c r="A6917" t="s">
        <v>711</v>
      </c>
      <c r="B6917">
        <v>1088</v>
      </c>
      <c r="C6917" t="s">
        <v>15661</v>
      </c>
      <c r="D6917">
        <v>76901</v>
      </c>
      <c r="E6917" t="s">
        <v>15661</v>
      </c>
      <c r="F6917" t="s">
        <v>11404</v>
      </c>
      <c r="H6917" s="174">
        <f t="shared" si="243"/>
        <v>0</v>
      </c>
      <c r="I6917">
        <v>0</v>
      </c>
      <c r="K6917" t="s">
        <v>404</v>
      </c>
      <c r="L6917" t="s">
        <v>13199</v>
      </c>
      <c r="M6917" t="s">
        <v>398</v>
      </c>
      <c r="N6917" t="s">
        <v>2499</v>
      </c>
      <c r="O6917">
        <v>0</v>
      </c>
      <c r="P6917" t="s">
        <v>306</v>
      </c>
      <c r="Q6917" t="s">
        <v>3861</v>
      </c>
      <c r="R6917" s="164">
        <v>30130</v>
      </c>
      <c r="S6917" s="164">
        <v>32752</v>
      </c>
      <c r="T6917" t="s">
        <v>15662</v>
      </c>
      <c r="V6917" t="s">
        <v>15663</v>
      </c>
      <c r="W6917" t="s">
        <v>15664</v>
      </c>
      <c r="X6917" t="s">
        <v>15661</v>
      </c>
      <c r="Y6917" t="s">
        <v>15663</v>
      </c>
      <c r="Z6917" t="s">
        <v>15665</v>
      </c>
      <c r="AC6917" t="s">
        <v>308</v>
      </c>
      <c r="AD6917" s="176">
        <v>0</v>
      </c>
      <c r="AE6917" s="177" t="s">
        <v>16954</v>
      </c>
    </row>
    <row r="6918" spans="1:31" x14ac:dyDescent="0.35">
      <c r="A6918" t="s">
        <v>447</v>
      </c>
      <c r="B6918">
        <v>1123</v>
      </c>
      <c r="C6918" t="s">
        <v>12811</v>
      </c>
      <c r="D6918">
        <v>77000</v>
      </c>
      <c r="E6918" t="s">
        <v>12811</v>
      </c>
      <c r="F6918" t="s">
        <v>11404</v>
      </c>
      <c r="H6918" s="174">
        <f t="shared" si="243"/>
        <v>1.3</v>
      </c>
      <c r="I6918">
        <v>1</v>
      </c>
      <c r="K6918" t="s">
        <v>404</v>
      </c>
      <c r="L6918" t="s">
        <v>397</v>
      </c>
      <c r="M6918" t="s">
        <v>398</v>
      </c>
      <c r="N6918" t="s">
        <v>879</v>
      </c>
      <c r="O6918">
        <v>1</v>
      </c>
      <c r="P6918" t="s">
        <v>306</v>
      </c>
      <c r="Q6918" s="164">
        <v>34343</v>
      </c>
      <c r="R6918" s="164">
        <v>34578</v>
      </c>
      <c r="S6918" s="164">
        <v>40148</v>
      </c>
      <c r="T6918" t="s">
        <v>390</v>
      </c>
      <c r="V6918" t="s">
        <v>15666</v>
      </c>
      <c r="W6918" t="s">
        <v>15667</v>
      </c>
      <c r="X6918" t="s">
        <v>12811</v>
      </c>
      <c r="Y6918" t="s">
        <v>15666</v>
      </c>
      <c r="Z6918" t="s">
        <v>15668</v>
      </c>
      <c r="AC6918" t="s">
        <v>341</v>
      </c>
      <c r="AD6918" s="176">
        <v>1.3</v>
      </c>
      <c r="AE6918" s="177" t="s">
        <v>16954</v>
      </c>
    </row>
    <row r="6919" spans="1:31" x14ac:dyDescent="0.35">
      <c r="A6919" t="s">
        <v>711</v>
      </c>
      <c r="B6919">
        <v>1208</v>
      </c>
      <c r="C6919" t="s">
        <v>15669</v>
      </c>
      <c r="D6919">
        <v>77000</v>
      </c>
      <c r="E6919" t="s">
        <v>12811</v>
      </c>
      <c r="F6919" t="s">
        <v>11404</v>
      </c>
      <c r="H6919" s="174">
        <f t="shared" si="243"/>
        <v>1.3</v>
      </c>
      <c r="I6919">
        <v>1</v>
      </c>
      <c r="K6919" t="s">
        <v>404</v>
      </c>
      <c r="L6919" t="s">
        <v>397</v>
      </c>
      <c r="M6919" t="s">
        <v>398</v>
      </c>
      <c r="N6919" t="s">
        <v>879</v>
      </c>
      <c r="O6919">
        <v>1</v>
      </c>
      <c r="P6919" t="s">
        <v>306</v>
      </c>
      <c r="Q6919" s="164">
        <v>38361</v>
      </c>
      <c r="R6919" s="164">
        <v>38596</v>
      </c>
      <c r="S6919" s="164">
        <v>41153</v>
      </c>
      <c r="T6919" t="s">
        <v>390</v>
      </c>
      <c r="V6919" t="s">
        <v>15666</v>
      </c>
      <c r="W6919" t="s">
        <v>15667</v>
      </c>
      <c r="X6919" t="s">
        <v>12811</v>
      </c>
      <c r="Y6919" t="s">
        <v>15666</v>
      </c>
      <c r="Z6919" t="s">
        <v>15670</v>
      </c>
      <c r="AC6919" t="s">
        <v>341</v>
      </c>
      <c r="AD6919" s="176">
        <v>1.3</v>
      </c>
      <c r="AE6919" s="177" t="s">
        <v>16954</v>
      </c>
    </row>
    <row r="6920" spans="1:31" x14ac:dyDescent="0.35">
      <c r="A6920" t="s">
        <v>317</v>
      </c>
      <c r="B6920">
        <v>1258</v>
      </c>
      <c r="C6920" t="s">
        <v>15671</v>
      </c>
      <c r="D6920">
        <v>77002</v>
      </c>
      <c r="E6920" t="s">
        <v>15672</v>
      </c>
      <c r="F6920" t="s">
        <v>11404</v>
      </c>
      <c r="G6920" s="163">
        <v>2720.24</v>
      </c>
      <c r="H6920">
        <v>2.6</v>
      </c>
      <c r="I6920">
        <v>1.2</v>
      </c>
      <c r="J6920" t="s">
        <v>1</v>
      </c>
      <c r="K6920" t="s">
        <v>296</v>
      </c>
      <c r="L6920" t="s">
        <v>397</v>
      </c>
      <c r="M6920" t="s">
        <v>398</v>
      </c>
      <c r="N6920" t="s">
        <v>879</v>
      </c>
      <c r="O6920">
        <v>1</v>
      </c>
      <c r="P6920" t="s">
        <v>306</v>
      </c>
      <c r="Q6920" t="s">
        <v>11591</v>
      </c>
      <c r="R6920" s="164">
        <v>45901</v>
      </c>
      <c r="T6920" t="s">
        <v>15673</v>
      </c>
      <c r="V6920" t="s">
        <v>15674</v>
      </c>
      <c r="W6920" t="s">
        <v>15675</v>
      </c>
      <c r="X6920" t="s">
        <v>15672</v>
      </c>
      <c r="Y6920" t="s">
        <v>15674</v>
      </c>
      <c r="Z6920" t="s">
        <v>15676</v>
      </c>
      <c r="AA6920" t="s">
        <v>1</v>
      </c>
      <c r="AB6920" s="164">
        <v>45594</v>
      </c>
      <c r="AC6920" t="s">
        <v>341</v>
      </c>
      <c r="AD6920" s="176">
        <v>1.4</v>
      </c>
    </row>
    <row r="6921" spans="1:31" x14ac:dyDescent="0.35">
      <c r="A6921" t="s">
        <v>432</v>
      </c>
      <c r="B6921">
        <v>1250</v>
      </c>
      <c r="C6921" t="s">
        <v>15672</v>
      </c>
      <c r="D6921">
        <v>77002</v>
      </c>
      <c r="E6921" t="s">
        <v>15672</v>
      </c>
      <c r="F6921" t="s">
        <v>11404</v>
      </c>
      <c r="H6921">
        <v>2.6</v>
      </c>
      <c r="I6921">
        <v>1.2</v>
      </c>
      <c r="K6921" t="s">
        <v>404</v>
      </c>
      <c r="L6921" t="s">
        <v>397</v>
      </c>
      <c r="M6921" t="s">
        <v>398</v>
      </c>
      <c r="N6921" t="s">
        <v>879</v>
      </c>
      <c r="O6921">
        <v>1</v>
      </c>
      <c r="P6921" t="s">
        <v>306</v>
      </c>
      <c r="Q6921" s="164">
        <v>39091</v>
      </c>
      <c r="R6921" s="164">
        <v>39326</v>
      </c>
      <c r="S6921" s="164">
        <v>41883</v>
      </c>
      <c r="T6921" t="s">
        <v>15673</v>
      </c>
      <c r="V6921" t="s">
        <v>15674</v>
      </c>
      <c r="W6921" t="s">
        <v>15675</v>
      </c>
      <c r="X6921" t="s">
        <v>15672</v>
      </c>
      <c r="Y6921" t="s">
        <v>15674</v>
      </c>
      <c r="Z6921" t="s">
        <v>15677</v>
      </c>
      <c r="AC6921" t="s">
        <v>341</v>
      </c>
      <c r="AD6921" s="176">
        <v>1.4</v>
      </c>
    </row>
    <row r="6922" spans="1:31" x14ac:dyDescent="0.35">
      <c r="A6922" t="s">
        <v>434</v>
      </c>
      <c r="B6922">
        <v>1188</v>
      </c>
      <c r="C6922" t="s">
        <v>15678</v>
      </c>
      <c r="D6922">
        <v>77002</v>
      </c>
      <c r="E6922" t="s">
        <v>15672</v>
      </c>
      <c r="F6922" t="s">
        <v>11404</v>
      </c>
      <c r="G6922" s="163">
        <v>2722.59</v>
      </c>
      <c r="H6922">
        <v>2.6</v>
      </c>
      <c r="I6922">
        <v>1.2</v>
      </c>
      <c r="J6922" t="s">
        <v>1</v>
      </c>
      <c r="K6922" t="s">
        <v>296</v>
      </c>
      <c r="L6922" t="s">
        <v>397</v>
      </c>
      <c r="M6922" t="s">
        <v>398</v>
      </c>
      <c r="N6922" t="s">
        <v>879</v>
      </c>
      <c r="O6922">
        <v>1</v>
      </c>
      <c r="P6922" t="s">
        <v>306</v>
      </c>
      <c r="Q6922" t="s">
        <v>487</v>
      </c>
      <c r="R6922" s="164">
        <v>45901</v>
      </c>
      <c r="T6922" t="s">
        <v>15673</v>
      </c>
      <c r="V6922" t="s">
        <v>15674</v>
      </c>
      <c r="W6922" t="s">
        <v>15675</v>
      </c>
      <c r="X6922" t="s">
        <v>15672</v>
      </c>
      <c r="Y6922" t="s">
        <v>15674</v>
      </c>
      <c r="Z6922" t="s">
        <v>15679</v>
      </c>
      <c r="AA6922" t="s">
        <v>1</v>
      </c>
      <c r="AB6922" s="164">
        <v>45789</v>
      </c>
      <c r="AC6922" t="s">
        <v>341</v>
      </c>
      <c r="AD6922" s="176">
        <v>1.4</v>
      </c>
    </row>
    <row r="6923" spans="1:31" x14ac:dyDescent="0.35">
      <c r="A6923" t="s">
        <v>711</v>
      </c>
      <c r="B6923">
        <v>1209</v>
      </c>
      <c r="C6923" t="s">
        <v>15672</v>
      </c>
      <c r="D6923">
        <v>77002</v>
      </c>
      <c r="E6923" t="s">
        <v>15672</v>
      </c>
      <c r="F6923" t="s">
        <v>11404</v>
      </c>
      <c r="H6923">
        <v>2.6</v>
      </c>
      <c r="I6923">
        <v>1.2</v>
      </c>
      <c r="K6923" t="s">
        <v>296</v>
      </c>
      <c r="L6923" t="s">
        <v>397</v>
      </c>
      <c r="M6923" t="s">
        <v>398</v>
      </c>
      <c r="N6923" t="s">
        <v>879</v>
      </c>
      <c r="O6923">
        <v>1</v>
      </c>
      <c r="P6923" t="s">
        <v>306</v>
      </c>
      <c r="Q6923" t="s">
        <v>3354</v>
      </c>
      <c r="R6923" s="164">
        <v>38596</v>
      </c>
      <c r="T6923" t="s">
        <v>15673</v>
      </c>
      <c r="V6923" t="s">
        <v>15674</v>
      </c>
      <c r="W6923" t="s">
        <v>15675</v>
      </c>
      <c r="X6923" t="s">
        <v>15672</v>
      </c>
      <c r="Y6923" t="s">
        <v>15674</v>
      </c>
      <c r="Z6923" t="s">
        <v>15680</v>
      </c>
      <c r="AC6923" t="s">
        <v>341</v>
      </c>
      <c r="AD6923" s="176">
        <v>1.4</v>
      </c>
    </row>
    <row r="6924" spans="1:31" x14ac:dyDescent="0.35">
      <c r="A6924" t="s">
        <v>447</v>
      </c>
      <c r="B6924">
        <v>1263</v>
      </c>
      <c r="C6924" t="s">
        <v>15681</v>
      </c>
      <c r="D6924">
        <v>77600</v>
      </c>
      <c r="E6924" t="s">
        <v>15681</v>
      </c>
      <c r="F6924" t="s">
        <v>11404</v>
      </c>
      <c r="H6924" s="174">
        <f t="shared" ref="H6924:H6932" si="244">AD6924</f>
        <v>1.4</v>
      </c>
      <c r="I6924">
        <v>1.3</v>
      </c>
      <c r="K6924" t="s">
        <v>296</v>
      </c>
      <c r="L6924" t="s">
        <v>397</v>
      </c>
      <c r="M6924" t="s">
        <v>398</v>
      </c>
      <c r="N6924" t="s">
        <v>2991</v>
      </c>
      <c r="O6924">
        <v>1</v>
      </c>
      <c r="P6924" t="s">
        <v>306</v>
      </c>
      <c r="Q6924" s="164">
        <v>41640</v>
      </c>
      <c r="R6924" s="164">
        <v>41640</v>
      </c>
      <c r="T6924" t="s">
        <v>3598</v>
      </c>
      <c r="V6924" t="s">
        <v>15682</v>
      </c>
      <c r="W6924" t="s">
        <v>15683</v>
      </c>
      <c r="X6924" t="s">
        <v>15681</v>
      </c>
      <c r="Y6924" t="s">
        <v>15682</v>
      </c>
      <c r="Z6924" t="s">
        <v>15684</v>
      </c>
      <c r="AC6924" t="s">
        <v>341</v>
      </c>
      <c r="AD6924" s="176">
        <v>1.4</v>
      </c>
      <c r="AE6924" s="177" t="s">
        <v>16954</v>
      </c>
    </row>
    <row r="6925" spans="1:31" x14ac:dyDescent="0.35">
      <c r="A6925" t="s">
        <v>584</v>
      </c>
      <c r="B6925">
        <v>1290</v>
      </c>
      <c r="C6925" t="s">
        <v>15685</v>
      </c>
      <c r="D6925">
        <v>78101</v>
      </c>
      <c r="E6925" t="s">
        <v>15685</v>
      </c>
      <c r="F6925" t="s">
        <v>11404</v>
      </c>
      <c r="H6925" s="174">
        <f t="shared" si="244"/>
        <v>1</v>
      </c>
      <c r="I6925">
        <v>0.9</v>
      </c>
      <c r="K6925" t="s">
        <v>404</v>
      </c>
      <c r="L6925" t="s">
        <v>397</v>
      </c>
      <c r="M6925" t="s">
        <v>398</v>
      </c>
      <c r="N6925" t="s">
        <v>634</v>
      </c>
      <c r="O6925">
        <v>1</v>
      </c>
      <c r="P6925" t="s">
        <v>306</v>
      </c>
      <c r="Q6925" s="164">
        <v>37995</v>
      </c>
      <c r="R6925" s="164">
        <v>38231</v>
      </c>
      <c r="S6925" s="164">
        <v>41883</v>
      </c>
      <c r="T6925" t="s">
        <v>3656</v>
      </c>
      <c r="V6925" t="s">
        <v>15686</v>
      </c>
      <c r="W6925" t="s">
        <v>15687</v>
      </c>
      <c r="X6925" t="s">
        <v>15685</v>
      </c>
      <c r="Y6925" t="s">
        <v>15686</v>
      </c>
      <c r="Z6925" t="s">
        <v>15688</v>
      </c>
      <c r="AC6925" t="s">
        <v>341</v>
      </c>
      <c r="AD6925" s="176">
        <v>1</v>
      </c>
      <c r="AE6925" s="177" t="s">
        <v>16954</v>
      </c>
    </row>
    <row r="6926" spans="1:31" x14ac:dyDescent="0.35">
      <c r="A6926" t="s">
        <v>317</v>
      </c>
      <c r="B6926">
        <v>1261</v>
      </c>
      <c r="C6926" t="s">
        <v>15689</v>
      </c>
      <c r="D6926">
        <v>78200</v>
      </c>
      <c r="E6926" t="s">
        <v>8740</v>
      </c>
      <c r="F6926" t="s">
        <v>11404</v>
      </c>
      <c r="G6926" s="163">
        <v>2720.26</v>
      </c>
      <c r="H6926" s="174">
        <f t="shared" si="244"/>
        <v>1.2</v>
      </c>
      <c r="I6926">
        <v>0.4</v>
      </c>
      <c r="J6926" t="s">
        <v>1</v>
      </c>
      <c r="K6926" t="s">
        <v>296</v>
      </c>
      <c r="L6926" t="s">
        <v>397</v>
      </c>
      <c r="M6926" t="s">
        <v>398</v>
      </c>
      <c r="N6926" t="s">
        <v>634</v>
      </c>
      <c r="O6926">
        <v>0.75</v>
      </c>
      <c r="P6926" t="s">
        <v>306</v>
      </c>
      <c r="Q6926" t="s">
        <v>15690</v>
      </c>
      <c r="R6926" s="164">
        <v>45901</v>
      </c>
      <c r="T6926" t="s">
        <v>3661</v>
      </c>
      <c r="V6926" t="s">
        <v>15691</v>
      </c>
      <c r="W6926" t="s">
        <v>15692</v>
      </c>
      <c r="X6926" t="s">
        <v>8740</v>
      </c>
      <c r="Y6926" t="s">
        <v>15691</v>
      </c>
      <c r="Z6926" t="s">
        <v>15693</v>
      </c>
      <c r="AA6926" t="s">
        <v>1</v>
      </c>
      <c r="AB6926" s="164">
        <v>45860</v>
      </c>
      <c r="AC6926" t="s">
        <v>341</v>
      </c>
      <c r="AD6926" s="176">
        <v>1.2</v>
      </c>
      <c r="AE6926" s="177" t="s">
        <v>16954</v>
      </c>
    </row>
    <row r="6927" spans="1:31" x14ac:dyDescent="0.35">
      <c r="A6927" t="s">
        <v>432</v>
      </c>
      <c r="B6927">
        <v>1283</v>
      </c>
      <c r="C6927" t="s">
        <v>8740</v>
      </c>
      <c r="D6927">
        <v>78200</v>
      </c>
      <c r="E6927" t="s">
        <v>8740</v>
      </c>
      <c r="F6927" t="s">
        <v>11404</v>
      </c>
      <c r="H6927" s="174">
        <f t="shared" si="244"/>
        <v>1.2</v>
      </c>
      <c r="I6927">
        <v>0.4</v>
      </c>
      <c r="K6927" t="s">
        <v>296</v>
      </c>
      <c r="L6927" t="s">
        <v>397</v>
      </c>
      <c r="M6927" t="s">
        <v>398</v>
      </c>
      <c r="N6927" t="s">
        <v>634</v>
      </c>
      <c r="O6927">
        <v>0.75</v>
      </c>
      <c r="P6927" t="s">
        <v>306</v>
      </c>
      <c r="Q6927" s="164">
        <v>41279</v>
      </c>
      <c r="R6927" s="164">
        <v>41395</v>
      </c>
      <c r="T6927" t="s">
        <v>3661</v>
      </c>
      <c r="V6927" t="s">
        <v>15691</v>
      </c>
      <c r="W6927" t="s">
        <v>15692</v>
      </c>
      <c r="X6927" t="s">
        <v>8740</v>
      </c>
      <c r="Y6927" t="s">
        <v>15691</v>
      </c>
      <c r="Z6927" t="s">
        <v>15694</v>
      </c>
      <c r="AC6927" t="s">
        <v>341</v>
      </c>
      <c r="AD6927" s="176">
        <v>1.2</v>
      </c>
      <c r="AE6927" s="177" t="s">
        <v>16954</v>
      </c>
    </row>
    <row r="6928" spans="1:31" x14ac:dyDescent="0.35">
      <c r="A6928" t="s">
        <v>432</v>
      </c>
      <c r="B6928">
        <v>1282</v>
      </c>
      <c r="C6928" t="s">
        <v>15695</v>
      </c>
      <c r="D6928">
        <v>78203</v>
      </c>
      <c r="E6928" t="s">
        <v>15695</v>
      </c>
      <c r="F6928" t="s">
        <v>11404</v>
      </c>
      <c r="H6928" s="174">
        <f t="shared" si="244"/>
        <v>1.2</v>
      </c>
      <c r="I6928">
        <v>0.4</v>
      </c>
      <c r="K6928" t="s">
        <v>296</v>
      </c>
      <c r="L6928" t="s">
        <v>397</v>
      </c>
      <c r="M6928" t="s">
        <v>398</v>
      </c>
      <c r="N6928" t="s">
        <v>634</v>
      </c>
      <c r="O6928">
        <v>0.75</v>
      </c>
      <c r="P6928" t="s">
        <v>306</v>
      </c>
      <c r="Q6928" s="164">
        <v>41279</v>
      </c>
      <c r="R6928" s="164">
        <v>41395</v>
      </c>
      <c r="T6928" t="s">
        <v>15696</v>
      </c>
      <c r="V6928" t="s">
        <v>15697</v>
      </c>
      <c r="W6928" t="s">
        <v>15698</v>
      </c>
      <c r="X6928" t="s">
        <v>15695</v>
      </c>
      <c r="Y6928" t="s">
        <v>15697</v>
      </c>
      <c r="Z6928" t="s">
        <v>15699</v>
      </c>
      <c r="AC6928" t="s">
        <v>341</v>
      </c>
      <c r="AD6928" s="176">
        <v>1.2</v>
      </c>
      <c r="AE6928" s="177" t="s">
        <v>16954</v>
      </c>
    </row>
    <row r="6929" spans="1:31" x14ac:dyDescent="0.35">
      <c r="A6929" t="s">
        <v>454</v>
      </c>
      <c r="B6929">
        <v>1387</v>
      </c>
      <c r="C6929" t="s">
        <v>15700</v>
      </c>
      <c r="D6929">
        <v>78205</v>
      </c>
      <c r="E6929" t="s">
        <v>15701</v>
      </c>
      <c r="F6929" t="s">
        <v>11404</v>
      </c>
      <c r="H6929" s="174">
        <f t="shared" si="244"/>
        <v>1.2</v>
      </c>
      <c r="I6929">
        <v>1.1000000000000001</v>
      </c>
      <c r="K6929" t="s">
        <v>296</v>
      </c>
      <c r="L6929" t="s">
        <v>397</v>
      </c>
      <c r="M6929" t="s">
        <v>398</v>
      </c>
      <c r="N6929" t="s">
        <v>634</v>
      </c>
      <c r="O6929">
        <v>1</v>
      </c>
      <c r="P6929" t="s">
        <v>306</v>
      </c>
      <c r="Q6929" s="164">
        <v>39091</v>
      </c>
      <c r="R6929" s="164">
        <v>39326</v>
      </c>
      <c r="T6929" t="s">
        <v>3689</v>
      </c>
      <c r="V6929" t="s">
        <v>15702</v>
      </c>
      <c r="W6929" t="s">
        <v>15703</v>
      </c>
      <c r="X6929" t="s">
        <v>15701</v>
      </c>
      <c r="Y6929" t="s">
        <v>15702</v>
      </c>
      <c r="Z6929" t="s">
        <v>15704</v>
      </c>
      <c r="AA6929" t="s">
        <v>1</v>
      </c>
      <c r="AC6929" t="s">
        <v>341</v>
      </c>
      <c r="AD6929" s="176">
        <v>1.2</v>
      </c>
      <c r="AE6929" s="177" t="s">
        <v>16954</v>
      </c>
    </row>
    <row r="6930" spans="1:31" x14ac:dyDescent="0.35">
      <c r="A6930" t="s">
        <v>305</v>
      </c>
      <c r="B6930">
        <v>1288</v>
      </c>
      <c r="C6930" t="s">
        <v>15705</v>
      </c>
      <c r="D6930">
        <v>78205</v>
      </c>
      <c r="E6930" t="s">
        <v>15701</v>
      </c>
      <c r="F6930" t="s">
        <v>11404</v>
      </c>
      <c r="H6930" s="174">
        <f t="shared" si="244"/>
        <v>1.2</v>
      </c>
      <c r="I6930">
        <v>1.1000000000000001</v>
      </c>
      <c r="K6930" t="s">
        <v>404</v>
      </c>
      <c r="L6930" t="s">
        <v>397</v>
      </c>
      <c r="M6930" t="s">
        <v>398</v>
      </c>
      <c r="N6930" t="s">
        <v>634</v>
      </c>
      <c r="O6930">
        <v>1</v>
      </c>
      <c r="P6930" t="s">
        <v>306</v>
      </c>
      <c r="Q6930" s="164">
        <v>40552</v>
      </c>
      <c r="R6930" s="164">
        <v>40787</v>
      </c>
      <c r="S6930" s="164">
        <v>45043</v>
      </c>
      <c r="T6930" t="s">
        <v>3689</v>
      </c>
      <c r="V6930" t="s">
        <v>15702</v>
      </c>
      <c r="W6930" t="s">
        <v>15703</v>
      </c>
      <c r="X6930" t="s">
        <v>15701</v>
      </c>
      <c r="Y6930" t="s">
        <v>15702</v>
      </c>
      <c r="Z6930" t="s">
        <v>15706</v>
      </c>
      <c r="AC6930" t="s">
        <v>341</v>
      </c>
      <c r="AD6930" s="176">
        <v>1.2</v>
      </c>
      <c r="AE6930" s="177" t="s">
        <v>16954</v>
      </c>
    </row>
    <row r="6931" spans="1:31" x14ac:dyDescent="0.35">
      <c r="A6931" t="s">
        <v>476</v>
      </c>
      <c r="B6931">
        <v>1400</v>
      </c>
      <c r="C6931" t="s">
        <v>15707</v>
      </c>
      <c r="D6931">
        <v>78205</v>
      </c>
      <c r="E6931" t="s">
        <v>15701</v>
      </c>
      <c r="F6931" t="s">
        <v>11404</v>
      </c>
      <c r="G6931" s="163">
        <v>4917.24</v>
      </c>
      <c r="H6931" s="174">
        <f t="shared" si="244"/>
        <v>1.2</v>
      </c>
      <c r="I6931">
        <v>1.1000000000000001</v>
      </c>
      <c r="J6931" t="s">
        <v>295</v>
      </c>
      <c r="K6931" t="s">
        <v>296</v>
      </c>
      <c r="L6931" t="s">
        <v>397</v>
      </c>
      <c r="M6931" t="s">
        <v>398</v>
      </c>
      <c r="N6931" t="s">
        <v>634</v>
      </c>
      <c r="O6931">
        <v>1</v>
      </c>
      <c r="P6931" t="s">
        <v>306</v>
      </c>
      <c r="Q6931" t="s">
        <v>5026</v>
      </c>
      <c r="R6931" s="164">
        <v>45658</v>
      </c>
      <c r="T6931" t="s">
        <v>3689</v>
      </c>
      <c r="V6931" t="s">
        <v>15702</v>
      </c>
      <c r="W6931" t="s">
        <v>15703</v>
      </c>
      <c r="X6931" t="s">
        <v>15701</v>
      </c>
      <c r="Y6931" t="s">
        <v>15702</v>
      </c>
      <c r="Z6931" t="s">
        <v>15708</v>
      </c>
      <c r="AA6931" t="s">
        <v>1</v>
      </c>
      <c r="AB6931" s="164">
        <v>45580</v>
      </c>
      <c r="AC6931" t="s">
        <v>341</v>
      </c>
      <c r="AD6931" s="176">
        <v>1.2</v>
      </c>
      <c r="AE6931" s="177" t="s">
        <v>16954</v>
      </c>
    </row>
    <row r="6932" spans="1:31" x14ac:dyDescent="0.35">
      <c r="A6932" t="s">
        <v>454</v>
      </c>
      <c r="B6932">
        <v>1421</v>
      </c>
      <c r="C6932" t="s">
        <v>15709</v>
      </c>
      <c r="D6932">
        <v>78206</v>
      </c>
      <c r="E6932" t="s">
        <v>15709</v>
      </c>
      <c r="F6932" t="s">
        <v>11404</v>
      </c>
      <c r="H6932" s="174">
        <f t="shared" si="244"/>
        <v>1.2</v>
      </c>
      <c r="I6932">
        <v>1.1000000000000001</v>
      </c>
      <c r="K6932" t="s">
        <v>404</v>
      </c>
      <c r="L6932" t="s">
        <v>397</v>
      </c>
      <c r="M6932" t="s">
        <v>398</v>
      </c>
      <c r="N6932" t="s">
        <v>634</v>
      </c>
      <c r="O6932">
        <v>1.5</v>
      </c>
      <c r="P6932" t="s">
        <v>306</v>
      </c>
      <c r="Q6932" t="s">
        <v>483</v>
      </c>
      <c r="R6932" s="164">
        <v>40787</v>
      </c>
      <c r="S6932" s="164">
        <v>45041</v>
      </c>
      <c r="T6932" t="s">
        <v>3694</v>
      </c>
      <c r="V6932" t="s">
        <v>15710</v>
      </c>
      <c r="W6932" t="s">
        <v>15711</v>
      </c>
      <c r="X6932" t="s">
        <v>15709</v>
      </c>
      <c r="Y6932" t="s">
        <v>15710</v>
      </c>
      <c r="Z6932" t="s">
        <v>15712</v>
      </c>
      <c r="AC6932" t="s">
        <v>341</v>
      </c>
      <c r="AD6932" s="176">
        <v>1.2</v>
      </c>
      <c r="AE6932" s="177" t="s">
        <v>16954</v>
      </c>
    </row>
    <row r="6933" spans="1:31" x14ac:dyDescent="0.35">
      <c r="A6933" t="s">
        <v>454</v>
      </c>
      <c r="B6933">
        <v>1410</v>
      </c>
      <c r="C6933" t="s">
        <v>15713</v>
      </c>
      <c r="D6933">
        <v>78222</v>
      </c>
      <c r="E6933" t="s">
        <v>15713</v>
      </c>
      <c r="F6933" t="s">
        <v>11404</v>
      </c>
      <c r="H6933">
        <v>2.4</v>
      </c>
      <c r="I6933">
        <v>1.4</v>
      </c>
      <c r="K6933" t="s">
        <v>296</v>
      </c>
      <c r="L6933" t="s">
        <v>397</v>
      </c>
      <c r="M6933" t="s">
        <v>398</v>
      </c>
      <c r="N6933" t="s">
        <v>634</v>
      </c>
      <c r="O6933">
        <v>1</v>
      </c>
      <c r="P6933" t="s">
        <v>306</v>
      </c>
      <c r="Q6933" t="s">
        <v>911</v>
      </c>
      <c r="R6933" s="164">
        <v>40178</v>
      </c>
      <c r="T6933" t="s">
        <v>15714</v>
      </c>
      <c r="V6933" t="s">
        <v>15715</v>
      </c>
      <c r="W6933" t="s">
        <v>15716</v>
      </c>
      <c r="X6933" t="s">
        <v>15713</v>
      </c>
      <c r="Y6933" t="s">
        <v>15715</v>
      </c>
      <c r="Z6933" t="s">
        <v>15717</v>
      </c>
      <c r="AC6933" t="s">
        <v>341</v>
      </c>
      <c r="AD6933" s="176">
        <v>1</v>
      </c>
    </row>
    <row r="6934" spans="1:31" x14ac:dyDescent="0.35">
      <c r="A6934" t="s">
        <v>317</v>
      </c>
      <c r="B6934">
        <v>1238</v>
      </c>
      <c r="C6934" t="s">
        <v>15713</v>
      </c>
      <c r="D6934">
        <v>78222</v>
      </c>
      <c r="E6934" t="s">
        <v>15713</v>
      </c>
      <c r="F6934" t="s">
        <v>11404</v>
      </c>
      <c r="G6934" s="163">
        <v>3113.17</v>
      </c>
      <c r="H6934">
        <v>2.4</v>
      </c>
      <c r="I6934">
        <v>1.4</v>
      </c>
      <c r="J6934" t="s">
        <v>1</v>
      </c>
      <c r="K6934" t="s">
        <v>296</v>
      </c>
      <c r="L6934" t="s">
        <v>397</v>
      </c>
      <c r="M6934" t="s">
        <v>398</v>
      </c>
      <c r="N6934" t="s">
        <v>634</v>
      </c>
      <c r="O6934">
        <v>1</v>
      </c>
      <c r="P6934" t="s">
        <v>306</v>
      </c>
      <c r="Q6934" s="164">
        <v>43556</v>
      </c>
      <c r="R6934" s="164">
        <v>43709</v>
      </c>
      <c r="T6934" t="s">
        <v>15714</v>
      </c>
      <c r="V6934" t="s">
        <v>15715</v>
      </c>
      <c r="W6934" t="s">
        <v>15716</v>
      </c>
      <c r="X6934" t="s">
        <v>15713</v>
      </c>
      <c r="Y6934" t="s">
        <v>15715</v>
      </c>
      <c r="Z6934" t="s">
        <v>15718</v>
      </c>
      <c r="AA6934" t="s">
        <v>1</v>
      </c>
      <c r="AB6934" s="164">
        <v>43643</v>
      </c>
      <c r="AC6934" t="s">
        <v>341</v>
      </c>
      <c r="AD6934" s="176">
        <v>1</v>
      </c>
    </row>
    <row r="6935" spans="1:31" x14ac:dyDescent="0.35">
      <c r="A6935" t="s">
        <v>408</v>
      </c>
      <c r="B6935">
        <v>1255</v>
      </c>
      <c r="C6935" t="s">
        <v>15713</v>
      </c>
      <c r="D6935">
        <v>78222</v>
      </c>
      <c r="E6935" t="s">
        <v>15713</v>
      </c>
      <c r="F6935" t="s">
        <v>11404</v>
      </c>
      <c r="H6935">
        <v>2.4</v>
      </c>
      <c r="I6935">
        <v>1.4</v>
      </c>
      <c r="K6935" t="s">
        <v>296</v>
      </c>
      <c r="L6935" t="s">
        <v>640</v>
      </c>
      <c r="M6935" t="s">
        <v>398</v>
      </c>
      <c r="N6935" t="s">
        <v>634</v>
      </c>
      <c r="O6935">
        <v>1</v>
      </c>
      <c r="P6935" t="s">
        <v>306</v>
      </c>
      <c r="Q6935" t="s">
        <v>13045</v>
      </c>
      <c r="R6935" s="164">
        <v>40544</v>
      </c>
      <c r="T6935" t="s">
        <v>15714</v>
      </c>
      <c r="V6935" t="s">
        <v>15715</v>
      </c>
      <c r="W6935" t="s">
        <v>15716</v>
      </c>
      <c r="X6935" t="s">
        <v>15713</v>
      </c>
      <c r="Y6935" t="s">
        <v>15715</v>
      </c>
      <c r="Z6935" t="s">
        <v>15719</v>
      </c>
      <c r="AC6935" t="s">
        <v>341</v>
      </c>
      <c r="AD6935" s="176">
        <v>1</v>
      </c>
    </row>
    <row r="6936" spans="1:31" x14ac:dyDescent="0.35">
      <c r="A6936" t="s">
        <v>324</v>
      </c>
      <c r="B6936">
        <v>1353</v>
      </c>
      <c r="C6936" t="s">
        <v>15713</v>
      </c>
      <c r="D6936">
        <v>78222</v>
      </c>
      <c r="E6936" t="s">
        <v>15713</v>
      </c>
      <c r="F6936" t="s">
        <v>11404</v>
      </c>
      <c r="G6936" s="163">
        <v>5814</v>
      </c>
      <c r="H6936">
        <v>2.4</v>
      </c>
      <c r="I6936">
        <v>1.4</v>
      </c>
      <c r="J6936" t="s">
        <v>295</v>
      </c>
      <c r="K6936" t="s">
        <v>296</v>
      </c>
      <c r="L6936" t="s">
        <v>397</v>
      </c>
      <c r="M6936" t="s">
        <v>398</v>
      </c>
      <c r="N6936" t="s">
        <v>634</v>
      </c>
      <c r="O6936">
        <v>1</v>
      </c>
      <c r="P6936" t="s">
        <v>306</v>
      </c>
      <c r="Q6936" s="164">
        <v>43475</v>
      </c>
      <c r="R6936" s="164">
        <v>43709</v>
      </c>
      <c r="T6936" t="s">
        <v>15714</v>
      </c>
      <c r="V6936" t="s">
        <v>15715</v>
      </c>
      <c r="W6936" t="s">
        <v>15716</v>
      </c>
      <c r="X6936" t="s">
        <v>15713</v>
      </c>
      <c r="Y6936" t="s">
        <v>15715</v>
      </c>
      <c r="Z6936" t="s">
        <v>15720</v>
      </c>
      <c r="AA6936" t="s">
        <v>1</v>
      </c>
      <c r="AB6936" s="164">
        <v>43769</v>
      </c>
      <c r="AC6936" t="s">
        <v>341</v>
      </c>
      <c r="AD6936" s="176">
        <v>1</v>
      </c>
    </row>
    <row r="6937" spans="1:31" x14ac:dyDescent="0.35">
      <c r="A6937" t="s">
        <v>476</v>
      </c>
      <c r="B6937">
        <v>1350</v>
      </c>
      <c r="C6937" t="s">
        <v>15713</v>
      </c>
      <c r="D6937">
        <v>78222</v>
      </c>
      <c r="E6937" t="s">
        <v>15713</v>
      </c>
      <c r="F6937" t="s">
        <v>11404</v>
      </c>
      <c r="G6937" s="163">
        <v>5463.62</v>
      </c>
      <c r="H6937">
        <v>2.4</v>
      </c>
      <c r="I6937">
        <v>1.4</v>
      </c>
      <c r="J6937" t="s">
        <v>295</v>
      </c>
      <c r="K6937" t="s">
        <v>296</v>
      </c>
      <c r="L6937" t="s">
        <v>397</v>
      </c>
      <c r="M6937" t="s">
        <v>398</v>
      </c>
      <c r="N6937" t="s">
        <v>634</v>
      </c>
      <c r="O6937">
        <v>1</v>
      </c>
      <c r="P6937" t="s">
        <v>306</v>
      </c>
      <c r="Q6937" t="s">
        <v>12350</v>
      </c>
      <c r="R6937" s="164">
        <v>43344</v>
      </c>
      <c r="T6937" t="s">
        <v>15714</v>
      </c>
      <c r="V6937" t="s">
        <v>15715</v>
      </c>
      <c r="W6937" t="s">
        <v>15716</v>
      </c>
      <c r="X6937" t="s">
        <v>15713</v>
      </c>
      <c r="Y6937" t="s">
        <v>15715</v>
      </c>
      <c r="Z6937" t="s">
        <v>15721</v>
      </c>
      <c r="AA6937" t="s">
        <v>1</v>
      </c>
      <c r="AB6937" s="164">
        <v>43325</v>
      </c>
      <c r="AC6937" t="s">
        <v>341</v>
      </c>
      <c r="AD6937" s="176">
        <v>1</v>
      </c>
    </row>
    <row r="6938" spans="1:31" x14ac:dyDescent="0.35">
      <c r="A6938" t="s">
        <v>432</v>
      </c>
      <c r="B6938">
        <v>1249</v>
      </c>
      <c r="C6938" t="s">
        <v>15713</v>
      </c>
      <c r="D6938">
        <v>78222</v>
      </c>
      <c r="E6938" t="s">
        <v>15713</v>
      </c>
      <c r="F6938" t="s">
        <v>11404</v>
      </c>
      <c r="H6938">
        <v>2.4</v>
      </c>
      <c r="I6938">
        <v>1.4</v>
      </c>
      <c r="K6938" t="s">
        <v>296</v>
      </c>
      <c r="L6938" t="s">
        <v>640</v>
      </c>
      <c r="M6938" t="s">
        <v>398</v>
      </c>
      <c r="N6938" t="s">
        <v>634</v>
      </c>
      <c r="O6938">
        <v>1</v>
      </c>
      <c r="P6938" t="s">
        <v>306</v>
      </c>
      <c r="Q6938" s="164">
        <v>39083</v>
      </c>
      <c r="R6938" s="164">
        <v>39083</v>
      </c>
      <c r="T6938" t="s">
        <v>15714</v>
      </c>
      <c r="V6938" t="s">
        <v>15715</v>
      </c>
      <c r="W6938" t="s">
        <v>15716</v>
      </c>
      <c r="X6938" t="s">
        <v>15713</v>
      </c>
      <c r="Y6938" t="s">
        <v>15715</v>
      </c>
      <c r="Z6938" t="s">
        <v>15722</v>
      </c>
      <c r="AC6938" t="s">
        <v>341</v>
      </c>
      <c r="AD6938" s="176">
        <v>1</v>
      </c>
    </row>
    <row r="6939" spans="1:31" x14ac:dyDescent="0.35">
      <c r="A6939" t="s">
        <v>375</v>
      </c>
      <c r="B6939">
        <v>1086</v>
      </c>
      <c r="C6939" t="s">
        <v>15715</v>
      </c>
      <c r="D6939">
        <v>78222</v>
      </c>
      <c r="E6939" t="s">
        <v>15713</v>
      </c>
      <c r="F6939" t="s">
        <v>11404</v>
      </c>
      <c r="H6939">
        <v>2.4</v>
      </c>
      <c r="I6939">
        <v>1.4</v>
      </c>
      <c r="K6939" t="s">
        <v>404</v>
      </c>
      <c r="L6939" t="s">
        <v>397</v>
      </c>
      <c r="M6939" t="s">
        <v>398</v>
      </c>
      <c r="N6939" t="s">
        <v>634</v>
      </c>
      <c r="O6939">
        <v>1</v>
      </c>
      <c r="P6939" t="s">
        <v>1</v>
      </c>
      <c r="Q6939" s="164">
        <v>33978</v>
      </c>
      <c r="R6939" s="164">
        <v>34213</v>
      </c>
      <c r="S6939" s="164">
        <v>42248</v>
      </c>
      <c r="T6939" t="s">
        <v>15714</v>
      </c>
      <c r="V6939" t="s">
        <v>15715</v>
      </c>
      <c r="W6939" t="s">
        <v>15716</v>
      </c>
      <c r="X6939" t="s">
        <v>15713</v>
      </c>
      <c r="Y6939" t="s">
        <v>15715</v>
      </c>
      <c r="Z6939" t="s">
        <v>15723</v>
      </c>
      <c r="AC6939" t="s">
        <v>338</v>
      </c>
      <c r="AD6939" s="176">
        <v>1</v>
      </c>
    </row>
    <row r="6940" spans="1:31" x14ac:dyDescent="0.35">
      <c r="A6940" t="s">
        <v>419</v>
      </c>
      <c r="B6940">
        <v>1237</v>
      </c>
      <c r="C6940" t="s">
        <v>15713</v>
      </c>
      <c r="D6940">
        <v>78222</v>
      </c>
      <c r="E6940" t="s">
        <v>15713</v>
      </c>
      <c r="F6940" t="s">
        <v>11404</v>
      </c>
      <c r="G6940" s="163">
        <v>3025.8</v>
      </c>
      <c r="H6940">
        <v>2.4</v>
      </c>
      <c r="I6940">
        <v>1.4</v>
      </c>
      <c r="J6940" t="s">
        <v>1</v>
      </c>
      <c r="K6940" t="s">
        <v>296</v>
      </c>
      <c r="L6940" t="s">
        <v>397</v>
      </c>
      <c r="M6940" t="s">
        <v>398</v>
      </c>
      <c r="N6940" t="s">
        <v>634</v>
      </c>
      <c r="O6940">
        <v>1</v>
      </c>
      <c r="P6940" t="s">
        <v>306</v>
      </c>
      <c r="Q6940" s="164">
        <v>44321</v>
      </c>
      <c r="R6940" s="164">
        <v>44440</v>
      </c>
      <c r="T6940" t="s">
        <v>15714</v>
      </c>
      <c r="V6940" t="s">
        <v>15715</v>
      </c>
      <c r="W6940" t="s">
        <v>15716</v>
      </c>
      <c r="X6940" t="s">
        <v>15713</v>
      </c>
      <c r="Y6940" t="s">
        <v>15715</v>
      </c>
      <c r="Z6940" t="s">
        <v>15724</v>
      </c>
      <c r="AA6940" t="s">
        <v>1</v>
      </c>
      <c r="AB6940" s="164">
        <v>44491</v>
      </c>
      <c r="AC6940" t="s">
        <v>341</v>
      </c>
      <c r="AD6940" s="176">
        <v>1</v>
      </c>
    </row>
    <row r="6941" spans="1:31" x14ac:dyDescent="0.35">
      <c r="A6941" t="s">
        <v>438</v>
      </c>
      <c r="B6941">
        <v>1249</v>
      </c>
      <c r="C6941" t="s">
        <v>15713</v>
      </c>
      <c r="D6941">
        <v>78222</v>
      </c>
      <c r="E6941" t="s">
        <v>15713</v>
      </c>
      <c r="F6941" t="s">
        <v>11404</v>
      </c>
      <c r="G6941" s="163">
        <v>5000</v>
      </c>
      <c r="H6941">
        <v>2.4</v>
      </c>
      <c r="I6941">
        <v>1.4</v>
      </c>
      <c r="J6941" t="s">
        <v>295</v>
      </c>
      <c r="K6941" t="s">
        <v>296</v>
      </c>
      <c r="L6941" t="s">
        <v>397</v>
      </c>
      <c r="M6941" t="s">
        <v>398</v>
      </c>
      <c r="N6941" t="s">
        <v>634</v>
      </c>
      <c r="O6941">
        <v>1</v>
      </c>
      <c r="P6941" t="s">
        <v>306</v>
      </c>
      <c r="Q6941" t="s">
        <v>15725</v>
      </c>
      <c r="R6941" s="164">
        <v>43709</v>
      </c>
      <c r="T6941" t="s">
        <v>15714</v>
      </c>
      <c r="V6941" t="s">
        <v>15715</v>
      </c>
      <c r="W6941" t="s">
        <v>15716</v>
      </c>
      <c r="X6941" t="s">
        <v>15713</v>
      </c>
      <c r="Y6941" t="s">
        <v>15715</v>
      </c>
      <c r="Z6941" t="s">
        <v>15726</v>
      </c>
      <c r="AA6941" t="s">
        <v>1</v>
      </c>
      <c r="AB6941" s="164">
        <v>43704</v>
      </c>
      <c r="AC6941" t="s">
        <v>341</v>
      </c>
      <c r="AD6941" s="176">
        <v>1</v>
      </c>
    </row>
    <row r="6942" spans="1:31" x14ac:dyDescent="0.35">
      <c r="A6942" t="s">
        <v>454</v>
      </c>
      <c r="B6942">
        <v>1466</v>
      </c>
      <c r="C6942" t="s">
        <v>15727</v>
      </c>
      <c r="D6942">
        <v>78223</v>
      </c>
      <c r="E6942" t="s">
        <v>15728</v>
      </c>
      <c r="F6942" t="s">
        <v>11404</v>
      </c>
      <c r="G6942" s="163">
        <v>6063.75</v>
      </c>
      <c r="H6942">
        <v>2.2000000000000002</v>
      </c>
      <c r="I6942">
        <v>0.9</v>
      </c>
      <c r="J6942" t="s">
        <v>295</v>
      </c>
      <c r="K6942" t="s">
        <v>296</v>
      </c>
      <c r="L6942" t="s">
        <v>397</v>
      </c>
      <c r="M6942" t="s">
        <v>398</v>
      </c>
      <c r="N6942" t="s">
        <v>299</v>
      </c>
      <c r="O6942">
        <v>1</v>
      </c>
      <c r="P6942" t="s">
        <v>306</v>
      </c>
      <c r="Q6942" s="164">
        <v>42528</v>
      </c>
      <c r="R6942" s="164">
        <v>42736</v>
      </c>
      <c r="T6942" t="s">
        <v>15729</v>
      </c>
      <c r="V6942" t="s">
        <v>15730</v>
      </c>
      <c r="W6942" t="s">
        <v>15731</v>
      </c>
      <c r="X6942" t="s">
        <v>15728</v>
      </c>
      <c r="Y6942" t="s">
        <v>15730</v>
      </c>
      <c r="Z6942" t="s">
        <v>15732</v>
      </c>
      <c r="AA6942" t="s">
        <v>1</v>
      </c>
      <c r="AB6942" s="164">
        <v>42643</v>
      </c>
      <c r="AC6942" t="s">
        <v>308</v>
      </c>
      <c r="AD6942" s="176">
        <v>1</v>
      </c>
    </row>
    <row r="6943" spans="1:31" x14ac:dyDescent="0.35">
      <c r="A6943" t="s">
        <v>324</v>
      </c>
      <c r="B6943">
        <v>1266</v>
      </c>
      <c r="C6943" t="s">
        <v>15713</v>
      </c>
      <c r="D6943">
        <v>78223</v>
      </c>
      <c r="E6943" t="s">
        <v>15728</v>
      </c>
      <c r="F6943" t="s">
        <v>11404</v>
      </c>
      <c r="H6943">
        <v>2.2000000000000002</v>
      </c>
      <c r="I6943">
        <v>0.9</v>
      </c>
      <c r="K6943" t="s">
        <v>0</v>
      </c>
      <c r="L6943" t="s">
        <v>397</v>
      </c>
      <c r="M6943" t="s">
        <v>398</v>
      </c>
      <c r="N6943" t="s">
        <v>299</v>
      </c>
      <c r="O6943">
        <v>1</v>
      </c>
      <c r="P6943" t="s">
        <v>306</v>
      </c>
      <c r="Q6943" s="164">
        <v>41214</v>
      </c>
      <c r="R6943" s="164">
        <v>41153</v>
      </c>
      <c r="T6943" t="s">
        <v>15729</v>
      </c>
      <c r="V6943" t="s">
        <v>15730</v>
      </c>
      <c r="W6943" t="s">
        <v>15731</v>
      </c>
      <c r="X6943" t="s">
        <v>15728</v>
      </c>
      <c r="Y6943" t="s">
        <v>15730</v>
      </c>
      <c r="Z6943" t="s">
        <v>15733</v>
      </c>
      <c r="AC6943" t="s">
        <v>308</v>
      </c>
      <c r="AD6943" s="176">
        <v>1</v>
      </c>
    </row>
    <row r="6944" spans="1:31" x14ac:dyDescent="0.35">
      <c r="A6944" t="s">
        <v>476</v>
      </c>
      <c r="B6944">
        <v>1300</v>
      </c>
      <c r="C6944" t="s">
        <v>15713</v>
      </c>
      <c r="D6944">
        <v>78223</v>
      </c>
      <c r="E6944" t="s">
        <v>15728</v>
      </c>
      <c r="F6944" t="s">
        <v>11404</v>
      </c>
      <c r="H6944">
        <v>2.2000000000000002</v>
      </c>
      <c r="I6944">
        <v>0.9</v>
      </c>
      <c r="K6944" t="s">
        <v>0</v>
      </c>
      <c r="L6944" t="s">
        <v>397</v>
      </c>
      <c r="M6944" t="s">
        <v>398</v>
      </c>
      <c r="N6944" t="s">
        <v>299</v>
      </c>
      <c r="O6944">
        <v>1</v>
      </c>
      <c r="P6944" t="s">
        <v>306</v>
      </c>
      <c r="Q6944" t="s">
        <v>3614</v>
      </c>
      <c r="R6944" s="164">
        <v>41883</v>
      </c>
      <c r="T6944" t="s">
        <v>15729</v>
      </c>
      <c r="V6944" t="s">
        <v>15730</v>
      </c>
      <c r="W6944" t="s">
        <v>15731</v>
      </c>
      <c r="X6944" t="s">
        <v>15728</v>
      </c>
      <c r="Y6944" t="s">
        <v>15730</v>
      </c>
      <c r="Z6944" t="s">
        <v>15734</v>
      </c>
      <c r="AC6944" t="s">
        <v>308</v>
      </c>
      <c r="AD6944" s="176">
        <v>1</v>
      </c>
    </row>
    <row r="6945" spans="1:31" x14ac:dyDescent="0.35">
      <c r="A6945" t="s">
        <v>476</v>
      </c>
      <c r="B6945">
        <v>1333</v>
      </c>
      <c r="C6945" t="s">
        <v>15735</v>
      </c>
      <c r="D6945">
        <v>78223</v>
      </c>
      <c r="E6945" t="s">
        <v>15728</v>
      </c>
      <c r="F6945" t="s">
        <v>11404</v>
      </c>
      <c r="G6945" s="163">
        <v>5800</v>
      </c>
      <c r="H6945">
        <v>2.2000000000000002</v>
      </c>
      <c r="I6945">
        <v>0.9</v>
      </c>
      <c r="J6945" t="s">
        <v>295</v>
      </c>
      <c r="K6945" t="s">
        <v>296</v>
      </c>
      <c r="L6945" t="s">
        <v>397</v>
      </c>
      <c r="M6945" t="s">
        <v>398</v>
      </c>
      <c r="N6945" t="s">
        <v>299</v>
      </c>
      <c r="O6945">
        <v>1</v>
      </c>
      <c r="P6945" t="s">
        <v>306</v>
      </c>
      <c r="Q6945" s="164">
        <v>42681</v>
      </c>
      <c r="R6945" s="164">
        <v>42979</v>
      </c>
      <c r="T6945" t="s">
        <v>15729</v>
      </c>
      <c r="V6945" t="s">
        <v>15730</v>
      </c>
      <c r="W6945" t="s">
        <v>15731</v>
      </c>
      <c r="X6945" t="s">
        <v>15728</v>
      </c>
      <c r="Y6945" t="s">
        <v>15730</v>
      </c>
      <c r="Z6945" t="s">
        <v>15736</v>
      </c>
      <c r="AA6945" t="s">
        <v>1</v>
      </c>
      <c r="AB6945" s="164">
        <v>42639</v>
      </c>
      <c r="AC6945" t="s">
        <v>308</v>
      </c>
      <c r="AD6945" s="176">
        <v>1</v>
      </c>
    </row>
    <row r="6946" spans="1:31" x14ac:dyDescent="0.35">
      <c r="A6946" t="s">
        <v>432</v>
      </c>
      <c r="B6946">
        <v>1291</v>
      </c>
      <c r="C6946" t="s">
        <v>15737</v>
      </c>
      <c r="D6946">
        <v>78223</v>
      </c>
      <c r="E6946" t="s">
        <v>15728</v>
      </c>
      <c r="F6946" t="s">
        <v>11404</v>
      </c>
      <c r="H6946">
        <v>2.2000000000000002</v>
      </c>
      <c r="I6946">
        <v>0.9</v>
      </c>
      <c r="K6946" t="s">
        <v>296</v>
      </c>
      <c r="L6946" t="s">
        <v>410</v>
      </c>
      <c r="M6946" t="s">
        <v>398</v>
      </c>
      <c r="N6946" t="s">
        <v>299</v>
      </c>
      <c r="O6946">
        <v>1</v>
      </c>
      <c r="P6946" t="s">
        <v>306</v>
      </c>
      <c r="Q6946" s="164">
        <v>41644</v>
      </c>
      <c r="R6946" s="164">
        <v>41760</v>
      </c>
      <c r="T6946" t="s">
        <v>15729</v>
      </c>
      <c r="V6946" t="s">
        <v>15730</v>
      </c>
      <c r="W6946" t="s">
        <v>15731</v>
      </c>
      <c r="X6946" t="s">
        <v>15728</v>
      </c>
      <c r="Y6946" t="s">
        <v>15730</v>
      </c>
      <c r="Z6946" t="s">
        <v>15738</v>
      </c>
      <c r="AC6946" t="s">
        <v>308</v>
      </c>
      <c r="AD6946" s="176">
        <v>1</v>
      </c>
    </row>
    <row r="6947" spans="1:31" x14ac:dyDescent="0.35">
      <c r="A6947" t="s">
        <v>447</v>
      </c>
      <c r="B6947">
        <v>1312</v>
      </c>
      <c r="C6947" t="s">
        <v>15739</v>
      </c>
      <c r="D6947">
        <v>78223</v>
      </c>
      <c r="E6947" t="s">
        <v>15728</v>
      </c>
      <c r="F6947" t="s">
        <v>11404</v>
      </c>
      <c r="G6947" s="163">
        <v>5584</v>
      </c>
      <c r="H6947">
        <v>2.2000000000000002</v>
      </c>
      <c r="I6947">
        <v>0.9</v>
      </c>
      <c r="J6947" t="s">
        <v>295</v>
      </c>
      <c r="K6947" t="s">
        <v>296</v>
      </c>
      <c r="L6947" t="s">
        <v>397</v>
      </c>
      <c r="M6947" t="s">
        <v>398</v>
      </c>
      <c r="N6947" t="s">
        <v>299</v>
      </c>
      <c r="O6947">
        <v>1</v>
      </c>
      <c r="P6947" t="s">
        <v>306</v>
      </c>
      <c r="Q6947" t="s">
        <v>13016</v>
      </c>
      <c r="R6947" s="164">
        <v>45170</v>
      </c>
      <c r="T6947" t="s">
        <v>15729</v>
      </c>
      <c r="V6947" t="s">
        <v>15730</v>
      </c>
      <c r="W6947" t="s">
        <v>15731</v>
      </c>
      <c r="X6947" t="s">
        <v>15728</v>
      </c>
      <c r="Y6947" t="s">
        <v>15730</v>
      </c>
      <c r="Z6947" t="s">
        <v>15740</v>
      </c>
      <c r="AA6947" t="s">
        <v>1</v>
      </c>
      <c r="AB6947" s="164">
        <v>44796</v>
      </c>
      <c r="AC6947" t="s">
        <v>308</v>
      </c>
      <c r="AD6947" s="176">
        <v>1</v>
      </c>
    </row>
    <row r="6948" spans="1:31" x14ac:dyDescent="0.35">
      <c r="A6948" t="s">
        <v>469</v>
      </c>
      <c r="B6948">
        <v>1199</v>
      </c>
      <c r="C6948" t="s">
        <v>15741</v>
      </c>
      <c r="D6948">
        <v>78401</v>
      </c>
      <c r="E6948" t="s">
        <v>15742</v>
      </c>
      <c r="F6948" t="s">
        <v>11404</v>
      </c>
      <c r="G6948" s="163">
        <v>11139</v>
      </c>
      <c r="H6948" s="174">
        <f t="shared" ref="H6948:H6950" si="245">AD6948</f>
        <v>5.9</v>
      </c>
      <c r="I6948">
        <v>1.1000000000000001</v>
      </c>
      <c r="J6948" t="s">
        <v>295</v>
      </c>
      <c r="K6948" t="s">
        <v>296</v>
      </c>
      <c r="L6948" t="s">
        <v>397</v>
      </c>
      <c r="M6948" t="s">
        <v>398</v>
      </c>
      <c r="N6948" t="s">
        <v>1153</v>
      </c>
      <c r="O6948">
        <v>1</v>
      </c>
      <c r="P6948" t="s">
        <v>306</v>
      </c>
      <c r="Q6948" t="s">
        <v>15743</v>
      </c>
      <c r="R6948" s="164">
        <v>43586</v>
      </c>
      <c r="T6948" t="s">
        <v>8773</v>
      </c>
      <c r="V6948" t="s">
        <v>15744</v>
      </c>
      <c r="W6948" t="s">
        <v>15745</v>
      </c>
      <c r="X6948" t="s">
        <v>15742</v>
      </c>
      <c r="Y6948" t="s">
        <v>15744</v>
      </c>
      <c r="Z6948" t="s">
        <v>15746</v>
      </c>
      <c r="AA6948" t="s">
        <v>1</v>
      </c>
      <c r="AB6948" s="164">
        <v>43761</v>
      </c>
      <c r="AC6948" t="s">
        <v>341</v>
      </c>
      <c r="AD6948" s="176">
        <v>5.9</v>
      </c>
      <c r="AE6948" s="177" t="s">
        <v>16954</v>
      </c>
    </row>
    <row r="6949" spans="1:31" x14ac:dyDescent="0.35">
      <c r="A6949" t="s">
        <v>314</v>
      </c>
      <c r="B6949">
        <v>1292</v>
      </c>
      <c r="C6949" t="s">
        <v>15742</v>
      </c>
      <c r="D6949">
        <v>78401</v>
      </c>
      <c r="E6949" t="s">
        <v>15742</v>
      </c>
      <c r="F6949" t="s">
        <v>11404</v>
      </c>
      <c r="H6949" s="174">
        <f t="shared" si="245"/>
        <v>5.9</v>
      </c>
      <c r="I6949">
        <v>1.1000000000000001</v>
      </c>
      <c r="K6949" t="s">
        <v>404</v>
      </c>
      <c r="L6949" t="s">
        <v>397</v>
      </c>
      <c r="M6949" t="s">
        <v>398</v>
      </c>
      <c r="N6949" t="s">
        <v>1153</v>
      </c>
      <c r="O6949">
        <v>1</v>
      </c>
      <c r="P6949" t="s">
        <v>306</v>
      </c>
      <c r="Q6949" s="164">
        <v>41283</v>
      </c>
      <c r="R6949" s="164">
        <v>41518</v>
      </c>
      <c r="S6949" s="164">
        <v>45536</v>
      </c>
      <c r="T6949" t="s">
        <v>8773</v>
      </c>
      <c r="V6949" t="s">
        <v>15744</v>
      </c>
      <c r="W6949" t="s">
        <v>15745</v>
      </c>
      <c r="X6949" t="s">
        <v>15742</v>
      </c>
      <c r="Y6949" t="s">
        <v>15744</v>
      </c>
      <c r="Z6949" t="s">
        <v>15747</v>
      </c>
      <c r="AC6949" t="s">
        <v>341</v>
      </c>
      <c r="AD6949" s="176">
        <v>5.9</v>
      </c>
      <c r="AE6949" s="177" t="s">
        <v>16954</v>
      </c>
    </row>
    <row r="6950" spans="1:31" x14ac:dyDescent="0.35">
      <c r="A6950" t="s">
        <v>317</v>
      </c>
      <c r="B6950">
        <v>1032</v>
      </c>
      <c r="C6950" t="s">
        <v>15748</v>
      </c>
      <c r="D6950">
        <v>78407</v>
      </c>
      <c r="E6950" t="s">
        <v>15748</v>
      </c>
      <c r="F6950" t="s">
        <v>11404</v>
      </c>
      <c r="H6950" s="174">
        <f t="shared" si="245"/>
        <v>5</v>
      </c>
      <c r="I6950">
        <v>1.9</v>
      </c>
      <c r="K6950" t="s">
        <v>404</v>
      </c>
      <c r="L6950" t="s">
        <v>410</v>
      </c>
      <c r="M6950" t="s">
        <v>398</v>
      </c>
      <c r="N6950" t="s">
        <v>1153</v>
      </c>
      <c r="O6950">
        <v>1.5</v>
      </c>
      <c r="P6950" t="s">
        <v>306</v>
      </c>
      <c r="Q6950" t="s">
        <v>2038</v>
      </c>
      <c r="R6950" s="164">
        <v>39188</v>
      </c>
      <c r="S6950" s="164">
        <v>39188</v>
      </c>
      <c r="T6950" t="s">
        <v>15749</v>
      </c>
      <c r="V6950" t="s">
        <v>15750</v>
      </c>
      <c r="W6950" t="s">
        <v>15751</v>
      </c>
      <c r="X6950" t="s">
        <v>15748</v>
      </c>
      <c r="Y6950" t="s">
        <v>15750</v>
      </c>
      <c r="Z6950" t="s">
        <v>15752</v>
      </c>
      <c r="AC6950" t="s">
        <v>341</v>
      </c>
      <c r="AD6950" s="176">
        <v>5</v>
      </c>
      <c r="AE6950" s="177" t="s">
        <v>16954</v>
      </c>
    </row>
    <row r="6951" spans="1:31" x14ac:dyDescent="0.35">
      <c r="A6951" t="s">
        <v>482</v>
      </c>
      <c r="B6951">
        <v>1257</v>
      </c>
      <c r="C6951" t="s">
        <v>15753</v>
      </c>
      <c r="D6951">
        <v>78600</v>
      </c>
      <c r="E6951" t="s">
        <v>15753</v>
      </c>
      <c r="F6951" t="s">
        <v>11404</v>
      </c>
      <c r="H6951" s="174">
        <f>AD6951</f>
        <v>1.2</v>
      </c>
      <c r="I6951">
        <v>1.4</v>
      </c>
      <c r="K6951" t="s">
        <v>296</v>
      </c>
      <c r="L6951" t="s">
        <v>397</v>
      </c>
      <c r="M6951" t="s">
        <v>398</v>
      </c>
      <c r="N6951" t="s">
        <v>1032</v>
      </c>
      <c r="O6951">
        <v>1</v>
      </c>
      <c r="P6951" t="s">
        <v>306</v>
      </c>
      <c r="Q6951" s="164">
        <v>41283</v>
      </c>
      <c r="R6951" s="164">
        <v>41518</v>
      </c>
      <c r="T6951" t="s">
        <v>3700</v>
      </c>
      <c r="V6951" t="s">
        <v>15754</v>
      </c>
      <c r="W6951" t="s">
        <v>15755</v>
      </c>
      <c r="X6951" t="s">
        <v>15753</v>
      </c>
      <c r="Y6951" t="s">
        <v>15754</v>
      </c>
      <c r="Z6951" t="s">
        <v>15756</v>
      </c>
      <c r="AC6951" t="s">
        <v>341</v>
      </c>
      <c r="AD6951" s="176">
        <v>1.2</v>
      </c>
      <c r="AE6951" s="177" t="s">
        <v>16953</v>
      </c>
    </row>
    <row r="6952" spans="1:31" x14ac:dyDescent="0.35">
      <c r="A6952" t="s">
        <v>324</v>
      </c>
      <c r="B6952">
        <v>1439</v>
      </c>
      <c r="C6952" t="s">
        <v>15757</v>
      </c>
      <c r="D6952">
        <v>78900</v>
      </c>
      <c r="E6952" t="s">
        <v>15758</v>
      </c>
      <c r="F6952" t="s">
        <v>11404</v>
      </c>
      <c r="G6952" s="163">
        <v>3651.66</v>
      </c>
      <c r="H6952">
        <v>1</v>
      </c>
      <c r="I6952">
        <v>0.9</v>
      </c>
      <c r="J6952" t="s">
        <v>295</v>
      </c>
      <c r="K6952" t="s">
        <v>296</v>
      </c>
      <c r="L6952" t="s">
        <v>397</v>
      </c>
      <c r="M6952" t="s">
        <v>398</v>
      </c>
      <c r="N6952" t="s">
        <v>7223</v>
      </c>
      <c r="O6952">
        <v>1</v>
      </c>
      <c r="P6952" t="s">
        <v>306</v>
      </c>
      <c r="Q6952" s="164">
        <v>45389</v>
      </c>
      <c r="R6952" s="164">
        <v>45901</v>
      </c>
      <c r="T6952" t="s">
        <v>8789</v>
      </c>
      <c r="V6952" t="s">
        <v>15759</v>
      </c>
      <c r="W6952" t="s">
        <v>15760</v>
      </c>
      <c r="X6952" t="s">
        <v>15758</v>
      </c>
      <c r="Y6952" t="s">
        <v>15759</v>
      </c>
      <c r="Z6952" t="s">
        <v>15761</v>
      </c>
      <c r="AA6952" t="s">
        <v>1</v>
      </c>
      <c r="AB6952" s="164">
        <v>45580</v>
      </c>
      <c r="AC6952" t="s">
        <v>308</v>
      </c>
      <c r="AD6952" s="176">
        <v>1</v>
      </c>
    </row>
    <row r="6953" spans="1:31" x14ac:dyDescent="0.35">
      <c r="A6953" t="s">
        <v>476</v>
      </c>
      <c r="B6953">
        <v>1317</v>
      </c>
      <c r="C6953" t="s">
        <v>15758</v>
      </c>
      <c r="D6953">
        <v>78900</v>
      </c>
      <c r="E6953" t="s">
        <v>15758</v>
      </c>
      <c r="F6953" t="s">
        <v>11404</v>
      </c>
      <c r="G6953" s="163">
        <v>3713.14</v>
      </c>
      <c r="H6953">
        <v>1</v>
      </c>
      <c r="I6953">
        <v>0.9</v>
      </c>
      <c r="J6953" t="s">
        <v>295</v>
      </c>
      <c r="K6953" t="s">
        <v>296</v>
      </c>
      <c r="L6953" t="s">
        <v>397</v>
      </c>
      <c r="M6953" t="s">
        <v>398</v>
      </c>
      <c r="N6953" t="s">
        <v>7223</v>
      </c>
      <c r="O6953">
        <v>1</v>
      </c>
      <c r="P6953" t="s">
        <v>306</v>
      </c>
      <c r="Q6953" t="s">
        <v>1849</v>
      </c>
      <c r="R6953" s="164">
        <v>42370</v>
      </c>
      <c r="T6953" t="s">
        <v>8789</v>
      </c>
      <c r="V6953" t="s">
        <v>15759</v>
      </c>
      <c r="W6953" t="s">
        <v>15760</v>
      </c>
      <c r="X6953" t="s">
        <v>15758</v>
      </c>
      <c r="Y6953" t="s">
        <v>15759</v>
      </c>
      <c r="Z6953" t="s">
        <v>15762</v>
      </c>
      <c r="AA6953" t="s">
        <v>1</v>
      </c>
      <c r="AB6953" s="164">
        <v>42429</v>
      </c>
      <c r="AC6953" t="s">
        <v>308</v>
      </c>
      <c r="AD6953" s="176">
        <v>1</v>
      </c>
    </row>
    <row r="6954" spans="1:31" x14ac:dyDescent="0.35">
      <c r="A6954" t="s">
        <v>476</v>
      </c>
      <c r="B6954">
        <v>1386</v>
      </c>
      <c r="C6954" t="s">
        <v>15763</v>
      </c>
      <c r="D6954">
        <v>78900</v>
      </c>
      <c r="E6954" t="s">
        <v>15758</v>
      </c>
      <c r="F6954" t="s">
        <v>11404</v>
      </c>
      <c r="G6954" s="163">
        <v>3651.66</v>
      </c>
      <c r="H6954">
        <v>1</v>
      </c>
      <c r="I6954">
        <v>0.9</v>
      </c>
      <c r="J6954" t="s">
        <v>295</v>
      </c>
      <c r="K6954" t="s">
        <v>296</v>
      </c>
      <c r="L6954" t="s">
        <v>397</v>
      </c>
      <c r="M6954" t="s">
        <v>398</v>
      </c>
      <c r="N6954" t="s">
        <v>7223</v>
      </c>
      <c r="O6954">
        <v>1</v>
      </c>
      <c r="P6954" t="s">
        <v>306</v>
      </c>
      <c r="Q6954" t="s">
        <v>15764</v>
      </c>
      <c r="R6954" s="164">
        <v>45170</v>
      </c>
      <c r="T6954" t="s">
        <v>8789</v>
      </c>
      <c r="V6954" t="s">
        <v>15759</v>
      </c>
      <c r="W6954" t="s">
        <v>15760</v>
      </c>
      <c r="X6954" t="s">
        <v>15758</v>
      </c>
      <c r="Y6954" t="s">
        <v>15759</v>
      </c>
      <c r="Z6954" t="s">
        <v>15765</v>
      </c>
      <c r="AA6954" t="s">
        <v>1</v>
      </c>
      <c r="AB6954" s="164">
        <v>44867</v>
      </c>
      <c r="AC6954" t="s">
        <v>308</v>
      </c>
      <c r="AD6954" s="176">
        <v>1</v>
      </c>
    </row>
    <row r="6955" spans="1:31" x14ac:dyDescent="0.35">
      <c r="A6955" t="s">
        <v>454</v>
      </c>
      <c r="B6955">
        <v>1493</v>
      </c>
      <c r="C6955" t="s">
        <v>15766</v>
      </c>
      <c r="D6955">
        <v>78902</v>
      </c>
      <c r="E6955" t="s">
        <v>15767</v>
      </c>
      <c r="F6955" t="s">
        <v>11404</v>
      </c>
      <c r="G6955" s="163">
        <v>4684.18</v>
      </c>
      <c r="H6955">
        <v>1</v>
      </c>
      <c r="I6955">
        <v>1</v>
      </c>
      <c r="J6955" t="s">
        <v>295</v>
      </c>
      <c r="K6955" t="s">
        <v>296</v>
      </c>
      <c r="L6955" t="s">
        <v>397</v>
      </c>
      <c r="M6955" t="s">
        <v>398</v>
      </c>
      <c r="N6955" t="s">
        <v>299</v>
      </c>
      <c r="O6955">
        <v>1</v>
      </c>
      <c r="P6955" t="s">
        <v>306</v>
      </c>
      <c r="Q6955" t="s">
        <v>15768</v>
      </c>
      <c r="R6955" s="164">
        <v>44805</v>
      </c>
      <c r="T6955" t="s">
        <v>8806</v>
      </c>
      <c r="V6955" t="s">
        <v>15769</v>
      </c>
      <c r="W6955" t="s">
        <v>15770</v>
      </c>
      <c r="X6955" t="s">
        <v>15767</v>
      </c>
      <c r="Y6955" t="s">
        <v>15769</v>
      </c>
      <c r="Z6955" t="s">
        <v>15771</v>
      </c>
      <c r="AA6955" t="s">
        <v>295</v>
      </c>
      <c r="AB6955" s="164">
        <v>44607</v>
      </c>
      <c r="AC6955" t="s">
        <v>308</v>
      </c>
      <c r="AD6955" s="176">
        <v>1</v>
      </c>
    </row>
    <row r="6956" spans="1:31" x14ac:dyDescent="0.35">
      <c r="A6956" t="s">
        <v>305</v>
      </c>
      <c r="B6956">
        <v>1316</v>
      </c>
      <c r="C6956" t="s">
        <v>15767</v>
      </c>
      <c r="D6956">
        <v>78902</v>
      </c>
      <c r="E6956" t="s">
        <v>15767</v>
      </c>
      <c r="F6956" t="s">
        <v>11404</v>
      </c>
      <c r="G6956" s="163">
        <v>5758.72</v>
      </c>
      <c r="H6956">
        <v>1</v>
      </c>
      <c r="I6956">
        <v>1</v>
      </c>
      <c r="J6956" t="s">
        <v>295</v>
      </c>
      <c r="K6956" t="s">
        <v>296</v>
      </c>
      <c r="L6956" t="s">
        <v>397</v>
      </c>
      <c r="M6956" t="s">
        <v>398</v>
      </c>
      <c r="N6956" t="s">
        <v>299</v>
      </c>
      <c r="O6956">
        <v>1</v>
      </c>
      <c r="P6956" t="s">
        <v>306</v>
      </c>
      <c r="Q6956" s="164">
        <v>43648</v>
      </c>
      <c r="R6956" s="164">
        <v>43831</v>
      </c>
      <c r="T6956" t="s">
        <v>8806</v>
      </c>
      <c r="V6956" t="s">
        <v>15769</v>
      </c>
      <c r="W6956" t="s">
        <v>15770</v>
      </c>
      <c r="X6956" t="s">
        <v>15767</v>
      </c>
      <c r="Y6956" t="s">
        <v>15769</v>
      </c>
      <c r="Z6956" t="s">
        <v>15772</v>
      </c>
      <c r="AA6956" t="s">
        <v>1</v>
      </c>
      <c r="AB6956" s="164">
        <v>43588</v>
      </c>
      <c r="AC6956" t="s">
        <v>308</v>
      </c>
      <c r="AD6956" s="176">
        <v>1</v>
      </c>
    </row>
    <row r="6957" spans="1:31" x14ac:dyDescent="0.35">
      <c r="A6957" t="s">
        <v>317</v>
      </c>
      <c r="B6957">
        <v>1135</v>
      </c>
      <c r="C6957" t="s">
        <v>15773</v>
      </c>
      <c r="D6957">
        <v>78902</v>
      </c>
      <c r="E6957" t="s">
        <v>15767</v>
      </c>
      <c r="F6957" t="s">
        <v>11404</v>
      </c>
      <c r="H6957">
        <v>1</v>
      </c>
      <c r="I6957">
        <v>1</v>
      </c>
      <c r="K6957" t="s">
        <v>296</v>
      </c>
      <c r="L6957" t="s">
        <v>397</v>
      </c>
      <c r="M6957" t="s">
        <v>398</v>
      </c>
      <c r="N6957" t="s">
        <v>299</v>
      </c>
      <c r="O6957">
        <v>1</v>
      </c>
      <c r="P6957" t="s">
        <v>306</v>
      </c>
      <c r="Q6957" s="164">
        <v>36557</v>
      </c>
      <c r="R6957" s="164">
        <v>36527</v>
      </c>
      <c r="T6957" t="s">
        <v>8806</v>
      </c>
      <c r="V6957" t="s">
        <v>15769</v>
      </c>
      <c r="W6957" t="s">
        <v>15770</v>
      </c>
      <c r="X6957" t="s">
        <v>15767</v>
      </c>
      <c r="Y6957" t="s">
        <v>15769</v>
      </c>
      <c r="Z6957" t="s">
        <v>15774</v>
      </c>
      <c r="AA6957" t="s">
        <v>1</v>
      </c>
      <c r="AC6957" t="s">
        <v>308</v>
      </c>
      <c r="AD6957" s="176">
        <v>1</v>
      </c>
    </row>
    <row r="6958" spans="1:31" x14ac:dyDescent="0.35">
      <c r="A6958" t="s">
        <v>408</v>
      </c>
      <c r="B6958">
        <v>1259</v>
      </c>
      <c r="C6958" t="s">
        <v>15773</v>
      </c>
      <c r="D6958">
        <v>78902</v>
      </c>
      <c r="E6958" t="s">
        <v>15767</v>
      </c>
      <c r="F6958" t="s">
        <v>11404</v>
      </c>
      <c r="H6958">
        <v>1</v>
      </c>
      <c r="I6958">
        <v>1</v>
      </c>
      <c r="K6958" t="s">
        <v>296</v>
      </c>
      <c r="L6958" t="s">
        <v>397</v>
      </c>
      <c r="M6958" t="s">
        <v>398</v>
      </c>
      <c r="N6958" t="s">
        <v>299</v>
      </c>
      <c r="O6958">
        <v>1</v>
      </c>
      <c r="P6958" t="s">
        <v>306</v>
      </c>
      <c r="Q6958" t="s">
        <v>3126</v>
      </c>
      <c r="R6958" s="164">
        <v>40787</v>
      </c>
      <c r="T6958" t="s">
        <v>8806</v>
      </c>
      <c r="V6958" t="s">
        <v>15769</v>
      </c>
      <c r="W6958" t="s">
        <v>15770</v>
      </c>
      <c r="X6958" t="s">
        <v>15767</v>
      </c>
      <c r="Y6958" t="s">
        <v>15769</v>
      </c>
      <c r="Z6958" t="s">
        <v>15775</v>
      </c>
      <c r="AA6958" t="s">
        <v>295</v>
      </c>
      <c r="AC6958" t="s">
        <v>308</v>
      </c>
      <c r="AD6958" s="176">
        <v>1</v>
      </c>
    </row>
    <row r="6959" spans="1:31" x14ac:dyDescent="0.35">
      <c r="A6959" t="s">
        <v>324</v>
      </c>
      <c r="B6959">
        <v>1322</v>
      </c>
      <c r="C6959" t="s">
        <v>15766</v>
      </c>
      <c r="D6959">
        <v>78902</v>
      </c>
      <c r="E6959" t="s">
        <v>15767</v>
      </c>
      <c r="F6959" t="s">
        <v>11404</v>
      </c>
      <c r="G6959" s="163">
        <v>5775</v>
      </c>
      <c r="H6959">
        <v>1</v>
      </c>
      <c r="I6959">
        <v>1</v>
      </c>
      <c r="J6959" t="s">
        <v>295</v>
      </c>
      <c r="K6959" t="s">
        <v>296</v>
      </c>
      <c r="L6959" t="s">
        <v>397</v>
      </c>
      <c r="M6959" t="s">
        <v>398</v>
      </c>
      <c r="N6959" t="s">
        <v>299</v>
      </c>
      <c r="O6959">
        <v>1</v>
      </c>
      <c r="P6959" t="s">
        <v>306</v>
      </c>
      <c r="Q6959" t="s">
        <v>11491</v>
      </c>
      <c r="R6959" s="164">
        <v>42979</v>
      </c>
      <c r="T6959" t="s">
        <v>8806</v>
      </c>
      <c r="V6959" t="s">
        <v>15769</v>
      </c>
      <c r="W6959" t="s">
        <v>15770</v>
      </c>
      <c r="X6959" t="s">
        <v>15767</v>
      </c>
      <c r="Y6959" t="s">
        <v>15769</v>
      </c>
      <c r="Z6959" t="s">
        <v>15776</v>
      </c>
      <c r="AA6959" t="s">
        <v>1</v>
      </c>
      <c r="AB6959" s="164">
        <v>42807</v>
      </c>
      <c r="AC6959" t="s">
        <v>308</v>
      </c>
      <c r="AD6959" s="176">
        <v>1</v>
      </c>
    </row>
    <row r="6960" spans="1:31" x14ac:dyDescent="0.35">
      <c r="A6960" t="s">
        <v>309</v>
      </c>
      <c r="B6960">
        <v>1133</v>
      </c>
      <c r="C6960" t="s">
        <v>15767</v>
      </c>
      <c r="D6960">
        <v>78902</v>
      </c>
      <c r="E6960" t="s">
        <v>15767</v>
      </c>
      <c r="F6960" t="s">
        <v>11404</v>
      </c>
      <c r="H6960">
        <v>1</v>
      </c>
      <c r="I6960">
        <v>1</v>
      </c>
      <c r="K6960" t="s">
        <v>404</v>
      </c>
      <c r="L6960" t="s">
        <v>397</v>
      </c>
      <c r="M6960" t="s">
        <v>398</v>
      </c>
      <c r="N6960" t="s">
        <v>299</v>
      </c>
      <c r="O6960">
        <v>1</v>
      </c>
      <c r="P6960" t="s">
        <v>306</v>
      </c>
      <c r="Q6960" s="164">
        <v>37258</v>
      </c>
      <c r="R6960" s="164">
        <v>37288</v>
      </c>
      <c r="S6960" s="164">
        <v>42248</v>
      </c>
      <c r="T6960" t="s">
        <v>8806</v>
      </c>
      <c r="V6960" t="s">
        <v>15769</v>
      </c>
      <c r="W6960" t="s">
        <v>15770</v>
      </c>
      <c r="X6960" t="s">
        <v>15767</v>
      </c>
      <c r="Y6960" t="s">
        <v>15769</v>
      </c>
      <c r="Z6960" t="s">
        <v>15777</v>
      </c>
      <c r="AC6960" t="s">
        <v>308</v>
      </c>
      <c r="AD6960" s="176">
        <v>1</v>
      </c>
    </row>
    <row r="6961" spans="1:30" x14ac:dyDescent="0.35">
      <c r="A6961" t="s">
        <v>309</v>
      </c>
      <c r="B6961">
        <v>1269</v>
      </c>
      <c r="C6961" t="s">
        <v>15766</v>
      </c>
      <c r="D6961">
        <v>78902</v>
      </c>
      <c r="E6961" t="s">
        <v>15767</v>
      </c>
      <c r="F6961" t="s">
        <v>11404</v>
      </c>
      <c r="G6961" s="163">
        <v>2999</v>
      </c>
      <c r="H6961">
        <v>1</v>
      </c>
      <c r="I6961">
        <v>1</v>
      </c>
      <c r="J6961" t="s">
        <v>1</v>
      </c>
      <c r="K6961" t="s">
        <v>296</v>
      </c>
      <c r="L6961" t="s">
        <v>397</v>
      </c>
      <c r="M6961" t="s">
        <v>398</v>
      </c>
      <c r="N6961" t="s">
        <v>299</v>
      </c>
      <c r="O6961">
        <v>1</v>
      </c>
      <c r="P6961" t="s">
        <v>306</v>
      </c>
      <c r="Q6961" t="s">
        <v>12114</v>
      </c>
      <c r="R6961" s="164">
        <v>44805</v>
      </c>
      <c r="T6961" t="s">
        <v>8806</v>
      </c>
      <c r="V6961" t="s">
        <v>15769</v>
      </c>
      <c r="W6961" t="s">
        <v>15770</v>
      </c>
      <c r="X6961" t="s">
        <v>15767</v>
      </c>
      <c r="Y6961" t="s">
        <v>15769</v>
      </c>
      <c r="Z6961" t="s">
        <v>15778</v>
      </c>
      <c r="AA6961" t="s">
        <v>295</v>
      </c>
      <c r="AB6961" s="164">
        <v>44335</v>
      </c>
      <c r="AC6961" t="s">
        <v>308</v>
      </c>
      <c r="AD6961" s="176">
        <v>1</v>
      </c>
    </row>
    <row r="6962" spans="1:30" x14ac:dyDescent="0.35">
      <c r="A6962" t="s">
        <v>476</v>
      </c>
      <c r="B6962">
        <v>1296</v>
      </c>
      <c r="C6962" t="s">
        <v>15773</v>
      </c>
      <c r="D6962">
        <v>78902</v>
      </c>
      <c r="E6962" t="s">
        <v>15767</v>
      </c>
      <c r="F6962" t="s">
        <v>11404</v>
      </c>
      <c r="H6962">
        <v>1</v>
      </c>
      <c r="I6962">
        <v>1</v>
      </c>
      <c r="K6962" t="s">
        <v>296</v>
      </c>
      <c r="L6962" t="s">
        <v>397</v>
      </c>
      <c r="M6962" t="s">
        <v>398</v>
      </c>
      <c r="N6962" t="s">
        <v>299</v>
      </c>
      <c r="O6962">
        <v>1</v>
      </c>
      <c r="P6962" t="s">
        <v>306</v>
      </c>
      <c r="Q6962" t="s">
        <v>1665</v>
      </c>
      <c r="R6962" s="164">
        <v>41883</v>
      </c>
      <c r="T6962" t="s">
        <v>8806</v>
      </c>
      <c r="V6962" t="s">
        <v>15769</v>
      </c>
      <c r="W6962" t="s">
        <v>15770</v>
      </c>
      <c r="X6962" t="s">
        <v>15767</v>
      </c>
      <c r="Y6962" t="s">
        <v>15769</v>
      </c>
      <c r="Z6962" t="s">
        <v>15779</v>
      </c>
      <c r="AC6962" t="s">
        <v>308</v>
      </c>
      <c r="AD6962" s="176">
        <v>1</v>
      </c>
    </row>
    <row r="6963" spans="1:30" x14ac:dyDescent="0.35">
      <c r="A6963" t="s">
        <v>482</v>
      </c>
      <c r="B6963">
        <v>1147</v>
      </c>
      <c r="C6963" t="s">
        <v>15780</v>
      </c>
      <c r="D6963">
        <v>78902</v>
      </c>
      <c r="E6963" t="s">
        <v>15767</v>
      </c>
      <c r="F6963" t="s">
        <v>11404</v>
      </c>
      <c r="H6963">
        <v>1</v>
      </c>
      <c r="I6963">
        <v>1</v>
      </c>
      <c r="K6963" t="s">
        <v>404</v>
      </c>
      <c r="L6963" t="s">
        <v>397</v>
      </c>
      <c r="M6963" t="s">
        <v>398</v>
      </c>
      <c r="N6963" t="s">
        <v>299</v>
      </c>
      <c r="O6963">
        <v>1</v>
      </c>
      <c r="P6963" t="s">
        <v>306</v>
      </c>
      <c r="Q6963" s="164">
        <v>36534</v>
      </c>
      <c r="R6963" s="164">
        <v>36770</v>
      </c>
      <c r="S6963" s="164">
        <v>39189</v>
      </c>
      <c r="T6963" t="s">
        <v>8806</v>
      </c>
      <c r="V6963" t="s">
        <v>15769</v>
      </c>
      <c r="W6963" t="s">
        <v>15770</v>
      </c>
      <c r="X6963" t="s">
        <v>15767</v>
      </c>
      <c r="Y6963" t="s">
        <v>15769</v>
      </c>
      <c r="Z6963" t="s">
        <v>15781</v>
      </c>
      <c r="AC6963" t="s">
        <v>308</v>
      </c>
      <c r="AD6963" s="176">
        <v>1</v>
      </c>
    </row>
    <row r="6964" spans="1:30" x14ac:dyDescent="0.35">
      <c r="A6964" t="s">
        <v>482</v>
      </c>
      <c r="B6964">
        <v>1292</v>
      </c>
      <c r="C6964" t="s">
        <v>15766</v>
      </c>
      <c r="D6964">
        <v>78902</v>
      </c>
      <c r="E6964" t="s">
        <v>15767</v>
      </c>
      <c r="F6964" t="s">
        <v>11404</v>
      </c>
      <c r="G6964" s="163">
        <v>2720.52</v>
      </c>
      <c r="H6964">
        <v>1</v>
      </c>
      <c r="I6964">
        <v>1</v>
      </c>
      <c r="J6964" t="s">
        <v>1</v>
      </c>
      <c r="K6964" t="s">
        <v>296</v>
      </c>
      <c r="L6964" t="s">
        <v>397</v>
      </c>
      <c r="M6964" t="s">
        <v>398</v>
      </c>
      <c r="N6964" t="s">
        <v>299</v>
      </c>
      <c r="O6964">
        <v>1</v>
      </c>
      <c r="P6964" t="s">
        <v>306</v>
      </c>
      <c r="Q6964" s="164">
        <v>44200</v>
      </c>
      <c r="R6964" s="164">
        <v>44805</v>
      </c>
      <c r="T6964" t="s">
        <v>8806</v>
      </c>
      <c r="V6964" t="s">
        <v>15769</v>
      </c>
      <c r="W6964" t="s">
        <v>15770</v>
      </c>
      <c r="X6964" t="s">
        <v>15767</v>
      </c>
      <c r="Y6964" t="s">
        <v>15769</v>
      </c>
      <c r="Z6964" t="s">
        <v>15782</v>
      </c>
      <c r="AA6964" t="s">
        <v>1</v>
      </c>
      <c r="AB6964" s="164">
        <v>44476</v>
      </c>
      <c r="AC6964" t="s">
        <v>308</v>
      </c>
      <c r="AD6964" s="176">
        <v>1</v>
      </c>
    </row>
    <row r="6965" spans="1:30" x14ac:dyDescent="0.35">
      <c r="A6965" t="s">
        <v>432</v>
      </c>
      <c r="B6965">
        <v>1323</v>
      </c>
      <c r="C6965" t="s">
        <v>15767</v>
      </c>
      <c r="D6965">
        <v>78902</v>
      </c>
      <c r="E6965" t="s">
        <v>15767</v>
      </c>
      <c r="F6965" t="s">
        <v>11404</v>
      </c>
      <c r="G6965" s="163">
        <v>5455</v>
      </c>
      <c r="H6965">
        <v>1</v>
      </c>
      <c r="I6965">
        <v>1</v>
      </c>
      <c r="J6965" t="s">
        <v>295</v>
      </c>
      <c r="K6965" t="s">
        <v>296</v>
      </c>
      <c r="L6965" t="s">
        <v>397</v>
      </c>
      <c r="M6965" t="s">
        <v>398</v>
      </c>
      <c r="N6965" t="s">
        <v>299</v>
      </c>
      <c r="O6965">
        <v>1</v>
      </c>
      <c r="P6965" t="s">
        <v>306</v>
      </c>
      <c r="Q6965" t="s">
        <v>15783</v>
      </c>
      <c r="R6965" s="164">
        <v>44805</v>
      </c>
      <c r="T6965" t="s">
        <v>8806</v>
      </c>
      <c r="V6965" t="s">
        <v>15769</v>
      </c>
      <c r="W6965" t="s">
        <v>15770</v>
      </c>
      <c r="X6965" t="s">
        <v>15767</v>
      </c>
      <c r="Y6965" t="s">
        <v>15769</v>
      </c>
      <c r="Z6965" t="s">
        <v>15784</v>
      </c>
      <c r="AA6965" t="s">
        <v>1</v>
      </c>
      <c r="AB6965" s="164">
        <v>44629</v>
      </c>
      <c r="AC6965" t="s">
        <v>308</v>
      </c>
      <c r="AD6965" s="176">
        <v>1</v>
      </c>
    </row>
    <row r="6966" spans="1:30" x14ac:dyDescent="0.35">
      <c r="A6966" t="s">
        <v>584</v>
      </c>
      <c r="B6966">
        <v>1213</v>
      </c>
      <c r="C6966" t="s">
        <v>15767</v>
      </c>
      <c r="D6966">
        <v>78902</v>
      </c>
      <c r="E6966" t="s">
        <v>15767</v>
      </c>
      <c r="F6966" t="s">
        <v>11404</v>
      </c>
      <c r="H6966">
        <v>1</v>
      </c>
      <c r="I6966">
        <v>1</v>
      </c>
      <c r="K6966" t="s">
        <v>296</v>
      </c>
      <c r="L6966" t="s">
        <v>397</v>
      </c>
      <c r="M6966" t="s">
        <v>398</v>
      </c>
      <c r="N6966" t="s">
        <v>299</v>
      </c>
      <c r="O6966">
        <v>1</v>
      </c>
      <c r="P6966" t="s">
        <v>306</v>
      </c>
      <c r="Q6966" s="164">
        <v>35738</v>
      </c>
      <c r="R6966" s="164">
        <v>35674</v>
      </c>
      <c r="T6966" t="s">
        <v>8806</v>
      </c>
      <c r="V6966" t="s">
        <v>15769</v>
      </c>
      <c r="W6966" t="s">
        <v>15770</v>
      </c>
      <c r="X6966" t="s">
        <v>15767</v>
      </c>
      <c r="Y6966" t="s">
        <v>15769</v>
      </c>
      <c r="Z6966" t="s">
        <v>15785</v>
      </c>
      <c r="AC6966" t="s">
        <v>308</v>
      </c>
      <c r="AD6966" s="176">
        <v>1</v>
      </c>
    </row>
    <row r="6967" spans="1:30" x14ac:dyDescent="0.35">
      <c r="A6967" t="s">
        <v>403</v>
      </c>
      <c r="B6967">
        <v>1165</v>
      </c>
      <c r="C6967" t="s">
        <v>15786</v>
      </c>
      <c r="D6967">
        <v>78902</v>
      </c>
      <c r="E6967" t="s">
        <v>15767</v>
      </c>
      <c r="F6967" t="s">
        <v>11404</v>
      </c>
      <c r="H6967">
        <v>1</v>
      </c>
      <c r="I6967">
        <v>1</v>
      </c>
      <c r="K6967" t="s">
        <v>296</v>
      </c>
      <c r="L6967" t="s">
        <v>397</v>
      </c>
      <c r="M6967" t="s">
        <v>398</v>
      </c>
      <c r="N6967" t="s">
        <v>299</v>
      </c>
      <c r="O6967">
        <v>1</v>
      </c>
      <c r="P6967" t="s">
        <v>306</v>
      </c>
      <c r="Q6967" t="s">
        <v>3614</v>
      </c>
      <c r="R6967" s="164">
        <v>41883</v>
      </c>
      <c r="T6967" t="s">
        <v>8806</v>
      </c>
      <c r="V6967" t="s">
        <v>15769</v>
      </c>
      <c r="W6967" t="s">
        <v>15770</v>
      </c>
      <c r="X6967" t="s">
        <v>15767</v>
      </c>
      <c r="Y6967" t="s">
        <v>15769</v>
      </c>
      <c r="Z6967" t="s">
        <v>15787</v>
      </c>
      <c r="AC6967" t="s">
        <v>308</v>
      </c>
      <c r="AD6967" s="176">
        <v>1</v>
      </c>
    </row>
    <row r="6968" spans="1:30" x14ac:dyDescent="0.35">
      <c r="A6968" t="s">
        <v>447</v>
      </c>
      <c r="B6968">
        <v>1292</v>
      </c>
      <c r="C6968" t="s">
        <v>15767</v>
      </c>
      <c r="D6968">
        <v>78902</v>
      </c>
      <c r="E6968" t="s">
        <v>15767</v>
      </c>
      <c r="F6968" t="s">
        <v>11404</v>
      </c>
      <c r="G6968" s="163">
        <v>5400</v>
      </c>
      <c r="H6968">
        <v>1</v>
      </c>
      <c r="I6968">
        <v>1</v>
      </c>
      <c r="J6968" t="s">
        <v>295</v>
      </c>
      <c r="K6968" t="s">
        <v>296</v>
      </c>
      <c r="L6968" t="s">
        <v>397</v>
      </c>
      <c r="M6968" t="s">
        <v>398</v>
      </c>
      <c r="N6968" t="s">
        <v>299</v>
      </c>
      <c r="O6968">
        <v>1</v>
      </c>
      <c r="P6968" t="s">
        <v>306</v>
      </c>
      <c r="Q6968" t="s">
        <v>5024</v>
      </c>
      <c r="R6968" s="164">
        <v>42979</v>
      </c>
      <c r="T6968" t="s">
        <v>8806</v>
      </c>
      <c r="V6968" t="s">
        <v>15769</v>
      </c>
      <c r="W6968" t="s">
        <v>15770</v>
      </c>
      <c r="X6968" t="s">
        <v>15767</v>
      </c>
      <c r="Y6968" t="s">
        <v>15769</v>
      </c>
      <c r="Z6968" t="s">
        <v>15788</v>
      </c>
      <c r="AA6968" t="s">
        <v>1</v>
      </c>
      <c r="AB6968" s="164">
        <v>42934</v>
      </c>
      <c r="AC6968" t="s">
        <v>308</v>
      </c>
      <c r="AD6968" s="176">
        <v>1</v>
      </c>
    </row>
    <row r="6969" spans="1:30" x14ac:dyDescent="0.35">
      <c r="A6969" t="s">
        <v>494</v>
      </c>
      <c r="B6969">
        <v>1246</v>
      </c>
      <c r="C6969" t="s">
        <v>15767</v>
      </c>
      <c r="D6969">
        <v>78902</v>
      </c>
      <c r="E6969" t="s">
        <v>15767</v>
      </c>
      <c r="F6969" t="s">
        <v>11404</v>
      </c>
      <c r="G6969" s="163">
        <v>4098.2</v>
      </c>
      <c r="H6969">
        <v>1</v>
      </c>
      <c r="I6969">
        <v>1</v>
      </c>
      <c r="J6969" t="s">
        <v>295</v>
      </c>
      <c r="K6969" t="s">
        <v>296</v>
      </c>
      <c r="L6969" t="s">
        <v>397</v>
      </c>
      <c r="M6969" t="s">
        <v>398</v>
      </c>
      <c r="N6969" t="s">
        <v>299</v>
      </c>
      <c r="O6969">
        <v>1</v>
      </c>
      <c r="P6969" t="s">
        <v>306</v>
      </c>
      <c r="Q6969" s="164">
        <v>43872</v>
      </c>
      <c r="R6969" s="164">
        <v>44440</v>
      </c>
      <c r="T6969" t="s">
        <v>8806</v>
      </c>
      <c r="V6969" t="s">
        <v>15769</v>
      </c>
      <c r="W6969" t="s">
        <v>15770</v>
      </c>
      <c r="X6969" t="s">
        <v>15767</v>
      </c>
      <c r="Y6969" t="s">
        <v>15769</v>
      </c>
      <c r="Z6969" t="s">
        <v>15789</v>
      </c>
      <c r="AA6969" t="s">
        <v>1</v>
      </c>
      <c r="AB6969" s="164">
        <v>44295</v>
      </c>
      <c r="AC6969" t="s">
        <v>308</v>
      </c>
      <c r="AD6969" s="176">
        <v>1</v>
      </c>
    </row>
    <row r="6970" spans="1:30" x14ac:dyDescent="0.35">
      <c r="A6970" t="s">
        <v>414</v>
      </c>
      <c r="B6970">
        <v>1259</v>
      </c>
      <c r="C6970" t="s">
        <v>15767</v>
      </c>
      <c r="D6970">
        <v>78902</v>
      </c>
      <c r="E6970" t="s">
        <v>15767</v>
      </c>
      <c r="F6970" t="s">
        <v>11404</v>
      </c>
      <c r="G6970" s="163">
        <v>2720.56</v>
      </c>
      <c r="H6970">
        <v>1</v>
      </c>
      <c r="I6970">
        <v>1</v>
      </c>
      <c r="J6970" t="s">
        <v>1</v>
      </c>
      <c r="K6970" t="s">
        <v>296</v>
      </c>
      <c r="L6970" t="s">
        <v>397</v>
      </c>
      <c r="M6970" t="s">
        <v>398</v>
      </c>
      <c r="N6970" t="s">
        <v>299</v>
      </c>
      <c r="O6970">
        <v>1</v>
      </c>
      <c r="P6970" t="s">
        <v>306</v>
      </c>
      <c r="Q6970" t="s">
        <v>11591</v>
      </c>
      <c r="R6970" s="164">
        <v>45901</v>
      </c>
      <c r="T6970" t="s">
        <v>8806</v>
      </c>
      <c r="V6970" t="s">
        <v>15769</v>
      </c>
      <c r="W6970" t="s">
        <v>15770</v>
      </c>
      <c r="X6970" t="s">
        <v>15767</v>
      </c>
      <c r="Y6970" t="s">
        <v>15769</v>
      </c>
      <c r="Z6970" t="s">
        <v>15790</v>
      </c>
      <c r="AA6970" t="s">
        <v>1</v>
      </c>
      <c r="AB6970" s="164">
        <v>45533</v>
      </c>
      <c r="AC6970" t="s">
        <v>308</v>
      </c>
      <c r="AD6970" s="176">
        <v>1</v>
      </c>
    </row>
    <row r="6971" spans="1:30" x14ac:dyDescent="0.35">
      <c r="A6971" t="s">
        <v>419</v>
      </c>
      <c r="B6971">
        <v>1219</v>
      </c>
      <c r="C6971" t="s">
        <v>15767</v>
      </c>
      <c r="D6971">
        <v>78902</v>
      </c>
      <c r="E6971" t="s">
        <v>15767</v>
      </c>
      <c r="F6971" t="s">
        <v>11404</v>
      </c>
      <c r="G6971" s="163">
        <v>3362</v>
      </c>
      <c r="H6971">
        <v>1</v>
      </c>
      <c r="I6971">
        <v>1</v>
      </c>
      <c r="J6971" t="s">
        <v>1</v>
      </c>
      <c r="K6971" t="s">
        <v>296</v>
      </c>
      <c r="L6971" t="s">
        <v>397</v>
      </c>
      <c r="M6971" t="s">
        <v>398</v>
      </c>
      <c r="N6971" t="s">
        <v>299</v>
      </c>
      <c r="O6971">
        <v>1</v>
      </c>
      <c r="P6971" t="s">
        <v>306</v>
      </c>
      <c r="Q6971" t="s">
        <v>15791</v>
      </c>
      <c r="R6971" s="164">
        <v>43466</v>
      </c>
      <c r="T6971" t="s">
        <v>8806</v>
      </c>
      <c r="V6971" t="s">
        <v>15769</v>
      </c>
      <c r="W6971" t="s">
        <v>15770</v>
      </c>
      <c r="X6971" t="s">
        <v>15767</v>
      </c>
      <c r="Y6971" t="s">
        <v>15769</v>
      </c>
      <c r="Z6971" t="s">
        <v>15792</v>
      </c>
      <c r="AA6971" t="s">
        <v>1</v>
      </c>
      <c r="AB6971" s="164">
        <v>43325</v>
      </c>
      <c r="AC6971" t="s">
        <v>308</v>
      </c>
      <c r="AD6971" s="176">
        <v>1</v>
      </c>
    </row>
    <row r="6972" spans="1:30" x14ac:dyDescent="0.35">
      <c r="A6972" t="s">
        <v>314</v>
      </c>
      <c r="B6972">
        <v>1216</v>
      </c>
      <c r="C6972" t="s">
        <v>15786</v>
      </c>
      <c r="D6972">
        <v>78902</v>
      </c>
      <c r="E6972" t="s">
        <v>15767</v>
      </c>
      <c r="F6972" t="s">
        <v>11404</v>
      </c>
      <c r="H6972">
        <v>1</v>
      </c>
      <c r="I6972">
        <v>1</v>
      </c>
      <c r="K6972" t="s">
        <v>296</v>
      </c>
      <c r="L6972" t="s">
        <v>397</v>
      </c>
      <c r="M6972" t="s">
        <v>398</v>
      </c>
      <c r="N6972" t="s">
        <v>299</v>
      </c>
      <c r="O6972">
        <v>1</v>
      </c>
      <c r="P6972" t="s">
        <v>306</v>
      </c>
      <c r="Q6972" s="164">
        <v>36892</v>
      </c>
      <c r="R6972" s="164">
        <v>36892</v>
      </c>
      <c r="T6972" t="s">
        <v>8806</v>
      </c>
      <c r="V6972" t="s">
        <v>15769</v>
      </c>
      <c r="W6972" t="s">
        <v>15770</v>
      </c>
      <c r="X6972" t="s">
        <v>15767</v>
      </c>
      <c r="Y6972" t="s">
        <v>15769</v>
      </c>
      <c r="Z6972" t="s">
        <v>15793</v>
      </c>
      <c r="AC6972" t="s">
        <v>308</v>
      </c>
      <c r="AD6972" s="176">
        <v>1</v>
      </c>
    </row>
    <row r="6973" spans="1:30" x14ac:dyDescent="0.35">
      <c r="A6973" t="s">
        <v>711</v>
      </c>
      <c r="B6973">
        <v>1156</v>
      </c>
      <c r="C6973" t="s">
        <v>15794</v>
      </c>
      <c r="D6973">
        <v>78902</v>
      </c>
      <c r="E6973" t="s">
        <v>15767</v>
      </c>
      <c r="F6973" t="s">
        <v>11404</v>
      </c>
      <c r="H6973">
        <v>1</v>
      </c>
      <c r="I6973">
        <v>1</v>
      </c>
      <c r="K6973" t="s">
        <v>404</v>
      </c>
      <c r="L6973" t="s">
        <v>397</v>
      </c>
      <c r="M6973" t="s">
        <v>398</v>
      </c>
      <c r="N6973" t="s">
        <v>299</v>
      </c>
      <c r="O6973">
        <v>1</v>
      </c>
      <c r="P6973" t="s">
        <v>306</v>
      </c>
      <c r="Q6973" s="164">
        <v>34708</v>
      </c>
      <c r="R6973" s="164">
        <v>34943</v>
      </c>
      <c r="S6973" s="164">
        <v>39188</v>
      </c>
      <c r="T6973" t="s">
        <v>8806</v>
      </c>
      <c r="V6973" t="s">
        <v>15769</v>
      </c>
      <c r="W6973" t="s">
        <v>15770</v>
      </c>
      <c r="X6973" t="s">
        <v>15767</v>
      </c>
      <c r="Y6973" t="s">
        <v>15769</v>
      </c>
      <c r="Z6973" t="s">
        <v>15795</v>
      </c>
      <c r="AC6973" t="s">
        <v>308</v>
      </c>
      <c r="AD6973" s="176">
        <v>1</v>
      </c>
    </row>
    <row r="6974" spans="1:30" x14ac:dyDescent="0.35">
      <c r="A6974" t="s">
        <v>499</v>
      </c>
      <c r="B6974">
        <v>1211</v>
      </c>
      <c r="C6974" t="s">
        <v>15767</v>
      </c>
      <c r="D6974">
        <v>78902</v>
      </c>
      <c r="E6974" t="s">
        <v>15767</v>
      </c>
      <c r="F6974" t="s">
        <v>11404</v>
      </c>
      <c r="H6974">
        <v>1</v>
      </c>
      <c r="I6974">
        <v>1</v>
      </c>
      <c r="K6974" t="s">
        <v>296</v>
      </c>
      <c r="L6974" t="s">
        <v>640</v>
      </c>
      <c r="M6974" t="s">
        <v>398</v>
      </c>
      <c r="N6974" t="s">
        <v>299</v>
      </c>
      <c r="O6974">
        <v>1</v>
      </c>
      <c r="P6974" t="s">
        <v>306</v>
      </c>
      <c r="Q6974" t="s">
        <v>744</v>
      </c>
      <c r="R6974" s="164">
        <v>41518</v>
      </c>
      <c r="T6974" t="s">
        <v>8806</v>
      </c>
      <c r="V6974" t="s">
        <v>15769</v>
      </c>
      <c r="W6974" t="s">
        <v>15770</v>
      </c>
      <c r="X6974" t="s">
        <v>15767</v>
      </c>
      <c r="Y6974" t="s">
        <v>15769</v>
      </c>
      <c r="Z6974" t="s">
        <v>15796</v>
      </c>
      <c r="AC6974" t="s">
        <v>308</v>
      </c>
      <c r="AD6974" s="176">
        <v>1</v>
      </c>
    </row>
    <row r="6975" spans="1:30" x14ac:dyDescent="0.35">
      <c r="A6975" t="s">
        <v>566</v>
      </c>
      <c r="B6975">
        <v>1227</v>
      </c>
      <c r="C6975" t="s">
        <v>15797</v>
      </c>
      <c r="D6975">
        <v>78902</v>
      </c>
      <c r="E6975" t="s">
        <v>15767</v>
      </c>
      <c r="F6975" t="s">
        <v>11404</v>
      </c>
      <c r="H6975">
        <v>1</v>
      </c>
      <c r="I6975">
        <v>1</v>
      </c>
      <c r="K6975" t="s">
        <v>404</v>
      </c>
      <c r="L6975" t="s">
        <v>640</v>
      </c>
      <c r="M6975" t="s">
        <v>398</v>
      </c>
      <c r="N6975" t="s">
        <v>299</v>
      </c>
      <c r="O6975">
        <v>1</v>
      </c>
      <c r="P6975" t="s">
        <v>306</v>
      </c>
      <c r="Q6975" s="164">
        <v>39091</v>
      </c>
      <c r="R6975" s="164">
        <v>39326</v>
      </c>
      <c r="S6975" s="164">
        <v>41883</v>
      </c>
      <c r="T6975" t="s">
        <v>8806</v>
      </c>
      <c r="V6975" t="s">
        <v>15769</v>
      </c>
      <c r="W6975" t="s">
        <v>15770</v>
      </c>
      <c r="X6975" t="s">
        <v>15767</v>
      </c>
      <c r="Y6975" t="s">
        <v>15769</v>
      </c>
      <c r="Z6975" t="s">
        <v>15798</v>
      </c>
      <c r="AC6975" t="s">
        <v>308</v>
      </c>
      <c r="AD6975" s="176">
        <v>1</v>
      </c>
    </row>
    <row r="6976" spans="1:30" x14ac:dyDescent="0.35">
      <c r="A6976" t="s">
        <v>566</v>
      </c>
      <c r="B6976">
        <v>1299</v>
      </c>
      <c r="C6976" t="s">
        <v>15786</v>
      </c>
      <c r="D6976">
        <v>78902</v>
      </c>
      <c r="E6976" t="s">
        <v>15767</v>
      </c>
      <c r="F6976" t="s">
        <v>11404</v>
      </c>
      <c r="G6976" s="163">
        <v>5012</v>
      </c>
      <c r="H6976">
        <v>1</v>
      </c>
      <c r="I6976">
        <v>1</v>
      </c>
      <c r="J6976" t="s">
        <v>295</v>
      </c>
      <c r="K6976" t="s">
        <v>0</v>
      </c>
      <c r="L6976" t="s">
        <v>397</v>
      </c>
      <c r="M6976" t="s">
        <v>398</v>
      </c>
      <c r="N6976" t="s">
        <v>299</v>
      </c>
      <c r="O6976">
        <v>1</v>
      </c>
      <c r="P6976" t="s">
        <v>306</v>
      </c>
      <c r="Q6976" t="s">
        <v>15799</v>
      </c>
      <c r="R6976" s="164">
        <v>43709</v>
      </c>
      <c r="T6976" t="s">
        <v>8806</v>
      </c>
      <c r="V6976" t="s">
        <v>15769</v>
      </c>
      <c r="W6976" t="s">
        <v>15770</v>
      </c>
      <c r="X6976" t="s">
        <v>15767</v>
      </c>
      <c r="Y6976" t="s">
        <v>15769</v>
      </c>
      <c r="Z6976" t="s">
        <v>15800</v>
      </c>
      <c r="AA6976" t="s">
        <v>1</v>
      </c>
      <c r="AB6976" s="164">
        <v>43595</v>
      </c>
      <c r="AC6976" t="s">
        <v>308</v>
      </c>
      <c r="AD6976" s="176">
        <v>1</v>
      </c>
    </row>
    <row r="6977" spans="1:31" x14ac:dyDescent="0.35">
      <c r="A6977" t="s">
        <v>438</v>
      </c>
      <c r="B6977">
        <v>1245</v>
      </c>
      <c r="C6977" t="s">
        <v>15767</v>
      </c>
      <c r="D6977">
        <v>78902</v>
      </c>
      <c r="E6977" t="s">
        <v>15767</v>
      </c>
      <c r="F6977" t="s">
        <v>11404</v>
      </c>
      <c r="G6977" s="163">
        <v>3872.93</v>
      </c>
      <c r="H6977">
        <v>1</v>
      </c>
      <c r="I6977">
        <v>1</v>
      </c>
      <c r="J6977" t="s">
        <v>295</v>
      </c>
      <c r="K6977" t="s">
        <v>296</v>
      </c>
      <c r="L6977" t="s">
        <v>397</v>
      </c>
      <c r="M6977" t="s">
        <v>398</v>
      </c>
      <c r="N6977" t="s">
        <v>299</v>
      </c>
      <c r="O6977">
        <v>1</v>
      </c>
      <c r="P6977" t="s">
        <v>306</v>
      </c>
      <c r="Q6977" t="s">
        <v>6143</v>
      </c>
      <c r="R6977" s="164">
        <v>43709</v>
      </c>
      <c r="T6977" t="s">
        <v>8806</v>
      </c>
      <c r="V6977" t="s">
        <v>15769</v>
      </c>
      <c r="W6977" t="s">
        <v>15770</v>
      </c>
      <c r="X6977" t="s">
        <v>15767</v>
      </c>
      <c r="Y6977" t="s">
        <v>15769</v>
      </c>
      <c r="Z6977" t="s">
        <v>15801</v>
      </c>
      <c r="AA6977" t="s">
        <v>1</v>
      </c>
      <c r="AB6977" s="164">
        <v>43588</v>
      </c>
      <c r="AC6977" t="s">
        <v>308</v>
      </c>
      <c r="AD6977" s="176">
        <v>1</v>
      </c>
    </row>
    <row r="6978" spans="1:31" x14ac:dyDescent="0.35">
      <c r="A6978" t="s">
        <v>309</v>
      </c>
      <c r="B6978">
        <v>1157</v>
      </c>
      <c r="C6978" t="s">
        <v>15802</v>
      </c>
      <c r="D6978">
        <v>78905</v>
      </c>
      <c r="E6978" t="s">
        <v>15802</v>
      </c>
      <c r="F6978" t="s">
        <v>11404</v>
      </c>
      <c r="H6978" s="174">
        <f t="shared" ref="H6978:H6979" si="246">AD6978</f>
        <v>1.1000000000000001</v>
      </c>
      <c r="I6978">
        <v>0.8</v>
      </c>
      <c r="K6978" t="s">
        <v>404</v>
      </c>
      <c r="L6978" t="s">
        <v>15803</v>
      </c>
      <c r="M6978" t="s">
        <v>398</v>
      </c>
      <c r="N6978" t="s">
        <v>1792</v>
      </c>
      <c r="O6978">
        <v>1</v>
      </c>
      <c r="P6978" t="s">
        <v>306</v>
      </c>
      <c r="Q6978" s="164">
        <v>37995</v>
      </c>
      <c r="R6978" s="164">
        <v>38231</v>
      </c>
      <c r="S6978" s="164">
        <v>42979</v>
      </c>
      <c r="T6978" t="s">
        <v>8817</v>
      </c>
      <c r="V6978" t="s">
        <v>15804</v>
      </c>
      <c r="W6978" t="s">
        <v>15805</v>
      </c>
      <c r="X6978" t="s">
        <v>15802</v>
      </c>
      <c r="Y6978" t="s">
        <v>15804</v>
      </c>
      <c r="Z6978" t="s">
        <v>15806</v>
      </c>
      <c r="AC6978" t="s">
        <v>341</v>
      </c>
      <c r="AD6978" s="176">
        <v>1.1000000000000001</v>
      </c>
      <c r="AE6978" s="177" t="s">
        <v>16954</v>
      </c>
    </row>
    <row r="6979" spans="1:31" x14ac:dyDescent="0.35">
      <c r="A6979" t="s">
        <v>324</v>
      </c>
      <c r="B6979">
        <v>1327</v>
      </c>
      <c r="C6979" t="s">
        <v>15807</v>
      </c>
      <c r="D6979">
        <v>78906</v>
      </c>
      <c r="E6979" t="s">
        <v>15807</v>
      </c>
      <c r="F6979" t="s">
        <v>11404</v>
      </c>
      <c r="G6979" s="163">
        <v>5350</v>
      </c>
      <c r="H6979" s="174">
        <f t="shared" si="246"/>
        <v>1.1000000000000001</v>
      </c>
      <c r="I6979">
        <v>1</v>
      </c>
      <c r="J6979" t="s">
        <v>295</v>
      </c>
      <c r="K6979" t="s">
        <v>296</v>
      </c>
      <c r="L6979" t="s">
        <v>397</v>
      </c>
      <c r="M6979" t="s">
        <v>398</v>
      </c>
      <c r="N6979" t="s">
        <v>1792</v>
      </c>
      <c r="O6979">
        <v>1</v>
      </c>
      <c r="P6979" t="s">
        <v>306</v>
      </c>
      <c r="Q6979" t="s">
        <v>15808</v>
      </c>
      <c r="R6979" s="164">
        <v>43344</v>
      </c>
      <c r="T6979" t="s">
        <v>15809</v>
      </c>
      <c r="V6979" t="s">
        <v>15810</v>
      </c>
      <c r="W6979" t="s">
        <v>15811</v>
      </c>
      <c r="X6979" t="s">
        <v>15807</v>
      </c>
      <c r="Y6979" t="s">
        <v>15810</v>
      </c>
      <c r="Z6979" t="s">
        <v>15812</v>
      </c>
      <c r="AA6979" t="s">
        <v>1</v>
      </c>
      <c r="AB6979" s="164">
        <v>43049</v>
      </c>
      <c r="AC6979" t="s">
        <v>341</v>
      </c>
      <c r="AD6979" s="176">
        <v>1.1000000000000001</v>
      </c>
      <c r="AE6979" s="177" t="s">
        <v>16954</v>
      </c>
    </row>
    <row r="6980" spans="1:31" x14ac:dyDescent="0.35">
      <c r="A6980" t="s">
        <v>408</v>
      </c>
      <c r="B6980">
        <v>1150</v>
      </c>
      <c r="C6980" t="s">
        <v>15813</v>
      </c>
      <c r="D6980">
        <v>79000</v>
      </c>
      <c r="E6980" t="s">
        <v>8822</v>
      </c>
      <c r="F6980" t="s">
        <v>11404</v>
      </c>
      <c r="H6980">
        <v>1.1000000000000001</v>
      </c>
      <c r="I6980">
        <v>0.9</v>
      </c>
      <c r="K6980" t="s">
        <v>296</v>
      </c>
      <c r="L6980" t="s">
        <v>397</v>
      </c>
      <c r="M6980" t="s">
        <v>398</v>
      </c>
      <c r="N6980" t="s">
        <v>360</v>
      </c>
      <c r="O6980">
        <v>1</v>
      </c>
      <c r="P6980" t="s">
        <v>306</v>
      </c>
      <c r="Q6980" s="164">
        <v>35073</v>
      </c>
      <c r="R6980" s="164">
        <v>35309</v>
      </c>
      <c r="T6980" t="s">
        <v>8823</v>
      </c>
      <c r="V6980" t="s">
        <v>8824</v>
      </c>
      <c r="W6980" t="s">
        <v>15814</v>
      </c>
      <c r="X6980" t="s">
        <v>15815</v>
      </c>
      <c r="Y6980" t="s">
        <v>15816</v>
      </c>
      <c r="Z6980" t="s">
        <v>15817</v>
      </c>
      <c r="AC6980" t="s">
        <v>366</v>
      </c>
      <c r="AD6980" s="176">
        <v>1.1000000000000001</v>
      </c>
    </row>
    <row r="6981" spans="1:31" x14ac:dyDescent="0.35">
      <c r="A6981" t="s">
        <v>584</v>
      </c>
      <c r="B6981">
        <v>1293</v>
      </c>
      <c r="C6981" t="s">
        <v>15818</v>
      </c>
      <c r="D6981">
        <v>79001</v>
      </c>
      <c r="E6981" t="s">
        <v>15819</v>
      </c>
      <c r="F6981" t="s">
        <v>11404</v>
      </c>
      <c r="H6981">
        <v>1.1000000000000001</v>
      </c>
      <c r="I6981">
        <v>0.9</v>
      </c>
      <c r="K6981" t="s">
        <v>296</v>
      </c>
      <c r="L6981" t="s">
        <v>397</v>
      </c>
      <c r="M6981" t="s">
        <v>398</v>
      </c>
      <c r="N6981" t="s">
        <v>360</v>
      </c>
      <c r="O6981">
        <v>1</v>
      </c>
      <c r="P6981" t="s">
        <v>306</v>
      </c>
      <c r="Q6981" s="164">
        <v>38534</v>
      </c>
      <c r="R6981" s="164">
        <v>38473</v>
      </c>
      <c r="T6981" t="s">
        <v>15820</v>
      </c>
      <c r="V6981" t="s">
        <v>15821</v>
      </c>
      <c r="W6981" t="s">
        <v>15822</v>
      </c>
      <c r="X6981" t="s">
        <v>15819</v>
      </c>
      <c r="Y6981" t="s">
        <v>15821</v>
      </c>
      <c r="Z6981" t="s">
        <v>15823</v>
      </c>
      <c r="AA6981" t="s">
        <v>1</v>
      </c>
      <c r="AC6981" t="s">
        <v>366</v>
      </c>
      <c r="AD6981" s="176">
        <v>1.1000000000000001</v>
      </c>
    </row>
    <row r="6982" spans="1:31" x14ac:dyDescent="0.35">
      <c r="A6982" t="s">
        <v>305</v>
      </c>
      <c r="B6982">
        <v>1190</v>
      </c>
      <c r="C6982" t="s">
        <v>15824</v>
      </c>
      <c r="D6982">
        <v>79302</v>
      </c>
      <c r="E6982" t="s">
        <v>15824</v>
      </c>
      <c r="F6982" t="s">
        <v>11404</v>
      </c>
      <c r="H6982" s="174">
        <f t="shared" ref="H6982:H6987" si="247">AD6982</f>
        <v>1.3</v>
      </c>
      <c r="I6982">
        <v>0.9</v>
      </c>
      <c r="K6982" t="s">
        <v>404</v>
      </c>
      <c r="L6982" t="s">
        <v>397</v>
      </c>
      <c r="M6982" t="s">
        <v>398</v>
      </c>
      <c r="N6982" t="s">
        <v>360</v>
      </c>
      <c r="O6982">
        <v>1</v>
      </c>
      <c r="P6982" t="s">
        <v>306</v>
      </c>
      <c r="Q6982" s="164">
        <v>34708</v>
      </c>
      <c r="R6982" s="164">
        <v>34943</v>
      </c>
      <c r="S6982" s="164">
        <v>39189</v>
      </c>
      <c r="T6982" t="s">
        <v>8868</v>
      </c>
      <c r="V6982" t="s">
        <v>15825</v>
      </c>
      <c r="W6982" t="s">
        <v>15826</v>
      </c>
      <c r="X6982" t="s">
        <v>15824</v>
      </c>
      <c r="Y6982" t="s">
        <v>15825</v>
      </c>
      <c r="Z6982" t="s">
        <v>15827</v>
      </c>
      <c r="AC6982" t="s">
        <v>366</v>
      </c>
      <c r="AD6982" s="176">
        <v>1.3</v>
      </c>
      <c r="AE6982" s="177" t="s">
        <v>16954</v>
      </c>
    </row>
    <row r="6983" spans="1:31" x14ac:dyDescent="0.35">
      <c r="A6983" t="s">
        <v>309</v>
      </c>
      <c r="B6983">
        <v>1080</v>
      </c>
      <c r="C6983" t="s">
        <v>15828</v>
      </c>
      <c r="D6983">
        <v>79302</v>
      </c>
      <c r="E6983" t="s">
        <v>15824</v>
      </c>
      <c r="F6983" t="s">
        <v>11404</v>
      </c>
      <c r="H6983" s="174">
        <f t="shared" si="247"/>
        <v>1.3</v>
      </c>
      <c r="I6983">
        <v>0.9</v>
      </c>
      <c r="K6983" t="s">
        <v>404</v>
      </c>
      <c r="L6983" t="s">
        <v>640</v>
      </c>
      <c r="M6983" t="s">
        <v>398</v>
      </c>
      <c r="N6983" t="s">
        <v>360</v>
      </c>
      <c r="O6983">
        <v>1</v>
      </c>
      <c r="P6983" t="s">
        <v>306</v>
      </c>
      <c r="Q6983" s="164">
        <v>31421</v>
      </c>
      <c r="R6983" s="164">
        <v>31656</v>
      </c>
      <c r="S6983" s="164">
        <v>42248</v>
      </c>
      <c r="T6983" t="s">
        <v>8868</v>
      </c>
      <c r="V6983" t="s">
        <v>15825</v>
      </c>
      <c r="W6983" t="s">
        <v>15826</v>
      </c>
      <c r="X6983" t="s">
        <v>15824</v>
      </c>
      <c r="Y6983" t="s">
        <v>15825</v>
      </c>
      <c r="Z6983" t="s">
        <v>15829</v>
      </c>
      <c r="AC6983" t="s">
        <v>366</v>
      </c>
      <c r="AD6983" s="176">
        <v>1.3</v>
      </c>
      <c r="AE6983" s="177" t="s">
        <v>16954</v>
      </c>
    </row>
    <row r="6984" spans="1:31" x14ac:dyDescent="0.35">
      <c r="A6984" t="s">
        <v>584</v>
      </c>
      <c r="B6984">
        <v>1206</v>
      </c>
      <c r="C6984" t="s">
        <v>15830</v>
      </c>
      <c r="D6984">
        <v>79302</v>
      </c>
      <c r="E6984" t="s">
        <v>15824</v>
      </c>
      <c r="F6984" t="s">
        <v>11404</v>
      </c>
      <c r="H6984" s="174">
        <f t="shared" si="247"/>
        <v>1.3</v>
      </c>
      <c r="I6984">
        <v>0.9</v>
      </c>
      <c r="K6984" t="s">
        <v>404</v>
      </c>
      <c r="L6984" t="s">
        <v>397</v>
      </c>
      <c r="M6984" t="s">
        <v>398</v>
      </c>
      <c r="N6984" t="s">
        <v>360</v>
      </c>
      <c r="O6984">
        <v>1</v>
      </c>
      <c r="P6984" t="s">
        <v>306</v>
      </c>
      <c r="Q6984" s="164">
        <v>33978</v>
      </c>
      <c r="R6984" s="164">
        <v>34213</v>
      </c>
      <c r="S6984" s="164">
        <v>42248</v>
      </c>
      <c r="T6984" t="s">
        <v>8868</v>
      </c>
      <c r="V6984" t="s">
        <v>15825</v>
      </c>
      <c r="W6984" t="s">
        <v>15826</v>
      </c>
      <c r="X6984" t="s">
        <v>15824</v>
      </c>
      <c r="Y6984" t="s">
        <v>15825</v>
      </c>
      <c r="Z6984" t="s">
        <v>15831</v>
      </c>
      <c r="AC6984" t="s">
        <v>366</v>
      </c>
      <c r="AD6984" s="176">
        <v>1.3</v>
      </c>
      <c r="AE6984" s="177" t="s">
        <v>16954</v>
      </c>
    </row>
    <row r="6985" spans="1:31" x14ac:dyDescent="0.35">
      <c r="A6985" t="s">
        <v>711</v>
      </c>
      <c r="B6985">
        <v>1101</v>
      </c>
      <c r="C6985" t="s">
        <v>15832</v>
      </c>
      <c r="D6985">
        <v>79302</v>
      </c>
      <c r="E6985" t="s">
        <v>15824</v>
      </c>
      <c r="F6985" t="s">
        <v>11404</v>
      </c>
      <c r="H6985" s="174">
        <f t="shared" si="247"/>
        <v>1.3</v>
      </c>
      <c r="I6985">
        <v>0.9</v>
      </c>
      <c r="K6985" t="s">
        <v>404</v>
      </c>
      <c r="L6985" t="s">
        <v>397</v>
      </c>
      <c r="M6985" t="s">
        <v>398</v>
      </c>
      <c r="N6985" t="s">
        <v>360</v>
      </c>
      <c r="O6985">
        <v>1</v>
      </c>
      <c r="P6985" t="s">
        <v>306</v>
      </c>
      <c r="Q6985" s="164">
        <v>30781</v>
      </c>
      <c r="R6985" s="164">
        <v>30929</v>
      </c>
      <c r="S6985" s="164">
        <v>42614</v>
      </c>
      <c r="T6985" t="s">
        <v>8868</v>
      </c>
      <c r="V6985" t="s">
        <v>15825</v>
      </c>
      <c r="W6985" t="s">
        <v>15826</v>
      </c>
      <c r="X6985" t="s">
        <v>15824</v>
      </c>
      <c r="Y6985" t="s">
        <v>15825</v>
      </c>
      <c r="Z6985" t="s">
        <v>15833</v>
      </c>
      <c r="AC6985" t="s">
        <v>366</v>
      </c>
      <c r="AD6985" s="176">
        <v>1.3</v>
      </c>
      <c r="AE6985" s="177" t="s">
        <v>16954</v>
      </c>
    </row>
    <row r="6986" spans="1:31" x14ac:dyDescent="0.35">
      <c r="A6986" t="s">
        <v>711</v>
      </c>
      <c r="B6986">
        <v>1189</v>
      </c>
      <c r="C6986" t="s">
        <v>15834</v>
      </c>
      <c r="D6986">
        <v>79302</v>
      </c>
      <c r="E6986" t="s">
        <v>15824</v>
      </c>
      <c r="F6986" t="s">
        <v>11404</v>
      </c>
      <c r="H6986" s="174">
        <f t="shared" si="247"/>
        <v>1.3</v>
      </c>
      <c r="I6986">
        <v>0.9</v>
      </c>
      <c r="K6986" t="s">
        <v>404</v>
      </c>
      <c r="L6986" t="s">
        <v>397</v>
      </c>
      <c r="M6986" t="s">
        <v>398</v>
      </c>
      <c r="N6986" t="s">
        <v>360</v>
      </c>
      <c r="O6986">
        <v>1</v>
      </c>
      <c r="P6986" t="s">
        <v>306</v>
      </c>
      <c r="Q6986" s="164">
        <v>36534</v>
      </c>
      <c r="R6986" s="164">
        <v>36770</v>
      </c>
      <c r="S6986" s="164">
        <v>40148</v>
      </c>
      <c r="T6986" t="s">
        <v>8868</v>
      </c>
      <c r="V6986" t="s">
        <v>15825</v>
      </c>
      <c r="W6986" t="s">
        <v>15826</v>
      </c>
      <c r="X6986" t="s">
        <v>15824</v>
      </c>
      <c r="Y6986" t="s">
        <v>15825</v>
      </c>
      <c r="Z6986" t="s">
        <v>15835</v>
      </c>
      <c r="AC6986" t="s">
        <v>366</v>
      </c>
      <c r="AD6986" s="176">
        <v>1.3</v>
      </c>
      <c r="AE6986" s="177" t="s">
        <v>16954</v>
      </c>
    </row>
    <row r="6987" spans="1:31" x14ac:dyDescent="0.35">
      <c r="A6987" t="s">
        <v>711</v>
      </c>
      <c r="B6987">
        <v>1190</v>
      </c>
      <c r="C6987" t="s">
        <v>15836</v>
      </c>
      <c r="D6987">
        <v>79302</v>
      </c>
      <c r="E6987" t="s">
        <v>15824</v>
      </c>
      <c r="F6987" t="s">
        <v>11404</v>
      </c>
      <c r="H6987" s="174">
        <f t="shared" si="247"/>
        <v>1.3</v>
      </c>
      <c r="I6987">
        <v>0.9</v>
      </c>
      <c r="K6987" t="s">
        <v>404</v>
      </c>
      <c r="L6987" t="s">
        <v>397</v>
      </c>
      <c r="M6987" t="s">
        <v>398</v>
      </c>
      <c r="N6987" t="s">
        <v>360</v>
      </c>
      <c r="O6987">
        <v>1</v>
      </c>
      <c r="P6987" t="s">
        <v>306</v>
      </c>
      <c r="Q6987" s="164">
        <v>36534</v>
      </c>
      <c r="R6987" s="164">
        <v>36770</v>
      </c>
      <c r="S6987" s="164">
        <v>40148</v>
      </c>
      <c r="T6987" t="s">
        <v>8868</v>
      </c>
      <c r="V6987" t="s">
        <v>15825</v>
      </c>
      <c r="W6987" t="s">
        <v>15826</v>
      </c>
      <c r="X6987" t="s">
        <v>15824</v>
      </c>
      <c r="Y6987" t="s">
        <v>15825</v>
      </c>
      <c r="Z6987" t="s">
        <v>15837</v>
      </c>
      <c r="AC6987" t="s">
        <v>366</v>
      </c>
      <c r="AD6987" s="176">
        <v>1.3</v>
      </c>
      <c r="AE6987" s="177" t="s">
        <v>16954</v>
      </c>
    </row>
    <row r="6988" spans="1:31" x14ac:dyDescent="0.35">
      <c r="A6988" t="s">
        <v>317</v>
      </c>
      <c r="B6988">
        <v>1215</v>
      </c>
      <c r="C6988" t="s">
        <v>15838</v>
      </c>
      <c r="D6988">
        <v>79401</v>
      </c>
      <c r="E6988" t="s">
        <v>15839</v>
      </c>
      <c r="F6988" t="s">
        <v>11404</v>
      </c>
      <c r="G6988" s="163">
        <v>3676</v>
      </c>
      <c r="H6988">
        <v>1.3</v>
      </c>
      <c r="I6988">
        <v>1.4</v>
      </c>
      <c r="J6988" t="s">
        <v>295</v>
      </c>
      <c r="K6988" t="s">
        <v>296</v>
      </c>
      <c r="L6988" t="s">
        <v>397</v>
      </c>
      <c r="M6988" t="s">
        <v>398</v>
      </c>
      <c r="N6988" t="s">
        <v>360</v>
      </c>
      <c r="O6988">
        <v>1.5</v>
      </c>
      <c r="P6988" t="s">
        <v>306</v>
      </c>
      <c r="Q6988" s="164">
        <v>42259</v>
      </c>
      <c r="R6988" s="164">
        <v>42979</v>
      </c>
      <c r="T6988" t="s">
        <v>15840</v>
      </c>
      <c r="V6988" t="s">
        <v>15841</v>
      </c>
      <c r="W6988" t="s">
        <v>15842</v>
      </c>
      <c r="X6988" t="s">
        <v>15839</v>
      </c>
      <c r="Y6988" t="s">
        <v>15841</v>
      </c>
      <c r="Z6988" t="s">
        <v>15843</v>
      </c>
      <c r="AA6988" t="s">
        <v>1</v>
      </c>
      <c r="AB6988" s="164">
        <v>42496</v>
      </c>
      <c r="AC6988" t="s">
        <v>366</v>
      </c>
      <c r="AD6988" s="176">
        <v>1.3</v>
      </c>
    </row>
    <row r="6989" spans="1:31" x14ac:dyDescent="0.35">
      <c r="A6989" t="s">
        <v>584</v>
      </c>
      <c r="B6989">
        <v>1269</v>
      </c>
      <c r="C6989" t="s">
        <v>15839</v>
      </c>
      <c r="D6989">
        <v>79401</v>
      </c>
      <c r="E6989" t="s">
        <v>15839</v>
      </c>
      <c r="F6989" t="s">
        <v>11404</v>
      </c>
      <c r="H6989">
        <v>1.3</v>
      </c>
      <c r="I6989">
        <v>1.4</v>
      </c>
      <c r="K6989" t="s">
        <v>296</v>
      </c>
      <c r="L6989" t="s">
        <v>640</v>
      </c>
      <c r="M6989" t="s">
        <v>398</v>
      </c>
      <c r="N6989" t="s">
        <v>360</v>
      </c>
      <c r="O6989">
        <v>1.5</v>
      </c>
      <c r="P6989" t="s">
        <v>306</v>
      </c>
      <c r="Q6989" s="164">
        <v>37202</v>
      </c>
      <c r="R6989" s="164">
        <v>37135</v>
      </c>
      <c r="T6989" t="s">
        <v>15840</v>
      </c>
      <c r="V6989" t="s">
        <v>15841</v>
      </c>
      <c r="W6989" t="s">
        <v>15842</v>
      </c>
      <c r="X6989" t="s">
        <v>15839</v>
      </c>
      <c r="Y6989" t="s">
        <v>15841</v>
      </c>
      <c r="Z6989" t="s">
        <v>15844</v>
      </c>
      <c r="AC6989" t="s">
        <v>366</v>
      </c>
      <c r="AD6989" s="176">
        <v>1.3</v>
      </c>
    </row>
    <row r="6990" spans="1:31" x14ac:dyDescent="0.35">
      <c r="A6990" t="s">
        <v>309</v>
      </c>
      <c r="B6990">
        <v>1239</v>
      </c>
      <c r="C6990" t="s">
        <v>15845</v>
      </c>
      <c r="D6990">
        <v>79402</v>
      </c>
      <c r="E6990" t="s">
        <v>15846</v>
      </c>
      <c r="F6990" t="s">
        <v>11404</v>
      </c>
      <c r="H6990">
        <v>2.2000000000000002</v>
      </c>
      <c r="I6990">
        <v>1</v>
      </c>
      <c r="K6990" t="s">
        <v>296</v>
      </c>
      <c r="L6990" t="s">
        <v>640</v>
      </c>
      <c r="M6990" t="s">
        <v>398</v>
      </c>
      <c r="N6990" t="s">
        <v>360</v>
      </c>
      <c r="O6990">
        <v>2</v>
      </c>
      <c r="P6990" t="s">
        <v>306</v>
      </c>
      <c r="Q6990" t="s">
        <v>2402</v>
      </c>
      <c r="R6990" s="164">
        <v>42248</v>
      </c>
      <c r="T6990" t="s">
        <v>11359</v>
      </c>
      <c r="V6990" t="s">
        <v>15847</v>
      </c>
      <c r="W6990" t="s">
        <v>15848</v>
      </c>
      <c r="X6990" t="s">
        <v>15846</v>
      </c>
      <c r="Y6990" t="s">
        <v>15847</v>
      </c>
      <c r="Z6990" t="s">
        <v>15849</v>
      </c>
      <c r="AC6990" t="s">
        <v>366</v>
      </c>
      <c r="AD6990" s="176">
        <v>2.2000000000000002</v>
      </c>
    </row>
    <row r="6991" spans="1:31" x14ac:dyDescent="0.35">
      <c r="A6991" t="s">
        <v>476</v>
      </c>
      <c r="B6991">
        <v>1244</v>
      </c>
      <c r="C6991" t="s">
        <v>15845</v>
      </c>
      <c r="D6991">
        <v>79402</v>
      </c>
      <c r="E6991" t="s">
        <v>15846</v>
      </c>
      <c r="F6991" t="s">
        <v>11404</v>
      </c>
      <c r="H6991">
        <v>2.2000000000000002</v>
      </c>
      <c r="I6991">
        <v>1</v>
      </c>
      <c r="K6991" t="s">
        <v>296</v>
      </c>
      <c r="L6991" t="s">
        <v>15850</v>
      </c>
      <c r="M6991" t="s">
        <v>398</v>
      </c>
      <c r="N6991" t="s">
        <v>360</v>
      </c>
      <c r="O6991">
        <v>2</v>
      </c>
      <c r="P6991" t="s">
        <v>306</v>
      </c>
      <c r="Q6991" s="164">
        <v>38545</v>
      </c>
      <c r="R6991" s="164">
        <v>38961</v>
      </c>
      <c r="T6991" t="s">
        <v>11359</v>
      </c>
      <c r="V6991" t="s">
        <v>15847</v>
      </c>
      <c r="W6991" t="s">
        <v>15848</v>
      </c>
      <c r="X6991" t="s">
        <v>15846</v>
      </c>
      <c r="Y6991" t="s">
        <v>15847</v>
      </c>
      <c r="Z6991" t="s">
        <v>15851</v>
      </c>
      <c r="AC6991" t="s">
        <v>366</v>
      </c>
      <c r="AD6991" s="176">
        <v>2.2000000000000002</v>
      </c>
    </row>
    <row r="6992" spans="1:31" x14ac:dyDescent="0.35">
      <c r="A6992" t="s">
        <v>432</v>
      </c>
      <c r="B6992">
        <v>1349</v>
      </c>
      <c r="C6992" t="s">
        <v>15852</v>
      </c>
      <c r="D6992">
        <v>79402</v>
      </c>
      <c r="E6992" t="s">
        <v>15846</v>
      </c>
      <c r="F6992" t="s">
        <v>11404</v>
      </c>
      <c r="G6992" s="163">
        <v>11974.36</v>
      </c>
      <c r="H6992">
        <v>2.2000000000000002</v>
      </c>
      <c r="I6992">
        <v>1</v>
      </c>
      <c r="J6992" t="s">
        <v>295</v>
      </c>
      <c r="K6992" t="s">
        <v>296</v>
      </c>
      <c r="L6992" t="s">
        <v>397</v>
      </c>
      <c r="M6992" t="s">
        <v>398</v>
      </c>
      <c r="N6992" t="s">
        <v>360</v>
      </c>
      <c r="O6992">
        <v>2</v>
      </c>
      <c r="P6992" t="s">
        <v>306</v>
      </c>
      <c r="Q6992" t="s">
        <v>2009</v>
      </c>
      <c r="R6992" s="164">
        <v>45292</v>
      </c>
      <c r="T6992" t="s">
        <v>11359</v>
      </c>
      <c r="V6992" t="s">
        <v>15847</v>
      </c>
      <c r="W6992" t="s">
        <v>15848</v>
      </c>
      <c r="X6992" t="s">
        <v>15846</v>
      </c>
      <c r="Y6992" t="s">
        <v>15847</v>
      </c>
      <c r="Z6992" t="s">
        <v>15853</v>
      </c>
      <c r="AA6992" t="s">
        <v>1</v>
      </c>
      <c r="AB6992" s="164">
        <v>45138</v>
      </c>
      <c r="AC6992" t="s">
        <v>366</v>
      </c>
      <c r="AD6992" s="176">
        <v>2.2000000000000002</v>
      </c>
    </row>
    <row r="6993" spans="1:30" x14ac:dyDescent="0.35">
      <c r="A6993" t="s">
        <v>584</v>
      </c>
      <c r="B6993">
        <v>1246</v>
      </c>
      <c r="C6993" t="s">
        <v>15854</v>
      </c>
      <c r="D6993">
        <v>79402</v>
      </c>
      <c r="E6993" t="s">
        <v>15846</v>
      </c>
      <c r="F6993" t="s">
        <v>11404</v>
      </c>
      <c r="H6993">
        <v>2.2000000000000002</v>
      </c>
      <c r="I6993">
        <v>1</v>
      </c>
      <c r="K6993" t="s">
        <v>296</v>
      </c>
      <c r="L6993" t="s">
        <v>397</v>
      </c>
      <c r="M6993" t="s">
        <v>398</v>
      </c>
      <c r="N6993" t="s">
        <v>360</v>
      </c>
      <c r="O6993">
        <v>2</v>
      </c>
      <c r="P6993" t="s">
        <v>306</v>
      </c>
      <c r="Q6993" s="164">
        <v>36534</v>
      </c>
      <c r="R6993" s="164">
        <v>36770</v>
      </c>
      <c r="T6993" t="s">
        <v>11359</v>
      </c>
      <c r="V6993" t="s">
        <v>15847</v>
      </c>
      <c r="W6993" t="s">
        <v>15848</v>
      </c>
      <c r="X6993" t="s">
        <v>15846</v>
      </c>
      <c r="Y6993" t="s">
        <v>15847</v>
      </c>
      <c r="Z6993" t="s">
        <v>15855</v>
      </c>
      <c r="AC6993" t="s">
        <v>366</v>
      </c>
      <c r="AD6993" s="176">
        <v>2.2000000000000002</v>
      </c>
    </row>
    <row r="6994" spans="1:30" x14ac:dyDescent="0.35">
      <c r="A6994" t="s">
        <v>711</v>
      </c>
      <c r="B6994">
        <v>1185</v>
      </c>
      <c r="C6994" t="s">
        <v>15856</v>
      </c>
      <c r="D6994">
        <v>79402</v>
      </c>
      <c r="E6994" t="s">
        <v>15846</v>
      </c>
      <c r="F6994" t="s">
        <v>11404</v>
      </c>
      <c r="H6994">
        <v>2.2000000000000002</v>
      </c>
      <c r="I6994">
        <v>1</v>
      </c>
      <c r="K6994" t="s">
        <v>296</v>
      </c>
      <c r="L6994" t="s">
        <v>397</v>
      </c>
      <c r="M6994" t="s">
        <v>398</v>
      </c>
      <c r="N6994" t="s">
        <v>360</v>
      </c>
      <c r="O6994">
        <v>2</v>
      </c>
      <c r="P6994" t="s">
        <v>306</v>
      </c>
      <c r="Q6994" s="164">
        <v>36534</v>
      </c>
      <c r="R6994" s="164">
        <v>36770</v>
      </c>
      <c r="T6994" t="s">
        <v>11359</v>
      </c>
      <c r="V6994" t="s">
        <v>15847</v>
      </c>
      <c r="W6994" t="s">
        <v>15848</v>
      </c>
      <c r="X6994" t="s">
        <v>15846</v>
      </c>
      <c r="Y6994" t="s">
        <v>15847</v>
      </c>
      <c r="Z6994" t="s">
        <v>15857</v>
      </c>
      <c r="AA6994" t="s">
        <v>1</v>
      </c>
      <c r="AC6994" t="s">
        <v>366</v>
      </c>
      <c r="AD6994" s="176">
        <v>2.2000000000000002</v>
      </c>
    </row>
    <row r="6995" spans="1:30" x14ac:dyDescent="0.35">
      <c r="A6995" t="s">
        <v>454</v>
      </c>
      <c r="B6995">
        <v>1306</v>
      </c>
      <c r="C6995" t="s">
        <v>15858</v>
      </c>
      <c r="D6995">
        <v>79403</v>
      </c>
      <c r="E6995" t="s">
        <v>15859</v>
      </c>
      <c r="F6995" t="s">
        <v>11404</v>
      </c>
      <c r="H6995">
        <v>2</v>
      </c>
      <c r="I6995">
        <v>0.8</v>
      </c>
      <c r="K6995" t="s">
        <v>296</v>
      </c>
      <c r="L6995" t="s">
        <v>397</v>
      </c>
      <c r="M6995" t="s">
        <v>398</v>
      </c>
      <c r="N6995" t="s">
        <v>360</v>
      </c>
      <c r="O6995">
        <v>1</v>
      </c>
      <c r="P6995" t="s">
        <v>306</v>
      </c>
      <c r="Q6995" s="164">
        <v>34700</v>
      </c>
      <c r="R6995" s="164">
        <v>34700</v>
      </c>
      <c r="T6995" t="s">
        <v>3751</v>
      </c>
      <c r="V6995" t="s">
        <v>15860</v>
      </c>
      <c r="W6995" t="s">
        <v>15861</v>
      </c>
      <c r="X6995" t="s">
        <v>15859</v>
      </c>
      <c r="Y6995" t="s">
        <v>15860</v>
      </c>
      <c r="Z6995" t="s">
        <v>15862</v>
      </c>
      <c r="AC6995" t="s">
        <v>366</v>
      </c>
      <c r="AD6995" s="176">
        <v>1.4</v>
      </c>
    </row>
    <row r="6996" spans="1:30" x14ac:dyDescent="0.35">
      <c r="A6996" t="s">
        <v>317</v>
      </c>
      <c r="B6996">
        <v>1112</v>
      </c>
      <c r="C6996" t="s">
        <v>15858</v>
      </c>
      <c r="D6996">
        <v>79403</v>
      </c>
      <c r="E6996" t="s">
        <v>15859</v>
      </c>
      <c r="F6996" t="s">
        <v>11404</v>
      </c>
      <c r="H6996">
        <v>2</v>
      </c>
      <c r="I6996">
        <v>0.8</v>
      </c>
      <c r="K6996" t="s">
        <v>404</v>
      </c>
      <c r="L6996" t="s">
        <v>397</v>
      </c>
      <c r="M6996" t="s">
        <v>398</v>
      </c>
      <c r="N6996" t="s">
        <v>360</v>
      </c>
      <c r="O6996">
        <v>1</v>
      </c>
      <c r="P6996" t="s">
        <v>306</v>
      </c>
      <c r="Q6996" s="164">
        <v>34708</v>
      </c>
      <c r="R6996" s="164">
        <v>34943</v>
      </c>
      <c r="S6996" s="164">
        <v>42979</v>
      </c>
      <c r="T6996" t="s">
        <v>3751</v>
      </c>
      <c r="V6996" t="s">
        <v>15860</v>
      </c>
      <c r="W6996" t="s">
        <v>15861</v>
      </c>
      <c r="X6996" t="s">
        <v>15859</v>
      </c>
      <c r="Y6996" t="s">
        <v>15860</v>
      </c>
      <c r="Z6996" t="s">
        <v>15863</v>
      </c>
      <c r="AC6996" t="s">
        <v>366</v>
      </c>
      <c r="AD6996" s="176">
        <v>1.4</v>
      </c>
    </row>
    <row r="6997" spans="1:30" x14ac:dyDescent="0.35">
      <c r="A6997" t="s">
        <v>408</v>
      </c>
      <c r="B6997">
        <v>1156</v>
      </c>
      <c r="C6997" t="s">
        <v>15859</v>
      </c>
      <c r="D6997">
        <v>79403</v>
      </c>
      <c r="E6997" t="s">
        <v>15859</v>
      </c>
      <c r="F6997" t="s">
        <v>11404</v>
      </c>
      <c r="H6997">
        <v>2</v>
      </c>
      <c r="I6997">
        <v>0.8</v>
      </c>
      <c r="K6997" t="s">
        <v>404</v>
      </c>
      <c r="L6997" t="s">
        <v>640</v>
      </c>
      <c r="M6997" t="s">
        <v>398</v>
      </c>
      <c r="N6997" t="s">
        <v>360</v>
      </c>
      <c r="O6997">
        <v>1</v>
      </c>
      <c r="P6997" t="s">
        <v>306</v>
      </c>
      <c r="Q6997" s="164">
        <v>35796</v>
      </c>
      <c r="R6997" s="164">
        <v>35796</v>
      </c>
      <c r="S6997" s="164">
        <v>41518</v>
      </c>
      <c r="T6997" t="s">
        <v>3751</v>
      </c>
      <c r="V6997" t="s">
        <v>15860</v>
      </c>
      <c r="W6997" t="s">
        <v>15861</v>
      </c>
      <c r="X6997" t="s">
        <v>15859</v>
      </c>
      <c r="Y6997" t="s">
        <v>15860</v>
      </c>
      <c r="Z6997" t="s">
        <v>15864</v>
      </c>
      <c r="AC6997" t="s">
        <v>366</v>
      </c>
      <c r="AD6997" s="176">
        <v>1.4</v>
      </c>
    </row>
    <row r="6998" spans="1:30" x14ac:dyDescent="0.35">
      <c r="A6998" t="s">
        <v>408</v>
      </c>
      <c r="B6998">
        <v>1341</v>
      </c>
      <c r="C6998" t="s">
        <v>15859</v>
      </c>
      <c r="D6998">
        <v>79403</v>
      </c>
      <c r="E6998" t="s">
        <v>15859</v>
      </c>
      <c r="F6998" t="s">
        <v>11404</v>
      </c>
      <c r="G6998" s="163">
        <v>5094</v>
      </c>
      <c r="H6998">
        <v>2</v>
      </c>
      <c r="I6998">
        <v>0.8</v>
      </c>
      <c r="J6998" t="s">
        <v>295</v>
      </c>
      <c r="K6998" t="s">
        <v>296</v>
      </c>
      <c r="L6998" t="s">
        <v>640</v>
      </c>
      <c r="M6998" t="s">
        <v>398</v>
      </c>
      <c r="N6998" t="s">
        <v>360</v>
      </c>
      <c r="O6998">
        <v>1</v>
      </c>
      <c r="P6998" t="s">
        <v>306</v>
      </c>
      <c r="Q6998" t="s">
        <v>15865</v>
      </c>
      <c r="R6998" s="164">
        <v>45047</v>
      </c>
      <c r="T6998" t="s">
        <v>3751</v>
      </c>
      <c r="V6998" t="s">
        <v>15860</v>
      </c>
      <c r="W6998" t="s">
        <v>15861</v>
      </c>
      <c r="X6998" t="s">
        <v>15859</v>
      </c>
      <c r="Y6998" t="s">
        <v>15860</v>
      </c>
      <c r="Z6998" t="s">
        <v>15866</v>
      </c>
      <c r="AA6998" t="s">
        <v>1</v>
      </c>
      <c r="AB6998" s="164">
        <v>45036</v>
      </c>
      <c r="AC6998" t="s">
        <v>366</v>
      </c>
      <c r="AD6998" s="176">
        <v>1.4</v>
      </c>
    </row>
    <row r="6999" spans="1:30" x14ac:dyDescent="0.35">
      <c r="A6999" t="s">
        <v>469</v>
      </c>
      <c r="B6999">
        <v>1138</v>
      </c>
      <c r="C6999" t="s">
        <v>15858</v>
      </c>
      <c r="D6999">
        <v>79403</v>
      </c>
      <c r="E6999" t="s">
        <v>15859</v>
      </c>
      <c r="F6999" t="s">
        <v>11404</v>
      </c>
      <c r="H6999">
        <v>2</v>
      </c>
      <c r="I6999">
        <v>0.8</v>
      </c>
      <c r="K6999" t="s">
        <v>404</v>
      </c>
      <c r="L6999" t="s">
        <v>397</v>
      </c>
      <c r="M6999" t="s">
        <v>398</v>
      </c>
      <c r="N6999" t="s">
        <v>360</v>
      </c>
      <c r="O6999">
        <v>1</v>
      </c>
      <c r="P6999" t="s">
        <v>306</v>
      </c>
      <c r="Q6999" s="164">
        <v>34708</v>
      </c>
      <c r="R6999" s="164">
        <v>34943</v>
      </c>
      <c r="S6999" s="164">
        <v>39188</v>
      </c>
      <c r="T6999" t="s">
        <v>3751</v>
      </c>
      <c r="V6999" t="s">
        <v>15860</v>
      </c>
      <c r="W6999" t="s">
        <v>15861</v>
      </c>
      <c r="X6999" t="s">
        <v>15859</v>
      </c>
      <c r="Y6999" t="s">
        <v>15860</v>
      </c>
      <c r="Z6999" t="s">
        <v>15867</v>
      </c>
      <c r="AC6999" t="s">
        <v>366</v>
      </c>
      <c r="AD6999" s="176">
        <v>1.4</v>
      </c>
    </row>
    <row r="7000" spans="1:30" x14ac:dyDescent="0.35">
      <c r="A7000" t="s">
        <v>324</v>
      </c>
      <c r="B7000">
        <v>1320</v>
      </c>
      <c r="C7000" t="s">
        <v>15868</v>
      </c>
      <c r="D7000">
        <v>79403</v>
      </c>
      <c r="E7000" t="s">
        <v>15859</v>
      </c>
      <c r="F7000" t="s">
        <v>11404</v>
      </c>
      <c r="G7000" s="163">
        <v>7000</v>
      </c>
      <c r="H7000">
        <v>2</v>
      </c>
      <c r="I7000">
        <v>0.8</v>
      </c>
      <c r="J7000" t="s">
        <v>295</v>
      </c>
      <c r="K7000" t="s">
        <v>296</v>
      </c>
      <c r="L7000" t="s">
        <v>397</v>
      </c>
      <c r="M7000" t="s">
        <v>398</v>
      </c>
      <c r="N7000" t="s">
        <v>360</v>
      </c>
      <c r="O7000">
        <v>1</v>
      </c>
      <c r="P7000" t="s">
        <v>306</v>
      </c>
      <c r="Q7000" t="s">
        <v>3731</v>
      </c>
      <c r="R7000" s="164">
        <v>42736</v>
      </c>
      <c r="T7000" t="s">
        <v>3751</v>
      </c>
      <c r="V7000" t="s">
        <v>15860</v>
      </c>
      <c r="W7000" t="s">
        <v>15861</v>
      </c>
      <c r="X7000" t="s">
        <v>15859</v>
      </c>
      <c r="Y7000" t="s">
        <v>15860</v>
      </c>
      <c r="Z7000" t="s">
        <v>15869</v>
      </c>
      <c r="AA7000" t="s">
        <v>1</v>
      </c>
      <c r="AB7000" s="164">
        <v>42668</v>
      </c>
      <c r="AC7000" t="s">
        <v>366</v>
      </c>
      <c r="AD7000" s="176">
        <v>1.4</v>
      </c>
    </row>
    <row r="7001" spans="1:30" x14ac:dyDescent="0.35">
      <c r="A7001" t="s">
        <v>309</v>
      </c>
      <c r="B7001">
        <v>1241</v>
      </c>
      <c r="C7001" t="s">
        <v>15859</v>
      </c>
      <c r="D7001">
        <v>79403</v>
      </c>
      <c r="E7001" t="s">
        <v>15859</v>
      </c>
      <c r="F7001" t="s">
        <v>11404</v>
      </c>
      <c r="H7001">
        <v>2</v>
      </c>
      <c r="I7001">
        <v>0.8</v>
      </c>
      <c r="K7001" t="s">
        <v>404</v>
      </c>
      <c r="L7001" t="s">
        <v>640</v>
      </c>
      <c r="M7001" t="s">
        <v>398</v>
      </c>
      <c r="N7001" t="s">
        <v>360</v>
      </c>
      <c r="O7001">
        <v>1</v>
      </c>
      <c r="P7001" t="s">
        <v>306</v>
      </c>
      <c r="Q7001" t="s">
        <v>2402</v>
      </c>
      <c r="R7001" s="164">
        <v>42248</v>
      </c>
      <c r="S7001" s="164">
        <v>44440</v>
      </c>
      <c r="T7001" t="s">
        <v>3751</v>
      </c>
      <c r="V7001" t="s">
        <v>15860</v>
      </c>
      <c r="W7001" t="s">
        <v>15861</v>
      </c>
      <c r="X7001" t="s">
        <v>15859</v>
      </c>
      <c r="Y7001" t="s">
        <v>15860</v>
      </c>
      <c r="Z7001" t="s">
        <v>15870</v>
      </c>
      <c r="AC7001" t="s">
        <v>366</v>
      </c>
      <c r="AD7001" s="176">
        <v>1.4</v>
      </c>
    </row>
    <row r="7002" spans="1:30" x14ac:dyDescent="0.35">
      <c r="A7002" t="s">
        <v>476</v>
      </c>
      <c r="B7002">
        <v>1261</v>
      </c>
      <c r="C7002" t="s">
        <v>15871</v>
      </c>
      <c r="D7002">
        <v>79403</v>
      </c>
      <c r="E7002" t="s">
        <v>15859</v>
      </c>
      <c r="F7002" t="s">
        <v>11404</v>
      </c>
      <c r="H7002">
        <v>2</v>
      </c>
      <c r="I7002">
        <v>0.8</v>
      </c>
      <c r="K7002" t="s">
        <v>296</v>
      </c>
      <c r="L7002" t="s">
        <v>397</v>
      </c>
      <c r="M7002" t="s">
        <v>398</v>
      </c>
      <c r="N7002" t="s">
        <v>360</v>
      </c>
      <c r="O7002">
        <v>1</v>
      </c>
      <c r="P7002" t="s">
        <v>306</v>
      </c>
      <c r="Q7002" s="164">
        <v>39091</v>
      </c>
      <c r="R7002" s="164">
        <v>39326</v>
      </c>
      <c r="T7002" t="s">
        <v>3751</v>
      </c>
      <c r="V7002" t="s">
        <v>15860</v>
      </c>
      <c r="W7002" t="s">
        <v>15861</v>
      </c>
      <c r="X7002" t="s">
        <v>15859</v>
      </c>
      <c r="Y7002" t="s">
        <v>15860</v>
      </c>
      <c r="Z7002" t="s">
        <v>15872</v>
      </c>
      <c r="AC7002" t="s">
        <v>366</v>
      </c>
      <c r="AD7002" s="176">
        <v>1.4</v>
      </c>
    </row>
    <row r="7003" spans="1:30" x14ac:dyDescent="0.35">
      <c r="A7003" t="s">
        <v>432</v>
      </c>
      <c r="B7003">
        <v>1188</v>
      </c>
      <c r="C7003" t="s">
        <v>15873</v>
      </c>
      <c r="D7003">
        <v>79403</v>
      </c>
      <c r="E7003" t="s">
        <v>15859</v>
      </c>
      <c r="F7003" t="s">
        <v>11404</v>
      </c>
      <c r="H7003">
        <v>2</v>
      </c>
      <c r="I7003">
        <v>0.8</v>
      </c>
      <c r="K7003" t="s">
        <v>404</v>
      </c>
      <c r="L7003" t="s">
        <v>397</v>
      </c>
      <c r="M7003" t="s">
        <v>398</v>
      </c>
      <c r="N7003" t="s">
        <v>360</v>
      </c>
      <c r="O7003">
        <v>1</v>
      </c>
      <c r="P7003" t="s">
        <v>306</v>
      </c>
      <c r="Q7003" s="164">
        <v>36526</v>
      </c>
      <c r="R7003" s="164">
        <v>36526</v>
      </c>
      <c r="S7003" s="164">
        <v>40787</v>
      </c>
      <c r="T7003" t="s">
        <v>3751</v>
      </c>
      <c r="V7003" t="s">
        <v>15860</v>
      </c>
      <c r="W7003" t="s">
        <v>15861</v>
      </c>
      <c r="X7003" t="s">
        <v>15859</v>
      </c>
      <c r="Y7003" t="s">
        <v>15860</v>
      </c>
      <c r="Z7003" t="s">
        <v>15874</v>
      </c>
      <c r="AC7003" t="s">
        <v>366</v>
      </c>
      <c r="AD7003" s="176">
        <v>1.4</v>
      </c>
    </row>
    <row r="7004" spans="1:30" x14ac:dyDescent="0.35">
      <c r="A7004" t="s">
        <v>432</v>
      </c>
      <c r="B7004">
        <v>1240</v>
      </c>
      <c r="C7004" t="s">
        <v>15875</v>
      </c>
      <c r="D7004">
        <v>79403</v>
      </c>
      <c r="E7004" t="s">
        <v>15859</v>
      </c>
      <c r="F7004" t="s">
        <v>11404</v>
      </c>
      <c r="H7004">
        <v>2</v>
      </c>
      <c r="I7004">
        <v>0.8</v>
      </c>
      <c r="K7004" t="s">
        <v>843</v>
      </c>
      <c r="L7004" t="s">
        <v>640</v>
      </c>
      <c r="M7004" t="s">
        <v>398</v>
      </c>
      <c r="N7004" t="s">
        <v>360</v>
      </c>
      <c r="O7004">
        <v>1</v>
      </c>
      <c r="P7004" t="s">
        <v>306</v>
      </c>
      <c r="Q7004" s="164">
        <v>38718</v>
      </c>
      <c r="R7004" s="164">
        <v>38718</v>
      </c>
      <c r="T7004" t="s">
        <v>3751</v>
      </c>
      <c r="V7004" t="s">
        <v>15860</v>
      </c>
      <c r="W7004" t="s">
        <v>15861</v>
      </c>
      <c r="X7004" t="s">
        <v>15859</v>
      </c>
      <c r="Y7004" t="s">
        <v>15860</v>
      </c>
      <c r="Z7004" t="s">
        <v>15876</v>
      </c>
      <c r="AC7004" t="s">
        <v>366</v>
      </c>
      <c r="AD7004" s="176">
        <v>1.4</v>
      </c>
    </row>
    <row r="7005" spans="1:30" x14ac:dyDescent="0.35">
      <c r="A7005" t="s">
        <v>584</v>
      </c>
      <c r="B7005">
        <v>1216</v>
      </c>
      <c r="C7005" t="s">
        <v>15858</v>
      </c>
      <c r="D7005">
        <v>79403</v>
      </c>
      <c r="E7005" t="s">
        <v>15859</v>
      </c>
      <c r="F7005" t="s">
        <v>11404</v>
      </c>
      <c r="H7005">
        <v>2</v>
      </c>
      <c r="I7005">
        <v>0.8</v>
      </c>
      <c r="K7005" t="s">
        <v>404</v>
      </c>
      <c r="L7005" t="s">
        <v>397</v>
      </c>
      <c r="M7005" t="s">
        <v>398</v>
      </c>
      <c r="N7005" t="s">
        <v>360</v>
      </c>
      <c r="O7005">
        <v>1</v>
      </c>
      <c r="P7005" t="s">
        <v>306</v>
      </c>
      <c r="Q7005" s="164">
        <v>35439</v>
      </c>
      <c r="R7005" s="164">
        <v>35674</v>
      </c>
      <c r="S7005" s="164">
        <v>40787</v>
      </c>
      <c r="T7005" t="s">
        <v>3751</v>
      </c>
      <c r="V7005" t="s">
        <v>15860</v>
      </c>
      <c r="W7005" t="s">
        <v>15861</v>
      </c>
      <c r="X7005" t="s">
        <v>15859</v>
      </c>
      <c r="Y7005" t="s">
        <v>15860</v>
      </c>
      <c r="Z7005" t="s">
        <v>15877</v>
      </c>
      <c r="AC7005" t="s">
        <v>366</v>
      </c>
      <c r="AD7005" s="176">
        <v>1.4</v>
      </c>
    </row>
    <row r="7006" spans="1:30" x14ac:dyDescent="0.35">
      <c r="A7006" t="s">
        <v>584</v>
      </c>
      <c r="B7006">
        <v>1302</v>
      </c>
      <c r="C7006" t="s">
        <v>15878</v>
      </c>
      <c r="D7006">
        <v>79403</v>
      </c>
      <c r="E7006" t="s">
        <v>15859</v>
      </c>
      <c r="F7006" t="s">
        <v>11404</v>
      </c>
      <c r="H7006">
        <v>2</v>
      </c>
      <c r="I7006">
        <v>0.8</v>
      </c>
      <c r="K7006" t="s">
        <v>404</v>
      </c>
      <c r="L7006" t="s">
        <v>397</v>
      </c>
      <c r="M7006" t="s">
        <v>398</v>
      </c>
      <c r="N7006" t="s">
        <v>360</v>
      </c>
      <c r="O7006">
        <v>1</v>
      </c>
      <c r="P7006" t="s">
        <v>306</v>
      </c>
      <c r="Q7006" s="164">
        <v>38726</v>
      </c>
      <c r="R7006" s="164">
        <v>38961</v>
      </c>
      <c r="S7006" s="164">
        <v>41883</v>
      </c>
      <c r="T7006" t="s">
        <v>3751</v>
      </c>
      <c r="V7006" t="s">
        <v>15860</v>
      </c>
      <c r="W7006" t="s">
        <v>15861</v>
      </c>
      <c r="X7006" t="s">
        <v>15859</v>
      </c>
      <c r="Y7006" t="s">
        <v>15860</v>
      </c>
      <c r="Z7006" t="s">
        <v>15879</v>
      </c>
      <c r="AC7006" t="s">
        <v>366</v>
      </c>
      <c r="AD7006" s="176">
        <v>1.4</v>
      </c>
    </row>
    <row r="7007" spans="1:30" x14ac:dyDescent="0.35">
      <c r="A7007" t="s">
        <v>584</v>
      </c>
      <c r="B7007">
        <v>1358</v>
      </c>
      <c r="C7007" t="s">
        <v>15880</v>
      </c>
      <c r="D7007">
        <v>79403</v>
      </c>
      <c r="E7007" t="s">
        <v>15859</v>
      </c>
      <c r="F7007" t="s">
        <v>11404</v>
      </c>
      <c r="G7007" s="163">
        <v>5172</v>
      </c>
      <c r="H7007">
        <v>2</v>
      </c>
      <c r="I7007">
        <v>0.8</v>
      </c>
      <c r="J7007" t="s">
        <v>295</v>
      </c>
      <c r="K7007" t="s">
        <v>0</v>
      </c>
      <c r="L7007" t="s">
        <v>397</v>
      </c>
      <c r="M7007" t="s">
        <v>398</v>
      </c>
      <c r="N7007" t="s">
        <v>360</v>
      </c>
      <c r="O7007">
        <v>1</v>
      </c>
      <c r="P7007" t="s">
        <v>306</v>
      </c>
      <c r="Q7007" t="s">
        <v>3426</v>
      </c>
      <c r="R7007" s="164">
        <v>42979</v>
      </c>
      <c r="T7007" t="s">
        <v>3751</v>
      </c>
      <c r="V7007" t="s">
        <v>15860</v>
      </c>
      <c r="W7007" t="s">
        <v>15861</v>
      </c>
      <c r="X7007" t="s">
        <v>15859</v>
      </c>
      <c r="Y7007" t="s">
        <v>15860</v>
      </c>
      <c r="Z7007" t="s">
        <v>15881</v>
      </c>
      <c r="AA7007" t="s">
        <v>1</v>
      </c>
      <c r="AB7007" s="164">
        <v>42444</v>
      </c>
      <c r="AC7007" t="s">
        <v>366</v>
      </c>
      <c r="AD7007" s="176">
        <v>1.4</v>
      </c>
    </row>
    <row r="7008" spans="1:30" x14ac:dyDescent="0.35">
      <c r="A7008" t="s">
        <v>584</v>
      </c>
      <c r="B7008">
        <v>1389</v>
      </c>
      <c r="C7008" t="s">
        <v>15882</v>
      </c>
      <c r="D7008">
        <v>79403</v>
      </c>
      <c r="E7008" t="s">
        <v>15859</v>
      </c>
      <c r="F7008" t="s">
        <v>11404</v>
      </c>
      <c r="G7008" s="163">
        <v>5578</v>
      </c>
      <c r="H7008">
        <v>2</v>
      </c>
      <c r="I7008">
        <v>0.8</v>
      </c>
      <c r="J7008" t="s">
        <v>295</v>
      </c>
      <c r="K7008" t="s">
        <v>296</v>
      </c>
      <c r="L7008" t="s">
        <v>640</v>
      </c>
      <c r="M7008" t="s">
        <v>398</v>
      </c>
      <c r="N7008" t="s">
        <v>360</v>
      </c>
      <c r="O7008">
        <v>1</v>
      </c>
      <c r="P7008" t="s">
        <v>306</v>
      </c>
      <c r="Q7008" s="164">
        <v>44355</v>
      </c>
      <c r="R7008" s="164">
        <v>44805</v>
      </c>
      <c r="T7008" t="s">
        <v>3751</v>
      </c>
      <c r="V7008" t="s">
        <v>15860</v>
      </c>
      <c r="W7008" t="s">
        <v>15861</v>
      </c>
      <c r="X7008" t="s">
        <v>15859</v>
      </c>
      <c r="Y7008" t="s">
        <v>15860</v>
      </c>
      <c r="Z7008" t="s">
        <v>15883</v>
      </c>
      <c r="AA7008" t="s">
        <v>1</v>
      </c>
      <c r="AB7008" s="164">
        <v>44678</v>
      </c>
      <c r="AC7008" t="s">
        <v>366</v>
      </c>
      <c r="AD7008" s="176">
        <v>1.4</v>
      </c>
    </row>
    <row r="7009" spans="1:31" x14ac:dyDescent="0.35">
      <c r="A7009" t="s">
        <v>403</v>
      </c>
      <c r="B7009">
        <v>1096</v>
      </c>
      <c r="C7009" t="s">
        <v>15884</v>
      </c>
      <c r="D7009">
        <v>79403</v>
      </c>
      <c r="E7009" t="s">
        <v>15859</v>
      </c>
      <c r="F7009" t="s">
        <v>11404</v>
      </c>
      <c r="H7009">
        <v>2</v>
      </c>
      <c r="I7009">
        <v>0.8</v>
      </c>
      <c r="K7009" t="s">
        <v>404</v>
      </c>
      <c r="L7009" t="s">
        <v>397</v>
      </c>
      <c r="M7009" t="s">
        <v>398</v>
      </c>
      <c r="N7009" t="s">
        <v>360</v>
      </c>
      <c r="O7009">
        <v>1</v>
      </c>
      <c r="P7009" t="s">
        <v>306</v>
      </c>
      <c r="Q7009" s="164">
        <v>36169</v>
      </c>
      <c r="R7009" s="164">
        <v>36404</v>
      </c>
      <c r="S7009" s="164">
        <v>40787</v>
      </c>
      <c r="T7009" t="s">
        <v>3751</v>
      </c>
      <c r="V7009" t="s">
        <v>15860</v>
      </c>
      <c r="W7009" t="s">
        <v>15861</v>
      </c>
      <c r="X7009" t="s">
        <v>15859</v>
      </c>
      <c r="Y7009" t="s">
        <v>15860</v>
      </c>
      <c r="Z7009" t="s">
        <v>15885</v>
      </c>
      <c r="AC7009" t="s">
        <v>366</v>
      </c>
      <c r="AD7009" s="176">
        <v>1.4</v>
      </c>
    </row>
    <row r="7010" spans="1:31" x14ac:dyDescent="0.35">
      <c r="A7010" t="s">
        <v>447</v>
      </c>
      <c r="B7010">
        <v>1304</v>
      </c>
      <c r="C7010" t="s">
        <v>15886</v>
      </c>
      <c r="D7010">
        <v>79403</v>
      </c>
      <c r="E7010" t="s">
        <v>15859</v>
      </c>
      <c r="F7010" t="s">
        <v>11404</v>
      </c>
      <c r="G7010" s="163">
        <v>7812</v>
      </c>
      <c r="H7010">
        <v>2</v>
      </c>
      <c r="I7010">
        <v>0.8</v>
      </c>
      <c r="J7010" t="s">
        <v>295</v>
      </c>
      <c r="K7010" t="s">
        <v>296</v>
      </c>
      <c r="L7010" t="s">
        <v>397</v>
      </c>
      <c r="M7010" t="s">
        <v>398</v>
      </c>
      <c r="N7010" t="s">
        <v>360</v>
      </c>
      <c r="O7010">
        <v>1</v>
      </c>
      <c r="P7010" t="s">
        <v>306</v>
      </c>
      <c r="Q7010" t="s">
        <v>8253</v>
      </c>
      <c r="R7010" s="164">
        <v>43831</v>
      </c>
      <c r="T7010" t="s">
        <v>3751</v>
      </c>
      <c r="V7010" t="s">
        <v>15860</v>
      </c>
      <c r="W7010" t="s">
        <v>15861</v>
      </c>
      <c r="X7010" t="s">
        <v>15859</v>
      </c>
      <c r="Y7010" t="s">
        <v>15860</v>
      </c>
      <c r="Z7010" t="s">
        <v>15887</v>
      </c>
      <c r="AA7010" t="s">
        <v>1</v>
      </c>
      <c r="AB7010" s="164">
        <v>43811</v>
      </c>
      <c r="AC7010" t="s">
        <v>366</v>
      </c>
      <c r="AD7010" s="176">
        <v>1.4</v>
      </c>
    </row>
    <row r="7011" spans="1:31" x14ac:dyDescent="0.35">
      <c r="A7011" t="s">
        <v>494</v>
      </c>
      <c r="B7011">
        <v>1137</v>
      </c>
      <c r="C7011" t="s">
        <v>15858</v>
      </c>
      <c r="D7011">
        <v>79403</v>
      </c>
      <c r="E7011" t="s">
        <v>15859</v>
      </c>
      <c r="F7011" t="s">
        <v>11404</v>
      </c>
      <c r="H7011">
        <v>2</v>
      </c>
      <c r="I7011">
        <v>0.8</v>
      </c>
      <c r="K7011" t="s">
        <v>404</v>
      </c>
      <c r="L7011" t="s">
        <v>397</v>
      </c>
      <c r="M7011" t="s">
        <v>398</v>
      </c>
      <c r="N7011" t="s">
        <v>360</v>
      </c>
      <c r="O7011">
        <v>1</v>
      </c>
      <c r="P7011" t="s">
        <v>306</v>
      </c>
      <c r="Q7011" s="164">
        <v>34708</v>
      </c>
      <c r="R7011" s="164">
        <v>34943</v>
      </c>
      <c r="S7011" s="164">
        <v>41153</v>
      </c>
      <c r="T7011" t="s">
        <v>3751</v>
      </c>
      <c r="V7011" t="s">
        <v>15860</v>
      </c>
      <c r="W7011" t="s">
        <v>15861</v>
      </c>
      <c r="X7011" t="s">
        <v>15859</v>
      </c>
      <c r="Y7011" t="s">
        <v>15860</v>
      </c>
      <c r="Z7011" t="s">
        <v>15888</v>
      </c>
      <c r="AC7011" t="s">
        <v>366</v>
      </c>
      <c r="AD7011" s="176">
        <v>1.4</v>
      </c>
    </row>
    <row r="7012" spans="1:31" x14ac:dyDescent="0.35">
      <c r="A7012" t="s">
        <v>414</v>
      </c>
      <c r="B7012">
        <v>1192</v>
      </c>
      <c r="C7012" t="s">
        <v>15889</v>
      </c>
      <c r="D7012">
        <v>79403</v>
      </c>
      <c r="E7012" t="s">
        <v>15859</v>
      </c>
      <c r="F7012" t="s">
        <v>11404</v>
      </c>
      <c r="H7012">
        <v>2</v>
      </c>
      <c r="I7012">
        <v>0.8</v>
      </c>
      <c r="K7012" t="s">
        <v>404</v>
      </c>
      <c r="L7012" t="s">
        <v>397</v>
      </c>
      <c r="M7012" t="s">
        <v>398</v>
      </c>
      <c r="N7012" t="s">
        <v>360</v>
      </c>
      <c r="O7012">
        <v>1</v>
      </c>
      <c r="P7012" t="s">
        <v>306</v>
      </c>
      <c r="Q7012" s="164">
        <v>36900</v>
      </c>
      <c r="R7012" s="164">
        <v>37135</v>
      </c>
      <c r="S7012" s="164">
        <v>40787</v>
      </c>
      <c r="T7012" t="s">
        <v>3751</v>
      </c>
      <c r="V7012" t="s">
        <v>15860</v>
      </c>
      <c r="W7012" t="s">
        <v>15861</v>
      </c>
      <c r="X7012" t="s">
        <v>15859</v>
      </c>
      <c r="Y7012" t="s">
        <v>15860</v>
      </c>
      <c r="Z7012" t="s">
        <v>15890</v>
      </c>
      <c r="AC7012" t="s">
        <v>366</v>
      </c>
      <c r="AD7012" s="176">
        <v>1.4</v>
      </c>
    </row>
    <row r="7013" spans="1:31" x14ac:dyDescent="0.35">
      <c r="A7013" t="s">
        <v>419</v>
      </c>
      <c r="B7013">
        <v>1150</v>
      </c>
      <c r="C7013" t="s">
        <v>15891</v>
      </c>
      <c r="D7013">
        <v>79403</v>
      </c>
      <c r="E7013" t="s">
        <v>15859</v>
      </c>
      <c r="F7013" t="s">
        <v>11404</v>
      </c>
      <c r="H7013">
        <v>2</v>
      </c>
      <c r="I7013">
        <v>0.8</v>
      </c>
      <c r="K7013" t="s">
        <v>404</v>
      </c>
      <c r="L7013" t="s">
        <v>12124</v>
      </c>
      <c r="M7013" t="s">
        <v>398</v>
      </c>
      <c r="N7013" t="s">
        <v>360</v>
      </c>
      <c r="O7013">
        <v>1</v>
      </c>
      <c r="P7013" t="s">
        <v>306</v>
      </c>
      <c r="Q7013" s="164">
        <v>36534</v>
      </c>
      <c r="R7013" s="164">
        <v>36770</v>
      </c>
      <c r="S7013" s="164">
        <v>40148</v>
      </c>
      <c r="T7013" t="s">
        <v>3751</v>
      </c>
      <c r="V7013" t="s">
        <v>15860</v>
      </c>
      <c r="W7013" t="s">
        <v>15861</v>
      </c>
      <c r="X7013" t="s">
        <v>15859</v>
      </c>
      <c r="Y7013" t="s">
        <v>15860</v>
      </c>
      <c r="Z7013" t="s">
        <v>15892</v>
      </c>
      <c r="AC7013" t="s">
        <v>366</v>
      </c>
      <c r="AD7013" s="176">
        <v>1.4</v>
      </c>
    </row>
    <row r="7014" spans="1:31" x14ac:dyDescent="0.35">
      <c r="A7014" t="s">
        <v>711</v>
      </c>
      <c r="B7014">
        <v>1161</v>
      </c>
      <c r="C7014" t="s">
        <v>15893</v>
      </c>
      <c r="D7014">
        <v>79403</v>
      </c>
      <c r="E7014" t="s">
        <v>15859</v>
      </c>
      <c r="F7014" t="s">
        <v>11404</v>
      </c>
      <c r="H7014">
        <v>2</v>
      </c>
      <c r="I7014">
        <v>0.8</v>
      </c>
      <c r="K7014" t="s">
        <v>296</v>
      </c>
      <c r="L7014" t="s">
        <v>397</v>
      </c>
      <c r="M7014" t="s">
        <v>398</v>
      </c>
      <c r="N7014" t="s">
        <v>360</v>
      </c>
      <c r="O7014">
        <v>1</v>
      </c>
      <c r="P7014" t="s">
        <v>306</v>
      </c>
      <c r="Q7014" t="s">
        <v>3011</v>
      </c>
      <c r="R7014" s="164">
        <v>34943</v>
      </c>
      <c r="T7014" t="s">
        <v>3751</v>
      </c>
      <c r="V7014" t="s">
        <v>15860</v>
      </c>
      <c r="W7014" t="s">
        <v>15861</v>
      </c>
      <c r="X7014" t="s">
        <v>15859</v>
      </c>
      <c r="Y7014" t="s">
        <v>15860</v>
      </c>
      <c r="Z7014" t="s">
        <v>15894</v>
      </c>
      <c r="AA7014" t="s">
        <v>1</v>
      </c>
      <c r="AC7014" t="s">
        <v>366</v>
      </c>
      <c r="AD7014" s="176">
        <v>1.4</v>
      </c>
    </row>
    <row r="7015" spans="1:31" x14ac:dyDescent="0.35">
      <c r="A7015" t="s">
        <v>584</v>
      </c>
      <c r="B7015">
        <v>1217</v>
      </c>
      <c r="C7015" t="s">
        <v>15895</v>
      </c>
      <c r="D7015">
        <v>79404</v>
      </c>
      <c r="E7015" t="s">
        <v>15895</v>
      </c>
      <c r="F7015" t="s">
        <v>11404</v>
      </c>
      <c r="H7015" s="174">
        <f>AD7015</f>
        <v>1.4</v>
      </c>
      <c r="I7015">
        <v>0.4</v>
      </c>
      <c r="K7015" t="s">
        <v>404</v>
      </c>
      <c r="L7015" t="s">
        <v>502</v>
      </c>
      <c r="M7015" t="s">
        <v>398</v>
      </c>
      <c r="N7015" t="s">
        <v>360</v>
      </c>
      <c r="O7015">
        <v>0.5</v>
      </c>
      <c r="P7015" t="s">
        <v>306</v>
      </c>
      <c r="Q7015" s="164">
        <v>35439</v>
      </c>
      <c r="R7015" s="164">
        <v>35674</v>
      </c>
      <c r="S7015" s="164">
        <v>42614</v>
      </c>
      <c r="T7015" t="s">
        <v>15896</v>
      </c>
      <c r="V7015" t="s">
        <v>15897</v>
      </c>
      <c r="W7015" t="s">
        <v>15898</v>
      </c>
      <c r="X7015" t="s">
        <v>15895</v>
      </c>
      <c r="Y7015" t="s">
        <v>15897</v>
      </c>
      <c r="Z7015" t="s">
        <v>15899</v>
      </c>
      <c r="AC7015" t="s">
        <v>366</v>
      </c>
      <c r="AD7015" s="176">
        <v>1.4</v>
      </c>
      <c r="AE7015" s="177" t="s">
        <v>16954</v>
      </c>
    </row>
    <row r="7016" spans="1:31" x14ac:dyDescent="0.35">
      <c r="A7016" t="s">
        <v>476</v>
      </c>
      <c r="B7016">
        <v>1271</v>
      </c>
      <c r="C7016" t="s">
        <v>15900</v>
      </c>
      <c r="D7016">
        <v>79405</v>
      </c>
      <c r="E7016" t="s">
        <v>15901</v>
      </c>
      <c r="F7016" t="s">
        <v>11404</v>
      </c>
      <c r="H7016">
        <v>1.7</v>
      </c>
      <c r="I7016">
        <v>1.2</v>
      </c>
      <c r="K7016" t="s">
        <v>296</v>
      </c>
      <c r="L7016" t="s">
        <v>397</v>
      </c>
      <c r="M7016" t="s">
        <v>398</v>
      </c>
      <c r="N7016" t="s">
        <v>1939</v>
      </c>
      <c r="O7016">
        <v>1.5</v>
      </c>
      <c r="P7016" t="s">
        <v>306</v>
      </c>
      <c r="Q7016" s="164">
        <v>40089</v>
      </c>
      <c r="R7016" s="164">
        <v>40057</v>
      </c>
      <c r="T7016" t="s">
        <v>8907</v>
      </c>
      <c r="V7016" t="s">
        <v>15902</v>
      </c>
      <c r="W7016" t="s">
        <v>15903</v>
      </c>
      <c r="X7016" t="s">
        <v>15901</v>
      </c>
      <c r="Y7016" t="s">
        <v>15902</v>
      </c>
      <c r="Z7016" t="s">
        <v>15904</v>
      </c>
      <c r="AC7016" t="s">
        <v>366</v>
      </c>
      <c r="AD7016" s="176">
        <v>1.1000000000000001</v>
      </c>
    </row>
    <row r="7017" spans="1:31" x14ac:dyDescent="0.35">
      <c r="A7017" t="s">
        <v>432</v>
      </c>
      <c r="B7017">
        <v>1241</v>
      </c>
      <c r="C7017" t="s">
        <v>15901</v>
      </c>
      <c r="D7017">
        <v>79405</v>
      </c>
      <c r="E7017" t="s">
        <v>15901</v>
      </c>
      <c r="F7017" t="s">
        <v>11404</v>
      </c>
      <c r="H7017">
        <v>1.7</v>
      </c>
      <c r="I7017">
        <v>1.2</v>
      </c>
      <c r="K7017" t="s">
        <v>296</v>
      </c>
      <c r="L7017" t="s">
        <v>640</v>
      </c>
      <c r="M7017" t="s">
        <v>398</v>
      </c>
      <c r="N7017" t="s">
        <v>1939</v>
      </c>
      <c r="O7017">
        <v>1.5</v>
      </c>
      <c r="P7017" t="s">
        <v>306</v>
      </c>
      <c r="Q7017" t="s">
        <v>15905</v>
      </c>
      <c r="R7017" s="164">
        <v>38718</v>
      </c>
      <c r="T7017" t="s">
        <v>8907</v>
      </c>
      <c r="V7017" t="s">
        <v>15902</v>
      </c>
      <c r="W7017" t="s">
        <v>15903</v>
      </c>
      <c r="X7017" t="s">
        <v>15901</v>
      </c>
      <c r="Y7017" t="s">
        <v>15902</v>
      </c>
      <c r="Z7017" t="s">
        <v>15906</v>
      </c>
      <c r="AC7017" t="s">
        <v>366</v>
      </c>
      <c r="AD7017" s="176">
        <v>1.1000000000000001</v>
      </c>
    </row>
    <row r="7018" spans="1:31" x14ac:dyDescent="0.35">
      <c r="A7018" t="s">
        <v>711</v>
      </c>
      <c r="B7018">
        <v>1242</v>
      </c>
      <c r="C7018" t="s">
        <v>15907</v>
      </c>
      <c r="D7018">
        <v>79405</v>
      </c>
      <c r="E7018" t="s">
        <v>15901</v>
      </c>
      <c r="F7018" t="s">
        <v>11404</v>
      </c>
      <c r="H7018">
        <v>1.7</v>
      </c>
      <c r="I7018">
        <v>1.2</v>
      </c>
      <c r="K7018" t="s">
        <v>296</v>
      </c>
      <c r="L7018" t="s">
        <v>640</v>
      </c>
      <c r="M7018" t="s">
        <v>398</v>
      </c>
      <c r="N7018" t="s">
        <v>1939</v>
      </c>
      <c r="O7018">
        <v>1.5</v>
      </c>
      <c r="P7018" t="s">
        <v>306</v>
      </c>
      <c r="Q7018" t="s">
        <v>463</v>
      </c>
      <c r="R7018" s="164">
        <v>40787</v>
      </c>
      <c r="T7018" t="s">
        <v>8907</v>
      </c>
      <c r="V7018" t="s">
        <v>15902</v>
      </c>
      <c r="W7018" t="s">
        <v>15903</v>
      </c>
      <c r="X7018" t="s">
        <v>15901</v>
      </c>
      <c r="Y7018" t="s">
        <v>15902</v>
      </c>
      <c r="Z7018" t="s">
        <v>15908</v>
      </c>
      <c r="AC7018" t="s">
        <v>366</v>
      </c>
      <c r="AD7018" s="176">
        <v>1.1000000000000001</v>
      </c>
    </row>
    <row r="7019" spans="1:31" x14ac:dyDescent="0.35">
      <c r="A7019" t="s">
        <v>309</v>
      </c>
      <c r="B7019">
        <v>1194</v>
      </c>
      <c r="C7019" t="s">
        <v>15909</v>
      </c>
      <c r="D7019">
        <v>79406</v>
      </c>
      <c r="E7019" t="s">
        <v>15909</v>
      </c>
      <c r="F7019" t="s">
        <v>11404</v>
      </c>
      <c r="H7019" s="174">
        <f>AD7019</f>
        <v>1.5</v>
      </c>
      <c r="I7019">
        <v>1.1000000000000001</v>
      </c>
      <c r="K7019" t="s">
        <v>296</v>
      </c>
      <c r="L7019" t="s">
        <v>397</v>
      </c>
      <c r="M7019" t="s">
        <v>398</v>
      </c>
      <c r="N7019" t="s">
        <v>360</v>
      </c>
      <c r="O7019">
        <v>1</v>
      </c>
      <c r="P7019" t="s">
        <v>306</v>
      </c>
      <c r="Q7019" t="s">
        <v>3126</v>
      </c>
      <c r="R7019" s="164">
        <v>40787</v>
      </c>
      <c r="T7019" t="s">
        <v>15910</v>
      </c>
      <c r="V7019" t="s">
        <v>15911</v>
      </c>
      <c r="W7019" t="s">
        <v>15912</v>
      </c>
      <c r="X7019" t="s">
        <v>15909</v>
      </c>
      <c r="Y7019" t="s">
        <v>15911</v>
      </c>
      <c r="Z7019" t="s">
        <v>15913</v>
      </c>
      <c r="AC7019" t="s">
        <v>366</v>
      </c>
      <c r="AD7019" s="176">
        <v>1.5</v>
      </c>
      <c r="AE7019" s="177" t="s">
        <v>16954</v>
      </c>
    </row>
    <row r="7020" spans="1:31" x14ac:dyDescent="0.35">
      <c r="A7020" t="s">
        <v>476</v>
      </c>
      <c r="B7020">
        <v>1383</v>
      </c>
      <c r="C7020" t="s">
        <v>15880</v>
      </c>
      <c r="D7020">
        <v>79407</v>
      </c>
      <c r="E7020" t="s">
        <v>15880</v>
      </c>
      <c r="F7020" t="s">
        <v>11404</v>
      </c>
      <c r="G7020" s="163">
        <v>4700</v>
      </c>
      <c r="H7020">
        <v>1.7</v>
      </c>
      <c r="I7020">
        <v>0.9</v>
      </c>
      <c r="J7020" t="s">
        <v>295</v>
      </c>
      <c r="K7020" t="s">
        <v>296</v>
      </c>
      <c r="L7020" t="s">
        <v>397</v>
      </c>
      <c r="M7020" t="s">
        <v>398</v>
      </c>
      <c r="N7020" t="s">
        <v>360</v>
      </c>
      <c r="O7020">
        <v>1</v>
      </c>
      <c r="P7020" t="s">
        <v>306</v>
      </c>
      <c r="Q7020" t="s">
        <v>15914</v>
      </c>
      <c r="R7020" s="164">
        <v>44805</v>
      </c>
      <c r="T7020" t="s">
        <v>15915</v>
      </c>
      <c r="V7020" t="s">
        <v>15916</v>
      </c>
      <c r="W7020" t="s">
        <v>15917</v>
      </c>
      <c r="X7020" t="s">
        <v>15880</v>
      </c>
      <c r="Y7020" t="s">
        <v>15916</v>
      </c>
      <c r="Z7020" t="s">
        <v>15918</v>
      </c>
      <c r="AA7020" t="s">
        <v>1</v>
      </c>
      <c r="AB7020" s="164">
        <v>44634</v>
      </c>
      <c r="AC7020" t="s">
        <v>366</v>
      </c>
      <c r="AD7020" s="176">
        <v>1.1000000000000001</v>
      </c>
    </row>
    <row r="7021" spans="1:31" x14ac:dyDescent="0.35">
      <c r="A7021" t="s">
        <v>584</v>
      </c>
      <c r="B7021">
        <v>1367</v>
      </c>
      <c r="C7021" t="s">
        <v>15880</v>
      </c>
      <c r="D7021">
        <v>79407</v>
      </c>
      <c r="E7021" t="s">
        <v>15880</v>
      </c>
      <c r="F7021" t="s">
        <v>11404</v>
      </c>
      <c r="G7021" s="163">
        <v>6016.75</v>
      </c>
      <c r="H7021">
        <v>1.7</v>
      </c>
      <c r="I7021">
        <v>0.9</v>
      </c>
      <c r="J7021" t="s">
        <v>295</v>
      </c>
      <c r="K7021" t="s">
        <v>296</v>
      </c>
      <c r="L7021" t="s">
        <v>397</v>
      </c>
      <c r="M7021" t="s">
        <v>398</v>
      </c>
      <c r="N7021" t="s">
        <v>360</v>
      </c>
      <c r="O7021">
        <v>1</v>
      </c>
      <c r="P7021" t="s">
        <v>306</v>
      </c>
      <c r="Q7021" t="s">
        <v>15919</v>
      </c>
      <c r="R7021" s="164">
        <v>42979</v>
      </c>
      <c r="T7021" t="s">
        <v>15915</v>
      </c>
      <c r="V7021" t="s">
        <v>15916</v>
      </c>
      <c r="W7021" t="s">
        <v>15917</v>
      </c>
      <c r="X7021" t="s">
        <v>15880</v>
      </c>
      <c r="Y7021" t="s">
        <v>15916</v>
      </c>
      <c r="Z7021" t="s">
        <v>15920</v>
      </c>
      <c r="AA7021" t="s">
        <v>1</v>
      </c>
      <c r="AB7021" s="164">
        <v>42783</v>
      </c>
      <c r="AC7021" t="s">
        <v>366</v>
      </c>
      <c r="AD7021" s="176">
        <v>1.1000000000000001</v>
      </c>
    </row>
    <row r="7022" spans="1:31" x14ac:dyDescent="0.35">
      <c r="A7022" t="s">
        <v>499</v>
      </c>
      <c r="B7022">
        <v>1223</v>
      </c>
      <c r="C7022" t="s">
        <v>15880</v>
      </c>
      <c r="D7022">
        <v>79407</v>
      </c>
      <c r="E7022" t="s">
        <v>15880</v>
      </c>
      <c r="F7022" t="s">
        <v>11404</v>
      </c>
      <c r="G7022" s="163">
        <v>4870</v>
      </c>
      <c r="H7022">
        <v>1.7</v>
      </c>
      <c r="I7022">
        <v>0.9</v>
      </c>
      <c r="J7022" t="s">
        <v>295</v>
      </c>
      <c r="K7022" t="s">
        <v>296</v>
      </c>
      <c r="L7022" t="s">
        <v>397</v>
      </c>
      <c r="M7022" t="s">
        <v>398</v>
      </c>
      <c r="N7022" t="s">
        <v>360</v>
      </c>
      <c r="O7022">
        <v>1</v>
      </c>
      <c r="P7022" t="s">
        <v>306</v>
      </c>
      <c r="Q7022" t="s">
        <v>15921</v>
      </c>
      <c r="R7022" s="164">
        <v>42979</v>
      </c>
      <c r="T7022" t="s">
        <v>15915</v>
      </c>
      <c r="V7022" t="s">
        <v>15916</v>
      </c>
      <c r="W7022" t="s">
        <v>15917</v>
      </c>
      <c r="X7022" t="s">
        <v>15880</v>
      </c>
      <c r="Y7022" t="s">
        <v>15916</v>
      </c>
      <c r="Z7022" t="s">
        <v>15922</v>
      </c>
      <c r="AA7022" t="s">
        <v>1</v>
      </c>
      <c r="AB7022" s="164">
        <v>42860</v>
      </c>
      <c r="AC7022" t="s">
        <v>366</v>
      </c>
      <c r="AD7022" s="176">
        <v>1.1000000000000001</v>
      </c>
    </row>
    <row r="7023" spans="1:31" x14ac:dyDescent="0.35">
      <c r="A7023" t="s">
        <v>408</v>
      </c>
      <c r="B7023">
        <v>1281</v>
      </c>
      <c r="C7023" t="s">
        <v>15923</v>
      </c>
      <c r="D7023">
        <v>79408</v>
      </c>
      <c r="E7023" t="s">
        <v>15924</v>
      </c>
      <c r="F7023" t="s">
        <v>11404</v>
      </c>
      <c r="H7023">
        <v>1.3</v>
      </c>
      <c r="I7023">
        <v>1</v>
      </c>
      <c r="K7023" t="s">
        <v>296</v>
      </c>
      <c r="L7023" t="s">
        <v>397</v>
      </c>
      <c r="M7023" t="s">
        <v>398</v>
      </c>
      <c r="N7023" t="s">
        <v>360</v>
      </c>
      <c r="O7023">
        <v>1</v>
      </c>
      <c r="P7023" t="s">
        <v>306</v>
      </c>
      <c r="Q7023" t="s">
        <v>609</v>
      </c>
      <c r="R7023" s="164">
        <v>41640</v>
      </c>
      <c r="T7023" t="s">
        <v>15925</v>
      </c>
      <c r="V7023" t="s">
        <v>15847</v>
      </c>
      <c r="W7023" t="s">
        <v>15848</v>
      </c>
      <c r="X7023" t="s">
        <v>15846</v>
      </c>
      <c r="Y7023" t="s">
        <v>15847</v>
      </c>
      <c r="Z7023" t="s">
        <v>15926</v>
      </c>
      <c r="AC7023" t="s">
        <v>366</v>
      </c>
      <c r="AD7023" s="176">
        <v>1.3</v>
      </c>
    </row>
    <row r="7024" spans="1:31" x14ac:dyDescent="0.35">
      <c r="A7024" t="s">
        <v>309</v>
      </c>
      <c r="B7024">
        <v>1238</v>
      </c>
      <c r="C7024" t="s">
        <v>15927</v>
      </c>
      <c r="D7024">
        <v>79408</v>
      </c>
      <c r="E7024" t="s">
        <v>15924</v>
      </c>
      <c r="F7024" t="s">
        <v>11404</v>
      </c>
      <c r="H7024">
        <v>1.3</v>
      </c>
      <c r="I7024">
        <v>1</v>
      </c>
      <c r="K7024" t="s">
        <v>404</v>
      </c>
      <c r="L7024" t="s">
        <v>397</v>
      </c>
      <c r="M7024" t="s">
        <v>398</v>
      </c>
      <c r="N7024" t="s">
        <v>360</v>
      </c>
      <c r="O7024">
        <v>1</v>
      </c>
      <c r="P7024" t="s">
        <v>306</v>
      </c>
      <c r="Q7024" t="s">
        <v>2743</v>
      </c>
      <c r="R7024" s="164">
        <v>42248</v>
      </c>
      <c r="S7024" s="164">
        <v>44440</v>
      </c>
      <c r="T7024" t="s">
        <v>15925</v>
      </c>
      <c r="V7024" t="s">
        <v>15847</v>
      </c>
      <c r="W7024" t="s">
        <v>15848</v>
      </c>
      <c r="X7024" t="s">
        <v>15846</v>
      </c>
      <c r="Y7024" t="s">
        <v>15847</v>
      </c>
      <c r="Z7024" t="s">
        <v>15928</v>
      </c>
      <c r="AC7024" t="s">
        <v>366</v>
      </c>
      <c r="AD7024" s="176">
        <v>1.3</v>
      </c>
    </row>
    <row r="7025" spans="1:31" x14ac:dyDescent="0.35">
      <c r="A7025" t="s">
        <v>584</v>
      </c>
      <c r="B7025">
        <v>1352</v>
      </c>
      <c r="C7025" t="s">
        <v>15929</v>
      </c>
      <c r="D7025">
        <v>79408</v>
      </c>
      <c r="E7025" t="s">
        <v>15924</v>
      </c>
      <c r="F7025" t="s">
        <v>11404</v>
      </c>
      <c r="H7025">
        <v>1.3</v>
      </c>
      <c r="I7025">
        <v>1</v>
      </c>
      <c r="K7025" t="s">
        <v>296</v>
      </c>
      <c r="L7025" t="s">
        <v>397</v>
      </c>
      <c r="M7025" t="s">
        <v>398</v>
      </c>
      <c r="N7025" t="s">
        <v>360</v>
      </c>
      <c r="O7025">
        <v>1</v>
      </c>
      <c r="P7025" t="s">
        <v>306</v>
      </c>
      <c r="Q7025" t="s">
        <v>1559</v>
      </c>
      <c r="R7025" s="164">
        <v>42614</v>
      </c>
      <c r="T7025" t="s">
        <v>15925</v>
      </c>
      <c r="V7025" t="s">
        <v>15847</v>
      </c>
      <c r="W7025" t="s">
        <v>15848</v>
      </c>
      <c r="X7025" t="s">
        <v>15846</v>
      </c>
      <c r="Y7025" t="s">
        <v>15847</v>
      </c>
      <c r="Z7025" t="s">
        <v>15930</v>
      </c>
      <c r="AA7025" t="s">
        <v>1</v>
      </c>
      <c r="AC7025" t="s">
        <v>366</v>
      </c>
      <c r="AD7025" s="176">
        <v>1.3</v>
      </c>
    </row>
    <row r="7026" spans="1:31" x14ac:dyDescent="0.35">
      <c r="A7026" t="s">
        <v>447</v>
      </c>
      <c r="B7026">
        <v>1290</v>
      </c>
      <c r="C7026" t="s">
        <v>15931</v>
      </c>
      <c r="D7026">
        <v>79408</v>
      </c>
      <c r="E7026" t="s">
        <v>15924</v>
      </c>
      <c r="F7026" t="s">
        <v>11404</v>
      </c>
      <c r="G7026" s="163">
        <v>5816</v>
      </c>
      <c r="H7026">
        <v>1.3</v>
      </c>
      <c r="I7026">
        <v>1</v>
      </c>
      <c r="J7026" t="s">
        <v>295</v>
      </c>
      <c r="K7026" t="s">
        <v>0</v>
      </c>
      <c r="L7026" t="s">
        <v>397</v>
      </c>
      <c r="M7026" t="s">
        <v>398</v>
      </c>
      <c r="N7026" t="s">
        <v>360</v>
      </c>
      <c r="O7026">
        <v>1</v>
      </c>
      <c r="P7026" t="s">
        <v>306</v>
      </c>
      <c r="Q7026" t="s">
        <v>15932</v>
      </c>
      <c r="R7026" s="164">
        <v>43101</v>
      </c>
      <c r="T7026" t="s">
        <v>15925</v>
      </c>
      <c r="V7026" t="s">
        <v>15847</v>
      </c>
      <c r="W7026" t="s">
        <v>15848</v>
      </c>
      <c r="X7026" t="s">
        <v>15846</v>
      </c>
      <c r="Y7026" t="s">
        <v>15847</v>
      </c>
      <c r="Z7026" t="s">
        <v>15933</v>
      </c>
      <c r="AA7026" t="s">
        <v>1</v>
      </c>
      <c r="AB7026" s="164">
        <v>42937</v>
      </c>
      <c r="AC7026" t="s">
        <v>366</v>
      </c>
      <c r="AD7026" s="176">
        <v>1.3</v>
      </c>
    </row>
    <row r="7027" spans="1:31" x14ac:dyDescent="0.35">
      <c r="A7027" t="s">
        <v>314</v>
      </c>
      <c r="B7027">
        <v>1297</v>
      </c>
      <c r="C7027" t="s">
        <v>15934</v>
      </c>
      <c r="D7027">
        <v>79408</v>
      </c>
      <c r="E7027" t="s">
        <v>15924</v>
      </c>
      <c r="F7027" t="s">
        <v>11404</v>
      </c>
      <c r="H7027">
        <v>1.3</v>
      </c>
      <c r="I7027">
        <v>1</v>
      </c>
      <c r="K7027" t="s">
        <v>296</v>
      </c>
      <c r="L7027" t="s">
        <v>397</v>
      </c>
      <c r="M7027" t="s">
        <v>398</v>
      </c>
      <c r="N7027" t="s">
        <v>360</v>
      </c>
      <c r="O7027">
        <v>1</v>
      </c>
      <c r="P7027" t="s">
        <v>306</v>
      </c>
      <c r="Q7027" s="164">
        <v>41279</v>
      </c>
      <c r="R7027" s="164">
        <v>41395</v>
      </c>
      <c r="T7027" t="s">
        <v>15925</v>
      </c>
      <c r="V7027" t="s">
        <v>15847</v>
      </c>
      <c r="W7027" t="s">
        <v>15848</v>
      </c>
      <c r="X7027" t="s">
        <v>15846</v>
      </c>
      <c r="Y7027" t="s">
        <v>15847</v>
      </c>
      <c r="Z7027" t="s">
        <v>15935</v>
      </c>
      <c r="AC7027" t="s">
        <v>366</v>
      </c>
      <c r="AD7027" s="176">
        <v>1.3</v>
      </c>
    </row>
    <row r="7028" spans="1:31" x14ac:dyDescent="0.35">
      <c r="A7028" t="s">
        <v>408</v>
      </c>
      <c r="B7028">
        <v>1279</v>
      </c>
      <c r="C7028" t="s">
        <v>15936</v>
      </c>
      <c r="D7028">
        <v>79409</v>
      </c>
      <c r="E7028" t="s">
        <v>15937</v>
      </c>
      <c r="F7028" t="s">
        <v>11404</v>
      </c>
      <c r="H7028">
        <v>1.1000000000000001</v>
      </c>
      <c r="I7028">
        <v>0.9</v>
      </c>
      <c r="K7028" t="s">
        <v>296</v>
      </c>
      <c r="L7028" t="s">
        <v>397</v>
      </c>
      <c r="M7028" t="s">
        <v>398</v>
      </c>
      <c r="N7028" t="s">
        <v>360</v>
      </c>
      <c r="O7028">
        <v>1</v>
      </c>
      <c r="P7028" t="s">
        <v>306</v>
      </c>
      <c r="Q7028" t="s">
        <v>2793</v>
      </c>
      <c r="R7028" s="164">
        <v>41640</v>
      </c>
      <c r="T7028" t="s">
        <v>15938</v>
      </c>
      <c r="V7028" t="s">
        <v>15847</v>
      </c>
      <c r="W7028" t="s">
        <v>15848</v>
      </c>
      <c r="X7028" t="s">
        <v>15846</v>
      </c>
      <c r="Y7028" t="s">
        <v>15847</v>
      </c>
      <c r="Z7028" t="s">
        <v>15939</v>
      </c>
      <c r="AC7028" t="s">
        <v>366</v>
      </c>
      <c r="AD7028" s="176">
        <v>1.1000000000000001</v>
      </c>
    </row>
    <row r="7029" spans="1:31" x14ac:dyDescent="0.35">
      <c r="A7029" t="s">
        <v>408</v>
      </c>
      <c r="B7029">
        <v>1218</v>
      </c>
      <c r="C7029" t="s">
        <v>15940</v>
      </c>
      <c r="D7029">
        <v>79410</v>
      </c>
      <c r="E7029" t="s">
        <v>15940</v>
      </c>
      <c r="F7029" t="s">
        <v>11404</v>
      </c>
      <c r="H7029" s="174">
        <f>AD7029</f>
        <v>1.5</v>
      </c>
      <c r="I7029">
        <v>1.4</v>
      </c>
      <c r="K7029" t="s">
        <v>296</v>
      </c>
      <c r="L7029" t="s">
        <v>640</v>
      </c>
      <c r="M7029" t="s">
        <v>398</v>
      </c>
      <c r="N7029" t="s">
        <v>360</v>
      </c>
      <c r="O7029">
        <v>1.5</v>
      </c>
      <c r="P7029" t="s">
        <v>306</v>
      </c>
      <c r="Q7029" t="s">
        <v>15941</v>
      </c>
      <c r="R7029" s="164">
        <v>39326</v>
      </c>
      <c r="T7029" t="s">
        <v>15942</v>
      </c>
      <c r="V7029" t="s">
        <v>15943</v>
      </c>
      <c r="W7029" t="s">
        <v>15944</v>
      </c>
      <c r="X7029" t="s">
        <v>15940</v>
      </c>
      <c r="Y7029" t="s">
        <v>15943</v>
      </c>
      <c r="Z7029" t="s">
        <v>15945</v>
      </c>
      <c r="AC7029" t="s">
        <v>366</v>
      </c>
      <c r="AD7029" s="176">
        <v>1.5</v>
      </c>
      <c r="AE7029" s="177" t="s">
        <v>16954</v>
      </c>
    </row>
    <row r="7030" spans="1:31" x14ac:dyDescent="0.35">
      <c r="A7030" t="s">
        <v>403</v>
      </c>
      <c r="B7030">
        <v>1191</v>
      </c>
      <c r="C7030" t="s">
        <v>15946</v>
      </c>
      <c r="D7030">
        <v>79411</v>
      </c>
      <c r="E7030" t="s">
        <v>15846</v>
      </c>
      <c r="F7030" t="s">
        <v>11404</v>
      </c>
      <c r="G7030" s="163">
        <v>2722.08</v>
      </c>
      <c r="H7030">
        <v>1.5</v>
      </c>
      <c r="I7030">
        <v>1</v>
      </c>
      <c r="J7030" t="s">
        <v>1</v>
      </c>
      <c r="K7030" t="s">
        <v>296</v>
      </c>
      <c r="L7030" t="s">
        <v>397</v>
      </c>
      <c r="M7030" t="s">
        <v>398</v>
      </c>
      <c r="N7030" t="s">
        <v>360</v>
      </c>
      <c r="O7030">
        <v>1</v>
      </c>
      <c r="P7030" t="s">
        <v>306</v>
      </c>
      <c r="Q7030" t="s">
        <v>6198</v>
      </c>
      <c r="R7030" s="164">
        <v>44440</v>
      </c>
      <c r="T7030" t="s">
        <v>15947</v>
      </c>
      <c r="V7030" t="s">
        <v>15847</v>
      </c>
      <c r="W7030" t="s">
        <v>15948</v>
      </c>
      <c r="X7030" t="s">
        <v>15846</v>
      </c>
      <c r="Y7030" t="s">
        <v>15847</v>
      </c>
      <c r="Z7030" t="s">
        <v>15949</v>
      </c>
      <c r="AA7030" t="s">
        <v>1</v>
      </c>
      <c r="AB7030" s="164">
        <v>44337</v>
      </c>
      <c r="AC7030" t="s">
        <v>366</v>
      </c>
      <c r="AD7030" s="176">
        <v>1.5</v>
      </c>
    </row>
    <row r="7031" spans="1:31" x14ac:dyDescent="0.35">
      <c r="A7031" t="s">
        <v>476</v>
      </c>
      <c r="B7031">
        <v>1387</v>
      </c>
      <c r="C7031" t="s">
        <v>15950</v>
      </c>
      <c r="D7031">
        <v>79412</v>
      </c>
      <c r="E7031" t="s">
        <v>15950</v>
      </c>
      <c r="F7031" t="s">
        <v>11404</v>
      </c>
      <c r="G7031" s="163">
        <v>4140.68</v>
      </c>
      <c r="H7031">
        <v>1.3</v>
      </c>
      <c r="I7031">
        <v>0.7</v>
      </c>
      <c r="J7031" t="s">
        <v>295</v>
      </c>
      <c r="K7031" t="s">
        <v>296</v>
      </c>
      <c r="L7031" t="s">
        <v>397</v>
      </c>
      <c r="M7031" t="s">
        <v>398</v>
      </c>
      <c r="N7031" t="s">
        <v>360</v>
      </c>
      <c r="O7031">
        <v>1</v>
      </c>
      <c r="P7031" t="s">
        <v>306</v>
      </c>
      <c r="Q7031" t="s">
        <v>15951</v>
      </c>
      <c r="R7031" s="164">
        <v>45170</v>
      </c>
      <c r="T7031" t="s">
        <v>11387</v>
      </c>
      <c r="V7031" t="s">
        <v>15952</v>
      </c>
      <c r="W7031" t="s">
        <v>15953</v>
      </c>
      <c r="X7031" t="s">
        <v>15950</v>
      </c>
      <c r="Y7031" t="s">
        <v>15952</v>
      </c>
      <c r="Z7031" t="s">
        <v>15954</v>
      </c>
      <c r="AA7031" t="s">
        <v>1</v>
      </c>
      <c r="AB7031" s="164">
        <v>44923</v>
      </c>
      <c r="AC7031" t="s">
        <v>366</v>
      </c>
      <c r="AD7031" s="176">
        <v>1.3</v>
      </c>
    </row>
    <row r="7032" spans="1:31" x14ac:dyDescent="0.35">
      <c r="A7032" t="s">
        <v>375</v>
      </c>
      <c r="B7032">
        <v>1156</v>
      </c>
      <c r="C7032" t="s">
        <v>15955</v>
      </c>
      <c r="D7032">
        <v>79415</v>
      </c>
      <c r="E7032" t="s">
        <v>15956</v>
      </c>
      <c r="F7032" t="s">
        <v>11404</v>
      </c>
      <c r="H7032" s="174">
        <f t="shared" ref="H7032:H7034" si="248">AD7032</f>
        <v>2.4</v>
      </c>
      <c r="I7032">
        <v>0.8</v>
      </c>
      <c r="K7032" t="s">
        <v>404</v>
      </c>
      <c r="L7032" t="s">
        <v>397</v>
      </c>
      <c r="M7032" t="s">
        <v>398</v>
      </c>
      <c r="N7032" t="s">
        <v>360</v>
      </c>
      <c r="O7032">
        <v>1</v>
      </c>
      <c r="P7032" t="s">
        <v>1</v>
      </c>
      <c r="Q7032" s="164">
        <v>39818</v>
      </c>
      <c r="R7032" s="164">
        <v>39934</v>
      </c>
      <c r="S7032" s="164">
        <v>42979</v>
      </c>
      <c r="T7032" t="s">
        <v>15957</v>
      </c>
      <c r="V7032" t="s">
        <v>15958</v>
      </c>
      <c r="W7032" t="s">
        <v>15842</v>
      </c>
      <c r="X7032" t="s">
        <v>15839</v>
      </c>
      <c r="Y7032" t="s">
        <v>15841</v>
      </c>
      <c r="Z7032" t="s">
        <v>15959</v>
      </c>
      <c r="AC7032" t="s">
        <v>366</v>
      </c>
      <c r="AD7032" s="176">
        <v>2.4</v>
      </c>
      <c r="AE7032" s="177" t="s">
        <v>16954</v>
      </c>
    </row>
    <row r="7033" spans="1:31" x14ac:dyDescent="0.35">
      <c r="A7033" t="s">
        <v>711</v>
      </c>
      <c r="B7033">
        <v>1117</v>
      </c>
      <c r="C7033" t="s">
        <v>15960</v>
      </c>
      <c r="D7033">
        <v>79800</v>
      </c>
      <c r="E7033" t="s">
        <v>15960</v>
      </c>
      <c r="F7033" t="s">
        <v>11404</v>
      </c>
      <c r="H7033" s="174">
        <f t="shared" si="248"/>
        <v>1.1000000000000001</v>
      </c>
      <c r="I7033">
        <v>0.4</v>
      </c>
      <c r="K7033" t="s">
        <v>404</v>
      </c>
      <c r="L7033" t="s">
        <v>397</v>
      </c>
      <c r="M7033" t="s">
        <v>398</v>
      </c>
      <c r="N7033" t="s">
        <v>747</v>
      </c>
      <c r="O7033">
        <v>0.5</v>
      </c>
      <c r="P7033" t="s">
        <v>306</v>
      </c>
      <c r="Q7033" s="164">
        <v>31421</v>
      </c>
      <c r="R7033" s="164">
        <v>31656</v>
      </c>
      <c r="S7033" s="164">
        <v>39188</v>
      </c>
      <c r="T7033" t="s">
        <v>15961</v>
      </c>
      <c r="V7033" t="s">
        <v>15962</v>
      </c>
      <c r="W7033" t="s">
        <v>15963</v>
      </c>
      <c r="X7033" t="s">
        <v>15960</v>
      </c>
      <c r="Y7033" t="s">
        <v>15962</v>
      </c>
      <c r="Z7033" t="s">
        <v>15964</v>
      </c>
      <c r="AC7033" t="s">
        <v>366</v>
      </c>
      <c r="AD7033" s="176">
        <v>1.1000000000000001</v>
      </c>
      <c r="AE7033" s="177" t="s">
        <v>16954</v>
      </c>
    </row>
    <row r="7034" spans="1:31" x14ac:dyDescent="0.35">
      <c r="A7034" t="s">
        <v>711</v>
      </c>
      <c r="B7034">
        <v>1118</v>
      </c>
      <c r="C7034" t="s">
        <v>15965</v>
      </c>
      <c r="D7034">
        <v>79801</v>
      </c>
      <c r="E7034" t="s">
        <v>15965</v>
      </c>
      <c r="F7034" t="s">
        <v>11404</v>
      </c>
      <c r="H7034" s="174">
        <f t="shared" si="248"/>
        <v>1.1000000000000001</v>
      </c>
      <c r="I7034">
        <v>0.4</v>
      </c>
      <c r="K7034" t="s">
        <v>404</v>
      </c>
      <c r="L7034" t="s">
        <v>13809</v>
      </c>
      <c r="M7034" t="s">
        <v>398</v>
      </c>
      <c r="N7034" t="s">
        <v>747</v>
      </c>
      <c r="O7034">
        <v>0.5</v>
      </c>
      <c r="P7034" t="s">
        <v>306</v>
      </c>
      <c r="Q7034" s="164">
        <v>31421</v>
      </c>
      <c r="R7034" s="164">
        <v>31656</v>
      </c>
      <c r="S7034" s="164">
        <v>39188</v>
      </c>
      <c r="T7034" t="s">
        <v>15966</v>
      </c>
      <c r="V7034" t="s">
        <v>15967</v>
      </c>
      <c r="W7034" t="s">
        <v>15968</v>
      </c>
      <c r="X7034" t="s">
        <v>15965</v>
      </c>
      <c r="Y7034" t="s">
        <v>15967</v>
      </c>
      <c r="Z7034" t="s">
        <v>15969</v>
      </c>
      <c r="AC7034" t="s">
        <v>366</v>
      </c>
      <c r="AD7034" s="176">
        <v>1.1000000000000001</v>
      </c>
      <c r="AE7034" s="177" t="s">
        <v>16954</v>
      </c>
    </row>
    <row r="7035" spans="1:31" x14ac:dyDescent="0.35">
      <c r="A7035" t="s">
        <v>408</v>
      </c>
      <c r="B7035">
        <v>1343</v>
      </c>
      <c r="C7035" t="s">
        <v>15970</v>
      </c>
      <c r="D7035">
        <v>79804</v>
      </c>
      <c r="E7035" t="s">
        <v>15970</v>
      </c>
      <c r="F7035" t="s">
        <v>11404</v>
      </c>
      <c r="G7035" s="163">
        <v>5452</v>
      </c>
      <c r="H7035">
        <v>1.3</v>
      </c>
      <c r="I7035">
        <v>0.4</v>
      </c>
      <c r="J7035" t="s">
        <v>295</v>
      </c>
      <c r="K7035" t="s">
        <v>296</v>
      </c>
      <c r="L7035" t="s">
        <v>397</v>
      </c>
      <c r="M7035" t="s">
        <v>398</v>
      </c>
      <c r="N7035" t="s">
        <v>351</v>
      </c>
      <c r="O7035">
        <v>0.5</v>
      </c>
      <c r="P7035" t="s">
        <v>306</v>
      </c>
      <c r="Q7035" s="164">
        <v>45118</v>
      </c>
      <c r="R7035" s="164">
        <v>45536</v>
      </c>
      <c r="T7035" t="s">
        <v>3797</v>
      </c>
      <c r="V7035" t="s">
        <v>15971</v>
      </c>
      <c r="W7035" t="s">
        <v>15972</v>
      </c>
      <c r="X7035" t="s">
        <v>15970</v>
      </c>
      <c r="Y7035" t="s">
        <v>15971</v>
      </c>
      <c r="Z7035" t="s">
        <v>15973</v>
      </c>
      <c r="AA7035" t="s">
        <v>1</v>
      </c>
      <c r="AB7035" s="164">
        <v>45275</v>
      </c>
      <c r="AC7035" t="s">
        <v>357</v>
      </c>
      <c r="AD7035" s="176">
        <v>1</v>
      </c>
    </row>
    <row r="7036" spans="1:31" x14ac:dyDescent="0.35">
      <c r="A7036" t="s">
        <v>324</v>
      </c>
      <c r="B7036">
        <v>1315</v>
      </c>
      <c r="C7036" t="s">
        <v>15974</v>
      </c>
      <c r="D7036">
        <v>79804</v>
      </c>
      <c r="E7036" t="s">
        <v>15970</v>
      </c>
      <c r="F7036" t="s">
        <v>11404</v>
      </c>
      <c r="G7036" s="163">
        <v>11000</v>
      </c>
      <c r="H7036">
        <v>1.3</v>
      </c>
      <c r="I7036">
        <v>0.4</v>
      </c>
      <c r="J7036" t="s">
        <v>295</v>
      </c>
      <c r="K7036" t="s">
        <v>296</v>
      </c>
      <c r="L7036" t="s">
        <v>397</v>
      </c>
      <c r="M7036" t="s">
        <v>398</v>
      </c>
      <c r="N7036" t="s">
        <v>351</v>
      </c>
      <c r="O7036">
        <v>0.5</v>
      </c>
      <c r="P7036" t="s">
        <v>306</v>
      </c>
      <c r="Q7036" t="s">
        <v>7436</v>
      </c>
      <c r="R7036" s="164">
        <v>42614</v>
      </c>
      <c r="T7036" t="s">
        <v>3797</v>
      </c>
      <c r="V7036" t="s">
        <v>15971</v>
      </c>
      <c r="W7036" t="s">
        <v>15972</v>
      </c>
      <c r="X7036" t="s">
        <v>15970</v>
      </c>
      <c r="Y7036" t="s">
        <v>15971</v>
      </c>
      <c r="Z7036" t="s">
        <v>15975</v>
      </c>
      <c r="AA7036" t="s">
        <v>1</v>
      </c>
      <c r="AB7036" s="164">
        <v>42578</v>
      </c>
      <c r="AC7036" t="s">
        <v>357</v>
      </c>
      <c r="AD7036" s="176">
        <v>1</v>
      </c>
    </row>
    <row r="7037" spans="1:31" x14ac:dyDescent="0.35">
      <c r="A7037" t="s">
        <v>324</v>
      </c>
      <c r="B7037">
        <v>1417</v>
      </c>
      <c r="C7037" t="s">
        <v>15976</v>
      </c>
      <c r="D7037">
        <v>79804</v>
      </c>
      <c r="E7037" t="s">
        <v>15970</v>
      </c>
      <c r="F7037" t="s">
        <v>11404</v>
      </c>
      <c r="G7037" s="163">
        <v>5578</v>
      </c>
      <c r="H7037">
        <v>1.3</v>
      </c>
      <c r="I7037">
        <v>0.4</v>
      </c>
      <c r="J7037" t="s">
        <v>295</v>
      </c>
      <c r="K7037" t="s">
        <v>296</v>
      </c>
      <c r="L7037" t="s">
        <v>397</v>
      </c>
      <c r="M7037" t="s">
        <v>398</v>
      </c>
      <c r="N7037" t="s">
        <v>351</v>
      </c>
      <c r="O7037">
        <v>0.5</v>
      </c>
      <c r="P7037" t="s">
        <v>306</v>
      </c>
      <c r="Q7037" t="s">
        <v>14175</v>
      </c>
      <c r="R7037" s="164">
        <v>45413</v>
      </c>
      <c r="T7037" t="s">
        <v>3797</v>
      </c>
      <c r="V7037" t="s">
        <v>15971</v>
      </c>
      <c r="W7037" t="s">
        <v>15972</v>
      </c>
      <c r="X7037" t="s">
        <v>15970</v>
      </c>
      <c r="Y7037" t="s">
        <v>15971</v>
      </c>
      <c r="Z7037" t="s">
        <v>15977</v>
      </c>
      <c r="AA7037" t="s">
        <v>1</v>
      </c>
      <c r="AB7037" s="164">
        <v>45245</v>
      </c>
      <c r="AC7037" t="s">
        <v>357</v>
      </c>
      <c r="AD7037" s="176">
        <v>1</v>
      </c>
    </row>
    <row r="7038" spans="1:31" x14ac:dyDescent="0.35">
      <c r="A7038" t="s">
        <v>476</v>
      </c>
      <c r="B7038">
        <v>1393</v>
      </c>
      <c r="C7038" t="s">
        <v>15970</v>
      </c>
      <c r="D7038">
        <v>79804</v>
      </c>
      <c r="E7038" t="s">
        <v>15970</v>
      </c>
      <c r="F7038" t="s">
        <v>11404</v>
      </c>
      <c r="G7038" s="163">
        <v>3712.82</v>
      </c>
      <c r="H7038">
        <v>1.3</v>
      </c>
      <c r="I7038">
        <v>0.4</v>
      </c>
      <c r="J7038" t="s">
        <v>295</v>
      </c>
      <c r="K7038" t="s">
        <v>296</v>
      </c>
      <c r="L7038" t="s">
        <v>397</v>
      </c>
      <c r="M7038" t="s">
        <v>398</v>
      </c>
      <c r="N7038" t="s">
        <v>351</v>
      </c>
      <c r="O7038">
        <v>0.5</v>
      </c>
      <c r="P7038" t="s">
        <v>306</v>
      </c>
      <c r="Q7038" t="s">
        <v>11446</v>
      </c>
      <c r="R7038" s="164">
        <v>45536</v>
      </c>
      <c r="T7038" t="s">
        <v>3797</v>
      </c>
      <c r="V7038" t="s">
        <v>15971</v>
      </c>
      <c r="W7038" t="s">
        <v>15972</v>
      </c>
      <c r="X7038" t="s">
        <v>15970</v>
      </c>
      <c r="Y7038" t="s">
        <v>15971</v>
      </c>
      <c r="Z7038" t="s">
        <v>15978</v>
      </c>
      <c r="AA7038" t="s">
        <v>295</v>
      </c>
      <c r="AB7038" s="164">
        <v>45037</v>
      </c>
      <c r="AC7038" t="s">
        <v>357</v>
      </c>
      <c r="AD7038" s="176">
        <v>1</v>
      </c>
    </row>
    <row r="7039" spans="1:31" x14ac:dyDescent="0.35">
      <c r="A7039" t="s">
        <v>482</v>
      </c>
      <c r="B7039">
        <v>1222</v>
      </c>
      <c r="C7039" t="s">
        <v>15970</v>
      </c>
      <c r="D7039">
        <v>79804</v>
      </c>
      <c r="E7039" t="s">
        <v>15970</v>
      </c>
      <c r="F7039" t="s">
        <v>11404</v>
      </c>
      <c r="H7039">
        <v>1.3</v>
      </c>
      <c r="I7039">
        <v>0.4</v>
      </c>
      <c r="K7039" t="s">
        <v>296</v>
      </c>
      <c r="L7039" t="s">
        <v>502</v>
      </c>
      <c r="M7039" t="s">
        <v>398</v>
      </c>
      <c r="N7039" t="s">
        <v>351</v>
      </c>
      <c r="O7039">
        <v>0.5</v>
      </c>
      <c r="P7039" t="s">
        <v>306</v>
      </c>
      <c r="Q7039" t="s">
        <v>1662</v>
      </c>
      <c r="R7039" s="164">
        <v>40787</v>
      </c>
      <c r="T7039" t="s">
        <v>3797</v>
      </c>
      <c r="V7039" t="s">
        <v>15971</v>
      </c>
      <c r="W7039" t="s">
        <v>15972</v>
      </c>
      <c r="X7039" t="s">
        <v>15970</v>
      </c>
      <c r="Y7039" t="s">
        <v>15971</v>
      </c>
      <c r="Z7039" t="s">
        <v>15979</v>
      </c>
      <c r="AC7039" t="s">
        <v>357</v>
      </c>
      <c r="AD7039" s="176">
        <v>1</v>
      </c>
    </row>
    <row r="7040" spans="1:31" x14ac:dyDescent="0.35">
      <c r="A7040" t="s">
        <v>584</v>
      </c>
      <c r="B7040">
        <v>1391</v>
      </c>
      <c r="C7040" t="s">
        <v>15976</v>
      </c>
      <c r="D7040">
        <v>79804</v>
      </c>
      <c r="E7040" t="s">
        <v>15970</v>
      </c>
      <c r="F7040" t="s">
        <v>11404</v>
      </c>
      <c r="G7040" s="163">
        <v>5578</v>
      </c>
      <c r="H7040">
        <v>1.3</v>
      </c>
      <c r="I7040">
        <v>0.4</v>
      </c>
      <c r="J7040" t="s">
        <v>295</v>
      </c>
      <c r="K7040" t="s">
        <v>296</v>
      </c>
      <c r="L7040" t="s">
        <v>397</v>
      </c>
      <c r="M7040" t="s">
        <v>398</v>
      </c>
      <c r="N7040" t="s">
        <v>351</v>
      </c>
      <c r="O7040">
        <v>0.5</v>
      </c>
      <c r="P7040" t="s">
        <v>306</v>
      </c>
      <c r="Q7040" t="s">
        <v>13096</v>
      </c>
      <c r="R7040" s="164">
        <v>45170</v>
      </c>
      <c r="T7040" t="s">
        <v>3797</v>
      </c>
      <c r="V7040" t="s">
        <v>15971</v>
      </c>
      <c r="W7040" t="s">
        <v>15972</v>
      </c>
      <c r="X7040" t="s">
        <v>15970</v>
      </c>
      <c r="Y7040" t="s">
        <v>15971</v>
      </c>
      <c r="Z7040" t="s">
        <v>15980</v>
      </c>
      <c r="AA7040" t="s">
        <v>1</v>
      </c>
      <c r="AB7040" s="164">
        <v>44664</v>
      </c>
      <c r="AC7040" t="s">
        <v>357</v>
      </c>
      <c r="AD7040" s="176">
        <v>1</v>
      </c>
    </row>
    <row r="7041" spans="1:30" x14ac:dyDescent="0.35">
      <c r="A7041" t="s">
        <v>566</v>
      </c>
      <c r="B7041">
        <v>1280</v>
      </c>
      <c r="C7041" t="s">
        <v>15981</v>
      </c>
      <c r="D7041">
        <v>79804</v>
      </c>
      <c r="E7041" t="s">
        <v>15970</v>
      </c>
      <c r="F7041" t="s">
        <v>11404</v>
      </c>
      <c r="H7041">
        <v>1.3</v>
      </c>
      <c r="I7041">
        <v>0.4</v>
      </c>
      <c r="K7041" t="s">
        <v>404</v>
      </c>
      <c r="L7041" t="s">
        <v>397</v>
      </c>
      <c r="M7041" t="s">
        <v>398</v>
      </c>
      <c r="N7041" t="s">
        <v>351</v>
      </c>
      <c r="O7041">
        <v>0.5</v>
      </c>
      <c r="P7041" t="s">
        <v>306</v>
      </c>
      <c r="Q7041" t="s">
        <v>3864</v>
      </c>
      <c r="R7041" s="164">
        <v>42248</v>
      </c>
      <c r="S7041" s="164">
        <v>44743</v>
      </c>
      <c r="T7041" t="s">
        <v>3797</v>
      </c>
      <c r="V7041" t="s">
        <v>15971</v>
      </c>
      <c r="W7041" t="s">
        <v>15972</v>
      </c>
      <c r="X7041" t="s">
        <v>15970</v>
      </c>
      <c r="Y7041" t="s">
        <v>15971</v>
      </c>
      <c r="Z7041" t="s">
        <v>15982</v>
      </c>
      <c r="AC7041" t="s">
        <v>357</v>
      </c>
      <c r="AD7041" s="176">
        <v>1</v>
      </c>
    </row>
    <row r="7042" spans="1:30" x14ac:dyDescent="0.35">
      <c r="A7042" t="s">
        <v>454</v>
      </c>
      <c r="B7042">
        <v>1505</v>
      </c>
      <c r="C7042" t="s">
        <v>15983</v>
      </c>
      <c r="D7042">
        <v>79806</v>
      </c>
      <c r="E7042" t="s">
        <v>15981</v>
      </c>
      <c r="F7042" t="s">
        <v>11404</v>
      </c>
      <c r="G7042" s="163">
        <v>4986.1400000000003</v>
      </c>
      <c r="H7042">
        <v>1</v>
      </c>
      <c r="I7042">
        <v>0.9</v>
      </c>
      <c r="J7042" t="s">
        <v>295</v>
      </c>
      <c r="K7042" t="s">
        <v>296</v>
      </c>
      <c r="L7042" t="s">
        <v>397</v>
      </c>
      <c r="M7042" t="s">
        <v>398</v>
      </c>
      <c r="N7042" t="s">
        <v>579</v>
      </c>
      <c r="O7042">
        <v>1</v>
      </c>
      <c r="P7042" t="s">
        <v>306</v>
      </c>
      <c r="Q7042" t="s">
        <v>15984</v>
      </c>
      <c r="R7042" s="164">
        <v>46266</v>
      </c>
      <c r="T7042" t="s">
        <v>8968</v>
      </c>
      <c r="V7042" t="s">
        <v>15985</v>
      </c>
      <c r="W7042" t="s">
        <v>15986</v>
      </c>
      <c r="X7042" t="s">
        <v>15981</v>
      </c>
      <c r="Y7042" t="s">
        <v>15985</v>
      </c>
      <c r="Z7042" t="s">
        <v>15987</v>
      </c>
      <c r="AA7042" t="s">
        <v>1</v>
      </c>
      <c r="AB7042" s="164">
        <v>45840</v>
      </c>
      <c r="AC7042" t="s">
        <v>357</v>
      </c>
      <c r="AD7042" s="176">
        <v>1</v>
      </c>
    </row>
    <row r="7043" spans="1:30" x14ac:dyDescent="0.35">
      <c r="A7043" t="s">
        <v>309</v>
      </c>
      <c r="B7043">
        <v>1263</v>
      </c>
      <c r="C7043" t="s">
        <v>15988</v>
      </c>
      <c r="D7043">
        <v>79806</v>
      </c>
      <c r="E7043" t="s">
        <v>15981</v>
      </c>
      <c r="F7043" t="s">
        <v>11404</v>
      </c>
      <c r="G7043" s="163">
        <v>2999</v>
      </c>
      <c r="H7043">
        <v>1</v>
      </c>
      <c r="I7043">
        <v>0.9</v>
      </c>
      <c r="J7043" t="s">
        <v>1</v>
      </c>
      <c r="K7043" t="s">
        <v>296</v>
      </c>
      <c r="L7043" t="s">
        <v>640</v>
      </c>
      <c r="M7043" t="s">
        <v>398</v>
      </c>
      <c r="N7043" t="s">
        <v>579</v>
      </c>
      <c r="O7043">
        <v>1</v>
      </c>
      <c r="P7043" t="s">
        <v>306</v>
      </c>
      <c r="Q7043" t="s">
        <v>6567</v>
      </c>
      <c r="R7043" s="164">
        <v>44075</v>
      </c>
      <c r="T7043" t="s">
        <v>8968</v>
      </c>
      <c r="V7043" t="s">
        <v>15985</v>
      </c>
      <c r="W7043" t="s">
        <v>15986</v>
      </c>
      <c r="X7043" t="s">
        <v>15981</v>
      </c>
      <c r="Y7043" t="s">
        <v>15985</v>
      </c>
      <c r="Z7043" t="s">
        <v>15989</v>
      </c>
      <c r="AA7043" t="s">
        <v>1</v>
      </c>
      <c r="AB7043" s="164">
        <v>43699</v>
      </c>
      <c r="AC7043" t="s">
        <v>357</v>
      </c>
      <c r="AD7043" s="176">
        <v>1</v>
      </c>
    </row>
    <row r="7044" spans="1:30" x14ac:dyDescent="0.35">
      <c r="A7044" t="s">
        <v>584</v>
      </c>
      <c r="B7044">
        <v>1382</v>
      </c>
      <c r="C7044" t="s">
        <v>15990</v>
      </c>
      <c r="D7044">
        <v>79806</v>
      </c>
      <c r="E7044" t="s">
        <v>15981</v>
      </c>
      <c r="F7044" t="s">
        <v>11404</v>
      </c>
      <c r="G7044" s="163">
        <v>4985</v>
      </c>
      <c r="H7044">
        <v>1</v>
      </c>
      <c r="I7044">
        <v>0.9</v>
      </c>
      <c r="J7044" t="s">
        <v>295</v>
      </c>
      <c r="K7044" t="s">
        <v>296</v>
      </c>
      <c r="L7044" t="s">
        <v>640</v>
      </c>
      <c r="M7044" t="s">
        <v>398</v>
      </c>
      <c r="N7044" t="s">
        <v>579</v>
      </c>
      <c r="O7044">
        <v>1</v>
      </c>
      <c r="P7044" t="s">
        <v>306</v>
      </c>
      <c r="Q7044" t="s">
        <v>15991</v>
      </c>
      <c r="R7044" s="164">
        <v>44075</v>
      </c>
      <c r="T7044" t="s">
        <v>8968</v>
      </c>
      <c r="V7044" t="s">
        <v>15985</v>
      </c>
      <c r="W7044" t="s">
        <v>15986</v>
      </c>
      <c r="X7044" t="s">
        <v>15981</v>
      </c>
      <c r="Y7044" t="s">
        <v>15985</v>
      </c>
      <c r="Z7044" t="s">
        <v>15992</v>
      </c>
      <c r="AA7044" t="s">
        <v>1</v>
      </c>
      <c r="AB7044" s="164">
        <v>43797</v>
      </c>
      <c r="AC7044" t="s">
        <v>357</v>
      </c>
      <c r="AD7044" s="176">
        <v>1</v>
      </c>
    </row>
    <row r="7045" spans="1:30" x14ac:dyDescent="0.35">
      <c r="A7045" t="s">
        <v>566</v>
      </c>
      <c r="B7045">
        <v>1293</v>
      </c>
      <c r="C7045" t="s">
        <v>15981</v>
      </c>
      <c r="D7045">
        <v>79806</v>
      </c>
      <c r="E7045" t="s">
        <v>15981</v>
      </c>
      <c r="F7045" t="s">
        <v>11404</v>
      </c>
      <c r="G7045" s="163">
        <v>5379</v>
      </c>
      <c r="H7045">
        <v>1</v>
      </c>
      <c r="I7045">
        <v>0.9</v>
      </c>
      <c r="J7045" t="s">
        <v>295</v>
      </c>
      <c r="K7045" t="s">
        <v>0</v>
      </c>
      <c r="L7045" t="s">
        <v>397</v>
      </c>
      <c r="M7045" t="s">
        <v>398</v>
      </c>
      <c r="N7045" t="s">
        <v>579</v>
      </c>
      <c r="O7045">
        <v>1</v>
      </c>
      <c r="P7045" t="s">
        <v>306</v>
      </c>
      <c r="Q7045" s="164">
        <v>42769</v>
      </c>
      <c r="R7045" s="164">
        <v>42979</v>
      </c>
      <c r="T7045" t="s">
        <v>8968</v>
      </c>
      <c r="V7045" t="s">
        <v>15985</v>
      </c>
      <c r="W7045" t="s">
        <v>15986</v>
      </c>
      <c r="X7045" t="s">
        <v>15981</v>
      </c>
      <c r="Y7045" t="s">
        <v>15985</v>
      </c>
      <c r="Z7045" t="s">
        <v>15993</v>
      </c>
      <c r="AA7045" t="s">
        <v>295</v>
      </c>
      <c r="AB7045" s="164">
        <v>42850</v>
      </c>
      <c r="AC7045" t="s">
        <v>357</v>
      </c>
      <c r="AD7045" s="176">
        <v>1</v>
      </c>
    </row>
    <row r="7046" spans="1:30" x14ac:dyDescent="0.35">
      <c r="A7046" t="s">
        <v>476</v>
      </c>
      <c r="B7046">
        <v>3004</v>
      </c>
      <c r="C7046" t="s">
        <v>15994</v>
      </c>
      <c r="D7046">
        <v>80100</v>
      </c>
      <c r="E7046" t="s">
        <v>15995</v>
      </c>
      <c r="F7046" t="s">
        <v>294</v>
      </c>
      <c r="H7046">
        <v>1</v>
      </c>
      <c r="I7046">
        <v>3.8</v>
      </c>
      <c r="K7046" t="s">
        <v>296</v>
      </c>
      <c r="L7046" t="s">
        <v>10077</v>
      </c>
      <c r="M7046" t="s">
        <v>398</v>
      </c>
      <c r="N7046" t="s">
        <v>399</v>
      </c>
      <c r="O7046">
        <v>4</v>
      </c>
      <c r="P7046" t="s">
        <v>306</v>
      </c>
      <c r="Q7046" s="164">
        <v>42009</v>
      </c>
      <c r="R7046" s="164">
        <v>42125</v>
      </c>
      <c r="T7046" t="s">
        <v>300</v>
      </c>
      <c r="V7046" t="s">
        <v>15995</v>
      </c>
      <c r="W7046" t="s">
        <v>15996</v>
      </c>
      <c r="X7046" t="s">
        <v>15995</v>
      </c>
      <c r="Y7046" t="s">
        <v>15997</v>
      </c>
      <c r="Z7046" t="s">
        <v>15998</v>
      </c>
      <c r="AC7046" t="s">
        <v>308</v>
      </c>
      <c r="AD7046" s="176">
        <v>1</v>
      </c>
    </row>
    <row r="7047" spans="1:30" x14ac:dyDescent="0.35">
      <c r="A7047" t="s">
        <v>584</v>
      </c>
      <c r="B7047">
        <v>3014</v>
      </c>
      <c r="C7047" t="s">
        <v>15994</v>
      </c>
      <c r="D7047">
        <v>80100</v>
      </c>
      <c r="E7047" t="s">
        <v>15995</v>
      </c>
      <c r="F7047" t="s">
        <v>294</v>
      </c>
      <c r="H7047">
        <v>1</v>
      </c>
      <c r="I7047">
        <v>3.8</v>
      </c>
      <c r="K7047" t="s">
        <v>296</v>
      </c>
      <c r="L7047" t="s">
        <v>10077</v>
      </c>
      <c r="M7047" t="s">
        <v>398</v>
      </c>
      <c r="N7047" t="s">
        <v>399</v>
      </c>
      <c r="O7047">
        <v>4</v>
      </c>
      <c r="P7047" t="s">
        <v>306</v>
      </c>
      <c r="Q7047" s="164">
        <v>40189</v>
      </c>
      <c r="R7047" s="164">
        <v>40787</v>
      </c>
      <c r="T7047" t="s">
        <v>300</v>
      </c>
      <c r="V7047" t="s">
        <v>15995</v>
      </c>
      <c r="W7047" t="s">
        <v>15996</v>
      </c>
      <c r="X7047" t="s">
        <v>15995</v>
      </c>
      <c r="Y7047" t="s">
        <v>15997</v>
      </c>
      <c r="Z7047" t="s">
        <v>15999</v>
      </c>
      <c r="AC7047" t="s">
        <v>308</v>
      </c>
      <c r="AD7047" s="176">
        <v>1</v>
      </c>
    </row>
    <row r="7048" spans="1:30" x14ac:dyDescent="0.35">
      <c r="A7048" t="s">
        <v>711</v>
      </c>
      <c r="B7048">
        <v>3015</v>
      </c>
      <c r="C7048" t="s">
        <v>16000</v>
      </c>
      <c r="D7048">
        <v>80100</v>
      </c>
      <c r="E7048" t="s">
        <v>15995</v>
      </c>
      <c r="F7048" t="s">
        <v>294</v>
      </c>
      <c r="H7048">
        <v>1</v>
      </c>
      <c r="I7048">
        <v>3.8</v>
      </c>
      <c r="K7048" t="s">
        <v>296</v>
      </c>
      <c r="L7048" t="s">
        <v>10077</v>
      </c>
      <c r="M7048" t="s">
        <v>398</v>
      </c>
      <c r="N7048" t="s">
        <v>399</v>
      </c>
      <c r="O7048">
        <v>4</v>
      </c>
      <c r="P7048" t="s">
        <v>306</v>
      </c>
      <c r="Q7048" t="s">
        <v>16001</v>
      </c>
      <c r="R7048" s="164">
        <v>41883</v>
      </c>
      <c r="T7048" t="s">
        <v>300</v>
      </c>
      <c r="V7048" t="s">
        <v>15995</v>
      </c>
      <c r="W7048" t="s">
        <v>15996</v>
      </c>
      <c r="X7048" t="s">
        <v>15995</v>
      </c>
      <c r="Y7048" t="s">
        <v>15997</v>
      </c>
      <c r="Z7048" t="s">
        <v>16002</v>
      </c>
      <c r="AC7048" t="s">
        <v>308</v>
      </c>
      <c r="AD7048" s="176">
        <v>1</v>
      </c>
    </row>
    <row r="7049" spans="1:30" x14ac:dyDescent="0.35">
      <c r="A7049" t="s">
        <v>408</v>
      </c>
      <c r="B7049">
        <v>3001</v>
      </c>
      <c r="C7049" t="s">
        <v>16003</v>
      </c>
      <c r="D7049">
        <v>80103</v>
      </c>
      <c r="E7049" t="s">
        <v>16004</v>
      </c>
      <c r="F7049" t="s">
        <v>294</v>
      </c>
      <c r="H7049">
        <v>1</v>
      </c>
      <c r="I7049">
        <v>4.2</v>
      </c>
      <c r="K7049" t="s">
        <v>404</v>
      </c>
      <c r="L7049" t="s">
        <v>10077</v>
      </c>
      <c r="M7049" t="s">
        <v>398</v>
      </c>
      <c r="N7049" t="s">
        <v>399</v>
      </c>
      <c r="O7049">
        <v>4</v>
      </c>
      <c r="P7049" t="s">
        <v>306</v>
      </c>
      <c r="Q7049" s="164">
        <v>37964</v>
      </c>
      <c r="R7049" s="164">
        <v>37876</v>
      </c>
      <c r="S7049" s="164">
        <v>39644</v>
      </c>
      <c r="T7049" t="s">
        <v>11439</v>
      </c>
      <c r="V7049" t="s">
        <v>16005</v>
      </c>
      <c r="W7049" t="s">
        <v>16006</v>
      </c>
      <c r="X7049" t="s">
        <v>16004</v>
      </c>
      <c r="Y7049" t="s">
        <v>16005</v>
      </c>
      <c r="Z7049" t="s">
        <v>16007</v>
      </c>
      <c r="AC7049" t="s">
        <v>308</v>
      </c>
      <c r="AD7049" s="176">
        <v>1</v>
      </c>
    </row>
    <row r="7050" spans="1:30" x14ac:dyDescent="0.35">
      <c r="A7050" t="s">
        <v>324</v>
      </c>
      <c r="B7050">
        <v>3007</v>
      </c>
      <c r="C7050" t="s">
        <v>16008</v>
      </c>
      <c r="D7050">
        <v>80103</v>
      </c>
      <c r="E7050" t="s">
        <v>16004</v>
      </c>
      <c r="F7050" t="s">
        <v>294</v>
      </c>
      <c r="H7050">
        <v>1</v>
      </c>
      <c r="I7050">
        <v>4.2</v>
      </c>
      <c r="K7050" t="s">
        <v>296</v>
      </c>
      <c r="L7050" t="s">
        <v>10077</v>
      </c>
      <c r="M7050" t="s">
        <v>398</v>
      </c>
      <c r="N7050" t="s">
        <v>399</v>
      </c>
      <c r="O7050">
        <v>4</v>
      </c>
      <c r="P7050" t="s">
        <v>306</v>
      </c>
      <c r="Q7050" s="164">
        <v>39822</v>
      </c>
      <c r="R7050" s="164">
        <v>40057</v>
      </c>
      <c r="T7050" t="s">
        <v>11439</v>
      </c>
      <c r="V7050" t="s">
        <v>16005</v>
      </c>
      <c r="W7050" t="s">
        <v>16006</v>
      </c>
      <c r="X7050" t="s">
        <v>16004</v>
      </c>
      <c r="Y7050" t="s">
        <v>16005</v>
      </c>
      <c r="Z7050" t="s">
        <v>16009</v>
      </c>
      <c r="AC7050" t="s">
        <v>308</v>
      </c>
      <c r="AD7050" s="176">
        <v>1</v>
      </c>
    </row>
    <row r="7051" spans="1:30" x14ac:dyDescent="0.35">
      <c r="A7051" t="s">
        <v>314</v>
      </c>
      <c r="B7051">
        <v>3006</v>
      </c>
      <c r="C7051" t="s">
        <v>16010</v>
      </c>
      <c r="D7051">
        <v>80104</v>
      </c>
      <c r="E7051" t="s">
        <v>16011</v>
      </c>
      <c r="F7051" t="s">
        <v>294</v>
      </c>
      <c r="H7051">
        <v>1</v>
      </c>
      <c r="I7051">
        <v>3.8</v>
      </c>
      <c r="K7051" t="s">
        <v>296</v>
      </c>
      <c r="L7051" t="s">
        <v>10077</v>
      </c>
      <c r="M7051" t="s">
        <v>398</v>
      </c>
      <c r="N7051" t="s">
        <v>399</v>
      </c>
      <c r="O7051">
        <v>4</v>
      </c>
      <c r="P7051" t="s">
        <v>306</v>
      </c>
      <c r="Q7051" t="s">
        <v>5672</v>
      </c>
      <c r="R7051" s="164">
        <v>38590</v>
      </c>
      <c r="T7051" t="s">
        <v>3875</v>
      </c>
      <c r="V7051" t="s">
        <v>16012</v>
      </c>
      <c r="W7051" t="s">
        <v>16013</v>
      </c>
      <c r="X7051" t="s">
        <v>16014</v>
      </c>
      <c r="Y7051" t="s">
        <v>16012</v>
      </c>
      <c r="Z7051" t="s">
        <v>16015</v>
      </c>
      <c r="AC7051" t="s">
        <v>308</v>
      </c>
      <c r="AD7051" s="176">
        <v>1</v>
      </c>
    </row>
    <row r="7052" spans="1:30" x14ac:dyDescent="0.35">
      <c r="A7052" t="s">
        <v>324</v>
      </c>
      <c r="B7052">
        <v>3019</v>
      </c>
      <c r="C7052" t="s">
        <v>16016</v>
      </c>
      <c r="D7052">
        <v>80199</v>
      </c>
      <c r="E7052" t="s">
        <v>16017</v>
      </c>
      <c r="F7052" t="s">
        <v>294</v>
      </c>
      <c r="G7052" s="163">
        <v>6354</v>
      </c>
      <c r="H7052">
        <v>1</v>
      </c>
      <c r="I7052">
        <v>3.2</v>
      </c>
      <c r="J7052" t="s">
        <v>295</v>
      </c>
      <c r="K7052" t="s">
        <v>296</v>
      </c>
      <c r="L7052" t="s">
        <v>10077</v>
      </c>
      <c r="M7052" t="s">
        <v>16018</v>
      </c>
      <c r="N7052" t="s">
        <v>399</v>
      </c>
      <c r="O7052">
        <v>4</v>
      </c>
      <c r="P7052" t="s">
        <v>306</v>
      </c>
      <c r="Q7052" s="164">
        <v>43962</v>
      </c>
      <c r="R7052" s="164">
        <v>44440</v>
      </c>
      <c r="T7052" t="s">
        <v>16019</v>
      </c>
      <c r="V7052" t="s">
        <v>16020</v>
      </c>
      <c r="W7052" t="s">
        <v>16021</v>
      </c>
      <c r="X7052" t="s">
        <v>16017</v>
      </c>
      <c r="Y7052" t="s">
        <v>16022</v>
      </c>
      <c r="Z7052" t="s">
        <v>16023</v>
      </c>
      <c r="AA7052" t="s">
        <v>295</v>
      </c>
      <c r="AB7052" s="164">
        <v>44585</v>
      </c>
      <c r="AC7052" t="s">
        <v>308</v>
      </c>
      <c r="AD7052" s="176">
        <v>1</v>
      </c>
    </row>
    <row r="7053" spans="1:30" x14ac:dyDescent="0.35">
      <c r="A7053" t="s">
        <v>584</v>
      </c>
      <c r="B7053">
        <v>3019</v>
      </c>
      <c r="C7053" t="s">
        <v>16024</v>
      </c>
      <c r="D7053">
        <v>80199</v>
      </c>
      <c r="E7053" t="s">
        <v>16017</v>
      </c>
      <c r="F7053" t="s">
        <v>294</v>
      </c>
      <c r="H7053">
        <v>1</v>
      </c>
      <c r="I7053">
        <v>3.2</v>
      </c>
      <c r="K7053" t="s">
        <v>296</v>
      </c>
      <c r="L7053" t="s">
        <v>10077</v>
      </c>
      <c r="M7053" t="s">
        <v>398</v>
      </c>
      <c r="N7053" t="s">
        <v>399</v>
      </c>
      <c r="O7053">
        <v>4</v>
      </c>
      <c r="P7053" t="s">
        <v>306</v>
      </c>
      <c r="Q7053" s="164">
        <v>41283</v>
      </c>
      <c r="R7053" s="164">
        <v>41518</v>
      </c>
      <c r="T7053" t="s">
        <v>16019</v>
      </c>
      <c r="V7053" t="s">
        <v>16020</v>
      </c>
      <c r="W7053" t="s">
        <v>16021</v>
      </c>
      <c r="X7053" t="s">
        <v>16017</v>
      </c>
      <c r="Y7053" t="s">
        <v>16022</v>
      </c>
      <c r="Z7053" t="s">
        <v>16025</v>
      </c>
      <c r="AC7053" t="s">
        <v>308</v>
      </c>
      <c r="AD7053" s="176">
        <v>1</v>
      </c>
    </row>
    <row r="7054" spans="1:30" x14ac:dyDescent="0.35">
      <c r="A7054" t="s">
        <v>711</v>
      </c>
      <c r="B7054">
        <v>3016</v>
      </c>
      <c r="C7054" t="s">
        <v>16026</v>
      </c>
      <c r="D7054">
        <v>80199</v>
      </c>
      <c r="E7054" t="s">
        <v>16017</v>
      </c>
      <c r="F7054" t="s">
        <v>294</v>
      </c>
      <c r="H7054">
        <v>1</v>
      </c>
      <c r="I7054">
        <v>3.2</v>
      </c>
      <c r="K7054" t="s">
        <v>296</v>
      </c>
      <c r="L7054" t="s">
        <v>10077</v>
      </c>
      <c r="M7054" t="s">
        <v>398</v>
      </c>
      <c r="N7054" t="s">
        <v>399</v>
      </c>
      <c r="O7054">
        <v>4</v>
      </c>
      <c r="P7054" t="s">
        <v>306</v>
      </c>
      <c r="Q7054" t="s">
        <v>16001</v>
      </c>
      <c r="R7054" s="164">
        <v>41883</v>
      </c>
      <c r="T7054" t="s">
        <v>16019</v>
      </c>
      <c r="V7054" t="s">
        <v>16020</v>
      </c>
      <c r="W7054" t="s">
        <v>16021</v>
      </c>
      <c r="X7054" t="s">
        <v>16017</v>
      </c>
      <c r="Y7054" t="s">
        <v>16022</v>
      </c>
      <c r="Z7054" t="s">
        <v>16027</v>
      </c>
      <c r="AC7054" t="s">
        <v>308</v>
      </c>
      <c r="AD7054" s="176">
        <v>1</v>
      </c>
    </row>
    <row r="7055" spans="1:30" x14ac:dyDescent="0.35">
      <c r="A7055" t="s">
        <v>454</v>
      </c>
      <c r="B7055">
        <v>3011</v>
      </c>
      <c r="C7055" t="s">
        <v>16028</v>
      </c>
      <c r="D7055">
        <v>80200</v>
      </c>
      <c r="E7055" t="s">
        <v>16029</v>
      </c>
      <c r="F7055" t="s">
        <v>294</v>
      </c>
      <c r="G7055" s="163">
        <v>6369.3</v>
      </c>
      <c r="H7055">
        <v>1</v>
      </c>
      <c r="I7055">
        <v>3.4</v>
      </c>
      <c r="J7055" t="s">
        <v>295</v>
      </c>
      <c r="K7055" t="s">
        <v>296</v>
      </c>
      <c r="L7055" t="s">
        <v>10077</v>
      </c>
      <c r="M7055" t="s">
        <v>16018</v>
      </c>
      <c r="N7055" t="s">
        <v>299</v>
      </c>
      <c r="O7055">
        <v>4</v>
      </c>
      <c r="P7055" t="s">
        <v>306</v>
      </c>
      <c r="Q7055" t="s">
        <v>16030</v>
      </c>
      <c r="R7055" s="164">
        <v>44197</v>
      </c>
      <c r="T7055" t="s">
        <v>320</v>
      </c>
      <c r="V7055" t="s">
        <v>16031</v>
      </c>
      <c r="W7055" t="s">
        <v>16032</v>
      </c>
      <c r="X7055" t="s">
        <v>16029</v>
      </c>
      <c r="Y7055" t="s">
        <v>16033</v>
      </c>
      <c r="Z7055" t="s">
        <v>16034</v>
      </c>
      <c r="AA7055" t="s">
        <v>295</v>
      </c>
      <c r="AB7055" s="164">
        <v>44336</v>
      </c>
      <c r="AC7055" t="s">
        <v>308</v>
      </c>
      <c r="AD7055" s="176">
        <v>1</v>
      </c>
    </row>
    <row r="7056" spans="1:30" x14ac:dyDescent="0.35">
      <c r="A7056" t="s">
        <v>291</v>
      </c>
      <c r="B7056">
        <v>3002</v>
      </c>
      <c r="C7056" t="s">
        <v>16035</v>
      </c>
      <c r="D7056">
        <v>80200</v>
      </c>
      <c r="E7056" t="s">
        <v>16029</v>
      </c>
      <c r="F7056" t="s">
        <v>294</v>
      </c>
      <c r="G7056" s="163">
        <v>6430</v>
      </c>
      <c r="H7056">
        <v>1</v>
      </c>
      <c r="I7056">
        <v>3.4</v>
      </c>
      <c r="J7056" t="s">
        <v>295</v>
      </c>
      <c r="K7056" t="s">
        <v>296</v>
      </c>
      <c r="L7056" t="s">
        <v>10077</v>
      </c>
      <c r="M7056" t="s">
        <v>16018</v>
      </c>
      <c r="N7056" t="s">
        <v>299</v>
      </c>
      <c r="O7056">
        <v>4</v>
      </c>
      <c r="P7056" t="s">
        <v>1</v>
      </c>
      <c r="Q7056" s="164">
        <v>45240</v>
      </c>
      <c r="R7056" s="164">
        <v>45536</v>
      </c>
      <c r="T7056" t="s">
        <v>320</v>
      </c>
      <c r="V7056" t="s">
        <v>16031</v>
      </c>
      <c r="W7056" t="s">
        <v>16032</v>
      </c>
      <c r="X7056" t="s">
        <v>16029</v>
      </c>
      <c r="Y7056" t="s">
        <v>16033</v>
      </c>
      <c r="Z7056" t="s">
        <v>16036</v>
      </c>
      <c r="AA7056" t="s">
        <v>295</v>
      </c>
      <c r="AB7056" s="164">
        <v>45811</v>
      </c>
      <c r="AC7056" t="s">
        <v>304</v>
      </c>
      <c r="AD7056" s="176">
        <v>1</v>
      </c>
    </row>
    <row r="7057" spans="1:30" x14ac:dyDescent="0.35">
      <c r="A7057" t="s">
        <v>305</v>
      </c>
      <c r="B7057">
        <v>3002</v>
      </c>
      <c r="C7057" t="s">
        <v>16037</v>
      </c>
      <c r="D7057">
        <v>80200</v>
      </c>
      <c r="E7057" t="s">
        <v>16029</v>
      </c>
      <c r="F7057" t="s">
        <v>294</v>
      </c>
      <c r="G7057" s="163">
        <v>6345</v>
      </c>
      <c r="H7057">
        <v>1</v>
      </c>
      <c r="I7057">
        <v>3.4</v>
      </c>
      <c r="J7057" t="s">
        <v>295</v>
      </c>
      <c r="K7057" t="s">
        <v>296</v>
      </c>
      <c r="L7057" t="s">
        <v>10077</v>
      </c>
      <c r="M7057" t="s">
        <v>16018</v>
      </c>
      <c r="N7057" t="s">
        <v>299</v>
      </c>
      <c r="O7057">
        <v>4</v>
      </c>
      <c r="P7057" t="s">
        <v>306</v>
      </c>
      <c r="Q7057" s="164">
        <v>44297</v>
      </c>
      <c r="R7057" s="164">
        <v>44805</v>
      </c>
      <c r="T7057" t="s">
        <v>320</v>
      </c>
      <c r="V7057" t="s">
        <v>16031</v>
      </c>
      <c r="W7057" t="s">
        <v>16032</v>
      </c>
      <c r="X7057" t="s">
        <v>16029</v>
      </c>
      <c r="Y7057" t="s">
        <v>16033</v>
      </c>
      <c r="Z7057" t="s">
        <v>16038</v>
      </c>
      <c r="AA7057" t="s">
        <v>295</v>
      </c>
      <c r="AB7057" s="164">
        <v>44680</v>
      </c>
      <c r="AC7057" t="s">
        <v>308</v>
      </c>
      <c r="AD7057" s="176">
        <v>1</v>
      </c>
    </row>
    <row r="7058" spans="1:30" x14ac:dyDescent="0.35">
      <c r="A7058" t="s">
        <v>476</v>
      </c>
      <c r="B7058">
        <v>3007</v>
      </c>
      <c r="C7058" t="s">
        <v>16039</v>
      </c>
      <c r="D7058">
        <v>80200</v>
      </c>
      <c r="E7058" t="s">
        <v>16029</v>
      </c>
      <c r="F7058" t="s">
        <v>294</v>
      </c>
      <c r="H7058">
        <v>1</v>
      </c>
      <c r="I7058">
        <v>3.4</v>
      </c>
      <c r="K7058" t="s">
        <v>296</v>
      </c>
      <c r="L7058" t="s">
        <v>10077</v>
      </c>
      <c r="M7058" t="s">
        <v>398</v>
      </c>
      <c r="N7058" t="s">
        <v>299</v>
      </c>
      <c r="O7058">
        <v>4</v>
      </c>
      <c r="P7058" t="s">
        <v>306</v>
      </c>
      <c r="Q7058" t="s">
        <v>2402</v>
      </c>
      <c r="R7058" s="164">
        <v>42491</v>
      </c>
      <c r="T7058" t="s">
        <v>320</v>
      </c>
      <c r="V7058" t="s">
        <v>16031</v>
      </c>
      <c r="W7058" t="s">
        <v>16032</v>
      </c>
      <c r="X7058" t="s">
        <v>16029</v>
      </c>
      <c r="Y7058" t="s">
        <v>16033</v>
      </c>
      <c r="Z7058" t="s">
        <v>16040</v>
      </c>
      <c r="AC7058" t="s">
        <v>308</v>
      </c>
      <c r="AD7058" s="176">
        <v>1</v>
      </c>
    </row>
    <row r="7059" spans="1:30" x14ac:dyDescent="0.35">
      <c r="A7059" t="s">
        <v>482</v>
      </c>
      <c r="B7059">
        <v>3004</v>
      </c>
      <c r="C7059" t="s">
        <v>16041</v>
      </c>
      <c r="D7059">
        <v>80200</v>
      </c>
      <c r="E7059" t="s">
        <v>16029</v>
      </c>
      <c r="F7059" t="s">
        <v>294</v>
      </c>
      <c r="H7059">
        <v>1</v>
      </c>
      <c r="I7059">
        <v>3.4</v>
      </c>
      <c r="K7059" t="s">
        <v>296</v>
      </c>
      <c r="L7059" t="s">
        <v>10077</v>
      </c>
      <c r="M7059" t="s">
        <v>16018</v>
      </c>
      <c r="N7059" t="s">
        <v>299</v>
      </c>
      <c r="O7059">
        <v>4</v>
      </c>
      <c r="P7059" t="s">
        <v>306</v>
      </c>
      <c r="Q7059" t="s">
        <v>2402</v>
      </c>
      <c r="R7059" s="164">
        <v>42248</v>
      </c>
      <c r="T7059" t="s">
        <v>320</v>
      </c>
      <c r="V7059" t="s">
        <v>16031</v>
      </c>
      <c r="W7059" t="s">
        <v>16032</v>
      </c>
      <c r="X7059" t="s">
        <v>16029</v>
      </c>
      <c r="Y7059" t="s">
        <v>16033</v>
      </c>
      <c r="Z7059" t="s">
        <v>16042</v>
      </c>
      <c r="AC7059" t="s">
        <v>308</v>
      </c>
      <c r="AD7059" s="176">
        <v>1</v>
      </c>
    </row>
    <row r="7060" spans="1:30" x14ac:dyDescent="0.35">
      <c r="A7060" t="s">
        <v>432</v>
      </c>
      <c r="B7060">
        <v>3010</v>
      </c>
      <c r="C7060" t="s">
        <v>16043</v>
      </c>
      <c r="D7060">
        <v>80200</v>
      </c>
      <c r="E7060" t="s">
        <v>16029</v>
      </c>
      <c r="F7060" t="s">
        <v>294</v>
      </c>
      <c r="G7060" s="163">
        <v>6979.7</v>
      </c>
      <c r="H7060">
        <v>1</v>
      </c>
      <c r="I7060">
        <v>3.4</v>
      </c>
      <c r="J7060" t="s">
        <v>295</v>
      </c>
      <c r="K7060" t="s">
        <v>296</v>
      </c>
      <c r="L7060" t="s">
        <v>10077</v>
      </c>
      <c r="M7060" t="s">
        <v>16018</v>
      </c>
      <c r="N7060" t="s">
        <v>299</v>
      </c>
      <c r="O7060">
        <v>4</v>
      </c>
      <c r="P7060" t="s">
        <v>306</v>
      </c>
      <c r="Q7060" s="164">
        <v>43986</v>
      </c>
      <c r="R7060" s="164">
        <v>44440</v>
      </c>
      <c r="T7060" t="s">
        <v>320</v>
      </c>
      <c r="V7060" t="s">
        <v>16031</v>
      </c>
      <c r="W7060" t="s">
        <v>16032</v>
      </c>
      <c r="X7060" t="s">
        <v>16029</v>
      </c>
      <c r="Y7060" t="s">
        <v>16033</v>
      </c>
      <c r="Z7060" t="s">
        <v>16044</v>
      </c>
      <c r="AA7060" t="s">
        <v>295</v>
      </c>
      <c r="AB7060" s="164">
        <v>44322</v>
      </c>
      <c r="AC7060" t="s">
        <v>308</v>
      </c>
      <c r="AD7060" s="176">
        <v>1</v>
      </c>
    </row>
    <row r="7061" spans="1:30" x14ac:dyDescent="0.35">
      <c r="A7061" t="s">
        <v>432</v>
      </c>
      <c r="B7061">
        <v>3011</v>
      </c>
      <c r="C7061" t="s">
        <v>16028</v>
      </c>
      <c r="D7061">
        <v>80200</v>
      </c>
      <c r="E7061" t="s">
        <v>16029</v>
      </c>
      <c r="F7061" t="s">
        <v>294</v>
      </c>
      <c r="G7061" s="163">
        <v>6369.3</v>
      </c>
      <c r="H7061">
        <v>1</v>
      </c>
      <c r="I7061">
        <v>3.4</v>
      </c>
      <c r="J7061" t="s">
        <v>295</v>
      </c>
      <c r="K7061" t="s">
        <v>296</v>
      </c>
      <c r="L7061" t="s">
        <v>10077</v>
      </c>
      <c r="M7061" t="s">
        <v>16018</v>
      </c>
      <c r="N7061" t="s">
        <v>299</v>
      </c>
      <c r="O7061">
        <v>4</v>
      </c>
      <c r="P7061" t="s">
        <v>306</v>
      </c>
      <c r="Q7061" t="s">
        <v>16045</v>
      </c>
      <c r="R7061" s="164">
        <v>44197</v>
      </c>
      <c r="T7061" t="s">
        <v>320</v>
      </c>
      <c r="V7061" t="s">
        <v>16031</v>
      </c>
      <c r="W7061" t="s">
        <v>16032</v>
      </c>
      <c r="X7061" t="s">
        <v>16029</v>
      </c>
      <c r="Y7061" t="s">
        <v>16033</v>
      </c>
      <c r="Z7061" t="s">
        <v>16046</v>
      </c>
      <c r="AA7061" t="s">
        <v>295</v>
      </c>
      <c r="AB7061" s="164">
        <v>44336</v>
      </c>
      <c r="AC7061" t="s">
        <v>308</v>
      </c>
      <c r="AD7061" s="176">
        <v>1</v>
      </c>
    </row>
    <row r="7062" spans="1:30" x14ac:dyDescent="0.35">
      <c r="A7062" t="s">
        <v>432</v>
      </c>
      <c r="B7062">
        <v>3017</v>
      </c>
      <c r="C7062" t="s">
        <v>16047</v>
      </c>
      <c r="D7062">
        <v>80200</v>
      </c>
      <c r="E7062" t="s">
        <v>16029</v>
      </c>
      <c r="F7062" t="s">
        <v>294</v>
      </c>
      <c r="G7062" s="163">
        <v>6589</v>
      </c>
      <c r="H7062">
        <v>1</v>
      </c>
      <c r="I7062">
        <v>3.4</v>
      </c>
      <c r="J7062" t="s">
        <v>295</v>
      </c>
      <c r="K7062" t="s">
        <v>296</v>
      </c>
      <c r="L7062" t="s">
        <v>10077</v>
      </c>
      <c r="M7062" t="s">
        <v>398</v>
      </c>
      <c r="N7062" t="s">
        <v>299</v>
      </c>
      <c r="O7062">
        <v>4</v>
      </c>
      <c r="P7062" t="s">
        <v>306</v>
      </c>
      <c r="Q7062" t="s">
        <v>16048</v>
      </c>
      <c r="R7062" s="164">
        <v>45536</v>
      </c>
      <c r="T7062" t="s">
        <v>320</v>
      </c>
      <c r="V7062" t="s">
        <v>16031</v>
      </c>
      <c r="W7062" t="s">
        <v>16032</v>
      </c>
      <c r="X7062" t="s">
        <v>16029</v>
      </c>
      <c r="Y7062" t="s">
        <v>16033</v>
      </c>
      <c r="Z7062" t="s">
        <v>16049</v>
      </c>
      <c r="AA7062" t="s">
        <v>295</v>
      </c>
      <c r="AB7062" s="164">
        <v>45471</v>
      </c>
      <c r="AC7062" t="s">
        <v>308</v>
      </c>
      <c r="AD7062" s="176">
        <v>1</v>
      </c>
    </row>
    <row r="7063" spans="1:30" x14ac:dyDescent="0.35">
      <c r="A7063" t="s">
        <v>584</v>
      </c>
      <c r="B7063">
        <v>3020</v>
      </c>
      <c r="C7063" t="s">
        <v>16050</v>
      </c>
      <c r="D7063">
        <v>80200</v>
      </c>
      <c r="E7063" t="s">
        <v>16029</v>
      </c>
      <c r="F7063" t="s">
        <v>294</v>
      </c>
      <c r="H7063">
        <v>1</v>
      </c>
      <c r="I7063">
        <v>3.4</v>
      </c>
      <c r="K7063" t="s">
        <v>296</v>
      </c>
      <c r="L7063" t="s">
        <v>10077</v>
      </c>
      <c r="M7063" t="s">
        <v>398</v>
      </c>
      <c r="N7063" t="s">
        <v>299</v>
      </c>
      <c r="O7063">
        <v>4</v>
      </c>
      <c r="P7063" t="s">
        <v>306</v>
      </c>
      <c r="Q7063" s="164">
        <v>41283</v>
      </c>
      <c r="R7063" s="164">
        <v>41518</v>
      </c>
      <c r="T7063" t="s">
        <v>320</v>
      </c>
      <c r="V7063" t="s">
        <v>16031</v>
      </c>
      <c r="W7063" t="s">
        <v>16032</v>
      </c>
      <c r="X7063" t="s">
        <v>16029</v>
      </c>
      <c r="Y7063" t="s">
        <v>16033</v>
      </c>
      <c r="Z7063" t="s">
        <v>16051</v>
      </c>
      <c r="AC7063" t="s">
        <v>308</v>
      </c>
      <c r="AD7063" s="176">
        <v>1</v>
      </c>
    </row>
    <row r="7064" spans="1:30" x14ac:dyDescent="0.35">
      <c r="A7064" t="s">
        <v>375</v>
      </c>
      <c r="B7064">
        <v>3003</v>
      </c>
      <c r="C7064" t="s">
        <v>16052</v>
      </c>
      <c r="D7064">
        <v>80200</v>
      </c>
      <c r="E7064" t="s">
        <v>16029</v>
      </c>
      <c r="F7064" t="s">
        <v>294</v>
      </c>
      <c r="G7064" s="163">
        <v>6589</v>
      </c>
      <c r="H7064">
        <v>1</v>
      </c>
      <c r="I7064">
        <v>3.4</v>
      </c>
      <c r="J7064" t="s">
        <v>295</v>
      </c>
      <c r="K7064" t="s">
        <v>296</v>
      </c>
      <c r="L7064" t="s">
        <v>10077</v>
      </c>
      <c r="M7064" t="s">
        <v>16018</v>
      </c>
      <c r="N7064" t="s">
        <v>299</v>
      </c>
      <c r="O7064">
        <v>4</v>
      </c>
      <c r="P7064" t="s">
        <v>1</v>
      </c>
      <c r="Q7064" t="s">
        <v>377</v>
      </c>
      <c r="R7064" s="164">
        <v>45901</v>
      </c>
      <c r="T7064" t="s">
        <v>320</v>
      </c>
      <c r="V7064" t="s">
        <v>16031</v>
      </c>
      <c r="W7064" t="s">
        <v>16032</v>
      </c>
      <c r="X7064" t="s">
        <v>16029</v>
      </c>
      <c r="Y7064" t="s">
        <v>16033</v>
      </c>
      <c r="Z7064" t="s">
        <v>16053</v>
      </c>
      <c r="AA7064" t="s">
        <v>295</v>
      </c>
      <c r="AB7064" s="164">
        <v>45670</v>
      </c>
      <c r="AC7064" t="s">
        <v>304</v>
      </c>
      <c r="AD7064" s="176">
        <v>1</v>
      </c>
    </row>
    <row r="7065" spans="1:30" x14ac:dyDescent="0.35">
      <c r="A7065" t="s">
        <v>447</v>
      </c>
      <c r="B7065">
        <v>3004</v>
      </c>
      <c r="C7065" t="s">
        <v>16028</v>
      </c>
      <c r="D7065">
        <v>80200</v>
      </c>
      <c r="E7065" t="s">
        <v>16029</v>
      </c>
      <c r="F7065" t="s">
        <v>294</v>
      </c>
      <c r="G7065" s="163">
        <v>6369.3</v>
      </c>
      <c r="H7065">
        <v>1</v>
      </c>
      <c r="I7065">
        <v>3.4</v>
      </c>
      <c r="J7065" t="s">
        <v>295</v>
      </c>
      <c r="K7065" t="s">
        <v>296</v>
      </c>
      <c r="L7065" t="s">
        <v>10077</v>
      </c>
      <c r="M7065" t="s">
        <v>16018</v>
      </c>
      <c r="N7065" t="s">
        <v>299</v>
      </c>
      <c r="O7065">
        <v>4</v>
      </c>
      <c r="P7065" t="s">
        <v>306</v>
      </c>
      <c r="Q7065" t="s">
        <v>16054</v>
      </c>
      <c r="R7065" s="164">
        <v>44197</v>
      </c>
      <c r="T7065" t="s">
        <v>320</v>
      </c>
      <c r="V7065" t="s">
        <v>16031</v>
      </c>
      <c r="W7065" t="s">
        <v>16032</v>
      </c>
      <c r="X7065" t="s">
        <v>16029</v>
      </c>
      <c r="Y7065" t="s">
        <v>16033</v>
      </c>
      <c r="Z7065" t="s">
        <v>16055</v>
      </c>
      <c r="AA7065" t="s">
        <v>295</v>
      </c>
      <c r="AB7065" s="164">
        <v>44336</v>
      </c>
      <c r="AC7065" t="s">
        <v>308</v>
      </c>
      <c r="AD7065" s="176">
        <v>1</v>
      </c>
    </row>
    <row r="7066" spans="1:30" x14ac:dyDescent="0.35">
      <c r="A7066" t="s">
        <v>314</v>
      </c>
      <c r="B7066">
        <v>3011</v>
      </c>
      <c r="C7066" t="s">
        <v>16056</v>
      </c>
      <c r="D7066">
        <v>80200</v>
      </c>
      <c r="E7066" t="s">
        <v>16029</v>
      </c>
      <c r="F7066" t="s">
        <v>294</v>
      </c>
      <c r="H7066">
        <v>1</v>
      </c>
      <c r="I7066">
        <v>3.4</v>
      </c>
      <c r="K7066" t="s">
        <v>296</v>
      </c>
      <c r="L7066" t="s">
        <v>10077</v>
      </c>
      <c r="M7066" t="s">
        <v>398</v>
      </c>
      <c r="N7066" t="s">
        <v>299</v>
      </c>
      <c r="O7066">
        <v>4</v>
      </c>
      <c r="P7066" t="s">
        <v>306</v>
      </c>
      <c r="Q7066" s="164">
        <v>40552</v>
      </c>
      <c r="R7066" s="164">
        <v>40787</v>
      </c>
      <c r="T7066" t="s">
        <v>320</v>
      </c>
      <c r="V7066" t="s">
        <v>16031</v>
      </c>
      <c r="W7066" t="s">
        <v>16032</v>
      </c>
      <c r="X7066" t="s">
        <v>16029</v>
      </c>
      <c r="Y7066" t="s">
        <v>16033</v>
      </c>
      <c r="Z7066" t="s">
        <v>16057</v>
      </c>
      <c r="AC7066" t="s">
        <v>308</v>
      </c>
      <c r="AD7066" s="176">
        <v>1</v>
      </c>
    </row>
    <row r="7067" spans="1:30" x14ac:dyDescent="0.35">
      <c r="A7067" t="s">
        <v>432</v>
      </c>
      <c r="B7067">
        <v>3000</v>
      </c>
      <c r="C7067" t="s">
        <v>16058</v>
      </c>
      <c r="D7067">
        <v>80201</v>
      </c>
      <c r="E7067" t="s">
        <v>16059</v>
      </c>
      <c r="F7067" t="s">
        <v>294</v>
      </c>
      <c r="H7067">
        <v>1.4</v>
      </c>
      <c r="I7067">
        <v>3.5</v>
      </c>
      <c r="K7067" t="s">
        <v>296</v>
      </c>
      <c r="L7067" t="s">
        <v>10077</v>
      </c>
      <c r="M7067" t="s">
        <v>398</v>
      </c>
      <c r="N7067" t="s">
        <v>399</v>
      </c>
      <c r="O7067">
        <v>4</v>
      </c>
      <c r="P7067" t="s">
        <v>306</v>
      </c>
      <c r="Q7067" s="164">
        <v>37260</v>
      </c>
      <c r="R7067" s="164">
        <v>37347</v>
      </c>
      <c r="T7067" t="s">
        <v>3973</v>
      </c>
      <c r="V7067" t="s">
        <v>16060</v>
      </c>
      <c r="W7067" t="s">
        <v>16061</v>
      </c>
      <c r="X7067" t="s">
        <v>16062</v>
      </c>
      <c r="Y7067" t="s">
        <v>16060</v>
      </c>
      <c r="Z7067" t="s">
        <v>16063</v>
      </c>
      <c r="AC7067" t="s">
        <v>308</v>
      </c>
      <c r="AD7067" s="176">
        <v>1.4</v>
      </c>
    </row>
    <row r="7068" spans="1:30" x14ac:dyDescent="0.35">
      <c r="A7068" t="s">
        <v>324</v>
      </c>
      <c r="B7068">
        <v>3005</v>
      </c>
      <c r="C7068" t="s">
        <v>16064</v>
      </c>
      <c r="D7068">
        <v>80202</v>
      </c>
      <c r="E7068" t="s">
        <v>16065</v>
      </c>
      <c r="F7068" t="s">
        <v>294</v>
      </c>
      <c r="H7068">
        <v>1</v>
      </c>
      <c r="I7068">
        <v>4.3</v>
      </c>
      <c r="K7068" t="s">
        <v>296</v>
      </c>
      <c r="L7068" t="s">
        <v>10077</v>
      </c>
      <c r="M7068" t="s">
        <v>398</v>
      </c>
      <c r="N7068" t="s">
        <v>299</v>
      </c>
      <c r="O7068">
        <v>4</v>
      </c>
      <c r="P7068" t="s">
        <v>306</v>
      </c>
      <c r="Q7068" t="s">
        <v>16066</v>
      </c>
      <c r="R7068" s="164">
        <v>38651</v>
      </c>
      <c r="T7068" t="s">
        <v>4001</v>
      </c>
      <c r="V7068" t="s">
        <v>16067</v>
      </c>
      <c r="W7068" t="s">
        <v>16068</v>
      </c>
      <c r="X7068" t="s">
        <v>16065</v>
      </c>
      <c r="Y7068" t="s">
        <v>16067</v>
      </c>
      <c r="Z7068" t="s">
        <v>16069</v>
      </c>
      <c r="AC7068" t="s">
        <v>308</v>
      </c>
      <c r="AD7068" s="176">
        <v>1</v>
      </c>
    </row>
    <row r="7069" spans="1:30" x14ac:dyDescent="0.35">
      <c r="A7069" t="s">
        <v>584</v>
      </c>
      <c r="B7069">
        <v>3009</v>
      </c>
      <c r="C7069" t="s">
        <v>16070</v>
      </c>
      <c r="D7069">
        <v>80202</v>
      </c>
      <c r="E7069" t="s">
        <v>16065</v>
      </c>
      <c r="F7069" t="s">
        <v>294</v>
      </c>
      <c r="H7069">
        <v>1</v>
      </c>
      <c r="I7069">
        <v>4.3</v>
      </c>
      <c r="K7069" t="s">
        <v>296</v>
      </c>
      <c r="L7069" t="s">
        <v>10077</v>
      </c>
      <c r="M7069" t="s">
        <v>398</v>
      </c>
      <c r="N7069" t="s">
        <v>299</v>
      </c>
      <c r="O7069">
        <v>4</v>
      </c>
      <c r="P7069" t="s">
        <v>306</v>
      </c>
      <c r="Q7069" s="164">
        <v>39091</v>
      </c>
      <c r="R7069" s="164">
        <v>39326</v>
      </c>
      <c r="T7069" t="s">
        <v>4001</v>
      </c>
      <c r="V7069" t="s">
        <v>16067</v>
      </c>
      <c r="W7069" t="s">
        <v>16068</v>
      </c>
      <c r="X7069" t="s">
        <v>16065</v>
      </c>
      <c r="Y7069" t="s">
        <v>16067</v>
      </c>
      <c r="Z7069" t="s">
        <v>16071</v>
      </c>
      <c r="AC7069" t="s">
        <v>308</v>
      </c>
      <c r="AD7069" s="176">
        <v>1</v>
      </c>
    </row>
    <row r="7070" spans="1:30" x14ac:dyDescent="0.35">
      <c r="A7070" t="s">
        <v>314</v>
      </c>
      <c r="B7070">
        <v>3012</v>
      </c>
      <c r="C7070" t="s">
        <v>16072</v>
      </c>
      <c r="D7070">
        <v>80202</v>
      </c>
      <c r="E7070" t="s">
        <v>16065</v>
      </c>
      <c r="F7070" t="s">
        <v>294</v>
      </c>
      <c r="H7070">
        <v>1</v>
      </c>
      <c r="I7070">
        <v>4.3</v>
      </c>
      <c r="K7070" t="s">
        <v>296</v>
      </c>
      <c r="L7070" t="s">
        <v>10077</v>
      </c>
      <c r="M7070" t="s">
        <v>398</v>
      </c>
      <c r="N7070" t="s">
        <v>299</v>
      </c>
      <c r="O7070">
        <v>4</v>
      </c>
      <c r="P7070" t="s">
        <v>306</v>
      </c>
      <c r="Q7070" s="164">
        <v>40552</v>
      </c>
      <c r="R7070" s="164">
        <v>40787</v>
      </c>
      <c r="T7070" t="s">
        <v>4001</v>
      </c>
      <c r="V7070" t="s">
        <v>16067</v>
      </c>
      <c r="W7070" t="s">
        <v>16068</v>
      </c>
      <c r="X7070" t="s">
        <v>16065</v>
      </c>
      <c r="Y7070" t="s">
        <v>16067</v>
      </c>
      <c r="Z7070" t="s">
        <v>16073</v>
      </c>
      <c r="AC7070" t="s">
        <v>308</v>
      </c>
      <c r="AD7070" s="176">
        <v>1</v>
      </c>
    </row>
    <row r="7071" spans="1:30" x14ac:dyDescent="0.35">
      <c r="A7071" t="s">
        <v>711</v>
      </c>
      <c r="B7071">
        <v>3004</v>
      </c>
      <c r="C7071" t="s">
        <v>16074</v>
      </c>
      <c r="D7071">
        <v>80202</v>
      </c>
      <c r="E7071" t="s">
        <v>16065</v>
      </c>
      <c r="F7071" t="s">
        <v>294</v>
      </c>
      <c r="H7071">
        <v>1</v>
      </c>
      <c r="I7071">
        <v>4.3</v>
      </c>
      <c r="K7071" t="s">
        <v>0</v>
      </c>
      <c r="L7071" t="s">
        <v>10077</v>
      </c>
      <c r="M7071" t="s">
        <v>398</v>
      </c>
      <c r="N7071" t="s">
        <v>299</v>
      </c>
      <c r="O7071">
        <v>4</v>
      </c>
      <c r="P7071" t="s">
        <v>306</v>
      </c>
      <c r="Q7071" s="164">
        <v>39456</v>
      </c>
      <c r="R7071" s="164">
        <v>39692</v>
      </c>
      <c r="T7071" t="s">
        <v>4001</v>
      </c>
      <c r="V7071" t="s">
        <v>16067</v>
      </c>
      <c r="W7071" t="s">
        <v>16068</v>
      </c>
      <c r="X7071" t="s">
        <v>16065</v>
      </c>
      <c r="Y7071" t="s">
        <v>16067</v>
      </c>
      <c r="Z7071" t="s">
        <v>16075</v>
      </c>
      <c r="AC7071" t="s">
        <v>308</v>
      </c>
      <c r="AD7071" s="176">
        <v>1</v>
      </c>
    </row>
    <row r="7072" spans="1:30" x14ac:dyDescent="0.35">
      <c r="A7072" t="s">
        <v>584</v>
      </c>
      <c r="B7072">
        <v>3018</v>
      </c>
      <c r="C7072" t="s">
        <v>16076</v>
      </c>
      <c r="D7072">
        <v>80203</v>
      </c>
      <c r="E7072" t="s">
        <v>16077</v>
      </c>
      <c r="F7072" t="s">
        <v>294</v>
      </c>
      <c r="H7072">
        <v>1</v>
      </c>
      <c r="I7072">
        <v>3.4</v>
      </c>
      <c r="K7072" t="s">
        <v>296</v>
      </c>
      <c r="L7072" t="s">
        <v>10077</v>
      </c>
      <c r="M7072" t="s">
        <v>398</v>
      </c>
      <c r="N7072" t="s">
        <v>299</v>
      </c>
      <c r="O7072">
        <v>4</v>
      </c>
      <c r="P7072" t="s">
        <v>306</v>
      </c>
      <c r="Q7072" s="164">
        <v>40552</v>
      </c>
      <c r="R7072" s="164">
        <v>40787</v>
      </c>
      <c r="T7072" t="s">
        <v>4015</v>
      </c>
      <c r="V7072" t="s">
        <v>16078</v>
      </c>
      <c r="W7072" t="s">
        <v>16079</v>
      </c>
      <c r="X7072" t="s">
        <v>16080</v>
      </c>
      <c r="Y7072" t="s">
        <v>16078</v>
      </c>
      <c r="Z7072" t="s">
        <v>16081</v>
      </c>
      <c r="AC7072" t="s">
        <v>308</v>
      </c>
      <c r="AD7072" s="176">
        <v>1</v>
      </c>
    </row>
    <row r="7073" spans="1:31" x14ac:dyDescent="0.35">
      <c r="A7073" t="s">
        <v>494</v>
      </c>
      <c r="B7073">
        <v>3002</v>
      </c>
      <c r="C7073" t="s">
        <v>16082</v>
      </c>
      <c r="D7073">
        <v>80203</v>
      </c>
      <c r="E7073" t="s">
        <v>16077</v>
      </c>
      <c r="F7073" t="s">
        <v>294</v>
      </c>
      <c r="H7073">
        <v>1</v>
      </c>
      <c r="I7073">
        <v>3.4</v>
      </c>
      <c r="K7073" t="s">
        <v>296</v>
      </c>
      <c r="L7073" t="s">
        <v>10077</v>
      </c>
      <c r="M7073" t="s">
        <v>398</v>
      </c>
      <c r="N7073" t="s">
        <v>299</v>
      </c>
      <c r="O7073">
        <v>4</v>
      </c>
      <c r="P7073" t="s">
        <v>306</v>
      </c>
      <c r="Q7073" s="164">
        <v>38904</v>
      </c>
      <c r="R7073" s="164">
        <v>38875</v>
      </c>
      <c r="T7073" t="s">
        <v>4015</v>
      </c>
      <c r="V7073" t="s">
        <v>16078</v>
      </c>
      <c r="W7073" t="s">
        <v>16079</v>
      </c>
      <c r="X7073" t="s">
        <v>16080</v>
      </c>
      <c r="Y7073" t="s">
        <v>16078</v>
      </c>
      <c r="Z7073" t="s">
        <v>16083</v>
      </c>
      <c r="AC7073" t="s">
        <v>308</v>
      </c>
      <c r="AD7073" s="176">
        <v>1</v>
      </c>
    </row>
    <row r="7074" spans="1:31" x14ac:dyDescent="0.35">
      <c r="A7074" t="s">
        <v>438</v>
      </c>
      <c r="B7074">
        <v>3000</v>
      </c>
      <c r="C7074" t="s">
        <v>16084</v>
      </c>
      <c r="D7074">
        <v>80217</v>
      </c>
      <c r="E7074" t="s">
        <v>16084</v>
      </c>
      <c r="F7074" t="s">
        <v>294</v>
      </c>
      <c r="H7074" s="174">
        <f t="shared" ref="H7074:H7075" si="249">AD7074</f>
        <v>1.4</v>
      </c>
      <c r="I7074">
        <v>3.7</v>
      </c>
      <c r="K7074" t="s">
        <v>404</v>
      </c>
      <c r="L7074" t="s">
        <v>10077</v>
      </c>
      <c r="M7074" t="s">
        <v>398</v>
      </c>
      <c r="N7074" t="s">
        <v>5059</v>
      </c>
      <c r="O7074">
        <v>4</v>
      </c>
      <c r="P7074" t="s">
        <v>306</v>
      </c>
      <c r="Q7074" s="164">
        <v>37630</v>
      </c>
      <c r="R7074" s="164">
        <v>37865</v>
      </c>
      <c r="S7074" s="164">
        <v>40744</v>
      </c>
      <c r="T7074" t="s">
        <v>508</v>
      </c>
      <c r="V7074" t="s">
        <v>16085</v>
      </c>
      <c r="W7074" t="s">
        <v>16086</v>
      </c>
      <c r="X7074" t="s">
        <v>16087</v>
      </c>
      <c r="Y7074" t="s">
        <v>16085</v>
      </c>
      <c r="Z7074" t="s">
        <v>16088</v>
      </c>
      <c r="AC7074" t="s">
        <v>341</v>
      </c>
      <c r="AD7074" s="176">
        <v>1.4</v>
      </c>
      <c r="AE7074" s="177" t="s">
        <v>16954</v>
      </c>
    </row>
    <row r="7075" spans="1:31" x14ac:dyDescent="0.35">
      <c r="A7075" t="s">
        <v>314</v>
      </c>
      <c r="B7075">
        <v>3007</v>
      </c>
      <c r="C7075" t="s">
        <v>16089</v>
      </c>
      <c r="D7075">
        <v>80219</v>
      </c>
      <c r="E7075" t="s">
        <v>16090</v>
      </c>
      <c r="F7075" t="s">
        <v>294</v>
      </c>
      <c r="H7075" s="174">
        <f t="shared" si="249"/>
        <v>1</v>
      </c>
      <c r="I7075">
        <v>3.3</v>
      </c>
      <c r="K7075" t="s">
        <v>404</v>
      </c>
      <c r="L7075" t="s">
        <v>10077</v>
      </c>
      <c r="M7075" t="s">
        <v>398</v>
      </c>
      <c r="N7075" t="s">
        <v>299</v>
      </c>
      <c r="O7075">
        <v>4</v>
      </c>
      <c r="P7075" t="s">
        <v>306</v>
      </c>
      <c r="Q7075" t="s">
        <v>16091</v>
      </c>
      <c r="R7075" s="164">
        <v>38987</v>
      </c>
      <c r="S7075" s="164">
        <v>41543</v>
      </c>
      <c r="T7075" t="s">
        <v>521</v>
      </c>
      <c r="V7075" t="s">
        <v>16092</v>
      </c>
      <c r="W7075" t="s">
        <v>16093</v>
      </c>
      <c r="X7075" t="s">
        <v>16094</v>
      </c>
      <c r="Y7075" t="s">
        <v>16092</v>
      </c>
      <c r="Z7075" t="s">
        <v>16095</v>
      </c>
      <c r="AC7075" t="s">
        <v>308</v>
      </c>
      <c r="AD7075" s="176">
        <v>1</v>
      </c>
      <c r="AE7075" s="177" t="s">
        <v>16954</v>
      </c>
    </row>
    <row r="7076" spans="1:31" x14ac:dyDescent="0.35">
      <c r="A7076" t="s">
        <v>454</v>
      </c>
      <c r="B7076">
        <v>3014</v>
      </c>
      <c r="C7076" t="s">
        <v>16096</v>
      </c>
      <c r="D7076">
        <v>80223</v>
      </c>
      <c r="E7076" t="s">
        <v>16097</v>
      </c>
      <c r="F7076" t="s">
        <v>294</v>
      </c>
      <c r="G7076" s="163">
        <v>6824.79</v>
      </c>
      <c r="H7076">
        <v>1</v>
      </c>
      <c r="I7076">
        <v>3.4</v>
      </c>
      <c r="J7076" t="s">
        <v>295</v>
      </c>
      <c r="K7076" t="s">
        <v>296</v>
      </c>
      <c r="L7076" t="s">
        <v>10077</v>
      </c>
      <c r="M7076" t="s">
        <v>16018</v>
      </c>
      <c r="N7076" t="s">
        <v>326</v>
      </c>
      <c r="O7076">
        <v>4</v>
      </c>
      <c r="P7076" t="s">
        <v>306</v>
      </c>
      <c r="Q7076" t="s">
        <v>16098</v>
      </c>
      <c r="R7076" s="164">
        <v>44805</v>
      </c>
      <c r="T7076" t="s">
        <v>327</v>
      </c>
      <c r="V7076" t="s">
        <v>16099</v>
      </c>
      <c r="W7076" t="s">
        <v>16100</v>
      </c>
      <c r="X7076" t="s">
        <v>16101</v>
      </c>
      <c r="Y7076" t="s">
        <v>16099</v>
      </c>
      <c r="Z7076" t="s">
        <v>16102</v>
      </c>
      <c r="AA7076" t="s">
        <v>295</v>
      </c>
      <c r="AB7076" s="164">
        <v>44680</v>
      </c>
      <c r="AC7076" t="s">
        <v>308</v>
      </c>
      <c r="AD7076" s="176">
        <v>1</v>
      </c>
    </row>
    <row r="7077" spans="1:31" x14ac:dyDescent="0.35">
      <c r="A7077" t="s">
        <v>476</v>
      </c>
      <c r="B7077">
        <v>3006</v>
      </c>
      <c r="C7077" t="s">
        <v>16103</v>
      </c>
      <c r="D7077">
        <v>80223</v>
      </c>
      <c r="E7077" t="s">
        <v>16097</v>
      </c>
      <c r="F7077" t="s">
        <v>294</v>
      </c>
      <c r="H7077">
        <v>1</v>
      </c>
      <c r="I7077">
        <v>3.4</v>
      </c>
      <c r="K7077" t="s">
        <v>296</v>
      </c>
      <c r="L7077" t="s">
        <v>10077</v>
      </c>
      <c r="M7077" t="s">
        <v>398</v>
      </c>
      <c r="N7077" t="s">
        <v>326</v>
      </c>
      <c r="O7077">
        <v>4</v>
      </c>
      <c r="P7077" t="s">
        <v>306</v>
      </c>
      <c r="Q7077" s="164">
        <v>42009</v>
      </c>
      <c r="R7077" s="164">
        <v>42125</v>
      </c>
      <c r="T7077" t="s">
        <v>327</v>
      </c>
      <c r="V7077" t="s">
        <v>16099</v>
      </c>
      <c r="W7077" t="s">
        <v>16100</v>
      </c>
      <c r="X7077" t="s">
        <v>16101</v>
      </c>
      <c r="Y7077" t="s">
        <v>16099</v>
      </c>
      <c r="Z7077" t="s">
        <v>16104</v>
      </c>
      <c r="AC7077" t="s">
        <v>308</v>
      </c>
      <c r="AD7077" s="176">
        <v>1</v>
      </c>
    </row>
    <row r="7078" spans="1:31" x14ac:dyDescent="0.35">
      <c r="A7078" t="s">
        <v>584</v>
      </c>
      <c r="B7078">
        <v>3010</v>
      </c>
      <c r="C7078" t="s">
        <v>16103</v>
      </c>
      <c r="D7078">
        <v>80223</v>
      </c>
      <c r="E7078" t="s">
        <v>16097</v>
      </c>
      <c r="F7078" t="s">
        <v>294</v>
      </c>
      <c r="H7078">
        <v>1</v>
      </c>
      <c r="I7078">
        <v>3.4</v>
      </c>
      <c r="K7078" t="s">
        <v>296</v>
      </c>
      <c r="L7078" t="s">
        <v>10077</v>
      </c>
      <c r="M7078" t="s">
        <v>398</v>
      </c>
      <c r="N7078" t="s">
        <v>326</v>
      </c>
      <c r="O7078">
        <v>4</v>
      </c>
      <c r="P7078" t="s">
        <v>306</v>
      </c>
      <c r="Q7078" s="164">
        <v>39091</v>
      </c>
      <c r="R7078" s="164">
        <v>39326</v>
      </c>
      <c r="T7078" t="s">
        <v>327</v>
      </c>
      <c r="V7078" t="s">
        <v>16099</v>
      </c>
      <c r="W7078" t="s">
        <v>16100</v>
      </c>
      <c r="X7078" t="s">
        <v>16101</v>
      </c>
      <c r="Y7078" t="s">
        <v>16099</v>
      </c>
      <c r="Z7078" t="s">
        <v>16105</v>
      </c>
      <c r="AC7078" t="s">
        <v>308</v>
      </c>
      <c r="AD7078" s="176">
        <v>1</v>
      </c>
    </row>
    <row r="7079" spans="1:31" x14ac:dyDescent="0.35">
      <c r="A7079" t="s">
        <v>494</v>
      </c>
      <c r="B7079">
        <v>3003</v>
      </c>
      <c r="C7079" t="s">
        <v>16106</v>
      </c>
      <c r="D7079">
        <v>80223</v>
      </c>
      <c r="E7079" t="s">
        <v>16097</v>
      </c>
      <c r="F7079" t="s">
        <v>294</v>
      </c>
      <c r="H7079">
        <v>1</v>
      </c>
      <c r="I7079">
        <v>3.4</v>
      </c>
      <c r="K7079" t="s">
        <v>296</v>
      </c>
      <c r="L7079" t="s">
        <v>10077</v>
      </c>
      <c r="M7079" t="s">
        <v>398</v>
      </c>
      <c r="N7079" t="s">
        <v>326</v>
      </c>
      <c r="O7079">
        <v>4</v>
      </c>
      <c r="P7079" t="s">
        <v>306</v>
      </c>
      <c r="Q7079" t="s">
        <v>2402</v>
      </c>
      <c r="R7079" s="164">
        <v>42614</v>
      </c>
      <c r="T7079" t="s">
        <v>327</v>
      </c>
      <c r="V7079" t="s">
        <v>16099</v>
      </c>
      <c r="W7079" t="s">
        <v>16100</v>
      </c>
      <c r="X7079" t="s">
        <v>16101</v>
      </c>
      <c r="Y7079" t="s">
        <v>16099</v>
      </c>
      <c r="Z7079" t="s">
        <v>16107</v>
      </c>
      <c r="AC7079" t="s">
        <v>308</v>
      </c>
      <c r="AD7079" s="176">
        <v>1</v>
      </c>
    </row>
    <row r="7080" spans="1:31" x14ac:dyDescent="0.35">
      <c r="A7080" t="s">
        <v>314</v>
      </c>
      <c r="B7080">
        <v>3004</v>
      </c>
      <c r="C7080" t="s">
        <v>16108</v>
      </c>
      <c r="D7080">
        <v>80223</v>
      </c>
      <c r="E7080" t="s">
        <v>16097</v>
      </c>
      <c r="F7080" t="s">
        <v>294</v>
      </c>
      <c r="H7080">
        <v>1</v>
      </c>
      <c r="I7080">
        <v>3.4</v>
      </c>
      <c r="K7080" t="s">
        <v>296</v>
      </c>
      <c r="L7080" t="s">
        <v>10077</v>
      </c>
      <c r="M7080" t="s">
        <v>398</v>
      </c>
      <c r="N7080" t="s">
        <v>326</v>
      </c>
      <c r="O7080">
        <v>4</v>
      </c>
      <c r="P7080" t="s">
        <v>306</v>
      </c>
      <c r="Q7080" t="s">
        <v>5672</v>
      </c>
      <c r="R7080" s="164">
        <v>38590</v>
      </c>
      <c r="T7080" t="s">
        <v>327</v>
      </c>
      <c r="V7080" t="s">
        <v>16099</v>
      </c>
      <c r="W7080" t="s">
        <v>16100</v>
      </c>
      <c r="X7080" t="s">
        <v>16101</v>
      </c>
      <c r="Y7080" t="s">
        <v>16099</v>
      </c>
      <c r="Z7080" t="s">
        <v>16109</v>
      </c>
      <c r="AC7080" t="s">
        <v>308</v>
      </c>
      <c r="AD7080" s="176">
        <v>1</v>
      </c>
    </row>
    <row r="7081" spans="1:31" x14ac:dyDescent="0.35">
      <c r="A7081" t="s">
        <v>711</v>
      </c>
      <c r="B7081">
        <v>3017</v>
      </c>
      <c r="C7081" t="s">
        <v>16110</v>
      </c>
      <c r="D7081">
        <v>80223</v>
      </c>
      <c r="E7081" t="s">
        <v>16097</v>
      </c>
      <c r="F7081" t="s">
        <v>294</v>
      </c>
      <c r="H7081">
        <v>1</v>
      </c>
      <c r="I7081">
        <v>3.4</v>
      </c>
      <c r="K7081" t="s">
        <v>296</v>
      </c>
      <c r="L7081" t="s">
        <v>10077</v>
      </c>
      <c r="M7081" t="s">
        <v>398</v>
      </c>
      <c r="N7081" t="s">
        <v>326</v>
      </c>
      <c r="O7081">
        <v>4</v>
      </c>
      <c r="P7081" t="s">
        <v>306</v>
      </c>
      <c r="Q7081" t="s">
        <v>16001</v>
      </c>
      <c r="R7081" s="164">
        <v>41883</v>
      </c>
      <c r="T7081" t="s">
        <v>327</v>
      </c>
      <c r="V7081" t="s">
        <v>16099</v>
      </c>
      <c r="W7081" t="s">
        <v>16100</v>
      </c>
      <c r="X7081" t="s">
        <v>16101</v>
      </c>
      <c r="Y7081" t="s">
        <v>16099</v>
      </c>
      <c r="Z7081" t="s">
        <v>16111</v>
      </c>
      <c r="AC7081" t="s">
        <v>308</v>
      </c>
      <c r="AD7081" s="176">
        <v>1</v>
      </c>
    </row>
    <row r="7082" spans="1:31" x14ac:dyDescent="0.35">
      <c r="A7082" t="s">
        <v>408</v>
      </c>
      <c r="B7082">
        <v>3003</v>
      </c>
      <c r="C7082" t="s">
        <v>16112</v>
      </c>
      <c r="D7082">
        <v>80243</v>
      </c>
      <c r="E7082" t="s">
        <v>16113</v>
      </c>
      <c r="F7082" t="s">
        <v>294</v>
      </c>
      <c r="H7082">
        <v>1.1000000000000001</v>
      </c>
      <c r="I7082">
        <v>3.4</v>
      </c>
      <c r="K7082" t="s">
        <v>296</v>
      </c>
      <c r="L7082" t="s">
        <v>10077</v>
      </c>
      <c r="M7082" t="s">
        <v>398</v>
      </c>
      <c r="N7082" t="s">
        <v>4141</v>
      </c>
      <c r="O7082">
        <v>4</v>
      </c>
      <c r="P7082" t="s">
        <v>306</v>
      </c>
      <c r="Q7082" t="s">
        <v>609</v>
      </c>
      <c r="R7082" s="164">
        <v>41883</v>
      </c>
      <c r="T7082" t="s">
        <v>4142</v>
      </c>
      <c r="V7082" t="s">
        <v>16114</v>
      </c>
      <c r="W7082" t="s">
        <v>16115</v>
      </c>
      <c r="X7082" t="s">
        <v>16116</v>
      </c>
      <c r="Y7082" t="s">
        <v>16114</v>
      </c>
      <c r="Z7082" t="s">
        <v>16117</v>
      </c>
      <c r="AC7082" t="s">
        <v>366</v>
      </c>
      <c r="AD7082" s="176">
        <v>1.1000000000000001</v>
      </c>
    </row>
    <row r="7083" spans="1:31" x14ac:dyDescent="0.35">
      <c r="A7083" t="s">
        <v>324</v>
      </c>
      <c r="B7083">
        <v>3008</v>
      </c>
      <c r="C7083" t="s">
        <v>16118</v>
      </c>
      <c r="D7083">
        <v>80243</v>
      </c>
      <c r="E7083" t="s">
        <v>16113</v>
      </c>
      <c r="F7083" t="s">
        <v>294</v>
      </c>
      <c r="H7083">
        <v>1.1000000000000001</v>
      </c>
      <c r="I7083">
        <v>3.4</v>
      </c>
      <c r="K7083" t="s">
        <v>296</v>
      </c>
      <c r="L7083" t="s">
        <v>10077</v>
      </c>
      <c r="M7083" t="s">
        <v>398</v>
      </c>
      <c r="N7083" t="s">
        <v>4141</v>
      </c>
      <c r="O7083">
        <v>4</v>
      </c>
      <c r="P7083" t="s">
        <v>306</v>
      </c>
      <c r="Q7083" s="164">
        <v>40187</v>
      </c>
      <c r="R7083" s="164">
        <v>40422</v>
      </c>
      <c r="T7083" t="s">
        <v>4142</v>
      </c>
      <c r="V7083" t="s">
        <v>16114</v>
      </c>
      <c r="W7083" t="s">
        <v>16115</v>
      </c>
      <c r="X7083" t="s">
        <v>16116</v>
      </c>
      <c r="Y7083" t="s">
        <v>16114</v>
      </c>
      <c r="Z7083" t="s">
        <v>16119</v>
      </c>
      <c r="AC7083" t="s">
        <v>366</v>
      </c>
      <c r="AD7083" s="176">
        <v>1.1000000000000001</v>
      </c>
    </row>
    <row r="7084" spans="1:31" x14ac:dyDescent="0.35">
      <c r="A7084" t="s">
        <v>584</v>
      </c>
      <c r="B7084">
        <v>3016</v>
      </c>
      <c r="C7084" t="s">
        <v>16120</v>
      </c>
      <c r="D7084">
        <v>80243</v>
      </c>
      <c r="E7084" t="s">
        <v>16113</v>
      </c>
      <c r="F7084" t="s">
        <v>294</v>
      </c>
      <c r="H7084">
        <v>1.1000000000000001</v>
      </c>
      <c r="I7084">
        <v>3.4</v>
      </c>
      <c r="K7084" t="s">
        <v>296</v>
      </c>
      <c r="L7084" t="s">
        <v>10077</v>
      </c>
      <c r="M7084" t="s">
        <v>398</v>
      </c>
      <c r="N7084" t="s">
        <v>4141</v>
      </c>
      <c r="O7084">
        <v>4</v>
      </c>
      <c r="P7084" t="s">
        <v>306</v>
      </c>
      <c r="Q7084" s="164">
        <v>40189</v>
      </c>
      <c r="R7084" s="164">
        <v>40787</v>
      </c>
      <c r="T7084" t="s">
        <v>4142</v>
      </c>
      <c r="V7084" t="s">
        <v>16114</v>
      </c>
      <c r="W7084" t="s">
        <v>16115</v>
      </c>
      <c r="X7084" t="s">
        <v>16116</v>
      </c>
      <c r="Y7084" t="s">
        <v>16114</v>
      </c>
      <c r="Z7084" t="s">
        <v>16121</v>
      </c>
      <c r="AC7084" t="s">
        <v>366</v>
      </c>
      <c r="AD7084" s="176">
        <v>1.1000000000000001</v>
      </c>
    </row>
    <row r="7085" spans="1:31" x14ac:dyDescent="0.35">
      <c r="A7085" t="s">
        <v>469</v>
      </c>
      <c r="B7085">
        <v>3000</v>
      </c>
      <c r="C7085" t="s">
        <v>16122</v>
      </c>
      <c r="D7085">
        <v>80259</v>
      </c>
      <c r="E7085" t="s">
        <v>16122</v>
      </c>
      <c r="F7085" t="s">
        <v>294</v>
      </c>
      <c r="H7085" s="174">
        <f>AD7085</f>
        <v>1</v>
      </c>
      <c r="I7085">
        <v>3.6</v>
      </c>
      <c r="K7085" t="s">
        <v>404</v>
      </c>
      <c r="L7085" t="s">
        <v>10077</v>
      </c>
      <c r="M7085" t="s">
        <v>398</v>
      </c>
      <c r="N7085" t="s">
        <v>8537</v>
      </c>
      <c r="O7085">
        <v>4</v>
      </c>
      <c r="P7085" t="s">
        <v>306</v>
      </c>
      <c r="Q7085" s="164">
        <v>37843</v>
      </c>
      <c r="R7085" s="164">
        <v>37902</v>
      </c>
      <c r="S7085" s="164">
        <v>39398</v>
      </c>
      <c r="T7085" t="s">
        <v>596</v>
      </c>
      <c r="V7085" t="s">
        <v>16123</v>
      </c>
      <c r="W7085" t="s">
        <v>16124</v>
      </c>
      <c r="X7085" t="s">
        <v>16125</v>
      </c>
      <c r="Y7085" t="s">
        <v>16123</v>
      </c>
      <c r="Z7085" t="s">
        <v>16126</v>
      </c>
      <c r="AC7085" t="s">
        <v>366</v>
      </c>
      <c r="AD7085" s="176">
        <v>1</v>
      </c>
      <c r="AE7085" s="177" t="s">
        <v>16954</v>
      </c>
    </row>
    <row r="7086" spans="1:31" x14ac:dyDescent="0.35">
      <c r="A7086" t="s">
        <v>584</v>
      </c>
      <c r="B7086">
        <v>3001</v>
      </c>
      <c r="C7086" t="s">
        <v>16127</v>
      </c>
      <c r="D7086">
        <v>80272</v>
      </c>
      <c r="E7086" t="s">
        <v>16128</v>
      </c>
      <c r="F7086" t="s">
        <v>294</v>
      </c>
      <c r="H7086">
        <v>1</v>
      </c>
      <c r="I7086">
        <v>3.3</v>
      </c>
      <c r="K7086" t="s">
        <v>296</v>
      </c>
      <c r="L7086" t="s">
        <v>10077</v>
      </c>
      <c r="M7086" t="s">
        <v>398</v>
      </c>
      <c r="N7086" t="s">
        <v>344</v>
      </c>
      <c r="O7086">
        <v>4</v>
      </c>
      <c r="P7086" t="s">
        <v>306</v>
      </c>
      <c r="Q7086" s="164">
        <v>37260</v>
      </c>
      <c r="R7086" s="164">
        <v>37347</v>
      </c>
      <c r="T7086" t="s">
        <v>619</v>
      </c>
      <c r="V7086" t="s">
        <v>16129</v>
      </c>
      <c r="W7086" t="s">
        <v>16130</v>
      </c>
      <c r="X7086" t="s">
        <v>16131</v>
      </c>
      <c r="Y7086" t="s">
        <v>16129</v>
      </c>
      <c r="Z7086" t="s">
        <v>16132</v>
      </c>
      <c r="AC7086" t="s">
        <v>308</v>
      </c>
      <c r="AD7086" s="176">
        <v>1</v>
      </c>
    </row>
    <row r="7087" spans="1:31" x14ac:dyDescent="0.35">
      <c r="A7087" t="s">
        <v>454</v>
      </c>
      <c r="B7087">
        <v>3010</v>
      </c>
      <c r="C7087" t="s">
        <v>16133</v>
      </c>
      <c r="D7087">
        <v>80273</v>
      </c>
      <c r="E7087" t="s">
        <v>16134</v>
      </c>
      <c r="F7087" t="s">
        <v>294</v>
      </c>
      <c r="G7087" s="163">
        <v>6506.32</v>
      </c>
      <c r="H7087">
        <v>1.7</v>
      </c>
      <c r="I7087">
        <v>3.5</v>
      </c>
      <c r="J7087" t="s">
        <v>295</v>
      </c>
      <c r="K7087" t="s">
        <v>296</v>
      </c>
      <c r="L7087" t="s">
        <v>10077</v>
      </c>
      <c r="M7087" t="s">
        <v>16018</v>
      </c>
      <c r="N7087" t="s">
        <v>344</v>
      </c>
      <c r="O7087">
        <v>4</v>
      </c>
      <c r="P7087" t="s">
        <v>306</v>
      </c>
      <c r="Q7087" t="s">
        <v>4491</v>
      </c>
      <c r="R7087" s="164">
        <v>43709</v>
      </c>
      <c r="T7087" t="s">
        <v>625</v>
      </c>
      <c r="V7087" t="s">
        <v>16135</v>
      </c>
      <c r="W7087" t="s">
        <v>16136</v>
      </c>
      <c r="X7087" t="s">
        <v>16134</v>
      </c>
      <c r="Y7087" t="s">
        <v>16135</v>
      </c>
      <c r="Z7087" t="s">
        <v>16137</v>
      </c>
      <c r="AA7087" t="s">
        <v>295</v>
      </c>
      <c r="AB7087" s="164">
        <v>43699</v>
      </c>
      <c r="AC7087" t="s">
        <v>308</v>
      </c>
      <c r="AD7087" s="176">
        <v>1.1000000000000001</v>
      </c>
    </row>
    <row r="7088" spans="1:31" x14ac:dyDescent="0.35">
      <c r="A7088" t="s">
        <v>324</v>
      </c>
      <c r="B7088">
        <v>3024</v>
      </c>
      <c r="C7088" t="s">
        <v>16138</v>
      </c>
      <c r="D7088">
        <v>80273</v>
      </c>
      <c r="E7088" t="s">
        <v>16134</v>
      </c>
      <c r="F7088" t="s">
        <v>294</v>
      </c>
      <c r="G7088" s="163">
        <v>6354</v>
      </c>
      <c r="H7088">
        <v>1.7</v>
      </c>
      <c r="I7088">
        <v>3.5</v>
      </c>
      <c r="J7088" t="s">
        <v>295</v>
      </c>
      <c r="K7088" t="s">
        <v>296</v>
      </c>
      <c r="L7088" t="s">
        <v>10077</v>
      </c>
      <c r="M7088" t="s">
        <v>16018</v>
      </c>
      <c r="N7088" t="s">
        <v>344</v>
      </c>
      <c r="O7088">
        <v>4</v>
      </c>
      <c r="P7088" t="s">
        <v>306</v>
      </c>
      <c r="Q7088" t="s">
        <v>4458</v>
      </c>
      <c r="R7088" s="164">
        <v>45536</v>
      </c>
      <c r="T7088" t="s">
        <v>625</v>
      </c>
      <c r="V7088" t="s">
        <v>16135</v>
      </c>
      <c r="W7088" t="s">
        <v>16136</v>
      </c>
      <c r="X7088" t="s">
        <v>16134</v>
      </c>
      <c r="Y7088" t="s">
        <v>16135</v>
      </c>
      <c r="Z7088" t="s">
        <v>16139</v>
      </c>
      <c r="AA7088" t="s">
        <v>295</v>
      </c>
      <c r="AB7088" s="164">
        <v>45471</v>
      </c>
      <c r="AC7088" t="s">
        <v>308</v>
      </c>
      <c r="AD7088" s="176">
        <v>1.1000000000000001</v>
      </c>
    </row>
    <row r="7089" spans="1:31" x14ac:dyDescent="0.35">
      <c r="A7089" t="s">
        <v>314</v>
      </c>
      <c r="B7089">
        <v>3019</v>
      </c>
      <c r="C7089" t="s">
        <v>16140</v>
      </c>
      <c r="D7089">
        <v>80274</v>
      </c>
      <c r="E7089" t="s">
        <v>16140</v>
      </c>
      <c r="F7089" t="s">
        <v>294</v>
      </c>
      <c r="G7089" s="163">
        <v>7568.54</v>
      </c>
      <c r="H7089">
        <v>1</v>
      </c>
      <c r="I7089">
        <v>2.7</v>
      </c>
      <c r="J7089" t="s">
        <v>295</v>
      </c>
      <c r="K7089" t="s">
        <v>296</v>
      </c>
      <c r="L7089" t="s">
        <v>10077</v>
      </c>
      <c r="M7089" t="s">
        <v>16018</v>
      </c>
      <c r="N7089" t="s">
        <v>299</v>
      </c>
      <c r="O7089">
        <v>4</v>
      </c>
      <c r="P7089" t="s">
        <v>306</v>
      </c>
      <c r="Q7089" t="s">
        <v>16141</v>
      </c>
      <c r="R7089" s="164">
        <v>43344</v>
      </c>
      <c r="T7089" t="s">
        <v>11997</v>
      </c>
      <c r="V7089" t="s">
        <v>16142</v>
      </c>
      <c r="W7089" t="s">
        <v>16143</v>
      </c>
      <c r="X7089" t="s">
        <v>16140</v>
      </c>
      <c r="Y7089" t="s">
        <v>16142</v>
      </c>
      <c r="Z7089" t="s">
        <v>16144</v>
      </c>
      <c r="AA7089" t="s">
        <v>295</v>
      </c>
      <c r="AB7089" s="164">
        <v>42892</v>
      </c>
      <c r="AC7089" t="s">
        <v>308</v>
      </c>
      <c r="AD7089" s="176">
        <v>1</v>
      </c>
    </row>
    <row r="7090" spans="1:31" x14ac:dyDescent="0.35">
      <c r="A7090" t="s">
        <v>309</v>
      </c>
      <c r="B7090">
        <v>3004</v>
      </c>
      <c r="C7090" t="s">
        <v>16145</v>
      </c>
      <c r="D7090">
        <v>80502</v>
      </c>
      <c r="E7090" t="s">
        <v>12107</v>
      </c>
      <c r="F7090" t="s">
        <v>294</v>
      </c>
      <c r="G7090" s="163">
        <v>6872.67</v>
      </c>
      <c r="H7090">
        <v>1.7</v>
      </c>
      <c r="I7090">
        <v>2.6</v>
      </c>
      <c r="J7090" t="s">
        <v>295</v>
      </c>
      <c r="K7090" t="s">
        <v>296</v>
      </c>
      <c r="L7090" t="s">
        <v>10077</v>
      </c>
      <c r="M7090" t="s">
        <v>16018</v>
      </c>
      <c r="N7090" t="s">
        <v>344</v>
      </c>
      <c r="O7090">
        <v>4</v>
      </c>
      <c r="P7090" t="s">
        <v>306</v>
      </c>
      <c r="Q7090" t="s">
        <v>16146</v>
      </c>
      <c r="R7090" s="164">
        <v>44440</v>
      </c>
      <c r="T7090" t="s">
        <v>12068</v>
      </c>
      <c r="V7090" t="s">
        <v>16147</v>
      </c>
      <c r="W7090" t="s">
        <v>16148</v>
      </c>
      <c r="X7090" t="s">
        <v>12107</v>
      </c>
      <c r="Y7090" t="s">
        <v>16147</v>
      </c>
      <c r="Z7090" t="s">
        <v>16149</v>
      </c>
      <c r="AA7090" t="s">
        <v>295</v>
      </c>
      <c r="AB7090" s="164">
        <v>44231</v>
      </c>
      <c r="AC7090" t="s">
        <v>308</v>
      </c>
      <c r="AD7090" s="176">
        <v>1</v>
      </c>
    </row>
    <row r="7091" spans="1:31" x14ac:dyDescent="0.35">
      <c r="A7091" t="s">
        <v>314</v>
      </c>
      <c r="B7091">
        <v>3023</v>
      </c>
      <c r="C7091" t="s">
        <v>16150</v>
      </c>
      <c r="D7091">
        <v>80503</v>
      </c>
      <c r="E7091" t="s">
        <v>16150</v>
      </c>
      <c r="F7091" t="s">
        <v>294</v>
      </c>
      <c r="G7091" s="163">
        <v>6354</v>
      </c>
      <c r="H7091">
        <v>1.7</v>
      </c>
      <c r="I7091">
        <v>4.2</v>
      </c>
      <c r="J7091" t="s">
        <v>295</v>
      </c>
      <c r="K7091" t="s">
        <v>296</v>
      </c>
      <c r="L7091" t="s">
        <v>10077</v>
      </c>
      <c r="M7091" t="s">
        <v>16018</v>
      </c>
      <c r="N7091" t="s">
        <v>1792</v>
      </c>
      <c r="O7091">
        <v>4</v>
      </c>
      <c r="P7091" t="s">
        <v>306</v>
      </c>
      <c r="Q7091" t="s">
        <v>16151</v>
      </c>
      <c r="R7091" s="164">
        <v>44440</v>
      </c>
      <c r="T7091" t="s">
        <v>4431</v>
      </c>
      <c r="V7091" t="s">
        <v>16152</v>
      </c>
      <c r="W7091" t="s">
        <v>16153</v>
      </c>
      <c r="X7091" t="s">
        <v>16150</v>
      </c>
      <c r="Y7091" t="s">
        <v>16152</v>
      </c>
      <c r="Z7091" t="s">
        <v>16154</v>
      </c>
      <c r="AA7091" t="s">
        <v>295</v>
      </c>
      <c r="AB7091" s="164">
        <v>44364</v>
      </c>
      <c r="AC7091" t="s">
        <v>341</v>
      </c>
      <c r="AD7091" s="176">
        <v>1.2</v>
      </c>
    </row>
    <row r="7092" spans="1:31" x14ac:dyDescent="0.35">
      <c r="A7092" t="s">
        <v>314</v>
      </c>
      <c r="B7092">
        <v>3002</v>
      </c>
      <c r="C7092" t="s">
        <v>16155</v>
      </c>
      <c r="D7092">
        <v>80504</v>
      </c>
      <c r="E7092" t="s">
        <v>16156</v>
      </c>
      <c r="F7092" t="s">
        <v>294</v>
      </c>
      <c r="H7092">
        <v>1.7</v>
      </c>
      <c r="I7092">
        <v>3.8</v>
      </c>
      <c r="K7092" t="s">
        <v>296</v>
      </c>
      <c r="L7092" t="s">
        <v>10077</v>
      </c>
      <c r="M7092" t="s">
        <v>398</v>
      </c>
      <c r="N7092" t="s">
        <v>344</v>
      </c>
      <c r="O7092">
        <v>4</v>
      </c>
      <c r="P7092" t="s">
        <v>306</v>
      </c>
      <c r="Q7092" t="s">
        <v>16157</v>
      </c>
      <c r="R7092" s="164">
        <v>37862</v>
      </c>
      <c r="T7092" t="s">
        <v>4482</v>
      </c>
      <c r="V7092" t="s">
        <v>16158</v>
      </c>
      <c r="W7092" t="s">
        <v>16159</v>
      </c>
      <c r="X7092" t="s">
        <v>16160</v>
      </c>
      <c r="Y7092" t="s">
        <v>16158</v>
      </c>
      <c r="Z7092" t="s">
        <v>16161</v>
      </c>
      <c r="AC7092" t="s">
        <v>308</v>
      </c>
      <c r="AD7092" s="176">
        <v>1.1000000000000001</v>
      </c>
    </row>
    <row r="7093" spans="1:31" x14ac:dyDescent="0.35">
      <c r="A7093" t="s">
        <v>291</v>
      </c>
      <c r="B7093">
        <v>3004</v>
      </c>
      <c r="C7093" t="s">
        <v>16162</v>
      </c>
      <c r="D7093">
        <v>80505</v>
      </c>
      <c r="E7093" t="s">
        <v>16163</v>
      </c>
      <c r="F7093" t="s">
        <v>294</v>
      </c>
      <c r="G7093" s="163">
        <v>6430</v>
      </c>
      <c r="H7093">
        <v>1.7</v>
      </c>
      <c r="I7093">
        <v>4.2</v>
      </c>
      <c r="J7093" t="s">
        <v>295</v>
      </c>
      <c r="K7093" t="s">
        <v>296</v>
      </c>
      <c r="L7093" t="s">
        <v>10077</v>
      </c>
      <c r="M7093" t="s">
        <v>16018</v>
      </c>
      <c r="N7093" t="s">
        <v>333</v>
      </c>
      <c r="O7093">
        <v>4</v>
      </c>
      <c r="P7093" t="s">
        <v>1</v>
      </c>
      <c r="Q7093" s="164">
        <v>45240</v>
      </c>
      <c r="R7093" s="164">
        <v>45536</v>
      </c>
      <c r="T7093" t="s">
        <v>334</v>
      </c>
      <c r="V7093" t="s">
        <v>16164</v>
      </c>
      <c r="W7093" t="s">
        <v>16165</v>
      </c>
      <c r="X7093" t="s">
        <v>16166</v>
      </c>
      <c r="Y7093" t="s">
        <v>16167</v>
      </c>
      <c r="Z7093" t="s">
        <v>16168</v>
      </c>
      <c r="AA7093" t="s">
        <v>295</v>
      </c>
      <c r="AB7093" s="164">
        <v>45811</v>
      </c>
      <c r="AC7093" t="s">
        <v>338</v>
      </c>
      <c r="AD7093" s="176">
        <v>1.3</v>
      </c>
    </row>
    <row r="7094" spans="1:31" x14ac:dyDescent="0.35">
      <c r="A7094" t="s">
        <v>408</v>
      </c>
      <c r="B7094">
        <v>3002</v>
      </c>
      <c r="C7094" t="s">
        <v>16163</v>
      </c>
      <c r="D7094">
        <v>80505</v>
      </c>
      <c r="E7094" t="s">
        <v>16163</v>
      </c>
      <c r="F7094" t="s">
        <v>294</v>
      </c>
      <c r="H7094">
        <v>1.7</v>
      </c>
      <c r="I7094">
        <v>4.2</v>
      </c>
      <c r="K7094" t="s">
        <v>404</v>
      </c>
      <c r="L7094" t="s">
        <v>10077</v>
      </c>
      <c r="M7094" t="s">
        <v>16018</v>
      </c>
      <c r="N7094" t="s">
        <v>333</v>
      </c>
      <c r="O7094">
        <v>4</v>
      </c>
      <c r="P7094" t="s">
        <v>306</v>
      </c>
      <c r="Q7094" s="164">
        <v>37964</v>
      </c>
      <c r="R7094" s="164">
        <v>37876</v>
      </c>
      <c r="S7094" s="164">
        <v>45536</v>
      </c>
      <c r="T7094" t="s">
        <v>334</v>
      </c>
      <c r="V7094" t="s">
        <v>16164</v>
      </c>
      <c r="W7094" t="s">
        <v>16165</v>
      </c>
      <c r="X7094" t="s">
        <v>16166</v>
      </c>
      <c r="Y7094" t="s">
        <v>16167</v>
      </c>
      <c r="Z7094" t="s">
        <v>16169</v>
      </c>
      <c r="AC7094" t="s">
        <v>341</v>
      </c>
      <c r="AD7094" s="176">
        <v>1.3</v>
      </c>
    </row>
    <row r="7095" spans="1:31" x14ac:dyDescent="0.35">
      <c r="A7095" t="s">
        <v>324</v>
      </c>
      <c r="B7095">
        <v>3015</v>
      </c>
      <c r="C7095" t="s">
        <v>16170</v>
      </c>
      <c r="D7095">
        <v>80505</v>
      </c>
      <c r="E7095" t="s">
        <v>16163</v>
      </c>
      <c r="F7095" t="s">
        <v>294</v>
      </c>
      <c r="G7095" s="163">
        <v>6506.32</v>
      </c>
      <c r="H7095">
        <v>1.7</v>
      </c>
      <c r="I7095">
        <v>4.2</v>
      </c>
      <c r="J7095" t="s">
        <v>295</v>
      </c>
      <c r="K7095" t="s">
        <v>296</v>
      </c>
      <c r="L7095" t="s">
        <v>10077</v>
      </c>
      <c r="M7095" t="s">
        <v>16018</v>
      </c>
      <c r="N7095" t="s">
        <v>333</v>
      </c>
      <c r="O7095">
        <v>4</v>
      </c>
      <c r="P7095" t="s">
        <v>306</v>
      </c>
      <c r="Q7095" t="s">
        <v>3666</v>
      </c>
      <c r="R7095" s="164">
        <v>44075</v>
      </c>
      <c r="T7095" t="s">
        <v>334</v>
      </c>
      <c r="V7095" t="s">
        <v>16164</v>
      </c>
      <c r="W7095" t="s">
        <v>16165</v>
      </c>
      <c r="X7095" t="s">
        <v>16166</v>
      </c>
      <c r="Y7095" t="s">
        <v>16167</v>
      </c>
      <c r="Z7095" t="s">
        <v>16171</v>
      </c>
      <c r="AA7095" t="s">
        <v>295</v>
      </c>
      <c r="AB7095" s="164">
        <v>43699</v>
      </c>
      <c r="AC7095" t="s">
        <v>341</v>
      </c>
      <c r="AD7095" s="176">
        <v>1.3</v>
      </c>
    </row>
    <row r="7096" spans="1:31" x14ac:dyDescent="0.35">
      <c r="A7096" t="s">
        <v>584</v>
      </c>
      <c r="B7096">
        <v>3006</v>
      </c>
      <c r="C7096" t="s">
        <v>16172</v>
      </c>
      <c r="D7096">
        <v>80505</v>
      </c>
      <c r="E7096" t="s">
        <v>16163</v>
      </c>
      <c r="F7096" t="s">
        <v>294</v>
      </c>
      <c r="H7096">
        <v>1.7</v>
      </c>
      <c r="I7096">
        <v>4.2</v>
      </c>
      <c r="K7096" t="s">
        <v>404</v>
      </c>
      <c r="L7096" t="s">
        <v>10077</v>
      </c>
      <c r="M7096" t="s">
        <v>398</v>
      </c>
      <c r="N7096" t="s">
        <v>333</v>
      </c>
      <c r="O7096">
        <v>4</v>
      </c>
      <c r="P7096" t="s">
        <v>306</v>
      </c>
      <c r="Q7096" s="164">
        <v>38414</v>
      </c>
      <c r="R7096" s="164">
        <v>38414</v>
      </c>
      <c r="S7096" s="164">
        <v>40971</v>
      </c>
      <c r="T7096" t="s">
        <v>334</v>
      </c>
      <c r="V7096" t="s">
        <v>16164</v>
      </c>
      <c r="W7096" t="s">
        <v>16165</v>
      </c>
      <c r="X7096" t="s">
        <v>16166</v>
      </c>
      <c r="Y7096" t="s">
        <v>16167</v>
      </c>
      <c r="Z7096" t="s">
        <v>16173</v>
      </c>
      <c r="AC7096" t="s">
        <v>341</v>
      </c>
      <c r="AD7096" s="176">
        <v>1.3</v>
      </c>
    </row>
    <row r="7097" spans="1:31" x14ac:dyDescent="0.35">
      <c r="A7097" t="s">
        <v>711</v>
      </c>
      <c r="B7097">
        <v>3027</v>
      </c>
      <c r="C7097" t="s">
        <v>16174</v>
      </c>
      <c r="D7097">
        <v>80505</v>
      </c>
      <c r="E7097" t="s">
        <v>16163</v>
      </c>
      <c r="F7097" t="s">
        <v>294</v>
      </c>
      <c r="G7097" s="163">
        <v>6506.32</v>
      </c>
      <c r="H7097">
        <v>1.7</v>
      </c>
      <c r="I7097">
        <v>4.2</v>
      </c>
      <c r="J7097" t="s">
        <v>295</v>
      </c>
      <c r="K7097" t="s">
        <v>296</v>
      </c>
      <c r="L7097" t="s">
        <v>10077</v>
      </c>
      <c r="M7097" t="s">
        <v>16018</v>
      </c>
      <c r="N7097" t="s">
        <v>333</v>
      </c>
      <c r="O7097">
        <v>4</v>
      </c>
      <c r="P7097" t="s">
        <v>306</v>
      </c>
      <c r="Q7097" s="164">
        <v>44106</v>
      </c>
      <c r="R7097" s="164">
        <v>44440</v>
      </c>
      <c r="T7097" t="s">
        <v>334</v>
      </c>
      <c r="V7097" t="s">
        <v>16164</v>
      </c>
      <c r="W7097" t="s">
        <v>16165</v>
      </c>
      <c r="X7097" t="s">
        <v>16166</v>
      </c>
      <c r="Y7097" t="s">
        <v>16167</v>
      </c>
      <c r="Z7097" t="s">
        <v>16175</v>
      </c>
      <c r="AA7097" t="s">
        <v>295</v>
      </c>
      <c r="AB7097" s="164">
        <v>43957</v>
      </c>
      <c r="AC7097" t="s">
        <v>341</v>
      </c>
      <c r="AD7097" s="176">
        <v>1.3</v>
      </c>
    </row>
    <row r="7098" spans="1:31" x14ac:dyDescent="0.35">
      <c r="A7098" t="s">
        <v>711</v>
      </c>
      <c r="B7098">
        <v>3028</v>
      </c>
      <c r="C7098" t="s">
        <v>16174</v>
      </c>
      <c r="D7098">
        <v>80505</v>
      </c>
      <c r="E7098" t="s">
        <v>16163</v>
      </c>
      <c r="F7098" t="s">
        <v>294</v>
      </c>
      <c r="G7098" s="163">
        <v>6506.32</v>
      </c>
      <c r="H7098">
        <v>1.7</v>
      </c>
      <c r="I7098">
        <v>4.2</v>
      </c>
      <c r="J7098" t="s">
        <v>295</v>
      </c>
      <c r="K7098" t="s">
        <v>296</v>
      </c>
      <c r="L7098" t="s">
        <v>10077</v>
      </c>
      <c r="M7098" t="s">
        <v>16018</v>
      </c>
      <c r="N7098" t="s">
        <v>333</v>
      </c>
      <c r="O7098">
        <v>4</v>
      </c>
      <c r="P7098" t="s">
        <v>306</v>
      </c>
      <c r="Q7098" s="164">
        <v>44170</v>
      </c>
      <c r="R7098" s="164">
        <v>44440</v>
      </c>
      <c r="T7098" t="s">
        <v>334</v>
      </c>
      <c r="V7098" t="s">
        <v>16164</v>
      </c>
      <c r="W7098" t="s">
        <v>16165</v>
      </c>
      <c r="X7098" t="s">
        <v>16166</v>
      </c>
      <c r="Y7098" t="s">
        <v>16167</v>
      </c>
      <c r="Z7098" t="s">
        <v>16176</v>
      </c>
      <c r="AA7098" t="s">
        <v>295</v>
      </c>
      <c r="AB7098" s="164">
        <v>44083</v>
      </c>
      <c r="AC7098" t="s">
        <v>341</v>
      </c>
      <c r="AD7098" s="176">
        <v>1.3</v>
      </c>
    </row>
    <row r="7099" spans="1:31" x14ac:dyDescent="0.35">
      <c r="A7099" t="s">
        <v>711</v>
      </c>
      <c r="B7099">
        <v>3003</v>
      </c>
      <c r="C7099" t="s">
        <v>16177</v>
      </c>
      <c r="D7099">
        <v>80509</v>
      </c>
      <c r="E7099" t="s">
        <v>16178</v>
      </c>
      <c r="F7099" t="s">
        <v>294</v>
      </c>
      <c r="H7099">
        <v>1.7</v>
      </c>
      <c r="I7099">
        <v>3.3</v>
      </c>
      <c r="K7099" t="s">
        <v>296</v>
      </c>
      <c r="L7099" t="s">
        <v>10077</v>
      </c>
      <c r="M7099" t="s">
        <v>398</v>
      </c>
      <c r="N7099" t="s">
        <v>333</v>
      </c>
      <c r="O7099">
        <v>4</v>
      </c>
      <c r="P7099" t="s">
        <v>306</v>
      </c>
      <c r="Q7099" t="s">
        <v>16179</v>
      </c>
      <c r="R7099" s="164">
        <v>37853</v>
      </c>
      <c r="T7099" t="s">
        <v>689</v>
      </c>
      <c r="V7099" t="s">
        <v>16180</v>
      </c>
      <c r="W7099" t="s">
        <v>16181</v>
      </c>
      <c r="X7099" t="s">
        <v>16178</v>
      </c>
      <c r="Y7099" t="s">
        <v>16180</v>
      </c>
      <c r="Z7099" t="s">
        <v>16182</v>
      </c>
      <c r="AC7099" t="s">
        <v>341</v>
      </c>
      <c r="AD7099" s="176">
        <v>1.2</v>
      </c>
    </row>
    <row r="7100" spans="1:31" x14ac:dyDescent="0.35">
      <c r="A7100" t="s">
        <v>408</v>
      </c>
      <c r="B7100">
        <v>3000</v>
      </c>
      <c r="C7100" t="s">
        <v>16183</v>
      </c>
      <c r="D7100">
        <v>80511</v>
      </c>
      <c r="E7100" t="s">
        <v>16184</v>
      </c>
      <c r="F7100" t="s">
        <v>294</v>
      </c>
      <c r="H7100">
        <v>1.7</v>
      </c>
      <c r="I7100">
        <v>4.3</v>
      </c>
      <c r="K7100" t="s">
        <v>296</v>
      </c>
      <c r="L7100" t="s">
        <v>10077</v>
      </c>
      <c r="M7100" t="s">
        <v>398</v>
      </c>
      <c r="N7100" t="s">
        <v>344</v>
      </c>
      <c r="O7100">
        <v>4</v>
      </c>
      <c r="P7100" t="s">
        <v>306</v>
      </c>
      <c r="Q7100" s="164">
        <v>37260</v>
      </c>
      <c r="R7100" s="164">
        <v>37347</v>
      </c>
      <c r="T7100" t="s">
        <v>703</v>
      </c>
      <c r="V7100" t="s">
        <v>16185</v>
      </c>
      <c r="W7100" t="s">
        <v>16186</v>
      </c>
      <c r="X7100" t="s">
        <v>16187</v>
      </c>
      <c r="Y7100" t="s">
        <v>16185</v>
      </c>
      <c r="Z7100" t="s">
        <v>16188</v>
      </c>
      <c r="AC7100" t="s">
        <v>308</v>
      </c>
      <c r="AD7100" s="176">
        <v>1.4</v>
      </c>
    </row>
    <row r="7101" spans="1:31" x14ac:dyDescent="0.35">
      <c r="A7101" t="s">
        <v>314</v>
      </c>
      <c r="B7101">
        <v>3027</v>
      </c>
      <c r="C7101" t="s">
        <v>16189</v>
      </c>
      <c r="D7101">
        <v>80511</v>
      </c>
      <c r="E7101" t="s">
        <v>16184</v>
      </c>
      <c r="F7101" t="s">
        <v>294</v>
      </c>
      <c r="G7101" s="163">
        <v>6354</v>
      </c>
      <c r="H7101">
        <v>1.7</v>
      </c>
      <c r="I7101">
        <v>4.3</v>
      </c>
      <c r="J7101" t="s">
        <v>295</v>
      </c>
      <c r="K7101" t="s">
        <v>296</v>
      </c>
      <c r="L7101" t="s">
        <v>10077</v>
      </c>
      <c r="M7101" t="s">
        <v>16018</v>
      </c>
      <c r="N7101" t="s">
        <v>344</v>
      </c>
      <c r="O7101">
        <v>4</v>
      </c>
      <c r="P7101" t="s">
        <v>306</v>
      </c>
      <c r="Q7101" t="s">
        <v>16190</v>
      </c>
      <c r="R7101" s="164">
        <v>44927</v>
      </c>
      <c r="T7101" t="s">
        <v>703</v>
      </c>
      <c r="V7101" t="s">
        <v>16185</v>
      </c>
      <c r="W7101" t="s">
        <v>16186</v>
      </c>
      <c r="X7101" t="s">
        <v>16187</v>
      </c>
      <c r="Y7101" t="s">
        <v>16185</v>
      </c>
      <c r="Z7101" t="s">
        <v>16191</v>
      </c>
      <c r="AA7101" t="s">
        <v>295</v>
      </c>
      <c r="AB7101" s="164">
        <v>44708</v>
      </c>
      <c r="AC7101" t="s">
        <v>308</v>
      </c>
      <c r="AD7101" s="176">
        <v>1.4</v>
      </c>
    </row>
    <row r="7102" spans="1:31" x14ac:dyDescent="0.35">
      <c r="A7102" t="s">
        <v>447</v>
      </c>
      <c r="B7102">
        <v>3001</v>
      </c>
      <c r="C7102" t="s">
        <v>16192</v>
      </c>
      <c r="D7102">
        <v>80513</v>
      </c>
      <c r="E7102" t="s">
        <v>16192</v>
      </c>
      <c r="F7102" t="s">
        <v>294</v>
      </c>
      <c r="H7102" s="174">
        <f>AD7102</f>
        <v>1</v>
      </c>
      <c r="I7102">
        <v>4.5</v>
      </c>
      <c r="K7102" t="s">
        <v>404</v>
      </c>
      <c r="L7102" t="s">
        <v>10077</v>
      </c>
      <c r="M7102" t="s">
        <v>398</v>
      </c>
      <c r="N7102" t="s">
        <v>344</v>
      </c>
      <c r="O7102">
        <v>4</v>
      </c>
      <c r="P7102" t="s">
        <v>306</v>
      </c>
      <c r="Q7102" t="s">
        <v>16193</v>
      </c>
      <c r="R7102" s="164">
        <v>37847</v>
      </c>
      <c r="S7102" s="164">
        <v>40148</v>
      </c>
      <c r="T7102" t="s">
        <v>715</v>
      </c>
      <c r="V7102" t="s">
        <v>16194</v>
      </c>
      <c r="W7102" t="s">
        <v>16195</v>
      </c>
      <c r="X7102" t="s">
        <v>16196</v>
      </c>
      <c r="Y7102" t="s">
        <v>16194</v>
      </c>
      <c r="Z7102" t="s">
        <v>16197</v>
      </c>
      <c r="AC7102" t="s">
        <v>308</v>
      </c>
      <c r="AD7102" s="176">
        <v>1</v>
      </c>
      <c r="AE7102" s="177" t="s">
        <v>16954</v>
      </c>
    </row>
    <row r="7103" spans="1:31" x14ac:dyDescent="0.35">
      <c r="A7103" t="s">
        <v>711</v>
      </c>
      <c r="B7103">
        <v>3012</v>
      </c>
      <c r="C7103" t="s">
        <v>16198</v>
      </c>
      <c r="D7103">
        <v>80516</v>
      </c>
      <c r="E7103" t="s">
        <v>16199</v>
      </c>
      <c r="F7103" t="s">
        <v>294</v>
      </c>
      <c r="H7103">
        <v>1.7</v>
      </c>
      <c r="I7103">
        <v>3.6</v>
      </c>
      <c r="K7103" t="s">
        <v>296</v>
      </c>
      <c r="L7103" t="s">
        <v>10077</v>
      </c>
      <c r="M7103" t="s">
        <v>398</v>
      </c>
      <c r="N7103" t="s">
        <v>344</v>
      </c>
      <c r="O7103">
        <v>4</v>
      </c>
      <c r="P7103" t="s">
        <v>306</v>
      </c>
      <c r="Q7103" t="s">
        <v>609</v>
      </c>
      <c r="R7103" s="164">
        <v>41883</v>
      </c>
      <c r="T7103" t="s">
        <v>12233</v>
      </c>
      <c r="V7103" t="s">
        <v>16200</v>
      </c>
      <c r="W7103" t="s">
        <v>16201</v>
      </c>
      <c r="X7103" t="s">
        <v>16199</v>
      </c>
      <c r="Y7103" t="s">
        <v>16202</v>
      </c>
      <c r="Z7103" t="s">
        <v>16203</v>
      </c>
      <c r="AC7103" t="s">
        <v>308</v>
      </c>
      <c r="AD7103" s="176">
        <v>1.1000000000000001</v>
      </c>
    </row>
    <row r="7104" spans="1:31" x14ac:dyDescent="0.35">
      <c r="A7104" t="s">
        <v>314</v>
      </c>
      <c r="B7104">
        <v>3005</v>
      </c>
      <c r="C7104" t="s">
        <v>16204</v>
      </c>
      <c r="D7104">
        <v>80521</v>
      </c>
      <c r="E7104" t="s">
        <v>16205</v>
      </c>
      <c r="F7104" t="s">
        <v>294</v>
      </c>
      <c r="H7104">
        <v>1.7</v>
      </c>
      <c r="I7104">
        <v>3.5</v>
      </c>
      <c r="K7104" t="s">
        <v>296</v>
      </c>
      <c r="L7104" t="s">
        <v>10077</v>
      </c>
      <c r="M7104" t="s">
        <v>398</v>
      </c>
      <c r="N7104" t="s">
        <v>333</v>
      </c>
      <c r="O7104">
        <v>4</v>
      </c>
      <c r="P7104" t="s">
        <v>306</v>
      </c>
      <c r="Q7104" t="s">
        <v>5672</v>
      </c>
      <c r="R7104" s="164">
        <v>38590</v>
      </c>
      <c r="T7104" t="s">
        <v>16206</v>
      </c>
      <c r="V7104" t="s">
        <v>16207</v>
      </c>
      <c r="W7104" t="s">
        <v>16208</v>
      </c>
      <c r="X7104" t="s">
        <v>16209</v>
      </c>
      <c r="Y7104" t="s">
        <v>16207</v>
      </c>
      <c r="Z7104" t="s">
        <v>16210</v>
      </c>
      <c r="AC7104" t="s">
        <v>341</v>
      </c>
      <c r="AD7104" s="176">
        <v>1.1000000000000001</v>
      </c>
    </row>
    <row r="7105" spans="1:31" x14ac:dyDescent="0.35">
      <c r="A7105" t="s">
        <v>438</v>
      </c>
      <c r="B7105">
        <v>3001</v>
      </c>
      <c r="C7105" t="s">
        <v>16211</v>
      </c>
      <c r="D7105">
        <v>80522</v>
      </c>
      <c r="E7105" t="s">
        <v>16211</v>
      </c>
      <c r="F7105" t="s">
        <v>294</v>
      </c>
      <c r="G7105" s="163">
        <v>7417.62</v>
      </c>
      <c r="H7105">
        <v>1.7</v>
      </c>
      <c r="I7105">
        <v>2.8</v>
      </c>
      <c r="J7105" t="s">
        <v>295</v>
      </c>
      <c r="K7105" t="s">
        <v>296</v>
      </c>
      <c r="L7105" t="s">
        <v>10077</v>
      </c>
      <c r="M7105" t="s">
        <v>16018</v>
      </c>
      <c r="N7105" t="s">
        <v>344</v>
      </c>
      <c r="O7105">
        <v>4</v>
      </c>
      <c r="P7105" t="s">
        <v>306</v>
      </c>
      <c r="Q7105" t="s">
        <v>16212</v>
      </c>
      <c r="R7105" s="164">
        <v>43709</v>
      </c>
      <c r="T7105" t="s">
        <v>12261</v>
      </c>
      <c r="V7105" t="s">
        <v>16213</v>
      </c>
      <c r="W7105" t="s">
        <v>16214</v>
      </c>
      <c r="X7105" t="s">
        <v>16211</v>
      </c>
      <c r="Y7105" t="s">
        <v>16213</v>
      </c>
      <c r="Z7105" t="s">
        <v>16215</v>
      </c>
      <c r="AA7105" t="s">
        <v>1</v>
      </c>
      <c r="AB7105" s="164">
        <v>43188</v>
      </c>
      <c r="AC7105" t="s">
        <v>308</v>
      </c>
      <c r="AD7105" s="176">
        <v>1</v>
      </c>
    </row>
    <row r="7106" spans="1:31" x14ac:dyDescent="0.35">
      <c r="A7106" t="s">
        <v>447</v>
      </c>
      <c r="B7106">
        <v>3005</v>
      </c>
      <c r="C7106" t="s">
        <v>16216</v>
      </c>
      <c r="D7106">
        <v>80523</v>
      </c>
      <c r="E7106" t="s">
        <v>16217</v>
      </c>
      <c r="F7106" t="s">
        <v>294</v>
      </c>
      <c r="G7106" s="163">
        <v>7478</v>
      </c>
      <c r="H7106">
        <v>1.7</v>
      </c>
      <c r="I7106">
        <v>2.6</v>
      </c>
      <c r="J7106" t="s">
        <v>295</v>
      </c>
      <c r="K7106" t="s">
        <v>296</v>
      </c>
      <c r="L7106" t="s">
        <v>10077</v>
      </c>
      <c r="M7106" t="s">
        <v>16018</v>
      </c>
      <c r="N7106" t="s">
        <v>344</v>
      </c>
      <c r="O7106">
        <v>4</v>
      </c>
      <c r="P7106" t="s">
        <v>306</v>
      </c>
      <c r="Q7106" s="164">
        <v>44418</v>
      </c>
      <c r="R7106" s="164">
        <v>44805</v>
      </c>
      <c r="T7106" t="s">
        <v>346</v>
      </c>
      <c r="V7106" t="s">
        <v>16218</v>
      </c>
      <c r="W7106" t="s">
        <v>16219</v>
      </c>
      <c r="X7106" t="s">
        <v>16217</v>
      </c>
      <c r="Y7106" t="s">
        <v>16218</v>
      </c>
      <c r="Z7106" t="s">
        <v>16220</v>
      </c>
      <c r="AA7106" t="s">
        <v>295</v>
      </c>
      <c r="AB7106" s="164">
        <v>44658</v>
      </c>
      <c r="AC7106" t="s">
        <v>308</v>
      </c>
      <c r="AD7106" s="176">
        <v>1.1000000000000001</v>
      </c>
    </row>
    <row r="7107" spans="1:31" x14ac:dyDescent="0.35">
      <c r="A7107" t="s">
        <v>314</v>
      </c>
      <c r="B7107">
        <v>3021</v>
      </c>
      <c r="C7107" t="s">
        <v>16221</v>
      </c>
      <c r="D7107">
        <v>80523</v>
      </c>
      <c r="E7107" t="s">
        <v>16217</v>
      </c>
      <c r="F7107" t="s">
        <v>294</v>
      </c>
      <c r="G7107" s="163">
        <v>6506</v>
      </c>
      <c r="H7107">
        <v>1.7</v>
      </c>
      <c r="I7107">
        <v>2.6</v>
      </c>
      <c r="J7107" t="s">
        <v>295</v>
      </c>
      <c r="K7107" t="s">
        <v>296</v>
      </c>
      <c r="L7107" t="s">
        <v>10077</v>
      </c>
      <c r="M7107" t="s">
        <v>16018</v>
      </c>
      <c r="N7107" t="s">
        <v>344</v>
      </c>
      <c r="O7107">
        <v>4</v>
      </c>
      <c r="P7107" t="s">
        <v>306</v>
      </c>
      <c r="Q7107" t="s">
        <v>16222</v>
      </c>
      <c r="R7107" s="164">
        <v>43709</v>
      </c>
      <c r="T7107" t="s">
        <v>346</v>
      </c>
      <c r="V7107" t="s">
        <v>16218</v>
      </c>
      <c r="W7107" t="s">
        <v>16219</v>
      </c>
      <c r="X7107" t="s">
        <v>16217</v>
      </c>
      <c r="Y7107" t="s">
        <v>16218</v>
      </c>
      <c r="Z7107" t="s">
        <v>16223</v>
      </c>
      <c r="AA7107" t="s">
        <v>295</v>
      </c>
      <c r="AB7107" s="164">
        <v>43567</v>
      </c>
      <c r="AC7107" t="s">
        <v>308</v>
      </c>
      <c r="AD7107" s="176">
        <v>1.1000000000000001</v>
      </c>
    </row>
    <row r="7108" spans="1:31" x14ac:dyDescent="0.35">
      <c r="A7108" t="s">
        <v>454</v>
      </c>
      <c r="B7108">
        <v>3016</v>
      </c>
      <c r="C7108" t="s">
        <v>16224</v>
      </c>
      <c r="D7108">
        <v>80701</v>
      </c>
      <c r="E7108" t="s">
        <v>16225</v>
      </c>
      <c r="F7108" t="s">
        <v>294</v>
      </c>
      <c r="G7108" s="163">
        <v>6499</v>
      </c>
      <c r="H7108">
        <v>2.2000000000000002</v>
      </c>
      <c r="I7108">
        <v>3</v>
      </c>
      <c r="J7108" t="s">
        <v>295</v>
      </c>
      <c r="K7108" t="s">
        <v>296</v>
      </c>
      <c r="L7108" t="s">
        <v>10384</v>
      </c>
      <c r="M7108" t="s">
        <v>16018</v>
      </c>
      <c r="N7108" t="s">
        <v>738</v>
      </c>
      <c r="O7108">
        <v>4</v>
      </c>
      <c r="P7108" t="s">
        <v>306</v>
      </c>
      <c r="Q7108" t="s">
        <v>16226</v>
      </c>
      <c r="R7108" s="164">
        <v>45170</v>
      </c>
      <c r="T7108" t="s">
        <v>740</v>
      </c>
      <c r="V7108" t="s">
        <v>16227</v>
      </c>
      <c r="W7108" t="s">
        <v>16228</v>
      </c>
      <c r="X7108" t="s">
        <v>16225</v>
      </c>
      <c r="Y7108" t="s">
        <v>16227</v>
      </c>
      <c r="Z7108" t="s">
        <v>16229</v>
      </c>
      <c r="AA7108" t="s">
        <v>1</v>
      </c>
      <c r="AB7108" s="164">
        <v>44705</v>
      </c>
      <c r="AC7108" t="s">
        <v>366</v>
      </c>
      <c r="AD7108" s="176">
        <v>1.4</v>
      </c>
    </row>
    <row r="7109" spans="1:31" x14ac:dyDescent="0.35">
      <c r="A7109" t="s">
        <v>584</v>
      </c>
      <c r="B7109">
        <v>3015</v>
      </c>
      <c r="C7109" t="s">
        <v>16230</v>
      </c>
      <c r="D7109">
        <v>80701</v>
      </c>
      <c r="E7109" t="s">
        <v>16225</v>
      </c>
      <c r="F7109" t="s">
        <v>294</v>
      </c>
      <c r="H7109">
        <v>2.2000000000000002</v>
      </c>
      <c r="I7109">
        <v>3</v>
      </c>
      <c r="K7109" t="s">
        <v>296</v>
      </c>
      <c r="L7109" t="s">
        <v>10077</v>
      </c>
      <c r="M7109" t="s">
        <v>398</v>
      </c>
      <c r="N7109" t="s">
        <v>738</v>
      </c>
      <c r="O7109">
        <v>4</v>
      </c>
      <c r="P7109" t="s">
        <v>306</v>
      </c>
      <c r="Q7109" s="164">
        <v>40189</v>
      </c>
      <c r="R7109" s="164">
        <v>40787</v>
      </c>
      <c r="T7109" t="s">
        <v>740</v>
      </c>
      <c r="V7109" t="s">
        <v>16227</v>
      </c>
      <c r="W7109" t="s">
        <v>16228</v>
      </c>
      <c r="X7109" t="s">
        <v>16225</v>
      </c>
      <c r="Y7109" t="s">
        <v>16227</v>
      </c>
      <c r="Z7109" t="s">
        <v>16231</v>
      </c>
      <c r="AC7109" t="s">
        <v>366</v>
      </c>
      <c r="AD7109" s="176">
        <v>1.4</v>
      </c>
    </row>
    <row r="7110" spans="1:31" x14ac:dyDescent="0.35">
      <c r="A7110" t="s">
        <v>314</v>
      </c>
      <c r="B7110">
        <v>3009</v>
      </c>
      <c r="C7110" t="s">
        <v>16232</v>
      </c>
      <c r="D7110">
        <v>80701</v>
      </c>
      <c r="E7110" t="s">
        <v>16225</v>
      </c>
      <c r="F7110" t="s">
        <v>294</v>
      </c>
      <c r="H7110">
        <v>2.2000000000000002</v>
      </c>
      <c r="I7110">
        <v>3</v>
      </c>
      <c r="K7110" t="s">
        <v>296</v>
      </c>
      <c r="L7110" t="s">
        <v>10077</v>
      </c>
      <c r="M7110" t="s">
        <v>398</v>
      </c>
      <c r="N7110" t="s">
        <v>738</v>
      </c>
      <c r="O7110">
        <v>4</v>
      </c>
      <c r="P7110" t="s">
        <v>306</v>
      </c>
      <c r="Q7110" s="164">
        <v>39456</v>
      </c>
      <c r="R7110" s="164">
        <v>39692</v>
      </c>
      <c r="T7110" t="s">
        <v>740</v>
      </c>
      <c r="V7110" t="s">
        <v>16227</v>
      </c>
      <c r="W7110" t="s">
        <v>16228</v>
      </c>
      <c r="X7110" t="s">
        <v>16225</v>
      </c>
      <c r="Y7110" t="s">
        <v>16227</v>
      </c>
      <c r="Z7110" t="s">
        <v>16233</v>
      </c>
      <c r="AC7110" t="s">
        <v>366</v>
      </c>
      <c r="AD7110" s="176">
        <v>1.4</v>
      </c>
    </row>
    <row r="7111" spans="1:31" x14ac:dyDescent="0.35">
      <c r="A7111" t="s">
        <v>584</v>
      </c>
      <c r="B7111">
        <v>3013</v>
      </c>
      <c r="C7111" t="s">
        <v>16234</v>
      </c>
      <c r="D7111">
        <v>80705</v>
      </c>
      <c r="E7111" t="s">
        <v>16235</v>
      </c>
      <c r="F7111" t="s">
        <v>294</v>
      </c>
      <c r="H7111">
        <v>1.1000000000000001</v>
      </c>
      <c r="I7111">
        <v>2.7</v>
      </c>
      <c r="K7111" t="s">
        <v>296</v>
      </c>
      <c r="L7111" t="s">
        <v>10077</v>
      </c>
      <c r="M7111" t="s">
        <v>398</v>
      </c>
      <c r="N7111" t="s">
        <v>766</v>
      </c>
      <c r="O7111">
        <v>4</v>
      </c>
      <c r="P7111" t="s">
        <v>306</v>
      </c>
      <c r="Q7111" s="164">
        <v>40059</v>
      </c>
      <c r="R7111" s="164">
        <v>40057</v>
      </c>
      <c r="T7111" t="s">
        <v>4715</v>
      </c>
      <c r="V7111" t="s">
        <v>16236</v>
      </c>
      <c r="W7111" t="s">
        <v>16237</v>
      </c>
      <c r="X7111" t="s">
        <v>16235</v>
      </c>
      <c r="Y7111" t="s">
        <v>16236</v>
      </c>
      <c r="Z7111" t="s">
        <v>16238</v>
      </c>
      <c r="AC7111" t="s">
        <v>366</v>
      </c>
      <c r="AD7111" s="176">
        <v>1.1000000000000001</v>
      </c>
    </row>
    <row r="7112" spans="1:31" x14ac:dyDescent="0.35">
      <c r="A7112" t="s">
        <v>482</v>
      </c>
      <c r="B7112">
        <v>3007</v>
      </c>
      <c r="C7112" t="s">
        <v>16239</v>
      </c>
      <c r="D7112">
        <v>80718</v>
      </c>
      <c r="E7112" t="s">
        <v>16239</v>
      </c>
      <c r="F7112" t="s">
        <v>294</v>
      </c>
      <c r="G7112" s="163">
        <v>6506.32</v>
      </c>
      <c r="H7112">
        <v>1.4</v>
      </c>
      <c r="I7112">
        <v>2.5</v>
      </c>
      <c r="J7112" t="s">
        <v>295</v>
      </c>
      <c r="K7112" t="s">
        <v>296</v>
      </c>
      <c r="L7112" t="s">
        <v>10384</v>
      </c>
      <c r="M7112" t="s">
        <v>16018</v>
      </c>
      <c r="N7112" t="s">
        <v>747</v>
      </c>
      <c r="O7112">
        <v>4.5</v>
      </c>
      <c r="P7112" t="s">
        <v>306</v>
      </c>
      <c r="Q7112" s="164">
        <v>43224</v>
      </c>
      <c r="R7112" s="164">
        <v>43709</v>
      </c>
      <c r="T7112" t="s">
        <v>12478</v>
      </c>
      <c r="V7112" t="s">
        <v>16240</v>
      </c>
      <c r="W7112" t="s">
        <v>16241</v>
      </c>
      <c r="X7112" t="s">
        <v>16239</v>
      </c>
      <c r="Y7112" t="s">
        <v>16240</v>
      </c>
      <c r="Z7112" t="s">
        <v>16242</v>
      </c>
      <c r="AA7112" t="s">
        <v>1</v>
      </c>
      <c r="AB7112" s="164">
        <v>43614</v>
      </c>
      <c r="AC7112" t="s">
        <v>366</v>
      </c>
      <c r="AD7112" s="176">
        <v>1.1000000000000001</v>
      </c>
    </row>
    <row r="7113" spans="1:31" x14ac:dyDescent="0.35">
      <c r="A7113" t="s">
        <v>305</v>
      </c>
      <c r="B7113">
        <v>3004</v>
      </c>
      <c r="C7113" t="s">
        <v>16243</v>
      </c>
      <c r="D7113">
        <v>80719</v>
      </c>
      <c r="E7113" t="s">
        <v>16244</v>
      </c>
      <c r="F7113" t="s">
        <v>294</v>
      </c>
      <c r="G7113" s="163">
        <v>6206.78</v>
      </c>
      <c r="H7113">
        <v>1.7</v>
      </c>
      <c r="I7113">
        <v>2.9</v>
      </c>
      <c r="J7113" t="s">
        <v>295</v>
      </c>
      <c r="K7113" t="s">
        <v>296</v>
      </c>
      <c r="L7113" t="s">
        <v>10077</v>
      </c>
      <c r="M7113" t="s">
        <v>16018</v>
      </c>
      <c r="N7113" t="s">
        <v>747</v>
      </c>
      <c r="O7113">
        <v>4</v>
      </c>
      <c r="P7113" t="s">
        <v>306</v>
      </c>
      <c r="Q7113" t="s">
        <v>16245</v>
      </c>
      <c r="R7113" s="164">
        <v>45536</v>
      </c>
      <c r="T7113" t="s">
        <v>774</v>
      </c>
      <c r="V7113" t="s">
        <v>16246</v>
      </c>
      <c r="W7113" t="s">
        <v>16247</v>
      </c>
      <c r="X7113" t="s">
        <v>16244</v>
      </c>
      <c r="Y7113" t="s">
        <v>16248</v>
      </c>
      <c r="Z7113" t="s">
        <v>16249</v>
      </c>
      <c r="AA7113" t="s">
        <v>295</v>
      </c>
      <c r="AB7113" s="164">
        <v>45811</v>
      </c>
      <c r="AC7113" t="s">
        <v>366</v>
      </c>
      <c r="AD7113" s="176">
        <v>1.3</v>
      </c>
    </row>
    <row r="7114" spans="1:31" x14ac:dyDescent="0.35">
      <c r="A7114" t="s">
        <v>476</v>
      </c>
      <c r="B7114">
        <v>3008</v>
      </c>
      <c r="C7114" t="s">
        <v>16250</v>
      </c>
      <c r="D7114">
        <v>80719</v>
      </c>
      <c r="E7114" t="s">
        <v>16244</v>
      </c>
      <c r="F7114" t="s">
        <v>294</v>
      </c>
      <c r="G7114" s="163">
        <v>6242.12</v>
      </c>
      <c r="H7114">
        <v>1.7</v>
      </c>
      <c r="I7114">
        <v>2.9</v>
      </c>
      <c r="J7114" t="s">
        <v>295</v>
      </c>
      <c r="K7114" t="s">
        <v>296</v>
      </c>
      <c r="L7114" t="s">
        <v>10384</v>
      </c>
      <c r="M7114" t="s">
        <v>16018</v>
      </c>
      <c r="N7114" t="s">
        <v>747</v>
      </c>
      <c r="O7114">
        <v>4</v>
      </c>
      <c r="P7114" t="s">
        <v>306</v>
      </c>
      <c r="Q7114" t="s">
        <v>1743</v>
      </c>
      <c r="R7114" s="164">
        <v>44075</v>
      </c>
      <c r="T7114" t="s">
        <v>774</v>
      </c>
      <c r="V7114" t="s">
        <v>16246</v>
      </c>
      <c r="W7114" t="s">
        <v>16247</v>
      </c>
      <c r="X7114" t="s">
        <v>16244</v>
      </c>
      <c r="Y7114" t="s">
        <v>16248</v>
      </c>
      <c r="Z7114" t="s">
        <v>16251</v>
      </c>
      <c r="AA7114" t="s">
        <v>1</v>
      </c>
      <c r="AB7114" s="164">
        <v>44631</v>
      </c>
      <c r="AC7114" t="s">
        <v>366</v>
      </c>
      <c r="AD7114" s="176">
        <v>1.3</v>
      </c>
    </row>
    <row r="7115" spans="1:31" x14ac:dyDescent="0.35">
      <c r="A7115" t="s">
        <v>432</v>
      </c>
      <c r="B7115">
        <v>3005</v>
      </c>
      <c r="C7115" t="s">
        <v>16252</v>
      </c>
      <c r="D7115">
        <v>80719</v>
      </c>
      <c r="E7115" t="s">
        <v>16244</v>
      </c>
      <c r="F7115" t="s">
        <v>294</v>
      </c>
      <c r="H7115">
        <v>1.7</v>
      </c>
      <c r="I7115">
        <v>2.9</v>
      </c>
      <c r="K7115" t="s">
        <v>296</v>
      </c>
      <c r="L7115" t="s">
        <v>10077</v>
      </c>
      <c r="M7115" t="s">
        <v>398</v>
      </c>
      <c r="N7115" t="s">
        <v>747</v>
      </c>
      <c r="O7115">
        <v>4</v>
      </c>
      <c r="P7115" t="s">
        <v>306</v>
      </c>
      <c r="Q7115" t="s">
        <v>3913</v>
      </c>
      <c r="R7115" s="164">
        <v>42614</v>
      </c>
      <c r="T7115" t="s">
        <v>774</v>
      </c>
      <c r="V7115" t="s">
        <v>16246</v>
      </c>
      <c r="W7115" t="s">
        <v>16247</v>
      </c>
      <c r="X7115" t="s">
        <v>16244</v>
      </c>
      <c r="Y7115" t="s">
        <v>16248</v>
      </c>
      <c r="Z7115" t="s">
        <v>16253</v>
      </c>
      <c r="AC7115" t="s">
        <v>366</v>
      </c>
      <c r="AD7115" s="176">
        <v>1.3</v>
      </c>
    </row>
    <row r="7116" spans="1:31" x14ac:dyDescent="0.35">
      <c r="A7116" t="s">
        <v>314</v>
      </c>
      <c r="B7116">
        <v>3016</v>
      </c>
      <c r="C7116" t="s">
        <v>16250</v>
      </c>
      <c r="D7116">
        <v>80719</v>
      </c>
      <c r="E7116" t="s">
        <v>16244</v>
      </c>
      <c r="F7116" t="s">
        <v>294</v>
      </c>
      <c r="G7116" s="163">
        <v>6326</v>
      </c>
      <c r="H7116">
        <v>1.7</v>
      </c>
      <c r="I7116">
        <v>2.9</v>
      </c>
      <c r="J7116" t="s">
        <v>295</v>
      </c>
      <c r="K7116" t="s">
        <v>296</v>
      </c>
      <c r="L7116" t="s">
        <v>10077</v>
      </c>
      <c r="M7116" t="s">
        <v>16018</v>
      </c>
      <c r="N7116" t="s">
        <v>747</v>
      </c>
      <c r="O7116">
        <v>4</v>
      </c>
      <c r="P7116" t="s">
        <v>306</v>
      </c>
      <c r="Q7116" s="164">
        <v>42649</v>
      </c>
      <c r="R7116" s="164">
        <v>42736</v>
      </c>
      <c r="T7116" t="s">
        <v>774</v>
      </c>
      <c r="V7116" t="s">
        <v>16246</v>
      </c>
      <c r="W7116" t="s">
        <v>16247</v>
      </c>
      <c r="X7116" t="s">
        <v>16244</v>
      </c>
      <c r="Y7116" t="s">
        <v>16248</v>
      </c>
      <c r="Z7116" t="s">
        <v>16254</v>
      </c>
      <c r="AA7116" t="s">
        <v>295</v>
      </c>
      <c r="AB7116" s="164">
        <v>42551</v>
      </c>
      <c r="AC7116" t="s">
        <v>366</v>
      </c>
      <c r="AD7116" s="176">
        <v>1.3</v>
      </c>
    </row>
    <row r="7117" spans="1:31" x14ac:dyDescent="0.35">
      <c r="A7117" t="s">
        <v>499</v>
      </c>
      <c r="B7117">
        <v>3001</v>
      </c>
      <c r="C7117" t="s">
        <v>16250</v>
      </c>
      <c r="D7117">
        <v>80719</v>
      </c>
      <c r="E7117" t="s">
        <v>16244</v>
      </c>
      <c r="F7117" t="s">
        <v>294</v>
      </c>
      <c r="H7117">
        <v>1.7</v>
      </c>
      <c r="I7117">
        <v>2.9</v>
      </c>
      <c r="K7117" t="s">
        <v>296</v>
      </c>
      <c r="L7117" t="s">
        <v>10077</v>
      </c>
      <c r="M7117" t="s">
        <v>398</v>
      </c>
      <c r="N7117" t="s">
        <v>747</v>
      </c>
      <c r="O7117">
        <v>4</v>
      </c>
      <c r="P7117" t="s">
        <v>306</v>
      </c>
      <c r="Q7117" s="164">
        <v>37903</v>
      </c>
      <c r="R7117" s="164">
        <v>37874</v>
      </c>
      <c r="T7117" t="s">
        <v>774</v>
      </c>
      <c r="V7117" t="s">
        <v>16246</v>
      </c>
      <c r="W7117" t="s">
        <v>16247</v>
      </c>
      <c r="X7117" t="s">
        <v>16244</v>
      </c>
      <c r="Y7117" t="s">
        <v>16248</v>
      </c>
      <c r="Z7117" t="s">
        <v>16255</v>
      </c>
      <c r="AC7117" t="s">
        <v>366</v>
      </c>
      <c r="AD7117" s="176">
        <v>1.3</v>
      </c>
    </row>
    <row r="7118" spans="1:31" x14ac:dyDescent="0.35">
      <c r="A7118" t="s">
        <v>309</v>
      </c>
      <c r="B7118">
        <v>3002</v>
      </c>
      <c r="C7118" t="s">
        <v>16256</v>
      </c>
      <c r="D7118">
        <v>80720</v>
      </c>
      <c r="E7118" t="s">
        <v>16257</v>
      </c>
      <c r="F7118" t="s">
        <v>294</v>
      </c>
      <c r="G7118" s="163">
        <v>6065</v>
      </c>
      <c r="H7118">
        <v>1.3</v>
      </c>
      <c r="I7118">
        <v>2.6</v>
      </c>
      <c r="J7118" t="s">
        <v>295</v>
      </c>
      <c r="K7118" t="s">
        <v>296</v>
      </c>
      <c r="L7118" t="s">
        <v>10077</v>
      </c>
      <c r="M7118" t="s">
        <v>16018</v>
      </c>
      <c r="N7118" t="s">
        <v>747</v>
      </c>
      <c r="O7118">
        <v>4</v>
      </c>
      <c r="P7118" t="s">
        <v>306</v>
      </c>
      <c r="Q7118" t="s">
        <v>16258</v>
      </c>
      <c r="R7118" s="164">
        <v>44075</v>
      </c>
      <c r="T7118" t="s">
        <v>12488</v>
      </c>
      <c r="V7118" t="s">
        <v>16259</v>
      </c>
      <c r="W7118" t="s">
        <v>16260</v>
      </c>
      <c r="X7118" t="s">
        <v>16257</v>
      </c>
      <c r="Y7118" t="s">
        <v>16259</v>
      </c>
      <c r="Z7118" t="s">
        <v>16261</v>
      </c>
      <c r="AA7118" t="s">
        <v>295</v>
      </c>
      <c r="AB7118" s="164">
        <v>43669</v>
      </c>
      <c r="AC7118" t="s">
        <v>366</v>
      </c>
      <c r="AD7118" s="176">
        <v>1</v>
      </c>
    </row>
    <row r="7119" spans="1:31" x14ac:dyDescent="0.35">
      <c r="A7119" t="s">
        <v>584</v>
      </c>
      <c r="B7119">
        <v>3024</v>
      </c>
      <c r="C7119" t="s">
        <v>16256</v>
      </c>
      <c r="D7119">
        <v>80720</v>
      </c>
      <c r="E7119" t="s">
        <v>16257</v>
      </c>
      <c r="F7119" t="s">
        <v>294</v>
      </c>
      <c r="H7119">
        <v>1.3</v>
      </c>
      <c r="I7119">
        <v>2.6</v>
      </c>
      <c r="K7119" t="s">
        <v>296</v>
      </c>
      <c r="L7119" t="s">
        <v>10077</v>
      </c>
      <c r="M7119" t="s">
        <v>398</v>
      </c>
      <c r="N7119" t="s">
        <v>747</v>
      </c>
      <c r="O7119">
        <v>4</v>
      </c>
      <c r="P7119" t="s">
        <v>306</v>
      </c>
      <c r="Q7119" t="s">
        <v>1559</v>
      </c>
      <c r="R7119" s="164">
        <v>42614</v>
      </c>
      <c r="T7119" t="s">
        <v>12488</v>
      </c>
      <c r="V7119" t="s">
        <v>16259</v>
      </c>
      <c r="W7119" t="s">
        <v>16260</v>
      </c>
      <c r="X7119" t="s">
        <v>16257</v>
      </c>
      <c r="Y7119" t="s">
        <v>16259</v>
      </c>
      <c r="Z7119" t="s">
        <v>16262</v>
      </c>
      <c r="AC7119" t="s">
        <v>366</v>
      </c>
      <c r="AD7119" s="176">
        <v>1</v>
      </c>
    </row>
    <row r="7120" spans="1:31" x14ac:dyDescent="0.35">
      <c r="A7120" t="s">
        <v>403</v>
      </c>
      <c r="B7120">
        <v>3000</v>
      </c>
      <c r="C7120" t="s">
        <v>16263</v>
      </c>
      <c r="D7120">
        <v>80724</v>
      </c>
      <c r="E7120" t="s">
        <v>16263</v>
      </c>
      <c r="F7120" t="s">
        <v>294</v>
      </c>
      <c r="H7120" s="174">
        <f>AD7120</f>
        <v>1</v>
      </c>
      <c r="I7120">
        <v>3.6</v>
      </c>
      <c r="K7120" t="s">
        <v>404</v>
      </c>
      <c r="L7120" t="s">
        <v>10077</v>
      </c>
      <c r="M7120" t="s">
        <v>398</v>
      </c>
      <c r="N7120" t="s">
        <v>747</v>
      </c>
      <c r="O7120">
        <v>4</v>
      </c>
      <c r="P7120" t="s">
        <v>306</v>
      </c>
      <c r="Q7120" t="s">
        <v>16264</v>
      </c>
      <c r="R7120" s="164">
        <v>37705</v>
      </c>
      <c r="S7120" s="164">
        <v>40787</v>
      </c>
      <c r="T7120" t="s">
        <v>813</v>
      </c>
      <c r="V7120" t="s">
        <v>16265</v>
      </c>
      <c r="W7120" t="s">
        <v>16266</v>
      </c>
      <c r="X7120" t="s">
        <v>16267</v>
      </c>
      <c r="Y7120" t="s">
        <v>16268</v>
      </c>
      <c r="Z7120" t="s">
        <v>16269</v>
      </c>
      <c r="AC7120" t="s">
        <v>366</v>
      </c>
      <c r="AD7120" s="176">
        <v>1</v>
      </c>
      <c r="AE7120" s="177" t="s">
        <v>16954</v>
      </c>
    </row>
    <row r="7121" spans="1:31" x14ac:dyDescent="0.35">
      <c r="A7121" t="s">
        <v>324</v>
      </c>
      <c r="B7121">
        <v>3029</v>
      </c>
      <c r="C7121" t="s">
        <v>16270</v>
      </c>
      <c r="D7121">
        <v>80733</v>
      </c>
      <c r="E7121" t="s">
        <v>16271</v>
      </c>
      <c r="F7121" t="s">
        <v>294</v>
      </c>
      <c r="G7121" s="163">
        <v>6555</v>
      </c>
      <c r="H7121">
        <v>1.3</v>
      </c>
      <c r="I7121">
        <v>2.7</v>
      </c>
      <c r="J7121" t="s">
        <v>295</v>
      </c>
      <c r="K7121" t="s">
        <v>296</v>
      </c>
      <c r="L7121" t="s">
        <v>10077</v>
      </c>
      <c r="M7121" t="s">
        <v>16018</v>
      </c>
      <c r="N7121" t="s">
        <v>747</v>
      </c>
      <c r="O7121">
        <v>4</v>
      </c>
      <c r="P7121" t="s">
        <v>306</v>
      </c>
      <c r="Q7121" t="s">
        <v>15138</v>
      </c>
      <c r="R7121" s="164">
        <v>45536</v>
      </c>
      <c r="T7121" t="s">
        <v>4899</v>
      </c>
      <c r="V7121" t="s">
        <v>16272</v>
      </c>
      <c r="W7121" t="s">
        <v>16273</v>
      </c>
      <c r="X7121" t="s">
        <v>4897</v>
      </c>
      <c r="Y7121" t="s">
        <v>16272</v>
      </c>
      <c r="Z7121" t="s">
        <v>16274</v>
      </c>
      <c r="AA7121" t="s">
        <v>295</v>
      </c>
      <c r="AB7121" s="164">
        <v>45631</v>
      </c>
      <c r="AC7121" t="s">
        <v>366</v>
      </c>
      <c r="AD7121" s="176">
        <v>1</v>
      </c>
    </row>
    <row r="7122" spans="1:31" x14ac:dyDescent="0.35">
      <c r="A7122" t="s">
        <v>309</v>
      </c>
      <c r="B7122">
        <v>3005</v>
      </c>
      <c r="C7122" t="s">
        <v>16275</v>
      </c>
      <c r="D7122">
        <v>80733</v>
      </c>
      <c r="E7122" t="s">
        <v>16271</v>
      </c>
      <c r="F7122" t="s">
        <v>294</v>
      </c>
      <c r="G7122" s="163">
        <v>6554.7</v>
      </c>
      <c r="H7122">
        <v>1.3</v>
      </c>
      <c r="I7122">
        <v>2.7</v>
      </c>
      <c r="J7122" t="s">
        <v>295</v>
      </c>
      <c r="K7122" t="s">
        <v>296</v>
      </c>
      <c r="L7122" t="s">
        <v>10077</v>
      </c>
      <c r="M7122" t="s">
        <v>16018</v>
      </c>
      <c r="N7122" t="s">
        <v>747</v>
      </c>
      <c r="O7122">
        <v>4</v>
      </c>
      <c r="P7122" t="s">
        <v>306</v>
      </c>
      <c r="Q7122" t="s">
        <v>16276</v>
      </c>
      <c r="R7122" s="164">
        <v>45170</v>
      </c>
      <c r="T7122" t="s">
        <v>4899</v>
      </c>
      <c r="V7122" t="s">
        <v>16272</v>
      </c>
      <c r="W7122" t="s">
        <v>16273</v>
      </c>
      <c r="X7122" t="s">
        <v>4897</v>
      </c>
      <c r="Y7122" t="s">
        <v>16272</v>
      </c>
      <c r="Z7122" t="s">
        <v>16277</v>
      </c>
      <c r="AA7122" t="s">
        <v>295</v>
      </c>
      <c r="AB7122" s="164">
        <v>44775</v>
      </c>
      <c r="AC7122" t="s">
        <v>366</v>
      </c>
      <c r="AD7122" s="176">
        <v>1</v>
      </c>
    </row>
    <row r="7123" spans="1:31" x14ac:dyDescent="0.35">
      <c r="A7123" t="s">
        <v>314</v>
      </c>
      <c r="B7123">
        <v>3015</v>
      </c>
      <c r="C7123" t="s">
        <v>16278</v>
      </c>
      <c r="D7123">
        <v>80733</v>
      </c>
      <c r="E7123" t="s">
        <v>16271</v>
      </c>
      <c r="F7123" t="s">
        <v>294</v>
      </c>
      <c r="G7123" s="163">
        <v>6326</v>
      </c>
      <c r="H7123">
        <v>1.3</v>
      </c>
      <c r="I7123">
        <v>2.7</v>
      </c>
      <c r="J7123" t="s">
        <v>295</v>
      </c>
      <c r="K7123" t="s">
        <v>296</v>
      </c>
      <c r="L7123" t="s">
        <v>10077</v>
      </c>
      <c r="M7123" t="s">
        <v>16018</v>
      </c>
      <c r="N7123" t="s">
        <v>747</v>
      </c>
      <c r="O7123">
        <v>4</v>
      </c>
      <c r="P7123" t="s">
        <v>306</v>
      </c>
      <c r="Q7123" s="164">
        <v>42649</v>
      </c>
      <c r="R7123" s="164">
        <v>42736</v>
      </c>
      <c r="T7123" t="s">
        <v>4899</v>
      </c>
      <c r="V7123" t="s">
        <v>16272</v>
      </c>
      <c r="W7123" t="s">
        <v>16273</v>
      </c>
      <c r="X7123" t="s">
        <v>4897</v>
      </c>
      <c r="Y7123" t="s">
        <v>16272</v>
      </c>
      <c r="Z7123" t="s">
        <v>16279</v>
      </c>
      <c r="AA7123" t="s">
        <v>295</v>
      </c>
      <c r="AB7123" s="164">
        <v>42555</v>
      </c>
      <c r="AC7123" t="s">
        <v>366</v>
      </c>
      <c r="AD7123" s="176">
        <v>1</v>
      </c>
    </row>
    <row r="7124" spans="1:31" x14ac:dyDescent="0.35">
      <c r="A7124" t="s">
        <v>432</v>
      </c>
      <c r="B7124">
        <v>3006</v>
      </c>
      <c r="C7124" t="s">
        <v>16280</v>
      </c>
      <c r="D7124">
        <v>80735</v>
      </c>
      <c r="E7124" t="s">
        <v>16281</v>
      </c>
      <c r="F7124" t="s">
        <v>294</v>
      </c>
      <c r="G7124" s="163">
        <v>7310.16</v>
      </c>
      <c r="H7124">
        <v>2.4</v>
      </c>
      <c r="I7124">
        <v>2.8</v>
      </c>
      <c r="J7124" t="s">
        <v>295</v>
      </c>
      <c r="K7124" t="s">
        <v>296</v>
      </c>
      <c r="L7124" t="s">
        <v>10077</v>
      </c>
      <c r="M7124" t="s">
        <v>16018</v>
      </c>
      <c r="N7124" t="s">
        <v>747</v>
      </c>
      <c r="O7124">
        <v>4</v>
      </c>
      <c r="P7124" t="s">
        <v>306</v>
      </c>
      <c r="Q7124" t="s">
        <v>3104</v>
      </c>
      <c r="R7124" s="164">
        <v>42614</v>
      </c>
      <c r="T7124" t="s">
        <v>820</v>
      </c>
      <c r="V7124" t="s">
        <v>16282</v>
      </c>
      <c r="W7124" t="s">
        <v>16283</v>
      </c>
      <c r="X7124" t="s">
        <v>16281</v>
      </c>
      <c r="Y7124" t="s">
        <v>16282</v>
      </c>
      <c r="Z7124" t="s">
        <v>16284</v>
      </c>
      <c r="AA7124" t="s">
        <v>295</v>
      </c>
      <c r="AB7124" s="164">
        <v>42437</v>
      </c>
      <c r="AC7124" t="s">
        <v>366</v>
      </c>
      <c r="AD7124" s="176">
        <v>2.4</v>
      </c>
    </row>
    <row r="7125" spans="1:31" x14ac:dyDescent="0.35">
      <c r="A7125" t="s">
        <v>584</v>
      </c>
      <c r="B7125">
        <v>3029</v>
      </c>
      <c r="C7125" t="s">
        <v>16285</v>
      </c>
      <c r="D7125">
        <v>80902</v>
      </c>
      <c r="E7125" t="s">
        <v>12698</v>
      </c>
      <c r="F7125" t="s">
        <v>294</v>
      </c>
      <c r="G7125" s="163">
        <v>5693.4</v>
      </c>
      <c r="H7125">
        <v>1.4</v>
      </c>
      <c r="I7125">
        <v>2.7</v>
      </c>
      <c r="J7125" t="s">
        <v>295</v>
      </c>
      <c r="K7125" t="s">
        <v>296</v>
      </c>
      <c r="L7125" t="s">
        <v>10077</v>
      </c>
      <c r="M7125" t="s">
        <v>16018</v>
      </c>
      <c r="N7125" t="s">
        <v>747</v>
      </c>
      <c r="O7125">
        <v>4</v>
      </c>
      <c r="P7125" t="s">
        <v>306</v>
      </c>
      <c r="Q7125" t="s">
        <v>16286</v>
      </c>
      <c r="R7125" s="164">
        <v>44440</v>
      </c>
      <c r="T7125" t="s">
        <v>12700</v>
      </c>
      <c r="V7125" t="s">
        <v>16287</v>
      </c>
      <c r="W7125" t="s">
        <v>16288</v>
      </c>
      <c r="X7125" t="s">
        <v>12698</v>
      </c>
      <c r="Y7125" t="s">
        <v>16287</v>
      </c>
      <c r="Z7125" t="s">
        <v>16289</v>
      </c>
      <c r="AA7125" t="s">
        <v>1</v>
      </c>
      <c r="AB7125" s="164">
        <v>44276</v>
      </c>
      <c r="AC7125" t="s">
        <v>366</v>
      </c>
      <c r="AD7125" s="176">
        <v>1.1000000000000001</v>
      </c>
    </row>
    <row r="7126" spans="1:31" x14ac:dyDescent="0.35">
      <c r="A7126" t="s">
        <v>584</v>
      </c>
      <c r="B7126">
        <v>3036</v>
      </c>
      <c r="C7126" t="s">
        <v>16290</v>
      </c>
      <c r="D7126">
        <v>81005</v>
      </c>
      <c r="E7126" t="s">
        <v>16290</v>
      </c>
      <c r="F7126" t="s">
        <v>294</v>
      </c>
      <c r="G7126" s="163">
        <v>6804</v>
      </c>
      <c r="H7126">
        <v>2.8</v>
      </c>
      <c r="I7126">
        <v>4.5</v>
      </c>
      <c r="J7126" t="s">
        <v>295</v>
      </c>
      <c r="K7126" t="s">
        <v>296</v>
      </c>
      <c r="L7126" t="s">
        <v>10077</v>
      </c>
      <c r="M7126" t="s">
        <v>16018</v>
      </c>
      <c r="N7126" t="s">
        <v>879</v>
      </c>
      <c r="O7126">
        <v>4</v>
      </c>
      <c r="P7126" t="s">
        <v>306</v>
      </c>
      <c r="Q7126" t="s">
        <v>16291</v>
      </c>
      <c r="R7126" s="164">
        <v>44440</v>
      </c>
      <c r="T7126" t="s">
        <v>5060</v>
      </c>
      <c r="V7126" t="s">
        <v>16292</v>
      </c>
      <c r="W7126" t="s">
        <v>16293</v>
      </c>
      <c r="X7126" t="s">
        <v>16290</v>
      </c>
      <c r="Y7126" t="s">
        <v>16292</v>
      </c>
      <c r="Z7126" t="s">
        <v>16294</v>
      </c>
      <c r="AA7126" t="s">
        <v>295</v>
      </c>
      <c r="AB7126" s="164">
        <v>44482</v>
      </c>
      <c r="AC7126" t="s">
        <v>341</v>
      </c>
      <c r="AD7126" s="176">
        <v>1.7</v>
      </c>
    </row>
    <row r="7127" spans="1:31" x14ac:dyDescent="0.35">
      <c r="A7127" t="s">
        <v>419</v>
      </c>
      <c r="B7127">
        <v>3002</v>
      </c>
      <c r="C7127" t="s">
        <v>16290</v>
      </c>
      <c r="D7127">
        <v>81005</v>
      </c>
      <c r="E7127" t="s">
        <v>16290</v>
      </c>
      <c r="F7127" t="s">
        <v>294</v>
      </c>
      <c r="G7127" s="163">
        <v>6354</v>
      </c>
      <c r="H7127">
        <v>2.8</v>
      </c>
      <c r="I7127">
        <v>4.5</v>
      </c>
      <c r="J7127" t="s">
        <v>295</v>
      </c>
      <c r="K7127" t="s">
        <v>296</v>
      </c>
      <c r="L7127" t="s">
        <v>10077</v>
      </c>
      <c r="M7127" t="s">
        <v>16018</v>
      </c>
      <c r="N7127" t="s">
        <v>879</v>
      </c>
      <c r="O7127">
        <v>4</v>
      </c>
      <c r="P7127" t="s">
        <v>306</v>
      </c>
      <c r="Q7127" s="164">
        <v>44419</v>
      </c>
      <c r="R7127" s="164">
        <v>44440</v>
      </c>
      <c r="T7127" t="s">
        <v>5060</v>
      </c>
      <c r="V7127" t="s">
        <v>16292</v>
      </c>
      <c r="W7127" t="s">
        <v>16293</v>
      </c>
      <c r="X7127" t="s">
        <v>16290</v>
      </c>
      <c r="Y7127" t="s">
        <v>16292</v>
      </c>
      <c r="Z7127" t="s">
        <v>16295</v>
      </c>
      <c r="AA7127" t="s">
        <v>295</v>
      </c>
      <c r="AB7127" s="164">
        <v>44530</v>
      </c>
      <c r="AC7127" t="s">
        <v>341</v>
      </c>
      <c r="AD7127" s="176">
        <v>1.7</v>
      </c>
    </row>
    <row r="7128" spans="1:31" x14ac:dyDescent="0.35">
      <c r="A7128" t="s">
        <v>447</v>
      </c>
      <c r="B7128">
        <v>3002</v>
      </c>
      <c r="C7128" t="s">
        <v>16296</v>
      </c>
      <c r="D7128">
        <v>81006</v>
      </c>
      <c r="E7128" t="s">
        <v>16296</v>
      </c>
      <c r="F7128" t="s">
        <v>294</v>
      </c>
      <c r="H7128" s="174">
        <f>AD7128</f>
        <v>1.2</v>
      </c>
      <c r="I7128">
        <v>4.2</v>
      </c>
      <c r="K7128" t="s">
        <v>404</v>
      </c>
      <c r="L7128" t="s">
        <v>10077</v>
      </c>
      <c r="M7128" t="s">
        <v>398</v>
      </c>
      <c r="N7128" t="s">
        <v>5059</v>
      </c>
      <c r="O7128">
        <v>4</v>
      </c>
      <c r="P7128" t="s">
        <v>306</v>
      </c>
      <c r="Q7128" t="s">
        <v>16193</v>
      </c>
      <c r="R7128" s="164">
        <v>37847</v>
      </c>
      <c r="S7128" s="164">
        <v>40148</v>
      </c>
      <c r="T7128" t="s">
        <v>5095</v>
      </c>
      <c r="V7128" t="s">
        <v>16297</v>
      </c>
      <c r="W7128" t="s">
        <v>16298</v>
      </c>
      <c r="X7128" t="s">
        <v>16299</v>
      </c>
      <c r="Y7128" t="s">
        <v>16297</v>
      </c>
      <c r="Z7128" t="s">
        <v>16300</v>
      </c>
      <c r="AC7128" t="s">
        <v>341</v>
      </c>
      <c r="AD7128" s="176">
        <v>1.2</v>
      </c>
      <c r="AE7128" s="177" t="s">
        <v>16954</v>
      </c>
    </row>
    <row r="7129" spans="1:31" x14ac:dyDescent="0.35">
      <c r="A7129" t="s">
        <v>454</v>
      </c>
      <c r="B7129">
        <v>3006</v>
      </c>
      <c r="C7129" t="s">
        <v>16301</v>
      </c>
      <c r="D7129">
        <v>81007</v>
      </c>
      <c r="E7129" t="s">
        <v>16302</v>
      </c>
      <c r="F7129" t="s">
        <v>294</v>
      </c>
      <c r="G7129" s="163">
        <v>7417.62</v>
      </c>
      <c r="H7129">
        <v>2.6</v>
      </c>
      <c r="I7129">
        <v>4.7</v>
      </c>
      <c r="J7129" t="s">
        <v>295</v>
      </c>
      <c r="K7129" t="s">
        <v>296</v>
      </c>
      <c r="L7129" t="s">
        <v>10077</v>
      </c>
      <c r="M7129" t="s">
        <v>16018</v>
      </c>
      <c r="N7129" t="s">
        <v>879</v>
      </c>
      <c r="O7129">
        <v>4</v>
      </c>
      <c r="P7129" t="s">
        <v>306</v>
      </c>
      <c r="Q7129" t="s">
        <v>16303</v>
      </c>
      <c r="R7129" s="164">
        <v>43344</v>
      </c>
      <c r="T7129" t="s">
        <v>880</v>
      </c>
      <c r="V7129" t="s">
        <v>16304</v>
      </c>
      <c r="W7129" t="s">
        <v>16305</v>
      </c>
      <c r="X7129" t="s">
        <v>16302</v>
      </c>
      <c r="Y7129" t="s">
        <v>16304</v>
      </c>
      <c r="Z7129" t="s">
        <v>16306</v>
      </c>
      <c r="AA7129" t="s">
        <v>295</v>
      </c>
      <c r="AB7129" s="164">
        <v>43112</v>
      </c>
      <c r="AC7129" t="s">
        <v>341</v>
      </c>
      <c r="AD7129" s="176">
        <v>1.3</v>
      </c>
    </row>
    <row r="7130" spans="1:31" x14ac:dyDescent="0.35">
      <c r="A7130" t="s">
        <v>711</v>
      </c>
      <c r="B7130">
        <v>3023</v>
      </c>
      <c r="C7130" t="s">
        <v>16302</v>
      </c>
      <c r="D7130">
        <v>81007</v>
      </c>
      <c r="E7130" t="s">
        <v>16302</v>
      </c>
      <c r="F7130" t="s">
        <v>294</v>
      </c>
      <c r="G7130" s="163">
        <v>8500</v>
      </c>
      <c r="H7130">
        <v>2.6</v>
      </c>
      <c r="I7130">
        <v>4.7</v>
      </c>
      <c r="J7130" t="s">
        <v>295</v>
      </c>
      <c r="K7130" t="s">
        <v>296</v>
      </c>
      <c r="L7130" t="s">
        <v>10077</v>
      </c>
      <c r="M7130" t="s">
        <v>16018</v>
      </c>
      <c r="N7130" t="s">
        <v>879</v>
      </c>
      <c r="O7130">
        <v>4</v>
      </c>
      <c r="P7130" t="s">
        <v>306</v>
      </c>
      <c r="Q7130" t="s">
        <v>16307</v>
      </c>
      <c r="R7130" s="164">
        <v>43709</v>
      </c>
      <c r="T7130" t="s">
        <v>880</v>
      </c>
      <c r="V7130" t="s">
        <v>16304</v>
      </c>
      <c r="W7130" t="s">
        <v>16305</v>
      </c>
      <c r="X7130" t="s">
        <v>16302</v>
      </c>
      <c r="Y7130" t="s">
        <v>16304</v>
      </c>
      <c r="Z7130" t="s">
        <v>16308</v>
      </c>
      <c r="AA7130" t="s">
        <v>295</v>
      </c>
      <c r="AB7130" s="164">
        <v>43091</v>
      </c>
      <c r="AC7130" t="s">
        <v>341</v>
      </c>
      <c r="AD7130" s="176">
        <v>1.3</v>
      </c>
    </row>
    <row r="7131" spans="1:31" x14ac:dyDescent="0.35">
      <c r="A7131" t="s">
        <v>324</v>
      </c>
      <c r="B7131">
        <v>3013</v>
      </c>
      <c r="C7131" t="s">
        <v>16309</v>
      </c>
      <c r="D7131">
        <v>81009</v>
      </c>
      <c r="E7131" t="s">
        <v>16310</v>
      </c>
      <c r="F7131" t="s">
        <v>294</v>
      </c>
      <c r="G7131" s="163">
        <v>7200</v>
      </c>
      <c r="H7131">
        <v>2.2000000000000002</v>
      </c>
      <c r="I7131">
        <v>4.5999999999999996</v>
      </c>
      <c r="J7131" t="s">
        <v>295</v>
      </c>
      <c r="K7131" t="s">
        <v>296</v>
      </c>
      <c r="L7131" t="s">
        <v>10077</v>
      </c>
      <c r="M7131" t="s">
        <v>16018</v>
      </c>
      <c r="N7131" t="s">
        <v>879</v>
      </c>
      <c r="O7131">
        <v>4</v>
      </c>
      <c r="P7131" t="s">
        <v>306</v>
      </c>
      <c r="Q7131" t="s">
        <v>16311</v>
      </c>
      <c r="R7131" s="164">
        <v>42979</v>
      </c>
      <c r="T7131" t="s">
        <v>5191</v>
      </c>
      <c r="V7131" t="s">
        <v>16312</v>
      </c>
      <c r="W7131" t="s">
        <v>16313</v>
      </c>
      <c r="X7131" t="s">
        <v>16310</v>
      </c>
      <c r="Y7131" t="s">
        <v>16312</v>
      </c>
      <c r="Z7131" t="s">
        <v>16314</v>
      </c>
      <c r="AA7131" t="s">
        <v>295</v>
      </c>
      <c r="AB7131" s="164">
        <v>42817</v>
      </c>
      <c r="AC7131" t="s">
        <v>341</v>
      </c>
      <c r="AD7131" s="176">
        <v>1.1000000000000001</v>
      </c>
    </row>
    <row r="7132" spans="1:31" x14ac:dyDescent="0.35">
      <c r="A7132" t="s">
        <v>324</v>
      </c>
      <c r="B7132">
        <v>3017</v>
      </c>
      <c r="C7132" t="s">
        <v>16315</v>
      </c>
      <c r="D7132">
        <v>81009</v>
      </c>
      <c r="E7132" t="s">
        <v>16310</v>
      </c>
      <c r="F7132" t="s">
        <v>294</v>
      </c>
      <c r="G7132" s="163">
        <v>6948</v>
      </c>
      <c r="H7132">
        <v>2.2000000000000002</v>
      </c>
      <c r="I7132">
        <v>4.5999999999999996</v>
      </c>
      <c r="J7132" t="s">
        <v>295</v>
      </c>
      <c r="K7132" t="s">
        <v>296</v>
      </c>
      <c r="L7132" t="s">
        <v>10077</v>
      </c>
      <c r="M7132" t="s">
        <v>16018</v>
      </c>
      <c r="N7132" t="s">
        <v>879</v>
      </c>
      <c r="O7132">
        <v>4</v>
      </c>
      <c r="P7132" t="s">
        <v>306</v>
      </c>
      <c r="Q7132" t="s">
        <v>16316</v>
      </c>
      <c r="R7132" s="164">
        <v>44440</v>
      </c>
      <c r="T7132" t="s">
        <v>5191</v>
      </c>
      <c r="V7132" t="s">
        <v>16312</v>
      </c>
      <c r="W7132" t="s">
        <v>16313</v>
      </c>
      <c r="X7132" t="s">
        <v>16310</v>
      </c>
      <c r="Y7132" t="s">
        <v>16312</v>
      </c>
      <c r="Z7132" t="s">
        <v>16317</v>
      </c>
      <c r="AA7132" t="s">
        <v>295</v>
      </c>
      <c r="AB7132" s="164">
        <v>44231</v>
      </c>
      <c r="AC7132" t="s">
        <v>341</v>
      </c>
      <c r="AD7132" s="176">
        <v>1.1000000000000001</v>
      </c>
    </row>
    <row r="7133" spans="1:31" x14ac:dyDescent="0.35">
      <c r="A7133" t="s">
        <v>324</v>
      </c>
      <c r="B7133">
        <v>3020</v>
      </c>
      <c r="C7133" t="s">
        <v>16318</v>
      </c>
      <c r="D7133">
        <v>81009</v>
      </c>
      <c r="E7133" t="s">
        <v>16310</v>
      </c>
      <c r="F7133" t="s">
        <v>294</v>
      </c>
      <c r="G7133" s="163">
        <v>6354</v>
      </c>
      <c r="H7133">
        <v>2.2000000000000002</v>
      </c>
      <c r="I7133">
        <v>4.5999999999999996</v>
      </c>
      <c r="J7133" t="s">
        <v>295</v>
      </c>
      <c r="K7133" t="s">
        <v>296</v>
      </c>
      <c r="L7133" t="s">
        <v>10077</v>
      </c>
      <c r="M7133" t="s">
        <v>16018</v>
      </c>
      <c r="N7133" t="s">
        <v>879</v>
      </c>
      <c r="O7133">
        <v>4</v>
      </c>
      <c r="P7133" t="s">
        <v>306</v>
      </c>
      <c r="Q7133" t="s">
        <v>16319</v>
      </c>
      <c r="R7133" s="164">
        <v>45170</v>
      </c>
      <c r="T7133" t="s">
        <v>5191</v>
      </c>
      <c r="V7133" t="s">
        <v>16312</v>
      </c>
      <c r="W7133" t="s">
        <v>16313</v>
      </c>
      <c r="X7133" t="s">
        <v>16310</v>
      </c>
      <c r="Y7133" t="s">
        <v>16312</v>
      </c>
      <c r="Z7133" t="s">
        <v>16320</v>
      </c>
      <c r="AA7133" t="s">
        <v>295</v>
      </c>
      <c r="AB7133" s="164">
        <v>44658</v>
      </c>
      <c r="AC7133" t="s">
        <v>341</v>
      </c>
      <c r="AD7133" s="176">
        <v>1.1000000000000001</v>
      </c>
    </row>
    <row r="7134" spans="1:31" x14ac:dyDescent="0.35">
      <c r="A7134" t="s">
        <v>584</v>
      </c>
      <c r="B7134">
        <v>3031</v>
      </c>
      <c r="C7134" t="s">
        <v>16321</v>
      </c>
      <c r="D7134">
        <v>81009</v>
      </c>
      <c r="E7134" t="s">
        <v>16310</v>
      </c>
      <c r="F7134" t="s">
        <v>294</v>
      </c>
      <c r="G7134" s="163">
        <v>6804</v>
      </c>
      <c r="H7134">
        <v>2.2000000000000002</v>
      </c>
      <c r="I7134">
        <v>4.5999999999999996</v>
      </c>
      <c r="J7134" t="s">
        <v>295</v>
      </c>
      <c r="K7134" t="s">
        <v>404</v>
      </c>
      <c r="L7134" t="s">
        <v>10077</v>
      </c>
      <c r="M7134" t="s">
        <v>16018</v>
      </c>
      <c r="N7134" t="s">
        <v>879</v>
      </c>
      <c r="O7134">
        <v>4</v>
      </c>
      <c r="P7134" t="s">
        <v>306</v>
      </c>
      <c r="Q7134" t="s">
        <v>16322</v>
      </c>
      <c r="R7134" s="164">
        <v>44440</v>
      </c>
      <c r="S7134" s="164">
        <v>44440</v>
      </c>
      <c r="T7134" t="s">
        <v>5191</v>
      </c>
      <c r="V7134" t="s">
        <v>16312</v>
      </c>
      <c r="W7134" t="s">
        <v>16313</v>
      </c>
      <c r="X7134" t="s">
        <v>16310</v>
      </c>
      <c r="Y7134" t="s">
        <v>16312</v>
      </c>
      <c r="Z7134" t="s">
        <v>16323</v>
      </c>
      <c r="AA7134" t="s">
        <v>295</v>
      </c>
      <c r="AB7134" s="164">
        <v>44231</v>
      </c>
      <c r="AC7134" t="s">
        <v>341</v>
      </c>
      <c r="AD7134" s="176">
        <v>1.1000000000000001</v>
      </c>
    </row>
    <row r="7135" spans="1:31" x14ac:dyDescent="0.35">
      <c r="A7135" t="s">
        <v>584</v>
      </c>
      <c r="B7135">
        <v>3032</v>
      </c>
      <c r="C7135" t="s">
        <v>16290</v>
      </c>
      <c r="D7135">
        <v>81009</v>
      </c>
      <c r="E7135" t="s">
        <v>16310</v>
      </c>
      <c r="F7135" t="s">
        <v>294</v>
      </c>
      <c r="G7135" s="163">
        <v>6804</v>
      </c>
      <c r="H7135">
        <v>2.2000000000000002</v>
      </c>
      <c r="I7135">
        <v>4.5999999999999996</v>
      </c>
      <c r="J7135" t="s">
        <v>295</v>
      </c>
      <c r="K7135" t="s">
        <v>404</v>
      </c>
      <c r="L7135" t="s">
        <v>10077</v>
      </c>
      <c r="M7135" t="s">
        <v>16018</v>
      </c>
      <c r="N7135" t="s">
        <v>879</v>
      </c>
      <c r="O7135">
        <v>4</v>
      </c>
      <c r="P7135" t="s">
        <v>306</v>
      </c>
      <c r="Q7135" t="s">
        <v>16322</v>
      </c>
      <c r="R7135" s="164">
        <v>44440</v>
      </c>
      <c r="S7135" s="164">
        <v>44440</v>
      </c>
      <c r="T7135" t="s">
        <v>5191</v>
      </c>
      <c r="V7135" t="s">
        <v>16312</v>
      </c>
      <c r="W7135" t="s">
        <v>16313</v>
      </c>
      <c r="X7135" t="s">
        <v>16310</v>
      </c>
      <c r="Y7135" t="s">
        <v>16312</v>
      </c>
      <c r="Z7135" t="s">
        <v>16324</v>
      </c>
      <c r="AA7135" t="s">
        <v>295</v>
      </c>
      <c r="AB7135" s="164">
        <v>44231</v>
      </c>
      <c r="AC7135" t="s">
        <v>341</v>
      </c>
      <c r="AD7135" s="176">
        <v>1.1000000000000001</v>
      </c>
    </row>
    <row r="7136" spans="1:31" x14ac:dyDescent="0.35">
      <c r="A7136" t="s">
        <v>584</v>
      </c>
      <c r="B7136">
        <v>3033</v>
      </c>
      <c r="C7136" t="s">
        <v>16325</v>
      </c>
      <c r="D7136">
        <v>81009</v>
      </c>
      <c r="E7136" t="s">
        <v>16310</v>
      </c>
      <c r="F7136" t="s">
        <v>294</v>
      </c>
      <c r="G7136" s="163">
        <v>6804</v>
      </c>
      <c r="H7136">
        <v>2.2000000000000002</v>
      </c>
      <c r="I7136">
        <v>4.5999999999999996</v>
      </c>
      <c r="J7136" t="s">
        <v>295</v>
      </c>
      <c r="K7136" t="s">
        <v>404</v>
      </c>
      <c r="L7136" t="s">
        <v>10077</v>
      </c>
      <c r="M7136" t="s">
        <v>16018</v>
      </c>
      <c r="N7136" t="s">
        <v>879</v>
      </c>
      <c r="O7136">
        <v>4</v>
      </c>
      <c r="P7136" t="s">
        <v>306</v>
      </c>
      <c r="Q7136" t="s">
        <v>16322</v>
      </c>
      <c r="R7136" s="164">
        <v>44440</v>
      </c>
      <c r="S7136" s="164">
        <v>44440</v>
      </c>
      <c r="T7136" t="s">
        <v>5191</v>
      </c>
      <c r="V7136" t="s">
        <v>16312</v>
      </c>
      <c r="W7136" t="s">
        <v>16313</v>
      </c>
      <c r="X7136" t="s">
        <v>16310</v>
      </c>
      <c r="Y7136" t="s">
        <v>16312</v>
      </c>
      <c r="Z7136" t="s">
        <v>16326</v>
      </c>
      <c r="AA7136" t="s">
        <v>295</v>
      </c>
      <c r="AB7136" s="164">
        <v>44231</v>
      </c>
      <c r="AC7136" t="s">
        <v>341</v>
      </c>
      <c r="AD7136" s="176">
        <v>1.1000000000000001</v>
      </c>
    </row>
    <row r="7137" spans="1:31" x14ac:dyDescent="0.35">
      <c r="A7137" t="s">
        <v>584</v>
      </c>
      <c r="B7137">
        <v>3035</v>
      </c>
      <c r="C7137" t="s">
        <v>16327</v>
      </c>
      <c r="D7137">
        <v>81009</v>
      </c>
      <c r="E7137" t="s">
        <v>16310</v>
      </c>
      <c r="F7137" t="s">
        <v>294</v>
      </c>
      <c r="G7137" s="163">
        <v>6804</v>
      </c>
      <c r="H7137">
        <v>2.2000000000000002</v>
      </c>
      <c r="I7137">
        <v>4.5999999999999996</v>
      </c>
      <c r="J7137" t="s">
        <v>295</v>
      </c>
      <c r="K7137" t="s">
        <v>296</v>
      </c>
      <c r="L7137" t="s">
        <v>10077</v>
      </c>
      <c r="M7137" t="s">
        <v>16018</v>
      </c>
      <c r="N7137" t="s">
        <v>879</v>
      </c>
      <c r="O7137">
        <v>4</v>
      </c>
      <c r="P7137" t="s">
        <v>306</v>
      </c>
      <c r="Q7137" s="164">
        <v>43839</v>
      </c>
      <c r="R7137" s="164">
        <v>44440</v>
      </c>
      <c r="T7137" t="s">
        <v>5191</v>
      </c>
      <c r="V7137" t="s">
        <v>16312</v>
      </c>
      <c r="W7137" t="s">
        <v>16313</v>
      </c>
      <c r="X7137" t="s">
        <v>16310</v>
      </c>
      <c r="Y7137" t="s">
        <v>16312</v>
      </c>
      <c r="Z7137" t="s">
        <v>16328</v>
      </c>
      <c r="AA7137" t="s">
        <v>295</v>
      </c>
      <c r="AB7137" s="164">
        <v>44231</v>
      </c>
      <c r="AC7137" t="s">
        <v>341</v>
      </c>
      <c r="AD7137" s="176">
        <v>1.1000000000000001</v>
      </c>
    </row>
    <row r="7138" spans="1:31" x14ac:dyDescent="0.35">
      <c r="A7138" t="s">
        <v>454</v>
      </c>
      <c r="B7138">
        <v>3017</v>
      </c>
      <c r="C7138" t="s">
        <v>16329</v>
      </c>
      <c r="D7138">
        <v>81010</v>
      </c>
      <c r="E7138" t="s">
        <v>16330</v>
      </c>
      <c r="F7138" t="s">
        <v>294</v>
      </c>
      <c r="G7138" s="163">
        <v>6625.22</v>
      </c>
      <c r="H7138" s="174">
        <f t="shared" ref="H7138:H7142" si="250">AD7138</f>
        <v>1</v>
      </c>
      <c r="I7138">
        <v>3.4</v>
      </c>
      <c r="J7138" t="s">
        <v>295</v>
      </c>
      <c r="K7138" t="s">
        <v>296</v>
      </c>
      <c r="L7138" t="s">
        <v>10077</v>
      </c>
      <c r="M7138" t="s">
        <v>16018</v>
      </c>
      <c r="N7138" t="s">
        <v>4628</v>
      </c>
      <c r="O7138">
        <v>4</v>
      </c>
      <c r="P7138" t="s">
        <v>306</v>
      </c>
      <c r="Q7138" t="s">
        <v>16331</v>
      </c>
      <c r="R7138" s="164">
        <v>45170</v>
      </c>
      <c r="T7138" t="s">
        <v>1000</v>
      </c>
      <c r="V7138" t="s">
        <v>16332</v>
      </c>
      <c r="W7138" t="s">
        <v>16333</v>
      </c>
      <c r="X7138" t="s">
        <v>16330</v>
      </c>
      <c r="Y7138" t="s">
        <v>16332</v>
      </c>
      <c r="Z7138" t="s">
        <v>16334</v>
      </c>
      <c r="AA7138" t="s">
        <v>295</v>
      </c>
      <c r="AB7138" s="164">
        <v>45152</v>
      </c>
      <c r="AC7138" t="s">
        <v>341</v>
      </c>
      <c r="AD7138" s="176">
        <v>1</v>
      </c>
      <c r="AE7138" s="177" t="s">
        <v>16954</v>
      </c>
    </row>
    <row r="7139" spans="1:31" x14ac:dyDescent="0.35">
      <c r="A7139" t="s">
        <v>434</v>
      </c>
      <c r="B7139">
        <v>3001</v>
      </c>
      <c r="C7139" t="s">
        <v>16335</v>
      </c>
      <c r="D7139">
        <v>81011</v>
      </c>
      <c r="E7139" t="s">
        <v>16335</v>
      </c>
      <c r="F7139" t="s">
        <v>294</v>
      </c>
      <c r="H7139" s="174">
        <f t="shared" si="250"/>
        <v>1.3</v>
      </c>
      <c r="I7139">
        <v>4.2</v>
      </c>
      <c r="K7139" t="s">
        <v>404</v>
      </c>
      <c r="L7139" t="s">
        <v>10077</v>
      </c>
      <c r="M7139" t="s">
        <v>398</v>
      </c>
      <c r="N7139" t="s">
        <v>1014</v>
      </c>
      <c r="O7139">
        <v>4</v>
      </c>
      <c r="P7139" t="s">
        <v>306</v>
      </c>
      <c r="Q7139" t="s">
        <v>16336</v>
      </c>
      <c r="R7139" s="164">
        <v>37697</v>
      </c>
      <c r="S7139" s="164">
        <v>40148</v>
      </c>
      <c r="T7139" t="s">
        <v>1015</v>
      </c>
      <c r="V7139" t="s">
        <v>16337</v>
      </c>
      <c r="W7139" t="s">
        <v>16338</v>
      </c>
      <c r="X7139" t="s">
        <v>16339</v>
      </c>
      <c r="Y7139" t="s">
        <v>16337</v>
      </c>
      <c r="Z7139" t="s">
        <v>16340</v>
      </c>
      <c r="AC7139" t="s">
        <v>341</v>
      </c>
      <c r="AD7139" s="176">
        <v>1.3</v>
      </c>
      <c r="AE7139" s="177" t="s">
        <v>16954</v>
      </c>
    </row>
    <row r="7140" spans="1:31" x14ac:dyDescent="0.35">
      <c r="A7140" t="s">
        <v>454</v>
      </c>
      <c r="B7140">
        <v>3002</v>
      </c>
      <c r="C7140" t="s">
        <v>16341</v>
      </c>
      <c r="D7140">
        <v>81020</v>
      </c>
      <c r="E7140" t="s">
        <v>16341</v>
      </c>
      <c r="F7140" t="s">
        <v>294</v>
      </c>
      <c r="H7140" s="174">
        <f t="shared" si="250"/>
        <v>1.3</v>
      </c>
      <c r="I7140">
        <v>4</v>
      </c>
      <c r="K7140" t="s">
        <v>404</v>
      </c>
      <c r="L7140" t="s">
        <v>10077</v>
      </c>
      <c r="M7140" t="s">
        <v>16018</v>
      </c>
      <c r="N7140" t="s">
        <v>879</v>
      </c>
      <c r="O7140">
        <v>4</v>
      </c>
      <c r="P7140" t="s">
        <v>306</v>
      </c>
      <c r="Q7140" t="s">
        <v>8214</v>
      </c>
      <c r="R7140" s="164">
        <v>37858</v>
      </c>
      <c r="S7140" s="164">
        <v>43344</v>
      </c>
      <c r="T7140" t="s">
        <v>5239</v>
      </c>
      <c r="V7140" t="s">
        <v>16342</v>
      </c>
      <c r="W7140" t="s">
        <v>16343</v>
      </c>
      <c r="X7140" t="s">
        <v>16344</v>
      </c>
      <c r="Y7140" t="s">
        <v>16342</v>
      </c>
      <c r="Z7140" t="s">
        <v>16345</v>
      </c>
      <c r="AC7140" t="s">
        <v>341</v>
      </c>
      <c r="AD7140" s="176">
        <v>1.3</v>
      </c>
      <c r="AE7140" s="177" t="s">
        <v>16954</v>
      </c>
    </row>
    <row r="7141" spans="1:31" x14ac:dyDescent="0.35">
      <c r="A7141" t="s">
        <v>494</v>
      </c>
      <c r="B7141">
        <v>3001</v>
      </c>
      <c r="C7141" t="s">
        <v>16341</v>
      </c>
      <c r="D7141">
        <v>81020</v>
      </c>
      <c r="E7141" t="s">
        <v>16341</v>
      </c>
      <c r="F7141" t="s">
        <v>294</v>
      </c>
      <c r="H7141" s="174">
        <f t="shared" si="250"/>
        <v>1.3</v>
      </c>
      <c r="I7141">
        <v>4</v>
      </c>
      <c r="K7141" t="s">
        <v>404</v>
      </c>
      <c r="L7141" t="s">
        <v>10077</v>
      </c>
      <c r="M7141" t="s">
        <v>398</v>
      </c>
      <c r="N7141" t="s">
        <v>879</v>
      </c>
      <c r="O7141">
        <v>4</v>
      </c>
      <c r="P7141" t="s">
        <v>306</v>
      </c>
      <c r="Q7141" t="s">
        <v>8214</v>
      </c>
      <c r="R7141" s="164">
        <v>37858</v>
      </c>
      <c r="S7141" s="164">
        <v>40057</v>
      </c>
      <c r="T7141" t="s">
        <v>5239</v>
      </c>
      <c r="V7141" t="s">
        <v>16342</v>
      </c>
      <c r="W7141" t="s">
        <v>16343</v>
      </c>
      <c r="X7141" t="s">
        <v>16344</v>
      </c>
      <c r="Y7141" t="s">
        <v>16342</v>
      </c>
      <c r="Z7141" t="s">
        <v>16346</v>
      </c>
      <c r="AC7141" t="s">
        <v>341</v>
      </c>
      <c r="AD7141" s="176">
        <v>1.3</v>
      </c>
      <c r="AE7141" s="177" t="s">
        <v>16954</v>
      </c>
    </row>
    <row r="7142" spans="1:31" x14ac:dyDescent="0.35">
      <c r="A7142" t="s">
        <v>305</v>
      </c>
      <c r="B7142">
        <v>3000</v>
      </c>
      <c r="C7142" t="s">
        <v>16347</v>
      </c>
      <c r="D7142">
        <v>81208</v>
      </c>
      <c r="E7142" t="s">
        <v>16347</v>
      </c>
      <c r="F7142" t="s">
        <v>294</v>
      </c>
      <c r="H7142" s="174">
        <f t="shared" si="250"/>
        <v>1.3</v>
      </c>
      <c r="I7142">
        <v>5.2</v>
      </c>
      <c r="K7142" t="s">
        <v>404</v>
      </c>
      <c r="L7142" t="s">
        <v>10077</v>
      </c>
      <c r="M7142" t="s">
        <v>398</v>
      </c>
      <c r="N7142" t="s">
        <v>1792</v>
      </c>
      <c r="O7142">
        <v>4</v>
      </c>
      <c r="P7142" t="s">
        <v>306</v>
      </c>
      <c r="Q7142" t="s">
        <v>16348</v>
      </c>
      <c r="R7142" s="164">
        <v>38314</v>
      </c>
      <c r="S7142" s="164">
        <v>40140</v>
      </c>
      <c r="T7142" t="s">
        <v>16349</v>
      </c>
      <c r="V7142" t="s">
        <v>16350</v>
      </c>
      <c r="W7142" t="s">
        <v>16351</v>
      </c>
      <c r="X7142" t="s">
        <v>16352</v>
      </c>
      <c r="Y7142" t="s">
        <v>16350</v>
      </c>
      <c r="Z7142" t="s">
        <v>16353</v>
      </c>
      <c r="AC7142" t="s">
        <v>341</v>
      </c>
      <c r="AD7142" s="176">
        <v>1.3</v>
      </c>
      <c r="AE7142" s="177" t="s">
        <v>16954</v>
      </c>
    </row>
    <row r="7143" spans="1:31" x14ac:dyDescent="0.35">
      <c r="A7143" t="s">
        <v>454</v>
      </c>
      <c r="B7143">
        <v>3005</v>
      </c>
      <c r="C7143" t="s">
        <v>16354</v>
      </c>
      <c r="D7143">
        <v>81211</v>
      </c>
      <c r="E7143" t="s">
        <v>16355</v>
      </c>
      <c r="F7143" t="s">
        <v>294</v>
      </c>
      <c r="H7143">
        <v>2.2000000000000002</v>
      </c>
      <c r="I7143">
        <v>2.8</v>
      </c>
      <c r="K7143" t="s">
        <v>296</v>
      </c>
      <c r="L7143" t="s">
        <v>10384</v>
      </c>
      <c r="M7143" t="s">
        <v>16018</v>
      </c>
      <c r="N7143" t="s">
        <v>1064</v>
      </c>
      <c r="O7143">
        <v>4</v>
      </c>
      <c r="P7143" t="s">
        <v>306</v>
      </c>
      <c r="Q7143" t="s">
        <v>3864</v>
      </c>
      <c r="R7143" s="164">
        <v>42614</v>
      </c>
      <c r="T7143" t="s">
        <v>1093</v>
      </c>
      <c r="V7143" t="s">
        <v>16355</v>
      </c>
      <c r="W7143" t="s">
        <v>16356</v>
      </c>
      <c r="X7143" t="s">
        <v>16357</v>
      </c>
      <c r="Y7143" t="s">
        <v>16358</v>
      </c>
      <c r="Z7143" t="s">
        <v>16359</v>
      </c>
      <c r="AA7143" t="s">
        <v>1</v>
      </c>
      <c r="AC7143" t="s">
        <v>366</v>
      </c>
      <c r="AD7143" s="176">
        <v>1.3</v>
      </c>
    </row>
    <row r="7144" spans="1:31" x14ac:dyDescent="0.35">
      <c r="A7144" t="s">
        <v>476</v>
      </c>
      <c r="B7144">
        <v>3002</v>
      </c>
      <c r="C7144" t="s">
        <v>16360</v>
      </c>
      <c r="D7144">
        <v>81211</v>
      </c>
      <c r="E7144" t="s">
        <v>16355</v>
      </c>
      <c r="F7144" t="s">
        <v>294</v>
      </c>
      <c r="H7144">
        <v>2.2000000000000002</v>
      </c>
      <c r="I7144">
        <v>2.8</v>
      </c>
      <c r="K7144" t="s">
        <v>296</v>
      </c>
      <c r="L7144" t="s">
        <v>10077</v>
      </c>
      <c r="M7144" t="s">
        <v>398</v>
      </c>
      <c r="N7144" t="s">
        <v>1064</v>
      </c>
      <c r="O7144">
        <v>4</v>
      </c>
      <c r="P7144" t="s">
        <v>306</v>
      </c>
      <c r="Q7144" s="164">
        <v>40187</v>
      </c>
      <c r="R7144" s="164">
        <v>40422</v>
      </c>
      <c r="T7144" t="s">
        <v>1093</v>
      </c>
      <c r="V7144" t="s">
        <v>16355</v>
      </c>
      <c r="W7144" t="s">
        <v>16356</v>
      </c>
      <c r="X7144" t="s">
        <v>16357</v>
      </c>
      <c r="Y7144" t="s">
        <v>16358</v>
      </c>
      <c r="Z7144" t="s">
        <v>16361</v>
      </c>
      <c r="AC7144" t="s">
        <v>366</v>
      </c>
      <c r="AD7144" s="176">
        <v>1.3</v>
      </c>
    </row>
    <row r="7145" spans="1:31" x14ac:dyDescent="0.35">
      <c r="A7145" t="s">
        <v>432</v>
      </c>
      <c r="B7145">
        <v>3004</v>
      </c>
      <c r="C7145" t="s">
        <v>16360</v>
      </c>
      <c r="D7145">
        <v>81211</v>
      </c>
      <c r="E7145" t="s">
        <v>16355</v>
      </c>
      <c r="F7145" t="s">
        <v>294</v>
      </c>
      <c r="H7145">
        <v>2.2000000000000002</v>
      </c>
      <c r="I7145">
        <v>2.8</v>
      </c>
      <c r="K7145" t="s">
        <v>296</v>
      </c>
      <c r="L7145" t="s">
        <v>10077</v>
      </c>
      <c r="M7145" t="s">
        <v>398</v>
      </c>
      <c r="N7145" t="s">
        <v>1064</v>
      </c>
      <c r="O7145">
        <v>4</v>
      </c>
      <c r="P7145" t="s">
        <v>306</v>
      </c>
      <c r="Q7145" s="164">
        <v>40187</v>
      </c>
      <c r="R7145" s="164">
        <v>40422</v>
      </c>
      <c r="T7145" t="s">
        <v>1093</v>
      </c>
      <c r="V7145" t="s">
        <v>16355</v>
      </c>
      <c r="W7145" t="s">
        <v>16356</v>
      </c>
      <c r="X7145" t="s">
        <v>16357</v>
      </c>
      <c r="Y7145" t="s">
        <v>16358</v>
      </c>
      <c r="Z7145" t="s">
        <v>16362</v>
      </c>
      <c r="AC7145" t="s">
        <v>366</v>
      </c>
      <c r="AD7145" s="176">
        <v>1.3</v>
      </c>
    </row>
    <row r="7146" spans="1:31" x14ac:dyDescent="0.35">
      <c r="A7146" t="s">
        <v>711</v>
      </c>
      <c r="B7146">
        <v>3008</v>
      </c>
      <c r="C7146" t="s">
        <v>16360</v>
      </c>
      <c r="D7146">
        <v>81211</v>
      </c>
      <c r="E7146" t="s">
        <v>16355</v>
      </c>
      <c r="F7146" t="s">
        <v>294</v>
      </c>
      <c r="H7146">
        <v>2.2000000000000002</v>
      </c>
      <c r="I7146">
        <v>2.8</v>
      </c>
      <c r="K7146" t="s">
        <v>296</v>
      </c>
      <c r="L7146" t="s">
        <v>10077</v>
      </c>
      <c r="M7146" t="s">
        <v>398</v>
      </c>
      <c r="N7146" t="s">
        <v>1064</v>
      </c>
      <c r="O7146">
        <v>4</v>
      </c>
      <c r="P7146" t="s">
        <v>306</v>
      </c>
      <c r="Q7146" s="164">
        <v>40187</v>
      </c>
      <c r="R7146" s="164">
        <v>40422</v>
      </c>
      <c r="T7146" t="s">
        <v>1093</v>
      </c>
      <c r="V7146" t="s">
        <v>16355</v>
      </c>
      <c r="W7146" t="s">
        <v>16356</v>
      </c>
      <c r="X7146" t="s">
        <v>16357</v>
      </c>
      <c r="Y7146" t="s">
        <v>16358</v>
      </c>
      <c r="Z7146" t="s">
        <v>16363</v>
      </c>
      <c r="AC7146" t="s">
        <v>366</v>
      </c>
      <c r="AD7146" s="176">
        <v>1.3</v>
      </c>
    </row>
    <row r="7147" spans="1:31" x14ac:dyDescent="0.35">
      <c r="A7147" t="s">
        <v>324</v>
      </c>
      <c r="B7147">
        <v>3011</v>
      </c>
      <c r="C7147" t="s">
        <v>16364</v>
      </c>
      <c r="D7147">
        <v>81217</v>
      </c>
      <c r="E7147" t="s">
        <v>16365</v>
      </c>
      <c r="F7147" t="s">
        <v>294</v>
      </c>
      <c r="H7147">
        <v>2.2000000000000002</v>
      </c>
      <c r="I7147">
        <v>3.5</v>
      </c>
      <c r="K7147" t="s">
        <v>296</v>
      </c>
      <c r="L7147" t="s">
        <v>10077</v>
      </c>
      <c r="M7147" t="s">
        <v>398</v>
      </c>
      <c r="N7147" t="s">
        <v>1064</v>
      </c>
      <c r="O7147">
        <v>4</v>
      </c>
      <c r="P7147" t="s">
        <v>306</v>
      </c>
      <c r="Q7147" t="s">
        <v>3614</v>
      </c>
      <c r="R7147" s="164">
        <v>41883</v>
      </c>
      <c r="T7147" t="s">
        <v>16366</v>
      </c>
      <c r="V7147" t="s">
        <v>16367</v>
      </c>
      <c r="W7147" t="s">
        <v>16368</v>
      </c>
      <c r="X7147" t="s">
        <v>16365</v>
      </c>
      <c r="Y7147" t="s">
        <v>16369</v>
      </c>
      <c r="Z7147" t="s">
        <v>16370</v>
      </c>
      <c r="AC7147" t="s">
        <v>366</v>
      </c>
      <c r="AD7147" s="176">
        <v>1.3</v>
      </c>
    </row>
    <row r="7148" spans="1:31" x14ac:dyDescent="0.35">
      <c r="A7148" t="s">
        <v>324</v>
      </c>
      <c r="B7148">
        <v>3018</v>
      </c>
      <c r="C7148" t="s">
        <v>16371</v>
      </c>
      <c r="D7148">
        <v>81304</v>
      </c>
      <c r="E7148" t="s">
        <v>16372</v>
      </c>
      <c r="F7148" t="s">
        <v>294</v>
      </c>
      <c r="G7148" s="163">
        <v>6900</v>
      </c>
      <c r="H7148">
        <v>2.6</v>
      </c>
      <c r="I7148">
        <v>4.2</v>
      </c>
      <c r="J7148" t="s">
        <v>295</v>
      </c>
      <c r="K7148" t="s">
        <v>296</v>
      </c>
      <c r="L7148" t="s">
        <v>10077</v>
      </c>
      <c r="M7148" t="s">
        <v>16018</v>
      </c>
      <c r="N7148" t="s">
        <v>1161</v>
      </c>
      <c r="O7148">
        <v>4</v>
      </c>
      <c r="P7148" t="s">
        <v>306</v>
      </c>
      <c r="Q7148" t="s">
        <v>13732</v>
      </c>
      <c r="R7148" s="164">
        <v>44805</v>
      </c>
      <c r="T7148" t="s">
        <v>352</v>
      </c>
      <c r="V7148" t="s">
        <v>16373</v>
      </c>
      <c r="W7148" t="s">
        <v>16374</v>
      </c>
      <c r="X7148" t="s">
        <v>16372</v>
      </c>
      <c r="Y7148" t="s">
        <v>16373</v>
      </c>
      <c r="Z7148" t="s">
        <v>16375</v>
      </c>
      <c r="AA7148" t="s">
        <v>295</v>
      </c>
      <c r="AB7148" s="164">
        <v>44775</v>
      </c>
      <c r="AC7148" t="s">
        <v>341</v>
      </c>
      <c r="AD7148" s="176">
        <v>1.3</v>
      </c>
    </row>
    <row r="7149" spans="1:31" x14ac:dyDescent="0.35">
      <c r="A7149" t="s">
        <v>476</v>
      </c>
      <c r="B7149">
        <v>3001</v>
      </c>
      <c r="C7149" t="s">
        <v>16376</v>
      </c>
      <c r="D7149">
        <v>81304</v>
      </c>
      <c r="E7149" t="s">
        <v>16372</v>
      </c>
      <c r="F7149" t="s">
        <v>294</v>
      </c>
      <c r="H7149">
        <v>2.6</v>
      </c>
      <c r="I7149">
        <v>4.2</v>
      </c>
      <c r="K7149" t="s">
        <v>296</v>
      </c>
      <c r="L7149" t="s">
        <v>10077</v>
      </c>
      <c r="M7149" t="s">
        <v>398</v>
      </c>
      <c r="N7149" t="s">
        <v>1161</v>
      </c>
      <c r="O7149">
        <v>4</v>
      </c>
      <c r="P7149" t="s">
        <v>306</v>
      </c>
      <c r="Q7149" t="s">
        <v>16157</v>
      </c>
      <c r="R7149" s="164">
        <v>37862</v>
      </c>
      <c r="T7149" t="s">
        <v>352</v>
      </c>
      <c r="V7149" t="s">
        <v>16373</v>
      </c>
      <c r="W7149" t="s">
        <v>16374</v>
      </c>
      <c r="X7149" t="s">
        <v>16372</v>
      </c>
      <c r="Y7149" t="s">
        <v>16373</v>
      </c>
      <c r="Z7149" t="s">
        <v>16377</v>
      </c>
      <c r="AC7149" t="s">
        <v>341</v>
      </c>
      <c r="AD7149" s="176">
        <v>1.3</v>
      </c>
    </row>
    <row r="7150" spans="1:31" x14ac:dyDescent="0.35">
      <c r="A7150" t="s">
        <v>375</v>
      </c>
      <c r="B7150">
        <v>3000</v>
      </c>
      <c r="C7150" t="s">
        <v>16378</v>
      </c>
      <c r="D7150">
        <v>81304</v>
      </c>
      <c r="E7150" t="s">
        <v>16372</v>
      </c>
      <c r="F7150" t="s">
        <v>294</v>
      </c>
      <c r="H7150">
        <v>2.6</v>
      </c>
      <c r="I7150">
        <v>4.2</v>
      </c>
      <c r="K7150" t="s">
        <v>296</v>
      </c>
      <c r="L7150" t="s">
        <v>10077</v>
      </c>
      <c r="M7150" t="s">
        <v>398</v>
      </c>
      <c r="N7150" t="s">
        <v>1161</v>
      </c>
      <c r="O7150">
        <v>4</v>
      </c>
      <c r="P7150" t="s">
        <v>1</v>
      </c>
      <c r="Q7150" s="164">
        <v>37629</v>
      </c>
      <c r="R7150" s="164">
        <v>37834</v>
      </c>
      <c r="T7150" t="s">
        <v>352</v>
      </c>
      <c r="V7150" t="s">
        <v>16373</v>
      </c>
      <c r="W7150" t="s">
        <v>16374</v>
      </c>
      <c r="X7150" t="s">
        <v>16372</v>
      </c>
      <c r="Y7150" t="s">
        <v>16373</v>
      </c>
      <c r="Z7150" t="s">
        <v>16379</v>
      </c>
      <c r="AC7150" t="s">
        <v>338</v>
      </c>
      <c r="AD7150" s="176">
        <v>1.3</v>
      </c>
    </row>
    <row r="7151" spans="1:31" x14ac:dyDescent="0.35">
      <c r="A7151" t="s">
        <v>314</v>
      </c>
      <c r="B7151">
        <v>3026</v>
      </c>
      <c r="C7151" t="s">
        <v>16380</v>
      </c>
      <c r="D7151">
        <v>81304</v>
      </c>
      <c r="E7151" t="s">
        <v>16372</v>
      </c>
      <c r="F7151" t="s">
        <v>294</v>
      </c>
      <c r="G7151" s="163">
        <v>6354</v>
      </c>
      <c r="H7151">
        <v>2.6</v>
      </c>
      <c r="I7151">
        <v>4.2</v>
      </c>
      <c r="J7151" t="s">
        <v>295</v>
      </c>
      <c r="K7151" t="s">
        <v>296</v>
      </c>
      <c r="L7151" t="s">
        <v>10077</v>
      </c>
      <c r="M7151" t="s">
        <v>16018</v>
      </c>
      <c r="N7151" t="s">
        <v>1161</v>
      </c>
      <c r="O7151">
        <v>4</v>
      </c>
      <c r="P7151" t="s">
        <v>306</v>
      </c>
      <c r="Q7151" t="s">
        <v>16190</v>
      </c>
      <c r="R7151" s="164">
        <v>44927</v>
      </c>
      <c r="T7151" t="s">
        <v>352</v>
      </c>
      <c r="V7151" t="s">
        <v>16373</v>
      </c>
      <c r="W7151" t="s">
        <v>16374</v>
      </c>
      <c r="X7151" t="s">
        <v>16372</v>
      </c>
      <c r="Y7151" t="s">
        <v>16373</v>
      </c>
      <c r="Z7151" t="s">
        <v>16381</v>
      </c>
      <c r="AA7151" t="s">
        <v>295</v>
      </c>
      <c r="AB7151" s="164">
        <v>44708</v>
      </c>
      <c r="AC7151" t="s">
        <v>341</v>
      </c>
      <c r="AD7151" s="176">
        <v>1.3</v>
      </c>
    </row>
    <row r="7152" spans="1:31" x14ac:dyDescent="0.35">
      <c r="A7152" t="s">
        <v>584</v>
      </c>
      <c r="B7152">
        <v>3037</v>
      </c>
      <c r="C7152" t="s">
        <v>16382</v>
      </c>
      <c r="D7152">
        <v>81305</v>
      </c>
      <c r="E7152" t="s">
        <v>16382</v>
      </c>
      <c r="F7152" t="s">
        <v>294</v>
      </c>
      <c r="G7152" s="163">
        <v>6242</v>
      </c>
      <c r="H7152">
        <v>2.6</v>
      </c>
      <c r="I7152">
        <v>3.1</v>
      </c>
      <c r="J7152" t="s">
        <v>295</v>
      </c>
      <c r="K7152" t="s">
        <v>296</v>
      </c>
      <c r="L7152" t="s">
        <v>10077</v>
      </c>
      <c r="M7152" t="s">
        <v>16018</v>
      </c>
      <c r="N7152" t="s">
        <v>1161</v>
      </c>
      <c r="O7152">
        <v>4</v>
      </c>
      <c r="P7152" t="s">
        <v>306</v>
      </c>
      <c r="Q7152" t="s">
        <v>12145</v>
      </c>
      <c r="R7152" s="164">
        <v>45170</v>
      </c>
      <c r="T7152" t="s">
        <v>13058</v>
      </c>
      <c r="V7152" t="s">
        <v>16383</v>
      </c>
      <c r="W7152" t="s">
        <v>16384</v>
      </c>
      <c r="X7152" t="s">
        <v>16382</v>
      </c>
      <c r="Y7152" t="s">
        <v>16383</v>
      </c>
      <c r="Z7152" t="s">
        <v>16385</v>
      </c>
      <c r="AA7152" t="s">
        <v>1</v>
      </c>
      <c r="AB7152" s="164">
        <v>44823</v>
      </c>
      <c r="AC7152" t="s">
        <v>341</v>
      </c>
      <c r="AD7152" s="176">
        <v>1.1000000000000001</v>
      </c>
    </row>
    <row r="7153" spans="1:30" x14ac:dyDescent="0.35">
      <c r="A7153" t="s">
        <v>454</v>
      </c>
      <c r="B7153">
        <v>1340</v>
      </c>
      <c r="C7153" t="s">
        <v>16386</v>
      </c>
      <c r="D7153">
        <v>81400</v>
      </c>
      <c r="E7153" t="s">
        <v>16386</v>
      </c>
      <c r="F7153" t="s">
        <v>294</v>
      </c>
      <c r="H7153">
        <v>0</v>
      </c>
      <c r="I7153">
        <v>0</v>
      </c>
      <c r="K7153" t="s">
        <v>296</v>
      </c>
      <c r="L7153" t="s">
        <v>10077</v>
      </c>
      <c r="M7153" t="s">
        <v>398</v>
      </c>
      <c r="N7153" t="s">
        <v>1168</v>
      </c>
      <c r="O7153">
        <v>0</v>
      </c>
      <c r="P7153" t="s">
        <v>306</v>
      </c>
      <c r="Q7153" s="164">
        <v>36900</v>
      </c>
      <c r="R7153" s="164">
        <v>37135</v>
      </c>
      <c r="T7153" t="s">
        <v>9984</v>
      </c>
      <c r="V7153" t="s">
        <v>16387</v>
      </c>
      <c r="W7153" t="s">
        <v>16388</v>
      </c>
      <c r="X7153" t="s">
        <v>16386</v>
      </c>
      <c r="Y7153" t="s">
        <v>16387</v>
      </c>
      <c r="Z7153" t="s">
        <v>16389</v>
      </c>
      <c r="AC7153" t="s">
        <v>357</v>
      </c>
      <c r="AD7153" s="176">
        <v>0</v>
      </c>
    </row>
    <row r="7154" spans="1:30" x14ac:dyDescent="0.35">
      <c r="A7154" t="s">
        <v>291</v>
      </c>
      <c r="B7154">
        <v>1105</v>
      </c>
      <c r="C7154" t="s">
        <v>16387</v>
      </c>
      <c r="D7154">
        <v>81400</v>
      </c>
      <c r="E7154" t="s">
        <v>16386</v>
      </c>
      <c r="F7154" t="s">
        <v>294</v>
      </c>
      <c r="H7154">
        <v>0</v>
      </c>
      <c r="I7154">
        <v>0</v>
      </c>
      <c r="K7154" t="s">
        <v>296</v>
      </c>
      <c r="L7154" t="s">
        <v>10077</v>
      </c>
      <c r="M7154" t="s">
        <v>398</v>
      </c>
      <c r="N7154" t="s">
        <v>1168</v>
      </c>
      <c r="O7154">
        <v>0</v>
      </c>
      <c r="P7154" t="s">
        <v>1</v>
      </c>
      <c r="Q7154" s="164">
        <v>36900</v>
      </c>
      <c r="R7154" s="164">
        <v>37135</v>
      </c>
      <c r="T7154" t="s">
        <v>9984</v>
      </c>
      <c r="V7154" t="s">
        <v>16387</v>
      </c>
      <c r="W7154" t="s">
        <v>16388</v>
      </c>
      <c r="X7154" t="s">
        <v>16386</v>
      </c>
      <c r="Y7154" t="s">
        <v>16387</v>
      </c>
      <c r="Z7154" t="s">
        <v>16390</v>
      </c>
      <c r="AC7154" t="s">
        <v>1223</v>
      </c>
      <c r="AD7154" s="176">
        <v>0</v>
      </c>
    </row>
    <row r="7155" spans="1:30" x14ac:dyDescent="0.35">
      <c r="A7155" t="s">
        <v>305</v>
      </c>
      <c r="B7155">
        <v>1239</v>
      </c>
      <c r="C7155" t="s">
        <v>16386</v>
      </c>
      <c r="D7155">
        <v>81400</v>
      </c>
      <c r="E7155" t="s">
        <v>16386</v>
      </c>
      <c r="F7155" t="s">
        <v>294</v>
      </c>
      <c r="H7155">
        <v>0</v>
      </c>
      <c r="I7155">
        <v>0</v>
      </c>
      <c r="K7155" t="s">
        <v>296</v>
      </c>
      <c r="L7155" t="s">
        <v>10077</v>
      </c>
      <c r="M7155" t="s">
        <v>398</v>
      </c>
      <c r="N7155" t="s">
        <v>1168</v>
      </c>
      <c r="O7155">
        <v>0</v>
      </c>
      <c r="P7155" t="s">
        <v>306</v>
      </c>
      <c r="Q7155" s="164">
        <v>36900</v>
      </c>
      <c r="R7155" s="164">
        <v>37135</v>
      </c>
      <c r="T7155" t="s">
        <v>9984</v>
      </c>
      <c r="V7155" t="s">
        <v>16387</v>
      </c>
      <c r="W7155" t="s">
        <v>16388</v>
      </c>
      <c r="X7155" t="s">
        <v>16386</v>
      </c>
      <c r="Y7155" t="s">
        <v>16387</v>
      </c>
      <c r="Z7155" t="s">
        <v>16391</v>
      </c>
      <c r="AC7155" t="s">
        <v>357</v>
      </c>
      <c r="AD7155" s="176">
        <v>0</v>
      </c>
    </row>
    <row r="7156" spans="1:30" x14ac:dyDescent="0.35">
      <c r="A7156" t="s">
        <v>317</v>
      </c>
      <c r="B7156">
        <v>1138</v>
      </c>
      <c r="C7156" t="s">
        <v>16386</v>
      </c>
      <c r="D7156">
        <v>81400</v>
      </c>
      <c r="E7156" t="s">
        <v>16386</v>
      </c>
      <c r="F7156" t="s">
        <v>294</v>
      </c>
      <c r="H7156">
        <v>0</v>
      </c>
      <c r="I7156">
        <v>0</v>
      </c>
      <c r="K7156" t="s">
        <v>296</v>
      </c>
      <c r="L7156" t="s">
        <v>10077</v>
      </c>
      <c r="M7156" t="s">
        <v>398</v>
      </c>
      <c r="N7156" t="s">
        <v>1168</v>
      </c>
      <c r="O7156">
        <v>0</v>
      </c>
      <c r="P7156" t="s">
        <v>306</v>
      </c>
      <c r="Q7156" s="164">
        <v>36900</v>
      </c>
      <c r="R7156" s="164">
        <v>37135</v>
      </c>
      <c r="T7156" t="s">
        <v>9984</v>
      </c>
      <c r="V7156" t="s">
        <v>16387</v>
      </c>
      <c r="W7156" t="s">
        <v>16388</v>
      </c>
      <c r="X7156" t="s">
        <v>16386</v>
      </c>
      <c r="Y7156" t="s">
        <v>16387</v>
      </c>
      <c r="Z7156" t="s">
        <v>16392</v>
      </c>
      <c r="AC7156" t="s">
        <v>357</v>
      </c>
      <c r="AD7156" s="176">
        <v>0</v>
      </c>
    </row>
    <row r="7157" spans="1:30" x14ac:dyDescent="0.35">
      <c r="A7157" t="s">
        <v>408</v>
      </c>
      <c r="B7157">
        <v>1180</v>
      </c>
      <c r="C7157" t="s">
        <v>16386</v>
      </c>
      <c r="D7157">
        <v>81400</v>
      </c>
      <c r="E7157" t="s">
        <v>16386</v>
      </c>
      <c r="F7157" t="s">
        <v>294</v>
      </c>
      <c r="H7157">
        <v>0</v>
      </c>
      <c r="I7157">
        <v>0</v>
      </c>
      <c r="K7157" t="s">
        <v>296</v>
      </c>
      <c r="L7157" t="s">
        <v>10077</v>
      </c>
      <c r="M7157" t="s">
        <v>398</v>
      </c>
      <c r="N7157" t="s">
        <v>1168</v>
      </c>
      <c r="O7157">
        <v>0</v>
      </c>
      <c r="P7157" t="s">
        <v>306</v>
      </c>
      <c r="Q7157" s="164">
        <v>36900</v>
      </c>
      <c r="R7157" s="164">
        <v>37135</v>
      </c>
      <c r="T7157" t="s">
        <v>9984</v>
      </c>
      <c r="V7157" t="s">
        <v>16387</v>
      </c>
      <c r="W7157" t="s">
        <v>16388</v>
      </c>
      <c r="X7157" t="s">
        <v>16386</v>
      </c>
      <c r="Y7157" t="s">
        <v>16387</v>
      </c>
      <c r="Z7157" t="s">
        <v>16393</v>
      </c>
      <c r="AC7157" t="s">
        <v>357</v>
      </c>
      <c r="AD7157" s="176">
        <v>0</v>
      </c>
    </row>
    <row r="7158" spans="1:30" x14ac:dyDescent="0.35">
      <c r="A7158" t="s">
        <v>324</v>
      </c>
      <c r="B7158">
        <v>1137</v>
      </c>
      <c r="C7158" t="s">
        <v>16386</v>
      </c>
      <c r="D7158">
        <v>81400</v>
      </c>
      <c r="E7158" t="s">
        <v>16386</v>
      </c>
      <c r="F7158" t="s">
        <v>294</v>
      </c>
      <c r="H7158">
        <v>0</v>
      </c>
      <c r="I7158">
        <v>0</v>
      </c>
      <c r="K7158" t="s">
        <v>296</v>
      </c>
      <c r="L7158" t="s">
        <v>10077</v>
      </c>
      <c r="M7158" t="s">
        <v>398</v>
      </c>
      <c r="N7158" t="s">
        <v>1168</v>
      </c>
      <c r="O7158">
        <v>0</v>
      </c>
      <c r="P7158" t="s">
        <v>306</v>
      </c>
      <c r="Q7158" s="164">
        <v>36900</v>
      </c>
      <c r="R7158" s="164">
        <v>37135</v>
      </c>
      <c r="T7158" t="s">
        <v>9984</v>
      </c>
      <c r="V7158" t="s">
        <v>16387</v>
      </c>
      <c r="W7158" t="s">
        <v>16388</v>
      </c>
      <c r="X7158" t="s">
        <v>16386</v>
      </c>
      <c r="Y7158" t="s">
        <v>16387</v>
      </c>
      <c r="Z7158" t="s">
        <v>16394</v>
      </c>
      <c r="AC7158" t="s">
        <v>357</v>
      </c>
      <c r="AD7158" s="176">
        <v>0</v>
      </c>
    </row>
    <row r="7159" spans="1:30" x14ac:dyDescent="0.35">
      <c r="A7159" t="s">
        <v>309</v>
      </c>
      <c r="B7159">
        <v>1121</v>
      </c>
      <c r="C7159" t="s">
        <v>16386</v>
      </c>
      <c r="D7159">
        <v>81400</v>
      </c>
      <c r="E7159" t="s">
        <v>16386</v>
      </c>
      <c r="F7159" t="s">
        <v>294</v>
      </c>
      <c r="H7159">
        <v>0</v>
      </c>
      <c r="I7159">
        <v>0</v>
      </c>
      <c r="K7159" t="s">
        <v>296</v>
      </c>
      <c r="L7159" t="s">
        <v>10077</v>
      </c>
      <c r="M7159" t="s">
        <v>398</v>
      </c>
      <c r="N7159" t="s">
        <v>1168</v>
      </c>
      <c r="O7159">
        <v>0</v>
      </c>
      <c r="P7159" t="s">
        <v>306</v>
      </c>
      <c r="Q7159" s="164">
        <v>36900</v>
      </c>
      <c r="R7159" s="164">
        <v>37135</v>
      </c>
      <c r="T7159" t="s">
        <v>9984</v>
      </c>
      <c r="V7159" t="s">
        <v>16387</v>
      </c>
      <c r="W7159" t="s">
        <v>16388</v>
      </c>
      <c r="X7159" t="s">
        <v>16386</v>
      </c>
      <c r="Y7159" t="s">
        <v>16387</v>
      </c>
      <c r="Z7159" t="s">
        <v>16395</v>
      </c>
      <c r="AC7159" t="s">
        <v>357</v>
      </c>
      <c r="AD7159" s="176">
        <v>0</v>
      </c>
    </row>
    <row r="7160" spans="1:30" x14ac:dyDescent="0.35">
      <c r="A7160" t="s">
        <v>309</v>
      </c>
      <c r="B7160">
        <v>1156</v>
      </c>
      <c r="C7160" t="s">
        <v>16386</v>
      </c>
      <c r="D7160">
        <v>81400</v>
      </c>
      <c r="E7160" t="s">
        <v>16386</v>
      </c>
      <c r="F7160" t="s">
        <v>294</v>
      </c>
      <c r="H7160">
        <v>0</v>
      </c>
      <c r="I7160">
        <v>0</v>
      </c>
      <c r="K7160" t="s">
        <v>296</v>
      </c>
      <c r="L7160" t="s">
        <v>10077</v>
      </c>
      <c r="M7160" t="s">
        <v>398</v>
      </c>
      <c r="N7160" t="s">
        <v>1168</v>
      </c>
      <c r="O7160">
        <v>0</v>
      </c>
      <c r="P7160" t="s">
        <v>306</v>
      </c>
      <c r="Q7160" s="164">
        <v>37629</v>
      </c>
      <c r="R7160" s="164">
        <v>37834</v>
      </c>
      <c r="T7160" t="s">
        <v>9984</v>
      </c>
      <c r="V7160" t="s">
        <v>16387</v>
      </c>
      <c r="W7160" t="s">
        <v>16388</v>
      </c>
      <c r="X7160" t="s">
        <v>16386</v>
      </c>
      <c r="Y7160" t="s">
        <v>16387</v>
      </c>
      <c r="Z7160" t="s">
        <v>16396</v>
      </c>
      <c r="AC7160" t="s">
        <v>357</v>
      </c>
      <c r="AD7160" s="176">
        <v>0</v>
      </c>
    </row>
    <row r="7161" spans="1:30" x14ac:dyDescent="0.35">
      <c r="A7161" t="s">
        <v>476</v>
      </c>
      <c r="B7161">
        <v>1216</v>
      </c>
      <c r="C7161" t="s">
        <v>16386</v>
      </c>
      <c r="D7161">
        <v>81400</v>
      </c>
      <c r="E7161" t="s">
        <v>16386</v>
      </c>
      <c r="F7161" t="s">
        <v>294</v>
      </c>
      <c r="H7161">
        <v>0</v>
      </c>
      <c r="I7161">
        <v>0</v>
      </c>
      <c r="K7161" t="s">
        <v>296</v>
      </c>
      <c r="L7161" t="s">
        <v>10077</v>
      </c>
      <c r="M7161" t="s">
        <v>398</v>
      </c>
      <c r="N7161" t="s">
        <v>1168</v>
      </c>
      <c r="O7161">
        <v>0</v>
      </c>
      <c r="P7161" t="s">
        <v>306</v>
      </c>
      <c r="Q7161" s="164">
        <v>36900</v>
      </c>
      <c r="R7161" s="164">
        <v>37135</v>
      </c>
      <c r="T7161" t="s">
        <v>9984</v>
      </c>
      <c r="V7161" t="s">
        <v>16387</v>
      </c>
      <c r="W7161" t="s">
        <v>16388</v>
      </c>
      <c r="X7161" t="s">
        <v>16386</v>
      </c>
      <c r="Y7161" t="s">
        <v>16387</v>
      </c>
      <c r="Z7161" t="s">
        <v>16397</v>
      </c>
      <c r="AC7161" t="s">
        <v>357</v>
      </c>
      <c r="AD7161" s="176">
        <v>0</v>
      </c>
    </row>
    <row r="7162" spans="1:30" x14ac:dyDescent="0.35">
      <c r="A7162" t="s">
        <v>482</v>
      </c>
      <c r="B7162">
        <v>1157</v>
      </c>
      <c r="C7162" t="s">
        <v>16386</v>
      </c>
      <c r="D7162">
        <v>81400</v>
      </c>
      <c r="E7162" t="s">
        <v>16386</v>
      </c>
      <c r="F7162" t="s">
        <v>294</v>
      </c>
      <c r="H7162">
        <v>0</v>
      </c>
      <c r="I7162">
        <v>0</v>
      </c>
      <c r="K7162" t="s">
        <v>296</v>
      </c>
      <c r="L7162" t="s">
        <v>10077</v>
      </c>
      <c r="M7162" t="s">
        <v>398</v>
      </c>
      <c r="N7162" t="s">
        <v>1168</v>
      </c>
      <c r="O7162">
        <v>0</v>
      </c>
      <c r="P7162" t="s">
        <v>306</v>
      </c>
      <c r="Q7162" s="164">
        <v>36900</v>
      </c>
      <c r="R7162" s="164">
        <v>37135</v>
      </c>
      <c r="T7162" t="s">
        <v>9984</v>
      </c>
      <c r="V7162" t="s">
        <v>16387</v>
      </c>
      <c r="W7162" t="s">
        <v>16388</v>
      </c>
      <c r="X7162" t="s">
        <v>16386</v>
      </c>
      <c r="Y7162" t="s">
        <v>16387</v>
      </c>
      <c r="Z7162" t="s">
        <v>16398</v>
      </c>
      <c r="AC7162" t="s">
        <v>357</v>
      </c>
      <c r="AD7162" s="176">
        <v>0</v>
      </c>
    </row>
    <row r="7163" spans="1:30" x14ac:dyDescent="0.35">
      <c r="A7163" t="s">
        <v>432</v>
      </c>
      <c r="B7163">
        <v>1193</v>
      </c>
      <c r="C7163" t="s">
        <v>16386</v>
      </c>
      <c r="D7163">
        <v>81400</v>
      </c>
      <c r="E7163" t="s">
        <v>16386</v>
      </c>
      <c r="F7163" t="s">
        <v>294</v>
      </c>
      <c r="H7163">
        <v>0</v>
      </c>
      <c r="I7163">
        <v>0</v>
      </c>
      <c r="K7163" t="s">
        <v>296</v>
      </c>
      <c r="L7163" t="s">
        <v>10077</v>
      </c>
      <c r="M7163" t="s">
        <v>398</v>
      </c>
      <c r="N7163" t="s">
        <v>1168</v>
      </c>
      <c r="O7163">
        <v>0</v>
      </c>
      <c r="P7163" t="s">
        <v>306</v>
      </c>
      <c r="Q7163" s="164">
        <v>36900</v>
      </c>
      <c r="R7163" s="164">
        <v>37135</v>
      </c>
      <c r="T7163" t="s">
        <v>9984</v>
      </c>
      <c r="V7163" t="s">
        <v>16387</v>
      </c>
      <c r="W7163" t="s">
        <v>16388</v>
      </c>
      <c r="X7163" t="s">
        <v>16386</v>
      </c>
      <c r="Y7163" t="s">
        <v>16387</v>
      </c>
      <c r="Z7163" t="s">
        <v>16399</v>
      </c>
      <c r="AC7163" t="s">
        <v>357</v>
      </c>
      <c r="AD7163" s="176">
        <v>0</v>
      </c>
    </row>
    <row r="7164" spans="1:30" x14ac:dyDescent="0.35">
      <c r="A7164" t="s">
        <v>584</v>
      </c>
      <c r="B7164">
        <v>1263</v>
      </c>
      <c r="C7164" t="s">
        <v>16386</v>
      </c>
      <c r="D7164">
        <v>81400</v>
      </c>
      <c r="E7164" t="s">
        <v>16386</v>
      </c>
      <c r="F7164" t="s">
        <v>294</v>
      </c>
      <c r="H7164">
        <v>0</v>
      </c>
      <c r="I7164">
        <v>0</v>
      </c>
      <c r="K7164" t="s">
        <v>296</v>
      </c>
      <c r="L7164" t="s">
        <v>10077</v>
      </c>
      <c r="M7164" t="s">
        <v>398</v>
      </c>
      <c r="N7164" t="s">
        <v>1168</v>
      </c>
      <c r="O7164">
        <v>0</v>
      </c>
      <c r="P7164" t="s">
        <v>306</v>
      </c>
      <c r="Q7164" s="164">
        <v>36900</v>
      </c>
      <c r="R7164" s="164">
        <v>37135</v>
      </c>
      <c r="T7164" t="s">
        <v>9984</v>
      </c>
      <c r="V7164" t="s">
        <v>16387</v>
      </c>
      <c r="W7164" t="s">
        <v>16388</v>
      </c>
      <c r="X7164" t="s">
        <v>16386</v>
      </c>
      <c r="Y7164" t="s">
        <v>16387</v>
      </c>
      <c r="Z7164" t="s">
        <v>16400</v>
      </c>
      <c r="AC7164" t="s">
        <v>357</v>
      </c>
      <c r="AD7164" s="176">
        <v>0</v>
      </c>
    </row>
    <row r="7165" spans="1:30" x14ac:dyDescent="0.35">
      <c r="A7165" t="s">
        <v>375</v>
      </c>
      <c r="B7165">
        <v>1122</v>
      </c>
      <c r="C7165" t="s">
        <v>16387</v>
      </c>
      <c r="D7165">
        <v>81400</v>
      </c>
      <c r="E7165" t="s">
        <v>16386</v>
      </c>
      <c r="F7165" t="s">
        <v>294</v>
      </c>
      <c r="H7165">
        <v>0</v>
      </c>
      <c r="I7165">
        <v>0</v>
      </c>
      <c r="K7165" t="s">
        <v>404</v>
      </c>
      <c r="L7165" t="s">
        <v>10077</v>
      </c>
      <c r="M7165" t="s">
        <v>16018</v>
      </c>
      <c r="N7165" t="s">
        <v>1168</v>
      </c>
      <c r="O7165">
        <v>0</v>
      </c>
      <c r="P7165" t="s">
        <v>1</v>
      </c>
      <c r="Q7165" s="164">
        <v>36900</v>
      </c>
      <c r="R7165" s="164">
        <v>37135</v>
      </c>
      <c r="S7165" s="164">
        <v>44782</v>
      </c>
      <c r="T7165" t="s">
        <v>9984</v>
      </c>
      <c r="V7165" t="s">
        <v>16387</v>
      </c>
      <c r="W7165" t="s">
        <v>16388</v>
      </c>
      <c r="X7165" t="s">
        <v>16386</v>
      </c>
      <c r="Y7165" t="s">
        <v>16387</v>
      </c>
      <c r="Z7165" t="s">
        <v>16401</v>
      </c>
      <c r="AC7165" t="s">
        <v>1223</v>
      </c>
      <c r="AD7165" s="176">
        <v>0</v>
      </c>
    </row>
    <row r="7166" spans="1:30" x14ac:dyDescent="0.35">
      <c r="A7166" t="s">
        <v>434</v>
      </c>
      <c r="B7166">
        <v>1084</v>
      </c>
      <c r="C7166" t="s">
        <v>16386</v>
      </c>
      <c r="D7166">
        <v>81400</v>
      </c>
      <c r="E7166" t="s">
        <v>16386</v>
      </c>
      <c r="F7166" t="s">
        <v>294</v>
      </c>
      <c r="H7166">
        <v>0</v>
      </c>
      <c r="I7166">
        <v>0</v>
      </c>
      <c r="K7166" t="s">
        <v>296</v>
      </c>
      <c r="L7166" t="s">
        <v>10077</v>
      </c>
      <c r="M7166" t="s">
        <v>398</v>
      </c>
      <c r="N7166" t="s">
        <v>1168</v>
      </c>
      <c r="O7166">
        <v>0</v>
      </c>
      <c r="P7166" t="s">
        <v>306</v>
      </c>
      <c r="Q7166" s="164">
        <v>36900</v>
      </c>
      <c r="R7166" s="164">
        <v>37135</v>
      </c>
      <c r="T7166" t="s">
        <v>9984</v>
      </c>
      <c r="V7166" t="s">
        <v>16387</v>
      </c>
      <c r="W7166" t="s">
        <v>16388</v>
      </c>
      <c r="X7166" t="s">
        <v>16386</v>
      </c>
      <c r="Y7166" t="s">
        <v>16387</v>
      </c>
      <c r="Z7166" t="s">
        <v>16402</v>
      </c>
      <c r="AC7166" t="s">
        <v>357</v>
      </c>
      <c r="AD7166" s="176">
        <v>0</v>
      </c>
    </row>
    <row r="7167" spans="1:30" x14ac:dyDescent="0.35">
      <c r="A7167" t="s">
        <v>403</v>
      </c>
      <c r="B7167">
        <v>1108</v>
      </c>
      <c r="C7167" t="s">
        <v>16386</v>
      </c>
      <c r="D7167">
        <v>81400</v>
      </c>
      <c r="E7167" t="s">
        <v>16386</v>
      </c>
      <c r="F7167" t="s">
        <v>294</v>
      </c>
      <c r="H7167">
        <v>0</v>
      </c>
      <c r="I7167">
        <v>0</v>
      </c>
      <c r="K7167" t="s">
        <v>296</v>
      </c>
      <c r="L7167" t="s">
        <v>10077</v>
      </c>
      <c r="M7167" t="s">
        <v>398</v>
      </c>
      <c r="N7167" t="s">
        <v>1168</v>
      </c>
      <c r="O7167">
        <v>0</v>
      </c>
      <c r="P7167" t="s">
        <v>306</v>
      </c>
      <c r="Q7167" s="164">
        <v>36900</v>
      </c>
      <c r="R7167" s="164">
        <v>37135</v>
      </c>
      <c r="T7167" t="s">
        <v>9984</v>
      </c>
      <c r="V7167" t="s">
        <v>16387</v>
      </c>
      <c r="W7167" t="s">
        <v>16388</v>
      </c>
      <c r="X7167" t="s">
        <v>16386</v>
      </c>
      <c r="Y7167" t="s">
        <v>16387</v>
      </c>
      <c r="Z7167" t="s">
        <v>16403</v>
      </c>
      <c r="AC7167" t="s">
        <v>357</v>
      </c>
      <c r="AD7167" s="176">
        <v>0</v>
      </c>
    </row>
    <row r="7168" spans="1:30" x14ac:dyDescent="0.35">
      <c r="A7168" t="s">
        <v>447</v>
      </c>
      <c r="B7168">
        <v>1165</v>
      </c>
      <c r="C7168" t="s">
        <v>16386</v>
      </c>
      <c r="D7168">
        <v>81400</v>
      </c>
      <c r="E7168" t="s">
        <v>16386</v>
      </c>
      <c r="F7168" t="s">
        <v>294</v>
      </c>
      <c r="H7168">
        <v>0</v>
      </c>
      <c r="I7168">
        <v>0</v>
      </c>
      <c r="K7168" t="s">
        <v>296</v>
      </c>
      <c r="L7168" t="s">
        <v>10077</v>
      </c>
      <c r="M7168" t="s">
        <v>398</v>
      </c>
      <c r="N7168" t="s">
        <v>1168</v>
      </c>
      <c r="O7168">
        <v>0</v>
      </c>
      <c r="P7168" t="s">
        <v>306</v>
      </c>
      <c r="Q7168" s="164">
        <v>36900</v>
      </c>
      <c r="R7168" s="164">
        <v>37135</v>
      </c>
      <c r="T7168" t="s">
        <v>9984</v>
      </c>
      <c r="V7168" t="s">
        <v>16387</v>
      </c>
      <c r="W7168" t="s">
        <v>16388</v>
      </c>
      <c r="X7168" t="s">
        <v>16386</v>
      </c>
      <c r="Y7168" t="s">
        <v>16387</v>
      </c>
      <c r="Z7168" t="s">
        <v>16404</v>
      </c>
      <c r="AC7168" t="s">
        <v>357</v>
      </c>
      <c r="AD7168" s="176">
        <v>0</v>
      </c>
    </row>
    <row r="7169" spans="1:30" x14ac:dyDescent="0.35">
      <c r="A7169" t="s">
        <v>414</v>
      </c>
      <c r="B7169">
        <v>1191</v>
      </c>
      <c r="C7169" t="s">
        <v>16386</v>
      </c>
      <c r="D7169">
        <v>81400</v>
      </c>
      <c r="E7169" t="s">
        <v>16386</v>
      </c>
      <c r="F7169" t="s">
        <v>294</v>
      </c>
      <c r="H7169">
        <v>0</v>
      </c>
      <c r="I7169">
        <v>0</v>
      </c>
      <c r="K7169" t="s">
        <v>296</v>
      </c>
      <c r="L7169" t="s">
        <v>10077</v>
      </c>
      <c r="M7169" t="s">
        <v>398</v>
      </c>
      <c r="N7169" t="s">
        <v>1168</v>
      </c>
      <c r="O7169">
        <v>0</v>
      </c>
      <c r="P7169" t="s">
        <v>306</v>
      </c>
      <c r="Q7169" t="s">
        <v>16405</v>
      </c>
      <c r="R7169" s="164">
        <v>37500</v>
      </c>
      <c r="T7169" t="s">
        <v>9984</v>
      </c>
      <c r="V7169" t="s">
        <v>16387</v>
      </c>
      <c r="W7169" t="s">
        <v>16388</v>
      </c>
      <c r="X7169" t="s">
        <v>16386</v>
      </c>
      <c r="Y7169" t="s">
        <v>16387</v>
      </c>
      <c r="Z7169" t="s">
        <v>16406</v>
      </c>
      <c r="AC7169" t="s">
        <v>357</v>
      </c>
      <c r="AD7169" s="176">
        <v>0</v>
      </c>
    </row>
    <row r="7170" spans="1:30" x14ac:dyDescent="0.35">
      <c r="A7170" t="s">
        <v>419</v>
      </c>
      <c r="B7170">
        <v>1152</v>
      </c>
      <c r="C7170" t="s">
        <v>16386</v>
      </c>
      <c r="D7170">
        <v>81400</v>
      </c>
      <c r="E7170" t="s">
        <v>16386</v>
      </c>
      <c r="F7170" t="s">
        <v>294</v>
      </c>
      <c r="H7170">
        <v>0</v>
      </c>
      <c r="I7170">
        <v>0</v>
      </c>
      <c r="K7170" t="s">
        <v>296</v>
      </c>
      <c r="L7170" t="s">
        <v>10077</v>
      </c>
      <c r="M7170" t="s">
        <v>398</v>
      </c>
      <c r="N7170" t="s">
        <v>1168</v>
      </c>
      <c r="O7170">
        <v>0</v>
      </c>
      <c r="P7170" t="s">
        <v>306</v>
      </c>
      <c r="Q7170" s="164">
        <v>36900</v>
      </c>
      <c r="R7170" s="164">
        <v>37135</v>
      </c>
      <c r="T7170" t="s">
        <v>9984</v>
      </c>
      <c r="V7170" t="s">
        <v>16387</v>
      </c>
      <c r="W7170" t="s">
        <v>16388</v>
      </c>
      <c r="X7170" t="s">
        <v>16386</v>
      </c>
      <c r="Y7170" t="s">
        <v>16387</v>
      </c>
      <c r="Z7170" t="s">
        <v>16407</v>
      </c>
      <c r="AC7170" t="s">
        <v>357</v>
      </c>
      <c r="AD7170" s="176">
        <v>0</v>
      </c>
    </row>
    <row r="7171" spans="1:30" x14ac:dyDescent="0.35">
      <c r="A7171" t="s">
        <v>314</v>
      </c>
      <c r="B7171">
        <v>1217</v>
      </c>
      <c r="C7171" t="s">
        <v>16386</v>
      </c>
      <c r="D7171">
        <v>81400</v>
      </c>
      <c r="E7171" t="s">
        <v>16386</v>
      </c>
      <c r="F7171" t="s">
        <v>294</v>
      </c>
      <c r="H7171">
        <v>0</v>
      </c>
      <c r="I7171">
        <v>0</v>
      </c>
      <c r="K7171" t="s">
        <v>296</v>
      </c>
      <c r="L7171" t="s">
        <v>10077</v>
      </c>
      <c r="M7171" t="s">
        <v>398</v>
      </c>
      <c r="N7171" t="s">
        <v>1168</v>
      </c>
      <c r="O7171">
        <v>0</v>
      </c>
      <c r="P7171" t="s">
        <v>306</v>
      </c>
      <c r="Q7171" s="164">
        <v>36900</v>
      </c>
      <c r="R7171" s="164">
        <v>37135</v>
      </c>
      <c r="T7171" t="s">
        <v>9984</v>
      </c>
      <c r="V7171" t="s">
        <v>16387</v>
      </c>
      <c r="W7171" t="s">
        <v>16388</v>
      </c>
      <c r="X7171" t="s">
        <v>16386</v>
      </c>
      <c r="Y7171" t="s">
        <v>16387</v>
      </c>
      <c r="Z7171" t="s">
        <v>16408</v>
      </c>
      <c r="AC7171" t="s">
        <v>357</v>
      </c>
      <c r="AD7171" s="176">
        <v>0</v>
      </c>
    </row>
    <row r="7172" spans="1:30" x14ac:dyDescent="0.35">
      <c r="A7172" t="s">
        <v>499</v>
      </c>
      <c r="B7172">
        <v>1166</v>
      </c>
      <c r="C7172" t="s">
        <v>16386</v>
      </c>
      <c r="D7172">
        <v>81400</v>
      </c>
      <c r="E7172" t="s">
        <v>16386</v>
      </c>
      <c r="F7172" t="s">
        <v>294</v>
      </c>
      <c r="H7172">
        <v>0</v>
      </c>
      <c r="I7172">
        <v>0</v>
      </c>
      <c r="K7172" t="s">
        <v>296</v>
      </c>
      <c r="L7172" t="s">
        <v>10077</v>
      </c>
      <c r="M7172" t="s">
        <v>398</v>
      </c>
      <c r="N7172" t="s">
        <v>1168</v>
      </c>
      <c r="O7172">
        <v>0</v>
      </c>
      <c r="P7172" t="s">
        <v>306</v>
      </c>
      <c r="Q7172" s="164">
        <v>36900</v>
      </c>
      <c r="R7172" s="164">
        <v>37135</v>
      </c>
      <c r="T7172" t="s">
        <v>9984</v>
      </c>
      <c r="V7172" t="s">
        <v>16387</v>
      </c>
      <c r="W7172" t="s">
        <v>16388</v>
      </c>
      <c r="X7172" t="s">
        <v>16386</v>
      </c>
      <c r="Y7172" t="s">
        <v>16387</v>
      </c>
      <c r="Z7172" t="s">
        <v>16409</v>
      </c>
      <c r="AC7172" t="s">
        <v>357</v>
      </c>
      <c r="AD7172" s="176">
        <v>0</v>
      </c>
    </row>
    <row r="7173" spans="1:30" x14ac:dyDescent="0.35">
      <c r="A7173" t="s">
        <v>499</v>
      </c>
      <c r="B7173">
        <v>1186</v>
      </c>
      <c r="C7173" t="s">
        <v>16386</v>
      </c>
      <c r="D7173">
        <v>81400</v>
      </c>
      <c r="E7173" t="s">
        <v>16386</v>
      </c>
      <c r="F7173" t="s">
        <v>294</v>
      </c>
      <c r="H7173">
        <v>0</v>
      </c>
      <c r="I7173">
        <v>0</v>
      </c>
      <c r="K7173" t="s">
        <v>296</v>
      </c>
      <c r="L7173" t="s">
        <v>410</v>
      </c>
      <c r="M7173" t="s">
        <v>398</v>
      </c>
      <c r="N7173" t="s">
        <v>1168</v>
      </c>
      <c r="O7173">
        <v>0</v>
      </c>
      <c r="P7173" t="s">
        <v>306</v>
      </c>
      <c r="Q7173" t="s">
        <v>16410</v>
      </c>
      <c r="R7173" s="164">
        <v>38596</v>
      </c>
      <c r="T7173" t="s">
        <v>9984</v>
      </c>
      <c r="V7173" t="s">
        <v>16387</v>
      </c>
      <c r="W7173" t="s">
        <v>16388</v>
      </c>
      <c r="X7173" t="s">
        <v>16386</v>
      </c>
      <c r="Y7173" t="s">
        <v>16387</v>
      </c>
      <c r="Z7173" t="s">
        <v>16411</v>
      </c>
      <c r="AC7173" t="s">
        <v>357</v>
      </c>
      <c r="AD7173" s="176">
        <v>0</v>
      </c>
    </row>
    <row r="7174" spans="1:30" x14ac:dyDescent="0.35">
      <c r="A7174" t="s">
        <v>566</v>
      </c>
      <c r="B7174">
        <v>1180</v>
      </c>
      <c r="C7174" t="s">
        <v>16386</v>
      </c>
      <c r="D7174">
        <v>81400</v>
      </c>
      <c r="E7174" t="s">
        <v>16386</v>
      </c>
      <c r="F7174" t="s">
        <v>294</v>
      </c>
      <c r="H7174">
        <v>0</v>
      </c>
      <c r="I7174">
        <v>0</v>
      </c>
      <c r="K7174" t="s">
        <v>296</v>
      </c>
      <c r="L7174" t="s">
        <v>10077</v>
      </c>
      <c r="M7174" t="s">
        <v>398</v>
      </c>
      <c r="N7174" t="s">
        <v>1168</v>
      </c>
      <c r="O7174">
        <v>0</v>
      </c>
      <c r="P7174" t="s">
        <v>306</v>
      </c>
      <c r="Q7174" s="164">
        <v>36900</v>
      </c>
      <c r="R7174" s="164">
        <v>37135</v>
      </c>
      <c r="T7174" t="s">
        <v>9984</v>
      </c>
      <c r="V7174" t="s">
        <v>16387</v>
      </c>
      <c r="W7174" t="s">
        <v>16388</v>
      </c>
      <c r="X7174" t="s">
        <v>16386</v>
      </c>
      <c r="Y7174" t="s">
        <v>16387</v>
      </c>
      <c r="Z7174" t="s">
        <v>16412</v>
      </c>
      <c r="AC7174" t="s">
        <v>357</v>
      </c>
      <c r="AD7174" s="176">
        <v>0</v>
      </c>
    </row>
    <row r="7175" spans="1:30" x14ac:dyDescent="0.35">
      <c r="A7175" t="s">
        <v>438</v>
      </c>
      <c r="B7175">
        <v>1162</v>
      </c>
      <c r="C7175" t="s">
        <v>16386</v>
      </c>
      <c r="D7175">
        <v>81400</v>
      </c>
      <c r="E7175" t="s">
        <v>16386</v>
      </c>
      <c r="F7175" t="s">
        <v>294</v>
      </c>
      <c r="H7175">
        <v>0</v>
      </c>
      <c r="I7175">
        <v>0</v>
      </c>
      <c r="K7175" t="s">
        <v>296</v>
      </c>
      <c r="L7175" t="s">
        <v>10077</v>
      </c>
      <c r="M7175" t="s">
        <v>398</v>
      </c>
      <c r="N7175" t="s">
        <v>1168</v>
      </c>
      <c r="O7175">
        <v>0</v>
      </c>
      <c r="P7175" t="s">
        <v>306</v>
      </c>
      <c r="Q7175" s="164">
        <v>36900</v>
      </c>
      <c r="R7175" s="164">
        <v>37135</v>
      </c>
      <c r="T7175" t="s">
        <v>9984</v>
      </c>
      <c r="V7175" t="s">
        <v>16387</v>
      </c>
      <c r="W7175" t="s">
        <v>16388</v>
      </c>
      <c r="X7175" t="s">
        <v>16386</v>
      </c>
      <c r="Y7175" t="s">
        <v>16387</v>
      </c>
      <c r="Z7175" t="s">
        <v>16413</v>
      </c>
      <c r="AC7175" t="s">
        <v>357</v>
      </c>
      <c r="AD7175" s="176">
        <v>0</v>
      </c>
    </row>
    <row r="7176" spans="1:30" x14ac:dyDescent="0.35">
      <c r="A7176" t="s">
        <v>291</v>
      </c>
      <c r="B7176">
        <v>3001</v>
      </c>
      <c r="C7176" t="s">
        <v>16414</v>
      </c>
      <c r="D7176">
        <v>81401</v>
      </c>
      <c r="E7176" t="s">
        <v>16415</v>
      </c>
      <c r="F7176" t="s">
        <v>294</v>
      </c>
      <c r="G7176" s="163">
        <v>6354</v>
      </c>
      <c r="H7176">
        <v>0</v>
      </c>
      <c r="I7176">
        <v>4.3</v>
      </c>
      <c r="J7176" t="s">
        <v>295</v>
      </c>
      <c r="K7176" t="s">
        <v>296</v>
      </c>
      <c r="L7176" t="s">
        <v>10077</v>
      </c>
      <c r="M7176" t="s">
        <v>16018</v>
      </c>
      <c r="N7176" t="s">
        <v>1168</v>
      </c>
      <c r="O7176">
        <v>4</v>
      </c>
      <c r="P7176" t="s">
        <v>1</v>
      </c>
      <c r="Q7176" t="s">
        <v>16416</v>
      </c>
      <c r="R7176" s="164">
        <v>44805</v>
      </c>
      <c r="T7176" t="s">
        <v>10028</v>
      </c>
      <c r="V7176" t="s">
        <v>16417</v>
      </c>
      <c r="W7176" t="s">
        <v>16418</v>
      </c>
      <c r="X7176" t="s">
        <v>16419</v>
      </c>
      <c r="Y7176" t="s">
        <v>16417</v>
      </c>
      <c r="Z7176" t="s">
        <v>16420</v>
      </c>
      <c r="AA7176" t="s">
        <v>1</v>
      </c>
      <c r="AB7176" s="164">
        <v>45149</v>
      </c>
      <c r="AC7176" t="s">
        <v>1223</v>
      </c>
      <c r="AD7176" s="176">
        <v>0</v>
      </c>
    </row>
    <row r="7177" spans="1:30" x14ac:dyDescent="0.35">
      <c r="A7177" t="s">
        <v>305</v>
      </c>
      <c r="B7177">
        <v>3001</v>
      </c>
      <c r="C7177" t="s">
        <v>16421</v>
      </c>
      <c r="D7177">
        <v>81401</v>
      </c>
      <c r="E7177" t="s">
        <v>16415</v>
      </c>
      <c r="F7177" t="s">
        <v>294</v>
      </c>
      <c r="G7177" s="163">
        <v>6345</v>
      </c>
      <c r="H7177">
        <v>0</v>
      </c>
      <c r="I7177">
        <v>4.3</v>
      </c>
      <c r="J7177" t="s">
        <v>295</v>
      </c>
      <c r="K7177" t="s">
        <v>296</v>
      </c>
      <c r="L7177" t="s">
        <v>10077</v>
      </c>
      <c r="M7177" t="s">
        <v>16018</v>
      </c>
      <c r="N7177" t="s">
        <v>1168</v>
      </c>
      <c r="O7177">
        <v>4</v>
      </c>
      <c r="P7177" t="s">
        <v>306</v>
      </c>
      <c r="Q7177" s="164">
        <v>44540</v>
      </c>
      <c r="R7177" s="164">
        <v>44805</v>
      </c>
      <c r="T7177" t="s">
        <v>10028</v>
      </c>
      <c r="V7177" t="s">
        <v>16417</v>
      </c>
      <c r="W7177" t="s">
        <v>16418</v>
      </c>
      <c r="X7177" t="s">
        <v>16419</v>
      </c>
      <c r="Y7177" t="s">
        <v>16417</v>
      </c>
      <c r="Z7177" t="s">
        <v>16422</v>
      </c>
      <c r="AA7177" t="s">
        <v>1</v>
      </c>
      <c r="AB7177" s="164">
        <v>44622</v>
      </c>
      <c r="AC7177" t="s">
        <v>357</v>
      </c>
      <c r="AD7177" s="176">
        <v>0</v>
      </c>
    </row>
    <row r="7178" spans="1:30" x14ac:dyDescent="0.35">
      <c r="A7178" t="s">
        <v>317</v>
      </c>
      <c r="B7178">
        <v>3002</v>
      </c>
      <c r="C7178" t="s">
        <v>16423</v>
      </c>
      <c r="D7178">
        <v>81401</v>
      </c>
      <c r="E7178" t="s">
        <v>16415</v>
      </c>
      <c r="F7178" t="s">
        <v>294</v>
      </c>
      <c r="G7178" s="163">
        <v>7250</v>
      </c>
      <c r="H7178">
        <v>0</v>
      </c>
      <c r="I7178">
        <v>4.3</v>
      </c>
      <c r="J7178" t="s">
        <v>295</v>
      </c>
      <c r="K7178" t="s">
        <v>296</v>
      </c>
      <c r="L7178" t="s">
        <v>10077</v>
      </c>
      <c r="M7178" t="s">
        <v>16018</v>
      </c>
      <c r="N7178" t="s">
        <v>1168</v>
      </c>
      <c r="O7178">
        <v>4</v>
      </c>
      <c r="P7178" t="s">
        <v>306</v>
      </c>
      <c r="Q7178" s="164">
        <v>44382</v>
      </c>
      <c r="R7178" s="164">
        <v>44805</v>
      </c>
      <c r="T7178" t="s">
        <v>10028</v>
      </c>
      <c r="V7178" t="s">
        <v>16417</v>
      </c>
      <c r="W7178" t="s">
        <v>16418</v>
      </c>
      <c r="X7178" t="s">
        <v>16419</v>
      </c>
      <c r="Y7178" t="s">
        <v>16417</v>
      </c>
      <c r="Z7178" t="s">
        <v>16424</v>
      </c>
      <c r="AA7178" t="s">
        <v>1</v>
      </c>
      <c r="AB7178" s="164">
        <v>44552</v>
      </c>
      <c r="AC7178" t="s">
        <v>357</v>
      </c>
      <c r="AD7178" s="176">
        <v>0</v>
      </c>
    </row>
    <row r="7179" spans="1:30" x14ac:dyDescent="0.35">
      <c r="A7179" t="s">
        <v>469</v>
      </c>
      <c r="B7179">
        <v>3001</v>
      </c>
      <c r="C7179" t="s">
        <v>16425</v>
      </c>
      <c r="D7179">
        <v>81401</v>
      </c>
      <c r="E7179" t="s">
        <v>16415</v>
      </c>
      <c r="F7179" t="s">
        <v>294</v>
      </c>
      <c r="G7179" s="163">
        <v>5800</v>
      </c>
      <c r="H7179">
        <v>0</v>
      </c>
      <c r="I7179">
        <v>4.3</v>
      </c>
      <c r="J7179" t="s">
        <v>295</v>
      </c>
      <c r="K7179" t="s">
        <v>296</v>
      </c>
      <c r="L7179" t="s">
        <v>10077</v>
      </c>
      <c r="M7179" t="s">
        <v>16018</v>
      </c>
      <c r="N7179" t="s">
        <v>1168</v>
      </c>
      <c r="O7179">
        <v>4</v>
      </c>
      <c r="P7179" t="s">
        <v>306</v>
      </c>
      <c r="Q7179" s="164">
        <v>44631</v>
      </c>
      <c r="R7179" s="164">
        <v>45170</v>
      </c>
      <c r="T7179" t="s">
        <v>10028</v>
      </c>
      <c r="V7179" t="s">
        <v>16417</v>
      </c>
      <c r="W7179" t="s">
        <v>16418</v>
      </c>
      <c r="X7179" t="s">
        <v>16419</v>
      </c>
      <c r="Y7179" t="s">
        <v>16417</v>
      </c>
      <c r="Z7179" t="s">
        <v>16426</v>
      </c>
      <c r="AA7179" t="s">
        <v>1</v>
      </c>
      <c r="AB7179" s="164">
        <v>44902</v>
      </c>
      <c r="AC7179" t="s">
        <v>357</v>
      </c>
      <c r="AD7179" s="176">
        <v>0</v>
      </c>
    </row>
    <row r="7180" spans="1:30" x14ac:dyDescent="0.35">
      <c r="A7180" t="s">
        <v>324</v>
      </c>
      <c r="B7180">
        <v>3021</v>
      </c>
      <c r="C7180" t="s">
        <v>16427</v>
      </c>
      <c r="D7180">
        <v>81401</v>
      </c>
      <c r="E7180" t="s">
        <v>16415</v>
      </c>
      <c r="F7180" t="s">
        <v>294</v>
      </c>
      <c r="G7180" s="163">
        <v>6354</v>
      </c>
      <c r="H7180">
        <v>0</v>
      </c>
      <c r="I7180">
        <v>4.3</v>
      </c>
      <c r="J7180" t="s">
        <v>295</v>
      </c>
      <c r="K7180" t="s">
        <v>296</v>
      </c>
      <c r="L7180" t="s">
        <v>10077</v>
      </c>
      <c r="M7180" t="s">
        <v>16018</v>
      </c>
      <c r="N7180" t="s">
        <v>1168</v>
      </c>
      <c r="O7180">
        <v>4</v>
      </c>
      <c r="P7180" t="s">
        <v>306</v>
      </c>
      <c r="Q7180" s="164">
        <v>45201</v>
      </c>
      <c r="R7180" s="164">
        <v>45536</v>
      </c>
      <c r="T7180" t="s">
        <v>10028</v>
      </c>
      <c r="V7180" t="s">
        <v>16417</v>
      </c>
      <c r="W7180" t="s">
        <v>16418</v>
      </c>
      <c r="X7180" t="s">
        <v>16419</v>
      </c>
      <c r="Y7180" t="s">
        <v>16417</v>
      </c>
      <c r="Z7180" t="s">
        <v>16428</v>
      </c>
      <c r="AA7180" t="s">
        <v>1</v>
      </c>
      <c r="AB7180" s="164">
        <v>45294</v>
      </c>
      <c r="AC7180" t="s">
        <v>357</v>
      </c>
      <c r="AD7180" s="176">
        <v>0</v>
      </c>
    </row>
    <row r="7181" spans="1:30" x14ac:dyDescent="0.35">
      <c r="A7181" t="s">
        <v>482</v>
      </c>
      <c r="B7181">
        <v>3010</v>
      </c>
      <c r="C7181" t="s">
        <v>16429</v>
      </c>
      <c r="D7181">
        <v>81401</v>
      </c>
      <c r="E7181" t="s">
        <v>16415</v>
      </c>
      <c r="F7181" t="s">
        <v>294</v>
      </c>
      <c r="G7181" s="163">
        <v>6118.16</v>
      </c>
      <c r="H7181">
        <v>0</v>
      </c>
      <c r="I7181">
        <v>4.3</v>
      </c>
      <c r="J7181" t="s">
        <v>295</v>
      </c>
      <c r="K7181" t="s">
        <v>296</v>
      </c>
      <c r="L7181" t="s">
        <v>10077</v>
      </c>
      <c r="M7181" t="s">
        <v>16018</v>
      </c>
      <c r="N7181" t="s">
        <v>1168</v>
      </c>
      <c r="O7181">
        <v>4</v>
      </c>
      <c r="P7181" t="s">
        <v>306</v>
      </c>
      <c r="Q7181" s="164">
        <v>44445</v>
      </c>
      <c r="R7181" s="164">
        <v>44805</v>
      </c>
      <c r="T7181" t="s">
        <v>10028</v>
      </c>
      <c r="V7181" t="s">
        <v>16417</v>
      </c>
      <c r="W7181" t="s">
        <v>16418</v>
      </c>
      <c r="X7181" t="s">
        <v>16419</v>
      </c>
      <c r="Y7181" t="s">
        <v>16417</v>
      </c>
      <c r="Z7181" t="s">
        <v>16430</v>
      </c>
      <c r="AA7181" t="s">
        <v>1</v>
      </c>
      <c r="AB7181" s="164">
        <v>44463</v>
      </c>
      <c r="AC7181" t="s">
        <v>357</v>
      </c>
      <c r="AD7181" s="176">
        <v>0</v>
      </c>
    </row>
    <row r="7182" spans="1:30" x14ac:dyDescent="0.35">
      <c r="A7182" t="s">
        <v>584</v>
      </c>
      <c r="B7182">
        <v>3030</v>
      </c>
      <c r="C7182" t="s">
        <v>16431</v>
      </c>
      <c r="D7182">
        <v>81401</v>
      </c>
      <c r="E7182" t="s">
        <v>16415</v>
      </c>
      <c r="F7182" t="s">
        <v>294</v>
      </c>
      <c r="G7182" s="163">
        <v>6354</v>
      </c>
      <c r="H7182">
        <v>0</v>
      </c>
      <c r="I7182">
        <v>4.3</v>
      </c>
      <c r="J7182" t="s">
        <v>295</v>
      </c>
      <c r="K7182" t="s">
        <v>296</v>
      </c>
      <c r="L7182" t="s">
        <v>10077</v>
      </c>
      <c r="M7182" t="s">
        <v>16018</v>
      </c>
      <c r="N7182" t="s">
        <v>1168</v>
      </c>
      <c r="O7182">
        <v>4</v>
      </c>
      <c r="P7182" t="s">
        <v>306</v>
      </c>
      <c r="Q7182" t="s">
        <v>16316</v>
      </c>
      <c r="R7182" s="164">
        <v>44440</v>
      </c>
      <c r="T7182" t="s">
        <v>10028</v>
      </c>
      <c r="V7182" t="s">
        <v>16417</v>
      </c>
      <c r="W7182" t="s">
        <v>16418</v>
      </c>
      <c r="X7182" t="s">
        <v>16419</v>
      </c>
      <c r="Y7182" t="s">
        <v>16417</v>
      </c>
      <c r="Z7182" t="s">
        <v>16432</v>
      </c>
      <c r="AA7182" t="s">
        <v>1</v>
      </c>
      <c r="AB7182" s="164">
        <v>44337</v>
      </c>
      <c r="AC7182" t="s">
        <v>357</v>
      </c>
      <c r="AD7182" s="176">
        <v>0</v>
      </c>
    </row>
    <row r="7183" spans="1:30" x14ac:dyDescent="0.35">
      <c r="A7183" t="s">
        <v>375</v>
      </c>
      <c r="B7183">
        <v>3001</v>
      </c>
      <c r="C7183" t="s">
        <v>16414</v>
      </c>
      <c r="D7183">
        <v>81401</v>
      </c>
      <c r="E7183" t="s">
        <v>16415</v>
      </c>
      <c r="F7183" t="s">
        <v>294</v>
      </c>
      <c r="G7183" s="163">
        <v>6126</v>
      </c>
      <c r="H7183">
        <v>0</v>
      </c>
      <c r="I7183">
        <v>4.3</v>
      </c>
      <c r="J7183" t="s">
        <v>295</v>
      </c>
      <c r="K7183" t="s">
        <v>296</v>
      </c>
      <c r="L7183" t="s">
        <v>10077</v>
      </c>
      <c r="M7183" t="s">
        <v>16018</v>
      </c>
      <c r="N7183" t="s">
        <v>1168</v>
      </c>
      <c r="O7183">
        <v>4</v>
      </c>
      <c r="P7183" t="s">
        <v>1</v>
      </c>
      <c r="Q7183" t="s">
        <v>16433</v>
      </c>
      <c r="R7183" s="164">
        <v>44805</v>
      </c>
      <c r="T7183" t="s">
        <v>10028</v>
      </c>
      <c r="V7183" t="s">
        <v>16417</v>
      </c>
      <c r="W7183" t="s">
        <v>16418</v>
      </c>
      <c r="X7183" t="s">
        <v>16419</v>
      </c>
      <c r="Y7183" t="s">
        <v>16417</v>
      </c>
      <c r="Z7183" t="s">
        <v>16434</v>
      </c>
      <c r="AA7183" t="s">
        <v>1</v>
      </c>
      <c r="AB7183" s="164">
        <v>44680</v>
      </c>
      <c r="AC7183" t="s">
        <v>1223</v>
      </c>
      <c r="AD7183" s="176">
        <v>0</v>
      </c>
    </row>
    <row r="7184" spans="1:30" x14ac:dyDescent="0.35">
      <c r="A7184" t="s">
        <v>434</v>
      </c>
      <c r="B7184">
        <v>3002</v>
      </c>
      <c r="C7184" t="s">
        <v>16429</v>
      </c>
      <c r="D7184">
        <v>81401</v>
      </c>
      <c r="E7184" t="s">
        <v>16415</v>
      </c>
      <c r="F7184" t="s">
        <v>294</v>
      </c>
      <c r="G7184" s="163">
        <v>5975</v>
      </c>
      <c r="H7184">
        <v>0</v>
      </c>
      <c r="I7184">
        <v>4.3</v>
      </c>
      <c r="J7184" t="s">
        <v>295</v>
      </c>
      <c r="K7184" t="s">
        <v>296</v>
      </c>
      <c r="L7184" t="s">
        <v>10077</v>
      </c>
      <c r="M7184" t="s">
        <v>16018</v>
      </c>
      <c r="N7184" t="s">
        <v>1168</v>
      </c>
      <c r="O7184">
        <v>4</v>
      </c>
      <c r="P7184" t="s">
        <v>306</v>
      </c>
      <c r="Q7184" t="s">
        <v>16435</v>
      </c>
      <c r="R7184" s="164">
        <v>45170</v>
      </c>
      <c r="T7184" t="s">
        <v>10028</v>
      </c>
      <c r="V7184" t="s">
        <v>16417</v>
      </c>
      <c r="W7184" t="s">
        <v>16418</v>
      </c>
      <c r="X7184" t="s">
        <v>16419</v>
      </c>
      <c r="Y7184" t="s">
        <v>16417</v>
      </c>
      <c r="Z7184" t="s">
        <v>16436</v>
      </c>
      <c r="AA7184" t="s">
        <v>1</v>
      </c>
      <c r="AB7184" s="164">
        <v>44673</v>
      </c>
      <c r="AC7184" t="s">
        <v>357</v>
      </c>
      <c r="AD7184" s="176">
        <v>0</v>
      </c>
    </row>
    <row r="7185" spans="1:30" x14ac:dyDescent="0.35">
      <c r="A7185" t="s">
        <v>403</v>
      </c>
      <c r="B7185">
        <v>3001</v>
      </c>
      <c r="C7185" t="s">
        <v>16429</v>
      </c>
      <c r="D7185">
        <v>81401</v>
      </c>
      <c r="E7185" t="s">
        <v>16415</v>
      </c>
      <c r="F7185" t="s">
        <v>294</v>
      </c>
      <c r="G7185" s="163">
        <v>6354</v>
      </c>
      <c r="H7185">
        <v>0</v>
      </c>
      <c r="I7185">
        <v>4.3</v>
      </c>
      <c r="J7185" t="s">
        <v>295</v>
      </c>
      <c r="K7185" t="s">
        <v>296</v>
      </c>
      <c r="L7185" t="s">
        <v>10077</v>
      </c>
      <c r="M7185" t="s">
        <v>16018</v>
      </c>
      <c r="N7185" t="s">
        <v>1168</v>
      </c>
      <c r="O7185">
        <v>4</v>
      </c>
      <c r="P7185" t="s">
        <v>306</v>
      </c>
      <c r="Q7185" t="s">
        <v>16437</v>
      </c>
      <c r="R7185" s="164">
        <v>44682</v>
      </c>
      <c r="T7185" t="s">
        <v>10028</v>
      </c>
      <c r="V7185" t="s">
        <v>16417</v>
      </c>
      <c r="W7185" t="s">
        <v>16418</v>
      </c>
      <c r="X7185" t="s">
        <v>16419</v>
      </c>
      <c r="Y7185" t="s">
        <v>16417</v>
      </c>
      <c r="Z7185" t="s">
        <v>16438</v>
      </c>
      <c r="AA7185" t="s">
        <v>1</v>
      </c>
      <c r="AB7185" s="164">
        <v>44550</v>
      </c>
      <c r="AC7185" t="s">
        <v>357</v>
      </c>
      <c r="AD7185" s="176">
        <v>0</v>
      </c>
    </row>
    <row r="7186" spans="1:30" x14ac:dyDescent="0.35">
      <c r="A7186" t="s">
        <v>494</v>
      </c>
      <c r="B7186">
        <v>3004</v>
      </c>
      <c r="C7186" t="s">
        <v>16439</v>
      </c>
      <c r="D7186">
        <v>81401</v>
      </c>
      <c r="E7186" t="s">
        <v>16415</v>
      </c>
      <c r="F7186" t="s">
        <v>294</v>
      </c>
      <c r="G7186" s="163">
        <v>6354</v>
      </c>
      <c r="H7186">
        <v>0</v>
      </c>
      <c r="I7186">
        <v>4.3</v>
      </c>
      <c r="J7186" t="s">
        <v>295</v>
      </c>
      <c r="K7186" t="s">
        <v>296</v>
      </c>
      <c r="L7186" t="s">
        <v>10077</v>
      </c>
      <c r="M7186" t="s">
        <v>16018</v>
      </c>
      <c r="N7186" t="s">
        <v>1168</v>
      </c>
      <c r="O7186">
        <v>4</v>
      </c>
      <c r="P7186" t="s">
        <v>306</v>
      </c>
      <c r="Q7186" t="s">
        <v>16440</v>
      </c>
      <c r="R7186" s="164">
        <v>45536</v>
      </c>
      <c r="T7186" t="s">
        <v>10028</v>
      </c>
      <c r="V7186" t="s">
        <v>16417</v>
      </c>
      <c r="W7186" t="s">
        <v>16418</v>
      </c>
      <c r="X7186" t="s">
        <v>16419</v>
      </c>
      <c r="Y7186" t="s">
        <v>16417</v>
      </c>
      <c r="Z7186" t="s">
        <v>16441</v>
      </c>
      <c r="AA7186" t="s">
        <v>1</v>
      </c>
      <c r="AB7186" s="164">
        <v>45189</v>
      </c>
      <c r="AC7186" t="s">
        <v>357</v>
      </c>
      <c r="AD7186" s="176">
        <v>0</v>
      </c>
    </row>
    <row r="7187" spans="1:30" x14ac:dyDescent="0.35">
      <c r="A7187" t="s">
        <v>419</v>
      </c>
      <c r="B7187">
        <v>3001</v>
      </c>
      <c r="C7187" t="s">
        <v>16421</v>
      </c>
      <c r="D7187">
        <v>81401</v>
      </c>
      <c r="E7187" t="s">
        <v>16415</v>
      </c>
      <c r="F7187" t="s">
        <v>294</v>
      </c>
      <c r="G7187" s="163">
        <v>6354</v>
      </c>
      <c r="H7187">
        <v>0</v>
      </c>
      <c r="I7187">
        <v>4.3</v>
      </c>
      <c r="J7187" t="s">
        <v>295</v>
      </c>
      <c r="K7187" t="s">
        <v>296</v>
      </c>
      <c r="L7187" t="s">
        <v>10077</v>
      </c>
      <c r="M7187" t="s">
        <v>16018</v>
      </c>
      <c r="N7187" t="s">
        <v>1168</v>
      </c>
      <c r="O7187">
        <v>4</v>
      </c>
      <c r="P7187" t="s">
        <v>306</v>
      </c>
      <c r="Q7187" t="s">
        <v>16442</v>
      </c>
      <c r="R7187" s="164">
        <v>44805</v>
      </c>
      <c r="T7187" t="s">
        <v>10028</v>
      </c>
      <c r="V7187" t="s">
        <v>16417</v>
      </c>
      <c r="W7187" t="s">
        <v>16418</v>
      </c>
      <c r="X7187" t="s">
        <v>16419</v>
      </c>
      <c r="Y7187" t="s">
        <v>16417</v>
      </c>
      <c r="Z7187" t="s">
        <v>16443</v>
      </c>
      <c r="AA7187" t="s">
        <v>1</v>
      </c>
      <c r="AB7187" s="164">
        <v>44622</v>
      </c>
      <c r="AC7187" t="s">
        <v>357</v>
      </c>
      <c r="AD7187" s="176">
        <v>0</v>
      </c>
    </row>
    <row r="7188" spans="1:30" x14ac:dyDescent="0.35">
      <c r="A7188" t="s">
        <v>314</v>
      </c>
      <c r="B7188">
        <v>3024</v>
      </c>
      <c r="C7188" t="s">
        <v>16439</v>
      </c>
      <c r="D7188">
        <v>81401</v>
      </c>
      <c r="E7188" t="s">
        <v>16415</v>
      </c>
      <c r="F7188" t="s">
        <v>294</v>
      </c>
      <c r="G7188" s="163">
        <v>6354</v>
      </c>
      <c r="H7188">
        <v>0</v>
      </c>
      <c r="I7188">
        <v>4.3</v>
      </c>
      <c r="J7188" t="s">
        <v>295</v>
      </c>
      <c r="K7188" t="s">
        <v>296</v>
      </c>
      <c r="L7188" t="s">
        <v>10077</v>
      </c>
      <c r="M7188" t="s">
        <v>16018</v>
      </c>
      <c r="N7188" t="s">
        <v>1168</v>
      </c>
      <c r="O7188">
        <v>4</v>
      </c>
      <c r="P7188" t="s">
        <v>306</v>
      </c>
      <c r="Q7188" t="s">
        <v>16444</v>
      </c>
      <c r="R7188" s="164">
        <v>44562</v>
      </c>
      <c r="T7188" t="s">
        <v>10028</v>
      </c>
      <c r="V7188" t="s">
        <v>16417</v>
      </c>
      <c r="W7188" t="s">
        <v>16418</v>
      </c>
      <c r="X7188" t="s">
        <v>16419</v>
      </c>
      <c r="Y7188" t="s">
        <v>16417</v>
      </c>
      <c r="Z7188" t="s">
        <v>16445</v>
      </c>
      <c r="AA7188" t="s">
        <v>1</v>
      </c>
      <c r="AB7188" s="164">
        <v>44484</v>
      </c>
      <c r="AC7188" t="s">
        <v>357</v>
      </c>
      <c r="AD7188" s="176">
        <v>0</v>
      </c>
    </row>
    <row r="7189" spans="1:30" x14ac:dyDescent="0.35">
      <c r="A7189" t="s">
        <v>711</v>
      </c>
      <c r="B7189">
        <v>3032</v>
      </c>
      <c r="C7189" t="s">
        <v>16446</v>
      </c>
      <c r="D7189">
        <v>81401</v>
      </c>
      <c r="E7189" t="s">
        <v>16415</v>
      </c>
      <c r="F7189" t="s">
        <v>294</v>
      </c>
      <c r="G7189" s="163">
        <v>6354</v>
      </c>
      <c r="H7189">
        <v>0</v>
      </c>
      <c r="I7189">
        <v>4.3</v>
      </c>
      <c r="J7189" t="s">
        <v>295</v>
      </c>
      <c r="K7189" t="s">
        <v>296</v>
      </c>
      <c r="L7189" t="s">
        <v>10077</v>
      </c>
      <c r="M7189" t="s">
        <v>16018</v>
      </c>
      <c r="N7189" t="s">
        <v>1168</v>
      </c>
      <c r="O7189">
        <v>4</v>
      </c>
      <c r="P7189" t="s">
        <v>306</v>
      </c>
      <c r="Q7189" t="s">
        <v>16447</v>
      </c>
      <c r="R7189" s="164">
        <v>45292</v>
      </c>
      <c r="T7189" t="s">
        <v>10028</v>
      </c>
      <c r="V7189" t="s">
        <v>16417</v>
      </c>
      <c r="W7189" t="s">
        <v>16418</v>
      </c>
      <c r="X7189" t="s">
        <v>16419</v>
      </c>
      <c r="Y7189" t="s">
        <v>16417</v>
      </c>
      <c r="Z7189" t="s">
        <v>16448</v>
      </c>
      <c r="AA7189" t="s">
        <v>1</v>
      </c>
      <c r="AB7189" s="164">
        <v>45187</v>
      </c>
      <c r="AC7189" t="s">
        <v>357</v>
      </c>
      <c r="AD7189" s="176">
        <v>0</v>
      </c>
    </row>
    <row r="7190" spans="1:30" x14ac:dyDescent="0.35">
      <c r="A7190" t="s">
        <v>499</v>
      </c>
      <c r="B7190">
        <v>3002</v>
      </c>
      <c r="C7190" t="s">
        <v>16439</v>
      </c>
      <c r="D7190">
        <v>81401</v>
      </c>
      <c r="E7190" t="s">
        <v>16415</v>
      </c>
      <c r="F7190" t="s">
        <v>294</v>
      </c>
      <c r="G7190" s="163">
        <v>6354</v>
      </c>
      <c r="H7190">
        <v>0</v>
      </c>
      <c r="I7190">
        <v>4.3</v>
      </c>
      <c r="J7190" t="s">
        <v>295</v>
      </c>
      <c r="K7190" t="s">
        <v>296</v>
      </c>
      <c r="L7190" t="s">
        <v>10077</v>
      </c>
      <c r="M7190" t="s">
        <v>16018</v>
      </c>
      <c r="N7190" t="s">
        <v>1168</v>
      </c>
      <c r="O7190">
        <v>4</v>
      </c>
      <c r="P7190" t="s">
        <v>306</v>
      </c>
      <c r="Q7190" t="s">
        <v>2910</v>
      </c>
      <c r="R7190" s="164">
        <v>44440</v>
      </c>
      <c r="T7190" t="s">
        <v>10028</v>
      </c>
      <c r="V7190" t="s">
        <v>16417</v>
      </c>
      <c r="W7190" t="s">
        <v>16418</v>
      </c>
      <c r="X7190" t="s">
        <v>16419</v>
      </c>
      <c r="Y7190" t="s">
        <v>16417</v>
      </c>
      <c r="Z7190" t="s">
        <v>16449</v>
      </c>
      <c r="AA7190" t="s">
        <v>1</v>
      </c>
      <c r="AB7190" s="164">
        <v>44438</v>
      </c>
      <c r="AC7190" t="s">
        <v>357</v>
      </c>
      <c r="AD7190" s="176">
        <v>0</v>
      </c>
    </row>
    <row r="7191" spans="1:30" x14ac:dyDescent="0.35">
      <c r="A7191" t="s">
        <v>711</v>
      </c>
      <c r="B7191">
        <v>3031</v>
      </c>
      <c r="C7191" t="s">
        <v>16450</v>
      </c>
      <c r="D7191">
        <v>81420</v>
      </c>
      <c r="E7191" t="s">
        <v>16451</v>
      </c>
      <c r="F7191" t="s">
        <v>294</v>
      </c>
      <c r="G7191" s="163">
        <v>7678</v>
      </c>
      <c r="H7191">
        <v>1.8</v>
      </c>
      <c r="I7191">
        <v>4</v>
      </c>
      <c r="J7191" t="s">
        <v>295</v>
      </c>
      <c r="K7191" t="s">
        <v>296</v>
      </c>
      <c r="L7191" t="s">
        <v>10077</v>
      </c>
      <c r="M7191" t="s">
        <v>16018</v>
      </c>
      <c r="N7191" t="s">
        <v>579</v>
      </c>
      <c r="O7191">
        <v>4</v>
      </c>
      <c r="P7191" t="s">
        <v>306</v>
      </c>
      <c r="Q7191" s="164">
        <v>44743</v>
      </c>
      <c r="R7191" s="164">
        <v>45047</v>
      </c>
      <c r="T7191" t="s">
        <v>13335</v>
      </c>
      <c r="V7191" t="s">
        <v>16452</v>
      </c>
      <c r="W7191" t="s">
        <v>16453</v>
      </c>
      <c r="X7191" t="s">
        <v>16451</v>
      </c>
      <c r="Y7191" t="s">
        <v>16452</v>
      </c>
      <c r="Z7191" t="s">
        <v>16454</v>
      </c>
      <c r="AA7191" t="s">
        <v>295</v>
      </c>
      <c r="AB7191" s="164">
        <v>45028</v>
      </c>
      <c r="AC7191" t="s">
        <v>357</v>
      </c>
      <c r="AD7191" s="176">
        <v>1</v>
      </c>
    </row>
    <row r="7192" spans="1:30" x14ac:dyDescent="0.35">
      <c r="A7192" t="s">
        <v>432</v>
      </c>
      <c r="B7192">
        <v>3014</v>
      </c>
      <c r="C7192" t="s">
        <v>16455</v>
      </c>
      <c r="D7192">
        <v>81627</v>
      </c>
      <c r="E7192" t="s">
        <v>16455</v>
      </c>
      <c r="F7192" t="s">
        <v>294</v>
      </c>
      <c r="G7192" s="163">
        <v>6354</v>
      </c>
      <c r="H7192">
        <v>2.4</v>
      </c>
      <c r="I7192">
        <v>1</v>
      </c>
      <c r="J7192" t="s">
        <v>295</v>
      </c>
      <c r="K7192" t="s">
        <v>296</v>
      </c>
      <c r="L7192" t="s">
        <v>640</v>
      </c>
      <c r="M7192" t="s">
        <v>16018</v>
      </c>
      <c r="N7192" t="s">
        <v>579</v>
      </c>
      <c r="O7192">
        <v>1.5</v>
      </c>
      <c r="P7192" t="s">
        <v>306</v>
      </c>
      <c r="Q7192" t="s">
        <v>16098</v>
      </c>
      <c r="R7192" s="164">
        <v>44682</v>
      </c>
      <c r="T7192" t="s">
        <v>1672</v>
      </c>
      <c r="V7192" t="s">
        <v>16456</v>
      </c>
      <c r="W7192" t="s">
        <v>16457</v>
      </c>
      <c r="X7192" t="s">
        <v>16455</v>
      </c>
      <c r="Y7192" t="s">
        <v>16456</v>
      </c>
      <c r="Z7192" t="s">
        <v>16458</v>
      </c>
      <c r="AA7192" t="s">
        <v>1</v>
      </c>
      <c r="AB7192" s="164">
        <v>44782</v>
      </c>
      <c r="AC7192" t="s">
        <v>357</v>
      </c>
      <c r="AD7192" s="176">
        <v>1</v>
      </c>
    </row>
    <row r="7193" spans="1:30" x14ac:dyDescent="0.35">
      <c r="A7193" t="s">
        <v>324</v>
      </c>
      <c r="B7193">
        <v>3004</v>
      </c>
      <c r="C7193" t="s">
        <v>16459</v>
      </c>
      <c r="D7193">
        <v>81643</v>
      </c>
      <c r="E7193" t="s">
        <v>16460</v>
      </c>
      <c r="F7193" t="s">
        <v>294</v>
      </c>
      <c r="H7193">
        <v>1.2</v>
      </c>
      <c r="I7193">
        <v>4.5</v>
      </c>
      <c r="K7193" t="s">
        <v>296</v>
      </c>
      <c r="L7193" t="s">
        <v>10077</v>
      </c>
      <c r="M7193" t="s">
        <v>398</v>
      </c>
      <c r="N7193" t="s">
        <v>529</v>
      </c>
      <c r="O7193">
        <v>4</v>
      </c>
      <c r="P7193" t="s">
        <v>306</v>
      </c>
      <c r="Q7193" s="164">
        <v>38211</v>
      </c>
      <c r="R7193" s="164">
        <v>38329</v>
      </c>
      <c r="T7193" t="s">
        <v>1804</v>
      </c>
      <c r="V7193" t="s">
        <v>16461</v>
      </c>
      <c r="W7193" t="s">
        <v>16462</v>
      </c>
      <c r="X7193" t="s">
        <v>16463</v>
      </c>
      <c r="Y7193" t="s">
        <v>16464</v>
      </c>
      <c r="Z7193" t="s">
        <v>16465</v>
      </c>
      <c r="AC7193" t="s">
        <v>308</v>
      </c>
      <c r="AD7193" s="176">
        <v>1.2</v>
      </c>
    </row>
    <row r="7194" spans="1:30" x14ac:dyDescent="0.35">
      <c r="A7194" t="s">
        <v>482</v>
      </c>
      <c r="B7194">
        <v>3008</v>
      </c>
      <c r="C7194" t="s">
        <v>16466</v>
      </c>
      <c r="D7194">
        <v>81644</v>
      </c>
      <c r="E7194" t="s">
        <v>16467</v>
      </c>
      <c r="F7194" t="s">
        <v>294</v>
      </c>
      <c r="G7194" s="163">
        <v>6506.33</v>
      </c>
      <c r="H7194">
        <v>1</v>
      </c>
      <c r="I7194">
        <v>2.7</v>
      </c>
      <c r="J7194" t="s">
        <v>295</v>
      </c>
      <c r="K7194" t="s">
        <v>296</v>
      </c>
      <c r="L7194" t="s">
        <v>10077</v>
      </c>
      <c r="M7194" t="s">
        <v>16018</v>
      </c>
      <c r="N7194" t="s">
        <v>579</v>
      </c>
      <c r="O7194">
        <v>4</v>
      </c>
      <c r="P7194" t="s">
        <v>306</v>
      </c>
      <c r="Q7194" s="164">
        <v>43110</v>
      </c>
      <c r="R7194" s="164">
        <v>44075</v>
      </c>
      <c r="T7194" t="s">
        <v>10228</v>
      </c>
      <c r="V7194" t="s">
        <v>16468</v>
      </c>
      <c r="W7194" t="s">
        <v>16469</v>
      </c>
      <c r="X7194" t="s">
        <v>16467</v>
      </c>
      <c r="Y7194" t="s">
        <v>16468</v>
      </c>
      <c r="Z7194" t="s">
        <v>16470</v>
      </c>
      <c r="AA7194" t="s">
        <v>295</v>
      </c>
      <c r="AB7194" s="164">
        <v>43567</v>
      </c>
      <c r="AC7194" t="s">
        <v>357</v>
      </c>
      <c r="AD7194" s="176">
        <v>1</v>
      </c>
    </row>
    <row r="7195" spans="1:30" x14ac:dyDescent="0.35">
      <c r="A7195" t="s">
        <v>584</v>
      </c>
      <c r="B7195">
        <v>3025</v>
      </c>
      <c r="C7195" t="s">
        <v>16471</v>
      </c>
      <c r="D7195">
        <v>81644</v>
      </c>
      <c r="E7195" t="s">
        <v>16467</v>
      </c>
      <c r="F7195" t="s">
        <v>294</v>
      </c>
      <c r="G7195" s="163">
        <v>6219.52</v>
      </c>
      <c r="H7195">
        <v>1</v>
      </c>
      <c r="I7195">
        <v>2.7</v>
      </c>
      <c r="J7195" t="s">
        <v>295</v>
      </c>
      <c r="K7195" t="s">
        <v>296</v>
      </c>
      <c r="L7195" t="s">
        <v>10077</v>
      </c>
      <c r="M7195" t="s">
        <v>16018</v>
      </c>
      <c r="N7195" t="s">
        <v>579</v>
      </c>
      <c r="O7195">
        <v>4</v>
      </c>
      <c r="P7195" t="s">
        <v>306</v>
      </c>
      <c r="Q7195" t="s">
        <v>10212</v>
      </c>
      <c r="R7195" s="164">
        <v>42614</v>
      </c>
      <c r="T7195" t="s">
        <v>10228</v>
      </c>
      <c r="V7195" t="s">
        <v>16468</v>
      </c>
      <c r="W7195" t="s">
        <v>16469</v>
      </c>
      <c r="X7195" t="s">
        <v>16467</v>
      </c>
      <c r="Y7195" t="s">
        <v>16468</v>
      </c>
      <c r="Z7195" t="s">
        <v>16472</v>
      </c>
      <c r="AA7195" t="s">
        <v>295</v>
      </c>
      <c r="AB7195" s="164">
        <v>42437</v>
      </c>
      <c r="AC7195" t="s">
        <v>357</v>
      </c>
      <c r="AD7195" s="176">
        <v>1</v>
      </c>
    </row>
    <row r="7196" spans="1:30" x14ac:dyDescent="0.35">
      <c r="A7196" t="s">
        <v>314</v>
      </c>
      <c r="B7196">
        <v>3018</v>
      </c>
      <c r="C7196" t="s">
        <v>16473</v>
      </c>
      <c r="D7196">
        <v>81644</v>
      </c>
      <c r="E7196" t="s">
        <v>16467</v>
      </c>
      <c r="F7196" t="s">
        <v>294</v>
      </c>
      <c r="G7196" s="163">
        <v>6326</v>
      </c>
      <c r="H7196">
        <v>1</v>
      </c>
      <c r="I7196">
        <v>2.7</v>
      </c>
      <c r="J7196" t="s">
        <v>295</v>
      </c>
      <c r="K7196" t="s">
        <v>296</v>
      </c>
      <c r="L7196" t="s">
        <v>10077</v>
      </c>
      <c r="M7196" t="s">
        <v>16018</v>
      </c>
      <c r="N7196" t="s">
        <v>579</v>
      </c>
      <c r="O7196">
        <v>4</v>
      </c>
      <c r="P7196" t="s">
        <v>306</v>
      </c>
      <c r="Q7196" s="164">
        <v>42685</v>
      </c>
      <c r="R7196" s="164">
        <v>42979</v>
      </c>
      <c r="T7196" t="s">
        <v>10228</v>
      </c>
      <c r="V7196" t="s">
        <v>16468</v>
      </c>
      <c r="W7196" t="s">
        <v>16469</v>
      </c>
      <c r="X7196" t="s">
        <v>16467</v>
      </c>
      <c r="Y7196" t="s">
        <v>16468</v>
      </c>
      <c r="Z7196" t="s">
        <v>16474</v>
      </c>
      <c r="AA7196" t="s">
        <v>295</v>
      </c>
      <c r="AB7196" s="164">
        <v>42774</v>
      </c>
      <c r="AC7196" t="s">
        <v>357</v>
      </c>
      <c r="AD7196" s="176">
        <v>1</v>
      </c>
    </row>
    <row r="7197" spans="1:30" x14ac:dyDescent="0.35">
      <c r="A7197" t="s">
        <v>309</v>
      </c>
      <c r="B7197">
        <v>3001</v>
      </c>
      <c r="C7197" t="s">
        <v>16475</v>
      </c>
      <c r="D7197">
        <v>81646</v>
      </c>
      <c r="E7197" t="s">
        <v>16475</v>
      </c>
      <c r="F7197" t="s">
        <v>294</v>
      </c>
      <c r="G7197" s="163">
        <v>7283</v>
      </c>
      <c r="H7197">
        <v>2</v>
      </c>
      <c r="I7197">
        <v>3.1</v>
      </c>
      <c r="J7197" t="s">
        <v>295</v>
      </c>
      <c r="K7197" t="s">
        <v>296</v>
      </c>
      <c r="L7197" t="s">
        <v>10077</v>
      </c>
      <c r="M7197" t="s">
        <v>16018</v>
      </c>
      <c r="N7197" t="s">
        <v>1792</v>
      </c>
      <c r="O7197">
        <v>3</v>
      </c>
      <c r="P7197" t="s">
        <v>306</v>
      </c>
      <c r="Q7197" s="164">
        <v>42562</v>
      </c>
      <c r="R7197" s="164">
        <v>43344</v>
      </c>
      <c r="T7197" t="s">
        <v>5810</v>
      </c>
      <c r="V7197" t="s">
        <v>16476</v>
      </c>
      <c r="W7197" t="s">
        <v>16477</v>
      </c>
      <c r="X7197" t="s">
        <v>16475</v>
      </c>
      <c r="Y7197" t="s">
        <v>16476</v>
      </c>
      <c r="Z7197" t="s">
        <v>16478</v>
      </c>
      <c r="AA7197" t="s">
        <v>295</v>
      </c>
      <c r="AB7197" s="164">
        <v>42914</v>
      </c>
      <c r="AC7197" t="s">
        <v>341</v>
      </c>
      <c r="AD7197" s="176">
        <v>1</v>
      </c>
    </row>
    <row r="7198" spans="1:30" x14ac:dyDescent="0.35">
      <c r="A7198" t="s">
        <v>454</v>
      </c>
      <c r="B7198">
        <v>3009</v>
      </c>
      <c r="C7198" t="s">
        <v>16479</v>
      </c>
      <c r="D7198">
        <v>81652</v>
      </c>
      <c r="E7198" t="s">
        <v>16480</v>
      </c>
      <c r="F7198" t="s">
        <v>294</v>
      </c>
      <c r="G7198" s="163">
        <v>6506.32</v>
      </c>
      <c r="H7198">
        <v>1.7</v>
      </c>
      <c r="I7198">
        <v>3.4</v>
      </c>
      <c r="J7198" t="s">
        <v>295</v>
      </c>
      <c r="K7198" t="s">
        <v>296</v>
      </c>
      <c r="L7198" t="s">
        <v>10077</v>
      </c>
      <c r="M7198" t="s">
        <v>16018</v>
      </c>
      <c r="N7198" t="s">
        <v>579</v>
      </c>
      <c r="O7198">
        <v>4</v>
      </c>
      <c r="P7198" t="s">
        <v>306</v>
      </c>
      <c r="Q7198" t="s">
        <v>4491</v>
      </c>
      <c r="R7198" s="164">
        <v>43709</v>
      </c>
      <c r="T7198" t="s">
        <v>14219</v>
      </c>
      <c r="V7198" t="s">
        <v>16481</v>
      </c>
      <c r="W7198" t="s">
        <v>16482</v>
      </c>
      <c r="X7198" t="s">
        <v>16480</v>
      </c>
      <c r="Y7198" t="s">
        <v>16481</v>
      </c>
      <c r="Z7198" t="s">
        <v>16483</v>
      </c>
      <c r="AA7198" t="s">
        <v>295</v>
      </c>
      <c r="AB7198" s="164">
        <v>43699</v>
      </c>
      <c r="AC7198" t="s">
        <v>357</v>
      </c>
      <c r="AD7198" s="176">
        <v>1</v>
      </c>
    </row>
    <row r="7199" spans="1:30" x14ac:dyDescent="0.35">
      <c r="A7199" t="s">
        <v>447</v>
      </c>
      <c r="B7199">
        <v>3003</v>
      </c>
      <c r="C7199" t="s">
        <v>16484</v>
      </c>
      <c r="D7199">
        <v>81652</v>
      </c>
      <c r="E7199" t="s">
        <v>16480</v>
      </c>
      <c r="F7199" t="s">
        <v>294</v>
      </c>
      <c r="G7199" s="163">
        <v>6506.32</v>
      </c>
      <c r="H7199">
        <v>1.7</v>
      </c>
      <c r="I7199">
        <v>3.4</v>
      </c>
      <c r="J7199" t="s">
        <v>295</v>
      </c>
      <c r="K7199" t="s">
        <v>296</v>
      </c>
      <c r="L7199" t="s">
        <v>10077</v>
      </c>
      <c r="M7199" t="s">
        <v>16018</v>
      </c>
      <c r="N7199" t="s">
        <v>579</v>
      </c>
      <c r="O7199">
        <v>4</v>
      </c>
      <c r="P7199" t="s">
        <v>306</v>
      </c>
      <c r="Q7199" t="s">
        <v>16485</v>
      </c>
      <c r="R7199" s="164">
        <v>43709</v>
      </c>
      <c r="T7199" t="s">
        <v>14219</v>
      </c>
      <c r="V7199" t="s">
        <v>16481</v>
      </c>
      <c r="W7199" t="s">
        <v>16482</v>
      </c>
      <c r="X7199" t="s">
        <v>16480</v>
      </c>
      <c r="Y7199" t="s">
        <v>16481</v>
      </c>
      <c r="Z7199" t="s">
        <v>16486</v>
      </c>
      <c r="AA7199" t="s">
        <v>295</v>
      </c>
      <c r="AB7199" s="164">
        <v>44147</v>
      </c>
      <c r="AC7199" t="s">
        <v>357</v>
      </c>
      <c r="AD7199" s="176">
        <v>1</v>
      </c>
    </row>
    <row r="7200" spans="1:30" x14ac:dyDescent="0.35">
      <c r="A7200" t="s">
        <v>711</v>
      </c>
      <c r="B7200">
        <v>3013</v>
      </c>
      <c r="C7200" t="s">
        <v>16487</v>
      </c>
      <c r="D7200">
        <v>81800</v>
      </c>
      <c r="E7200" t="s">
        <v>16488</v>
      </c>
      <c r="F7200" t="s">
        <v>294</v>
      </c>
      <c r="H7200">
        <v>1.1000000000000001</v>
      </c>
      <c r="I7200">
        <v>3.4</v>
      </c>
      <c r="K7200" t="s">
        <v>296</v>
      </c>
      <c r="L7200" t="s">
        <v>10077</v>
      </c>
      <c r="M7200" t="s">
        <v>398</v>
      </c>
      <c r="N7200" t="s">
        <v>1829</v>
      </c>
      <c r="O7200">
        <v>4</v>
      </c>
      <c r="P7200" t="s">
        <v>306</v>
      </c>
      <c r="Q7200" s="164">
        <v>41888</v>
      </c>
      <c r="R7200" s="164">
        <v>41883</v>
      </c>
      <c r="T7200" t="s">
        <v>1830</v>
      </c>
      <c r="V7200" t="s">
        <v>16489</v>
      </c>
      <c r="W7200" t="s">
        <v>16490</v>
      </c>
      <c r="X7200" t="s">
        <v>16491</v>
      </c>
      <c r="Y7200" t="s">
        <v>16492</v>
      </c>
      <c r="Z7200" t="s">
        <v>16493</v>
      </c>
      <c r="AC7200" t="s">
        <v>366</v>
      </c>
      <c r="AD7200" s="176">
        <v>1.1000000000000001</v>
      </c>
    </row>
    <row r="7201" spans="1:31" x14ac:dyDescent="0.35">
      <c r="A7201" t="s">
        <v>482</v>
      </c>
      <c r="B7201">
        <v>3009</v>
      </c>
      <c r="C7201" t="s">
        <v>16494</v>
      </c>
      <c r="D7201">
        <v>81817</v>
      </c>
      <c r="E7201" t="s">
        <v>16495</v>
      </c>
      <c r="F7201" t="s">
        <v>294</v>
      </c>
      <c r="G7201" s="163">
        <v>6118.16</v>
      </c>
      <c r="H7201">
        <v>2.4</v>
      </c>
      <c r="I7201">
        <v>3.3</v>
      </c>
      <c r="J7201" t="s">
        <v>295</v>
      </c>
      <c r="K7201" t="s">
        <v>296</v>
      </c>
      <c r="L7201" t="s">
        <v>10384</v>
      </c>
      <c r="M7201" t="s">
        <v>16018</v>
      </c>
      <c r="N7201" t="s">
        <v>641</v>
      </c>
      <c r="O7201">
        <v>4</v>
      </c>
      <c r="P7201" t="s">
        <v>306</v>
      </c>
      <c r="Q7201" s="164">
        <v>44014</v>
      </c>
      <c r="R7201" s="164">
        <v>44440</v>
      </c>
      <c r="T7201" t="s">
        <v>5903</v>
      </c>
      <c r="V7201" t="s">
        <v>16496</v>
      </c>
      <c r="W7201" t="s">
        <v>16497</v>
      </c>
      <c r="X7201" t="s">
        <v>16498</v>
      </c>
      <c r="Y7201" t="s">
        <v>16499</v>
      </c>
      <c r="Z7201" t="s">
        <v>16500</v>
      </c>
      <c r="AA7201" t="s">
        <v>295</v>
      </c>
      <c r="AB7201" s="164">
        <v>44300</v>
      </c>
      <c r="AC7201" t="s">
        <v>341</v>
      </c>
      <c r="AD7201" s="176">
        <v>1.1000000000000001</v>
      </c>
    </row>
    <row r="7202" spans="1:31" x14ac:dyDescent="0.35">
      <c r="A7202" t="s">
        <v>584</v>
      </c>
      <c r="B7202">
        <v>3003</v>
      </c>
      <c r="C7202" t="s">
        <v>16494</v>
      </c>
      <c r="D7202">
        <v>81817</v>
      </c>
      <c r="E7202" t="s">
        <v>16495</v>
      </c>
      <c r="F7202" t="s">
        <v>294</v>
      </c>
      <c r="H7202">
        <v>2.4</v>
      </c>
      <c r="I7202">
        <v>3.3</v>
      </c>
      <c r="K7202" t="s">
        <v>296</v>
      </c>
      <c r="L7202" t="s">
        <v>10077</v>
      </c>
      <c r="M7202" t="s">
        <v>398</v>
      </c>
      <c r="N7202" t="s">
        <v>641</v>
      </c>
      <c r="O7202">
        <v>4</v>
      </c>
      <c r="P7202" t="s">
        <v>306</v>
      </c>
      <c r="Q7202" s="164">
        <v>37841</v>
      </c>
      <c r="R7202" s="164">
        <v>37841</v>
      </c>
      <c r="T7202" t="s">
        <v>5903</v>
      </c>
      <c r="V7202" t="s">
        <v>16496</v>
      </c>
      <c r="W7202" t="s">
        <v>16497</v>
      </c>
      <c r="X7202" t="s">
        <v>16498</v>
      </c>
      <c r="Y7202" t="s">
        <v>16499</v>
      </c>
      <c r="Z7202" t="s">
        <v>16501</v>
      </c>
      <c r="AC7202" t="s">
        <v>341</v>
      </c>
      <c r="AD7202" s="176">
        <v>1.1000000000000001</v>
      </c>
    </row>
    <row r="7203" spans="1:31" x14ac:dyDescent="0.35">
      <c r="A7203" t="s">
        <v>711</v>
      </c>
      <c r="B7203">
        <v>1032</v>
      </c>
      <c r="C7203" t="s">
        <v>16502</v>
      </c>
      <c r="D7203">
        <v>81820</v>
      </c>
      <c r="E7203" t="s">
        <v>16502</v>
      </c>
      <c r="F7203" t="s">
        <v>294</v>
      </c>
      <c r="H7203" s="174">
        <f>AD7203</f>
        <v>1.1000000000000001</v>
      </c>
      <c r="I7203">
        <v>3.5</v>
      </c>
      <c r="K7203" t="s">
        <v>843</v>
      </c>
      <c r="L7203" t="s">
        <v>5548</v>
      </c>
      <c r="M7203" t="s">
        <v>398</v>
      </c>
      <c r="N7203" t="s">
        <v>1939</v>
      </c>
      <c r="O7203">
        <v>3</v>
      </c>
      <c r="P7203" t="s">
        <v>306</v>
      </c>
      <c r="Q7203" s="164">
        <v>39084</v>
      </c>
      <c r="R7203" s="164">
        <v>39114</v>
      </c>
      <c r="T7203" t="s">
        <v>1946</v>
      </c>
      <c r="V7203" t="s">
        <v>16503</v>
      </c>
      <c r="W7203" t="s">
        <v>16504</v>
      </c>
      <c r="X7203" t="s">
        <v>16505</v>
      </c>
      <c r="Y7203" t="s">
        <v>16503</v>
      </c>
      <c r="Z7203" t="s">
        <v>16506</v>
      </c>
      <c r="AC7203" t="s">
        <v>366</v>
      </c>
      <c r="AD7203" s="176">
        <v>1.1000000000000001</v>
      </c>
      <c r="AE7203" s="177" t="s">
        <v>16954</v>
      </c>
    </row>
    <row r="7204" spans="1:31" x14ac:dyDescent="0.35">
      <c r="A7204" t="s">
        <v>584</v>
      </c>
      <c r="B7204">
        <v>3011</v>
      </c>
      <c r="C7204" t="s">
        <v>16507</v>
      </c>
      <c r="D7204">
        <v>81823</v>
      </c>
      <c r="E7204" t="s">
        <v>16508</v>
      </c>
      <c r="F7204" t="s">
        <v>294</v>
      </c>
      <c r="H7204">
        <v>1.1000000000000001</v>
      </c>
      <c r="I7204">
        <v>3.4</v>
      </c>
      <c r="K7204" t="s">
        <v>296</v>
      </c>
      <c r="L7204" t="s">
        <v>10077</v>
      </c>
      <c r="M7204" t="s">
        <v>398</v>
      </c>
      <c r="N7204" t="s">
        <v>1957</v>
      </c>
      <c r="O7204">
        <v>4</v>
      </c>
      <c r="P7204" t="s">
        <v>306</v>
      </c>
      <c r="Q7204" s="164">
        <v>39091</v>
      </c>
      <c r="R7204" s="164">
        <v>39326</v>
      </c>
      <c r="T7204" t="s">
        <v>1958</v>
      </c>
      <c r="V7204" t="s">
        <v>16509</v>
      </c>
      <c r="W7204" t="s">
        <v>16510</v>
      </c>
      <c r="X7204" t="s">
        <v>16511</v>
      </c>
      <c r="Y7204" t="s">
        <v>16512</v>
      </c>
      <c r="Z7204" t="s">
        <v>16513</v>
      </c>
      <c r="AC7204" t="s">
        <v>366</v>
      </c>
      <c r="AD7204" s="176">
        <v>1.1000000000000001</v>
      </c>
    </row>
    <row r="7205" spans="1:31" x14ac:dyDescent="0.35">
      <c r="A7205" t="s">
        <v>324</v>
      </c>
      <c r="B7205">
        <v>3010</v>
      </c>
      <c r="C7205" t="s">
        <v>16514</v>
      </c>
      <c r="D7205">
        <v>81824</v>
      </c>
      <c r="E7205" t="s">
        <v>16515</v>
      </c>
      <c r="F7205" t="s">
        <v>294</v>
      </c>
      <c r="H7205">
        <v>1.2</v>
      </c>
      <c r="I7205">
        <v>3.5</v>
      </c>
      <c r="K7205" t="s">
        <v>296</v>
      </c>
      <c r="L7205" t="s">
        <v>10077</v>
      </c>
      <c r="M7205" t="s">
        <v>398</v>
      </c>
      <c r="N7205" t="s">
        <v>1939</v>
      </c>
      <c r="O7205">
        <v>4</v>
      </c>
      <c r="P7205" t="s">
        <v>306</v>
      </c>
      <c r="Q7205" t="s">
        <v>16516</v>
      </c>
      <c r="R7205" s="164">
        <v>41883</v>
      </c>
      <c r="T7205" t="s">
        <v>16517</v>
      </c>
      <c r="V7205" t="s">
        <v>16518</v>
      </c>
      <c r="W7205" t="s">
        <v>16519</v>
      </c>
      <c r="X7205" t="s">
        <v>16515</v>
      </c>
      <c r="Y7205" t="s">
        <v>16520</v>
      </c>
      <c r="Z7205" t="s">
        <v>16521</v>
      </c>
      <c r="AC7205" t="s">
        <v>366</v>
      </c>
      <c r="AD7205" s="176">
        <v>1.2</v>
      </c>
    </row>
    <row r="7206" spans="1:31" x14ac:dyDescent="0.35">
      <c r="A7206" t="s">
        <v>432</v>
      </c>
      <c r="B7206">
        <v>3009</v>
      </c>
      <c r="C7206" t="s">
        <v>16522</v>
      </c>
      <c r="D7206">
        <v>81824</v>
      </c>
      <c r="E7206" t="s">
        <v>16515</v>
      </c>
      <c r="F7206" t="s">
        <v>294</v>
      </c>
      <c r="G7206" s="163">
        <v>6369.3</v>
      </c>
      <c r="H7206">
        <v>1.2</v>
      </c>
      <c r="I7206">
        <v>3.5</v>
      </c>
      <c r="J7206" t="s">
        <v>295</v>
      </c>
      <c r="K7206" t="s">
        <v>296</v>
      </c>
      <c r="L7206" t="s">
        <v>10077</v>
      </c>
      <c r="M7206" t="s">
        <v>16018</v>
      </c>
      <c r="N7206" t="s">
        <v>1939</v>
      </c>
      <c r="O7206">
        <v>4</v>
      </c>
      <c r="P7206" t="s">
        <v>306</v>
      </c>
      <c r="Q7206" s="164">
        <v>43983</v>
      </c>
      <c r="R7206" s="164">
        <v>43922</v>
      </c>
      <c r="T7206" t="s">
        <v>16517</v>
      </c>
      <c r="V7206" t="s">
        <v>16518</v>
      </c>
      <c r="W7206" t="s">
        <v>16519</v>
      </c>
      <c r="X7206" t="s">
        <v>16515</v>
      </c>
      <c r="Y7206" t="s">
        <v>16520</v>
      </c>
      <c r="Z7206" t="s">
        <v>16523</v>
      </c>
      <c r="AA7206" t="s">
        <v>295</v>
      </c>
      <c r="AB7206" s="164">
        <v>44147</v>
      </c>
      <c r="AC7206" t="s">
        <v>366</v>
      </c>
      <c r="AD7206" s="176">
        <v>1.2</v>
      </c>
    </row>
    <row r="7207" spans="1:31" x14ac:dyDescent="0.35">
      <c r="A7207" t="s">
        <v>584</v>
      </c>
      <c r="B7207">
        <v>3012</v>
      </c>
      <c r="C7207" t="s">
        <v>16524</v>
      </c>
      <c r="D7207">
        <v>81829</v>
      </c>
      <c r="E7207" t="s">
        <v>16525</v>
      </c>
      <c r="F7207" t="s">
        <v>294</v>
      </c>
      <c r="H7207">
        <v>2.2000000000000002</v>
      </c>
      <c r="I7207">
        <v>3</v>
      </c>
      <c r="K7207" t="s">
        <v>296</v>
      </c>
      <c r="L7207" t="s">
        <v>10077</v>
      </c>
      <c r="M7207" t="s">
        <v>16018</v>
      </c>
      <c r="N7207" t="s">
        <v>360</v>
      </c>
      <c r="O7207">
        <v>4</v>
      </c>
      <c r="P7207" t="s">
        <v>306</v>
      </c>
      <c r="Q7207" t="s">
        <v>1951</v>
      </c>
      <c r="R7207" s="164">
        <v>40057</v>
      </c>
      <c r="T7207" t="s">
        <v>5990</v>
      </c>
      <c r="V7207" t="s">
        <v>16526</v>
      </c>
      <c r="W7207" t="s">
        <v>16527</v>
      </c>
      <c r="X7207" t="s">
        <v>16525</v>
      </c>
      <c r="Y7207" t="s">
        <v>16526</v>
      </c>
      <c r="Z7207" t="s">
        <v>16528</v>
      </c>
      <c r="AC7207" t="s">
        <v>366</v>
      </c>
      <c r="AD7207" s="176">
        <v>2.2000000000000002</v>
      </c>
    </row>
    <row r="7208" spans="1:31" x14ac:dyDescent="0.35">
      <c r="A7208" t="s">
        <v>711</v>
      </c>
      <c r="B7208">
        <v>3007</v>
      </c>
      <c r="C7208" t="s">
        <v>16529</v>
      </c>
      <c r="D7208">
        <v>81831</v>
      </c>
      <c r="E7208" t="s">
        <v>16530</v>
      </c>
      <c r="F7208" t="s">
        <v>294</v>
      </c>
      <c r="H7208">
        <v>1.3</v>
      </c>
      <c r="I7208">
        <v>3.2</v>
      </c>
      <c r="K7208" t="s">
        <v>296</v>
      </c>
      <c r="L7208" t="s">
        <v>10077</v>
      </c>
      <c r="M7208" t="s">
        <v>398</v>
      </c>
      <c r="N7208" t="s">
        <v>360</v>
      </c>
      <c r="O7208">
        <v>4</v>
      </c>
      <c r="P7208" t="s">
        <v>306</v>
      </c>
      <c r="Q7208" s="164">
        <v>40187</v>
      </c>
      <c r="R7208" s="164">
        <v>40422</v>
      </c>
      <c r="T7208" t="s">
        <v>1963</v>
      </c>
      <c r="V7208" t="s">
        <v>16530</v>
      </c>
      <c r="W7208" t="s">
        <v>16531</v>
      </c>
      <c r="X7208" t="s">
        <v>16530</v>
      </c>
      <c r="Y7208" t="s">
        <v>16532</v>
      </c>
      <c r="Z7208" t="s">
        <v>16533</v>
      </c>
      <c r="AC7208" t="s">
        <v>366</v>
      </c>
      <c r="AD7208" s="176">
        <v>1.3</v>
      </c>
    </row>
    <row r="7209" spans="1:31" x14ac:dyDescent="0.35">
      <c r="A7209" t="s">
        <v>454</v>
      </c>
      <c r="B7209">
        <v>3001</v>
      </c>
      <c r="C7209" t="s">
        <v>16534</v>
      </c>
      <c r="D7209">
        <v>81833</v>
      </c>
      <c r="E7209" t="s">
        <v>16535</v>
      </c>
      <c r="F7209" t="s">
        <v>294</v>
      </c>
      <c r="H7209">
        <v>1.2</v>
      </c>
      <c r="I7209">
        <v>4</v>
      </c>
      <c r="K7209" t="s">
        <v>296</v>
      </c>
      <c r="L7209" t="s">
        <v>5548</v>
      </c>
      <c r="M7209" t="s">
        <v>398</v>
      </c>
      <c r="N7209" t="s">
        <v>1939</v>
      </c>
      <c r="O7209">
        <v>4</v>
      </c>
      <c r="P7209" t="s">
        <v>306</v>
      </c>
      <c r="Q7209" s="164">
        <v>37780</v>
      </c>
      <c r="R7209" s="164">
        <v>37839</v>
      </c>
      <c r="T7209" t="s">
        <v>6058</v>
      </c>
      <c r="V7209" t="s">
        <v>16536</v>
      </c>
      <c r="W7209" t="s">
        <v>16537</v>
      </c>
      <c r="X7209" t="s">
        <v>16538</v>
      </c>
      <c r="Y7209" t="s">
        <v>16539</v>
      </c>
      <c r="Z7209" t="s">
        <v>16540</v>
      </c>
      <c r="AC7209" t="s">
        <v>366</v>
      </c>
      <c r="AD7209" s="176">
        <v>1.2</v>
      </c>
    </row>
    <row r="7210" spans="1:31" x14ac:dyDescent="0.35">
      <c r="A7210" t="s">
        <v>324</v>
      </c>
      <c r="B7210">
        <v>3009</v>
      </c>
      <c r="C7210" t="s">
        <v>16534</v>
      </c>
      <c r="D7210">
        <v>81833</v>
      </c>
      <c r="E7210" t="s">
        <v>16535</v>
      </c>
      <c r="F7210" t="s">
        <v>294</v>
      </c>
      <c r="H7210">
        <v>1.2</v>
      </c>
      <c r="I7210">
        <v>4</v>
      </c>
      <c r="K7210" t="s">
        <v>296</v>
      </c>
      <c r="L7210" t="s">
        <v>10077</v>
      </c>
      <c r="M7210" t="s">
        <v>398</v>
      </c>
      <c r="N7210" t="s">
        <v>1939</v>
      </c>
      <c r="O7210">
        <v>4</v>
      </c>
      <c r="P7210" t="s">
        <v>306</v>
      </c>
      <c r="Q7210" t="s">
        <v>8409</v>
      </c>
      <c r="R7210" s="164">
        <v>40787</v>
      </c>
      <c r="T7210" t="s">
        <v>6058</v>
      </c>
      <c r="V7210" t="s">
        <v>16536</v>
      </c>
      <c r="W7210" t="s">
        <v>16537</v>
      </c>
      <c r="X7210" t="s">
        <v>16538</v>
      </c>
      <c r="Y7210" t="s">
        <v>16539</v>
      </c>
      <c r="Z7210" t="s">
        <v>16541</v>
      </c>
      <c r="AC7210" t="s">
        <v>366</v>
      </c>
      <c r="AD7210" s="176">
        <v>1.2</v>
      </c>
    </row>
    <row r="7211" spans="1:31" x14ac:dyDescent="0.35">
      <c r="A7211" t="s">
        <v>476</v>
      </c>
      <c r="B7211">
        <v>3003</v>
      </c>
      <c r="C7211" t="s">
        <v>16542</v>
      </c>
      <c r="D7211">
        <v>81833</v>
      </c>
      <c r="E7211" t="s">
        <v>16535</v>
      </c>
      <c r="F7211" t="s">
        <v>294</v>
      </c>
      <c r="H7211">
        <v>1.2</v>
      </c>
      <c r="I7211">
        <v>4</v>
      </c>
      <c r="K7211" t="s">
        <v>296</v>
      </c>
      <c r="L7211" t="s">
        <v>10077</v>
      </c>
      <c r="M7211" t="s">
        <v>398</v>
      </c>
      <c r="N7211" t="s">
        <v>1939</v>
      </c>
      <c r="O7211">
        <v>4</v>
      </c>
      <c r="P7211" t="s">
        <v>306</v>
      </c>
      <c r="Q7211" s="164">
        <v>41310</v>
      </c>
      <c r="R7211" s="164">
        <v>41518</v>
      </c>
      <c r="T7211" t="s">
        <v>6058</v>
      </c>
      <c r="V7211" t="s">
        <v>16536</v>
      </c>
      <c r="W7211" t="s">
        <v>16537</v>
      </c>
      <c r="X7211" t="s">
        <v>16538</v>
      </c>
      <c r="Y7211" t="s">
        <v>16539</v>
      </c>
      <c r="Z7211" t="s">
        <v>16543</v>
      </c>
      <c r="AC7211" t="s">
        <v>366</v>
      </c>
      <c r="AD7211" s="176">
        <v>1.2</v>
      </c>
    </row>
    <row r="7212" spans="1:31" x14ac:dyDescent="0.35">
      <c r="A7212" t="s">
        <v>482</v>
      </c>
      <c r="B7212">
        <v>3006</v>
      </c>
      <c r="C7212" t="s">
        <v>16542</v>
      </c>
      <c r="D7212">
        <v>81833</v>
      </c>
      <c r="E7212" t="s">
        <v>16535</v>
      </c>
      <c r="F7212" t="s">
        <v>294</v>
      </c>
      <c r="G7212" s="163">
        <v>7310.16</v>
      </c>
      <c r="H7212">
        <v>1.2</v>
      </c>
      <c r="I7212">
        <v>4</v>
      </c>
      <c r="J7212" t="s">
        <v>295</v>
      </c>
      <c r="K7212" t="s">
        <v>296</v>
      </c>
      <c r="L7212" t="s">
        <v>10077</v>
      </c>
      <c r="M7212" t="s">
        <v>16018</v>
      </c>
      <c r="N7212" t="s">
        <v>1939</v>
      </c>
      <c r="O7212">
        <v>4</v>
      </c>
      <c r="P7212" t="s">
        <v>306</v>
      </c>
      <c r="Q7212" t="s">
        <v>4908</v>
      </c>
      <c r="R7212" s="164">
        <v>42614</v>
      </c>
      <c r="T7212" t="s">
        <v>6058</v>
      </c>
      <c r="V7212" t="s">
        <v>16536</v>
      </c>
      <c r="W7212" t="s">
        <v>16537</v>
      </c>
      <c r="X7212" t="s">
        <v>16538</v>
      </c>
      <c r="Y7212" t="s">
        <v>16539</v>
      </c>
      <c r="Z7212" t="s">
        <v>16544</v>
      </c>
      <c r="AA7212" t="s">
        <v>295</v>
      </c>
      <c r="AB7212" s="164">
        <v>42432</v>
      </c>
      <c r="AC7212" t="s">
        <v>366</v>
      </c>
      <c r="AD7212" s="176">
        <v>1.2</v>
      </c>
    </row>
    <row r="7213" spans="1:31" x14ac:dyDescent="0.35">
      <c r="A7213" t="s">
        <v>432</v>
      </c>
      <c r="B7213">
        <v>3016</v>
      </c>
      <c r="C7213" t="s">
        <v>16534</v>
      </c>
      <c r="D7213">
        <v>81833</v>
      </c>
      <c r="E7213" t="s">
        <v>16535</v>
      </c>
      <c r="F7213" t="s">
        <v>294</v>
      </c>
      <c r="G7213" s="163">
        <v>6354</v>
      </c>
      <c r="H7213">
        <v>1.2</v>
      </c>
      <c r="I7213">
        <v>4</v>
      </c>
      <c r="J7213" t="s">
        <v>295</v>
      </c>
      <c r="K7213" t="s">
        <v>296</v>
      </c>
      <c r="L7213" t="s">
        <v>640</v>
      </c>
      <c r="M7213" t="s">
        <v>16018</v>
      </c>
      <c r="N7213" t="s">
        <v>1939</v>
      </c>
      <c r="O7213">
        <v>4</v>
      </c>
      <c r="P7213" t="s">
        <v>306</v>
      </c>
      <c r="Q7213" t="s">
        <v>16545</v>
      </c>
      <c r="R7213" s="164">
        <v>45047</v>
      </c>
      <c r="T7213" t="s">
        <v>6058</v>
      </c>
      <c r="V7213" t="s">
        <v>16536</v>
      </c>
      <c r="W7213" t="s">
        <v>16537</v>
      </c>
      <c r="X7213" t="s">
        <v>16538</v>
      </c>
      <c r="Y7213" t="s">
        <v>16539</v>
      </c>
      <c r="Z7213" t="s">
        <v>16546</v>
      </c>
      <c r="AA7213" t="s">
        <v>1</v>
      </c>
      <c r="AB7213" s="164">
        <v>45211</v>
      </c>
      <c r="AC7213" t="s">
        <v>366</v>
      </c>
      <c r="AD7213" s="176">
        <v>1.2</v>
      </c>
    </row>
    <row r="7214" spans="1:31" x14ac:dyDescent="0.35">
      <c r="A7214" t="s">
        <v>584</v>
      </c>
      <c r="B7214">
        <v>3007</v>
      </c>
      <c r="C7214" t="s">
        <v>16542</v>
      </c>
      <c r="D7214">
        <v>81833</v>
      </c>
      <c r="E7214" t="s">
        <v>16535</v>
      </c>
      <c r="F7214" t="s">
        <v>294</v>
      </c>
      <c r="H7214">
        <v>1.2</v>
      </c>
      <c r="I7214">
        <v>4</v>
      </c>
      <c r="K7214" t="s">
        <v>296</v>
      </c>
      <c r="L7214" t="s">
        <v>10077</v>
      </c>
      <c r="M7214" t="s">
        <v>398</v>
      </c>
      <c r="N7214" t="s">
        <v>1939</v>
      </c>
      <c r="O7214">
        <v>4</v>
      </c>
      <c r="P7214" t="s">
        <v>306</v>
      </c>
      <c r="Q7214" s="164">
        <v>38414</v>
      </c>
      <c r="R7214" s="164">
        <v>38414</v>
      </c>
      <c r="T7214" t="s">
        <v>6058</v>
      </c>
      <c r="V7214" t="s">
        <v>16536</v>
      </c>
      <c r="W7214" t="s">
        <v>16537</v>
      </c>
      <c r="X7214" t="s">
        <v>16538</v>
      </c>
      <c r="Y7214" t="s">
        <v>16539</v>
      </c>
      <c r="Z7214" t="s">
        <v>16547</v>
      </c>
      <c r="AC7214" t="s">
        <v>366</v>
      </c>
      <c r="AD7214" s="176">
        <v>1.2</v>
      </c>
    </row>
    <row r="7215" spans="1:31" x14ac:dyDescent="0.35">
      <c r="A7215" t="s">
        <v>711</v>
      </c>
      <c r="B7215">
        <v>3006</v>
      </c>
      <c r="C7215" t="s">
        <v>16548</v>
      </c>
      <c r="D7215">
        <v>81833</v>
      </c>
      <c r="E7215" t="s">
        <v>16535</v>
      </c>
      <c r="F7215" t="s">
        <v>294</v>
      </c>
      <c r="H7215">
        <v>1.2</v>
      </c>
      <c r="I7215">
        <v>4</v>
      </c>
      <c r="K7215" t="s">
        <v>296</v>
      </c>
      <c r="L7215" t="s">
        <v>10077</v>
      </c>
      <c r="M7215" t="s">
        <v>398</v>
      </c>
      <c r="N7215" t="s">
        <v>1939</v>
      </c>
      <c r="O7215">
        <v>4</v>
      </c>
      <c r="P7215" t="s">
        <v>306</v>
      </c>
      <c r="Q7215" s="164">
        <v>39822</v>
      </c>
      <c r="R7215" s="164">
        <v>40057</v>
      </c>
      <c r="T7215" t="s">
        <v>6058</v>
      </c>
      <c r="V7215" t="s">
        <v>16536</v>
      </c>
      <c r="W7215" t="s">
        <v>16537</v>
      </c>
      <c r="X7215" t="s">
        <v>16538</v>
      </c>
      <c r="Y7215" t="s">
        <v>16539</v>
      </c>
      <c r="Z7215" t="s">
        <v>16549</v>
      </c>
      <c r="AC7215" t="s">
        <v>366</v>
      </c>
      <c r="AD7215" s="176">
        <v>1.2</v>
      </c>
    </row>
    <row r="7216" spans="1:31" x14ac:dyDescent="0.35">
      <c r="A7216" t="s">
        <v>711</v>
      </c>
      <c r="B7216">
        <v>3010</v>
      </c>
      <c r="C7216" t="s">
        <v>16550</v>
      </c>
      <c r="D7216">
        <v>81900</v>
      </c>
      <c r="E7216" t="s">
        <v>16551</v>
      </c>
      <c r="F7216" t="s">
        <v>294</v>
      </c>
      <c r="H7216">
        <v>2</v>
      </c>
      <c r="I7216">
        <v>3.2</v>
      </c>
      <c r="K7216" t="s">
        <v>296</v>
      </c>
      <c r="L7216" t="s">
        <v>10077</v>
      </c>
      <c r="M7216" t="s">
        <v>398</v>
      </c>
      <c r="N7216" t="s">
        <v>360</v>
      </c>
      <c r="O7216">
        <v>4</v>
      </c>
      <c r="P7216" t="s">
        <v>306</v>
      </c>
      <c r="Q7216" s="164">
        <v>40917</v>
      </c>
      <c r="R7216" s="164">
        <v>41153</v>
      </c>
      <c r="T7216" t="s">
        <v>6109</v>
      </c>
      <c r="V7216" t="s">
        <v>16552</v>
      </c>
      <c r="W7216" t="s">
        <v>16553</v>
      </c>
      <c r="X7216" t="s">
        <v>16551</v>
      </c>
      <c r="Y7216" t="s">
        <v>16554</v>
      </c>
      <c r="Z7216" t="s">
        <v>16555</v>
      </c>
      <c r="AC7216" t="s">
        <v>366</v>
      </c>
      <c r="AD7216" s="176">
        <v>1.6</v>
      </c>
    </row>
    <row r="7217" spans="1:30" x14ac:dyDescent="0.35">
      <c r="A7217" t="s">
        <v>711</v>
      </c>
      <c r="B7217">
        <v>3000</v>
      </c>
      <c r="C7217" t="s">
        <v>16556</v>
      </c>
      <c r="D7217">
        <v>81901</v>
      </c>
      <c r="E7217" t="s">
        <v>16557</v>
      </c>
      <c r="F7217" t="s">
        <v>294</v>
      </c>
      <c r="H7217">
        <v>2</v>
      </c>
      <c r="I7217">
        <v>3.7</v>
      </c>
      <c r="K7217" t="s">
        <v>296</v>
      </c>
      <c r="L7217" t="s">
        <v>10077</v>
      </c>
      <c r="M7217" t="s">
        <v>398</v>
      </c>
      <c r="N7217" t="s">
        <v>360</v>
      </c>
      <c r="O7217">
        <v>4</v>
      </c>
      <c r="P7217" t="s">
        <v>306</v>
      </c>
      <c r="Q7217" s="164">
        <v>37260</v>
      </c>
      <c r="R7217" s="164">
        <v>37347</v>
      </c>
      <c r="T7217" t="s">
        <v>362</v>
      </c>
      <c r="V7217" t="s">
        <v>363</v>
      </c>
      <c r="W7217" t="s">
        <v>16558</v>
      </c>
      <c r="X7217" t="s">
        <v>359</v>
      </c>
      <c r="Y7217" t="s">
        <v>16559</v>
      </c>
      <c r="Z7217" t="s">
        <v>16560</v>
      </c>
      <c r="AC7217" t="s">
        <v>366</v>
      </c>
      <c r="AD7217" s="176">
        <v>1.9</v>
      </c>
    </row>
    <row r="7218" spans="1:30" x14ac:dyDescent="0.35">
      <c r="A7218" t="s">
        <v>584</v>
      </c>
      <c r="B7218">
        <v>3005</v>
      </c>
      <c r="C7218" t="s">
        <v>16561</v>
      </c>
      <c r="D7218">
        <v>81907</v>
      </c>
      <c r="E7218" t="s">
        <v>16562</v>
      </c>
      <c r="F7218" t="s">
        <v>294</v>
      </c>
      <c r="H7218">
        <v>2.1</v>
      </c>
      <c r="I7218">
        <v>3.3</v>
      </c>
      <c r="K7218" t="s">
        <v>296</v>
      </c>
      <c r="L7218" t="s">
        <v>5548</v>
      </c>
      <c r="M7218" t="s">
        <v>398</v>
      </c>
      <c r="N7218" t="s">
        <v>2042</v>
      </c>
      <c r="O7218">
        <v>4</v>
      </c>
      <c r="P7218" t="s">
        <v>306</v>
      </c>
      <c r="Q7218" s="164">
        <v>38414</v>
      </c>
      <c r="R7218" s="164">
        <v>38414</v>
      </c>
      <c r="T7218" t="s">
        <v>2026</v>
      </c>
      <c r="V7218" t="s">
        <v>16563</v>
      </c>
      <c r="W7218" t="s">
        <v>16564</v>
      </c>
      <c r="X7218" t="s">
        <v>16565</v>
      </c>
      <c r="Y7218" t="s">
        <v>16566</v>
      </c>
      <c r="Z7218" t="s">
        <v>16567</v>
      </c>
      <c r="AC7218" t="s">
        <v>366</v>
      </c>
      <c r="AD7218" s="176">
        <v>2.1</v>
      </c>
    </row>
    <row r="7219" spans="1:30" x14ac:dyDescent="0.35">
      <c r="A7219" t="s">
        <v>711</v>
      </c>
      <c r="B7219">
        <v>3009</v>
      </c>
      <c r="C7219" t="s">
        <v>16568</v>
      </c>
      <c r="D7219">
        <v>81912</v>
      </c>
      <c r="E7219" t="s">
        <v>16569</v>
      </c>
      <c r="F7219" t="s">
        <v>294</v>
      </c>
      <c r="H7219">
        <v>2.2000000000000002</v>
      </c>
      <c r="I7219">
        <v>6.1</v>
      </c>
      <c r="K7219" t="s">
        <v>296</v>
      </c>
      <c r="L7219" t="s">
        <v>10077</v>
      </c>
      <c r="M7219" t="s">
        <v>398</v>
      </c>
      <c r="N7219" t="s">
        <v>2042</v>
      </c>
      <c r="O7219">
        <v>4</v>
      </c>
      <c r="P7219" t="s">
        <v>306</v>
      </c>
      <c r="Q7219" s="164">
        <v>40187</v>
      </c>
      <c r="R7219" s="164">
        <v>40422</v>
      </c>
      <c r="T7219" t="s">
        <v>10475</v>
      </c>
      <c r="V7219" t="s">
        <v>16569</v>
      </c>
      <c r="W7219" t="s">
        <v>16570</v>
      </c>
      <c r="X7219" t="s">
        <v>16569</v>
      </c>
      <c r="Y7219" t="s">
        <v>16571</v>
      </c>
      <c r="Z7219" t="s">
        <v>16572</v>
      </c>
      <c r="AA7219" t="s">
        <v>1</v>
      </c>
      <c r="AC7219" t="s">
        <v>366</v>
      </c>
      <c r="AD7219" s="176">
        <v>2.2000000000000002</v>
      </c>
    </row>
    <row r="7220" spans="1:30" x14ac:dyDescent="0.35">
      <c r="A7220" t="s">
        <v>584</v>
      </c>
      <c r="B7220">
        <v>3034</v>
      </c>
      <c r="C7220" t="s">
        <v>16573</v>
      </c>
      <c r="D7220">
        <v>82003</v>
      </c>
      <c r="E7220" t="s">
        <v>16574</v>
      </c>
      <c r="F7220" t="s">
        <v>294</v>
      </c>
      <c r="G7220" s="163">
        <v>5938</v>
      </c>
      <c r="H7220">
        <v>1.2</v>
      </c>
      <c r="I7220">
        <v>2.6</v>
      </c>
      <c r="J7220" t="s">
        <v>295</v>
      </c>
      <c r="K7220" t="s">
        <v>296</v>
      </c>
      <c r="L7220" t="s">
        <v>10077</v>
      </c>
      <c r="M7220" t="s">
        <v>16018</v>
      </c>
      <c r="N7220" t="s">
        <v>360</v>
      </c>
      <c r="O7220">
        <v>4</v>
      </c>
      <c r="P7220" t="s">
        <v>306</v>
      </c>
      <c r="Q7220" t="s">
        <v>16575</v>
      </c>
      <c r="R7220" s="164">
        <v>44440</v>
      </c>
      <c r="T7220" t="s">
        <v>14493</v>
      </c>
      <c r="V7220" t="s">
        <v>16576</v>
      </c>
      <c r="W7220" t="s">
        <v>16577</v>
      </c>
      <c r="X7220" t="s">
        <v>16574</v>
      </c>
      <c r="Y7220" t="s">
        <v>16576</v>
      </c>
      <c r="Z7220" t="s">
        <v>16578</v>
      </c>
      <c r="AA7220" t="s">
        <v>295</v>
      </c>
      <c r="AB7220" s="164">
        <v>44579</v>
      </c>
      <c r="AC7220" t="s">
        <v>366</v>
      </c>
      <c r="AD7220" s="176">
        <v>1.2</v>
      </c>
    </row>
    <row r="7221" spans="1:30" x14ac:dyDescent="0.35">
      <c r="A7221" t="s">
        <v>711</v>
      </c>
      <c r="B7221">
        <v>3020</v>
      </c>
      <c r="C7221" t="s">
        <v>16579</v>
      </c>
      <c r="D7221">
        <v>82003</v>
      </c>
      <c r="E7221" t="s">
        <v>16574</v>
      </c>
      <c r="F7221" t="s">
        <v>294</v>
      </c>
      <c r="G7221" s="163">
        <v>6357</v>
      </c>
      <c r="H7221">
        <v>1.2</v>
      </c>
      <c r="I7221">
        <v>2.6</v>
      </c>
      <c r="J7221" t="s">
        <v>295</v>
      </c>
      <c r="K7221" t="s">
        <v>296</v>
      </c>
      <c r="L7221" t="s">
        <v>10077</v>
      </c>
      <c r="M7221" t="s">
        <v>16018</v>
      </c>
      <c r="N7221" t="s">
        <v>360</v>
      </c>
      <c r="O7221">
        <v>4</v>
      </c>
      <c r="P7221" t="s">
        <v>306</v>
      </c>
      <c r="Q7221" t="s">
        <v>16580</v>
      </c>
      <c r="R7221" s="164">
        <v>42614</v>
      </c>
      <c r="T7221" t="s">
        <v>14493</v>
      </c>
      <c r="V7221" t="s">
        <v>16576</v>
      </c>
      <c r="W7221" t="s">
        <v>16577</v>
      </c>
      <c r="X7221" t="s">
        <v>16574</v>
      </c>
      <c r="Y7221" t="s">
        <v>16576</v>
      </c>
      <c r="Z7221" t="s">
        <v>16581</v>
      </c>
      <c r="AA7221" t="s">
        <v>295</v>
      </c>
      <c r="AB7221" s="164">
        <v>42543</v>
      </c>
      <c r="AC7221" t="s">
        <v>366</v>
      </c>
      <c r="AD7221" s="176">
        <v>1.2</v>
      </c>
    </row>
    <row r="7222" spans="1:30" x14ac:dyDescent="0.35">
      <c r="A7222" t="s">
        <v>584</v>
      </c>
      <c r="B7222">
        <v>3017</v>
      </c>
      <c r="C7222" t="s">
        <v>16582</v>
      </c>
      <c r="D7222">
        <v>82006</v>
      </c>
      <c r="E7222" t="s">
        <v>16583</v>
      </c>
      <c r="F7222" t="s">
        <v>294</v>
      </c>
      <c r="H7222">
        <v>1.2</v>
      </c>
      <c r="I7222">
        <v>3</v>
      </c>
      <c r="K7222" t="s">
        <v>296</v>
      </c>
      <c r="L7222" t="s">
        <v>10077</v>
      </c>
      <c r="M7222" t="s">
        <v>398</v>
      </c>
      <c r="N7222" t="s">
        <v>360</v>
      </c>
      <c r="O7222">
        <v>4</v>
      </c>
      <c r="P7222" t="s">
        <v>306</v>
      </c>
      <c r="Q7222" t="s">
        <v>914</v>
      </c>
      <c r="R7222" s="164">
        <v>40787</v>
      </c>
      <c r="T7222" t="s">
        <v>6340</v>
      </c>
      <c r="V7222" t="s">
        <v>16584</v>
      </c>
      <c r="W7222" t="s">
        <v>16585</v>
      </c>
      <c r="X7222" t="s">
        <v>16583</v>
      </c>
      <c r="Y7222" t="s">
        <v>16584</v>
      </c>
      <c r="Z7222" t="s">
        <v>16586</v>
      </c>
      <c r="AC7222" t="s">
        <v>366</v>
      </c>
      <c r="AD7222" s="176">
        <v>1.2</v>
      </c>
    </row>
    <row r="7223" spans="1:30" x14ac:dyDescent="0.35">
      <c r="A7223" t="s">
        <v>454</v>
      </c>
      <c r="B7223">
        <v>3008</v>
      </c>
      <c r="C7223" t="s">
        <v>16587</v>
      </c>
      <c r="D7223">
        <v>82012</v>
      </c>
      <c r="E7223" t="s">
        <v>16588</v>
      </c>
      <c r="F7223" t="s">
        <v>294</v>
      </c>
      <c r="G7223" s="163">
        <v>6506.32</v>
      </c>
      <c r="H7223">
        <v>1.1000000000000001</v>
      </c>
      <c r="I7223">
        <v>2.9</v>
      </c>
      <c r="J7223" t="s">
        <v>295</v>
      </c>
      <c r="K7223" t="s">
        <v>296</v>
      </c>
      <c r="L7223" t="s">
        <v>10077</v>
      </c>
      <c r="M7223" t="s">
        <v>16018</v>
      </c>
      <c r="N7223" t="s">
        <v>360</v>
      </c>
      <c r="O7223">
        <v>4</v>
      </c>
      <c r="P7223" t="s">
        <v>306</v>
      </c>
      <c r="Q7223" s="164">
        <v>43222</v>
      </c>
      <c r="R7223" s="164">
        <v>43709</v>
      </c>
      <c r="T7223" t="s">
        <v>14571</v>
      </c>
      <c r="V7223" t="s">
        <v>16589</v>
      </c>
      <c r="W7223" t="s">
        <v>16590</v>
      </c>
      <c r="X7223" t="s">
        <v>16588</v>
      </c>
      <c r="Y7223" t="s">
        <v>16591</v>
      </c>
      <c r="Z7223" t="s">
        <v>16592</v>
      </c>
      <c r="AA7223" t="s">
        <v>295</v>
      </c>
      <c r="AB7223" s="164">
        <v>43734</v>
      </c>
      <c r="AC7223" t="s">
        <v>366</v>
      </c>
      <c r="AD7223" s="176">
        <v>1.1000000000000001</v>
      </c>
    </row>
    <row r="7224" spans="1:30" x14ac:dyDescent="0.35">
      <c r="A7224" t="s">
        <v>584</v>
      </c>
      <c r="B7224">
        <v>3023</v>
      </c>
      <c r="C7224" t="s">
        <v>16593</v>
      </c>
      <c r="D7224">
        <v>82012</v>
      </c>
      <c r="E7224" t="s">
        <v>16588</v>
      </c>
      <c r="F7224" t="s">
        <v>294</v>
      </c>
      <c r="H7224">
        <v>1.1000000000000001</v>
      </c>
      <c r="I7224">
        <v>2.9</v>
      </c>
      <c r="K7224" t="s">
        <v>296</v>
      </c>
      <c r="L7224" t="s">
        <v>10077</v>
      </c>
      <c r="M7224" t="s">
        <v>398</v>
      </c>
      <c r="N7224" t="s">
        <v>360</v>
      </c>
      <c r="O7224">
        <v>4</v>
      </c>
      <c r="P7224" t="s">
        <v>306</v>
      </c>
      <c r="Q7224" t="s">
        <v>5115</v>
      </c>
      <c r="R7224" s="164">
        <v>42248</v>
      </c>
      <c r="T7224" t="s">
        <v>14571</v>
      </c>
      <c r="V7224" t="s">
        <v>16589</v>
      </c>
      <c r="W7224" t="s">
        <v>16590</v>
      </c>
      <c r="X7224" t="s">
        <v>16588</v>
      </c>
      <c r="Y7224" t="s">
        <v>16591</v>
      </c>
      <c r="Z7224" t="s">
        <v>16594</v>
      </c>
      <c r="AC7224" t="s">
        <v>366</v>
      </c>
      <c r="AD7224" s="176">
        <v>1.1000000000000001</v>
      </c>
    </row>
    <row r="7225" spans="1:30" x14ac:dyDescent="0.35">
      <c r="A7225" t="s">
        <v>314</v>
      </c>
      <c r="B7225">
        <v>3025</v>
      </c>
      <c r="C7225" t="s">
        <v>16595</v>
      </c>
      <c r="D7225">
        <v>82012</v>
      </c>
      <c r="E7225" t="s">
        <v>16588</v>
      </c>
      <c r="F7225" t="s">
        <v>294</v>
      </c>
      <c r="G7225" s="163">
        <v>6354</v>
      </c>
      <c r="H7225">
        <v>1.1000000000000001</v>
      </c>
      <c r="I7225">
        <v>2.9</v>
      </c>
      <c r="J7225" t="s">
        <v>295</v>
      </c>
      <c r="K7225" t="s">
        <v>296</v>
      </c>
      <c r="L7225" t="s">
        <v>10077</v>
      </c>
      <c r="M7225" t="s">
        <v>16018</v>
      </c>
      <c r="N7225" t="s">
        <v>360</v>
      </c>
      <c r="O7225">
        <v>4</v>
      </c>
      <c r="P7225" t="s">
        <v>306</v>
      </c>
      <c r="Q7225" t="s">
        <v>16190</v>
      </c>
      <c r="R7225" s="164">
        <v>44927</v>
      </c>
      <c r="T7225" t="s">
        <v>14571</v>
      </c>
      <c r="V7225" t="s">
        <v>16589</v>
      </c>
      <c r="W7225" t="s">
        <v>16590</v>
      </c>
      <c r="X7225" t="s">
        <v>16588</v>
      </c>
      <c r="Y7225" t="s">
        <v>16591</v>
      </c>
      <c r="Z7225" t="s">
        <v>16596</v>
      </c>
      <c r="AA7225" t="s">
        <v>295</v>
      </c>
      <c r="AB7225" s="164">
        <v>44708</v>
      </c>
      <c r="AC7225" t="s">
        <v>366</v>
      </c>
      <c r="AD7225" s="176">
        <v>1.1000000000000001</v>
      </c>
    </row>
    <row r="7226" spans="1:30" x14ac:dyDescent="0.35">
      <c r="A7226" t="s">
        <v>584</v>
      </c>
      <c r="B7226">
        <v>3004</v>
      </c>
      <c r="C7226" t="s">
        <v>16597</v>
      </c>
      <c r="D7226">
        <v>82102</v>
      </c>
      <c r="E7226" t="s">
        <v>16598</v>
      </c>
      <c r="F7226" t="s">
        <v>294</v>
      </c>
      <c r="H7226">
        <v>1.1000000000000001</v>
      </c>
      <c r="I7226">
        <v>3.3</v>
      </c>
      <c r="K7226" t="s">
        <v>296</v>
      </c>
      <c r="L7226" t="s">
        <v>10077</v>
      </c>
      <c r="M7226" t="s">
        <v>398</v>
      </c>
      <c r="N7226" t="s">
        <v>1939</v>
      </c>
      <c r="O7226">
        <v>4</v>
      </c>
      <c r="P7226" t="s">
        <v>306</v>
      </c>
      <c r="Q7226" s="164">
        <v>38211</v>
      </c>
      <c r="R7226" s="164">
        <v>38329</v>
      </c>
      <c r="T7226" t="s">
        <v>6398</v>
      </c>
      <c r="V7226" t="s">
        <v>16599</v>
      </c>
      <c r="W7226" t="s">
        <v>16600</v>
      </c>
      <c r="X7226" t="s">
        <v>16601</v>
      </c>
      <c r="Y7226" t="s">
        <v>16602</v>
      </c>
      <c r="Z7226" t="s">
        <v>16603</v>
      </c>
      <c r="AC7226" t="s">
        <v>366</v>
      </c>
      <c r="AD7226" s="176">
        <v>1.1000000000000001</v>
      </c>
    </row>
    <row r="7227" spans="1:30" x14ac:dyDescent="0.35">
      <c r="A7227" t="s">
        <v>584</v>
      </c>
      <c r="B7227">
        <v>3027</v>
      </c>
      <c r="C7227" t="s">
        <v>16604</v>
      </c>
      <c r="D7227">
        <v>82198</v>
      </c>
      <c r="E7227" t="s">
        <v>16605</v>
      </c>
      <c r="F7227" t="s">
        <v>294</v>
      </c>
      <c r="G7227" s="163">
        <v>6406</v>
      </c>
      <c r="H7227">
        <v>1.3</v>
      </c>
      <c r="I7227">
        <v>2.7</v>
      </c>
      <c r="J7227" t="s">
        <v>295</v>
      </c>
      <c r="K7227" t="s">
        <v>296</v>
      </c>
      <c r="L7227" t="s">
        <v>10077</v>
      </c>
      <c r="M7227" t="s">
        <v>16018</v>
      </c>
      <c r="N7227" t="s">
        <v>579</v>
      </c>
      <c r="O7227">
        <v>4</v>
      </c>
      <c r="P7227" t="s">
        <v>306</v>
      </c>
      <c r="Q7227" t="s">
        <v>1365</v>
      </c>
      <c r="R7227" s="164">
        <v>42979</v>
      </c>
      <c r="T7227" t="s">
        <v>6416</v>
      </c>
      <c r="V7227" t="s">
        <v>16606</v>
      </c>
      <c r="W7227" t="s">
        <v>16607</v>
      </c>
      <c r="X7227" t="s">
        <v>16605</v>
      </c>
      <c r="Y7227" t="s">
        <v>16606</v>
      </c>
      <c r="Z7227" t="s">
        <v>16608</v>
      </c>
      <c r="AA7227" t="s">
        <v>295</v>
      </c>
      <c r="AB7227" s="164">
        <v>42527</v>
      </c>
      <c r="AC7227" t="s">
        <v>357</v>
      </c>
      <c r="AD7227" s="176">
        <v>1</v>
      </c>
    </row>
    <row r="7228" spans="1:30" x14ac:dyDescent="0.35">
      <c r="A7228" t="s">
        <v>711</v>
      </c>
      <c r="B7228">
        <v>3005</v>
      </c>
      <c r="C7228" t="s">
        <v>16609</v>
      </c>
      <c r="D7228">
        <v>82199</v>
      </c>
      <c r="E7228" t="s">
        <v>16610</v>
      </c>
      <c r="F7228" t="s">
        <v>294</v>
      </c>
      <c r="H7228">
        <v>1.8</v>
      </c>
      <c r="I7228">
        <v>3</v>
      </c>
      <c r="K7228" t="s">
        <v>296</v>
      </c>
      <c r="L7228" t="s">
        <v>10077</v>
      </c>
      <c r="M7228" t="s">
        <v>398</v>
      </c>
      <c r="N7228" t="s">
        <v>579</v>
      </c>
      <c r="O7228">
        <v>4</v>
      </c>
      <c r="P7228" t="s">
        <v>306</v>
      </c>
      <c r="Q7228" s="164">
        <v>39456</v>
      </c>
      <c r="R7228" s="164">
        <v>39692</v>
      </c>
      <c r="T7228" t="s">
        <v>16611</v>
      </c>
      <c r="V7228" t="s">
        <v>16612</v>
      </c>
      <c r="W7228" t="s">
        <v>16613</v>
      </c>
      <c r="X7228" t="s">
        <v>16610</v>
      </c>
      <c r="Y7228" t="s">
        <v>16612</v>
      </c>
      <c r="Z7228" t="s">
        <v>16614</v>
      </c>
      <c r="AC7228" t="s">
        <v>357</v>
      </c>
      <c r="AD7228" s="176">
        <v>1</v>
      </c>
    </row>
    <row r="7229" spans="1:30" x14ac:dyDescent="0.35">
      <c r="A7229" t="s">
        <v>711</v>
      </c>
      <c r="B7229">
        <v>3001</v>
      </c>
      <c r="C7229" t="s">
        <v>16615</v>
      </c>
      <c r="D7229">
        <v>82200</v>
      </c>
      <c r="E7229" t="s">
        <v>16616</v>
      </c>
      <c r="F7229" t="s">
        <v>294</v>
      </c>
      <c r="H7229">
        <v>1.8</v>
      </c>
      <c r="I7229">
        <v>4.5999999999999996</v>
      </c>
      <c r="K7229" t="s">
        <v>296</v>
      </c>
      <c r="L7229" t="s">
        <v>10077</v>
      </c>
      <c r="M7229" t="s">
        <v>398</v>
      </c>
      <c r="N7229" t="s">
        <v>579</v>
      </c>
      <c r="O7229">
        <v>4</v>
      </c>
      <c r="P7229" t="s">
        <v>306</v>
      </c>
      <c r="Q7229" s="164">
        <v>37897</v>
      </c>
      <c r="R7229" s="164">
        <v>37690</v>
      </c>
      <c r="T7229" t="s">
        <v>6422</v>
      </c>
      <c r="V7229" t="s">
        <v>16617</v>
      </c>
      <c r="W7229" t="s">
        <v>16618</v>
      </c>
      <c r="X7229" t="s">
        <v>16619</v>
      </c>
      <c r="Y7229" t="s">
        <v>16617</v>
      </c>
      <c r="Z7229" t="s">
        <v>16620</v>
      </c>
      <c r="AC7229" t="s">
        <v>357</v>
      </c>
      <c r="AD7229" s="176">
        <v>1.4</v>
      </c>
    </row>
    <row r="7230" spans="1:30" x14ac:dyDescent="0.35">
      <c r="A7230" t="s">
        <v>454</v>
      </c>
      <c r="B7230">
        <v>3013</v>
      </c>
      <c r="C7230" t="s">
        <v>16621</v>
      </c>
      <c r="D7230">
        <v>82205</v>
      </c>
      <c r="E7230" t="s">
        <v>16622</v>
      </c>
      <c r="F7230" t="s">
        <v>294</v>
      </c>
      <c r="G7230" s="163">
        <v>6287.24</v>
      </c>
      <c r="H7230">
        <v>1</v>
      </c>
      <c r="I7230">
        <v>2.8</v>
      </c>
      <c r="J7230" t="s">
        <v>295</v>
      </c>
      <c r="K7230" t="s">
        <v>296</v>
      </c>
      <c r="L7230" t="s">
        <v>10077</v>
      </c>
      <c r="M7230" t="s">
        <v>16018</v>
      </c>
      <c r="N7230" t="s">
        <v>2078</v>
      </c>
      <c r="O7230">
        <v>4</v>
      </c>
      <c r="P7230" t="s">
        <v>306</v>
      </c>
      <c r="Q7230" t="s">
        <v>16623</v>
      </c>
      <c r="R7230" s="164">
        <v>44440</v>
      </c>
      <c r="T7230" t="s">
        <v>6490</v>
      </c>
      <c r="V7230" t="s">
        <v>16624</v>
      </c>
      <c r="W7230" t="s">
        <v>16625</v>
      </c>
      <c r="X7230" t="s">
        <v>16622</v>
      </c>
      <c r="Y7230" t="s">
        <v>16624</v>
      </c>
      <c r="Z7230" t="s">
        <v>16626</v>
      </c>
      <c r="AA7230" t="s">
        <v>295</v>
      </c>
      <c r="AB7230" s="164">
        <v>44680</v>
      </c>
      <c r="AC7230" t="s">
        <v>308</v>
      </c>
      <c r="AD7230" s="176">
        <v>1</v>
      </c>
    </row>
    <row r="7231" spans="1:30" x14ac:dyDescent="0.35">
      <c r="A7231" t="s">
        <v>314</v>
      </c>
      <c r="B7231">
        <v>3010</v>
      </c>
      <c r="C7231" t="s">
        <v>16627</v>
      </c>
      <c r="D7231">
        <v>82206</v>
      </c>
      <c r="E7231" t="s">
        <v>16628</v>
      </c>
      <c r="F7231" t="s">
        <v>294</v>
      </c>
      <c r="H7231">
        <v>1</v>
      </c>
      <c r="I7231">
        <v>3</v>
      </c>
      <c r="K7231" t="s">
        <v>296</v>
      </c>
      <c r="L7231" t="s">
        <v>10077</v>
      </c>
      <c r="M7231" t="s">
        <v>398</v>
      </c>
      <c r="N7231" t="s">
        <v>2085</v>
      </c>
      <c r="O7231">
        <v>4</v>
      </c>
      <c r="P7231" t="s">
        <v>306</v>
      </c>
      <c r="Q7231" s="164">
        <v>39822</v>
      </c>
      <c r="R7231" s="164">
        <v>40057</v>
      </c>
      <c r="T7231" t="s">
        <v>2094</v>
      </c>
      <c r="V7231" t="s">
        <v>16629</v>
      </c>
      <c r="W7231" t="s">
        <v>16630</v>
      </c>
      <c r="X7231" t="s">
        <v>16628</v>
      </c>
      <c r="Y7231" t="s">
        <v>16629</v>
      </c>
      <c r="Z7231" t="s">
        <v>16631</v>
      </c>
      <c r="AC7231" t="s">
        <v>366</v>
      </c>
      <c r="AD7231" s="176">
        <v>1</v>
      </c>
    </row>
    <row r="7232" spans="1:30" x14ac:dyDescent="0.35">
      <c r="A7232" t="s">
        <v>482</v>
      </c>
      <c r="B7232">
        <v>3002</v>
      </c>
      <c r="C7232" t="s">
        <v>16632</v>
      </c>
      <c r="D7232">
        <v>82220</v>
      </c>
      <c r="E7232" t="s">
        <v>16633</v>
      </c>
      <c r="F7232" t="s">
        <v>294</v>
      </c>
      <c r="H7232">
        <v>1</v>
      </c>
      <c r="I7232">
        <v>3.2</v>
      </c>
      <c r="K7232" t="s">
        <v>296</v>
      </c>
      <c r="L7232" t="s">
        <v>10077</v>
      </c>
      <c r="M7232" t="s">
        <v>16018</v>
      </c>
      <c r="N7232" t="s">
        <v>299</v>
      </c>
      <c r="O7232">
        <v>4</v>
      </c>
      <c r="P7232" t="s">
        <v>306</v>
      </c>
      <c r="Q7232" s="164">
        <v>39456</v>
      </c>
      <c r="R7232" s="164">
        <v>39692</v>
      </c>
      <c r="T7232" t="s">
        <v>6625</v>
      </c>
      <c r="V7232" t="s">
        <v>16634</v>
      </c>
      <c r="W7232" t="s">
        <v>16635</v>
      </c>
      <c r="X7232" t="s">
        <v>16636</v>
      </c>
      <c r="Y7232" t="s">
        <v>16634</v>
      </c>
      <c r="Z7232" t="s">
        <v>16637</v>
      </c>
      <c r="AC7232" t="s">
        <v>308</v>
      </c>
      <c r="AD7232" s="176">
        <v>1</v>
      </c>
    </row>
    <row r="7233" spans="1:31" x14ac:dyDescent="0.35">
      <c r="A7233" t="s">
        <v>309</v>
      </c>
      <c r="B7233">
        <v>3006</v>
      </c>
      <c r="C7233" t="s">
        <v>16638</v>
      </c>
      <c r="D7233">
        <v>82611</v>
      </c>
      <c r="E7233" t="s">
        <v>16639</v>
      </c>
      <c r="F7233" t="s">
        <v>294</v>
      </c>
      <c r="G7233" s="163">
        <v>6354</v>
      </c>
      <c r="H7233">
        <v>1.3</v>
      </c>
      <c r="I7233">
        <v>3.4</v>
      </c>
      <c r="J7233" t="s">
        <v>295</v>
      </c>
      <c r="K7233" t="s">
        <v>296</v>
      </c>
      <c r="L7233" t="s">
        <v>10077</v>
      </c>
      <c r="M7233" t="s">
        <v>16018</v>
      </c>
      <c r="N7233" t="s">
        <v>368</v>
      </c>
      <c r="O7233">
        <v>4</v>
      </c>
      <c r="P7233" t="s">
        <v>306</v>
      </c>
      <c r="Q7233" s="164">
        <v>44236</v>
      </c>
      <c r="R7233" s="164">
        <v>45170</v>
      </c>
      <c r="T7233" t="s">
        <v>370</v>
      </c>
      <c r="V7233" t="s">
        <v>371</v>
      </c>
      <c r="W7233" t="s">
        <v>16640</v>
      </c>
      <c r="X7233" t="s">
        <v>373</v>
      </c>
      <c r="Y7233" t="s">
        <v>371</v>
      </c>
      <c r="Z7233" t="s">
        <v>16641</v>
      </c>
      <c r="AA7233" t="s">
        <v>295</v>
      </c>
      <c r="AB7233" s="164">
        <v>44846</v>
      </c>
      <c r="AC7233" t="s">
        <v>308</v>
      </c>
      <c r="AD7233" s="176">
        <v>1.3</v>
      </c>
    </row>
    <row r="7234" spans="1:31" x14ac:dyDescent="0.35">
      <c r="A7234" t="s">
        <v>309</v>
      </c>
      <c r="B7234">
        <v>3007</v>
      </c>
      <c r="C7234" t="s">
        <v>367</v>
      </c>
      <c r="D7234">
        <v>82611</v>
      </c>
      <c r="E7234" t="s">
        <v>16639</v>
      </c>
      <c r="F7234" t="s">
        <v>294</v>
      </c>
      <c r="G7234" s="163">
        <v>6354</v>
      </c>
      <c r="H7234">
        <v>1.3</v>
      </c>
      <c r="I7234">
        <v>3.4</v>
      </c>
      <c r="J7234" t="s">
        <v>295</v>
      </c>
      <c r="K7234" t="s">
        <v>404</v>
      </c>
      <c r="L7234" t="s">
        <v>297</v>
      </c>
      <c r="M7234" t="s">
        <v>16018</v>
      </c>
      <c r="N7234" t="s">
        <v>368</v>
      </c>
      <c r="O7234">
        <v>4</v>
      </c>
      <c r="P7234" t="s">
        <v>306</v>
      </c>
      <c r="Q7234" s="164">
        <v>44236</v>
      </c>
      <c r="R7234" s="164">
        <v>45170</v>
      </c>
      <c r="S7234" s="164">
        <v>45183</v>
      </c>
      <c r="T7234" t="s">
        <v>370</v>
      </c>
      <c r="V7234" t="s">
        <v>371</v>
      </c>
      <c r="W7234" t="s">
        <v>16640</v>
      </c>
      <c r="X7234" t="s">
        <v>373</v>
      </c>
      <c r="Y7234" t="s">
        <v>371</v>
      </c>
      <c r="Z7234" t="s">
        <v>16642</v>
      </c>
      <c r="AA7234" t="s">
        <v>295</v>
      </c>
      <c r="AB7234" s="164">
        <v>45154</v>
      </c>
      <c r="AC7234" t="s">
        <v>308</v>
      </c>
      <c r="AD7234" s="176">
        <v>1.3</v>
      </c>
    </row>
    <row r="7235" spans="1:31" x14ac:dyDescent="0.35">
      <c r="A7235" t="s">
        <v>584</v>
      </c>
      <c r="B7235">
        <v>3000</v>
      </c>
      <c r="C7235" t="s">
        <v>16643</v>
      </c>
      <c r="D7235">
        <v>82611</v>
      </c>
      <c r="E7235" t="s">
        <v>16639</v>
      </c>
      <c r="F7235" t="s">
        <v>294</v>
      </c>
      <c r="H7235">
        <v>1.3</v>
      </c>
      <c r="I7235">
        <v>3.4</v>
      </c>
      <c r="K7235" t="s">
        <v>296</v>
      </c>
      <c r="L7235" t="s">
        <v>10077</v>
      </c>
      <c r="M7235" t="s">
        <v>16018</v>
      </c>
      <c r="N7235" t="s">
        <v>368</v>
      </c>
      <c r="O7235">
        <v>4</v>
      </c>
      <c r="P7235" t="s">
        <v>306</v>
      </c>
      <c r="Q7235" s="164">
        <v>37260</v>
      </c>
      <c r="R7235" s="164">
        <v>37347</v>
      </c>
      <c r="T7235" t="s">
        <v>370</v>
      </c>
      <c r="V7235" t="s">
        <v>371</v>
      </c>
      <c r="W7235" t="s">
        <v>16640</v>
      </c>
      <c r="X7235" t="s">
        <v>373</v>
      </c>
      <c r="Y7235" t="s">
        <v>371</v>
      </c>
      <c r="Z7235" t="s">
        <v>16644</v>
      </c>
      <c r="AC7235" t="s">
        <v>308</v>
      </c>
      <c r="AD7235" s="176">
        <v>1.3</v>
      </c>
    </row>
    <row r="7236" spans="1:31" x14ac:dyDescent="0.35">
      <c r="A7236" t="s">
        <v>432</v>
      </c>
      <c r="B7236">
        <v>3001</v>
      </c>
      <c r="C7236" t="s">
        <v>16645</v>
      </c>
      <c r="D7236">
        <v>82613</v>
      </c>
      <c r="E7236" t="s">
        <v>16645</v>
      </c>
      <c r="F7236" t="s">
        <v>294</v>
      </c>
      <c r="H7236" s="174">
        <f t="shared" ref="H7236:H7239" si="251">AD7236</f>
        <v>1.2</v>
      </c>
      <c r="I7236">
        <v>3.6</v>
      </c>
      <c r="K7236" t="s">
        <v>404</v>
      </c>
      <c r="L7236" t="s">
        <v>10077</v>
      </c>
      <c r="M7236" t="s">
        <v>398</v>
      </c>
      <c r="N7236" t="s">
        <v>634</v>
      </c>
      <c r="O7236">
        <v>4</v>
      </c>
      <c r="P7236" t="s">
        <v>306</v>
      </c>
      <c r="Q7236" s="164">
        <v>37778</v>
      </c>
      <c r="R7236" s="164">
        <v>37778</v>
      </c>
      <c r="S7236" s="164">
        <v>40908</v>
      </c>
      <c r="T7236" t="s">
        <v>6946</v>
      </c>
      <c r="V7236" t="s">
        <v>16646</v>
      </c>
      <c r="W7236" t="s">
        <v>16647</v>
      </c>
      <c r="X7236" t="s">
        <v>16648</v>
      </c>
      <c r="Y7236" t="s">
        <v>16646</v>
      </c>
      <c r="Z7236" t="s">
        <v>16649</v>
      </c>
      <c r="AC7236" t="s">
        <v>341</v>
      </c>
      <c r="AD7236" s="176">
        <v>1.2</v>
      </c>
      <c r="AE7236" s="177" t="s">
        <v>16954</v>
      </c>
    </row>
    <row r="7237" spans="1:31" x14ac:dyDescent="0.35">
      <c r="A7237" t="s">
        <v>434</v>
      </c>
      <c r="B7237">
        <v>3000</v>
      </c>
      <c r="C7237" t="s">
        <v>16650</v>
      </c>
      <c r="D7237">
        <v>82700</v>
      </c>
      <c r="E7237" t="s">
        <v>16651</v>
      </c>
      <c r="F7237" t="s">
        <v>294</v>
      </c>
      <c r="H7237" s="174">
        <f t="shared" si="251"/>
        <v>1.2</v>
      </c>
      <c r="I7237">
        <v>6</v>
      </c>
      <c r="K7237" t="s">
        <v>404</v>
      </c>
      <c r="L7237" t="s">
        <v>10077</v>
      </c>
      <c r="M7237" t="s">
        <v>398</v>
      </c>
      <c r="N7237" t="s">
        <v>2437</v>
      </c>
      <c r="O7237">
        <v>4</v>
      </c>
      <c r="P7237" t="s">
        <v>306</v>
      </c>
      <c r="Q7237" t="s">
        <v>16336</v>
      </c>
      <c r="R7237" s="164">
        <v>37697</v>
      </c>
      <c r="S7237" s="164">
        <v>40148</v>
      </c>
      <c r="T7237" t="s">
        <v>2438</v>
      </c>
      <c r="V7237" t="s">
        <v>16652</v>
      </c>
      <c r="W7237" t="s">
        <v>16653</v>
      </c>
      <c r="X7237" t="s">
        <v>16654</v>
      </c>
      <c r="Y7237" t="s">
        <v>16652</v>
      </c>
      <c r="Z7237" t="s">
        <v>16655</v>
      </c>
      <c r="AC7237" t="s">
        <v>341</v>
      </c>
      <c r="AD7237" s="176">
        <v>1.2</v>
      </c>
      <c r="AE7237" s="177" t="s">
        <v>16954</v>
      </c>
    </row>
    <row r="7238" spans="1:31" x14ac:dyDescent="0.35">
      <c r="A7238" t="s">
        <v>566</v>
      </c>
      <c r="B7238">
        <v>3000</v>
      </c>
      <c r="C7238" t="s">
        <v>16651</v>
      </c>
      <c r="D7238">
        <v>82700</v>
      </c>
      <c r="E7238" t="s">
        <v>16651</v>
      </c>
      <c r="F7238" t="s">
        <v>294</v>
      </c>
      <c r="H7238" s="174">
        <f t="shared" si="251"/>
        <v>1.2</v>
      </c>
      <c r="I7238">
        <v>6</v>
      </c>
      <c r="K7238" t="s">
        <v>404</v>
      </c>
      <c r="L7238" t="s">
        <v>10077</v>
      </c>
      <c r="M7238" t="s">
        <v>398</v>
      </c>
      <c r="N7238" t="s">
        <v>2437</v>
      </c>
      <c r="O7238">
        <v>4</v>
      </c>
      <c r="P7238" t="s">
        <v>306</v>
      </c>
      <c r="Q7238" s="164">
        <v>39825</v>
      </c>
      <c r="R7238" s="164">
        <v>40148</v>
      </c>
      <c r="S7238" s="164">
        <v>40148</v>
      </c>
      <c r="T7238" t="s">
        <v>2438</v>
      </c>
      <c r="V7238" t="s">
        <v>16652</v>
      </c>
      <c r="W7238" t="s">
        <v>16653</v>
      </c>
      <c r="X7238" t="s">
        <v>16654</v>
      </c>
      <c r="Y7238" t="s">
        <v>16652</v>
      </c>
      <c r="Z7238" t="s">
        <v>16656</v>
      </c>
      <c r="AC7238" t="s">
        <v>341</v>
      </c>
      <c r="AD7238" s="176">
        <v>1.2</v>
      </c>
      <c r="AE7238" s="177" t="s">
        <v>16954</v>
      </c>
    </row>
    <row r="7239" spans="1:31" x14ac:dyDescent="0.35">
      <c r="A7239" t="s">
        <v>314</v>
      </c>
      <c r="B7239">
        <v>3001</v>
      </c>
      <c r="C7239" t="s">
        <v>16657</v>
      </c>
      <c r="D7239">
        <v>82703</v>
      </c>
      <c r="E7239" t="s">
        <v>16657</v>
      </c>
      <c r="F7239" t="s">
        <v>294</v>
      </c>
      <c r="H7239" s="174">
        <f t="shared" si="251"/>
        <v>1.2</v>
      </c>
      <c r="I7239">
        <v>4.4000000000000004</v>
      </c>
      <c r="K7239" t="s">
        <v>404</v>
      </c>
      <c r="L7239" t="s">
        <v>10077</v>
      </c>
      <c r="M7239" t="s">
        <v>398</v>
      </c>
      <c r="N7239" t="s">
        <v>2437</v>
      </c>
      <c r="O7239">
        <v>4</v>
      </c>
      <c r="P7239" t="s">
        <v>306</v>
      </c>
      <c r="Q7239" s="164">
        <v>37260</v>
      </c>
      <c r="R7239" s="164">
        <v>37347</v>
      </c>
      <c r="S7239" s="164">
        <v>41821</v>
      </c>
      <c r="T7239" t="s">
        <v>2455</v>
      </c>
      <c r="V7239" t="s">
        <v>16658</v>
      </c>
      <c r="W7239" t="s">
        <v>16659</v>
      </c>
      <c r="X7239" t="s">
        <v>16660</v>
      </c>
      <c r="Y7239" t="s">
        <v>16658</v>
      </c>
      <c r="Z7239" t="s">
        <v>16661</v>
      </c>
      <c r="AC7239" t="s">
        <v>341</v>
      </c>
      <c r="AD7239" s="176">
        <v>1.2</v>
      </c>
      <c r="AE7239" s="177" t="s">
        <v>16954</v>
      </c>
    </row>
    <row r="7240" spans="1:31" x14ac:dyDescent="0.35">
      <c r="A7240" t="s">
        <v>314</v>
      </c>
      <c r="B7240">
        <v>3000</v>
      </c>
      <c r="C7240" t="s">
        <v>16662</v>
      </c>
      <c r="D7240">
        <v>82801</v>
      </c>
      <c r="E7240" t="s">
        <v>16663</v>
      </c>
      <c r="F7240" t="s">
        <v>294</v>
      </c>
      <c r="H7240">
        <v>1</v>
      </c>
      <c r="I7240">
        <v>4</v>
      </c>
      <c r="K7240" t="s">
        <v>296</v>
      </c>
      <c r="L7240" t="s">
        <v>10077</v>
      </c>
      <c r="M7240" t="s">
        <v>398</v>
      </c>
      <c r="N7240" t="s">
        <v>399</v>
      </c>
      <c r="O7240">
        <v>4</v>
      </c>
      <c r="P7240" t="s">
        <v>306</v>
      </c>
      <c r="Q7240" s="164">
        <v>37260</v>
      </c>
      <c r="R7240" s="164">
        <v>37347</v>
      </c>
      <c r="T7240" t="s">
        <v>2484</v>
      </c>
      <c r="V7240" t="s">
        <v>16664</v>
      </c>
      <c r="W7240" t="s">
        <v>16665</v>
      </c>
      <c r="X7240" t="s">
        <v>16666</v>
      </c>
      <c r="Y7240" t="s">
        <v>16664</v>
      </c>
      <c r="Z7240" t="s">
        <v>16667</v>
      </c>
      <c r="AC7240" t="s">
        <v>308</v>
      </c>
      <c r="AD7240" s="176">
        <v>1</v>
      </c>
    </row>
    <row r="7241" spans="1:31" x14ac:dyDescent="0.35">
      <c r="A7241" t="s">
        <v>454</v>
      </c>
      <c r="B7241">
        <v>3015</v>
      </c>
      <c r="C7241" t="s">
        <v>16668</v>
      </c>
      <c r="D7241">
        <v>82900</v>
      </c>
      <c r="E7241" t="s">
        <v>16669</v>
      </c>
      <c r="F7241" t="s">
        <v>294</v>
      </c>
      <c r="G7241" s="163">
        <v>6824.79</v>
      </c>
      <c r="H7241">
        <v>1</v>
      </c>
      <c r="I7241">
        <v>3.2</v>
      </c>
      <c r="J7241" t="s">
        <v>295</v>
      </c>
      <c r="K7241" t="s">
        <v>296</v>
      </c>
      <c r="L7241" t="s">
        <v>10077</v>
      </c>
      <c r="M7241" t="s">
        <v>16018</v>
      </c>
      <c r="N7241" t="s">
        <v>2499</v>
      </c>
      <c r="O7241">
        <v>4</v>
      </c>
      <c r="P7241" t="s">
        <v>306</v>
      </c>
      <c r="Q7241" s="164">
        <v>44481</v>
      </c>
      <c r="R7241" s="164">
        <v>45170</v>
      </c>
      <c r="T7241" t="s">
        <v>378</v>
      </c>
      <c r="V7241" t="s">
        <v>16670</v>
      </c>
      <c r="W7241" t="s">
        <v>16671</v>
      </c>
      <c r="X7241" t="s">
        <v>16669</v>
      </c>
      <c r="Y7241" t="s">
        <v>16672</v>
      </c>
      <c r="Z7241" t="s">
        <v>16673</v>
      </c>
      <c r="AA7241" t="s">
        <v>295</v>
      </c>
      <c r="AB7241" s="164">
        <v>44680</v>
      </c>
      <c r="AC7241" t="s">
        <v>308</v>
      </c>
      <c r="AD7241" s="176">
        <v>1</v>
      </c>
    </row>
    <row r="7242" spans="1:31" x14ac:dyDescent="0.35">
      <c r="A7242" t="s">
        <v>476</v>
      </c>
      <c r="B7242">
        <v>3005</v>
      </c>
      <c r="C7242" t="s">
        <v>16674</v>
      </c>
      <c r="D7242">
        <v>82900</v>
      </c>
      <c r="E7242" t="s">
        <v>16669</v>
      </c>
      <c r="F7242" t="s">
        <v>294</v>
      </c>
      <c r="H7242">
        <v>1</v>
      </c>
      <c r="I7242">
        <v>3.2</v>
      </c>
      <c r="K7242" t="s">
        <v>296</v>
      </c>
      <c r="L7242" t="s">
        <v>10077</v>
      </c>
      <c r="M7242" t="s">
        <v>398</v>
      </c>
      <c r="N7242" t="s">
        <v>2499</v>
      </c>
      <c r="O7242">
        <v>4</v>
      </c>
      <c r="P7242" t="s">
        <v>306</v>
      </c>
      <c r="Q7242" s="164">
        <v>42009</v>
      </c>
      <c r="R7242" s="164">
        <v>42125</v>
      </c>
      <c r="T7242" t="s">
        <v>378</v>
      </c>
      <c r="V7242" t="s">
        <v>16670</v>
      </c>
      <c r="W7242" t="s">
        <v>16671</v>
      </c>
      <c r="X7242" t="s">
        <v>16669</v>
      </c>
      <c r="Y7242" t="s">
        <v>16672</v>
      </c>
      <c r="Z7242" t="s">
        <v>16675</v>
      </c>
      <c r="AC7242" t="s">
        <v>308</v>
      </c>
      <c r="AD7242" s="176">
        <v>1</v>
      </c>
    </row>
    <row r="7243" spans="1:31" x14ac:dyDescent="0.35">
      <c r="A7243" t="s">
        <v>432</v>
      </c>
      <c r="B7243">
        <v>3013</v>
      </c>
      <c r="C7243" t="s">
        <v>16674</v>
      </c>
      <c r="D7243">
        <v>82900</v>
      </c>
      <c r="E7243" t="s">
        <v>16669</v>
      </c>
      <c r="F7243" t="s">
        <v>294</v>
      </c>
      <c r="G7243" s="163">
        <v>6354</v>
      </c>
      <c r="H7243">
        <v>1</v>
      </c>
      <c r="I7243">
        <v>3.2</v>
      </c>
      <c r="J7243" t="s">
        <v>295</v>
      </c>
      <c r="K7243" t="s">
        <v>296</v>
      </c>
      <c r="L7243" t="s">
        <v>10077</v>
      </c>
      <c r="M7243" t="s">
        <v>16018</v>
      </c>
      <c r="N7243" t="s">
        <v>2499</v>
      </c>
      <c r="O7243">
        <v>4</v>
      </c>
      <c r="P7243" t="s">
        <v>306</v>
      </c>
      <c r="Q7243" s="164">
        <v>44324</v>
      </c>
      <c r="R7243" s="164">
        <v>44927</v>
      </c>
      <c r="T7243" t="s">
        <v>378</v>
      </c>
      <c r="V7243" t="s">
        <v>16670</v>
      </c>
      <c r="W7243" t="s">
        <v>16671</v>
      </c>
      <c r="X7243" t="s">
        <v>16669</v>
      </c>
      <c r="Y7243" t="s">
        <v>16672</v>
      </c>
      <c r="Z7243" t="s">
        <v>16676</v>
      </c>
      <c r="AA7243" t="s">
        <v>295</v>
      </c>
      <c r="AB7243" s="164">
        <v>44680</v>
      </c>
      <c r="AC7243" t="s">
        <v>308</v>
      </c>
      <c r="AD7243" s="176">
        <v>1</v>
      </c>
    </row>
    <row r="7244" spans="1:31" x14ac:dyDescent="0.35">
      <c r="A7244" t="s">
        <v>584</v>
      </c>
      <c r="B7244">
        <v>3021</v>
      </c>
      <c r="C7244" t="s">
        <v>16677</v>
      </c>
      <c r="D7244">
        <v>82900</v>
      </c>
      <c r="E7244" t="s">
        <v>16669</v>
      </c>
      <c r="F7244" t="s">
        <v>294</v>
      </c>
      <c r="H7244">
        <v>1</v>
      </c>
      <c r="I7244">
        <v>3.2</v>
      </c>
      <c r="K7244" t="s">
        <v>296</v>
      </c>
      <c r="L7244" t="s">
        <v>10077</v>
      </c>
      <c r="M7244" t="s">
        <v>398</v>
      </c>
      <c r="N7244" t="s">
        <v>2499</v>
      </c>
      <c r="O7244">
        <v>4</v>
      </c>
      <c r="P7244" t="s">
        <v>306</v>
      </c>
      <c r="Q7244" s="164">
        <v>41283</v>
      </c>
      <c r="R7244" s="164">
        <v>41518</v>
      </c>
      <c r="T7244" t="s">
        <v>378</v>
      </c>
      <c r="V7244" t="s">
        <v>16670</v>
      </c>
      <c r="W7244" t="s">
        <v>16671</v>
      </c>
      <c r="X7244" t="s">
        <v>16669</v>
      </c>
      <c r="Y7244" t="s">
        <v>16672</v>
      </c>
      <c r="Z7244" t="s">
        <v>16678</v>
      </c>
      <c r="AC7244" t="s">
        <v>308</v>
      </c>
      <c r="AD7244" s="176">
        <v>1</v>
      </c>
    </row>
    <row r="7245" spans="1:31" x14ac:dyDescent="0.35">
      <c r="A7245" t="s">
        <v>314</v>
      </c>
      <c r="B7245">
        <v>3017</v>
      </c>
      <c r="C7245" t="s">
        <v>16679</v>
      </c>
      <c r="D7245">
        <v>82900</v>
      </c>
      <c r="E7245" t="s">
        <v>16669</v>
      </c>
      <c r="F7245" t="s">
        <v>294</v>
      </c>
      <c r="G7245" s="163">
        <v>6326</v>
      </c>
      <c r="H7245">
        <v>1</v>
      </c>
      <c r="I7245">
        <v>3.2</v>
      </c>
      <c r="J7245" t="s">
        <v>295</v>
      </c>
      <c r="K7245" t="s">
        <v>296</v>
      </c>
      <c r="L7245" t="s">
        <v>10077</v>
      </c>
      <c r="M7245" t="s">
        <v>16018</v>
      </c>
      <c r="N7245" t="s">
        <v>2499</v>
      </c>
      <c r="O7245">
        <v>4</v>
      </c>
      <c r="P7245" t="s">
        <v>306</v>
      </c>
      <c r="Q7245" t="s">
        <v>16680</v>
      </c>
      <c r="R7245" s="164">
        <v>42736</v>
      </c>
      <c r="T7245" t="s">
        <v>378</v>
      </c>
      <c r="V7245" t="s">
        <v>16670</v>
      </c>
      <c r="W7245" t="s">
        <v>16671</v>
      </c>
      <c r="X7245" t="s">
        <v>16669</v>
      </c>
      <c r="Y7245" t="s">
        <v>16672</v>
      </c>
      <c r="Z7245" t="s">
        <v>16681</v>
      </c>
      <c r="AA7245" t="s">
        <v>295</v>
      </c>
      <c r="AB7245" s="164">
        <v>42655</v>
      </c>
      <c r="AC7245" t="s">
        <v>308</v>
      </c>
      <c r="AD7245" s="176">
        <v>1</v>
      </c>
    </row>
    <row r="7246" spans="1:31" x14ac:dyDescent="0.35">
      <c r="A7246" t="s">
        <v>711</v>
      </c>
      <c r="B7246">
        <v>3018</v>
      </c>
      <c r="C7246" t="s">
        <v>16682</v>
      </c>
      <c r="D7246">
        <v>82900</v>
      </c>
      <c r="E7246" t="s">
        <v>16669</v>
      </c>
      <c r="F7246" t="s">
        <v>294</v>
      </c>
      <c r="H7246">
        <v>1</v>
      </c>
      <c r="I7246">
        <v>3.2</v>
      </c>
      <c r="K7246" t="s">
        <v>296</v>
      </c>
      <c r="L7246" t="s">
        <v>10077</v>
      </c>
      <c r="M7246" t="s">
        <v>398</v>
      </c>
      <c r="N7246" t="s">
        <v>2499</v>
      </c>
      <c r="O7246">
        <v>4</v>
      </c>
      <c r="P7246" t="s">
        <v>306</v>
      </c>
      <c r="Q7246" t="s">
        <v>16001</v>
      </c>
      <c r="R7246" s="164">
        <v>41883</v>
      </c>
      <c r="T7246" t="s">
        <v>378</v>
      </c>
      <c r="V7246" t="s">
        <v>16670</v>
      </c>
      <c r="W7246" t="s">
        <v>16671</v>
      </c>
      <c r="X7246" t="s">
        <v>16669</v>
      </c>
      <c r="Y7246" t="s">
        <v>16672</v>
      </c>
      <c r="Z7246" t="s">
        <v>16683</v>
      </c>
      <c r="AC7246" t="s">
        <v>308</v>
      </c>
      <c r="AD7246" s="176">
        <v>1</v>
      </c>
    </row>
    <row r="7247" spans="1:31" x14ac:dyDescent="0.35">
      <c r="A7247" t="s">
        <v>482</v>
      </c>
      <c r="B7247">
        <v>3000</v>
      </c>
      <c r="C7247" t="s">
        <v>16684</v>
      </c>
      <c r="D7247">
        <v>82907</v>
      </c>
      <c r="E7247" t="s">
        <v>16685</v>
      </c>
      <c r="F7247" t="s">
        <v>294</v>
      </c>
      <c r="H7247">
        <v>1</v>
      </c>
      <c r="I7247">
        <v>3</v>
      </c>
      <c r="K7247" t="s">
        <v>296</v>
      </c>
      <c r="L7247" t="s">
        <v>10077</v>
      </c>
      <c r="M7247" t="s">
        <v>16018</v>
      </c>
      <c r="N7247" t="s">
        <v>2499</v>
      </c>
      <c r="O7247">
        <v>4</v>
      </c>
      <c r="P7247" t="s">
        <v>306</v>
      </c>
      <c r="Q7247" s="164">
        <v>37260</v>
      </c>
      <c r="R7247" s="164">
        <v>37347</v>
      </c>
      <c r="T7247" t="s">
        <v>7197</v>
      </c>
      <c r="V7247" t="s">
        <v>16686</v>
      </c>
      <c r="W7247" t="s">
        <v>16687</v>
      </c>
      <c r="X7247" t="s">
        <v>16688</v>
      </c>
      <c r="Y7247" t="s">
        <v>16686</v>
      </c>
      <c r="Z7247" t="s">
        <v>16689</v>
      </c>
      <c r="AC7247" t="s">
        <v>308</v>
      </c>
      <c r="AD7247" s="176">
        <v>1</v>
      </c>
    </row>
    <row r="7248" spans="1:31" x14ac:dyDescent="0.35">
      <c r="A7248" t="s">
        <v>454</v>
      </c>
      <c r="B7248">
        <v>3007</v>
      </c>
      <c r="C7248" t="s">
        <v>16690</v>
      </c>
      <c r="D7248">
        <v>83007</v>
      </c>
      <c r="E7248" t="s">
        <v>16691</v>
      </c>
      <c r="F7248" t="s">
        <v>294</v>
      </c>
      <c r="G7248" s="163">
        <v>7424.38</v>
      </c>
      <c r="H7248">
        <v>1</v>
      </c>
      <c r="I7248">
        <v>3.5</v>
      </c>
      <c r="J7248" t="s">
        <v>295</v>
      </c>
      <c r="K7248" t="s">
        <v>296</v>
      </c>
      <c r="L7248" t="s">
        <v>10077</v>
      </c>
      <c r="M7248" t="s">
        <v>16018</v>
      </c>
      <c r="N7248" t="s">
        <v>766</v>
      </c>
      <c r="O7248">
        <v>4</v>
      </c>
      <c r="P7248" t="s">
        <v>306</v>
      </c>
      <c r="Q7248" s="164">
        <v>43016</v>
      </c>
      <c r="R7248" s="164">
        <v>43344</v>
      </c>
      <c r="T7248" t="s">
        <v>2653</v>
      </c>
      <c r="V7248" t="s">
        <v>16692</v>
      </c>
      <c r="W7248" t="s">
        <v>16693</v>
      </c>
      <c r="X7248" t="s">
        <v>16691</v>
      </c>
      <c r="Y7248" t="s">
        <v>16692</v>
      </c>
      <c r="Z7248" t="s">
        <v>16694</v>
      </c>
      <c r="AA7248" t="s">
        <v>295</v>
      </c>
      <c r="AB7248" s="164">
        <v>43007</v>
      </c>
      <c r="AC7248" t="s">
        <v>366</v>
      </c>
      <c r="AD7248" s="176">
        <v>1</v>
      </c>
    </row>
    <row r="7249" spans="1:31" x14ac:dyDescent="0.35">
      <c r="A7249" t="s">
        <v>324</v>
      </c>
      <c r="B7249">
        <v>3006</v>
      </c>
      <c r="C7249" t="s">
        <v>16695</v>
      </c>
      <c r="D7249">
        <v>83007</v>
      </c>
      <c r="E7249" t="s">
        <v>16691</v>
      </c>
      <c r="F7249" t="s">
        <v>294</v>
      </c>
      <c r="H7249">
        <v>1</v>
      </c>
      <c r="I7249">
        <v>3.5</v>
      </c>
      <c r="K7249" t="s">
        <v>296</v>
      </c>
      <c r="L7249" t="s">
        <v>10077</v>
      </c>
      <c r="M7249" t="s">
        <v>398</v>
      </c>
      <c r="N7249" t="s">
        <v>766</v>
      </c>
      <c r="O7249">
        <v>4</v>
      </c>
      <c r="P7249" t="s">
        <v>306</v>
      </c>
      <c r="Q7249" s="164">
        <v>39822</v>
      </c>
      <c r="R7249" s="164">
        <v>40057</v>
      </c>
      <c r="T7249" t="s">
        <v>2653</v>
      </c>
      <c r="V7249" t="s">
        <v>16692</v>
      </c>
      <c r="W7249" t="s">
        <v>16693</v>
      </c>
      <c r="X7249" t="s">
        <v>16691</v>
      </c>
      <c r="Y7249" t="s">
        <v>16692</v>
      </c>
      <c r="Z7249" t="s">
        <v>16696</v>
      </c>
      <c r="AC7249" t="s">
        <v>366</v>
      </c>
      <c r="AD7249" s="176">
        <v>1</v>
      </c>
    </row>
    <row r="7250" spans="1:31" x14ac:dyDescent="0.35">
      <c r="A7250" t="s">
        <v>324</v>
      </c>
      <c r="B7250">
        <v>3028</v>
      </c>
      <c r="C7250" t="s">
        <v>16697</v>
      </c>
      <c r="D7250">
        <v>83007</v>
      </c>
      <c r="E7250" t="s">
        <v>16691</v>
      </c>
      <c r="F7250" t="s">
        <v>294</v>
      </c>
      <c r="G7250" s="163">
        <v>6354</v>
      </c>
      <c r="H7250">
        <v>1</v>
      </c>
      <c r="I7250">
        <v>3.5</v>
      </c>
      <c r="J7250" t="s">
        <v>295</v>
      </c>
      <c r="K7250" t="s">
        <v>296</v>
      </c>
      <c r="L7250" t="s">
        <v>10077</v>
      </c>
      <c r="M7250" t="s">
        <v>16018</v>
      </c>
      <c r="N7250" t="s">
        <v>766</v>
      </c>
      <c r="O7250">
        <v>4</v>
      </c>
      <c r="P7250" t="s">
        <v>306</v>
      </c>
      <c r="Q7250" t="s">
        <v>377</v>
      </c>
      <c r="R7250" s="164">
        <v>45536</v>
      </c>
      <c r="T7250" t="s">
        <v>2653</v>
      </c>
      <c r="V7250" t="s">
        <v>16692</v>
      </c>
      <c r="W7250" t="s">
        <v>16693</v>
      </c>
      <c r="X7250" t="s">
        <v>16691</v>
      </c>
      <c r="Y7250" t="s">
        <v>16692</v>
      </c>
      <c r="Z7250" t="s">
        <v>16698</v>
      </c>
      <c r="AA7250" t="s">
        <v>295</v>
      </c>
      <c r="AB7250" s="164">
        <v>45471</v>
      </c>
      <c r="AC7250" t="s">
        <v>366</v>
      </c>
      <c r="AD7250" s="176">
        <v>1</v>
      </c>
    </row>
    <row r="7251" spans="1:31" x14ac:dyDescent="0.35">
      <c r="A7251" t="s">
        <v>314</v>
      </c>
      <c r="B7251">
        <v>3020</v>
      </c>
      <c r="C7251" t="s">
        <v>16699</v>
      </c>
      <c r="D7251">
        <v>83007</v>
      </c>
      <c r="E7251" t="s">
        <v>16691</v>
      </c>
      <c r="F7251" t="s">
        <v>294</v>
      </c>
      <c r="G7251" s="163">
        <v>6326</v>
      </c>
      <c r="H7251">
        <v>1</v>
      </c>
      <c r="I7251">
        <v>3.5</v>
      </c>
      <c r="J7251" t="s">
        <v>295</v>
      </c>
      <c r="K7251" t="s">
        <v>296</v>
      </c>
      <c r="L7251" t="s">
        <v>10077</v>
      </c>
      <c r="M7251" t="s">
        <v>16018</v>
      </c>
      <c r="N7251" t="s">
        <v>766</v>
      </c>
      <c r="O7251">
        <v>4</v>
      </c>
      <c r="P7251" t="s">
        <v>306</v>
      </c>
      <c r="Q7251" s="164">
        <v>43136</v>
      </c>
      <c r="R7251" s="164">
        <v>43466</v>
      </c>
      <c r="T7251" t="s">
        <v>2653</v>
      </c>
      <c r="V7251" t="s">
        <v>16692</v>
      </c>
      <c r="W7251" t="s">
        <v>16693</v>
      </c>
      <c r="X7251" t="s">
        <v>16691</v>
      </c>
      <c r="Y7251" t="s">
        <v>16692</v>
      </c>
      <c r="Z7251" t="s">
        <v>16700</v>
      </c>
      <c r="AA7251" t="s">
        <v>295</v>
      </c>
      <c r="AB7251" s="164">
        <v>43228</v>
      </c>
      <c r="AC7251" t="s">
        <v>366</v>
      </c>
      <c r="AD7251" s="176">
        <v>1</v>
      </c>
    </row>
    <row r="7252" spans="1:31" x14ac:dyDescent="0.35">
      <c r="A7252" t="s">
        <v>711</v>
      </c>
      <c r="B7252">
        <v>3021</v>
      </c>
      <c r="C7252" t="s">
        <v>16701</v>
      </c>
      <c r="D7252">
        <v>83007</v>
      </c>
      <c r="E7252" t="s">
        <v>16691</v>
      </c>
      <c r="F7252" t="s">
        <v>294</v>
      </c>
      <c r="G7252" s="163">
        <v>7417.62</v>
      </c>
      <c r="H7252">
        <v>1</v>
      </c>
      <c r="I7252">
        <v>3.5</v>
      </c>
      <c r="J7252" t="s">
        <v>295</v>
      </c>
      <c r="K7252" t="s">
        <v>296</v>
      </c>
      <c r="L7252" t="s">
        <v>10077</v>
      </c>
      <c r="M7252" t="s">
        <v>16018</v>
      </c>
      <c r="N7252" t="s">
        <v>766</v>
      </c>
      <c r="O7252">
        <v>4</v>
      </c>
      <c r="P7252" t="s">
        <v>306</v>
      </c>
      <c r="Q7252" t="s">
        <v>16702</v>
      </c>
      <c r="R7252" s="164">
        <v>43344</v>
      </c>
      <c r="T7252" t="s">
        <v>2653</v>
      </c>
      <c r="V7252" t="s">
        <v>16692</v>
      </c>
      <c r="W7252" t="s">
        <v>16693</v>
      </c>
      <c r="X7252" t="s">
        <v>16691</v>
      </c>
      <c r="Y7252" t="s">
        <v>16692</v>
      </c>
      <c r="Z7252" t="s">
        <v>16703</v>
      </c>
      <c r="AA7252" t="s">
        <v>295</v>
      </c>
      <c r="AB7252" s="164">
        <v>43007</v>
      </c>
      <c r="AC7252" t="s">
        <v>366</v>
      </c>
      <c r="AD7252" s="176">
        <v>1</v>
      </c>
    </row>
    <row r="7253" spans="1:31" x14ac:dyDescent="0.35">
      <c r="A7253" t="s">
        <v>438</v>
      </c>
      <c r="B7253">
        <v>3002</v>
      </c>
      <c r="C7253" t="s">
        <v>16704</v>
      </c>
      <c r="D7253">
        <v>83007</v>
      </c>
      <c r="E7253" t="s">
        <v>16691</v>
      </c>
      <c r="F7253" t="s">
        <v>294</v>
      </c>
      <c r="G7253" s="163">
        <v>7417.62</v>
      </c>
      <c r="H7253">
        <v>1</v>
      </c>
      <c r="I7253">
        <v>3.5</v>
      </c>
      <c r="J7253" t="s">
        <v>295</v>
      </c>
      <c r="K7253" t="s">
        <v>296</v>
      </c>
      <c r="L7253" t="s">
        <v>10077</v>
      </c>
      <c r="M7253" t="s">
        <v>16018</v>
      </c>
      <c r="N7253" t="s">
        <v>766</v>
      </c>
      <c r="O7253">
        <v>4</v>
      </c>
      <c r="P7253" t="s">
        <v>306</v>
      </c>
      <c r="Q7253" t="s">
        <v>16212</v>
      </c>
      <c r="R7253" s="164">
        <v>43709</v>
      </c>
      <c r="T7253" t="s">
        <v>2653</v>
      </c>
      <c r="V7253" t="s">
        <v>16692</v>
      </c>
      <c r="W7253" t="s">
        <v>16693</v>
      </c>
      <c r="X7253" t="s">
        <v>16691</v>
      </c>
      <c r="Y7253" t="s">
        <v>16692</v>
      </c>
      <c r="Z7253" t="s">
        <v>16705</v>
      </c>
      <c r="AA7253" t="s">
        <v>1</v>
      </c>
      <c r="AB7253" s="164">
        <v>43188</v>
      </c>
      <c r="AC7253" t="s">
        <v>366</v>
      </c>
      <c r="AD7253" s="176">
        <v>1</v>
      </c>
    </row>
    <row r="7254" spans="1:31" x14ac:dyDescent="0.35">
      <c r="A7254" t="s">
        <v>482</v>
      </c>
      <c r="B7254">
        <v>3001</v>
      </c>
      <c r="C7254" t="s">
        <v>16706</v>
      </c>
      <c r="D7254">
        <v>83008</v>
      </c>
      <c r="E7254" t="s">
        <v>16707</v>
      </c>
      <c r="F7254" t="s">
        <v>294</v>
      </c>
      <c r="H7254">
        <v>1</v>
      </c>
      <c r="I7254">
        <v>2.8</v>
      </c>
      <c r="K7254" t="s">
        <v>296</v>
      </c>
      <c r="L7254" t="s">
        <v>10077</v>
      </c>
      <c r="M7254" t="s">
        <v>16018</v>
      </c>
      <c r="N7254" t="s">
        <v>766</v>
      </c>
      <c r="O7254">
        <v>4</v>
      </c>
      <c r="P7254" t="s">
        <v>306</v>
      </c>
      <c r="Q7254" s="164">
        <v>37661</v>
      </c>
      <c r="R7254" s="164">
        <v>37866</v>
      </c>
      <c r="T7254" t="s">
        <v>7390</v>
      </c>
      <c r="V7254" t="s">
        <v>16708</v>
      </c>
      <c r="W7254" t="s">
        <v>16709</v>
      </c>
      <c r="X7254" t="s">
        <v>16710</v>
      </c>
      <c r="Y7254" t="s">
        <v>16708</v>
      </c>
      <c r="Z7254" t="s">
        <v>16711</v>
      </c>
      <c r="AC7254" t="s">
        <v>366</v>
      </c>
      <c r="AD7254" s="176">
        <v>1</v>
      </c>
    </row>
    <row r="7255" spans="1:31" x14ac:dyDescent="0.35">
      <c r="A7255" t="s">
        <v>324</v>
      </c>
      <c r="B7255">
        <v>3025</v>
      </c>
      <c r="C7255" t="s">
        <v>16712</v>
      </c>
      <c r="D7255">
        <v>83009</v>
      </c>
      <c r="E7255" t="s">
        <v>16712</v>
      </c>
      <c r="F7255" t="s">
        <v>294</v>
      </c>
      <c r="G7255" s="163">
        <v>6354</v>
      </c>
      <c r="H7255" s="174">
        <f>AD7255</f>
        <v>1.1000000000000001</v>
      </c>
      <c r="I7255">
        <v>2.8</v>
      </c>
      <c r="J7255" t="s">
        <v>295</v>
      </c>
      <c r="K7255" t="s">
        <v>296</v>
      </c>
      <c r="L7255" t="s">
        <v>10077</v>
      </c>
      <c r="M7255" t="s">
        <v>16018</v>
      </c>
      <c r="N7255" t="s">
        <v>766</v>
      </c>
      <c r="O7255">
        <v>4</v>
      </c>
      <c r="P7255" t="s">
        <v>306</v>
      </c>
      <c r="Q7255" t="s">
        <v>14175</v>
      </c>
      <c r="R7255" s="164">
        <v>45536</v>
      </c>
      <c r="T7255" t="s">
        <v>15223</v>
      </c>
      <c r="V7255" t="s">
        <v>16713</v>
      </c>
      <c r="W7255" t="s">
        <v>16714</v>
      </c>
      <c r="X7255" t="s">
        <v>16712</v>
      </c>
      <c r="Y7255" t="s">
        <v>16713</v>
      </c>
      <c r="Z7255" t="s">
        <v>16715</v>
      </c>
      <c r="AA7255" t="s">
        <v>295</v>
      </c>
      <c r="AB7255" s="164">
        <v>45471</v>
      </c>
      <c r="AC7255" t="s">
        <v>366</v>
      </c>
      <c r="AD7255" s="176">
        <v>1.1000000000000001</v>
      </c>
      <c r="AE7255" s="177" t="s">
        <v>16954</v>
      </c>
    </row>
    <row r="7256" spans="1:31" x14ac:dyDescent="0.35">
      <c r="A7256" t="s">
        <v>454</v>
      </c>
      <c r="B7256">
        <v>3012</v>
      </c>
      <c r="C7256" t="s">
        <v>16716</v>
      </c>
      <c r="D7256">
        <v>83107</v>
      </c>
      <c r="E7256" t="s">
        <v>16717</v>
      </c>
      <c r="F7256" t="s">
        <v>294</v>
      </c>
      <c r="G7256" s="163">
        <v>6369.3</v>
      </c>
      <c r="H7256">
        <v>2.6</v>
      </c>
      <c r="I7256">
        <v>3.2</v>
      </c>
      <c r="J7256" t="s">
        <v>295</v>
      </c>
      <c r="K7256" t="s">
        <v>296</v>
      </c>
      <c r="L7256" t="s">
        <v>10077</v>
      </c>
      <c r="M7256" t="s">
        <v>16018</v>
      </c>
      <c r="N7256" t="s">
        <v>1038</v>
      </c>
      <c r="O7256">
        <v>4</v>
      </c>
      <c r="P7256" t="s">
        <v>306</v>
      </c>
      <c r="Q7256" t="s">
        <v>5111</v>
      </c>
      <c r="R7256" s="164">
        <v>44075</v>
      </c>
      <c r="T7256" t="s">
        <v>2722</v>
      </c>
      <c r="V7256" t="s">
        <v>16718</v>
      </c>
      <c r="W7256" t="s">
        <v>16719</v>
      </c>
      <c r="X7256" t="s">
        <v>16717</v>
      </c>
      <c r="Y7256" t="s">
        <v>16718</v>
      </c>
      <c r="Z7256" t="s">
        <v>16720</v>
      </c>
      <c r="AA7256" t="s">
        <v>295</v>
      </c>
      <c r="AB7256" s="164">
        <v>44011</v>
      </c>
      <c r="AC7256" t="s">
        <v>308</v>
      </c>
      <c r="AD7256" s="176">
        <v>1.2</v>
      </c>
    </row>
    <row r="7257" spans="1:31" x14ac:dyDescent="0.35">
      <c r="A7257" t="s">
        <v>432</v>
      </c>
      <c r="B7257">
        <v>3008</v>
      </c>
      <c r="C7257" t="s">
        <v>16721</v>
      </c>
      <c r="D7257">
        <v>83107</v>
      </c>
      <c r="E7257" t="s">
        <v>16717</v>
      </c>
      <c r="F7257" t="s">
        <v>294</v>
      </c>
      <c r="G7257" s="163">
        <v>7260</v>
      </c>
      <c r="H7257">
        <v>2.6</v>
      </c>
      <c r="I7257">
        <v>3.2</v>
      </c>
      <c r="J7257" t="s">
        <v>295</v>
      </c>
      <c r="K7257" t="s">
        <v>296</v>
      </c>
      <c r="L7257" t="s">
        <v>10077</v>
      </c>
      <c r="M7257" t="s">
        <v>16018</v>
      </c>
      <c r="N7257" t="s">
        <v>1038</v>
      </c>
      <c r="O7257">
        <v>4</v>
      </c>
      <c r="P7257" t="s">
        <v>306</v>
      </c>
      <c r="Q7257" t="s">
        <v>16722</v>
      </c>
      <c r="R7257" s="164">
        <v>42979</v>
      </c>
      <c r="T7257" t="s">
        <v>2722</v>
      </c>
      <c r="V7257" t="s">
        <v>16718</v>
      </c>
      <c r="W7257" t="s">
        <v>16719</v>
      </c>
      <c r="X7257" t="s">
        <v>16717</v>
      </c>
      <c r="Y7257" t="s">
        <v>16718</v>
      </c>
      <c r="Z7257" t="s">
        <v>16723</v>
      </c>
      <c r="AA7257" t="s">
        <v>295</v>
      </c>
      <c r="AB7257" s="164">
        <v>42655</v>
      </c>
      <c r="AC7257" t="s">
        <v>308</v>
      </c>
      <c r="AD7257" s="176">
        <v>1.2</v>
      </c>
    </row>
    <row r="7258" spans="1:31" x14ac:dyDescent="0.35">
      <c r="A7258" t="s">
        <v>432</v>
      </c>
      <c r="B7258">
        <v>3012</v>
      </c>
      <c r="C7258" t="s">
        <v>16724</v>
      </c>
      <c r="D7258">
        <v>83107</v>
      </c>
      <c r="E7258" t="s">
        <v>16717</v>
      </c>
      <c r="F7258" t="s">
        <v>294</v>
      </c>
      <c r="G7258" s="163">
        <v>6682</v>
      </c>
      <c r="H7258">
        <v>2.6</v>
      </c>
      <c r="I7258">
        <v>3.2</v>
      </c>
      <c r="J7258" t="s">
        <v>295</v>
      </c>
      <c r="K7258" t="s">
        <v>296</v>
      </c>
      <c r="L7258" t="s">
        <v>10077</v>
      </c>
      <c r="M7258" t="s">
        <v>16018</v>
      </c>
      <c r="N7258" t="s">
        <v>1038</v>
      </c>
      <c r="O7258">
        <v>4</v>
      </c>
      <c r="P7258" t="s">
        <v>306</v>
      </c>
      <c r="Q7258" s="164">
        <v>43926</v>
      </c>
      <c r="R7258" s="164">
        <v>44440</v>
      </c>
      <c r="T7258" t="s">
        <v>2722</v>
      </c>
      <c r="V7258" t="s">
        <v>16718</v>
      </c>
      <c r="W7258" t="s">
        <v>16719</v>
      </c>
      <c r="X7258" t="s">
        <v>16717</v>
      </c>
      <c r="Y7258" t="s">
        <v>16718</v>
      </c>
      <c r="Z7258" t="s">
        <v>16725</v>
      </c>
      <c r="AA7258" t="s">
        <v>295</v>
      </c>
      <c r="AB7258" s="164">
        <v>44231</v>
      </c>
      <c r="AC7258" t="s">
        <v>308</v>
      </c>
      <c r="AD7258" s="176">
        <v>1.2</v>
      </c>
    </row>
    <row r="7259" spans="1:31" x14ac:dyDescent="0.35">
      <c r="A7259" t="s">
        <v>432</v>
      </c>
      <c r="B7259">
        <v>3002</v>
      </c>
      <c r="C7259" t="s">
        <v>16726</v>
      </c>
      <c r="D7259">
        <v>83200</v>
      </c>
      <c r="E7259" t="s">
        <v>16727</v>
      </c>
      <c r="F7259" t="s">
        <v>294</v>
      </c>
      <c r="H7259">
        <v>1.8</v>
      </c>
      <c r="I7259">
        <v>2.8</v>
      </c>
      <c r="K7259" t="s">
        <v>296</v>
      </c>
      <c r="L7259" t="s">
        <v>10077</v>
      </c>
      <c r="M7259" t="s">
        <v>398</v>
      </c>
      <c r="N7259" t="s">
        <v>382</v>
      </c>
      <c r="O7259">
        <v>4</v>
      </c>
      <c r="P7259" t="s">
        <v>306</v>
      </c>
      <c r="Q7259" t="s">
        <v>16728</v>
      </c>
      <c r="R7259" s="164">
        <v>37852</v>
      </c>
      <c r="T7259" t="s">
        <v>2783</v>
      </c>
      <c r="V7259" t="s">
        <v>16729</v>
      </c>
      <c r="W7259" t="s">
        <v>16730</v>
      </c>
      <c r="X7259" t="s">
        <v>16731</v>
      </c>
      <c r="Y7259" t="s">
        <v>16729</v>
      </c>
      <c r="Z7259" t="s">
        <v>16732</v>
      </c>
      <c r="AC7259" t="s">
        <v>308</v>
      </c>
      <c r="AD7259" s="176">
        <v>1.4</v>
      </c>
    </row>
    <row r="7260" spans="1:31" x14ac:dyDescent="0.35">
      <c r="A7260" t="s">
        <v>494</v>
      </c>
      <c r="B7260">
        <v>3000</v>
      </c>
      <c r="C7260" t="s">
        <v>16726</v>
      </c>
      <c r="D7260">
        <v>83200</v>
      </c>
      <c r="E7260" t="s">
        <v>16727</v>
      </c>
      <c r="F7260" t="s">
        <v>294</v>
      </c>
      <c r="H7260">
        <v>1.8</v>
      </c>
      <c r="I7260">
        <v>2.8</v>
      </c>
      <c r="K7260" t="s">
        <v>296</v>
      </c>
      <c r="L7260" t="s">
        <v>10077</v>
      </c>
      <c r="M7260" t="s">
        <v>398</v>
      </c>
      <c r="N7260" t="s">
        <v>382</v>
      </c>
      <c r="O7260">
        <v>4</v>
      </c>
      <c r="P7260" t="s">
        <v>306</v>
      </c>
      <c r="Q7260" t="s">
        <v>16728</v>
      </c>
      <c r="R7260" s="164">
        <v>37852</v>
      </c>
      <c r="T7260" t="s">
        <v>2783</v>
      </c>
      <c r="V7260" t="s">
        <v>16729</v>
      </c>
      <c r="W7260" t="s">
        <v>16730</v>
      </c>
      <c r="X7260" t="s">
        <v>16731</v>
      </c>
      <c r="Y7260" t="s">
        <v>16729</v>
      </c>
      <c r="Z7260" t="s">
        <v>16733</v>
      </c>
      <c r="AC7260" t="s">
        <v>308</v>
      </c>
      <c r="AD7260" s="176">
        <v>1.4</v>
      </c>
    </row>
    <row r="7261" spans="1:31" x14ac:dyDescent="0.35">
      <c r="A7261" t="s">
        <v>584</v>
      </c>
      <c r="B7261">
        <v>3008</v>
      </c>
      <c r="C7261" t="s">
        <v>16734</v>
      </c>
      <c r="D7261">
        <v>83205</v>
      </c>
      <c r="E7261" t="s">
        <v>16735</v>
      </c>
      <c r="F7261" t="s">
        <v>294</v>
      </c>
      <c r="H7261">
        <v>1.1000000000000001</v>
      </c>
      <c r="I7261">
        <v>3.3</v>
      </c>
      <c r="K7261" t="s">
        <v>296</v>
      </c>
      <c r="L7261" t="s">
        <v>10077</v>
      </c>
      <c r="M7261" t="s">
        <v>398</v>
      </c>
      <c r="N7261" t="s">
        <v>2078</v>
      </c>
      <c r="O7261">
        <v>4</v>
      </c>
      <c r="P7261" t="s">
        <v>306</v>
      </c>
      <c r="Q7261" t="s">
        <v>16736</v>
      </c>
      <c r="R7261" s="164">
        <v>38463</v>
      </c>
      <c r="T7261" t="s">
        <v>2835</v>
      </c>
      <c r="V7261" t="s">
        <v>16737</v>
      </c>
      <c r="W7261" t="s">
        <v>16738</v>
      </c>
      <c r="X7261" t="s">
        <v>16739</v>
      </c>
      <c r="Y7261" t="s">
        <v>16737</v>
      </c>
      <c r="Z7261" t="s">
        <v>16740</v>
      </c>
      <c r="AC7261" t="s">
        <v>308</v>
      </c>
      <c r="AD7261" s="176">
        <v>1.1000000000000001</v>
      </c>
    </row>
    <row r="7262" spans="1:31" x14ac:dyDescent="0.35">
      <c r="A7262" t="s">
        <v>454</v>
      </c>
      <c r="B7262">
        <v>3003</v>
      </c>
      <c r="C7262" t="s">
        <v>16741</v>
      </c>
      <c r="D7262">
        <v>83209</v>
      </c>
      <c r="E7262" t="s">
        <v>16742</v>
      </c>
      <c r="F7262" t="s">
        <v>294</v>
      </c>
      <c r="H7262">
        <v>1.4</v>
      </c>
      <c r="I7262">
        <v>3.4</v>
      </c>
      <c r="K7262" t="s">
        <v>296</v>
      </c>
      <c r="L7262" t="s">
        <v>10077</v>
      </c>
      <c r="M7262" t="s">
        <v>398</v>
      </c>
      <c r="N7262" t="s">
        <v>382</v>
      </c>
      <c r="O7262">
        <v>4</v>
      </c>
      <c r="P7262" t="s">
        <v>306</v>
      </c>
      <c r="Q7262" s="164">
        <v>40187</v>
      </c>
      <c r="R7262" s="164">
        <v>40422</v>
      </c>
      <c r="T7262" t="s">
        <v>383</v>
      </c>
      <c r="V7262" t="s">
        <v>16743</v>
      </c>
      <c r="W7262" t="s">
        <v>16744</v>
      </c>
      <c r="X7262" t="s">
        <v>16742</v>
      </c>
      <c r="Y7262" t="s">
        <v>16743</v>
      </c>
      <c r="Z7262" t="s">
        <v>16745</v>
      </c>
      <c r="AC7262" t="s">
        <v>308</v>
      </c>
      <c r="AD7262" s="176">
        <v>1.1000000000000001</v>
      </c>
    </row>
    <row r="7263" spans="1:31" x14ac:dyDescent="0.35">
      <c r="A7263" t="s">
        <v>476</v>
      </c>
      <c r="B7263">
        <v>3000</v>
      </c>
      <c r="C7263" t="s">
        <v>16746</v>
      </c>
      <c r="D7263">
        <v>83905</v>
      </c>
      <c r="E7263" t="s">
        <v>16747</v>
      </c>
      <c r="F7263" t="s">
        <v>294</v>
      </c>
      <c r="H7263">
        <v>1.8</v>
      </c>
      <c r="I7263">
        <v>4.3</v>
      </c>
      <c r="K7263" t="s">
        <v>296</v>
      </c>
      <c r="L7263" t="s">
        <v>10077</v>
      </c>
      <c r="M7263" t="s">
        <v>398</v>
      </c>
      <c r="N7263" t="s">
        <v>2919</v>
      </c>
      <c r="O7263">
        <v>4</v>
      </c>
      <c r="P7263" t="s">
        <v>306</v>
      </c>
      <c r="Q7263" s="164">
        <v>37268</v>
      </c>
      <c r="R7263" s="164">
        <v>37591</v>
      </c>
      <c r="T7263" t="s">
        <v>2932</v>
      </c>
      <c r="V7263" t="s">
        <v>16748</v>
      </c>
      <c r="W7263" t="s">
        <v>16749</v>
      </c>
      <c r="X7263" t="s">
        <v>16750</v>
      </c>
      <c r="Y7263" t="s">
        <v>16751</v>
      </c>
      <c r="Z7263" t="s">
        <v>16752</v>
      </c>
      <c r="AC7263" t="s">
        <v>366</v>
      </c>
      <c r="AD7263" s="176">
        <v>1.2</v>
      </c>
    </row>
    <row r="7264" spans="1:31" x14ac:dyDescent="0.35">
      <c r="A7264" t="s">
        <v>317</v>
      </c>
      <c r="B7264">
        <v>3001</v>
      </c>
      <c r="C7264" t="s">
        <v>16753</v>
      </c>
      <c r="D7264">
        <v>84300</v>
      </c>
      <c r="E7264" t="s">
        <v>16754</v>
      </c>
      <c r="F7264" t="s">
        <v>294</v>
      </c>
      <c r="G7264" s="163">
        <v>6600</v>
      </c>
      <c r="H7264" s="174">
        <f t="shared" ref="H7264:H7265" si="252">AD7264</f>
        <v>1.1000000000000001</v>
      </c>
      <c r="I7264">
        <v>2.6</v>
      </c>
      <c r="J7264" t="s">
        <v>295</v>
      </c>
      <c r="K7264" t="s">
        <v>296</v>
      </c>
      <c r="L7264" t="s">
        <v>10077</v>
      </c>
      <c r="M7264" t="s">
        <v>16018</v>
      </c>
      <c r="N7264" t="s">
        <v>2991</v>
      </c>
      <c r="O7264">
        <v>4</v>
      </c>
      <c r="P7264" t="s">
        <v>306</v>
      </c>
      <c r="Q7264" s="164">
        <v>44112</v>
      </c>
      <c r="R7264" s="164">
        <v>44440</v>
      </c>
      <c r="T7264" t="s">
        <v>2992</v>
      </c>
      <c r="V7264" t="s">
        <v>16755</v>
      </c>
      <c r="W7264" t="s">
        <v>16756</v>
      </c>
      <c r="X7264" t="s">
        <v>16757</v>
      </c>
      <c r="Y7264" t="s">
        <v>16755</v>
      </c>
      <c r="Z7264" t="s">
        <v>16758</v>
      </c>
      <c r="AA7264" t="s">
        <v>295</v>
      </c>
      <c r="AB7264" s="164">
        <v>44231</v>
      </c>
      <c r="AC7264" t="s">
        <v>341</v>
      </c>
      <c r="AD7264" s="176">
        <v>1.1000000000000001</v>
      </c>
      <c r="AE7264" s="177" t="s">
        <v>16954</v>
      </c>
    </row>
    <row r="7265" spans="1:31" x14ac:dyDescent="0.35">
      <c r="A7265" t="s">
        <v>324</v>
      </c>
      <c r="B7265">
        <v>3003</v>
      </c>
      <c r="C7265" t="s">
        <v>16754</v>
      </c>
      <c r="D7265">
        <v>84300</v>
      </c>
      <c r="E7265" t="s">
        <v>16754</v>
      </c>
      <c r="F7265" t="s">
        <v>294</v>
      </c>
      <c r="H7265" s="174">
        <f t="shared" si="252"/>
        <v>1.1000000000000001</v>
      </c>
      <c r="I7265">
        <v>2.6</v>
      </c>
      <c r="K7265" t="s">
        <v>404</v>
      </c>
      <c r="L7265" t="s">
        <v>10077</v>
      </c>
      <c r="M7265" t="s">
        <v>398</v>
      </c>
      <c r="N7265" t="s">
        <v>2991</v>
      </c>
      <c r="O7265">
        <v>4</v>
      </c>
      <c r="P7265" t="s">
        <v>306</v>
      </c>
      <c r="Q7265" t="s">
        <v>16759</v>
      </c>
      <c r="R7265" s="164">
        <v>37914</v>
      </c>
      <c r="S7265" s="164">
        <v>39741</v>
      </c>
      <c r="T7265" t="s">
        <v>2992</v>
      </c>
      <c r="V7265" t="s">
        <v>16755</v>
      </c>
      <c r="W7265" t="s">
        <v>16756</v>
      </c>
      <c r="X7265" t="s">
        <v>16757</v>
      </c>
      <c r="Y7265" t="s">
        <v>16755</v>
      </c>
      <c r="Z7265" t="s">
        <v>16760</v>
      </c>
      <c r="AC7265" t="s">
        <v>341</v>
      </c>
      <c r="AD7265" s="176">
        <v>1.1000000000000001</v>
      </c>
      <c r="AE7265" s="177" t="s">
        <v>16954</v>
      </c>
    </row>
    <row r="7266" spans="1:31" x14ac:dyDescent="0.35">
      <c r="A7266" t="s">
        <v>314</v>
      </c>
      <c r="B7266">
        <v>3013</v>
      </c>
      <c r="C7266" t="s">
        <v>16761</v>
      </c>
      <c r="D7266">
        <v>84701</v>
      </c>
      <c r="E7266" t="s">
        <v>16762</v>
      </c>
      <c r="F7266" t="s">
        <v>294</v>
      </c>
      <c r="H7266">
        <v>1</v>
      </c>
      <c r="I7266">
        <v>3.4</v>
      </c>
      <c r="K7266" t="s">
        <v>296</v>
      </c>
      <c r="L7266" t="s">
        <v>10077</v>
      </c>
      <c r="M7266" t="s">
        <v>398</v>
      </c>
      <c r="N7266" t="s">
        <v>747</v>
      </c>
      <c r="O7266">
        <v>4</v>
      </c>
      <c r="P7266" t="s">
        <v>306</v>
      </c>
      <c r="Q7266" t="s">
        <v>1508</v>
      </c>
      <c r="R7266" s="164">
        <v>41153</v>
      </c>
      <c r="T7266" t="s">
        <v>3149</v>
      </c>
      <c r="V7266" t="s">
        <v>16763</v>
      </c>
      <c r="W7266" t="s">
        <v>16764</v>
      </c>
      <c r="X7266" t="s">
        <v>16762</v>
      </c>
      <c r="Y7266" t="s">
        <v>16763</v>
      </c>
      <c r="Z7266" t="s">
        <v>16765</v>
      </c>
      <c r="AC7266" t="s">
        <v>366</v>
      </c>
      <c r="AD7266" s="176">
        <v>1</v>
      </c>
    </row>
    <row r="7267" spans="1:31" x14ac:dyDescent="0.35">
      <c r="A7267" t="s">
        <v>499</v>
      </c>
      <c r="B7267">
        <v>3000</v>
      </c>
      <c r="C7267" t="s">
        <v>16766</v>
      </c>
      <c r="D7267">
        <v>85209</v>
      </c>
      <c r="E7267" t="s">
        <v>16766</v>
      </c>
      <c r="F7267" t="s">
        <v>294</v>
      </c>
      <c r="H7267" s="174">
        <f t="shared" ref="H7267:H7269" si="253">AD7267</f>
        <v>1.1000000000000001</v>
      </c>
      <c r="I7267">
        <v>5.5</v>
      </c>
      <c r="K7267" t="s">
        <v>404</v>
      </c>
      <c r="L7267" t="s">
        <v>10077</v>
      </c>
      <c r="M7267" t="s">
        <v>398</v>
      </c>
      <c r="N7267" t="s">
        <v>333</v>
      </c>
      <c r="O7267">
        <v>4</v>
      </c>
      <c r="P7267" t="s">
        <v>306</v>
      </c>
      <c r="Q7267" s="164">
        <v>37749</v>
      </c>
      <c r="R7267" s="164">
        <v>37838</v>
      </c>
      <c r="S7267" s="164">
        <v>40148</v>
      </c>
      <c r="T7267" t="s">
        <v>15567</v>
      </c>
      <c r="V7267" t="s">
        <v>16767</v>
      </c>
      <c r="W7267" t="s">
        <v>16768</v>
      </c>
      <c r="X7267" t="s">
        <v>16769</v>
      </c>
      <c r="Y7267" t="s">
        <v>16767</v>
      </c>
      <c r="Z7267" t="s">
        <v>16770</v>
      </c>
      <c r="AC7267" t="s">
        <v>341</v>
      </c>
      <c r="AD7267" s="176">
        <v>1.1000000000000001</v>
      </c>
      <c r="AE7267" s="177" t="s">
        <v>16954</v>
      </c>
    </row>
    <row r="7268" spans="1:31" x14ac:dyDescent="0.35">
      <c r="A7268" t="s">
        <v>314</v>
      </c>
      <c r="B7268">
        <v>3008</v>
      </c>
      <c r="C7268" t="s">
        <v>16771</v>
      </c>
      <c r="D7268">
        <v>85408</v>
      </c>
      <c r="E7268" t="s">
        <v>16772</v>
      </c>
      <c r="F7268" t="s">
        <v>294</v>
      </c>
      <c r="H7268" s="174">
        <f t="shared" si="253"/>
        <v>1.4</v>
      </c>
      <c r="I7268">
        <v>4.5</v>
      </c>
      <c r="K7268" t="s">
        <v>404</v>
      </c>
      <c r="L7268" t="s">
        <v>10077</v>
      </c>
      <c r="M7268" t="s">
        <v>398</v>
      </c>
      <c r="N7268" t="s">
        <v>333</v>
      </c>
      <c r="O7268">
        <v>4</v>
      </c>
      <c r="P7268" t="s">
        <v>306</v>
      </c>
      <c r="Q7268" t="s">
        <v>16091</v>
      </c>
      <c r="R7268" s="164">
        <v>38987</v>
      </c>
      <c r="S7268" s="164">
        <v>41543</v>
      </c>
      <c r="T7268" t="s">
        <v>16773</v>
      </c>
      <c r="V7268" t="s">
        <v>16774</v>
      </c>
      <c r="W7268" t="s">
        <v>16775</v>
      </c>
      <c r="X7268" t="s">
        <v>16776</v>
      </c>
      <c r="Y7268" t="s">
        <v>16777</v>
      </c>
      <c r="Z7268" t="s">
        <v>16778</v>
      </c>
      <c r="AC7268" t="s">
        <v>341</v>
      </c>
      <c r="AD7268" s="176">
        <v>1.4</v>
      </c>
      <c r="AE7268" s="177" t="s">
        <v>16954</v>
      </c>
    </row>
    <row r="7269" spans="1:31" x14ac:dyDescent="0.35">
      <c r="A7269" t="s">
        <v>447</v>
      </c>
      <c r="B7269">
        <v>3000</v>
      </c>
      <c r="C7269" t="s">
        <v>16779</v>
      </c>
      <c r="D7269">
        <v>85613</v>
      </c>
      <c r="E7269" t="s">
        <v>16779</v>
      </c>
      <c r="F7269" t="s">
        <v>294</v>
      </c>
      <c r="H7269" s="174">
        <f t="shared" si="253"/>
        <v>1.3</v>
      </c>
      <c r="I7269">
        <v>4.5</v>
      </c>
      <c r="K7269" t="s">
        <v>404</v>
      </c>
      <c r="L7269" t="s">
        <v>10077</v>
      </c>
      <c r="M7269" t="s">
        <v>398</v>
      </c>
      <c r="N7269" t="s">
        <v>333</v>
      </c>
      <c r="O7269">
        <v>4</v>
      </c>
      <c r="P7269" t="s">
        <v>306</v>
      </c>
      <c r="Q7269" s="164">
        <v>37260</v>
      </c>
      <c r="R7269" s="164">
        <v>37347</v>
      </c>
      <c r="S7269" s="164">
        <v>39994</v>
      </c>
      <c r="T7269" t="s">
        <v>3376</v>
      </c>
      <c r="V7269" t="s">
        <v>16780</v>
      </c>
      <c r="W7269" t="s">
        <v>16781</v>
      </c>
      <c r="X7269" t="s">
        <v>16782</v>
      </c>
      <c r="Y7269" t="s">
        <v>16780</v>
      </c>
      <c r="Z7269" t="s">
        <v>16783</v>
      </c>
      <c r="AC7269" t="s">
        <v>341</v>
      </c>
      <c r="AD7269" s="176">
        <v>1.3</v>
      </c>
      <c r="AE7269" s="177" t="s">
        <v>16954</v>
      </c>
    </row>
    <row r="7270" spans="1:31" x14ac:dyDescent="0.35">
      <c r="A7270" t="s">
        <v>711</v>
      </c>
      <c r="B7270">
        <v>3024</v>
      </c>
      <c r="C7270" t="s">
        <v>16784</v>
      </c>
      <c r="D7270">
        <v>85614</v>
      </c>
      <c r="E7270" t="s">
        <v>16784</v>
      </c>
      <c r="F7270" t="s">
        <v>294</v>
      </c>
      <c r="G7270" s="163">
        <v>6506.32</v>
      </c>
      <c r="H7270">
        <v>2.4</v>
      </c>
      <c r="I7270">
        <v>4.8</v>
      </c>
      <c r="J7270" t="s">
        <v>295</v>
      </c>
      <c r="K7270" t="s">
        <v>296</v>
      </c>
      <c r="L7270" t="s">
        <v>10077</v>
      </c>
      <c r="M7270" t="s">
        <v>16018</v>
      </c>
      <c r="N7270" t="s">
        <v>333</v>
      </c>
      <c r="O7270">
        <v>4</v>
      </c>
      <c r="P7270" t="s">
        <v>306</v>
      </c>
      <c r="Q7270" t="s">
        <v>930</v>
      </c>
      <c r="R7270" s="164">
        <v>44075</v>
      </c>
      <c r="T7270" t="s">
        <v>16785</v>
      </c>
      <c r="V7270" t="s">
        <v>16786</v>
      </c>
      <c r="W7270" t="s">
        <v>16787</v>
      </c>
      <c r="X7270" t="s">
        <v>16784</v>
      </c>
      <c r="Y7270" t="s">
        <v>16786</v>
      </c>
      <c r="Z7270" t="s">
        <v>16788</v>
      </c>
      <c r="AA7270" t="s">
        <v>295</v>
      </c>
      <c r="AB7270" s="164">
        <v>43643</v>
      </c>
      <c r="AC7270" t="s">
        <v>341</v>
      </c>
      <c r="AD7270" s="176">
        <v>1.4</v>
      </c>
    </row>
    <row r="7271" spans="1:31" x14ac:dyDescent="0.35">
      <c r="A7271" t="s">
        <v>584</v>
      </c>
      <c r="B7271">
        <v>3028</v>
      </c>
      <c r="C7271" t="s">
        <v>16789</v>
      </c>
      <c r="D7271">
        <v>86500</v>
      </c>
      <c r="E7271" t="s">
        <v>16790</v>
      </c>
      <c r="F7271" t="s">
        <v>294</v>
      </c>
      <c r="G7271" s="163">
        <v>6406.11</v>
      </c>
      <c r="H7271">
        <v>2</v>
      </c>
      <c r="I7271">
        <v>2.7</v>
      </c>
      <c r="J7271" t="s">
        <v>295</v>
      </c>
      <c r="K7271" t="s">
        <v>296</v>
      </c>
      <c r="L7271" t="s">
        <v>10077</v>
      </c>
      <c r="M7271" t="s">
        <v>16018</v>
      </c>
      <c r="N7271" t="s">
        <v>8537</v>
      </c>
      <c r="O7271">
        <v>4</v>
      </c>
      <c r="P7271" t="s">
        <v>306</v>
      </c>
      <c r="Q7271" t="s">
        <v>1365</v>
      </c>
      <c r="R7271" s="164">
        <v>42979</v>
      </c>
      <c r="T7271" t="s">
        <v>8538</v>
      </c>
      <c r="V7271" t="s">
        <v>16791</v>
      </c>
      <c r="W7271" t="s">
        <v>16792</v>
      </c>
      <c r="X7271" t="s">
        <v>16790</v>
      </c>
      <c r="Y7271" t="s">
        <v>16791</v>
      </c>
      <c r="Z7271" t="s">
        <v>16793</v>
      </c>
      <c r="AA7271" t="s">
        <v>295</v>
      </c>
      <c r="AB7271" s="164">
        <v>42531</v>
      </c>
      <c r="AC7271" t="s">
        <v>366</v>
      </c>
      <c r="AD7271" s="176">
        <v>1</v>
      </c>
    </row>
    <row r="7272" spans="1:31" x14ac:dyDescent="0.35">
      <c r="A7272" t="s">
        <v>711</v>
      </c>
      <c r="B7272">
        <v>3029</v>
      </c>
      <c r="C7272" t="s">
        <v>16794</v>
      </c>
      <c r="D7272">
        <v>86500</v>
      </c>
      <c r="E7272" t="s">
        <v>16790</v>
      </c>
      <c r="F7272" t="s">
        <v>294</v>
      </c>
      <c r="G7272" s="163">
        <v>6354</v>
      </c>
      <c r="H7272">
        <v>2</v>
      </c>
      <c r="I7272">
        <v>2.7</v>
      </c>
      <c r="J7272" t="s">
        <v>295</v>
      </c>
      <c r="K7272" t="s">
        <v>296</v>
      </c>
      <c r="L7272" t="s">
        <v>753</v>
      </c>
      <c r="M7272" t="s">
        <v>16018</v>
      </c>
      <c r="N7272" t="s">
        <v>8537</v>
      </c>
      <c r="O7272">
        <v>4</v>
      </c>
      <c r="P7272" t="s">
        <v>306</v>
      </c>
      <c r="Q7272" s="164">
        <v>44110</v>
      </c>
      <c r="R7272" s="164">
        <v>44440</v>
      </c>
      <c r="T7272" t="s">
        <v>8538</v>
      </c>
      <c r="V7272" t="s">
        <v>16791</v>
      </c>
      <c r="W7272" t="s">
        <v>16792</v>
      </c>
      <c r="X7272" t="s">
        <v>16790</v>
      </c>
      <c r="Y7272" t="s">
        <v>16791</v>
      </c>
      <c r="Z7272" t="s">
        <v>16795</v>
      </c>
      <c r="AA7272" t="s">
        <v>295</v>
      </c>
      <c r="AB7272" s="164">
        <v>44484</v>
      </c>
      <c r="AC7272" t="s">
        <v>366</v>
      </c>
      <c r="AD7272" s="176">
        <v>1</v>
      </c>
    </row>
    <row r="7273" spans="1:31" x14ac:dyDescent="0.35">
      <c r="A7273" t="s">
        <v>324</v>
      </c>
      <c r="B7273">
        <v>3000</v>
      </c>
      <c r="C7273" t="s">
        <v>16796</v>
      </c>
      <c r="D7273">
        <v>87000</v>
      </c>
      <c r="E7273" t="s">
        <v>16797</v>
      </c>
      <c r="F7273" t="s">
        <v>294</v>
      </c>
      <c r="H7273">
        <v>2.6</v>
      </c>
      <c r="I7273">
        <v>5</v>
      </c>
      <c r="K7273" t="s">
        <v>296</v>
      </c>
      <c r="L7273" t="s">
        <v>10077</v>
      </c>
      <c r="M7273" t="s">
        <v>398</v>
      </c>
      <c r="N7273" t="s">
        <v>879</v>
      </c>
      <c r="O7273">
        <v>4</v>
      </c>
      <c r="P7273" t="s">
        <v>306</v>
      </c>
      <c r="Q7273" s="164">
        <v>37260</v>
      </c>
      <c r="R7273" s="164">
        <v>37347</v>
      </c>
      <c r="T7273" t="s">
        <v>390</v>
      </c>
      <c r="V7273" t="s">
        <v>16798</v>
      </c>
      <c r="W7273" t="s">
        <v>16799</v>
      </c>
      <c r="X7273" t="s">
        <v>16800</v>
      </c>
      <c r="Y7273" t="s">
        <v>16798</v>
      </c>
      <c r="Z7273" t="s">
        <v>16801</v>
      </c>
      <c r="AC7273" t="s">
        <v>341</v>
      </c>
      <c r="AD7273" s="176">
        <v>1.3</v>
      </c>
    </row>
    <row r="7274" spans="1:31" x14ac:dyDescent="0.35">
      <c r="A7274" t="s">
        <v>324</v>
      </c>
      <c r="B7274">
        <v>3002</v>
      </c>
      <c r="C7274" t="s">
        <v>16802</v>
      </c>
      <c r="D7274">
        <v>88200</v>
      </c>
      <c r="E7274" t="s">
        <v>16803</v>
      </c>
      <c r="F7274" t="s">
        <v>294</v>
      </c>
      <c r="H7274">
        <v>2.4</v>
      </c>
      <c r="I7274">
        <v>4.2</v>
      </c>
      <c r="K7274" t="s">
        <v>296</v>
      </c>
      <c r="L7274" t="s">
        <v>10077</v>
      </c>
      <c r="M7274" t="s">
        <v>398</v>
      </c>
      <c r="N7274" t="s">
        <v>634</v>
      </c>
      <c r="O7274">
        <v>4</v>
      </c>
      <c r="P7274" t="s">
        <v>306</v>
      </c>
      <c r="Q7274" t="s">
        <v>16759</v>
      </c>
      <c r="R7274" s="164">
        <v>37914</v>
      </c>
      <c r="T7274" t="s">
        <v>3661</v>
      </c>
      <c r="V7274" t="s">
        <v>16804</v>
      </c>
      <c r="W7274" t="s">
        <v>16805</v>
      </c>
      <c r="X7274" t="s">
        <v>16806</v>
      </c>
      <c r="Y7274" t="s">
        <v>16804</v>
      </c>
      <c r="Z7274" t="s">
        <v>16807</v>
      </c>
      <c r="AC7274" t="s">
        <v>341</v>
      </c>
      <c r="AD7274" s="176">
        <v>1.2</v>
      </c>
    </row>
    <row r="7275" spans="1:31" x14ac:dyDescent="0.35">
      <c r="A7275" t="s">
        <v>324</v>
      </c>
      <c r="B7275">
        <v>3031</v>
      </c>
      <c r="C7275" t="s">
        <v>16808</v>
      </c>
      <c r="D7275">
        <v>88201</v>
      </c>
      <c r="E7275" t="s">
        <v>16809</v>
      </c>
      <c r="F7275" t="s">
        <v>294</v>
      </c>
      <c r="G7275" s="163">
        <v>6354</v>
      </c>
      <c r="H7275">
        <v>2.4</v>
      </c>
      <c r="I7275">
        <v>3.5</v>
      </c>
      <c r="J7275" t="s">
        <v>295</v>
      </c>
      <c r="K7275" t="s">
        <v>296</v>
      </c>
      <c r="L7275" t="s">
        <v>10077</v>
      </c>
      <c r="M7275" t="s">
        <v>16018</v>
      </c>
      <c r="N7275" t="s">
        <v>634</v>
      </c>
      <c r="O7275">
        <v>4</v>
      </c>
      <c r="P7275" t="s">
        <v>306</v>
      </c>
      <c r="Q7275" t="s">
        <v>16810</v>
      </c>
      <c r="R7275" s="164">
        <v>45901</v>
      </c>
      <c r="T7275" t="s">
        <v>16811</v>
      </c>
      <c r="V7275" t="s">
        <v>16812</v>
      </c>
      <c r="W7275" t="s">
        <v>16813</v>
      </c>
      <c r="X7275" t="s">
        <v>16814</v>
      </c>
      <c r="Y7275" t="s">
        <v>16815</v>
      </c>
      <c r="Z7275" t="s">
        <v>16816</v>
      </c>
      <c r="AA7275" t="s">
        <v>295</v>
      </c>
      <c r="AB7275" s="164">
        <v>45631</v>
      </c>
      <c r="AC7275" t="s">
        <v>341</v>
      </c>
      <c r="AD7275" s="176">
        <v>1.1000000000000001</v>
      </c>
    </row>
    <row r="7276" spans="1:31" x14ac:dyDescent="0.35">
      <c r="A7276" t="s">
        <v>309</v>
      </c>
      <c r="B7276">
        <v>3003</v>
      </c>
      <c r="C7276" t="s">
        <v>16817</v>
      </c>
      <c r="D7276">
        <v>88201</v>
      </c>
      <c r="E7276" t="s">
        <v>16809</v>
      </c>
      <c r="F7276" t="s">
        <v>294</v>
      </c>
      <c r="G7276" s="163">
        <v>8500</v>
      </c>
      <c r="H7276">
        <v>2.4</v>
      </c>
      <c r="I7276">
        <v>3.5</v>
      </c>
      <c r="J7276" t="s">
        <v>295</v>
      </c>
      <c r="K7276" t="s">
        <v>296</v>
      </c>
      <c r="L7276" t="s">
        <v>10077</v>
      </c>
      <c r="M7276" t="s">
        <v>16018</v>
      </c>
      <c r="N7276" t="s">
        <v>634</v>
      </c>
      <c r="O7276">
        <v>4</v>
      </c>
      <c r="P7276" t="s">
        <v>306</v>
      </c>
      <c r="Q7276" s="164">
        <v>43808</v>
      </c>
      <c r="R7276" s="164">
        <v>44440</v>
      </c>
      <c r="T7276" t="s">
        <v>16811</v>
      </c>
      <c r="V7276" t="s">
        <v>16812</v>
      </c>
      <c r="W7276" t="s">
        <v>16813</v>
      </c>
      <c r="X7276" t="s">
        <v>16814</v>
      </c>
      <c r="Y7276" t="s">
        <v>16815</v>
      </c>
      <c r="Z7276" t="s">
        <v>16818</v>
      </c>
      <c r="AA7276" t="s">
        <v>295</v>
      </c>
      <c r="AB7276" s="164">
        <v>44231</v>
      </c>
      <c r="AC7276" t="s">
        <v>341</v>
      </c>
      <c r="AD7276" s="176">
        <v>1.1000000000000001</v>
      </c>
    </row>
    <row r="7277" spans="1:31" x14ac:dyDescent="0.35">
      <c r="A7277" t="s">
        <v>432</v>
      </c>
      <c r="B7277">
        <v>3003</v>
      </c>
      <c r="C7277" t="s">
        <v>16819</v>
      </c>
      <c r="D7277">
        <v>88201</v>
      </c>
      <c r="E7277" t="s">
        <v>16809</v>
      </c>
      <c r="F7277" t="s">
        <v>294</v>
      </c>
      <c r="H7277">
        <v>2.4</v>
      </c>
      <c r="I7277">
        <v>3.5</v>
      </c>
      <c r="K7277" t="s">
        <v>296</v>
      </c>
      <c r="L7277" t="s">
        <v>10077</v>
      </c>
      <c r="M7277" t="s">
        <v>398</v>
      </c>
      <c r="N7277" t="s">
        <v>634</v>
      </c>
      <c r="O7277">
        <v>4</v>
      </c>
      <c r="P7277" t="s">
        <v>306</v>
      </c>
      <c r="Q7277" t="s">
        <v>16820</v>
      </c>
      <c r="R7277" s="164">
        <v>38399</v>
      </c>
      <c r="T7277" t="s">
        <v>16811</v>
      </c>
      <c r="V7277" t="s">
        <v>16812</v>
      </c>
      <c r="W7277" t="s">
        <v>16813</v>
      </c>
      <c r="X7277" t="s">
        <v>16814</v>
      </c>
      <c r="Y7277" t="s">
        <v>16815</v>
      </c>
      <c r="Z7277" t="s">
        <v>16821</v>
      </c>
      <c r="AC7277" t="s">
        <v>341</v>
      </c>
      <c r="AD7277" s="176">
        <v>1.1000000000000001</v>
      </c>
    </row>
    <row r="7278" spans="1:31" x14ac:dyDescent="0.35">
      <c r="A7278" t="s">
        <v>454</v>
      </c>
      <c r="B7278">
        <v>3004</v>
      </c>
      <c r="C7278" t="s">
        <v>16822</v>
      </c>
      <c r="D7278">
        <v>88203</v>
      </c>
      <c r="E7278" t="s">
        <v>16823</v>
      </c>
      <c r="F7278" t="s">
        <v>294</v>
      </c>
      <c r="H7278">
        <v>2.4</v>
      </c>
      <c r="I7278">
        <v>3.2</v>
      </c>
      <c r="K7278" t="s">
        <v>296</v>
      </c>
      <c r="L7278" t="s">
        <v>10077</v>
      </c>
      <c r="M7278" t="s">
        <v>398</v>
      </c>
      <c r="N7278" t="s">
        <v>634</v>
      </c>
      <c r="O7278">
        <v>4</v>
      </c>
      <c r="P7278" t="s">
        <v>306</v>
      </c>
      <c r="Q7278" t="s">
        <v>6435</v>
      </c>
      <c r="R7278" s="164">
        <v>41518</v>
      </c>
      <c r="T7278" t="s">
        <v>15696</v>
      </c>
      <c r="V7278" t="s">
        <v>16824</v>
      </c>
      <c r="W7278" t="s">
        <v>16825</v>
      </c>
      <c r="X7278" t="s">
        <v>16823</v>
      </c>
      <c r="Y7278" t="s">
        <v>16824</v>
      </c>
      <c r="Z7278" t="s">
        <v>16826</v>
      </c>
      <c r="AC7278" t="s">
        <v>341</v>
      </c>
      <c r="AD7278" s="176">
        <v>1.2</v>
      </c>
    </row>
    <row r="7279" spans="1:31" x14ac:dyDescent="0.35">
      <c r="A7279" t="s">
        <v>314</v>
      </c>
      <c r="B7279">
        <v>3003</v>
      </c>
      <c r="C7279" t="s">
        <v>16827</v>
      </c>
      <c r="D7279">
        <v>88401</v>
      </c>
      <c r="E7279" t="s">
        <v>16828</v>
      </c>
      <c r="F7279" t="s">
        <v>294</v>
      </c>
      <c r="H7279">
        <v>8.5</v>
      </c>
      <c r="I7279">
        <v>5.4</v>
      </c>
      <c r="K7279" t="s">
        <v>296</v>
      </c>
      <c r="L7279" t="s">
        <v>10077</v>
      </c>
      <c r="M7279" t="s">
        <v>398</v>
      </c>
      <c r="N7279" t="s">
        <v>1153</v>
      </c>
      <c r="O7279">
        <v>4.5</v>
      </c>
      <c r="P7279" t="s">
        <v>306</v>
      </c>
      <c r="Q7279" t="s">
        <v>16157</v>
      </c>
      <c r="R7279" s="164">
        <v>37862</v>
      </c>
      <c r="T7279" t="s">
        <v>8773</v>
      </c>
      <c r="V7279" t="s">
        <v>16829</v>
      </c>
      <c r="W7279" t="s">
        <v>16830</v>
      </c>
      <c r="X7279" t="s">
        <v>16831</v>
      </c>
      <c r="Y7279" t="s">
        <v>16829</v>
      </c>
      <c r="Z7279" t="s">
        <v>16832</v>
      </c>
      <c r="AC7279" t="s">
        <v>341</v>
      </c>
      <c r="AD7279" s="176">
        <v>5.9</v>
      </c>
    </row>
    <row r="7280" spans="1:31" x14ac:dyDescent="0.35">
      <c r="A7280" t="s">
        <v>584</v>
      </c>
      <c r="B7280">
        <v>3002</v>
      </c>
      <c r="C7280" t="s">
        <v>16833</v>
      </c>
      <c r="D7280">
        <v>88900</v>
      </c>
      <c r="E7280" t="s">
        <v>16833</v>
      </c>
      <c r="F7280" t="s">
        <v>294</v>
      </c>
      <c r="H7280" s="174">
        <f>AD7280</f>
        <v>1</v>
      </c>
      <c r="I7280">
        <v>3</v>
      </c>
      <c r="K7280" t="s">
        <v>404</v>
      </c>
      <c r="L7280" t="s">
        <v>10077</v>
      </c>
      <c r="M7280" t="s">
        <v>398</v>
      </c>
      <c r="N7280" t="s">
        <v>7223</v>
      </c>
      <c r="O7280">
        <v>4</v>
      </c>
      <c r="P7280" t="s">
        <v>306</v>
      </c>
      <c r="Q7280" t="s">
        <v>16834</v>
      </c>
      <c r="R7280" s="164">
        <v>37700</v>
      </c>
      <c r="S7280" s="164">
        <v>40148</v>
      </c>
      <c r="T7280" t="s">
        <v>8789</v>
      </c>
      <c r="V7280" t="s">
        <v>16835</v>
      </c>
      <c r="W7280" t="s">
        <v>16836</v>
      </c>
      <c r="X7280" t="s">
        <v>16837</v>
      </c>
      <c r="Y7280" t="s">
        <v>16835</v>
      </c>
      <c r="Z7280" t="s">
        <v>16838</v>
      </c>
      <c r="AC7280" t="s">
        <v>308</v>
      </c>
      <c r="AD7280" s="176">
        <v>1</v>
      </c>
      <c r="AE7280" s="177" t="s">
        <v>16954</v>
      </c>
    </row>
    <row r="7281" spans="1:31" x14ac:dyDescent="0.35">
      <c r="A7281" t="s">
        <v>454</v>
      </c>
      <c r="B7281">
        <v>3000</v>
      </c>
      <c r="C7281" t="s">
        <v>16839</v>
      </c>
      <c r="D7281">
        <v>88902</v>
      </c>
      <c r="E7281" t="s">
        <v>16840</v>
      </c>
      <c r="F7281" t="s">
        <v>294</v>
      </c>
      <c r="H7281">
        <v>1.1000000000000001</v>
      </c>
      <c r="I7281">
        <v>3.3</v>
      </c>
      <c r="K7281" t="s">
        <v>296</v>
      </c>
      <c r="L7281" t="s">
        <v>10077</v>
      </c>
      <c r="M7281" t="s">
        <v>398</v>
      </c>
      <c r="N7281" t="s">
        <v>7223</v>
      </c>
      <c r="O7281">
        <v>4</v>
      </c>
      <c r="P7281" t="s">
        <v>306</v>
      </c>
      <c r="Q7281" s="164">
        <v>37260</v>
      </c>
      <c r="R7281" s="164">
        <v>37347</v>
      </c>
      <c r="T7281" t="s">
        <v>8806</v>
      </c>
      <c r="V7281" t="s">
        <v>16841</v>
      </c>
      <c r="W7281" t="s">
        <v>16842</v>
      </c>
      <c r="X7281" t="s">
        <v>16843</v>
      </c>
      <c r="Y7281" t="s">
        <v>16841</v>
      </c>
      <c r="Z7281" t="s">
        <v>16844</v>
      </c>
      <c r="AC7281" t="s">
        <v>308</v>
      </c>
      <c r="AD7281" s="176">
        <v>1.1000000000000001</v>
      </c>
    </row>
    <row r="7282" spans="1:31" x14ac:dyDescent="0.35">
      <c r="A7282" t="s">
        <v>432</v>
      </c>
      <c r="B7282">
        <v>3015</v>
      </c>
      <c r="C7282" t="s">
        <v>16845</v>
      </c>
      <c r="D7282">
        <v>88902</v>
      </c>
      <c r="E7282" t="s">
        <v>16840</v>
      </c>
      <c r="F7282" t="s">
        <v>294</v>
      </c>
      <c r="G7282" s="163">
        <v>6483.22</v>
      </c>
      <c r="H7282">
        <v>1.1000000000000001</v>
      </c>
      <c r="I7282">
        <v>3.3</v>
      </c>
      <c r="J7282" t="s">
        <v>295</v>
      </c>
      <c r="K7282" t="s">
        <v>296</v>
      </c>
      <c r="L7282" t="s">
        <v>10077</v>
      </c>
      <c r="M7282" t="s">
        <v>16018</v>
      </c>
      <c r="N7282" t="s">
        <v>7223</v>
      </c>
      <c r="O7282">
        <v>4</v>
      </c>
      <c r="P7282" t="s">
        <v>306</v>
      </c>
      <c r="Q7282" t="s">
        <v>16846</v>
      </c>
      <c r="R7282" s="164">
        <v>45170</v>
      </c>
      <c r="T7282" t="s">
        <v>8806</v>
      </c>
      <c r="V7282" t="s">
        <v>16841</v>
      </c>
      <c r="W7282" t="s">
        <v>16842</v>
      </c>
      <c r="X7282" t="s">
        <v>16843</v>
      </c>
      <c r="Y7282" t="s">
        <v>16841</v>
      </c>
      <c r="Z7282" t="s">
        <v>16847</v>
      </c>
      <c r="AA7282" t="s">
        <v>295</v>
      </c>
      <c r="AB7282" s="164">
        <v>44846</v>
      </c>
      <c r="AC7282" t="s">
        <v>308</v>
      </c>
      <c r="AD7282" s="176">
        <v>1.1000000000000001</v>
      </c>
    </row>
    <row r="7283" spans="1:31" x14ac:dyDescent="0.35">
      <c r="A7283" t="s">
        <v>584</v>
      </c>
      <c r="B7283">
        <v>3022</v>
      </c>
      <c r="C7283" t="s">
        <v>16845</v>
      </c>
      <c r="D7283">
        <v>88902</v>
      </c>
      <c r="E7283" t="s">
        <v>16840</v>
      </c>
      <c r="F7283" t="s">
        <v>294</v>
      </c>
      <c r="H7283">
        <v>1.1000000000000001</v>
      </c>
      <c r="I7283">
        <v>3.3</v>
      </c>
      <c r="K7283" t="s">
        <v>296</v>
      </c>
      <c r="L7283" t="s">
        <v>10077</v>
      </c>
      <c r="M7283" t="s">
        <v>398</v>
      </c>
      <c r="N7283" t="s">
        <v>7223</v>
      </c>
      <c r="O7283">
        <v>4</v>
      </c>
      <c r="P7283" t="s">
        <v>306</v>
      </c>
      <c r="Q7283" s="164">
        <v>41283</v>
      </c>
      <c r="R7283" s="164">
        <v>41518</v>
      </c>
      <c r="T7283" t="s">
        <v>8806</v>
      </c>
      <c r="V7283" t="s">
        <v>16841</v>
      </c>
      <c r="W7283" t="s">
        <v>16842</v>
      </c>
      <c r="X7283" t="s">
        <v>16843</v>
      </c>
      <c r="Y7283" t="s">
        <v>16841</v>
      </c>
      <c r="Z7283" t="s">
        <v>16848</v>
      </c>
      <c r="AC7283" t="s">
        <v>308</v>
      </c>
      <c r="AD7283" s="176">
        <v>1.1000000000000001</v>
      </c>
    </row>
    <row r="7284" spans="1:31" x14ac:dyDescent="0.35">
      <c r="A7284" t="s">
        <v>711</v>
      </c>
      <c r="B7284">
        <v>3019</v>
      </c>
      <c r="C7284" t="s">
        <v>16849</v>
      </c>
      <c r="D7284">
        <v>88902</v>
      </c>
      <c r="E7284" t="s">
        <v>16840</v>
      </c>
      <c r="F7284" t="s">
        <v>294</v>
      </c>
      <c r="H7284">
        <v>1.1000000000000001</v>
      </c>
      <c r="I7284">
        <v>3.3</v>
      </c>
      <c r="K7284" t="s">
        <v>296</v>
      </c>
      <c r="L7284" t="s">
        <v>10077</v>
      </c>
      <c r="M7284" t="s">
        <v>398</v>
      </c>
      <c r="N7284" t="s">
        <v>7223</v>
      </c>
      <c r="O7284">
        <v>4</v>
      </c>
      <c r="P7284" t="s">
        <v>306</v>
      </c>
      <c r="Q7284" t="s">
        <v>16001</v>
      </c>
      <c r="R7284" s="164">
        <v>41883</v>
      </c>
      <c r="T7284" t="s">
        <v>8806</v>
      </c>
      <c r="V7284" t="s">
        <v>16841</v>
      </c>
      <c r="W7284" t="s">
        <v>16842</v>
      </c>
      <c r="X7284" t="s">
        <v>16843</v>
      </c>
      <c r="Y7284" t="s">
        <v>16841</v>
      </c>
      <c r="Z7284" t="s">
        <v>16850</v>
      </c>
      <c r="AC7284" t="s">
        <v>308</v>
      </c>
      <c r="AD7284" s="176">
        <v>1.1000000000000001</v>
      </c>
    </row>
    <row r="7285" spans="1:31" x14ac:dyDescent="0.35">
      <c r="A7285" t="s">
        <v>324</v>
      </c>
      <c r="B7285">
        <v>3014</v>
      </c>
      <c r="C7285" t="s">
        <v>16851</v>
      </c>
      <c r="D7285">
        <v>89100</v>
      </c>
      <c r="E7285" t="s">
        <v>16851</v>
      </c>
      <c r="F7285" t="s">
        <v>294</v>
      </c>
      <c r="G7285" s="163">
        <v>7710</v>
      </c>
      <c r="H7285">
        <v>2.4</v>
      </c>
      <c r="I7285">
        <v>3.9</v>
      </c>
      <c r="J7285" t="s">
        <v>295</v>
      </c>
      <c r="K7285" t="s">
        <v>296</v>
      </c>
      <c r="L7285" t="s">
        <v>10077</v>
      </c>
      <c r="M7285" t="s">
        <v>16018</v>
      </c>
      <c r="N7285" t="s">
        <v>1564</v>
      </c>
      <c r="O7285">
        <v>4</v>
      </c>
      <c r="P7285" t="s">
        <v>306</v>
      </c>
      <c r="Q7285" t="s">
        <v>12350</v>
      </c>
      <c r="R7285" s="164">
        <v>43709</v>
      </c>
      <c r="T7285" t="s">
        <v>3720</v>
      </c>
      <c r="V7285" t="s">
        <v>16852</v>
      </c>
      <c r="W7285" t="s">
        <v>16853</v>
      </c>
      <c r="X7285" t="s">
        <v>16851</v>
      </c>
      <c r="Y7285" t="s">
        <v>16852</v>
      </c>
      <c r="Z7285" t="s">
        <v>16854</v>
      </c>
      <c r="AA7285" t="s">
        <v>295</v>
      </c>
      <c r="AB7285" s="164">
        <v>43228</v>
      </c>
      <c r="AC7285" t="s">
        <v>341</v>
      </c>
      <c r="AD7285" s="176">
        <v>1.2</v>
      </c>
    </row>
    <row r="7286" spans="1:31" x14ac:dyDescent="0.35">
      <c r="A7286" t="s">
        <v>324</v>
      </c>
      <c r="B7286">
        <v>3001</v>
      </c>
      <c r="C7286" t="s">
        <v>16855</v>
      </c>
      <c r="D7286">
        <v>89302</v>
      </c>
      <c r="E7286" t="s">
        <v>16856</v>
      </c>
      <c r="F7286" t="s">
        <v>294</v>
      </c>
      <c r="H7286">
        <v>1.7</v>
      </c>
      <c r="I7286">
        <v>5</v>
      </c>
      <c r="K7286" t="s">
        <v>296</v>
      </c>
      <c r="L7286" t="s">
        <v>10077</v>
      </c>
      <c r="M7286" t="s">
        <v>398</v>
      </c>
      <c r="N7286" t="s">
        <v>333</v>
      </c>
      <c r="O7286">
        <v>4</v>
      </c>
      <c r="P7286" t="s">
        <v>306</v>
      </c>
      <c r="Q7286" s="164">
        <v>37260</v>
      </c>
      <c r="R7286" s="164">
        <v>37347</v>
      </c>
      <c r="T7286" t="s">
        <v>8868</v>
      </c>
      <c r="V7286" t="s">
        <v>16857</v>
      </c>
      <c r="W7286" t="s">
        <v>16858</v>
      </c>
      <c r="X7286" t="s">
        <v>16859</v>
      </c>
      <c r="Y7286" t="s">
        <v>16857</v>
      </c>
      <c r="Z7286" t="s">
        <v>16860</v>
      </c>
      <c r="AC7286" t="s">
        <v>341</v>
      </c>
      <c r="AD7286" s="176">
        <v>1.4</v>
      </c>
    </row>
    <row r="7287" spans="1:31" x14ac:dyDescent="0.35">
      <c r="A7287" t="s">
        <v>711</v>
      </c>
      <c r="B7287">
        <v>3030</v>
      </c>
      <c r="C7287" t="s">
        <v>16861</v>
      </c>
      <c r="D7287">
        <v>89403</v>
      </c>
      <c r="E7287" t="s">
        <v>16862</v>
      </c>
      <c r="F7287" t="s">
        <v>294</v>
      </c>
      <c r="G7287" s="163">
        <v>6354</v>
      </c>
      <c r="H7287" s="174">
        <f>AD7287</f>
        <v>1.4</v>
      </c>
      <c r="I7287">
        <v>2.7</v>
      </c>
      <c r="J7287" t="s">
        <v>295</v>
      </c>
      <c r="K7287" t="s">
        <v>296</v>
      </c>
      <c r="L7287" t="s">
        <v>10077</v>
      </c>
      <c r="M7287" t="s">
        <v>16018</v>
      </c>
      <c r="N7287" t="s">
        <v>360</v>
      </c>
      <c r="O7287">
        <v>4</v>
      </c>
      <c r="P7287" t="s">
        <v>306</v>
      </c>
      <c r="Q7287" t="s">
        <v>16863</v>
      </c>
      <c r="R7287" s="164">
        <v>44440</v>
      </c>
      <c r="T7287" t="s">
        <v>3751</v>
      </c>
      <c r="V7287" t="s">
        <v>16864</v>
      </c>
      <c r="W7287" t="s">
        <v>16865</v>
      </c>
      <c r="X7287" t="s">
        <v>16862</v>
      </c>
      <c r="Y7287" t="s">
        <v>16864</v>
      </c>
      <c r="Z7287" t="s">
        <v>16866</v>
      </c>
      <c r="AA7287" t="s">
        <v>295</v>
      </c>
      <c r="AB7287" s="164">
        <v>44777</v>
      </c>
      <c r="AC7287" t="s">
        <v>366</v>
      </c>
      <c r="AD7287" s="176">
        <v>1.4</v>
      </c>
      <c r="AE7287" s="177" t="s">
        <v>16954</v>
      </c>
    </row>
    <row r="7288" spans="1:31" x14ac:dyDescent="0.35">
      <c r="A7288" t="s">
        <v>711</v>
      </c>
      <c r="B7288">
        <v>3002</v>
      </c>
      <c r="C7288" t="s">
        <v>16867</v>
      </c>
      <c r="D7288">
        <v>89405</v>
      </c>
      <c r="E7288" t="s">
        <v>16868</v>
      </c>
      <c r="F7288" t="s">
        <v>294</v>
      </c>
      <c r="H7288">
        <v>1.1000000000000001</v>
      </c>
      <c r="I7288">
        <v>3.4</v>
      </c>
      <c r="K7288" t="s">
        <v>296</v>
      </c>
      <c r="L7288" t="s">
        <v>10077</v>
      </c>
      <c r="M7288" t="s">
        <v>398</v>
      </c>
      <c r="N7288" t="s">
        <v>360</v>
      </c>
      <c r="O7288">
        <v>4</v>
      </c>
      <c r="P7288" t="s">
        <v>306</v>
      </c>
      <c r="Q7288" s="164">
        <v>37775</v>
      </c>
      <c r="R7288" s="164">
        <v>37686</v>
      </c>
      <c r="T7288" t="s">
        <v>8907</v>
      </c>
      <c r="V7288" t="s">
        <v>16869</v>
      </c>
      <c r="W7288" t="s">
        <v>16870</v>
      </c>
      <c r="X7288" t="s">
        <v>16871</v>
      </c>
      <c r="Y7288" t="s">
        <v>16872</v>
      </c>
      <c r="Z7288" t="s">
        <v>16873</v>
      </c>
      <c r="AC7288" t="s">
        <v>366</v>
      </c>
      <c r="AD7288" s="176">
        <v>1.1000000000000001</v>
      </c>
    </row>
    <row r="7289" spans="1:31" x14ac:dyDescent="0.35">
      <c r="A7289" t="s">
        <v>432</v>
      </c>
      <c r="B7289">
        <v>3007</v>
      </c>
      <c r="C7289" t="s">
        <v>16874</v>
      </c>
      <c r="D7289">
        <v>89407</v>
      </c>
      <c r="E7289" t="s">
        <v>16875</v>
      </c>
      <c r="F7289" t="s">
        <v>294</v>
      </c>
      <c r="G7289" s="163">
        <v>7310</v>
      </c>
      <c r="H7289">
        <v>2</v>
      </c>
      <c r="I7289">
        <v>3.2</v>
      </c>
      <c r="J7289" t="s">
        <v>295</v>
      </c>
      <c r="K7289" t="s">
        <v>296</v>
      </c>
      <c r="L7289" t="s">
        <v>10077</v>
      </c>
      <c r="M7289" t="s">
        <v>16018</v>
      </c>
      <c r="N7289" t="s">
        <v>360</v>
      </c>
      <c r="O7289">
        <v>4</v>
      </c>
      <c r="P7289" t="s">
        <v>306</v>
      </c>
      <c r="Q7289" t="s">
        <v>16722</v>
      </c>
      <c r="R7289" s="164">
        <v>43344</v>
      </c>
      <c r="T7289" t="s">
        <v>15915</v>
      </c>
      <c r="V7289" t="s">
        <v>16876</v>
      </c>
      <c r="W7289" t="s">
        <v>16877</v>
      </c>
      <c r="X7289" t="s">
        <v>16875</v>
      </c>
      <c r="Y7289" t="s">
        <v>16876</v>
      </c>
      <c r="Z7289" t="s">
        <v>16878</v>
      </c>
      <c r="AA7289" t="s">
        <v>295</v>
      </c>
      <c r="AB7289" s="164">
        <v>42979</v>
      </c>
      <c r="AC7289" t="s">
        <v>366</v>
      </c>
      <c r="AD7289" s="176">
        <v>1.6</v>
      </c>
    </row>
    <row r="7290" spans="1:31" x14ac:dyDescent="0.35">
      <c r="A7290" t="s">
        <v>584</v>
      </c>
      <c r="B7290">
        <v>3026</v>
      </c>
      <c r="C7290" t="s">
        <v>16879</v>
      </c>
      <c r="D7290">
        <v>89407</v>
      </c>
      <c r="E7290" t="s">
        <v>16875</v>
      </c>
      <c r="F7290" t="s">
        <v>294</v>
      </c>
      <c r="G7290" s="163">
        <v>6857</v>
      </c>
      <c r="H7290">
        <v>2</v>
      </c>
      <c r="I7290">
        <v>3.2</v>
      </c>
      <c r="J7290" t="s">
        <v>295</v>
      </c>
      <c r="K7290" t="s">
        <v>296</v>
      </c>
      <c r="L7290" t="s">
        <v>10077</v>
      </c>
      <c r="M7290" t="s">
        <v>16018</v>
      </c>
      <c r="N7290" t="s">
        <v>360</v>
      </c>
      <c r="O7290">
        <v>4</v>
      </c>
      <c r="P7290" t="s">
        <v>306</v>
      </c>
      <c r="Q7290" t="s">
        <v>16880</v>
      </c>
      <c r="R7290" s="164">
        <v>43344</v>
      </c>
      <c r="T7290" t="s">
        <v>15915</v>
      </c>
      <c r="V7290" t="s">
        <v>16876</v>
      </c>
      <c r="W7290" t="s">
        <v>16877</v>
      </c>
      <c r="X7290" t="s">
        <v>16875</v>
      </c>
      <c r="Y7290" t="s">
        <v>16876</v>
      </c>
      <c r="Z7290" t="s">
        <v>16881</v>
      </c>
      <c r="AA7290" t="s">
        <v>295</v>
      </c>
      <c r="AB7290" s="164">
        <v>42923</v>
      </c>
      <c r="AC7290" t="s">
        <v>366</v>
      </c>
      <c r="AD7290" s="176">
        <v>1.6</v>
      </c>
    </row>
    <row r="7291" spans="1:31" x14ac:dyDescent="0.35">
      <c r="A7291" t="s">
        <v>314</v>
      </c>
      <c r="B7291">
        <v>3022</v>
      </c>
      <c r="C7291" t="s">
        <v>16882</v>
      </c>
      <c r="D7291">
        <v>89407</v>
      </c>
      <c r="E7291" t="s">
        <v>16875</v>
      </c>
      <c r="F7291" t="s">
        <v>294</v>
      </c>
      <c r="G7291" s="163">
        <v>8000</v>
      </c>
      <c r="H7291">
        <v>2</v>
      </c>
      <c r="I7291">
        <v>3.2</v>
      </c>
      <c r="J7291" t="s">
        <v>295</v>
      </c>
      <c r="K7291" t="s">
        <v>296</v>
      </c>
      <c r="L7291" t="s">
        <v>10077</v>
      </c>
      <c r="M7291" t="s">
        <v>16018</v>
      </c>
      <c r="N7291" t="s">
        <v>360</v>
      </c>
      <c r="O7291">
        <v>4</v>
      </c>
      <c r="P7291" t="s">
        <v>306</v>
      </c>
      <c r="Q7291" s="164">
        <v>43870</v>
      </c>
      <c r="R7291" s="164">
        <v>44440</v>
      </c>
      <c r="T7291" t="s">
        <v>15915</v>
      </c>
      <c r="V7291" t="s">
        <v>16876</v>
      </c>
      <c r="W7291" t="s">
        <v>16877</v>
      </c>
      <c r="X7291" t="s">
        <v>16875</v>
      </c>
      <c r="Y7291" t="s">
        <v>16876</v>
      </c>
      <c r="Z7291" t="s">
        <v>16883</v>
      </c>
      <c r="AA7291" t="s">
        <v>295</v>
      </c>
      <c r="AB7291" s="164">
        <v>44354</v>
      </c>
      <c r="AC7291" t="s">
        <v>366</v>
      </c>
      <c r="AD7291" s="176">
        <v>1.6</v>
      </c>
    </row>
    <row r="7292" spans="1:31" x14ac:dyDescent="0.35">
      <c r="A7292" t="s">
        <v>711</v>
      </c>
      <c r="B7292">
        <v>3011</v>
      </c>
      <c r="C7292" t="s">
        <v>16884</v>
      </c>
      <c r="D7292">
        <v>89407</v>
      </c>
      <c r="E7292" t="s">
        <v>16875</v>
      </c>
      <c r="F7292" t="s">
        <v>294</v>
      </c>
      <c r="H7292">
        <v>2</v>
      </c>
      <c r="I7292">
        <v>3.2</v>
      </c>
      <c r="K7292" t="s">
        <v>296</v>
      </c>
      <c r="L7292" t="s">
        <v>10077</v>
      </c>
      <c r="M7292" t="s">
        <v>398</v>
      </c>
      <c r="N7292" t="s">
        <v>360</v>
      </c>
      <c r="O7292">
        <v>4</v>
      </c>
      <c r="P7292" t="s">
        <v>306</v>
      </c>
      <c r="Q7292" s="164">
        <v>40917</v>
      </c>
      <c r="R7292" s="164">
        <v>41153</v>
      </c>
      <c r="T7292" t="s">
        <v>15915</v>
      </c>
      <c r="V7292" t="s">
        <v>16876</v>
      </c>
      <c r="W7292" t="s">
        <v>16877</v>
      </c>
      <c r="X7292" t="s">
        <v>16875</v>
      </c>
      <c r="Y7292" t="s">
        <v>16876</v>
      </c>
      <c r="Z7292" t="s">
        <v>16885</v>
      </c>
      <c r="AC7292" t="s">
        <v>366</v>
      </c>
      <c r="AD7292" s="176">
        <v>1.6</v>
      </c>
    </row>
    <row r="7293" spans="1:31" x14ac:dyDescent="0.35">
      <c r="A7293" t="s">
        <v>711</v>
      </c>
      <c r="B7293">
        <v>3026</v>
      </c>
      <c r="C7293" t="s">
        <v>16886</v>
      </c>
      <c r="D7293">
        <v>89407</v>
      </c>
      <c r="E7293" t="s">
        <v>16875</v>
      </c>
      <c r="F7293" t="s">
        <v>294</v>
      </c>
      <c r="G7293" s="163">
        <v>6506</v>
      </c>
      <c r="H7293">
        <v>2</v>
      </c>
      <c r="I7293">
        <v>3.2</v>
      </c>
      <c r="J7293" t="s">
        <v>295</v>
      </c>
      <c r="K7293" t="s">
        <v>296</v>
      </c>
      <c r="L7293" t="s">
        <v>10077</v>
      </c>
      <c r="M7293" t="s">
        <v>16018</v>
      </c>
      <c r="N7293" t="s">
        <v>360</v>
      </c>
      <c r="O7293">
        <v>4</v>
      </c>
      <c r="P7293" t="s">
        <v>306</v>
      </c>
      <c r="Q7293" s="164">
        <v>43984</v>
      </c>
      <c r="R7293" s="164">
        <v>44440</v>
      </c>
      <c r="T7293" t="s">
        <v>15915</v>
      </c>
      <c r="V7293" t="s">
        <v>16876</v>
      </c>
      <c r="W7293" t="s">
        <v>16877</v>
      </c>
      <c r="X7293" t="s">
        <v>16875</v>
      </c>
      <c r="Y7293" t="s">
        <v>16876</v>
      </c>
      <c r="Z7293" t="s">
        <v>16887</v>
      </c>
      <c r="AA7293" t="s">
        <v>295</v>
      </c>
      <c r="AB7293" s="164">
        <v>44154</v>
      </c>
      <c r="AC7293" t="s">
        <v>366</v>
      </c>
      <c r="AD7293" s="176">
        <v>1.6</v>
      </c>
    </row>
    <row r="7294" spans="1:31" x14ac:dyDescent="0.35">
      <c r="A7294" t="s">
        <v>711</v>
      </c>
      <c r="B7294">
        <v>3014</v>
      </c>
      <c r="C7294" t="s">
        <v>16888</v>
      </c>
      <c r="D7294">
        <v>89411</v>
      </c>
      <c r="E7294" t="s">
        <v>16491</v>
      </c>
      <c r="F7294" t="s">
        <v>294</v>
      </c>
      <c r="H7294">
        <v>1.5</v>
      </c>
      <c r="I7294">
        <v>2.6</v>
      </c>
      <c r="K7294" t="s">
        <v>296</v>
      </c>
      <c r="L7294" t="s">
        <v>10077</v>
      </c>
      <c r="M7294" t="s">
        <v>398</v>
      </c>
      <c r="N7294" t="s">
        <v>360</v>
      </c>
      <c r="O7294">
        <v>4</v>
      </c>
      <c r="P7294" t="s">
        <v>306</v>
      </c>
      <c r="Q7294" s="164">
        <v>41888</v>
      </c>
      <c r="R7294" s="164">
        <v>41883</v>
      </c>
      <c r="T7294" t="s">
        <v>15947</v>
      </c>
      <c r="V7294" t="s">
        <v>16889</v>
      </c>
      <c r="W7294" t="s">
        <v>16890</v>
      </c>
      <c r="X7294" t="s">
        <v>16488</v>
      </c>
      <c r="Y7294" t="s">
        <v>16891</v>
      </c>
      <c r="Z7294" t="s">
        <v>16892</v>
      </c>
      <c r="AC7294" t="s">
        <v>366</v>
      </c>
      <c r="AD7294" s="176">
        <v>1.5</v>
      </c>
    </row>
    <row r="7295" spans="1:31" x14ac:dyDescent="0.35">
      <c r="A7295" t="s">
        <v>324</v>
      </c>
      <c r="B7295">
        <v>3012</v>
      </c>
      <c r="C7295" t="s">
        <v>16893</v>
      </c>
      <c r="D7295">
        <v>89805</v>
      </c>
      <c r="E7295" t="s">
        <v>16894</v>
      </c>
      <c r="F7295" t="s">
        <v>294</v>
      </c>
      <c r="G7295" s="163">
        <v>6800</v>
      </c>
      <c r="H7295">
        <v>1.3</v>
      </c>
      <c r="I7295">
        <v>3</v>
      </c>
      <c r="J7295" t="s">
        <v>295</v>
      </c>
      <c r="K7295" t="s">
        <v>296</v>
      </c>
      <c r="L7295" t="s">
        <v>10077</v>
      </c>
      <c r="M7295" t="s">
        <v>16018</v>
      </c>
      <c r="N7295" t="s">
        <v>351</v>
      </c>
      <c r="O7295">
        <v>4</v>
      </c>
      <c r="P7295" t="s">
        <v>306</v>
      </c>
      <c r="Q7295" s="164">
        <v>42348</v>
      </c>
      <c r="R7295" s="164">
        <v>42614</v>
      </c>
      <c r="T7295" t="s">
        <v>11397</v>
      </c>
      <c r="V7295" t="s">
        <v>16895</v>
      </c>
      <c r="W7295" t="s">
        <v>16896</v>
      </c>
      <c r="X7295" t="s">
        <v>16894</v>
      </c>
      <c r="Y7295" t="s">
        <v>16895</v>
      </c>
      <c r="Z7295" t="s">
        <v>16897</v>
      </c>
      <c r="AA7295" t="s">
        <v>295</v>
      </c>
      <c r="AB7295" s="164">
        <v>42437</v>
      </c>
      <c r="AC7295" t="s">
        <v>357</v>
      </c>
      <c r="AD7295" s="176">
        <v>1</v>
      </c>
    </row>
    <row r="7296" spans="1:31" x14ac:dyDescent="0.35">
      <c r="A7296" t="s">
        <v>375</v>
      </c>
      <c r="B7296">
        <v>99999</v>
      </c>
      <c r="C7296" t="s">
        <v>16898</v>
      </c>
      <c r="D7296">
        <v>99998</v>
      </c>
      <c r="E7296" t="s">
        <v>16899</v>
      </c>
      <c r="F7296" t="s">
        <v>3812</v>
      </c>
      <c r="H7296" s="174">
        <f t="shared" ref="H7296:H7297" si="254">AD7296</f>
        <v>1.2</v>
      </c>
      <c r="I7296">
        <v>2.2000000000000002</v>
      </c>
      <c r="K7296" t="s">
        <v>404</v>
      </c>
      <c r="L7296" t="s">
        <v>753</v>
      </c>
      <c r="M7296" t="s">
        <v>398</v>
      </c>
      <c r="N7296" t="s">
        <v>382</v>
      </c>
      <c r="O7296">
        <v>2</v>
      </c>
      <c r="P7296" t="s">
        <v>1</v>
      </c>
      <c r="Q7296" s="164">
        <v>41976</v>
      </c>
      <c r="R7296" s="164">
        <v>41710</v>
      </c>
      <c r="S7296" s="164">
        <v>42979</v>
      </c>
      <c r="T7296" t="s">
        <v>16900</v>
      </c>
      <c r="V7296" t="s">
        <v>16898</v>
      </c>
      <c r="W7296" t="s">
        <v>7583</v>
      </c>
      <c r="X7296" t="s">
        <v>7580</v>
      </c>
      <c r="Y7296" t="s">
        <v>7584</v>
      </c>
      <c r="Z7296" t="s">
        <v>16901</v>
      </c>
      <c r="AC7296" t="s">
        <v>304</v>
      </c>
      <c r="AD7296" s="176">
        <v>1.2</v>
      </c>
      <c r="AE7296" s="177" t="s">
        <v>16954</v>
      </c>
    </row>
    <row r="7297" spans="1:31" x14ac:dyDescent="0.35">
      <c r="A7297" t="s">
        <v>291</v>
      </c>
      <c r="B7297">
        <v>99999</v>
      </c>
      <c r="C7297" t="s">
        <v>7063</v>
      </c>
      <c r="D7297">
        <v>99999</v>
      </c>
      <c r="E7297" t="s">
        <v>16902</v>
      </c>
      <c r="F7297" t="s">
        <v>3812</v>
      </c>
      <c r="H7297" s="174">
        <f t="shared" si="254"/>
        <v>1.3</v>
      </c>
      <c r="I7297">
        <v>1.9</v>
      </c>
      <c r="K7297" t="s">
        <v>296</v>
      </c>
      <c r="L7297" t="s">
        <v>753</v>
      </c>
      <c r="M7297" t="s">
        <v>398</v>
      </c>
      <c r="N7297" t="s">
        <v>2437</v>
      </c>
      <c r="O7297">
        <v>2</v>
      </c>
      <c r="P7297" t="s">
        <v>1</v>
      </c>
      <c r="Q7297" s="164">
        <v>41976</v>
      </c>
      <c r="R7297" s="164">
        <v>41710</v>
      </c>
      <c r="T7297" t="s">
        <v>16903</v>
      </c>
      <c r="V7297" t="s">
        <v>7063</v>
      </c>
      <c r="W7297" t="s">
        <v>7062</v>
      </c>
      <c r="X7297" t="s">
        <v>7061</v>
      </c>
      <c r="Y7297" t="s">
        <v>7063</v>
      </c>
      <c r="Z7297" t="s">
        <v>16904</v>
      </c>
      <c r="AC7297" t="s">
        <v>338</v>
      </c>
      <c r="AD7297" s="176">
        <v>1.3</v>
      </c>
      <c r="AE7297" s="177" t="s">
        <v>16954</v>
      </c>
    </row>
  </sheetData>
  <sheetProtection algorithmName="SHA-512" hashValue="OSnJS1qZ2ohw4i1FJzZdEDEbkjw5T5GlUbu5mLhodfS6DILIy3wVmbI3MB7PQy5iQy0y74m/IyJZiYc15K7OGg==" saltValue="dNcncVTNIL0Tm1ihUNt5EQ==" spinCount="100000" sheet="1" objects="1" scenarios="1"/>
  <autoFilter ref="A2:AE7297" xr:uid="{F7F2B616-7F2D-4D87-9EAC-B3E46992779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2C74D41360684CA92968025D0D2C99" ma:contentTypeVersion="7" ma:contentTypeDescription="Create a new document." ma:contentTypeScope="" ma:versionID="c6017d1ab7d6a7f236c749c4914af583">
  <xsd:schema xmlns:xsd="http://www.w3.org/2001/XMLSchema" xmlns:xs="http://www.w3.org/2001/XMLSchema" xmlns:p="http://schemas.microsoft.com/office/2006/metadata/properties" xmlns:ns1="http://schemas.microsoft.com/sharepoint/v3" xmlns:ns2="1dc33b59-6e3e-413b-bd09-9935ab8ef54a" targetNamespace="http://schemas.microsoft.com/office/2006/metadata/properties" ma:root="true" ma:fieldsID="d95e399a1193e31a495cb9c4d61e60af" ns1:_="" ns2:_="">
    <xsd:import namespace="http://schemas.microsoft.com/sharepoint/v3"/>
    <xsd:import namespace="1dc33b59-6e3e-413b-bd09-9935ab8ef54a"/>
    <xsd:element name="properties">
      <xsd:complexType>
        <xsd:sequence>
          <xsd:element name="documentManagement">
            <xsd:complexType>
              <xsd:all>
                <xsd:element ref="ns2:TaxKeywordTaxHTField" minOccurs="0"/>
                <xsd:element ref="ns2:TaxCatchAll" minOccurs="0"/>
                <xsd:element ref="ns2:TaxCatchAllLabel" minOccurs="0"/>
                <xsd:element ref="ns1:_dlc_Exempt" minOccurs="0"/>
                <xsd:element ref="ns1:_dlc_ExpireDateSaved" minOccurs="0"/>
                <xsd:element ref="ns1:_dlc_ExpireDate" minOccurs="0"/>
                <xsd:element ref="ns1:PublishingExpirationDate" minOccurs="0"/>
                <xsd:element ref="ns1:Publishing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2" nillable="true" ma:displayName="Exempt from Policy" ma:hidden="true" ma:internalName="_dlc_Exempt" ma:readOnly="true">
      <xsd:simpleType>
        <xsd:restriction base="dms:Unknown"/>
      </xsd:simpleType>
    </xsd:element>
    <xsd:element name="_dlc_ExpireDateSaved" ma:index="13" nillable="true" ma:displayName="Original Expiration Date" ma:hidden="true" ma:internalName="_dlc_ExpireDateSaved" ma:readOnly="true">
      <xsd:simpleType>
        <xsd:restriction base="dms:DateTime"/>
      </xsd:simpleType>
    </xsd:element>
    <xsd:element name="_dlc_ExpireDate" ma:index="14" nillable="true" ma:displayName="Expiration Date" ma:hidden="true" ma:internalName="_dlc_ExpireDate" ma:readOnly="true">
      <xsd:simpleType>
        <xsd:restriction base="dms:DateTime"/>
      </xsd:simpleType>
    </xsd:element>
    <xsd:element name="PublishingExpirationDate" ma:index="15" nillable="true" ma:displayName="Scheduling End Date" ma:internalName="PublishingExpirationDate">
      <xsd:simpleType>
        <xsd:restriction base="dms:Unknown"/>
      </xsd:simpleType>
    </xsd:element>
    <xsd:element name="PublishingStartDate" ma:index="17" nillable="true" ma:displayName="Scheduling Start Date" ma:internalName="PublishingStart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c33b59-6e3e-413b-bd09-9935ab8ef54a"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Tags" ma:fieldId="{23f27201-bee3-471e-b2e7-b64fd8b7ca38}" ma:taxonomyMulti="true" ma:sspId="8d3f8507-6f0b-42df-952e-2114314e51d2"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819602ca-a17d-4943-ad6d-95aa9cefe17f}" ma:internalName="TaxCatchAll" ma:showField="CatchAllData" ma:web="73b76695-1d49-4d3b-9ef9-f1c06881b5a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19602ca-a17d-4943-ad6d-95aa9cefe17f}" ma:internalName="TaxCatchAllLabel" ma:readOnly="true" ma:showField="CatchAllDataLabel" ma:web="73b76695-1d49-4d3b-9ef9-f1c06881b5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Assembly>Microsoft.Office.Policy, Version=14.0.0.0, Culture=neutral, PublicKeyToken=71e9bce111e9429c</Assembly>
    <Class>Microsoft.Office.RecordsManagement.Internal.UpdateExpireDate</Class>
    <Data/>
    <Filter/>
  </Receiver>
  <Receiver>
    <Name>Policy Auditing</Name>
    <Synchronization>Synchronous</Synchronization>
    <Type>10001</Type>
    <SequenceNumber>1100</SequenceNumber>
    <Assembly>Microsoft.Office.Policy, Version=14.0.0.0, Culture=neutral, PublicKeyToken=71e9bce111e9429c</Assembly>
    <Class>Microsoft.Office.RecordsManagement.Internal.AuditHandler</Class>
    <Data/>
    <Filter/>
  </Receiver>
  <Receiver>
    <Name>Policy Auditing</Name>
    <Synchronization>Synchronous</Synchronization>
    <Type>10002</Type>
    <SequenceNumber>1101</SequenceNumber>
    <Assembly>Microsoft.Office.Policy, Version=14.0.0.0, Culture=neutral, PublicKeyToken=71e9bce111e9429c</Assembly>
    <Class>Microsoft.Office.RecordsManagement.Internal.AuditHandler</Class>
    <Data/>
    <Filter/>
  </Receiver>
  <Receiver>
    <Name>Policy Auditing</Name>
    <Synchronization>Synchronous</Synchronization>
    <Type>10004</Type>
    <SequenceNumber>1102</SequenceNumber>
    <Assembly>Microsoft.Office.Policy, Version=14.0.0.0, Culture=neutral, PublicKeyToken=71e9bce111e9429c</Assembly>
    <Class>Microsoft.Office.RecordsManagement.Internal.AuditHandler</Class>
    <Data/>
    <Filter/>
  </Receiver>
  <Receiver>
    <Name>Policy Auditing</Name>
    <Synchronization>Synchronous</Synchronization>
    <Type>10006</Type>
    <SequenceNumber>1103</SequenceNumber>
    <Assembly>Microsoft.Office.Policy, Version=14.0.0.0, Culture=neutral, PublicKeyToken=71e9bce111e9429c</Assembly>
    <Class>Microsoft.Office.RecordsManagement.Internal.AuditHandler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1dc33b59-6e3e-413b-bd09-9935ab8ef54a">
      <Terms xmlns="http://schemas.microsoft.com/office/infopath/2007/PartnerControls"/>
    </TaxKeywordTaxHTField>
    <TaxCatchAll xmlns="1dc33b59-6e3e-413b-bd09-9935ab8ef54a"/>
    <PublishingExpirationDate xmlns="http://schemas.microsoft.com/sharepoint/v3" xsi:nil="true"/>
    <PublishingStartDate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8d3f8507-6f0b-42df-952e-2114314e51d2" ContentTypeId="0x0101" PreviousValue="false"/>
</file>

<file path=customXml/item6.xml><?xml version="1.0" encoding="utf-8"?>
<?mso-contentType ?>
<p:Policy xmlns:p="office.server.policy" id="" local="true">
  <p:Name>Document</p:Name>
  <p:Description/>
  <p:Statement>Auditing is enabled on all documents to analyze how our content management systems are used by logging events and operations that are performed on documents and list items. The following items may be logged: when a document or item is edited, viewed, checked in, checked out, deleted, or has its permissions changed. </p:Statement>
  <p:PolicyItems>
    <p:PolicyItem featureId="Microsoft.Office.RecordsManagement.PolicyFeatures.Expiration" staticId="0x0101" UniqueId="9401eec6-7c34-45a9-8e50-339037c02676">
      <p:Name>Retention</p:Name>
      <p:Description>Automatic scheduling of content for processing, and performing a retention action on content that has reached its due date.</p:Description>
      <p:CustomData/>
    </p:PolicyItem>
    <p:PolicyItem featureId="Microsoft.Office.RecordsManagement.PolicyFeatures.PolicyAudit" staticId="0x0101|8138272" UniqueId="5c220a27-9965-4254-9cdd-01234d24784c">
      <p:Name>Auditing</p:Name>
      <p:Description>Audits user actions on documents and list items to the Audit Log.</p:Description>
      <p:CustomData>
        <Audit>
          <Update/>
          <View/>
          <CheckInOut/>
          <MoveCopy/>
          <DeleteRestore/>
        </Audit>
      </p:CustomData>
    </p:PolicyItem>
  </p:PolicyItems>
</p:Policy>
</file>

<file path=customXml/itemProps1.xml><?xml version="1.0" encoding="utf-8"?>
<ds:datastoreItem xmlns:ds="http://schemas.openxmlformats.org/officeDocument/2006/customXml" ds:itemID="{D0925922-3842-41C0-A7C1-93D803239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dc33b59-6e3e-413b-bd09-9935ab8ef5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69B6DF-9B09-4412-A118-D52C68EE1411}">
  <ds:schemaRefs>
    <ds:schemaRef ds:uri="http://schemas.microsoft.com/sharepoint/events"/>
  </ds:schemaRefs>
</ds:datastoreItem>
</file>

<file path=customXml/itemProps3.xml><?xml version="1.0" encoding="utf-8"?>
<ds:datastoreItem xmlns:ds="http://schemas.openxmlformats.org/officeDocument/2006/customXml" ds:itemID="{3616609D-05AD-4D82-92BB-AD006154BFE6}">
  <ds:schemaRefs>
    <ds:schemaRef ds:uri="http://schemas.microsoft.com/office/2006/metadata/properties"/>
    <ds:schemaRef ds:uri="http://purl.org/dc/dcmitype/"/>
    <ds:schemaRef ds:uri="http://purl.org/dc/elements/1.1/"/>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1dc33b59-6e3e-413b-bd09-9935ab8ef54a"/>
    <ds:schemaRef ds:uri="http://schemas.microsoft.com/sharepoint/v3"/>
  </ds:schemaRefs>
</ds:datastoreItem>
</file>

<file path=customXml/itemProps4.xml><?xml version="1.0" encoding="utf-8"?>
<ds:datastoreItem xmlns:ds="http://schemas.openxmlformats.org/officeDocument/2006/customXml" ds:itemID="{6AE47C5C-C680-4DED-816D-CA85D2D7A93A}">
  <ds:schemaRefs>
    <ds:schemaRef ds:uri="http://schemas.microsoft.com/sharepoint/v3/contenttype/forms"/>
  </ds:schemaRefs>
</ds:datastoreItem>
</file>

<file path=customXml/itemProps5.xml><?xml version="1.0" encoding="utf-8"?>
<ds:datastoreItem xmlns:ds="http://schemas.openxmlformats.org/officeDocument/2006/customXml" ds:itemID="{7D876E18-48FB-44DC-92A1-C506031D0CF9}">
  <ds:schemaRefs>
    <ds:schemaRef ds:uri="Microsoft.SharePoint.Taxonomy.ContentTypeSync"/>
  </ds:schemaRefs>
</ds:datastoreItem>
</file>

<file path=customXml/itemProps6.xml><?xml version="1.0" encoding="utf-8"?>
<ds:datastoreItem xmlns:ds="http://schemas.openxmlformats.org/officeDocument/2006/customXml" ds:itemID="{5DF12387-3387-4153-9A40-CD9395CCC104}">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Instructions</vt:lpstr>
      <vt:lpstr>Program Summary</vt:lpstr>
      <vt:lpstr>Enrolment</vt:lpstr>
      <vt:lpstr>Enrol Summary</vt:lpstr>
      <vt:lpstr>TCH</vt:lpstr>
      <vt:lpstr>TCH Summary</vt:lpstr>
      <vt:lpstr>Other</vt:lpstr>
      <vt:lpstr>Other Internal Depts</vt:lpstr>
      <vt:lpstr>Summary - Finance</vt:lpstr>
      <vt:lpstr>Summary - BOG</vt:lpstr>
      <vt:lpstr>Aug 2025 APS Table w mods</vt:lpstr>
      <vt:lpstr>'Enrol Summary'!Print_Area</vt:lpstr>
      <vt:lpstr>Instructions!Print_Area</vt:lpstr>
      <vt:lpstr>Other!Print_Area</vt:lpstr>
      <vt:lpstr>'Other Internal Depts'!Print_Area</vt:lpstr>
      <vt:lpstr>'Program Summary'!Print_Area</vt:lpstr>
      <vt:lpstr>'Summary - BOG'!Print_Area</vt:lpstr>
      <vt:lpstr>'Summary - Finance'!Print_Area</vt:lpstr>
      <vt:lpstr>'TCH Summary'!Print_Area</vt:lpstr>
      <vt:lpstr>'Enrol Summary'!Print_Titles</vt:lpstr>
      <vt:lpstr>Other!Print_Titles</vt:lpstr>
      <vt:lpstr>'Program Summary'!Print_Titles</vt:lpstr>
      <vt:lpstr>'Summary - BOG'!Print_Titles</vt:lpstr>
      <vt:lpstr>'Summary - Finance'!Print_Titles</vt:lpstr>
      <vt:lpstr>'TCH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Program Costing Template</dc:title>
  <dc:subject>Golf Management</dc:subject>
  <dc:creator>Chester.Romanek@GeorgianCollege.ca</dc:creator>
  <cp:lastModifiedBy>Chester Romanek</cp:lastModifiedBy>
  <cp:lastPrinted>2019-03-08T16:17:21Z</cp:lastPrinted>
  <dcterms:created xsi:type="dcterms:W3CDTF">1998-01-22T14:05:45Z</dcterms:created>
  <dcterms:modified xsi:type="dcterms:W3CDTF">2026-03-17T08:21:29Z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0x0101005B2C74D41360684CA92968025D0D2C99</vt:lpwstr>
  </property>
  <property fmtid="{D5CDD505-2E9C-101B-9397-08002B2CF9AE}" pid="3" name="ItemRetentionFormula">
    <vt:lpwstr/>
  </property>
  <property fmtid="{D5CDD505-2E9C-101B-9397-08002B2CF9AE}" pid="4" name="_dlc_policyId">
    <vt:lpwstr>0x0101</vt:lpwstr>
  </property>
  <property fmtid="{D5CDD505-2E9C-101B-9397-08002B2CF9AE}" pid="5" name="TaxKeyword">
    <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ies>
</file>